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alcChain.xml" ContentType="application/vnd.openxmlformats-officedocument.spreadsheetml.calcChain+xml"/>
  <Override PartName="/xl/vbaProject.bin" ContentType="application/vnd.ms-office.vbaPro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206" codeName="{00000000-0000-0000-0000-000000000000}"/>
  <workbookPr codeName="ThisWorkbook" defaultThemeVersion="124226"/>
  <mc:AlternateContent xmlns:mc="http://schemas.openxmlformats.org/markup-compatibility/2006">
    <mc:Choice Requires="x15">
      <x15ac:absPath xmlns:x15ac="http://schemas.microsoft.com/office/spreadsheetml/2010/11/ac" url="https://uazips-my.sharepoint.com/personal/caf44_uakron_edu/Documents/"/>
    </mc:Choice>
  </mc:AlternateContent>
  <xr:revisionPtr revIDLastSave="0" documentId="8_{3C53E0F6-95A4-46C9-A843-1075390A6F81}" xr6:coauthVersionLast="47" xr6:coauthVersionMax="47" xr10:uidLastSave="{00000000-0000-0000-0000-000000000000}"/>
  <bookViews>
    <workbookView xWindow="-120" yWindow="-120" windowWidth="29040" windowHeight="15840" tabRatio="869" xr2:uid="{00000000-000D-0000-FFFF-FFFF00000000}"/>
  </bookViews>
  <sheets>
    <sheet name="Travel Expense Report" sheetId="1" r:id="rId1"/>
    <sheet name="Mileage Worksheet" sheetId="19" r:id="rId2"/>
    <sheet name="Travel Rpt Instructions" sheetId="6" r:id="rId3"/>
    <sheet name="AP STAFF ONLY --&gt;" sheetId="4" r:id="rId4"/>
    <sheet name="Auto Journal Entries" sheetId="7" r:id="rId5"/>
    <sheet name="Voucher Upload Input" sheetId="15" r:id="rId6"/>
    <sheet name="vendor look up" sheetId="20" state="hidden" r:id="rId7"/>
    <sheet name="Informational data only--&gt;" sheetId="13" state="hidden" r:id="rId8"/>
    <sheet name="Account allocations" sheetId="5" state="hidden" r:id="rId9"/>
    <sheet name="Dropdown" sheetId="21" state="hidden" r:id="rId10"/>
    <sheet name="Voucher Upload Prep Sheet" sheetId="9" state="hidden" r:id="rId11"/>
  </sheets>
  <definedNames>
    <definedName name="_xlnm._FilterDatabase" localSheetId="5" hidden="1">'Voucher Upload Input'!$C$2:$IN$107</definedName>
    <definedName name="_xlnm._FilterDatabase" localSheetId="10" hidden="1">'Voucher Upload Prep Sheet'!$C$2:$IN$108</definedName>
    <definedName name="Other">Dropdown!$A$1:$A$16</definedName>
    <definedName name="_xlnm.Print_Area" localSheetId="1">'Mileage Worksheet'!$B$1:$AK$47</definedName>
    <definedName name="_xlnm.Print_Area" localSheetId="0">'Travel Expense Report'!$A$1:$AT$116</definedName>
    <definedName name="_xlnm.Print_Area" localSheetId="2">'Travel Rpt Instructions'!$A$1:$R$74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60" i="1" l="1"/>
  <c r="AV60" i="1"/>
  <c r="AW60" i="1"/>
  <c r="F16" i="5"/>
  <c r="F82" i="5" s="1"/>
  <c r="D46" i="7" s="1"/>
  <c r="GW36" i="9" s="1"/>
  <c r="F13" i="5"/>
  <c r="F49" i="5" s="1"/>
  <c r="D17" i="7" s="1"/>
  <c r="GW7" i="9" s="1"/>
  <c r="A13" i="5"/>
  <c r="A49" i="5" s="1"/>
  <c r="C17" i="7" s="1"/>
  <c r="GQ7" i="9" s="1"/>
  <c r="G26" i="1"/>
  <c r="AW76" i="1"/>
  <c r="AW75" i="1"/>
  <c r="AW74" i="1"/>
  <c r="AW73" i="1"/>
  <c r="AW72" i="1"/>
  <c r="AW71" i="1"/>
  <c r="AW70" i="1"/>
  <c r="AW69" i="1"/>
  <c r="AW68" i="1"/>
  <c r="AW67" i="1"/>
  <c r="AW66" i="1"/>
  <c r="AW65" i="1"/>
  <c r="AW64" i="1"/>
  <c r="AW63" i="1"/>
  <c r="AW62" i="1"/>
  <c r="AW61" i="1"/>
  <c r="AW59" i="1"/>
  <c r="AV59" i="1"/>
  <c r="AV76" i="1"/>
  <c r="AV75" i="1"/>
  <c r="AV74" i="1"/>
  <c r="AV73" i="1"/>
  <c r="AV72" i="1"/>
  <c r="AV71" i="1"/>
  <c r="AV70" i="1"/>
  <c r="AV69" i="1"/>
  <c r="AV68" i="1"/>
  <c r="AV67" i="1"/>
  <c r="AV66" i="1"/>
  <c r="AV65" i="1"/>
  <c r="AV64" i="1"/>
  <c r="AV63" i="1"/>
  <c r="AV62" i="1"/>
  <c r="AV61" i="1"/>
  <c r="AU59" i="1"/>
  <c r="AU76" i="1"/>
  <c r="AU75" i="1"/>
  <c r="AU74" i="1"/>
  <c r="AU73" i="1"/>
  <c r="AU72" i="1"/>
  <c r="AU71" i="1"/>
  <c r="AU70" i="1"/>
  <c r="AU69" i="1"/>
  <c r="AU68" i="1"/>
  <c r="AU67" i="1"/>
  <c r="AU66" i="1"/>
  <c r="AU65" i="1"/>
  <c r="AU64" i="1"/>
  <c r="AU63" i="1"/>
  <c r="AU62" i="1"/>
  <c r="AU61" i="1"/>
  <c r="AS78" i="1"/>
  <c r="AQ78" i="1"/>
  <c r="AO78" i="1"/>
  <c r="AM78" i="1"/>
  <c r="AK78" i="1"/>
  <c r="AI78" i="1"/>
  <c r="AG78" i="1"/>
  <c r="AE78" i="1"/>
  <c r="AC78" i="1"/>
  <c r="AA78" i="1"/>
  <c r="Y78" i="1"/>
  <c r="W78" i="1"/>
  <c r="U78" i="1"/>
  <c r="S78" i="1"/>
  <c r="Q78" i="1"/>
  <c r="O78" i="1"/>
  <c r="M78" i="1"/>
  <c r="K78" i="1"/>
  <c r="I78" i="1"/>
  <c r="G78" i="1"/>
  <c r="AS37" i="1"/>
  <c r="AQ37" i="1"/>
  <c r="AO37" i="1"/>
  <c r="AM37" i="1"/>
  <c r="AK37" i="1"/>
  <c r="AI37" i="1"/>
  <c r="AG37" i="1"/>
  <c r="AE37" i="1"/>
  <c r="AC37" i="1"/>
  <c r="AA37" i="1"/>
  <c r="Y37" i="1"/>
  <c r="W37" i="1"/>
  <c r="U37" i="1"/>
  <c r="S37" i="1"/>
  <c r="Q37" i="1"/>
  <c r="O37" i="1"/>
  <c r="M37" i="1"/>
  <c r="K37" i="1"/>
  <c r="I37" i="1"/>
  <c r="G37" i="1"/>
  <c r="I21" i="1"/>
  <c r="AV19" i="1"/>
  <c r="AV18" i="1"/>
  <c r="AV17" i="1"/>
  <c r="AV16" i="1"/>
  <c r="AV15" i="1"/>
  <c r="P11" i="1"/>
  <c r="H11" i="1"/>
  <c r="AA29" i="1"/>
  <c r="G27" i="1"/>
  <c r="G28" i="1"/>
  <c r="G29" i="1"/>
  <c r="L11" i="1"/>
  <c r="Y79" i="1"/>
  <c r="W79" i="1"/>
  <c r="U79" i="1"/>
  <c r="S79" i="1"/>
  <c r="Q79" i="1"/>
  <c r="Y77" i="1"/>
  <c r="W77" i="1"/>
  <c r="U77" i="1"/>
  <c r="S77" i="1"/>
  <c r="Q77" i="1"/>
  <c r="Y53" i="1"/>
  <c r="W53" i="1"/>
  <c r="U53" i="1"/>
  <c r="S53" i="1"/>
  <c r="Q53" i="1"/>
  <c r="Y47" i="1"/>
  <c r="W47" i="1"/>
  <c r="U47" i="1"/>
  <c r="S47" i="1"/>
  <c r="Q47" i="1"/>
  <c r="Y38" i="1"/>
  <c r="W38" i="1"/>
  <c r="U38" i="1"/>
  <c r="S38" i="1"/>
  <c r="Q38" i="1"/>
  <c r="Y36" i="1"/>
  <c r="W36" i="1"/>
  <c r="U36" i="1"/>
  <c r="S36" i="1"/>
  <c r="Q36" i="1"/>
  <c r="Y30" i="1"/>
  <c r="W30" i="1"/>
  <c r="U30" i="1"/>
  <c r="S30" i="1"/>
  <c r="Q30" i="1"/>
  <c r="Y29" i="1"/>
  <c r="W29" i="1"/>
  <c r="U29" i="1"/>
  <c r="S29" i="1"/>
  <c r="Q29" i="1"/>
  <c r="Y28" i="1"/>
  <c r="W28" i="1"/>
  <c r="U28" i="1"/>
  <c r="S28" i="1"/>
  <c r="Q28" i="1"/>
  <c r="Y27" i="1"/>
  <c r="W27" i="1"/>
  <c r="U27" i="1"/>
  <c r="S27" i="1"/>
  <c r="Q27" i="1"/>
  <c r="Y26" i="1"/>
  <c r="W26" i="1"/>
  <c r="U26" i="1"/>
  <c r="S26" i="1"/>
  <c r="Q26" i="1"/>
  <c r="Z11" i="1"/>
  <c r="X11" i="1"/>
  <c r="V11" i="1"/>
  <c r="T11" i="1"/>
  <c r="R11" i="1"/>
  <c r="AS79" i="1"/>
  <c r="AQ79" i="1"/>
  <c r="AO79" i="1"/>
  <c r="AM79" i="1"/>
  <c r="AK79" i="1"/>
  <c r="AI79" i="1"/>
  <c r="AG79" i="1"/>
  <c r="AE79" i="1"/>
  <c r="AC79" i="1"/>
  <c r="AA79" i="1"/>
  <c r="O79" i="1"/>
  <c r="M79" i="1"/>
  <c r="K79" i="1"/>
  <c r="I79" i="1"/>
  <c r="G79" i="1"/>
  <c r="AS53" i="1"/>
  <c r="AQ53" i="1"/>
  <c r="AO53" i="1"/>
  <c r="AM53" i="1"/>
  <c r="AK53" i="1"/>
  <c r="AI53" i="1"/>
  <c r="AG53" i="1"/>
  <c r="AE53" i="1"/>
  <c r="AC53" i="1"/>
  <c r="AA53" i="1"/>
  <c r="O53" i="1"/>
  <c r="M53" i="1"/>
  <c r="K53" i="1"/>
  <c r="I53" i="1"/>
  <c r="G53" i="1"/>
  <c r="AS38" i="1"/>
  <c r="AQ38" i="1"/>
  <c r="AO38" i="1"/>
  <c r="AM38" i="1"/>
  <c r="AK38" i="1"/>
  <c r="AI38" i="1"/>
  <c r="AG38" i="1"/>
  <c r="AE38" i="1"/>
  <c r="AC38" i="1"/>
  <c r="AA38" i="1"/>
  <c r="O38" i="1"/>
  <c r="M38" i="1"/>
  <c r="K38" i="1"/>
  <c r="I38" i="1"/>
  <c r="G38" i="1"/>
  <c r="I22" i="1"/>
  <c r="AW19" i="1"/>
  <c r="AW18" i="1"/>
  <c r="AW17" i="1"/>
  <c r="AW16" i="1"/>
  <c r="AW15" i="1"/>
  <c r="I20" i="1"/>
  <c r="AS77" i="1"/>
  <c r="AQ77" i="1"/>
  <c r="AO77" i="1"/>
  <c r="AM77" i="1"/>
  <c r="AK77" i="1"/>
  <c r="AI77" i="1"/>
  <c r="AG77" i="1"/>
  <c r="AE77" i="1"/>
  <c r="AC77" i="1"/>
  <c r="AA77" i="1"/>
  <c r="O77" i="1"/>
  <c r="M77" i="1"/>
  <c r="K77" i="1"/>
  <c r="I77" i="1"/>
  <c r="AS36" i="1"/>
  <c r="AQ36" i="1"/>
  <c r="AO36" i="1"/>
  <c r="AM36" i="1"/>
  <c r="AK36" i="1"/>
  <c r="AI36" i="1"/>
  <c r="AG36" i="1"/>
  <c r="AE36" i="1"/>
  <c r="AC36" i="1"/>
  <c r="AA36" i="1"/>
  <c r="O36" i="1"/>
  <c r="M36" i="1"/>
  <c r="K36" i="1"/>
  <c r="I36" i="1"/>
  <c r="G36" i="1"/>
  <c r="AU19" i="1"/>
  <c r="AU18" i="1"/>
  <c r="AU17" i="1"/>
  <c r="AU16" i="1"/>
  <c r="AU15" i="1"/>
  <c r="AT11" i="1"/>
  <c r="AR11" i="1"/>
  <c r="AP11" i="1"/>
  <c r="AN11" i="1"/>
  <c r="AL11" i="1"/>
  <c r="AJ11" i="1"/>
  <c r="AH11" i="1"/>
  <c r="AF11" i="1"/>
  <c r="AD11" i="1"/>
  <c r="AB11" i="1"/>
  <c r="N11" i="1"/>
  <c r="J11" i="1"/>
  <c r="AS30" i="1"/>
  <c r="AS29" i="1"/>
  <c r="AS28" i="1"/>
  <c r="AS27" i="1"/>
  <c r="AS26" i="1"/>
  <c r="AQ30" i="1"/>
  <c r="AQ29" i="1"/>
  <c r="AQ28" i="1"/>
  <c r="AQ27" i="1"/>
  <c r="AQ26" i="1"/>
  <c r="AO30" i="1"/>
  <c r="AO29" i="1"/>
  <c r="AO28" i="1"/>
  <c r="AO27" i="1"/>
  <c r="AO26" i="1"/>
  <c r="AM30" i="1"/>
  <c r="AM29" i="1"/>
  <c r="AM28" i="1"/>
  <c r="AM27" i="1"/>
  <c r="AM26" i="1"/>
  <c r="AK30" i="1"/>
  <c r="AK29" i="1"/>
  <c r="AK28" i="1"/>
  <c r="AK27" i="1"/>
  <c r="AK26" i="1"/>
  <c r="AI30" i="1"/>
  <c r="AI29" i="1"/>
  <c r="AI28" i="1"/>
  <c r="AI27" i="1"/>
  <c r="AI26" i="1"/>
  <c r="AG30" i="1"/>
  <c r="AG29" i="1"/>
  <c r="AG28" i="1"/>
  <c r="AG27" i="1"/>
  <c r="AG26" i="1"/>
  <c r="AE30" i="1"/>
  <c r="AE29" i="1"/>
  <c r="AE28" i="1"/>
  <c r="AE27" i="1"/>
  <c r="AE26" i="1"/>
  <c r="AC30" i="1"/>
  <c r="AC29" i="1"/>
  <c r="AC28" i="1"/>
  <c r="AC27" i="1"/>
  <c r="AC26" i="1"/>
  <c r="AA30" i="1"/>
  <c r="AA28" i="1"/>
  <c r="AA27" i="1"/>
  <c r="AA26" i="1"/>
  <c r="O30" i="1"/>
  <c r="O29" i="1"/>
  <c r="O28" i="1"/>
  <c r="O27" i="1"/>
  <c r="O26" i="1"/>
  <c r="M30" i="1"/>
  <c r="M29" i="1"/>
  <c r="M28" i="1"/>
  <c r="M27" i="1"/>
  <c r="M26" i="1"/>
  <c r="K30" i="1"/>
  <c r="K29" i="1"/>
  <c r="K28" i="1"/>
  <c r="K27" i="1"/>
  <c r="K26" i="1"/>
  <c r="G30" i="1"/>
  <c r="I30" i="1"/>
  <c r="I29" i="1"/>
  <c r="I28" i="1"/>
  <c r="I27" i="1"/>
  <c r="H10" i="7"/>
  <c r="I26" i="1"/>
  <c r="F6" i="5"/>
  <c r="I6" i="5"/>
  <c r="H6" i="5"/>
  <c r="H40" i="19"/>
  <c r="H39" i="19"/>
  <c r="H38" i="19"/>
  <c r="H37" i="19"/>
  <c r="H34" i="19"/>
  <c r="H24" i="19"/>
  <c r="H35" i="19"/>
  <c r="H33" i="19"/>
  <c r="H23" i="19"/>
  <c r="H29" i="19"/>
  <c r="H28" i="19"/>
  <c r="H27" i="19"/>
  <c r="H32" i="19"/>
  <c r="H25" i="19"/>
  <c r="H31" i="19"/>
  <c r="H36" i="19"/>
  <c r="H26" i="19"/>
  <c r="H30" i="19"/>
  <c r="H11" i="19"/>
  <c r="H12" i="19"/>
  <c r="H18" i="19"/>
  <c r="H17" i="19"/>
  <c r="H14" i="19"/>
  <c r="H13" i="19"/>
  <c r="H20" i="19"/>
  <c r="H22" i="19"/>
  <c r="H16" i="19"/>
  <c r="H21" i="19"/>
  <c r="H15" i="19"/>
  <c r="H19" i="19"/>
  <c r="AT112" i="1"/>
  <c r="AU109" i="1" s="1"/>
  <c r="D105" i="5" s="1"/>
  <c r="D6" i="19"/>
  <c r="D5" i="19"/>
  <c r="D4" i="19"/>
  <c r="D3" i="19"/>
  <c r="G41" i="19"/>
  <c r="F31" i="1" s="1"/>
  <c r="F32" i="1" s="1"/>
  <c r="F143" i="5"/>
  <c r="D99" i="7" s="1"/>
  <c r="GW89" i="9" s="1"/>
  <c r="F141" i="5"/>
  <c r="D97" i="7" s="1"/>
  <c r="GW87" i="9" s="1"/>
  <c r="F113" i="5"/>
  <c r="D73" i="7" s="1"/>
  <c r="GW63" i="9" s="1"/>
  <c r="F111" i="5"/>
  <c r="D71" i="7" s="1"/>
  <c r="GW61" i="9" s="1"/>
  <c r="F83" i="5"/>
  <c r="D47" i="7" s="1"/>
  <c r="GW37" i="9" s="1"/>
  <c r="F81" i="5"/>
  <c r="D45" i="7" s="1"/>
  <c r="GW35" i="9" s="1"/>
  <c r="F53" i="5"/>
  <c r="D21" i="7" s="1"/>
  <c r="GW11" i="9" s="1"/>
  <c r="F51" i="5"/>
  <c r="D19" i="7" s="1"/>
  <c r="GW9" i="9" s="1"/>
  <c r="D12" i="7"/>
  <c r="GW108" i="9" s="1"/>
  <c r="F35" i="5"/>
  <c r="F161" i="5" s="1"/>
  <c r="D117" i="7" s="1"/>
  <c r="GW107" i="9" s="1"/>
  <c r="F34" i="5"/>
  <c r="F130" i="5" s="1"/>
  <c r="D90" i="7" s="1"/>
  <c r="GW80" i="9" s="1"/>
  <c r="F33" i="5"/>
  <c r="F129" i="5" s="1"/>
  <c r="D89" i="7" s="1"/>
  <c r="GW79" i="9" s="1"/>
  <c r="F32" i="5"/>
  <c r="F128" i="5" s="1"/>
  <c r="D88" i="7" s="1"/>
  <c r="GW78" i="9" s="1"/>
  <c r="F31" i="5"/>
  <c r="F97" i="5" s="1"/>
  <c r="D61" i="7" s="1"/>
  <c r="GW51" i="9" s="1"/>
  <c r="F30" i="5"/>
  <c r="F126" i="5" s="1"/>
  <c r="D86" i="7" s="1"/>
  <c r="GW76" i="9" s="1"/>
  <c r="F29" i="5"/>
  <c r="F125" i="5" s="1"/>
  <c r="D85" i="7" s="1"/>
  <c r="GW75" i="9" s="1"/>
  <c r="F28" i="5"/>
  <c r="F124" i="5" s="1"/>
  <c r="D84" i="7" s="1"/>
  <c r="GW74" i="9" s="1"/>
  <c r="F27" i="5"/>
  <c r="F123" i="5" s="1"/>
  <c r="D83" i="7" s="1"/>
  <c r="GW73" i="9" s="1"/>
  <c r="F26" i="5"/>
  <c r="F122" i="5" s="1"/>
  <c r="D82" i="7" s="1"/>
  <c r="GW72" i="9" s="1"/>
  <c r="F25" i="5"/>
  <c r="F121" i="5" s="1"/>
  <c r="D81" i="7" s="1"/>
  <c r="GW71" i="9" s="1"/>
  <c r="F24" i="5"/>
  <c r="F120" i="5" s="1"/>
  <c r="D80" i="7" s="1"/>
  <c r="GW70" i="9" s="1"/>
  <c r="F23" i="5"/>
  <c r="F119" i="5" s="1"/>
  <c r="D79" i="7" s="1"/>
  <c r="GW69" i="9" s="1"/>
  <c r="F22" i="5"/>
  <c r="F118" i="5" s="1"/>
  <c r="D78" i="7" s="1"/>
  <c r="GW68" i="9" s="1"/>
  <c r="F21" i="5"/>
  <c r="F117" i="5" s="1"/>
  <c r="D77" i="7" s="1"/>
  <c r="GW67" i="9" s="1"/>
  <c r="F20" i="5"/>
  <c r="F116" i="5" s="1"/>
  <c r="D76" i="7" s="1"/>
  <c r="GW66" i="9" s="1"/>
  <c r="F19" i="5"/>
  <c r="F145" i="5" s="1"/>
  <c r="D101" i="7" s="1"/>
  <c r="GW91" i="9" s="1"/>
  <c r="F18" i="5"/>
  <c r="F114" i="5" s="1"/>
  <c r="D74" i="7" s="1"/>
  <c r="GW64" i="9" s="1"/>
  <c r="F14" i="5"/>
  <c r="F140" i="5" s="1"/>
  <c r="D96" i="7" s="1"/>
  <c r="GW86" i="9" s="1"/>
  <c r="F12" i="5"/>
  <c r="F108" i="5" s="1"/>
  <c r="D68" i="7" s="1"/>
  <c r="GW58" i="9" s="1"/>
  <c r="F11" i="5"/>
  <c r="F47" i="5" s="1"/>
  <c r="D15" i="7" s="1"/>
  <c r="GW5" i="9" s="1"/>
  <c r="F10" i="5"/>
  <c r="F106" i="5" s="1"/>
  <c r="D66" i="7" s="1"/>
  <c r="GW56" i="9" s="1"/>
  <c r="GR108" i="9"/>
  <c r="C39" i="5"/>
  <c r="A12" i="7" s="1"/>
  <c r="GX108" i="9" s="1"/>
  <c r="C5" i="9"/>
  <c r="C6" i="9" s="1"/>
  <c r="M4" i="9"/>
  <c r="M5" i="9" s="1"/>
  <c r="M6" i="9" s="1"/>
  <c r="M8" i="9" s="1"/>
  <c r="M9" i="9" s="1"/>
  <c r="M10" i="9" s="1"/>
  <c r="M11" i="9" s="1"/>
  <c r="M12" i="9" s="1"/>
  <c r="M13" i="9" s="1"/>
  <c r="M14" i="9" s="1"/>
  <c r="M15" i="9" s="1"/>
  <c r="M16" i="9" s="1"/>
  <c r="M17" i="9" s="1"/>
  <c r="M18" i="9" s="1"/>
  <c r="M19" i="9" s="1"/>
  <c r="M20" i="9" s="1"/>
  <c r="M21" i="9" s="1"/>
  <c r="M22" i="9" s="1"/>
  <c r="M23" i="9" s="1"/>
  <c r="M24" i="9" s="1"/>
  <c r="M25" i="9" s="1"/>
  <c r="M26" i="9" s="1"/>
  <c r="M27" i="9" s="1"/>
  <c r="M28" i="9" s="1"/>
  <c r="M29" i="9" s="1"/>
  <c r="M30" i="9" s="1"/>
  <c r="M31" i="9" s="1"/>
  <c r="M32" i="9" s="1"/>
  <c r="J4" i="9"/>
  <c r="J5" i="9" s="1"/>
  <c r="J6" i="9" s="1"/>
  <c r="G4" i="9"/>
  <c r="G5" i="9" s="1"/>
  <c r="G6" i="9" s="1"/>
  <c r="G8" i="9" s="1"/>
  <c r="G9" i="9" s="1"/>
  <c r="G10" i="9" s="1"/>
  <c r="G11" i="9" s="1"/>
  <c r="G12" i="9" s="1"/>
  <c r="G13" i="9" s="1"/>
  <c r="G14" i="9" s="1"/>
  <c r="G15" i="9" s="1"/>
  <c r="G16" i="9" s="1"/>
  <c r="G17" i="9" s="1"/>
  <c r="G18" i="9" s="1"/>
  <c r="G19" i="9" s="1"/>
  <c r="G20" i="9" s="1"/>
  <c r="G21" i="9" s="1"/>
  <c r="G22" i="9" s="1"/>
  <c r="G23" i="9" s="1"/>
  <c r="G24" i="9" s="1"/>
  <c r="G25" i="9" s="1"/>
  <c r="G26" i="9" s="1"/>
  <c r="G27" i="9" s="1"/>
  <c r="G28" i="9" s="1"/>
  <c r="G29" i="9" s="1"/>
  <c r="G30" i="9" s="1"/>
  <c r="G31" i="9" s="1"/>
  <c r="G32" i="9" s="1"/>
  <c r="Y4" i="9"/>
  <c r="Y5" i="9" s="1"/>
  <c r="Y6" i="9" s="1"/>
  <c r="Y8" i="9" s="1"/>
  <c r="Y9" i="9" s="1"/>
  <c r="Y10" i="9" s="1"/>
  <c r="Y11" i="9" s="1"/>
  <c r="Y12" i="9" s="1"/>
  <c r="Y13" i="9" s="1"/>
  <c r="Y14" i="9" s="1"/>
  <c r="Y15" i="9" s="1"/>
  <c r="Y16" i="9" s="1"/>
  <c r="Y17" i="9" s="1"/>
  <c r="Y18" i="9" s="1"/>
  <c r="Y19" i="9" s="1"/>
  <c r="Y20" i="9" s="1"/>
  <c r="Y21" i="9" s="1"/>
  <c r="Y22" i="9" s="1"/>
  <c r="Y23" i="9" s="1"/>
  <c r="Y24" i="9" s="1"/>
  <c r="Y25" i="9" s="1"/>
  <c r="Y26" i="9" s="1"/>
  <c r="Y27" i="9" s="1"/>
  <c r="Y28" i="9" s="1"/>
  <c r="Y29" i="9" s="1"/>
  <c r="Y30" i="9" s="1"/>
  <c r="Y31" i="9" s="1"/>
  <c r="Y32" i="9" s="1"/>
  <c r="F48" i="5"/>
  <c r="D16" i="7" s="1"/>
  <c r="GW6" i="9" s="1"/>
  <c r="B45" i="5"/>
  <c r="B46" i="5" s="1"/>
  <c r="B47" i="5" s="1"/>
  <c r="C13" i="7"/>
  <c r="C12" i="7"/>
  <c r="GQ108" i="9" s="1"/>
  <c r="B135" i="5"/>
  <c r="B136" i="5" s="1"/>
  <c r="B137" i="5" s="1"/>
  <c r="B138" i="5" s="1"/>
  <c r="B105" i="5"/>
  <c r="B106" i="5" s="1"/>
  <c r="B66" i="7" s="1"/>
  <c r="GR56" i="9" s="1"/>
  <c r="B75" i="5"/>
  <c r="B76" i="5" s="1"/>
  <c r="A35" i="5"/>
  <c r="A161" i="5" s="1"/>
  <c r="C117" i="7" s="1"/>
  <c r="GQ107" i="9" s="1"/>
  <c r="A34" i="5"/>
  <c r="A70" i="5" s="1"/>
  <c r="C38" i="7" s="1"/>
  <c r="GQ28" i="9" s="1"/>
  <c r="A33" i="5"/>
  <c r="A69" i="5" s="1"/>
  <c r="C37" i="7" s="1"/>
  <c r="GQ27" i="9" s="1"/>
  <c r="A32" i="5"/>
  <c r="A68" i="5" s="1"/>
  <c r="C36" i="7" s="1"/>
  <c r="GQ26" i="9" s="1"/>
  <c r="A31" i="5"/>
  <c r="A67" i="5" s="1"/>
  <c r="C35" i="7" s="1"/>
  <c r="GQ25" i="9" s="1"/>
  <c r="A30" i="5"/>
  <c r="A66" i="5" s="1"/>
  <c r="C34" i="7" s="1"/>
  <c r="GQ24" i="9" s="1"/>
  <c r="A29" i="5"/>
  <c r="A65" i="5" s="1"/>
  <c r="C33" i="7" s="1"/>
  <c r="GQ23" i="9" s="1"/>
  <c r="A28" i="5"/>
  <c r="A64" i="5" s="1"/>
  <c r="C32" i="7" s="1"/>
  <c r="GQ22" i="9" s="1"/>
  <c r="A27" i="5"/>
  <c r="A93" i="5" s="1"/>
  <c r="C57" i="7" s="1"/>
  <c r="GQ47" i="9" s="1"/>
  <c r="A26" i="5"/>
  <c r="A62" i="5" s="1"/>
  <c r="C30" i="7" s="1"/>
  <c r="GQ20" i="9" s="1"/>
  <c r="A25" i="5"/>
  <c r="A61" i="5" s="1"/>
  <c r="C29" i="7" s="1"/>
  <c r="GQ19" i="9" s="1"/>
  <c r="A24" i="5"/>
  <c r="A60" i="5" s="1"/>
  <c r="C28" i="7" s="1"/>
  <c r="GQ18" i="9" s="1"/>
  <c r="A23" i="5"/>
  <c r="A59" i="5" s="1"/>
  <c r="C27" i="7" s="1"/>
  <c r="GQ17" i="9" s="1"/>
  <c r="A22" i="5"/>
  <c r="A88" i="5" s="1"/>
  <c r="C52" i="7" s="1"/>
  <c r="GQ42" i="9" s="1"/>
  <c r="A21" i="5"/>
  <c r="A57" i="5" s="1"/>
  <c r="C25" i="7" s="1"/>
  <c r="GQ15" i="9" s="1"/>
  <c r="A20" i="5"/>
  <c r="A56" i="5" s="1"/>
  <c r="C24" i="7" s="1"/>
  <c r="GQ14" i="9" s="1"/>
  <c r="A19" i="5"/>
  <c r="A115" i="5" s="1"/>
  <c r="C75" i="7" s="1"/>
  <c r="GQ65" i="9" s="1"/>
  <c r="A18" i="5"/>
  <c r="A54" i="5" s="1"/>
  <c r="C22" i="7" s="1"/>
  <c r="GQ12" i="9" s="1"/>
  <c r="A17" i="5"/>
  <c r="A53" i="5" s="1"/>
  <c r="C21" i="7" s="1"/>
  <c r="GQ11" i="9" s="1"/>
  <c r="A16" i="5"/>
  <c r="A52" i="5" s="1"/>
  <c r="C20" i="7" s="1"/>
  <c r="GQ10" i="9" s="1"/>
  <c r="A15" i="5"/>
  <c r="A51" i="5" s="1"/>
  <c r="C19" i="7" s="1"/>
  <c r="GQ9" i="9" s="1"/>
  <c r="A14" i="5"/>
  <c r="A50" i="5" s="1"/>
  <c r="C18" i="7" s="1"/>
  <c r="GQ8" i="9" s="1"/>
  <c r="A12" i="5"/>
  <c r="A48" i="5" s="1"/>
  <c r="C16" i="7" s="1"/>
  <c r="GQ6" i="9" s="1"/>
  <c r="A11" i="5"/>
  <c r="A47" i="5" s="1"/>
  <c r="C15" i="7" s="1"/>
  <c r="GQ5" i="9" s="1"/>
  <c r="A10" i="5"/>
  <c r="A46" i="5" s="1"/>
  <c r="C14" i="7" s="1"/>
  <c r="GQ4" i="9" s="1"/>
  <c r="C2" i="5"/>
  <c r="C2" i="7" s="1"/>
  <c r="C5" i="5"/>
  <c r="C5" i="7" s="1"/>
  <c r="DG4" i="9" s="1"/>
  <c r="DG5" i="9" s="1"/>
  <c r="DG6" i="9" s="1"/>
  <c r="C4" i="5"/>
  <c r="C4" i="7" s="1"/>
  <c r="C3" i="5"/>
  <c r="C3" i="7" s="1"/>
  <c r="A6" i="5"/>
  <c r="A5" i="5"/>
  <c r="A4" i="5"/>
  <c r="A4" i="7" s="1"/>
  <c r="A3" i="5"/>
  <c r="A3" i="7" s="1"/>
  <c r="A2" i="5"/>
  <c r="A2" i="7" s="1"/>
  <c r="A1" i="5"/>
  <c r="A1" i="7" s="1"/>
  <c r="AM47" i="1"/>
  <c r="AM55" i="1" s="1"/>
  <c r="AK47" i="1"/>
  <c r="AI47" i="1"/>
  <c r="AI55" i="1" s="1"/>
  <c r="AG47" i="1"/>
  <c r="AE47" i="1"/>
  <c r="AE55" i="1" s="1"/>
  <c r="AC47" i="1"/>
  <c r="AA47" i="1"/>
  <c r="AA55" i="1" s="1"/>
  <c r="O47" i="1"/>
  <c r="M47" i="1"/>
  <c r="M55" i="1" s="1"/>
  <c r="AO47" i="1"/>
  <c r="AO55" i="1" s="1"/>
  <c r="AS47" i="1"/>
  <c r="AQ47" i="1"/>
  <c r="K47" i="1"/>
  <c r="I47" i="1"/>
  <c r="G47" i="1"/>
  <c r="G77" i="1"/>
  <c r="F110" i="5"/>
  <c r="D70" i="7" s="1"/>
  <c r="GW60" i="9" s="1"/>
  <c r="F46" i="5"/>
  <c r="D14" i="7" s="1"/>
  <c r="GW4" i="9" s="1"/>
  <c r="F78" i="5"/>
  <c r="D42" i="7" s="1"/>
  <c r="GW32" i="9" s="1"/>
  <c r="A139" i="5"/>
  <c r="C95" i="7" s="1"/>
  <c r="GQ85" i="9" s="1"/>
  <c r="B92" i="7" l="1"/>
  <c r="GR82" i="9" s="1"/>
  <c r="B93" i="7"/>
  <c r="GR83" i="9" s="1"/>
  <c r="A110" i="5"/>
  <c r="C70" i="7" s="1"/>
  <c r="GQ60" i="9" s="1"/>
  <c r="AK39" i="1"/>
  <c r="K39" i="1"/>
  <c r="F146" i="5"/>
  <c r="D102" i="7" s="1"/>
  <c r="GW92" i="9" s="1"/>
  <c r="C7" i="7"/>
  <c r="H4" i="9" s="1"/>
  <c r="H5" i="9" s="1"/>
  <c r="H6" i="9" s="1"/>
  <c r="H8" i="9" s="1"/>
  <c r="H9" i="9" s="1"/>
  <c r="H10" i="9" s="1"/>
  <c r="H11" i="9" s="1"/>
  <c r="H12" i="9" s="1"/>
  <c r="H13" i="9" s="1"/>
  <c r="H14" i="9" s="1"/>
  <c r="H15" i="9" s="1"/>
  <c r="H16" i="9" s="1"/>
  <c r="H17" i="9" s="1"/>
  <c r="H18" i="9" s="1"/>
  <c r="H19" i="9" s="1"/>
  <c r="H20" i="9" s="1"/>
  <c r="H21" i="9" s="1"/>
  <c r="H22" i="9" s="1"/>
  <c r="H23" i="9" s="1"/>
  <c r="H24" i="9" s="1"/>
  <c r="H25" i="9" s="1"/>
  <c r="H26" i="9" s="1"/>
  <c r="H27" i="9" s="1"/>
  <c r="H28" i="9" s="1"/>
  <c r="H29" i="9" s="1"/>
  <c r="H30" i="9" s="1"/>
  <c r="H31" i="9" s="1"/>
  <c r="H32" i="9" s="1"/>
  <c r="H34" i="9" s="1"/>
  <c r="H35" i="9" s="1"/>
  <c r="H36" i="9" s="1"/>
  <c r="H37" i="9" s="1"/>
  <c r="H38" i="9" s="1"/>
  <c r="H39" i="9" s="1"/>
  <c r="H40" i="9" s="1"/>
  <c r="H41" i="9" s="1"/>
  <c r="H42" i="9" s="1"/>
  <c r="H43" i="9" s="1"/>
  <c r="H44" i="9" s="1"/>
  <c r="H45" i="9" s="1"/>
  <c r="H46" i="9" s="1"/>
  <c r="H47" i="9" s="1"/>
  <c r="H48" i="9" s="1"/>
  <c r="H49" i="9" s="1"/>
  <c r="H50" i="9" s="1"/>
  <c r="H51" i="9" s="1"/>
  <c r="H52" i="9" s="1"/>
  <c r="H53" i="9" s="1"/>
  <c r="H54" i="9" s="1"/>
  <c r="H55" i="9" s="1"/>
  <c r="H56" i="9" s="1"/>
  <c r="H57" i="9" s="1"/>
  <c r="H58" i="9" s="1"/>
  <c r="E7" i="7"/>
  <c r="A118" i="5"/>
  <c r="C78" i="7" s="1"/>
  <c r="GQ68" i="9" s="1"/>
  <c r="F115" i="5"/>
  <c r="D75" i="7" s="1"/>
  <c r="GW65" i="9" s="1"/>
  <c r="F152" i="5"/>
  <c r="D108" i="7" s="1"/>
  <c r="GW98" i="9" s="1"/>
  <c r="F67" i="5"/>
  <c r="D35" i="7" s="1"/>
  <c r="GW25" i="9" s="1"/>
  <c r="O80" i="1"/>
  <c r="F101" i="5"/>
  <c r="D65" i="7" s="1"/>
  <c r="GW55" i="9" s="1"/>
  <c r="F89" i="5"/>
  <c r="D53" i="7" s="1"/>
  <c r="GW43" i="9" s="1"/>
  <c r="F59" i="5"/>
  <c r="D27" i="7" s="1"/>
  <c r="GW17" i="9" s="1"/>
  <c r="F55" i="5"/>
  <c r="D23" i="7" s="1"/>
  <c r="GW13" i="9" s="1"/>
  <c r="I80" i="1"/>
  <c r="F85" i="5"/>
  <c r="D49" i="7" s="1"/>
  <c r="GW39" i="9" s="1"/>
  <c r="F149" i="5"/>
  <c r="D105" i="7" s="1"/>
  <c r="GW95" i="9" s="1"/>
  <c r="K80" i="1"/>
  <c r="F131" i="5"/>
  <c r="D91" i="7" s="1"/>
  <c r="GW81" i="9" s="1"/>
  <c r="F71" i="5"/>
  <c r="D39" i="7" s="1"/>
  <c r="GW29" i="9" s="1"/>
  <c r="A125" i="5"/>
  <c r="C85" i="7" s="1"/>
  <c r="GQ75" i="9" s="1"/>
  <c r="A142" i="5"/>
  <c r="C98" i="7" s="1"/>
  <c r="GQ88" i="9" s="1"/>
  <c r="A141" i="5"/>
  <c r="C97" i="7" s="1"/>
  <c r="GQ87" i="9" s="1"/>
  <c r="A89" i="5"/>
  <c r="C53" i="7" s="1"/>
  <c r="GQ43" i="9" s="1"/>
  <c r="AC55" i="1"/>
  <c r="A122" i="5"/>
  <c r="C82" i="7" s="1"/>
  <c r="GQ72" i="9" s="1"/>
  <c r="A152" i="5"/>
  <c r="C108" i="7" s="1"/>
  <c r="GQ98" i="9" s="1"/>
  <c r="A155" i="5"/>
  <c r="C111" i="7" s="1"/>
  <c r="GQ101" i="9" s="1"/>
  <c r="F68" i="5"/>
  <c r="D36" i="7" s="1"/>
  <c r="GW26" i="9" s="1"/>
  <c r="AX76" i="1"/>
  <c r="AX67" i="1"/>
  <c r="F158" i="5"/>
  <c r="D114" i="7" s="1"/>
  <c r="GW104" i="9" s="1"/>
  <c r="A90" i="5"/>
  <c r="C54" i="7" s="1"/>
  <c r="GQ44" i="9" s="1"/>
  <c r="A95" i="5"/>
  <c r="C59" i="7" s="1"/>
  <c r="GQ49" i="9" s="1"/>
  <c r="A149" i="5"/>
  <c r="C105" i="7" s="1"/>
  <c r="GQ95" i="9" s="1"/>
  <c r="AC39" i="1"/>
  <c r="AS39" i="1"/>
  <c r="AX68" i="1"/>
  <c r="A120" i="5"/>
  <c r="C80" i="7" s="1"/>
  <c r="GQ70" i="9" s="1"/>
  <c r="F80" i="5"/>
  <c r="D44" i="7" s="1"/>
  <c r="GW34" i="9" s="1"/>
  <c r="A127" i="5"/>
  <c r="C87" i="7" s="1"/>
  <c r="GQ77" i="9" s="1"/>
  <c r="F136" i="5"/>
  <c r="D92" i="7" s="1"/>
  <c r="GW82" i="9" s="1"/>
  <c r="A157" i="5"/>
  <c r="C113" i="7" s="1"/>
  <c r="GQ103" i="9" s="1"/>
  <c r="AS55" i="1"/>
  <c r="O39" i="1"/>
  <c r="AC80" i="1"/>
  <c r="AS80" i="1"/>
  <c r="AA39" i="1"/>
  <c r="A131" i="5"/>
  <c r="C91" i="7" s="1"/>
  <c r="GQ81" i="9" s="1"/>
  <c r="F65" i="5"/>
  <c r="D33" i="7" s="1"/>
  <c r="GW23" i="9" s="1"/>
  <c r="A109" i="5"/>
  <c r="C69" i="7" s="1"/>
  <c r="GQ59" i="9" s="1"/>
  <c r="A98" i="5"/>
  <c r="C62" i="7" s="1"/>
  <c r="GQ52" i="9" s="1"/>
  <c r="A119" i="5"/>
  <c r="C79" i="7" s="1"/>
  <c r="GQ69" i="9" s="1"/>
  <c r="F84" i="5"/>
  <c r="D48" i="7" s="1"/>
  <c r="GW38" i="9" s="1"/>
  <c r="DH108" i="9"/>
  <c r="A76" i="5"/>
  <c r="C40" i="7" s="1"/>
  <c r="GQ30" i="9" s="1"/>
  <c r="M7" i="9"/>
  <c r="A79" i="5"/>
  <c r="C43" i="7" s="1"/>
  <c r="GQ33" i="9" s="1"/>
  <c r="F92" i="5"/>
  <c r="D56" i="7" s="1"/>
  <c r="GW46" i="9" s="1"/>
  <c r="F138" i="5"/>
  <c r="D94" i="7" s="1"/>
  <c r="GW84" i="9" s="1"/>
  <c r="A158" i="5"/>
  <c r="C114" i="7" s="1"/>
  <c r="GQ104" i="9" s="1"/>
  <c r="F86" i="5"/>
  <c r="D50" i="7" s="1"/>
  <c r="GW40" i="9" s="1"/>
  <c r="A82" i="5"/>
  <c r="C46" i="7" s="1"/>
  <c r="GQ36" i="9" s="1"/>
  <c r="F98" i="5"/>
  <c r="D62" i="7" s="1"/>
  <c r="GW52" i="9" s="1"/>
  <c r="F52" i="5"/>
  <c r="D20" i="7" s="1"/>
  <c r="GW10" i="9" s="1"/>
  <c r="A101" i="5"/>
  <c r="C65" i="7" s="1"/>
  <c r="GQ55" i="9" s="1"/>
  <c r="AE80" i="1"/>
  <c r="S39" i="1"/>
  <c r="U80" i="1"/>
  <c r="F62" i="5"/>
  <c r="D30" i="7" s="1"/>
  <c r="GW20" i="9" s="1"/>
  <c r="A128" i="5"/>
  <c r="C88" i="7" s="1"/>
  <c r="GQ78" i="9" s="1"/>
  <c r="F56" i="5"/>
  <c r="D24" i="7" s="1"/>
  <c r="GW14" i="9" s="1"/>
  <c r="I55" i="1"/>
  <c r="A71" i="5"/>
  <c r="C39" i="7" s="1"/>
  <c r="GQ29" i="9" s="1"/>
  <c r="F76" i="5"/>
  <c r="D40" i="7" s="1"/>
  <c r="GW30" i="9" s="1"/>
  <c r="AX19" i="1"/>
  <c r="AM39" i="1"/>
  <c r="AA80" i="1"/>
  <c r="AI80" i="1"/>
  <c r="AQ80" i="1"/>
  <c r="Y39" i="1"/>
  <c r="U55" i="1"/>
  <c r="Q80" i="1"/>
  <c r="Y80" i="1"/>
  <c r="W80" i="1"/>
  <c r="AG39" i="1"/>
  <c r="AX62" i="1"/>
  <c r="AX66" i="1"/>
  <c r="AX70" i="1"/>
  <c r="AX74" i="1"/>
  <c r="AX75" i="1"/>
  <c r="AX60" i="1"/>
  <c r="F69" i="5"/>
  <c r="D37" i="7" s="1"/>
  <c r="GW27" i="9" s="1"/>
  <c r="F61" i="5"/>
  <c r="D29" i="7" s="1"/>
  <c r="GW19" i="9" s="1"/>
  <c r="F99" i="5"/>
  <c r="D63" i="7" s="1"/>
  <c r="GW53" i="9" s="1"/>
  <c r="AG32" i="1"/>
  <c r="AO39" i="1"/>
  <c r="F50" i="5"/>
  <c r="D18" i="7" s="1"/>
  <c r="GW8" i="9" s="1"/>
  <c r="A106" i="5"/>
  <c r="C66" i="7" s="1"/>
  <c r="GQ56" i="9" s="1"/>
  <c r="A136" i="5"/>
  <c r="C92" i="7" s="1"/>
  <c r="GQ82" i="9" s="1"/>
  <c r="A92" i="5"/>
  <c r="C56" i="7" s="1"/>
  <c r="GQ46" i="9" s="1"/>
  <c r="A111" i="5"/>
  <c r="C71" i="7" s="1"/>
  <c r="GQ61" i="9" s="1"/>
  <c r="F159" i="5"/>
  <c r="D115" i="7" s="1"/>
  <c r="GW105" i="9" s="1"/>
  <c r="F95" i="5"/>
  <c r="D59" i="7" s="1"/>
  <c r="GW49" i="9" s="1"/>
  <c r="M80" i="1"/>
  <c r="AX63" i="1"/>
  <c r="AX71" i="1"/>
  <c r="A148" i="5"/>
  <c r="C104" i="7" s="1"/>
  <c r="GQ94" i="9" s="1"/>
  <c r="G55" i="1"/>
  <c r="A58" i="5"/>
  <c r="C26" i="7" s="1"/>
  <c r="GQ16" i="9" s="1"/>
  <c r="F155" i="5"/>
  <c r="D111" i="7" s="1"/>
  <c r="GW101" i="9" s="1"/>
  <c r="G80" i="1"/>
  <c r="F107" i="5"/>
  <c r="D67" i="7" s="1"/>
  <c r="GW57" i="9" s="1"/>
  <c r="A114" i="5"/>
  <c r="C74" i="7" s="1"/>
  <c r="GQ64" i="9" s="1"/>
  <c r="F137" i="5"/>
  <c r="D93" i="7" s="1"/>
  <c r="GW83" i="9" s="1"/>
  <c r="C6" i="5"/>
  <c r="C6" i="7" s="1"/>
  <c r="F4" i="9" s="1"/>
  <c r="F5" i="9" s="1"/>
  <c r="F6" i="9" s="1"/>
  <c r="F8" i="9" s="1"/>
  <c r="F9" i="9" s="1"/>
  <c r="F10" i="9" s="1"/>
  <c r="F11" i="9" s="1"/>
  <c r="F12" i="9" s="1"/>
  <c r="F13" i="9" s="1"/>
  <c r="F14" i="9" s="1"/>
  <c r="F15" i="9" s="1"/>
  <c r="F16" i="9" s="1"/>
  <c r="F17" i="9" s="1"/>
  <c r="F18" i="9" s="1"/>
  <c r="F19" i="9" s="1"/>
  <c r="F20" i="9" s="1"/>
  <c r="F21" i="9" s="1"/>
  <c r="F22" i="9" s="1"/>
  <c r="F23" i="9" s="1"/>
  <c r="F24" i="9" s="1"/>
  <c r="F25" i="9" s="1"/>
  <c r="F26" i="9" s="1"/>
  <c r="F27" i="9" s="1"/>
  <c r="F28" i="9" s="1"/>
  <c r="F29" i="9" s="1"/>
  <c r="F30" i="9" s="1"/>
  <c r="F31" i="9" s="1"/>
  <c r="F32" i="9" s="1"/>
  <c r="F33" i="9" s="1"/>
  <c r="G39" i="1"/>
  <c r="S80" i="1"/>
  <c r="AQ39" i="1"/>
  <c r="AX59" i="1"/>
  <c r="F58" i="5"/>
  <c r="D26" i="7" s="1"/>
  <c r="GW16" i="9" s="1"/>
  <c r="AV109" i="1"/>
  <c r="AW109" i="1" s="1"/>
  <c r="F156" i="5"/>
  <c r="D112" i="7" s="1"/>
  <c r="GW102" i="9" s="1"/>
  <c r="F127" i="5"/>
  <c r="D87" i="7" s="1"/>
  <c r="GW77" i="9" s="1"/>
  <c r="AK32" i="1"/>
  <c r="AE39" i="1"/>
  <c r="K55" i="1"/>
  <c r="AO32" i="1"/>
  <c r="AK80" i="1"/>
  <c r="AW53" i="1"/>
  <c r="AY53" i="1" s="1"/>
  <c r="W39" i="1"/>
  <c r="AX18" i="1"/>
  <c r="AO80" i="1"/>
  <c r="F66" i="5"/>
  <c r="D34" i="7" s="1"/>
  <c r="GW24" i="9" s="1"/>
  <c r="H41" i="19"/>
  <c r="G31" i="1" s="1"/>
  <c r="G32" i="1" s="1"/>
  <c r="AM80" i="1"/>
  <c r="AX17" i="1"/>
  <c r="AI39" i="1"/>
  <c r="AX64" i="1"/>
  <c r="AX72" i="1"/>
  <c r="AC32" i="1"/>
  <c r="A144" i="5"/>
  <c r="C100" i="7" s="1"/>
  <c r="GQ90" i="9" s="1"/>
  <c r="F96" i="5"/>
  <c r="D60" i="7" s="1"/>
  <c r="GW50" i="9" s="1"/>
  <c r="AK55" i="1"/>
  <c r="M39" i="1"/>
  <c r="AX16" i="1"/>
  <c r="AG55" i="1"/>
  <c r="I39" i="1"/>
  <c r="AG80" i="1"/>
  <c r="S32" i="1"/>
  <c r="I32" i="1"/>
  <c r="F153" i="5"/>
  <c r="D109" i="7" s="1"/>
  <c r="GW99" i="9" s="1"/>
  <c r="F60" i="5"/>
  <c r="D28" i="7" s="1"/>
  <c r="GW18" i="9" s="1"/>
  <c r="F70" i="5"/>
  <c r="D38" i="7" s="1"/>
  <c r="GW28" i="9" s="1"/>
  <c r="A94" i="5"/>
  <c r="C58" i="7" s="1"/>
  <c r="GQ48" i="9" s="1"/>
  <c r="F54" i="5"/>
  <c r="D22" i="7" s="1"/>
  <c r="GW12" i="9" s="1"/>
  <c r="F150" i="5"/>
  <c r="D106" i="7" s="1"/>
  <c r="GW96" i="9" s="1"/>
  <c r="F144" i="5"/>
  <c r="D100" i="7" s="1"/>
  <c r="GW90" i="9" s="1"/>
  <c r="A130" i="5"/>
  <c r="C90" i="7" s="1"/>
  <c r="GQ80" i="9" s="1"/>
  <c r="A100" i="5"/>
  <c r="C64" i="7" s="1"/>
  <c r="GQ54" i="9" s="1"/>
  <c r="F94" i="5"/>
  <c r="D58" i="7" s="1"/>
  <c r="GW48" i="9" s="1"/>
  <c r="F79" i="5"/>
  <c r="D43" i="7" s="1"/>
  <c r="GW33" i="9" s="1"/>
  <c r="A97" i="5"/>
  <c r="C61" i="7" s="1"/>
  <c r="GQ51" i="9" s="1"/>
  <c r="A160" i="5"/>
  <c r="C116" i="7" s="1"/>
  <c r="GQ106" i="9" s="1"/>
  <c r="A112" i="5"/>
  <c r="C72" i="7" s="1"/>
  <c r="GQ62" i="9" s="1"/>
  <c r="F142" i="5"/>
  <c r="D98" i="7" s="1"/>
  <c r="GW88" i="9" s="1"/>
  <c r="A108" i="5"/>
  <c r="C68" i="7" s="1"/>
  <c r="GQ58" i="9" s="1"/>
  <c r="F151" i="5"/>
  <c r="D107" i="7" s="1"/>
  <c r="GW97" i="9" s="1"/>
  <c r="F148" i="5"/>
  <c r="D104" i="7" s="1"/>
  <c r="GW94" i="9" s="1"/>
  <c r="Y55" i="1"/>
  <c r="A123" i="5"/>
  <c r="C83" i="7" s="1"/>
  <c r="GQ73" i="9" s="1"/>
  <c r="F90" i="5"/>
  <c r="D54" i="7" s="1"/>
  <c r="GW44" i="9" s="1"/>
  <c r="F157" i="5"/>
  <c r="D113" i="7" s="1"/>
  <c r="GW103" i="9" s="1"/>
  <c r="F100" i="5"/>
  <c r="D64" i="7" s="1"/>
  <c r="GW54" i="9" s="1"/>
  <c r="F88" i="5"/>
  <c r="D52" i="7" s="1"/>
  <c r="GW42" i="9" s="1"/>
  <c r="A138" i="5"/>
  <c r="C94" i="7" s="1"/>
  <c r="GQ84" i="9" s="1"/>
  <c r="A113" i="5"/>
  <c r="C73" i="7" s="1"/>
  <c r="GQ63" i="9" s="1"/>
  <c r="F64" i="5"/>
  <c r="D32" i="7" s="1"/>
  <c r="GW22" i="9" s="1"/>
  <c r="A80" i="5"/>
  <c r="C44" i="7" s="1"/>
  <c r="GQ34" i="9" s="1"/>
  <c r="A150" i="5"/>
  <c r="C106" i="7" s="1"/>
  <c r="GQ96" i="9" s="1"/>
  <c r="AQ55" i="1"/>
  <c r="A63" i="5"/>
  <c r="C31" i="7" s="1"/>
  <c r="GQ21" i="9" s="1"/>
  <c r="F63" i="5"/>
  <c r="D31" i="7" s="1"/>
  <c r="GW21" i="9" s="1"/>
  <c r="F160" i="5"/>
  <c r="D116" i="7" s="1"/>
  <c r="GW106" i="9" s="1"/>
  <c r="Q32" i="1"/>
  <c r="AX65" i="1"/>
  <c r="AX73" i="1"/>
  <c r="A117" i="5"/>
  <c r="C77" i="7" s="1"/>
  <c r="GQ67" i="9" s="1"/>
  <c r="F139" i="5"/>
  <c r="D95" i="7" s="1"/>
  <c r="GW85" i="9" s="1"/>
  <c r="A156" i="5"/>
  <c r="C112" i="7" s="1"/>
  <c r="GQ102" i="9" s="1"/>
  <c r="A126" i="5"/>
  <c r="C86" i="7" s="1"/>
  <c r="GQ76" i="9" s="1"/>
  <c r="A153" i="5"/>
  <c r="C109" i="7" s="1"/>
  <c r="GQ99" i="9" s="1"/>
  <c r="F57" i="5"/>
  <c r="D25" i="7" s="1"/>
  <c r="GW15" i="9" s="1"/>
  <c r="A96" i="5"/>
  <c r="C60" i="7" s="1"/>
  <c r="GQ50" i="9" s="1"/>
  <c r="F77" i="5"/>
  <c r="D41" i="7" s="1"/>
  <c r="GW31" i="9" s="1"/>
  <c r="A78" i="5"/>
  <c r="C42" i="7" s="1"/>
  <c r="GQ32" i="9" s="1"/>
  <c r="B107" i="5"/>
  <c r="A147" i="5"/>
  <c r="C103" i="7" s="1"/>
  <c r="GQ93" i="9" s="1"/>
  <c r="A84" i="5"/>
  <c r="C48" i="7" s="1"/>
  <c r="GQ38" i="9" s="1"/>
  <c r="F112" i="5"/>
  <c r="D72" i="7" s="1"/>
  <c r="GW62" i="9" s="1"/>
  <c r="F147" i="5"/>
  <c r="D103" i="7" s="1"/>
  <c r="GW93" i="9" s="1"/>
  <c r="F93" i="5"/>
  <c r="D57" i="7" s="1"/>
  <c r="GW47" i="9" s="1"/>
  <c r="W32" i="1"/>
  <c r="U39" i="1"/>
  <c r="Q55" i="1"/>
  <c r="A87" i="5"/>
  <c r="C51" i="7" s="1"/>
  <c r="GQ41" i="9" s="1"/>
  <c r="F109" i="5"/>
  <c r="D69" i="7" s="1"/>
  <c r="GW59" i="9" s="1"/>
  <c r="F154" i="5"/>
  <c r="D110" i="7" s="1"/>
  <c r="GW100" i="9" s="1"/>
  <c r="A121" i="5"/>
  <c r="C81" i="7" s="1"/>
  <c r="GQ71" i="9" s="1"/>
  <c r="F91" i="5"/>
  <c r="D55" i="7" s="1"/>
  <c r="GW45" i="9" s="1"/>
  <c r="O55" i="1"/>
  <c r="F87" i="5"/>
  <c r="D51" i="7" s="1"/>
  <c r="GW41" i="9" s="1"/>
  <c r="AX69" i="1"/>
  <c r="AA32" i="1"/>
  <c r="A146" i="5"/>
  <c r="C102" i="7" s="1"/>
  <c r="GQ92" i="9" s="1"/>
  <c r="A116" i="5"/>
  <c r="C76" i="7" s="1"/>
  <c r="GQ66" i="9" s="1"/>
  <c r="U32" i="1"/>
  <c r="Y32" i="1"/>
  <c r="O32" i="1"/>
  <c r="AE32" i="1"/>
  <c r="AM32" i="1"/>
  <c r="AI32" i="1"/>
  <c r="K32" i="1"/>
  <c r="J7" i="9"/>
  <c r="J8" i="9"/>
  <c r="J9" i="9" s="1"/>
  <c r="J10" i="9" s="1"/>
  <c r="J11" i="9" s="1"/>
  <c r="J12" i="9" s="1"/>
  <c r="J13" i="9" s="1"/>
  <c r="J14" i="9" s="1"/>
  <c r="J15" i="9" s="1"/>
  <c r="J16" i="9" s="1"/>
  <c r="J17" i="9" s="1"/>
  <c r="J18" i="9" s="1"/>
  <c r="J19" i="9" s="1"/>
  <c r="J20" i="9" s="1"/>
  <c r="J21" i="9" s="1"/>
  <c r="J22" i="9" s="1"/>
  <c r="J23" i="9" s="1"/>
  <c r="J24" i="9" s="1"/>
  <c r="J25" i="9" s="1"/>
  <c r="J26" i="9" s="1"/>
  <c r="J27" i="9" s="1"/>
  <c r="J28" i="9" s="1"/>
  <c r="J29" i="9" s="1"/>
  <c r="J30" i="9" s="1"/>
  <c r="J31" i="9" s="1"/>
  <c r="J32" i="9" s="1"/>
  <c r="J33" i="9" s="1"/>
  <c r="M32" i="1"/>
  <c r="AU39" i="1"/>
  <c r="AQ32" i="1"/>
  <c r="I23" i="1"/>
  <c r="A140" i="5"/>
  <c r="C96" i="7" s="1"/>
  <c r="GQ86" i="9" s="1"/>
  <c r="AS32" i="1"/>
  <c r="AV39" i="1"/>
  <c r="AV81" i="1" s="1"/>
  <c r="AS88" i="1" s="1"/>
  <c r="B14" i="7"/>
  <c r="GR4" i="9" s="1"/>
  <c r="AU107" i="1"/>
  <c r="AU105" i="1"/>
  <c r="AU111" i="1"/>
  <c r="AV111" i="1" s="1"/>
  <c r="AW111" i="1" s="1"/>
  <c r="A86" i="5"/>
  <c r="C50" i="7" s="1"/>
  <c r="GQ40" i="9" s="1"/>
  <c r="AW39" i="1"/>
  <c r="AX61" i="1"/>
  <c r="A55" i="5"/>
  <c r="C23" i="7" s="1"/>
  <c r="GQ13" i="9" s="1"/>
  <c r="A145" i="5"/>
  <c r="C101" i="7" s="1"/>
  <c r="GQ91" i="9" s="1"/>
  <c r="A85" i="5"/>
  <c r="C49" i="7" s="1"/>
  <c r="GQ39" i="9" s="1"/>
  <c r="AX15" i="1"/>
  <c r="B139" i="5"/>
  <c r="B95" i="7" s="1"/>
  <c r="GR85" i="9" s="1"/>
  <c r="B140" i="5"/>
  <c r="B94" i="7"/>
  <c r="GR84" i="9" s="1"/>
  <c r="B40" i="7"/>
  <c r="GR30" i="9" s="1"/>
  <c r="B77" i="5"/>
  <c r="A99" i="5"/>
  <c r="C63" i="7" s="1"/>
  <c r="GQ53" i="9" s="1"/>
  <c r="A83" i="5"/>
  <c r="C47" i="7" s="1"/>
  <c r="GQ37" i="9" s="1"/>
  <c r="A129" i="5"/>
  <c r="C89" i="7" s="1"/>
  <c r="GQ79" i="9" s="1"/>
  <c r="A81" i="5"/>
  <c r="C45" i="7" s="1"/>
  <c r="GQ35" i="9" s="1"/>
  <c r="A137" i="5"/>
  <c r="C93" i="7" s="1"/>
  <c r="GQ83" i="9" s="1"/>
  <c r="Q39" i="1"/>
  <c r="W55" i="1"/>
  <c r="A159" i="5"/>
  <c r="C115" i="7" s="1"/>
  <c r="GQ105" i="9" s="1"/>
  <c r="A107" i="5"/>
  <c r="C67" i="7" s="1"/>
  <c r="GQ57" i="9" s="1"/>
  <c r="A124" i="5"/>
  <c r="C84" i="7" s="1"/>
  <c r="GQ74" i="9" s="1"/>
  <c r="A143" i="5"/>
  <c r="C99" i="7" s="1"/>
  <c r="GQ89" i="9" s="1"/>
  <c r="A154" i="5"/>
  <c r="C110" i="7" s="1"/>
  <c r="GQ100" i="9" s="1"/>
  <c r="A151" i="5"/>
  <c r="C107" i="7" s="1"/>
  <c r="GQ97" i="9" s="1"/>
  <c r="A77" i="5"/>
  <c r="C41" i="7" s="1"/>
  <c r="GQ31" i="9" s="1"/>
  <c r="A91" i="5"/>
  <c r="C55" i="7" s="1"/>
  <c r="GQ45" i="9" s="1"/>
  <c r="S55" i="1"/>
  <c r="B15" i="7"/>
  <c r="GR5" i="9" s="1"/>
  <c r="B48" i="5"/>
  <c r="G7" i="9"/>
  <c r="Y7" i="9"/>
  <c r="AX47" i="1"/>
  <c r="AY47" i="1"/>
  <c r="M34" i="9"/>
  <c r="M35" i="9" s="1"/>
  <c r="M36" i="9" s="1"/>
  <c r="M37" i="9" s="1"/>
  <c r="M38" i="9" s="1"/>
  <c r="M39" i="9" s="1"/>
  <c r="M40" i="9" s="1"/>
  <c r="M41" i="9" s="1"/>
  <c r="M42" i="9" s="1"/>
  <c r="M43" i="9" s="1"/>
  <c r="M44" i="9" s="1"/>
  <c r="M45" i="9" s="1"/>
  <c r="M46" i="9" s="1"/>
  <c r="M47" i="9" s="1"/>
  <c r="M48" i="9" s="1"/>
  <c r="M49" i="9" s="1"/>
  <c r="M50" i="9" s="1"/>
  <c r="M51" i="9" s="1"/>
  <c r="M52" i="9" s="1"/>
  <c r="M53" i="9" s="1"/>
  <c r="M54" i="9" s="1"/>
  <c r="M55" i="9" s="1"/>
  <c r="M56" i="9" s="1"/>
  <c r="M57" i="9" s="1"/>
  <c r="M58" i="9" s="1"/>
  <c r="M33" i="9"/>
  <c r="Y33" i="9"/>
  <c r="Y34" i="9"/>
  <c r="Y35" i="9" s="1"/>
  <c r="Y36" i="9" s="1"/>
  <c r="Y37" i="9" s="1"/>
  <c r="Y38" i="9" s="1"/>
  <c r="Y39" i="9" s="1"/>
  <c r="Y40" i="9" s="1"/>
  <c r="Y41" i="9" s="1"/>
  <c r="Y42" i="9" s="1"/>
  <c r="Y43" i="9" s="1"/>
  <c r="Y44" i="9" s="1"/>
  <c r="Y45" i="9" s="1"/>
  <c r="Y46" i="9" s="1"/>
  <c r="Y47" i="9" s="1"/>
  <c r="Y48" i="9" s="1"/>
  <c r="Y49" i="9" s="1"/>
  <c r="Y50" i="9" s="1"/>
  <c r="Y51" i="9" s="1"/>
  <c r="Y52" i="9" s="1"/>
  <c r="Y53" i="9" s="1"/>
  <c r="Y54" i="9" s="1"/>
  <c r="Y55" i="9" s="1"/>
  <c r="Y56" i="9" s="1"/>
  <c r="Y57" i="9" s="1"/>
  <c r="Y58" i="9" s="1"/>
  <c r="G33" i="9"/>
  <c r="G34" i="9"/>
  <c r="G35" i="9" s="1"/>
  <c r="G36" i="9" s="1"/>
  <c r="G37" i="9" s="1"/>
  <c r="G38" i="9" s="1"/>
  <c r="G39" i="9" s="1"/>
  <c r="G40" i="9" s="1"/>
  <c r="G41" i="9" s="1"/>
  <c r="G42" i="9" s="1"/>
  <c r="G43" i="9" s="1"/>
  <c r="G44" i="9" s="1"/>
  <c r="G45" i="9" s="1"/>
  <c r="G46" i="9" s="1"/>
  <c r="G47" i="9" s="1"/>
  <c r="G48" i="9" s="1"/>
  <c r="G49" i="9" s="1"/>
  <c r="G50" i="9" s="1"/>
  <c r="G51" i="9" s="1"/>
  <c r="G52" i="9" s="1"/>
  <c r="G53" i="9" s="1"/>
  <c r="G54" i="9" s="1"/>
  <c r="G55" i="9" s="1"/>
  <c r="G56" i="9" s="1"/>
  <c r="G57" i="9" s="1"/>
  <c r="G58" i="9" s="1"/>
  <c r="DG7" i="9"/>
  <c r="DG8" i="9"/>
  <c r="DG9" i="9" s="1"/>
  <c r="DG10" i="9" s="1"/>
  <c r="DG11" i="9" s="1"/>
  <c r="DG12" i="9" s="1"/>
  <c r="DG13" i="9" s="1"/>
  <c r="DG14" i="9" s="1"/>
  <c r="DG15" i="9" s="1"/>
  <c r="DG16" i="9" s="1"/>
  <c r="DG17" i="9" s="1"/>
  <c r="DG18" i="9" s="1"/>
  <c r="DG19" i="9" s="1"/>
  <c r="DG20" i="9" s="1"/>
  <c r="DG21" i="9" s="1"/>
  <c r="DG22" i="9" s="1"/>
  <c r="DG23" i="9" s="1"/>
  <c r="DG24" i="9" s="1"/>
  <c r="DG25" i="9" s="1"/>
  <c r="DG26" i="9" s="1"/>
  <c r="DG27" i="9" s="1"/>
  <c r="DG28" i="9" s="1"/>
  <c r="DG29" i="9" s="1"/>
  <c r="DG30" i="9" s="1"/>
  <c r="DG31" i="9" s="1"/>
  <c r="DG32" i="9" s="1"/>
  <c r="C7" i="9"/>
  <c r="C8" i="9"/>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H33" i="9" l="1"/>
  <c r="H7" i="9"/>
  <c r="AY81" i="1"/>
  <c r="AQ82" i="1" s="1"/>
  <c r="AW81" i="1"/>
  <c r="AS89" i="1" s="1"/>
  <c r="AS95" i="1" s="1"/>
  <c r="D135" i="5"/>
  <c r="F7" i="9"/>
  <c r="J34" i="9"/>
  <c r="J35" i="9" s="1"/>
  <c r="J36" i="9" s="1"/>
  <c r="J37" i="9" s="1"/>
  <c r="J38" i="9" s="1"/>
  <c r="J39" i="9" s="1"/>
  <c r="J40" i="9" s="1"/>
  <c r="J41" i="9" s="1"/>
  <c r="J42" i="9" s="1"/>
  <c r="J43" i="9" s="1"/>
  <c r="J44" i="9" s="1"/>
  <c r="J45" i="9" s="1"/>
  <c r="J46" i="9" s="1"/>
  <c r="J47" i="9" s="1"/>
  <c r="J48" i="9" s="1"/>
  <c r="J49" i="9" s="1"/>
  <c r="J50" i="9" s="1"/>
  <c r="J51" i="9" s="1"/>
  <c r="J52" i="9" s="1"/>
  <c r="J53" i="9" s="1"/>
  <c r="J54" i="9" s="1"/>
  <c r="J55" i="9" s="1"/>
  <c r="J56" i="9" s="1"/>
  <c r="J57" i="9" s="1"/>
  <c r="J58" i="9" s="1"/>
  <c r="J60" i="9" s="1"/>
  <c r="J61" i="9" s="1"/>
  <c r="J62" i="9" s="1"/>
  <c r="J63" i="9" s="1"/>
  <c r="J64" i="9" s="1"/>
  <c r="J65" i="9" s="1"/>
  <c r="J66" i="9" s="1"/>
  <c r="J67" i="9" s="1"/>
  <c r="J68" i="9" s="1"/>
  <c r="J69" i="9" s="1"/>
  <c r="J70" i="9" s="1"/>
  <c r="J71" i="9" s="1"/>
  <c r="J72" i="9" s="1"/>
  <c r="J73" i="9" s="1"/>
  <c r="J74" i="9" s="1"/>
  <c r="J75" i="9" s="1"/>
  <c r="J76" i="9" s="1"/>
  <c r="J77" i="9" s="1"/>
  <c r="J78" i="9" s="1"/>
  <c r="J79" i="9" s="1"/>
  <c r="J80" i="9" s="1"/>
  <c r="J81" i="9" s="1"/>
  <c r="J82" i="9" s="1"/>
  <c r="J83" i="9" s="1"/>
  <c r="J84" i="9" s="1"/>
  <c r="AX39" i="1"/>
  <c r="AL43" i="19"/>
  <c r="AU55" i="1"/>
  <c r="B108" i="5"/>
  <c r="B67" i="7"/>
  <c r="GR57" i="9" s="1"/>
  <c r="D45" i="5"/>
  <c r="AV105" i="1"/>
  <c r="AU113" i="1"/>
  <c r="D75" i="5"/>
  <c r="AV107" i="1"/>
  <c r="AW107" i="1" s="1"/>
  <c r="AU32" i="1"/>
  <c r="H33" i="1"/>
  <c r="AX32" i="1"/>
  <c r="F34" i="9"/>
  <c r="F35" i="9" s="1"/>
  <c r="F36" i="9" s="1"/>
  <c r="F37" i="9" s="1"/>
  <c r="F38" i="9" s="1"/>
  <c r="F39" i="9" s="1"/>
  <c r="F40" i="9" s="1"/>
  <c r="F41" i="9" s="1"/>
  <c r="F42" i="9" s="1"/>
  <c r="F43" i="9" s="1"/>
  <c r="F44" i="9" s="1"/>
  <c r="F45" i="9" s="1"/>
  <c r="F46" i="9" s="1"/>
  <c r="F47" i="9" s="1"/>
  <c r="F48" i="9" s="1"/>
  <c r="F49" i="9" s="1"/>
  <c r="F50" i="9" s="1"/>
  <c r="F51" i="9" s="1"/>
  <c r="F52" i="9" s="1"/>
  <c r="F53" i="9" s="1"/>
  <c r="F54" i="9" s="1"/>
  <c r="F55" i="9" s="1"/>
  <c r="F56" i="9" s="1"/>
  <c r="F57" i="9" s="1"/>
  <c r="F58" i="9" s="1"/>
  <c r="F59" i="9" s="1"/>
  <c r="B41" i="7"/>
  <c r="GR31" i="9" s="1"/>
  <c r="B78" i="5"/>
  <c r="B141" i="5"/>
  <c r="B96" i="7"/>
  <c r="GR86" i="9" s="1"/>
  <c r="B50" i="5"/>
  <c r="B16" i="7"/>
  <c r="GR6" i="9" s="1"/>
  <c r="B49" i="5"/>
  <c r="B17" i="7" s="1"/>
  <c r="GR7" i="9" s="1"/>
  <c r="DG34" i="9"/>
  <c r="DG35" i="9" s="1"/>
  <c r="DG36" i="9" s="1"/>
  <c r="DG37" i="9" s="1"/>
  <c r="DG38" i="9" s="1"/>
  <c r="DG39" i="9" s="1"/>
  <c r="DG40" i="9" s="1"/>
  <c r="DG41" i="9" s="1"/>
  <c r="DG42" i="9" s="1"/>
  <c r="DG43" i="9" s="1"/>
  <c r="DG44" i="9" s="1"/>
  <c r="DG45" i="9" s="1"/>
  <c r="DG46" i="9" s="1"/>
  <c r="DG47" i="9" s="1"/>
  <c r="DG48" i="9" s="1"/>
  <c r="DG49" i="9" s="1"/>
  <c r="DG50" i="9" s="1"/>
  <c r="DG51" i="9" s="1"/>
  <c r="DG52" i="9" s="1"/>
  <c r="DG53" i="9" s="1"/>
  <c r="DG54" i="9" s="1"/>
  <c r="DG55" i="9" s="1"/>
  <c r="DG56" i="9" s="1"/>
  <c r="DG57" i="9" s="1"/>
  <c r="DG58" i="9" s="1"/>
  <c r="DG33" i="9"/>
  <c r="H59" i="9"/>
  <c r="H60" i="9"/>
  <c r="H61" i="9" s="1"/>
  <c r="H62" i="9" s="1"/>
  <c r="H63" i="9" s="1"/>
  <c r="H64" i="9" s="1"/>
  <c r="H65" i="9" s="1"/>
  <c r="H66" i="9" s="1"/>
  <c r="H67" i="9" s="1"/>
  <c r="H68" i="9" s="1"/>
  <c r="H69" i="9" s="1"/>
  <c r="H70" i="9" s="1"/>
  <c r="H71" i="9" s="1"/>
  <c r="H72" i="9" s="1"/>
  <c r="H73" i="9" s="1"/>
  <c r="H74" i="9" s="1"/>
  <c r="H75" i="9" s="1"/>
  <c r="H76" i="9" s="1"/>
  <c r="H77" i="9" s="1"/>
  <c r="H78" i="9" s="1"/>
  <c r="H79" i="9" s="1"/>
  <c r="H80" i="9" s="1"/>
  <c r="H81" i="9" s="1"/>
  <c r="H82" i="9" s="1"/>
  <c r="H83" i="9" s="1"/>
  <c r="H84" i="9" s="1"/>
  <c r="M59" i="9"/>
  <c r="M60" i="9"/>
  <c r="M61" i="9" s="1"/>
  <c r="M62" i="9" s="1"/>
  <c r="M63" i="9" s="1"/>
  <c r="M64" i="9" s="1"/>
  <c r="M65" i="9" s="1"/>
  <c r="M66" i="9" s="1"/>
  <c r="M67" i="9" s="1"/>
  <c r="M68" i="9" s="1"/>
  <c r="M69" i="9" s="1"/>
  <c r="M70" i="9" s="1"/>
  <c r="M71" i="9" s="1"/>
  <c r="M72" i="9" s="1"/>
  <c r="M73" i="9" s="1"/>
  <c r="M74" i="9" s="1"/>
  <c r="M75" i="9" s="1"/>
  <c r="M76" i="9" s="1"/>
  <c r="M77" i="9" s="1"/>
  <c r="M78" i="9" s="1"/>
  <c r="M79" i="9" s="1"/>
  <c r="M80" i="9" s="1"/>
  <c r="M81" i="9" s="1"/>
  <c r="M82" i="9" s="1"/>
  <c r="M83" i="9" s="1"/>
  <c r="M84" i="9" s="1"/>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33" i="9"/>
  <c r="Y60" i="9"/>
  <c r="Y61" i="9" s="1"/>
  <c r="Y62" i="9" s="1"/>
  <c r="Y63" i="9" s="1"/>
  <c r="Y64" i="9" s="1"/>
  <c r="Y65" i="9" s="1"/>
  <c r="Y66" i="9" s="1"/>
  <c r="Y67" i="9" s="1"/>
  <c r="Y68" i="9" s="1"/>
  <c r="Y69" i="9" s="1"/>
  <c r="Y70" i="9" s="1"/>
  <c r="Y71" i="9" s="1"/>
  <c r="Y72" i="9" s="1"/>
  <c r="Y73" i="9" s="1"/>
  <c r="Y74" i="9" s="1"/>
  <c r="Y75" i="9" s="1"/>
  <c r="Y76" i="9" s="1"/>
  <c r="Y77" i="9" s="1"/>
  <c r="Y78" i="9" s="1"/>
  <c r="Y79" i="9" s="1"/>
  <c r="Y80" i="9" s="1"/>
  <c r="Y81" i="9" s="1"/>
  <c r="Y82" i="9" s="1"/>
  <c r="Y83" i="9" s="1"/>
  <c r="Y84" i="9" s="1"/>
  <c r="Y59" i="9"/>
  <c r="G59" i="9"/>
  <c r="G60" i="9"/>
  <c r="G61" i="9" s="1"/>
  <c r="G62" i="9" s="1"/>
  <c r="G63" i="9" s="1"/>
  <c r="G64" i="9" s="1"/>
  <c r="G65" i="9" s="1"/>
  <c r="G66" i="9" s="1"/>
  <c r="G67" i="9" s="1"/>
  <c r="G68" i="9" s="1"/>
  <c r="G69" i="9" s="1"/>
  <c r="G70" i="9" s="1"/>
  <c r="G71" i="9" s="1"/>
  <c r="G72" i="9" s="1"/>
  <c r="G73" i="9" s="1"/>
  <c r="G74" i="9" s="1"/>
  <c r="G75" i="9" s="1"/>
  <c r="G76" i="9" s="1"/>
  <c r="G77" i="9" s="1"/>
  <c r="G78" i="9" s="1"/>
  <c r="G79" i="9" s="1"/>
  <c r="G80" i="9" s="1"/>
  <c r="G81" i="9" s="1"/>
  <c r="G82" i="9" s="1"/>
  <c r="G83" i="9" s="1"/>
  <c r="G84" i="9" s="1"/>
  <c r="AX81" i="1" l="1"/>
  <c r="AS90" i="1" s="1"/>
  <c r="AS94" i="1" s="1"/>
  <c r="AS96" i="1" s="1"/>
  <c r="J59" i="9"/>
  <c r="AU81" i="1"/>
  <c r="AS87" i="1" s="1"/>
  <c r="B109" i="5"/>
  <c r="B69" i="7" s="1"/>
  <c r="GR59" i="9" s="1"/>
  <c r="B68" i="7"/>
  <c r="GR58" i="9" s="1"/>
  <c r="B110" i="5"/>
  <c r="F60" i="9"/>
  <c r="F61" i="9" s="1"/>
  <c r="F62" i="9" s="1"/>
  <c r="F63" i="9" s="1"/>
  <c r="F64" i="9" s="1"/>
  <c r="F65" i="9" s="1"/>
  <c r="F66" i="9" s="1"/>
  <c r="F67" i="9" s="1"/>
  <c r="F68" i="9" s="1"/>
  <c r="F69" i="9" s="1"/>
  <c r="F70" i="9" s="1"/>
  <c r="F71" i="9" s="1"/>
  <c r="F72" i="9" s="1"/>
  <c r="F73" i="9" s="1"/>
  <c r="F74" i="9" s="1"/>
  <c r="F75" i="9" s="1"/>
  <c r="F76" i="9" s="1"/>
  <c r="F77" i="9" s="1"/>
  <c r="F78" i="9" s="1"/>
  <c r="F79" i="9" s="1"/>
  <c r="F80" i="9" s="1"/>
  <c r="F81" i="9" s="1"/>
  <c r="F82" i="9" s="1"/>
  <c r="F83" i="9" s="1"/>
  <c r="F84" i="9" s="1"/>
  <c r="F86" i="9" s="1"/>
  <c r="F87" i="9" s="1"/>
  <c r="F88" i="9" s="1"/>
  <c r="F89" i="9" s="1"/>
  <c r="F90" i="9" s="1"/>
  <c r="F91" i="9" s="1"/>
  <c r="F92" i="9" s="1"/>
  <c r="F93" i="9" s="1"/>
  <c r="F94" i="9" s="1"/>
  <c r="F95" i="9" s="1"/>
  <c r="F96" i="9" s="1"/>
  <c r="F97" i="9" s="1"/>
  <c r="F98" i="9" s="1"/>
  <c r="F99" i="9" s="1"/>
  <c r="F100" i="9" s="1"/>
  <c r="F101" i="9" s="1"/>
  <c r="F102" i="9" s="1"/>
  <c r="F103" i="9" s="1"/>
  <c r="F104" i="9" s="1"/>
  <c r="F105" i="9" s="1"/>
  <c r="F106" i="9" s="1"/>
  <c r="F107" i="9" s="1"/>
  <c r="F108" i="9" s="1"/>
  <c r="AW105" i="1"/>
  <c r="AV113" i="1"/>
  <c r="AW113" i="1" s="1"/>
  <c r="B80" i="5"/>
  <c r="B42" i="7"/>
  <c r="GR32" i="9" s="1"/>
  <c r="B79" i="5"/>
  <c r="B43" i="7" s="1"/>
  <c r="GR33" i="9" s="1"/>
  <c r="B97" i="7"/>
  <c r="GR87" i="9" s="1"/>
  <c r="B142" i="5"/>
  <c r="B51" i="5"/>
  <c r="B18" i="7"/>
  <c r="GR8" i="9" s="1"/>
  <c r="J86" i="9"/>
  <c r="J87" i="9" s="1"/>
  <c r="J88" i="9" s="1"/>
  <c r="J89" i="9" s="1"/>
  <c r="J90" i="9" s="1"/>
  <c r="J91" i="9" s="1"/>
  <c r="J92" i="9" s="1"/>
  <c r="J93" i="9" s="1"/>
  <c r="J94" i="9" s="1"/>
  <c r="J95" i="9" s="1"/>
  <c r="J96" i="9" s="1"/>
  <c r="J97" i="9" s="1"/>
  <c r="J98" i="9" s="1"/>
  <c r="J99" i="9" s="1"/>
  <c r="J100" i="9" s="1"/>
  <c r="J101" i="9" s="1"/>
  <c r="J102" i="9" s="1"/>
  <c r="J103" i="9" s="1"/>
  <c r="J104" i="9" s="1"/>
  <c r="J105" i="9" s="1"/>
  <c r="J106" i="9" s="1"/>
  <c r="J107" i="9" s="1"/>
  <c r="J108" i="9" s="1"/>
  <c r="J85" i="9"/>
  <c r="M86" i="9"/>
  <c r="M87" i="9" s="1"/>
  <c r="M88" i="9" s="1"/>
  <c r="M89" i="9" s="1"/>
  <c r="M90" i="9" s="1"/>
  <c r="M91" i="9" s="1"/>
  <c r="M92" i="9" s="1"/>
  <c r="M93" i="9" s="1"/>
  <c r="M94" i="9" s="1"/>
  <c r="M95" i="9" s="1"/>
  <c r="M96" i="9" s="1"/>
  <c r="M97" i="9" s="1"/>
  <c r="M98" i="9" s="1"/>
  <c r="M99" i="9" s="1"/>
  <c r="M100" i="9" s="1"/>
  <c r="M101" i="9" s="1"/>
  <c r="M102" i="9" s="1"/>
  <c r="M103" i="9" s="1"/>
  <c r="M104" i="9" s="1"/>
  <c r="M105" i="9" s="1"/>
  <c r="M106" i="9" s="1"/>
  <c r="M107" i="9" s="1"/>
  <c r="M108" i="9" s="1"/>
  <c r="M85" i="9"/>
  <c r="H86" i="9"/>
  <c r="H87" i="9" s="1"/>
  <c r="H88" i="9" s="1"/>
  <c r="H89" i="9" s="1"/>
  <c r="H90" i="9" s="1"/>
  <c r="H91" i="9" s="1"/>
  <c r="H92" i="9" s="1"/>
  <c r="H93" i="9" s="1"/>
  <c r="H94" i="9" s="1"/>
  <c r="H95" i="9" s="1"/>
  <c r="H96" i="9" s="1"/>
  <c r="H97" i="9" s="1"/>
  <c r="H98" i="9" s="1"/>
  <c r="H99" i="9" s="1"/>
  <c r="H100" i="9" s="1"/>
  <c r="H101" i="9" s="1"/>
  <c r="H102" i="9" s="1"/>
  <c r="H103" i="9" s="1"/>
  <c r="H104" i="9" s="1"/>
  <c r="H105" i="9" s="1"/>
  <c r="H106" i="9" s="1"/>
  <c r="H107" i="9" s="1"/>
  <c r="H108" i="9" s="1"/>
  <c r="H85" i="9"/>
  <c r="C59" i="9"/>
  <c r="C60" i="9"/>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Y86" i="9"/>
  <c r="Y87" i="9" s="1"/>
  <c r="Y88" i="9" s="1"/>
  <c r="Y89" i="9" s="1"/>
  <c r="Y90" i="9" s="1"/>
  <c r="Y91" i="9" s="1"/>
  <c r="Y92" i="9" s="1"/>
  <c r="Y93" i="9" s="1"/>
  <c r="Y94" i="9" s="1"/>
  <c r="Y95" i="9" s="1"/>
  <c r="Y96" i="9" s="1"/>
  <c r="Y97" i="9" s="1"/>
  <c r="Y98" i="9" s="1"/>
  <c r="Y99" i="9" s="1"/>
  <c r="Y100" i="9" s="1"/>
  <c r="Y101" i="9" s="1"/>
  <c r="Y102" i="9" s="1"/>
  <c r="Y103" i="9" s="1"/>
  <c r="Y104" i="9" s="1"/>
  <c r="Y105" i="9" s="1"/>
  <c r="Y106" i="9" s="1"/>
  <c r="Y107" i="9" s="1"/>
  <c r="Y108" i="9" s="1"/>
  <c r="Y85" i="9"/>
  <c r="G86" i="9"/>
  <c r="G87" i="9" s="1"/>
  <c r="G88" i="9" s="1"/>
  <c r="G89" i="9" s="1"/>
  <c r="G90" i="9" s="1"/>
  <c r="G91" i="9" s="1"/>
  <c r="G92" i="9" s="1"/>
  <c r="G93" i="9" s="1"/>
  <c r="G94" i="9" s="1"/>
  <c r="G95" i="9" s="1"/>
  <c r="G96" i="9" s="1"/>
  <c r="G97" i="9" s="1"/>
  <c r="G98" i="9" s="1"/>
  <c r="G99" i="9" s="1"/>
  <c r="G100" i="9" s="1"/>
  <c r="G101" i="9" s="1"/>
  <c r="G102" i="9" s="1"/>
  <c r="G103" i="9" s="1"/>
  <c r="G104" i="9" s="1"/>
  <c r="G105" i="9" s="1"/>
  <c r="G106" i="9" s="1"/>
  <c r="G107" i="9" s="1"/>
  <c r="G108" i="9" s="1"/>
  <c r="G85" i="9"/>
  <c r="DG59" i="9"/>
  <c r="DG60" i="9"/>
  <c r="DG61" i="9" s="1"/>
  <c r="DG62" i="9" s="1"/>
  <c r="DG63" i="9" s="1"/>
  <c r="DG64" i="9" s="1"/>
  <c r="DG65" i="9" s="1"/>
  <c r="DG66" i="9" s="1"/>
  <c r="DG67" i="9" s="1"/>
  <c r="DG68" i="9" s="1"/>
  <c r="DG69" i="9" s="1"/>
  <c r="DG70" i="9" s="1"/>
  <c r="DG71" i="9" s="1"/>
  <c r="DG72" i="9" s="1"/>
  <c r="DG73" i="9" s="1"/>
  <c r="DG74" i="9" s="1"/>
  <c r="DG75" i="9" s="1"/>
  <c r="DG76" i="9" s="1"/>
  <c r="DG77" i="9" s="1"/>
  <c r="DG78" i="9" s="1"/>
  <c r="DG79" i="9" s="1"/>
  <c r="DG80" i="9" s="1"/>
  <c r="DG81" i="9" s="1"/>
  <c r="DG82" i="9" s="1"/>
  <c r="DG83" i="9" s="1"/>
  <c r="DG84" i="9" s="1"/>
  <c r="AS98" i="1" l="1"/>
  <c r="AU97" i="1"/>
  <c r="C26" i="5" s="1"/>
  <c r="C122" i="5" s="1"/>
  <c r="A82" i="7" s="1"/>
  <c r="GX72" i="9" s="1"/>
  <c r="B70" i="7"/>
  <c r="GR60" i="9" s="1"/>
  <c r="B111" i="5"/>
  <c r="F85" i="9"/>
  <c r="B143" i="5"/>
  <c r="B98" i="7"/>
  <c r="GR88" i="9" s="1"/>
  <c r="B44" i="7"/>
  <c r="GR34" i="9" s="1"/>
  <c r="B81" i="5"/>
  <c r="B19" i="7"/>
  <c r="GR9" i="9" s="1"/>
  <c r="B52" i="5"/>
  <c r="C85" i="9"/>
  <c r="C86" i="9"/>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DG85" i="9"/>
  <c r="DG86" i="9"/>
  <c r="DG87" i="9" s="1"/>
  <c r="DG88" i="9" s="1"/>
  <c r="DG89" i="9" s="1"/>
  <c r="DG90" i="9" s="1"/>
  <c r="DG91" i="9" s="1"/>
  <c r="DG92" i="9" s="1"/>
  <c r="DG93" i="9" s="1"/>
  <c r="DG94" i="9" s="1"/>
  <c r="DG95" i="9" s="1"/>
  <c r="DG96" i="9" s="1"/>
  <c r="DG97" i="9" s="1"/>
  <c r="DG98" i="9" s="1"/>
  <c r="DG99" i="9" s="1"/>
  <c r="DG100" i="9" s="1"/>
  <c r="DG101" i="9" s="1"/>
  <c r="DG102" i="9" s="1"/>
  <c r="DG103" i="9" s="1"/>
  <c r="DG104" i="9" s="1"/>
  <c r="DG105" i="9" s="1"/>
  <c r="DG106" i="9" s="1"/>
  <c r="DG107" i="9" s="1"/>
  <c r="DG108" i="9" s="1"/>
  <c r="AT113" i="1" l="1"/>
  <c r="AQ114" i="1" s="1"/>
  <c r="AS100" i="1"/>
  <c r="AR100" i="1" s="1"/>
  <c r="C32" i="5"/>
  <c r="C98" i="5" s="1"/>
  <c r="A62" i="7" s="1"/>
  <c r="DH52" i="9" s="1"/>
  <c r="C13" i="5"/>
  <c r="C139" i="5" s="1"/>
  <c r="A95" i="7" s="1"/>
  <c r="GX85" i="9" s="1"/>
  <c r="C27" i="5"/>
  <c r="C63" i="5" s="1"/>
  <c r="A31" i="7" s="1"/>
  <c r="GX21" i="9" s="1"/>
  <c r="C30" i="5"/>
  <c r="C96" i="5" s="1"/>
  <c r="A60" i="7" s="1"/>
  <c r="GX50" i="9" s="1"/>
  <c r="C152" i="5"/>
  <c r="A108" i="7" s="1"/>
  <c r="GX98" i="9" s="1"/>
  <c r="C29" i="5"/>
  <c r="C155" i="5" s="1"/>
  <c r="A111" i="7" s="1"/>
  <c r="GX101" i="9" s="1"/>
  <c r="C21" i="5"/>
  <c r="C87" i="5" s="1"/>
  <c r="A51" i="7" s="1"/>
  <c r="DH41" i="9" s="1"/>
  <c r="C28" i="5"/>
  <c r="C154" i="5" s="1"/>
  <c r="A110" i="7" s="1"/>
  <c r="GX100" i="9" s="1"/>
  <c r="C92" i="5"/>
  <c r="A56" i="7" s="1"/>
  <c r="DH46" i="9" s="1"/>
  <c r="C12" i="5"/>
  <c r="C78" i="5" s="1"/>
  <c r="A42" i="7" s="1"/>
  <c r="GX32" i="9" s="1"/>
  <c r="C22" i="5"/>
  <c r="C58" i="5" s="1"/>
  <c r="A26" i="7" s="1"/>
  <c r="GX16" i="9" s="1"/>
  <c r="C20" i="5"/>
  <c r="C56" i="5" s="1"/>
  <c r="A24" i="7" s="1"/>
  <c r="DH14" i="9" s="1"/>
  <c r="C34" i="5"/>
  <c r="C100" i="5" s="1"/>
  <c r="A64" i="7" s="1"/>
  <c r="DH54" i="9" s="1"/>
  <c r="C11" i="5"/>
  <c r="C107" i="5" s="1"/>
  <c r="A67" i="7" s="1"/>
  <c r="DH57" i="9" s="1"/>
  <c r="C15" i="5"/>
  <c r="C51" i="5" s="1"/>
  <c r="A19" i="7" s="1"/>
  <c r="GX9" i="9" s="1"/>
  <c r="C25" i="5"/>
  <c r="C61" i="5" s="1"/>
  <c r="A29" i="7" s="1"/>
  <c r="DH19" i="9" s="1"/>
  <c r="C10" i="5"/>
  <c r="C106" i="5" s="1"/>
  <c r="A66" i="7" s="1"/>
  <c r="DH56" i="9" s="1"/>
  <c r="C17" i="5"/>
  <c r="C53" i="5" s="1"/>
  <c r="A21" i="7" s="1"/>
  <c r="GX11" i="9" s="1"/>
  <c r="C35" i="5"/>
  <c r="C71" i="5" s="1"/>
  <c r="A39" i="7" s="1"/>
  <c r="DH29" i="9" s="1"/>
  <c r="C18" i="5"/>
  <c r="C144" i="5" s="1"/>
  <c r="A100" i="7" s="1"/>
  <c r="GX90" i="9" s="1"/>
  <c r="DH72" i="9"/>
  <c r="C14" i="5"/>
  <c r="C110" i="5" s="1"/>
  <c r="A70" i="7" s="1"/>
  <c r="DH60" i="9" s="1"/>
  <c r="C19" i="5"/>
  <c r="C55" i="5" s="1"/>
  <c r="A23" i="7" s="1"/>
  <c r="DH13" i="9" s="1"/>
  <c r="C62" i="5"/>
  <c r="A30" i="7" s="1"/>
  <c r="GX20" i="9" s="1"/>
  <c r="C33" i="5"/>
  <c r="C69" i="5" s="1"/>
  <c r="A37" i="7" s="1"/>
  <c r="GX27" i="9" s="1"/>
  <c r="C24" i="5"/>
  <c r="C120" i="5" s="1"/>
  <c r="A80" i="7" s="1"/>
  <c r="GX70" i="9" s="1"/>
  <c r="C23" i="5"/>
  <c r="C59" i="5" s="1"/>
  <c r="A27" i="7" s="1"/>
  <c r="GX17" i="9" s="1"/>
  <c r="C31" i="5"/>
  <c r="C127" i="5" s="1"/>
  <c r="A87" i="7" s="1"/>
  <c r="DH77" i="9" s="1"/>
  <c r="C16" i="5"/>
  <c r="C142" i="5" s="1"/>
  <c r="A98" i="7" s="1"/>
  <c r="GX88" i="9" s="1"/>
  <c r="B112" i="5"/>
  <c r="B71" i="7"/>
  <c r="GR61" i="9" s="1"/>
  <c r="B99" i="7"/>
  <c r="GR89" i="9" s="1"/>
  <c r="B144" i="5"/>
  <c r="B82" i="5"/>
  <c r="B45" i="7"/>
  <c r="GR35" i="9" s="1"/>
  <c r="B53" i="5"/>
  <c r="B20" i="7"/>
  <c r="GR10" i="9" s="1"/>
  <c r="C158" i="5" l="1"/>
  <c r="A114" i="7" s="1"/>
  <c r="GX104" i="9" s="1"/>
  <c r="C80" i="5"/>
  <c r="A44" i="7" s="1"/>
  <c r="DH34" i="9" s="1"/>
  <c r="GX52" i="9"/>
  <c r="C68" i="5"/>
  <c r="A36" i="7" s="1"/>
  <c r="GX26" i="9" s="1"/>
  <c r="C128" i="5"/>
  <c r="A88" i="7" s="1"/>
  <c r="DH78" i="9" s="1"/>
  <c r="C65" i="5"/>
  <c r="A33" i="7" s="1"/>
  <c r="GX23" i="9" s="1"/>
  <c r="C114" i="5"/>
  <c r="A74" i="7" s="1"/>
  <c r="GX64" i="9" s="1"/>
  <c r="C116" i="5"/>
  <c r="A76" i="7" s="1"/>
  <c r="DH66" i="9" s="1"/>
  <c r="C67" i="5"/>
  <c r="A35" i="7" s="1"/>
  <c r="DH25" i="9" s="1"/>
  <c r="DH16" i="9"/>
  <c r="DH90" i="9"/>
  <c r="C123" i="5"/>
  <c r="A83" i="7" s="1"/>
  <c r="GX73" i="9" s="1"/>
  <c r="C117" i="5"/>
  <c r="A77" i="7" s="1"/>
  <c r="DH67" i="9" s="1"/>
  <c r="C153" i="5"/>
  <c r="A109" i="7" s="1"/>
  <c r="DH99" i="9" s="1"/>
  <c r="C148" i="5"/>
  <c r="A104" i="7" s="1"/>
  <c r="GX94" i="9" s="1"/>
  <c r="C49" i="5"/>
  <c r="A17" i="7" s="1"/>
  <c r="GX7" i="9" s="1"/>
  <c r="GX13" i="9"/>
  <c r="C151" i="5"/>
  <c r="A107" i="7" s="1"/>
  <c r="GX97" i="9" s="1"/>
  <c r="DH21" i="9"/>
  <c r="C88" i="5"/>
  <c r="A52" i="7" s="1"/>
  <c r="DH42" i="9" s="1"/>
  <c r="C93" i="5"/>
  <c r="A57" i="7" s="1"/>
  <c r="DH47" i="9" s="1"/>
  <c r="C109" i="5"/>
  <c r="A69" i="7" s="1"/>
  <c r="DH59" i="9" s="1"/>
  <c r="DH85" i="9"/>
  <c r="C79" i="5"/>
  <c r="A43" i="7" s="1"/>
  <c r="GX33" i="9" s="1"/>
  <c r="GX19" i="9"/>
  <c r="C54" i="5"/>
  <c r="A22" i="7" s="1"/>
  <c r="DH12" i="9" s="1"/>
  <c r="C97" i="5"/>
  <c r="A61" i="7" s="1"/>
  <c r="GX51" i="9" s="1"/>
  <c r="C66" i="5"/>
  <c r="A34" i="7" s="1"/>
  <c r="DH24" i="9" s="1"/>
  <c r="C156" i="5"/>
  <c r="A112" i="7" s="1"/>
  <c r="GX102" i="9" s="1"/>
  <c r="GX56" i="9"/>
  <c r="C84" i="5"/>
  <c r="A48" i="7" s="1"/>
  <c r="GX38" i="9" s="1"/>
  <c r="GX77" i="9"/>
  <c r="C94" i="5"/>
  <c r="A58" i="7" s="1"/>
  <c r="DH48" i="9" s="1"/>
  <c r="GX14" i="9"/>
  <c r="C91" i="5"/>
  <c r="A55" i="7" s="1"/>
  <c r="DH45" i="9" s="1"/>
  <c r="C157" i="5"/>
  <c r="A113" i="7" s="1"/>
  <c r="DH103" i="9" s="1"/>
  <c r="C126" i="5"/>
  <c r="A86" i="7" s="1"/>
  <c r="GX76" i="9" s="1"/>
  <c r="DH98" i="9"/>
  <c r="C112" i="5"/>
  <c r="A72" i="7" s="1"/>
  <c r="DH62" i="9" s="1"/>
  <c r="C124" i="5"/>
  <c r="A84" i="7" s="1"/>
  <c r="GX74" i="9" s="1"/>
  <c r="C64" i="5"/>
  <c r="A32" i="7" s="1"/>
  <c r="GX22" i="9" s="1"/>
  <c r="C86" i="5"/>
  <c r="A50" i="7" s="1"/>
  <c r="GX40" i="9" s="1"/>
  <c r="DH50" i="9"/>
  <c r="DH9" i="9"/>
  <c r="C111" i="5"/>
  <c r="A71" i="7" s="1"/>
  <c r="DH61" i="9" s="1"/>
  <c r="C81" i="5"/>
  <c r="A45" i="7" s="1"/>
  <c r="DH35" i="9" s="1"/>
  <c r="C147" i="5"/>
  <c r="A103" i="7" s="1"/>
  <c r="DH93" i="9" s="1"/>
  <c r="GX41" i="9"/>
  <c r="C115" i="5"/>
  <c r="A75" i="7" s="1"/>
  <c r="DH65" i="9" s="1"/>
  <c r="DH11" i="9"/>
  <c r="C118" i="5"/>
  <c r="A78" i="7" s="1"/>
  <c r="GX68" i="9" s="1"/>
  <c r="C149" i="5"/>
  <c r="A105" i="7" s="1"/>
  <c r="DH95" i="9" s="1"/>
  <c r="C113" i="5"/>
  <c r="A73" i="7" s="1"/>
  <c r="DH63" i="9" s="1"/>
  <c r="GX60" i="9"/>
  <c r="C125" i="5"/>
  <c r="A85" i="7" s="1"/>
  <c r="GX75" i="9" s="1"/>
  <c r="C85" i="5"/>
  <c r="A49" i="7" s="1"/>
  <c r="DH39" i="9" s="1"/>
  <c r="C141" i="5"/>
  <c r="A97" i="7" s="1"/>
  <c r="GX87" i="9" s="1"/>
  <c r="C57" i="5"/>
  <c r="A25" i="7" s="1"/>
  <c r="GX15" i="9" s="1"/>
  <c r="GX54" i="9"/>
  <c r="C95" i="5"/>
  <c r="A59" i="7" s="1"/>
  <c r="DH49" i="9" s="1"/>
  <c r="C138" i="5"/>
  <c r="A94" i="7" s="1"/>
  <c r="GX84" i="9" s="1"/>
  <c r="DH100" i="9"/>
  <c r="C121" i="5"/>
  <c r="A81" i="7" s="1"/>
  <c r="GX71" i="9" s="1"/>
  <c r="DH20" i="9"/>
  <c r="DH101" i="9"/>
  <c r="C47" i="5"/>
  <c r="A15" i="7" s="1"/>
  <c r="GX5" i="9" s="1"/>
  <c r="C146" i="5"/>
  <c r="A102" i="7" s="1"/>
  <c r="GX92" i="9" s="1"/>
  <c r="C60" i="5"/>
  <c r="A28" i="7" s="1"/>
  <c r="GX18" i="9" s="1"/>
  <c r="GX46" i="9"/>
  <c r="C137" i="5"/>
  <c r="A93" i="7" s="1"/>
  <c r="DH83" i="9" s="1"/>
  <c r="C108" i="5"/>
  <c r="A68" i="7" s="1"/>
  <c r="GX58" i="9" s="1"/>
  <c r="C77" i="5"/>
  <c r="A41" i="7" s="1"/>
  <c r="DH31" i="9" s="1"/>
  <c r="C37" i="5"/>
  <c r="D37" i="5" s="1"/>
  <c r="E37" i="5" s="1"/>
  <c r="C70" i="5"/>
  <c r="A38" i="7" s="1"/>
  <c r="DH28" i="9" s="1"/>
  <c r="C136" i="5"/>
  <c r="A92" i="7" s="1"/>
  <c r="GX82" i="9" s="1"/>
  <c r="C143" i="5"/>
  <c r="A99" i="7" s="1"/>
  <c r="DH89" i="9" s="1"/>
  <c r="C82" i="5"/>
  <c r="A46" i="7" s="1"/>
  <c r="GX36" i="9" s="1"/>
  <c r="C46" i="5"/>
  <c r="A14" i="7" s="1"/>
  <c r="DH4" i="9" s="1"/>
  <c r="C50" i="5"/>
  <c r="A18" i="7" s="1"/>
  <c r="GX8" i="9" s="1"/>
  <c r="C48" i="5"/>
  <c r="A16" i="7" s="1"/>
  <c r="DH6" i="9" s="1"/>
  <c r="DH70" i="9"/>
  <c r="C140" i="5"/>
  <c r="A96" i="7" s="1"/>
  <c r="DH86" i="9" s="1"/>
  <c r="DH27" i="9"/>
  <c r="C83" i="5"/>
  <c r="A47" i="7" s="1"/>
  <c r="GX37" i="9" s="1"/>
  <c r="C90" i="5"/>
  <c r="A54" i="7" s="1"/>
  <c r="DH44" i="9" s="1"/>
  <c r="DH32" i="9"/>
  <c r="GX57" i="9"/>
  <c r="C130" i="5"/>
  <c r="A90" i="7" s="1"/>
  <c r="GX80" i="9" s="1"/>
  <c r="C150" i="5"/>
  <c r="A106" i="7" s="1"/>
  <c r="GX96" i="9" s="1"/>
  <c r="C160" i="5"/>
  <c r="A116" i="7" s="1"/>
  <c r="DH106" i="9" s="1"/>
  <c r="DH88" i="9"/>
  <c r="GX29" i="9"/>
  <c r="C161" i="5"/>
  <c r="A117" i="7" s="1"/>
  <c r="DH107" i="9" s="1"/>
  <c r="DH17" i="9"/>
  <c r="C159" i="5"/>
  <c r="A115" i="7" s="1"/>
  <c r="GX105" i="9" s="1"/>
  <c r="C129" i="5"/>
  <c r="A89" i="7" s="1"/>
  <c r="GX79" i="9" s="1"/>
  <c r="C52" i="5"/>
  <c r="A20" i="7" s="1"/>
  <c r="GX10" i="9" s="1"/>
  <c r="C119" i="5"/>
  <c r="A79" i="7" s="1"/>
  <c r="C76" i="5"/>
  <c r="A40" i="7" s="1"/>
  <c r="DH30" i="9" s="1"/>
  <c r="C99" i="5"/>
  <c r="A63" i="7" s="1"/>
  <c r="GX53" i="9" s="1"/>
  <c r="C101" i="5"/>
  <c r="A65" i="7" s="1"/>
  <c r="GX55" i="9" s="1"/>
  <c r="C145" i="5"/>
  <c r="A101" i="7" s="1"/>
  <c r="DH91" i="9" s="1"/>
  <c r="C89" i="5"/>
  <c r="A53" i="7" s="1"/>
  <c r="GX43" i="9" s="1"/>
  <c r="C131" i="5"/>
  <c r="A91" i="7" s="1"/>
  <c r="GX81" i="9" s="1"/>
  <c r="B72" i="7"/>
  <c r="GR62" i="9" s="1"/>
  <c r="B113" i="5"/>
  <c r="B83" i="5"/>
  <c r="B46" i="7"/>
  <c r="GR36" i="9" s="1"/>
  <c r="B100" i="7"/>
  <c r="GR90" i="9" s="1"/>
  <c r="B145" i="5"/>
  <c r="B21" i="7"/>
  <c r="GR11" i="9" s="1"/>
  <c r="B54" i="5"/>
  <c r="DH104" i="9" l="1"/>
  <c r="GX34" i="9"/>
  <c r="GX78" i="9"/>
  <c r="GX66" i="9"/>
  <c r="DH97" i="9"/>
  <c r="DH26" i="9"/>
  <c r="DH23" i="9"/>
  <c r="DH51" i="9"/>
  <c r="DH38" i="9"/>
  <c r="DH7" i="9"/>
  <c r="DH64" i="9"/>
  <c r="GX25" i="9"/>
  <c r="DH102" i="9"/>
  <c r="GX47" i="9"/>
  <c r="GX99" i="9"/>
  <c r="GX59" i="9"/>
  <c r="GX67" i="9"/>
  <c r="DH73" i="9"/>
  <c r="DH94" i="9"/>
  <c r="DH76" i="9"/>
  <c r="GX35" i="9"/>
  <c r="GX42" i="9"/>
  <c r="DH55" i="9"/>
  <c r="GX49" i="9"/>
  <c r="GX86" i="9"/>
  <c r="DH8" i="9"/>
  <c r="GX95" i="9"/>
  <c r="GX103" i="9"/>
  <c r="GX24" i="9"/>
  <c r="GX39" i="9"/>
  <c r="GX12" i="9"/>
  <c r="DH40" i="9"/>
  <c r="DH18" i="9"/>
  <c r="DH33" i="9"/>
  <c r="GX30" i="9"/>
  <c r="DH74" i="9"/>
  <c r="DH15" i="9"/>
  <c r="DH87" i="9"/>
  <c r="GX89" i="9"/>
  <c r="DH82" i="9"/>
  <c r="DH22" i="9"/>
  <c r="DH37" i="9"/>
  <c r="GX45" i="9"/>
  <c r="GX48" i="9"/>
  <c r="GX62" i="9"/>
  <c r="DH58" i="9"/>
  <c r="GX4" i="9"/>
  <c r="DH92" i="9"/>
  <c r="GX106" i="9"/>
  <c r="DH75" i="9"/>
  <c r="C73" i="5"/>
  <c r="D73" i="5" s="1"/>
  <c r="E73" i="5" s="1"/>
  <c r="DH71" i="9"/>
  <c r="DH5" i="9"/>
  <c r="GX61" i="9"/>
  <c r="DH68" i="9"/>
  <c r="GX63" i="9"/>
  <c r="GX65" i="9"/>
  <c r="GX93" i="9"/>
  <c r="DH84" i="9"/>
  <c r="GX28" i="9"/>
  <c r="GX6" i="9"/>
  <c r="DH10" i="9"/>
  <c r="DH53" i="9"/>
  <c r="DH81" i="9"/>
  <c r="C40" i="5"/>
  <c r="A13" i="7" s="1"/>
  <c r="R4" i="9" s="1"/>
  <c r="R5" i="9" s="1"/>
  <c r="R6" i="9" s="1"/>
  <c r="R7" i="9" s="1"/>
  <c r="GX83" i="9"/>
  <c r="DH36" i="9"/>
  <c r="DH80" i="9"/>
  <c r="DH43" i="9"/>
  <c r="DH79" i="9"/>
  <c r="C133" i="5"/>
  <c r="D133" i="5" s="1"/>
  <c r="E133" i="5" s="1"/>
  <c r="GX44" i="9"/>
  <c r="DH96" i="9"/>
  <c r="DH105" i="9"/>
  <c r="GX31" i="9"/>
  <c r="GX107" i="9"/>
  <c r="GX69" i="9"/>
  <c r="DH69" i="9"/>
  <c r="C163" i="5"/>
  <c r="D163" i="5" s="1"/>
  <c r="E163" i="5" s="1"/>
  <c r="GX91" i="9"/>
  <c r="C103" i="5"/>
  <c r="D103" i="5" s="1"/>
  <c r="E103" i="5" s="1"/>
  <c r="B114" i="5"/>
  <c r="B73" i="7"/>
  <c r="GR63" i="9" s="1"/>
  <c r="B146" i="5"/>
  <c r="B101" i="7"/>
  <c r="GR91" i="9" s="1"/>
  <c r="B84" i="5"/>
  <c r="B47" i="7"/>
  <c r="GR37" i="9" s="1"/>
  <c r="B55" i="5"/>
  <c r="B22" i="7"/>
  <c r="GR12" i="9" s="1"/>
  <c r="R8" i="9" l="1"/>
  <c r="R9" i="9" s="1"/>
  <c r="R10" i="9" s="1"/>
  <c r="R11" i="9" s="1"/>
  <c r="R12" i="9" s="1"/>
  <c r="R13" i="9" s="1"/>
  <c r="R14" i="9" s="1"/>
  <c r="R15" i="9" s="1"/>
  <c r="R16" i="9" s="1"/>
  <c r="R17" i="9" s="1"/>
  <c r="R18" i="9" s="1"/>
  <c r="R19" i="9" s="1"/>
  <c r="R20" i="9" s="1"/>
  <c r="R21" i="9" s="1"/>
  <c r="R22" i="9" s="1"/>
  <c r="R23" i="9" s="1"/>
  <c r="R24" i="9" s="1"/>
  <c r="R25" i="9" s="1"/>
  <c r="R26" i="9" s="1"/>
  <c r="R27" i="9" s="1"/>
  <c r="R28" i="9" s="1"/>
  <c r="R29" i="9" s="1"/>
  <c r="R30" i="9" s="1"/>
  <c r="R31" i="9" s="1"/>
  <c r="R32" i="9" s="1"/>
  <c r="R33" i="9" s="1"/>
  <c r="A120" i="7"/>
  <c r="B115" i="5"/>
  <c r="B74" i="7"/>
  <c r="GR64" i="9" s="1"/>
  <c r="B48" i="7"/>
  <c r="GR38" i="9" s="1"/>
  <c r="B85" i="5"/>
  <c r="B102" i="7"/>
  <c r="GR92" i="9" s="1"/>
  <c r="B147" i="5"/>
  <c r="B23" i="7"/>
  <c r="GR13" i="9" s="1"/>
  <c r="B56" i="5"/>
  <c r="R34" i="9" l="1"/>
  <c r="R35" i="9" s="1"/>
  <c r="R36" i="9" s="1"/>
  <c r="R37" i="9" s="1"/>
  <c r="R38" i="9" s="1"/>
  <c r="R39" i="9" s="1"/>
  <c r="R40" i="9" s="1"/>
  <c r="R41" i="9" s="1"/>
  <c r="R42" i="9" s="1"/>
  <c r="R43" i="9" s="1"/>
  <c r="R44" i="9" s="1"/>
  <c r="R45" i="9" s="1"/>
  <c r="R46" i="9" s="1"/>
  <c r="R47" i="9" s="1"/>
  <c r="R48" i="9" s="1"/>
  <c r="R49" i="9" s="1"/>
  <c r="R50" i="9" s="1"/>
  <c r="R51" i="9" s="1"/>
  <c r="R52" i="9" s="1"/>
  <c r="R53" i="9" s="1"/>
  <c r="R54" i="9" s="1"/>
  <c r="R55" i="9" s="1"/>
  <c r="R56" i="9" s="1"/>
  <c r="R57" i="9" s="1"/>
  <c r="R58" i="9" s="1"/>
  <c r="R60" i="9" s="1"/>
  <c r="R61" i="9" s="1"/>
  <c r="R62" i="9" s="1"/>
  <c r="R63" i="9" s="1"/>
  <c r="R64" i="9" s="1"/>
  <c r="R65" i="9" s="1"/>
  <c r="R66" i="9" s="1"/>
  <c r="R67" i="9" s="1"/>
  <c r="R68" i="9" s="1"/>
  <c r="R69" i="9" s="1"/>
  <c r="R70" i="9" s="1"/>
  <c r="R71" i="9" s="1"/>
  <c r="R72" i="9" s="1"/>
  <c r="R73" i="9" s="1"/>
  <c r="R74" i="9" s="1"/>
  <c r="R75" i="9" s="1"/>
  <c r="R76" i="9" s="1"/>
  <c r="R77" i="9" s="1"/>
  <c r="R78" i="9" s="1"/>
  <c r="R79" i="9" s="1"/>
  <c r="R80" i="9" s="1"/>
  <c r="R81" i="9" s="1"/>
  <c r="R82" i="9" s="1"/>
  <c r="R83" i="9" s="1"/>
  <c r="R84" i="9" s="1"/>
  <c r="B116" i="5"/>
  <c r="B75" i="7"/>
  <c r="GR65" i="9" s="1"/>
  <c r="B86" i="5"/>
  <c r="B49" i="7"/>
  <c r="GR39" i="9" s="1"/>
  <c r="B148" i="5"/>
  <c r="B103" i="7"/>
  <c r="GR93" i="9" s="1"/>
  <c r="B57" i="5"/>
  <c r="B24" i="7"/>
  <c r="GR14" i="9" s="1"/>
  <c r="R59" i="9" l="1"/>
  <c r="B76" i="7"/>
  <c r="GR66" i="9" s="1"/>
  <c r="B117" i="5"/>
  <c r="R85" i="9"/>
  <c r="R86" i="9"/>
  <c r="R87" i="9" s="1"/>
  <c r="R88" i="9" s="1"/>
  <c r="R89" i="9" s="1"/>
  <c r="R90" i="9" s="1"/>
  <c r="R91" i="9" s="1"/>
  <c r="R92" i="9" s="1"/>
  <c r="R93" i="9" s="1"/>
  <c r="R94" i="9" s="1"/>
  <c r="R95" i="9" s="1"/>
  <c r="R96" i="9" s="1"/>
  <c r="R97" i="9" s="1"/>
  <c r="R98" i="9" s="1"/>
  <c r="R99" i="9" s="1"/>
  <c r="R100" i="9" s="1"/>
  <c r="R101" i="9" s="1"/>
  <c r="R102" i="9" s="1"/>
  <c r="R103" i="9" s="1"/>
  <c r="R104" i="9" s="1"/>
  <c r="R105" i="9" s="1"/>
  <c r="R106" i="9" s="1"/>
  <c r="R107" i="9" s="1"/>
  <c r="R108" i="9" s="1"/>
  <c r="B149" i="5"/>
  <c r="B104" i="7"/>
  <c r="GR94" i="9" s="1"/>
  <c r="B87" i="5"/>
  <c r="B50" i="7"/>
  <c r="GR40" i="9" s="1"/>
  <c r="B58" i="5"/>
  <c r="B25" i="7"/>
  <c r="GR15" i="9" s="1"/>
  <c r="B77" i="7" l="1"/>
  <c r="GR67" i="9" s="1"/>
  <c r="B118" i="5"/>
  <c r="B88" i="5"/>
  <c r="B51" i="7"/>
  <c r="GR41" i="9" s="1"/>
  <c r="B150" i="5"/>
  <c r="B105" i="7"/>
  <c r="GR95" i="9" s="1"/>
  <c r="B26" i="7"/>
  <c r="GR16" i="9" s="1"/>
  <c r="B59" i="5"/>
  <c r="B119" i="5" l="1"/>
  <c r="B78" i="7"/>
  <c r="GR68" i="9" s="1"/>
  <c r="B89" i="5"/>
  <c r="B52" i="7"/>
  <c r="GR42" i="9" s="1"/>
  <c r="B106" i="7"/>
  <c r="GR96" i="9" s="1"/>
  <c r="B151" i="5"/>
  <c r="B60" i="5"/>
  <c r="B27" i="7"/>
  <c r="GR17" i="9" s="1"/>
  <c r="B120" i="5" l="1"/>
  <c r="B79" i="7"/>
  <c r="GR69" i="9" s="1"/>
  <c r="B152" i="5"/>
  <c r="B107" i="7"/>
  <c r="GR97" i="9" s="1"/>
  <c r="B90" i="5"/>
  <c r="B53" i="7"/>
  <c r="GR43" i="9" s="1"/>
  <c r="B28" i="7"/>
  <c r="GR18" i="9" s="1"/>
  <c r="B61" i="5"/>
  <c r="B80" i="7" l="1"/>
  <c r="GR70" i="9" s="1"/>
  <c r="B121" i="5"/>
  <c r="B91" i="5"/>
  <c r="B54" i="7"/>
  <c r="GR44" i="9" s="1"/>
  <c r="B153" i="5"/>
  <c r="B108" i="7"/>
  <c r="GR98" i="9" s="1"/>
  <c r="B62" i="5"/>
  <c r="B29" i="7"/>
  <c r="GR19" i="9" s="1"/>
  <c r="B122" i="5" l="1"/>
  <c r="B81" i="7"/>
  <c r="GR71" i="9" s="1"/>
  <c r="B92" i="5"/>
  <c r="B55" i="7"/>
  <c r="GR45" i="9" s="1"/>
  <c r="B154" i="5"/>
  <c r="B109" i="7"/>
  <c r="GR99" i="9" s="1"/>
  <c r="B63" i="5"/>
  <c r="B30" i="7"/>
  <c r="GR20" i="9" s="1"/>
  <c r="B123" i="5" l="1"/>
  <c r="B82" i="7"/>
  <c r="GR72" i="9" s="1"/>
  <c r="B155" i="5"/>
  <c r="B110" i="7"/>
  <c r="GR100" i="9" s="1"/>
  <c r="B56" i="7"/>
  <c r="GR46" i="9" s="1"/>
  <c r="B93" i="5"/>
  <c r="B64" i="5"/>
  <c r="B31" i="7"/>
  <c r="GR21" i="9" s="1"/>
  <c r="B124" i="5" l="1"/>
  <c r="B83" i="7"/>
  <c r="GR73" i="9" s="1"/>
  <c r="B57" i="7"/>
  <c r="GR47" i="9" s="1"/>
  <c r="B94" i="5"/>
  <c r="B111" i="7"/>
  <c r="GR101" i="9" s="1"/>
  <c r="B156" i="5"/>
  <c r="B65" i="5"/>
  <c r="B32" i="7"/>
  <c r="GR22" i="9" s="1"/>
  <c r="B84" i="7" l="1"/>
  <c r="GR74" i="9" s="1"/>
  <c r="B125" i="5"/>
  <c r="B58" i="7"/>
  <c r="GR48" i="9" s="1"/>
  <c r="B95" i="5"/>
  <c r="B112" i="7"/>
  <c r="GR102" i="9" s="1"/>
  <c r="B157" i="5"/>
  <c r="B66" i="5"/>
  <c r="B33" i="7"/>
  <c r="GR23" i="9" s="1"/>
  <c r="B126" i="5" l="1"/>
  <c r="B85" i="7"/>
  <c r="GR75" i="9" s="1"/>
  <c r="B158" i="5"/>
  <c r="B113" i="7"/>
  <c r="GR103" i="9" s="1"/>
  <c r="B59" i="7"/>
  <c r="GR49" i="9" s="1"/>
  <c r="B96" i="5"/>
  <c r="B67" i="5"/>
  <c r="B34" i="7"/>
  <c r="GR24" i="9" s="1"/>
  <c r="B127" i="5" l="1"/>
  <c r="B86" i="7"/>
  <c r="GR76" i="9" s="1"/>
  <c r="B97" i="5"/>
  <c r="B60" i="7"/>
  <c r="GR50" i="9" s="1"/>
  <c r="B159" i="5"/>
  <c r="B114" i="7"/>
  <c r="GR104" i="9" s="1"/>
  <c r="B68" i="5"/>
  <c r="B35" i="7"/>
  <c r="GR25" i="9" s="1"/>
  <c r="B87" i="7" l="1"/>
  <c r="GR77" i="9" s="1"/>
  <c r="B128" i="5"/>
  <c r="B160" i="5"/>
  <c r="B115" i="7"/>
  <c r="GR105" i="9" s="1"/>
  <c r="B98" i="5"/>
  <c r="B61" i="7"/>
  <c r="GR51" i="9" s="1"/>
  <c r="B36" i="7"/>
  <c r="GR26" i="9" s="1"/>
  <c r="B69" i="5"/>
  <c r="B88" i="7" l="1"/>
  <c r="GR78" i="9" s="1"/>
  <c r="B129" i="5"/>
  <c r="B116" i="7"/>
  <c r="GR106" i="9" s="1"/>
  <c r="B161" i="5"/>
  <c r="B117" i="7" s="1"/>
  <c r="GR107" i="9" s="1"/>
  <c r="B99" i="5"/>
  <c r="B62" i="7"/>
  <c r="GR52" i="9" s="1"/>
  <c r="B37" i="7"/>
  <c r="GR27" i="9" s="1"/>
  <c r="B70" i="5"/>
  <c r="B130" i="5" l="1"/>
  <c r="B89" i="7"/>
  <c r="GR79" i="9" s="1"/>
  <c r="B100" i="5"/>
  <c r="B63" i="7"/>
  <c r="GR53" i="9" s="1"/>
  <c r="B38" i="7"/>
  <c r="GR28" i="9" s="1"/>
  <c r="B71" i="5"/>
  <c r="B39" i="7" s="1"/>
  <c r="GR29" i="9" s="1"/>
  <c r="B131" i="5" l="1"/>
  <c r="B91" i="7" s="1"/>
  <c r="GR81" i="9" s="1"/>
  <c r="B90" i="7"/>
  <c r="GR80" i="9" s="1"/>
  <c r="B101" i="5"/>
  <c r="B65" i="7" s="1"/>
  <c r="GR55" i="9" s="1"/>
  <c r="B64" i="7"/>
  <c r="GR54" i="9" s="1"/>
</calcChain>
</file>

<file path=xl/sharedStrings.xml><?xml version="1.0" encoding="utf-8"?>
<sst xmlns="http://schemas.openxmlformats.org/spreadsheetml/2006/main" count="34296" uniqueCount="16497">
  <si>
    <t xml:space="preserve">THE UNIVERSITY OF AKRON - TRAVEL EXPENSE REPORT </t>
  </si>
  <si>
    <t>NAME</t>
  </si>
  <si>
    <r>
      <t xml:space="preserve">CELL C3  - </t>
    </r>
    <r>
      <rPr>
        <b/>
        <sz val="10"/>
        <color theme="3" tint="-0.499984740745262"/>
        <rFont val="Calibri"/>
        <family val="2"/>
      </rPr>
      <t>ADD FULL NAME</t>
    </r>
  </si>
  <si>
    <t>PLEASE ENABLE MACROS AND SAVE AS A MACRO-ENABLED WORKBOOK!</t>
  </si>
  <si>
    <t>EMPLID</t>
  </si>
  <si>
    <r>
      <rPr>
        <b/>
        <sz val="10"/>
        <color rgb="FFFF0000"/>
        <rFont val="Calibri"/>
        <family val="2"/>
      </rPr>
      <t>CELL C4</t>
    </r>
    <r>
      <rPr>
        <b/>
        <sz val="10"/>
        <color theme="3" tint="-0.499984740745262"/>
        <rFont val="Calibri"/>
        <family val="2"/>
      </rPr>
      <t xml:space="preserve"> - ADD EMPLOYEE ID</t>
    </r>
  </si>
  <si>
    <t>SEE INSTRUCTION TABS BELOW!!</t>
  </si>
  <si>
    <t>CAMPUS DEPARTMENT / ZIP</t>
  </si>
  <si>
    <r>
      <rPr>
        <b/>
        <sz val="10"/>
        <color rgb="FFFF0000"/>
        <rFont val="Calibri"/>
        <family val="2"/>
      </rPr>
      <t>CELL C5</t>
    </r>
    <r>
      <rPr>
        <b/>
        <sz val="10"/>
        <color theme="3" tint="-0.499984740745262"/>
        <rFont val="Calibri"/>
        <family val="2"/>
      </rPr>
      <t xml:space="preserve"> - ADD YOUR FULL HOME ADDRESS INCLUDING CITY &amp; ZIP</t>
    </r>
  </si>
  <si>
    <t>Revised 1/13/2020</t>
  </si>
  <si>
    <t>BUSINESS PURPOSE</t>
  </si>
  <si>
    <r>
      <rPr>
        <b/>
        <sz val="10"/>
        <color rgb="FFFF0000"/>
        <rFont val="Calibri"/>
        <family val="2"/>
      </rPr>
      <t>CELL C6</t>
    </r>
    <r>
      <rPr>
        <b/>
        <sz val="10"/>
        <color theme="3" tint="-0.499984740745262"/>
        <rFont val="Calibri"/>
        <family val="2"/>
      </rPr>
      <t xml:space="preserve"> - SUPERVISING STUDENT TEACHERS</t>
    </r>
  </si>
  <si>
    <t>AP ONLY Addendum (2, 3, 4)</t>
  </si>
  <si>
    <t>TRAVEL DATE RANGE</t>
  </si>
  <si>
    <t>From</t>
  </si>
  <si>
    <t>To</t>
  </si>
  <si>
    <t>**Travel date range will be incorporated into your reimbursement invoice number.**</t>
  </si>
  <si>
    <r>
      <rPr>
        <b/>
        <sz val="9"/>
        <rFont val="Arial"/>
        <family val="2"/>
      </rPr>
      <t>ENTER EACH TRAVEL DATE</t>
    </r>
    <r>
      <rPr>
        <sz val="9"/>
        <rFont val="Arial"/>
        <family val="2"/>
      </rPr>
      <t xml:space="preserve"> - If you need more than 5 days, click buttons to add, then remove, columns.  Be sure to fill in travel dates in new columns. Columns with empty date cells (those highlighted in red)  will be hidden once you click the button to hide columns.  </t>
    </r>
  </si>
  <si>
    <t>Total</t>
  </si>
  <si>
    <t>Meals</t>
  </si>
  <si>
    <t>DATES------&gt;</t>
  </si>
  <si>
    <t>Reimburse</t>
  </si>
  <si>
    <t>Prepaid</t>
  </si>
  <si>
    <t>UA PCard</t>
  </si>
  <si>
    <t>Trip</t>
  </si>
  <si>
    <t xml:space="preserve">ENTER COMMERCIAL TRANSPORTATION  </t>
  </si>
  <si>
    <t>Account Dropdown</t>
  </si>
  <si>
    <t>COMMERCIAL TRANSPORTATION</t>
  </si>
  <si>
    <t>XXXX Select Account</t>
  </si>
  <si>
    <t>Destination</t>
  </si>
  <si>
    <t>Vendor</t>
  </si>
  <si>
    <t>Select</t>
  </si>
  <si>
    <t>Total Reimbursable</t>
  </si>
  <si>
    <t>Total Pre-Pd</t>
  </si>
  <si>
    <t>Total PCard</t>
  </si>
  <si>
    <t>Total Transportation</t>
  </si>
  <si>
    <r>
      <rPr>
        <b/>
        <sz val="9"/>
        <rFont val="Arial"/>
        <family val="2"/>
      </rPr>
      <t xml:space="preserve">ENTER MILEAGE       </t>
    </r>
    <r>
      <rPr>
        <sz val="9"/>
        <rFont val="Arial"/>
        <family val="2"/>
      </rPr>
      <t xml:space="preserve">Enter the mileage rate for the period traveled.  Enter destination, date, and miles for each trip.  Dates must be entered here as well as in Row 11 above to allow auto-calculation.   Round trips may be reported on one row.  If you have many trips to report, you may prefer to use the mileage worksheet. (See tab below.) The last row of this grid populates from that worksheet.  </t>
    </r>
  </si>
  <si>
    <t>7065 Mileage</t>
  </si>
  <si>
    <t>DESTINATION</t>
  </si>
  <si>
    <t>DATE</t>
  </si>
  <si>
    <t>MILES</t>
  </si>
  <si>
    <t xml:space="preserve">Enter mileage rate: </t>
  </si>
  <si>
    <t>From Mileage Worksheet --&gt;</t>
  </si>
  <si>
    <t>Insurance - Name of Co.</t>
  </si>
  <si>
    <r>
      <t xml:space="preserve">CELL C33 - </t>
    </r>
    <r>
      <rPr>
        <b/>
        <sz val="10"/>
        <color rgb="FF002060"/>
        <rFont val="Arial"/>
        <family val="2"/>
      </rPr>
      <t>YOUR INSURANCE COMPANY</t>
    </r>
  </si>
  <si>
    <r>
      <rPr>
        <b/>
        <sz val="9"/>
        <rFont val="Arial"/>
        <family val="2"/>
      </rPr>
      <t xml:space="preserve">ENTER LODGING </t>
    </r>
    <r>
      <rPr>
        <sz val="9"/>
        <rFont val="Arial"/>
        <family val="2"/>
      </rPr>
      <t xml:space="preserve">      Please enter lodging name(s) in the space provided below. If you need more room, use the OTHER ITEMS section located at the bottom of the form.</t>
    </r>
  </si>
  <si>
    <t>7066 Lodging</t>
  </si>
  <si>
    <t xml:space="preserve">LODGING </t>
  </si>
  <si>
    <t>Total Lodging</t>
  </si>
  <si>
    <r>
      <rPr>
        <b/>
        <sz val="9"/>
        <rFont val="Arial"/>
        <family val="2"/>
      </rPr>
      <t xml:space="preserve">ENTER TOTAL COST OF MEALS   </t>
    </r>
    <r>
      <rPr>
        <sz val="9"/>
        <rFont val="Arial"/>
        <family val="2"/>
      </rPr>
      <t>Report eligible per diem, or actual expense up to the per diem amount regardless of payment method.</t>
    </r>
    <r>
      <rPr>
        <b/>
        <sz val="9"/>
        <rFont val="Arial"/>
        <family val="2"/>
      </rPr>
      <t xml:space="preserve">  NEXT - ENTER ANY MEALS PAID FOR BY UA CREDIT CARD.</t>
    </r>
    <r>
      <rPr>
        <sz val="9"/>
        <rFont val="Arial"/>
        <family val="2"/>
      </rPr>
      <t xml:space="preserve">  These amounts will be compared to calculate the reimbursable meals amount.  Do not record per diem for meals provided to you by others.</t>
    </r>
  </si>
  <si>
    <t>TIME OF DEPARTURE AND TIME OF RETURN MUST BE SHOWN IN ORDER TO ESTABLISH MEAL ELIGIBILITY</t>
  </si>
  <si>
    <t>7067 Meals</t>
  </si>
  <si>
    <t>MEALS - Total Cost</t>
  </si>
  <si>
    <t xml:space="preserve">Time Depart </t>
  </si>
  <si>
    <t>Time Return</t>
  </si>
  <si>
    <t xml:space="preserve">          Breakfast</t>
  </si>
  <si>
    <t xml:space="preserve">          Lunch</t>
  </si>
  <si>
    <t xml:space="preserve">          Dinner</t>
  </si>
  <si>
    <t xml:space="preserve">Total Cost of Meals </t>
  </si>
  <si>
    <t>If requesting Per Diem, enter City &amp; State of destination:</t>
  </si>
  <si>
    <t>MEALS  - Enter meals paid for by UA credit card (PCard).  (Reimbursement will be reduced accordingly.)</t>
  </si>
  <si>
    <t>PCard</t>
  </si>
  <si>
    <t>Less PCard</t>
  </si>
  <si>
    <t>Total Meals to be Reimbursed</t>
  </si>
  <si>
    <r>
      <rPr>
        <b/>
        <sz val="9"/>
        <rFont val="Arial"/>
        <family val="2"/>
      </rPr>
      <t>ENTER OTHER ITEMS (Explain)</t>
    </r>
    <r>
      <rPr>
        <sz val="9"/>
        <rFont val="Arial"/>
        <family val="2"/>
      </rPr>
      <t xml:space="preserve"> - Click Unhide Rows if you need more room.</t>
    </r>
  </si>
  <si>
    <t>OTHER ITEMS</t>
  </si>
  <si>
    <t>Total Other Items</t>
  </si>
  <si>
    <t>REMARKS OR EXPLANATIONS</t>
  </si>
  <si>
    <t>Meals to be Reimbursed / (repaid to the UA)</t>
  </si>
  <si>
    <t>DO NOT ENTER YOUR INSURANCE HERE</t>
  </si>
  <si>
    <t xml:space="preserve">I hereby certify that the expenses as detailed above have actually been incurred by me and are proper reimbursable items. In addition, I certify that all prepayments made through the University are shown in this form.  I also certify that no expenses are included above for alcoholic beverages. </t>
  </si>
  <si>
    <t>Reimbursable</t>
  </si>
  <si>
    <r>
      <t xml:space="preserve">CELL C88 - </t>
    </r>
    <r>
      <rPr>
        <b/>
        <sz val="10"/>
        <color rgb="FF002060"/>
        <rFont val="Arial"/>
        <family val="2"/>
      </rPr>
      <t>YOUR NAME</t>
    </r>
  </si>
  <si>
    <t>Pre-Pd (Non Reimbursable)</t>
  </si>
  <si>
    <t xml:space="preserve">Date </t>
  </si>
  <si>
    <t>Ext.</t>
  </si>
  <si>
    <t>PCard (Non Reimbursable)</t>
  </si>
  <si>
    <t>Trip Total</t>
  </si>
  <si>
    <t>Approvers are responsible for the accuracy and appropriateness of all travel expenses and submission of required receipts.</t>
  </si>
  <si>
    <t>APPROVED</t>
  </si>
  <si>
    <t>AMOUNT OF TRIP TOTAL APPROVED</t>
  </si>
  <si>
    <t>Authorized Approver 1</t>
  </si>
  <si>
    <t>$$ AMT of Trip Total Approved</t>
  </si>
  <si>
    <t>Authorized Approver 2</t>
  </si>
  <si>
    <t xml:space="preserve">Less:  Non Reimbursable </t>
  </si>
  <si>
    <t>Total $$ Approved  for Reimbursement / To be charged to Department</t>
  </si>
  <si>
    <t xml:space="preserve">Allocate </t>
  </si>
  <si>
    <t>Authorized Approver 3</t>
  </si>
  <si>
    <t>Less: Cash Advance (enter as a negative)</t>
  </si>
  <si>
    <t>For re-allocation</t>
  </si>
  <si>
    <t>Total $$ Approved less Cash Advance</t>
  </si>
  <si>
    <t>Report Submission</t>
  </si>
  <si>
    <r>
      <t xml:space="preserve">Final Authorized Approver should e-mail the completed and approved form with electronic copies of receipts to </t>
    </r>
    <r>
      <rPr>
        <sz val="11"/>
        <color indexed="60"/>
        <rFont val="Calibri"/>
        <family val="2"/>
      </rPr>
      <t>TravelExpenseReport@uakron.edu</t>
    </r>
    <r>
      <rPr>
        <sz val="11"/>
        <color theme="1"/>
        <rFont val="Calibri"/>
        <family val="2"/>
        <scheme val="minor"/>
      </rPr>
      <t>.  University travel policy requires that all requests for reimbursement be made within 90 days of travel.</t>
    </r>
  </si>
  <si>
    <t>TO BE CHARGED TO DEPARTMENTS</t>
  </si>
  <si>
    <t>ACCOUNTING SPEEDTYPE(S)</t>
  </si>
  <si>
    <t>$ AMTS</t>
  </si>
  <si>
    <t>For allocation to voucher upload</t>
  </si>
  <si>
    <t>201381</t>
  </si>
  <si>
    <t>Add Cash</t>
  </si>
  <si>
    <t xml:space="preserve">Total $$ </t>
  </si>
  <si>
    <t>Direct Deposit</t>
  </si>
  <si>
    <t>Please fill out Accounts Payable's Direct Deposit Employee/Student Authorization form, if you have not already done so.  This direct deposit process is separate from the payroll process and requires separate authorization.</t>
  </si>
  <si>
    <t>http://www.uakron.edu/controller/accounts-payable.dot</t>
  </si>
  <si>
    <t>UA Procurement Card (PCard)</t>
  </si>
  <si>
    <t>We recommend that all travelers obtain a UA procurement card.  Visit the Purchasing website for the application form or call Purchasing at ext 6013.</t>
  </si>
  <si>
    <t>Mileage Worksheet</t>
  </si>
  <si>
    <t>List the dates, destinations and mileage of each trip.  Round trips may be reported on one row.  The totals will transfer to the front sheet of this workbook.</t>
  </si>
  <si>
    <t>Mileage $ Rate =</t>
  </si>
  <si>
    <t>Purpose (optional)</t>
  </si>
  <si>
    <r>
      <rPr>
        <b/>
        <sz val="10"/>
        <color rgb="FFFF0000"/>
        <rFont val="Arial"/>
        <family val="2"/>
      </rPr>
      <t>CELL C11</t>
    </r>
    <r>
      <rPr>
        <b/>
        <sz val="10"/>
        <color indexed="56"/>
        <rFont val="Arial"/>
        <family val="2"/>
      </rPr>
      <t xml:space="preserve"> - UA</t>
    </r>
  </si>
  <si>
    <r>
      <rPr>
        <b/>
        <sz val="10"/>
        <color rgb="FFFF0000"/>
        <rFont val="Arial"/>
        <family val="2"/>
      </rPr>
      <t>CELL E11</t>
    </r>
    <r>
      <rPr>
        <sz val="10"/>
        <color indexed="56"/>
        <rFont val="Arial"/>
        <family val="2"/>
      </rPr>
      <t xml:space="preserve"> </t>
    </r>
    <r>
      <rPr>
        <b/>
        <sz val="10"/>
        <color rgb="FF003366"/>
        <rFont val="Arial"/>
        <family val="2"/>
      </rPr>
      <t>BARBERTON</t>
    </r>
  </si>
  <si>
    <r>
      <rPr>
        <b/>
        <sz val="10"/>
        <color rgb="FFFF0000"/>
        <rFont val="Arial"/>
        <family val="2"/>
      </rPr>
      <t>CELL J11</t>
    </r>
    <r>
      <rPr>
        <sz val="10"/>
        <color indexed="56"/>
        <rFont val="Arial"/>
        <family val="2"/>
      </rPr>
      <t xml:space="preserve"> - </t>
    </r>
    <r>
      <rPr>
        <b/>
        <sz val="10"/>
        <color rgb="FF003366"/>
        <rFont val="Arial"/>
        <family val="2"/>
      </rPr>
      <t>MEETING JOHN DOE</t>
    </r>
  </si>
  <si>
    <t>UA</t>
  </si>
  <si>
    <t>COPLEY</t>
  </si>
  <si>
    <t>MEETING JANE DOE</t>
  </si>
  <si>
    <t>HOME</t>
  </si>
  <si>
    <t>CUYAHOGA FALLS</t>
  </si>
  <si>
    <t>MEETING DOE DOE</t>
  </si>
  <si>
    <t>OBSERVATION DOE DOE</t>
  </si>
  <si>
    <t>BARBERTON</t>
  </si>
  <si>
    <t>OBSERVATION JOHN DOE</t>
  </si>
  <si>
    <t>OBSERVATION JANE DOE</t>
  </si>
  <si>
    <t>MID TERM DOE DOE</t>
  </si>
  <si>
    <t>MID TERM JANE DOE</t>
  </si>
  <si>
    <t>MID TERM JOHN DOE</t>
  </si>
  <si>
    <t>To Travel Expense Report  --&gt;</t>
  </si>
  <si>
    <t>Travel Expense Report Instructions</t>
  </si>
  <si>
    <t>Enable Macros if you are prompted to do so. See below for guidance.</t>
  </si>
  <si>
    <r>
      <t xml:space="preserve">You MUST save this form as a </t>
    </r>
    <r>
      <rPr>
        <u/>
        <sz val="11"/>
        <color indexed="8"/>
        <rFont val="Calibri"/>
        <family val="2"/>
      </rPr>
      <t>Macro-Enabled Workbook</t>
    </r>
    <r>
      <rPr>
        <sz val="11"/>
        <color theme="1"/>
        <rFont val="Calibri"/>
        <family val="2"/>
        <scheme val="minor"/>
      </rPr>
      <t xml:space="preserve"> from the "Save As" drop down box.  Name the file </t>
    </r>
    <r>
      <rPr>
        <b/>
        <i/>
        <sz val="11"/>
        <color indexed="8"/>
        <rFont val="Calibri"/>
        <family val="2"/>
      </rPr>
      <t>Travel_RPT_Lastname_Firstname_MMDDYY_MMDDYY.</t>
    </r>
  </si>
  <si>
    <r>
      <t xml:space="preserve">Replace </t>
    </r>
    <r>
      <rPr>
        <b/>
        <i/>
        <sz val="11"/>
        <rFont val="Calibri"/>
        <family val="2"/>
      </rPr>
      <t xml:space="preserve">MMDDYY_MMDDYY </t>
    </r>
    <r>
      <rPr>
        <sz val="11"/>
        <rFont val="Calibri"/>
        <family val="2"/>
      </rPr>
      <t>with the date range of your trip.  If this is an addendum to a prior report, please use the same travel date range as the original.</t>
    </r>
  </si>
  <si>
    <r>
      <t xml:space="preserve">Cells highlighted in grey are available for data input. Cells highlighted in red are </t>
    </r>
    <r>
      <rPr>
        <b/>
        <u/>
        <sz val="11"/>
        <rFont val="Calibri"/>
        <family val="2"/>
      </rPr>
      <t>required</t>
    </r>
    <r>
      <rPr>
        <sz val="11"/>
        <rFont val="Calibri"/>
        <family val="2"/>
      </rPr>
      <t xml:space="preserve"> fields for expense review and approval. </t>
    </r>
  </si>
  <si>
    <t>You cannot add or delete any rows or columns manually.  Use the buttons provided if additional space is needed.</t>
  </si>
  <si>
    <t>Use the drop down arrows to select the proper account code.  This code will be used when recording your transaction in the financial system.</t>
  </si>
  <si>
    <t>Five categories of expense:</t>
  </si>
  <si>
    <r>
      <rPr>
        <b/>
        <sz val="11"/>
        <color indexed="8"/>
        <rFont val="Calibri"/>
        <family val="2"/>
      </rPr>
      <t>Commercial Transportation</t>
    </r>
    <r>
      <rPr>
        <sz val="11"/>
        <color theme="1"/>
        <rFont val="Calibri"/>
        <family val="2"/>
        <scheme val="minor"/>
      </rPr>
      <t xml:space="preserve"> - airplane, bus, train, boat, rental car, etc.</t>
    </r>
  </si>
  <si>
    <r>
      <rPr>
        <b/>
        <sz val="11"/>
        <color indexed="8"/>
        <rFont val="Calibri"/>
        <family val="2"/>
      </rPr>
      <t>Mileage</t>
    </r>
    <r>
      <rPr>
        <sz val="11"/>
        <color theme="1"/>
        <rFont val="Calibri"/>
        <family val="2"/>
        <scheme val="minor"/>
      </rPr>
      <t xml:space="preserve"> - for travel in personal vehicle</t>
    </r>
  </si>
  <si>
    <r>
      <rPr>
        <b/>
        <sz val="11"/>
        <color indexed="8"/>
        <rFont val="Calibri"/>
        <family val="2"/>
      </rPr>
      <t>Lodging</t>
    </r>
    <r>
      <rPr>
        <sz val="11"/>
        <color theme="1"/>
        <rFont val="Calibri"/>
        <family val="2"/>
        <scheme val="minor"/>
      </rPr>
      <t xml:space="preserve"> - hotel, inn, dorm room, etc.</t>
    </r>
  </si>
  <si>
    <r>
      <rPr>
        <b/>
        <sz val="11"/>
        <color indexed="8"/>
        <rFont val="Calibri"/>
        <family val="2"/>
      </rPr>
      <t>Meals</t>
    </r>
    <r>
      <rPr>
        <sz val="11"/>
        <color theme="1"/>
        <rFont val="Calibri"/>
        <family val="2"/>
        <scheme val="minor"/>
      </rPr>
      <t xml:space="preserve"> - report eligible per diem, or actual expense up to the per diem amount.  </t>
    </r>
  </si>
  <si>
    <t>All meal costs should be reported in the upper area of the Meals section, regardless of payment method.</t>
  </si>
  <si>
    <t xml:space="preserve">Meals paid for by UA Visa should be reported in the lower area of the Meals section.  </t>
  </si>
  <si>
    <t>These amounts will be compared to calculate the reimbursable amount.</t>
  </si>
  <si>
    <r>
      <rPr>
        <b/>
        <sz val="11"/>
        <color indexed="8"/>
        <rFont val="Calibri"/>
        <family val="2"/>
      </rPr>
      <t>Other</t>
    </r>
    <r>
      <rPr>
        <sz val="11"/>
        <color theme="1"/>
        <rFont val="Calibri"/>
        <family val="2"/>
        <scheme val="minor"/>
      </rPr>
      <t xml:space="preserve"> - report taxis, shuttles, conference fees, business meals, tolls, gasoline, parking, etc.</t>
    </r>
  </si>
  <si>
    <t>After entering your expense amount, click on the payment method and use the drop down arrows to select one of the following:</t>
  </si>
  <si>
    <t>- select PCard if expense was paid on your UA VISA.</t>
  </si>
  <si>
    <t>Pre-Pd</t>
  </si>
  <si>
    <t>- select Prepaid if expense was prepaid by UA.</t>
  </si>
  <si>
    <t>Reimb</t>
  </si>
  <si>
    <t>- select Reimburse if expense was paid for by you and you would like to be reimbursed.</t>
  </si>
  <si>
    <t>If you are using someone else's UA Visa for expenses, please note Visa owner's name in the remarks section of the report.</t>
  </si>
  <si>
    <t>Please record all expenses of your trip on this report, regardless of payment method.  This is required by travel policy to capture the total cost of your trip</t>
  </si>
  <si>
    <t>and provide for accurate calculation of your reimbursable amount.  Foreign currency exchange rates should be noted in the remarks box.</t>
  </si>
  <si>
    <t>Requests for reimbursement of non-travel related items should be made using the Direct Payment form and sent directly to Accounts Payable.</t>
  </si>
  <si>
    <t xml:space="preserve">Any explanatory comments regarding travel expense can be made in the remarks box at the end of the report.  </t>
  </si>
  <si>
    <t xml:space="preserve">Any personal travel expense inadvertently paid by UA Visa should be accounted for by subtracting it from the amount approved. </t>
  </si>
  <si>
    <t>Please explain this adjustment in the remarks box.</t>
  </si>
  <si>
    <t xml:space="preserve">Cash advances are sometimes approved for group travel.  Please indicate if a cash advance was withdrawn in advance of this trip.  </t>
  </si>
  <si>
    <t>Please recall that travel policy requires that all requests for reimbursement be made within 90 days of travel.</t>
  </si>
  <si>
    <r>
      <t xml:space="preserve">When completed, save and e-mail this report to your supervisor for approval along with </t>
    </r>
    <r>
      <rPr>
        <b/>
        <u/>
        <sz val="11"/>
        <rFont val="Calibri"/>
        <family val="2"/>
      </rPr>
      <t>attached, scanned PDF copies of your receipts</t>
    </r>
    <r>
      <rPr>
        <sz val="11"/>
        <rFont val="Calibri"/>
        <family val="2"/>
      </rPr>
      <t xml:space="preserve">.  </t>
    </r>
  </si>
  <si>
    <r>
      <t xml:space="preserve">Please name your receipt file the same as your travel report - </t>
    </r>
    <r>
      <rPr>
        <b/>
        <i/>
        <sz val="11"/>
        <rFont val="Calibri"/>
        <family val="2"/>
      </rPr>
      <t>Travel_RPT_Lastname_Firstname_MMDDYY_MMDDYY.</t>
    </r>
  </si>
  <si>
    <t>Be sure to include the file name in the subject line of your e-mail.</t>
  </si>
  <si>
    <t>For Direct Deposit, please complete the Direct Deposit Employee/Student Authorization  form located on the Accounts Payable page of the Controller's Office website.</t>
  </si>
  <si>
    <t>All Visa transactions listed on the travel expense report must be reviewed and approved in the PaymentNet system before reimbursement will be approved.</t>
  </si>
  <si>
    <t>Supervisors are responsible for reviewing the travel expense report for accuracy and appropriateness of expense.  When completed with your review, please verify</t>
  </si>
  <si>
    <t>the total amount approved and the speedtype/account(s) and related amount(s) to be charged.  Speedtypes should not contain a hyphen.</t>
  </si>
  <si>
    <t>Supervisors, or their approved alternates, should e-mail the completed and approved form with electronic copies of receipts to  --&gt;</t>
  </si>
  <si>
    <r>
      <t>TravelExpenseReport@uakron.edu</t>
    </r>
    <r>
      <rPr>
        <sz val="11"/>
        <rFont val="Calibri"/>
        <family val="2"/>
      </rPr>
      <t>.</t>
    </r>
  </si>
  <si>
    <t>Please include the file name (Travel_RPT_Lastname_Firstname_MMDDYY_MMDDYY) in the subject line of your e-mail.</t>
  </si>
  <si>
    <t>ENABLE MACROS</t>
  </si>
  <si>
    <t xml:space="preserve">If your Macros are disabled, a security warning will appear under your toolbar when you open the Travel Expense Report.  </t>
  </si>
  <si>
    <t>Click Options and a window will appear (see below).  Select Enable this content and click OK.</t>
  </si>
  <si>
    <t>Always be sure to save this workbook as a Macro-Enabled Workbook!</t>
  </si>
  <si>
    <t>AP COMMENT BOX</t>
  </si>
  <si>
    <t>Description</t>
  </si>
  <si>
    <t>Invoice Number</t>
  </si>
  <si>
    <t>Vendor ID</t>
  </si>
  <si>
    <t>AP Staff Must Enter</t>
  </si>
  <si>
    <t>Address Sequence Number</t>
  </si>
  <si>
    <t>1</t>
  </si>
  <si>
    <t>User ID</t>
  </si>
  <si>
    <t>PBMC4RG</t>
  </si>
  <si>
    <t>AMT</t>
  </si>
  <si>
    <t>Speedchart</t>
  </si>
  <si>
    <t>Account</t>
  </si>
  <si>
    <t>Distribution line Description</t>
  </si>
  <si>
    <t>010100</t>
  </si>
  <si>
    <t>000</t>
  </si>
  <si>
    <t>001</t>
  </si>
  <si>
    <t>002</t>
  </si>
  <si>
    <t xml:space="preserve">Business Unit                 </t>
  </si>
  <si>
    <t xml:space="preserve">Voucher ID                    </t>
  </si>
  <si>
    <t xml:space="preserve">Voucher Style                 </t>
  </si>
  <si>
    <t xml:space="preserve">Invoice Number                </t>
  </si>
  <si>
    <t xml:space="preserve">Invoice Date                  </t>
  </si>
  <si>
    <t xml:space="preserve">Vendor ID                     </t>
  </si>
  <si>
    <t xml:space="preserve">Vendor Location               </t>
  </si>
  <si>
    <t xml:space="preserve">Address Sequence Number       </t>
  </si>
  <si>
    <t xml:space="preserve">Control Group ID              </t>
  </si>
  <si>
    <t xml:space="preserve">Origin                        </t>
  </si>
  <si>
    <t xml:space="preserve">User ID                       </t>
  </si>
  <si>
    <t xml:space="preserve">Accounting Date               </t>
  </si>
  <si>
    <t xml:space="preserve">Post Voucher Now              </t>
  </si>
  <si>
    <t xml:space="preserve">Accounting Template           </t>
  </si>
  <si>
    <t xml:space="preserve">Related Voucher               </t>
  </si>
  <si>
    <t xml:space="preserve">Gross Invoice Amount          </t>
  </si>
  <si>
    <t xml:space="preserve">Discount Amount               </t>
  </si>
  <si>
    <t xml:space="preserve">Tax Exempt Flag               </t>
  </si>
  <si>
    <t xml:space="preserve">Sales Tax Amount              </t>
  </si>
  <si>
    <t xml:space="preserve">Freight Amount                </t>
  </si>
  <si>
    <t xml:space="preserve">Misc. Amount                  </t>
  </si>
  <si>
    <t xml:space="preserve">Payment Terms ID              </t>
  </si>
  <si>
    <t xml:space="preserve">Entered on                    </t>
  </si>
  <si>
    <t xml:space="preserve">Transaction Currency          </t>
  </si>
  <si>
    <t xml:space="preserve">Rate Type                     </t>
  </si>
  <si>
    <t xml:space="preserve">Rate Multiplier               </t>
  </si>
  <si>
    <t xml:space="preserve">Rate Divisor                  </t>
  </si>
  <si>
    <t xml:space="preserve">Entered VAT Amount            </t>
  </si>
  <si>
    <t xml:space="preserve">Match Action                  </t>
  </si>
  <si>
    <t xml:space="preserve">Exchange Rate Source          </t>
  </si>
  <si>
    <t xml:space="preserve">Discount Amount Control       </t>
  </si>
  <si>
    <t xml:space="preserve">Due Date Control              </t>
  </si>
  <si>
    <t xml:space="preserve">Voucher Approval Flag         </t>
  </si>
  <si>
    <t xml:space="preserve">Business Process Name         </t>
  </si>
  <si>
    <t xml:space="preserve">Approval Rule Set             </t>
  </si>
  <si>
    <t xml:space="preserve">Declaration Point             </t>
  </si>
  <si>
    <t xml:space="preserve">Calculation Type              </t>
  </si>
  <si>
    <t xml:space="preserve">Calculate at Gross or Net     </t>
  </si>
  <si>
    <t xml:space="preserve">Recalculate at Payment        </t>
  </si>
  <si>
    <t xml:space="preserve">Include Freight               </t>
  </si>
  <si>
    <t xml:space="preserve">VAT Treatment Group           </t>
  </si>
  <si>
    <t xml:space="preserve">Ship From Country             </t>
  </si>
  <si>
    <t xml:space="preserve">Ship From State               </t>
  </si>
  <si>
    <t xml:space="preserve">Ship to Country               </t>
  </si>
  <si>
    <t xml:space="preserve">Ship to State                 </t>
  </si>
  <si>
    <t xml:space="preserve">Seller's Registration Country </t>
  </si>
  <si>
    <t xml:space="preserve">Buyer's Registration Country  </t>
  </si>
  <si>
    <t xml:space="preserve">VAT Certificate ID            </t>
  </si>
  <si>
    <t xml:space="preserve">VAT Rounding Rule             </t>
  </si>
  <si>
    <t xml:space="preserve">Seller's Location Country     </t>
  </si>
  <si>
    <t xml:space="preserve">Seller's Location State       </t>
  </si>
  <si>
    <t xml:space="preserve">Buyer's Location Country      </t>
  </si>
  <si>
    <t xml:space="preserve">Buyer's Location State        </t>
  </si>
  <si>
    <t xml:space="preserve">VAT Place of Supply Country   </t>
  </si>
  <si>
    <t xml:space="preserve">VAT Place of Supply State     </t>
  </si>
  <si>
    <t xml:space="preserve">Service Performed Country     </t>
  </si>
  <si>
    <t xml:space="preserve">Service Performed State       </t>
  </si>
  <si>
    <t xml:space="preserve">Defaulting State              </t>
  </si>
  <si>
    <t xml:space="preserve">Prepayment Reference          </t>
  </si>
  <si>
    <t>Auto Apply Prepayment</t>
  </si>
  <si>
    <t xml:space="preserve">More Information              </t>
  </si>
  <si>
    <t xml:space="preserve">EIN Federal                   </t>
  </si>
  <si>
    <t xml:space="preserve">EIN State Local               </t>
  </si>
  <si>
    <t xml:space="preserve">PO Business Unit              </t>
  </si>
  <si>
    <t xml:space="preserve">PO Number                     </t>
  </si>
  <si>
    <t xml:space="preserve">Packing Slip Number           </t>
  </si>
  <si>
    <t xml:space="preserve">Pay Terms Basis Date Type </t>
  </si>
  <si>
    <t xml:space="preserve">Include Miscellaneous         </t>
  </si>
  <si>
    <t xml:space="preserve">Pay Schedule Type             </t>
  </si>
  <si>
    <t xml:space="preserve">Tax Group Code                </t>
  </si>
  <si>
    <t xml:space="preserve">Tax Payment Type Code         </t>
  </si>
  <si>
    <t xml:space="preserve">Inspection Date               </t>
  </si>
  <si>
    <t xml:space="preserve">Invoice Receipt Date          </t>
  </si>
  <si>
    <t xml:space="preserve">Received Date                 </t>
  </si>
  <si>
    <t xml:space="preserve">Bill of Lading                </t>
  </si>
  <si>
    <t xml:space="preserve">Carrier ID                    </t>
  </si>
  <si>
    <t xml:space="preserve">Document Type                 </t>
  </si>
  <si>
    <t xml:space="preserve">Discount Due Date             </t>
  </si>
  <si>
    <t xml:space="preserve">Prorate Discount              </t>
  </si>
  <si>
    <t xml:space="preserve">Due Date                      </t>
  </si>
  <si>
    <t xml:space="preserve">Freight Charge                </t>
  </si>
  <si>
    <t xml:space="preserve">Letter of Credit  ID          </t>
  </si>
  <si>
    <t xml:space="preserve">Miscellaneous Charge          </t>
  </si>
  <si>
    <t xml:space="preserve">Remitting Address             </t>
  </si>
  <si>
    <t xml:space="preserve">Sales Tax Charge              </t>
  </si>
  <si>
    <t xml:space="preserve">Voucher Build Code            </t>
  </si>
  <si>
    <t xml:space="preserve">AR Business Unit              </t>
  </si>
  <si>
    <t xml:space="preserve">Customer ID                   </t>
  </si>
  <si>
    <t xml:space="preserve">Item ID                       </t>
  </si>
  <si>
    <t xml:space="preserve">Item Line                     </t>
  </si>
  <si>
    <t xml:space="preserve">Voucher Source                </t>
  </si>
  <si>
    <t xml:space="preserve">Exception Type                </t>
  </si>
  <si>
    <t>Payment Terms Basis Date</t>
  </si>
  <si>
    <t xml:space="preserve">User Character Field          </t>
  </si>
  <si>
    <t xml:space="preserve">User Character Field 2        </t>
  </si>
  <si>
    <t xml:space="preserve">User Amount Field             </t>
  </si>
  <si>
    <t xml:space="preserve">User Date                     </t>
  </si>
  <si>
    <t xml:space="preserve">User Number field             </t>
  </si>
  <si>
    <t xml:space="preserve">Header User Field             </t>
  </si>
  <si>
    <t>VAT Chartfield Analysis</t>
  </si>
  <si>
    <t>ProrateVAT Non-Recovery</t>
  </si>
  <si>
    <t xml:space="preserve">Voucher Line Number           </t>
  </si>
  <si>
    <t xml:space="preserve">Line Number                   </t>
  </si>
  <si>
    <t xml:space="preserve">Schedule Number               </t>
  </si>
  <si>
    <t xml:space="preserve">Description                   </t>
  </si>
  <si>
    <t xml:space="preserve">Merchandise Amt               </t>
  </si>
  <si>
    <t xml:space="preserve">Item SetID                    </t>
  </si>
  <si>
    <t xml:space="preserve">Quantity Vouchered            </t>
  </si>
  <si>
    <t xml:space="preserve">Statistic Amount              </t>
  </si>
  <si>
    <t xml:space="preserve">Unit of Measure               </t>
  </si>
  <si>
    <t xml:space="preserve">Unit Price                    </t>
  </si>
  <si>
    <t xml:space="preserve">Apply Discount                </t>
  </si>
  <si>
    <t xml:space="preserve">VAT Code                      </t>
  </si>
  <si>
    <t xml:space="preserve">Receiving Business Unit       </t>
  </si>
  <si>
    <t xml:space="preserve">Receipt Number                </t>
  </si>
  <si>
    <t xml:space="preserve">Receipt Line                  </t>
  </si>
  <si>
    <t xml:space="preserve">Receiver Shipping Sequence    </t>
  </si>
  <si>
    <t xml:space="preserve">Match Line Option             </t>
  </si>
  <si>
    <t xml:space="preserve">Distribute by                 </t>
  </si>
  <si>
    <t xml:space="preserve">Ship To Location              </t>
  </si>
  <si>
    <t xml:space="preserve">Sales/Use Tax Destination     </t>
  </si>
  <si>
    <t xml:space="preserve">Tax Code - Sales and Use Tax  </t>
  </si>
  <si>
    <t xml:space="preserve">Ultimate Use Code             </t>
  </si>
  <si>
    <t xml:space="preserve">Sales/Use Tax Exception Type  </t>
  </si>
  <si>
    <t>Sales/UseTtax Exception Cert</t>
  </si>
  <si>
    <t xml:space="preserve">Sales/Use Tax Applicability   </t>
  </si>
  <si>
    <t xml:space="preserve">VAT Applicability             </t>
  </si>
  <si>
    <t xml:space="preserve">VAT Transaction Type          </t>
  </si>
  <si>
    <t xml:space="preserve">VAT Use Type                  </t>
  </si>
  <si>
    <t xml:space="preserve">GL Business Unit              </t>
  </si>
  <si>
    <t xml:space="preserve">Account                       </t>
  </si>
  <si>
    <t xml:space="preserve">Alternate Account             </t>
  </si>
  <si>
    <t xml:space="preserve">Operating Unit                </t>
  </si>
  <si>
    <t xml:space="preserve">Product                       </t>
  </si>
  <si>
    <t xml:space="preserve">Fund Code                     </t>
  </si>
  <si>
    <t xml:space="preserve">Class Field                   </t>
  </si>
  <si>
    <t xml:space="preserve">Program Code                  </t>
  </si>
  <si>
    <t xml:space="preserve">Budget Reference              </t>
  </si>
  <si>
    <t xml:space="preserve">Affiliate                     </t>
  </si>
  <si>
    <t xml:space="preserve">Fund Affiliate                </t>
  </si>
  <si>
    <t xml:space="preserve">Operating Unit Affiliate      </t>
  </si>
  <si>
    <t xml:space="preserve">ChartField 1                  </t>
  </si>
  <si>
    <t xml:space="preserve">ChartField 2                  </t>
  </si>
  <si>
    <t xml:space="preserve">ChartField 3                  </t>
  </si>
  <si>
    <t xml:space="preserve">Department                    </t>
  </si>
  <si>
    <t xml:space="preserve">Project                       </t>
  </si>
  <si>
    <t>Projects Business Unit</t>
  </si>
  <si>
    <t>Activity ID</t>
  </si>
  <si>
    <t>Analysis Type</t>
  </si>
  <si>
    <t>Resource Type</t>
  </si>
  <si>
    <t>Category</t>
  </si>
  <si>
    <t>Sub Cateogry</t>
  </si>
  <si>
    <t xml:space="preserve">Include Discount              </t>
  </si>
  <si>
    <t xml:space="preserve">Include Misc Charges          </t>
  </si>
  <si>
    <t xml:space="preserve">Include VAT                   </t>
  </si>
  <si>
    <t xml:space="preserve">Physical Nature               </t>
  </si>
  <si>
    <t xml:space="preserve">Record Input VAT              </t>
  </si>
  <si>
    <t xml:space="preserve">Record Output VAT             </t>
  </si>
  <si>
    <t xml:space="preserve">VAT Treatment                 </t>
  </si>
  <si>
    <t xml:space="preserve">VAT Place of Supply           </t>
  </si>
  <si>
    <t xml:space="preserve">VAT Service Type              </t>
  </si>
  <si>
    <t xml:space="preserve">Requester                     </t>
  </si>
  <si>
    <t>Withholding Applicable</t>
  </si>
  <si>
    <t>Withholding Code</t>
  </si>
  <si>
    <t>Manufacturer ID</t>
  </si>
  <si>
    <t xml:space="preserve">Line User Field               </t>
  </si>
  <si>
    <t xml:space="preserve">Schedule User Field           </t>
  </si>
  <si>
    <t>Category ID</t>
  </si>
  <si>
    <t xml:space="preserve">Distribution Line             </t>
  </si>
  <si>
    <t>Speedtype_key</t>
  </si>
  <si>
    <t xml:space="preserve">Statistics Code               </t>
  </si>
  <si>
    <t xml:space="preserve">PO Distribution Line Number   </t>
  </si>
  <si>
    <t xml:space="preserve">PC Business Unit              </t>
  </si>
  <si>
    <t xml:space="preserve">Activity                      </t>
  </si>
  <si>
    <t xml:space="preserve">Analysis Type                 </t>
  </si>
  <si>
    <t xml:space="preserve">Source Type                   </t>
  </si>
  <si>
    <t xml:space="preserve">Category                      </t>
  </si>
  <si>
    <t xml:space="preserve">Subcategory                   </t>
  </si>
  <si>
    <t xml:space="preserve">Assets Applicable             </t>
  </si>
  <si>
    <t xml:space="preserve">AM Business Unit              </t>
  </si>
  <si>
    <t xml:space="preserve">Asset Identification          </t>
  </si>
  <si>
    <t xml:space="preserve">Asset Profile ID              </t>
  </si>
  <si>
    <t xml:space="preserve">Cost Type                     </t>
  </si>
  <si>
    <t xml:space="preserve">Receiver Distrib Line         </t>
  </si>
  <si>
    <t xml:space="preserve">Budget Date                   </t>
  </si>
  <si>
    <t xml:space="preserve">Entry Event                   </t>
  </si>
  <si>
    <t xml:space="preserve">Journal Line Reference        </t>
  </si>
  <si>
    <t xml:space="preserve">VAT Apportionment Control     </t>
  </si>
  <si>
    <t xml:space="preserve">Distribution User Field       </t>
  </si>
  <si>
    <t xml:space="preserve">Open Item Key                 </t>
  </si>
  <si>
    <t>AKRON</t>
  </si>
  <si>
    <t>Travel 01/00/00 To 01/00/00 0</t>
  </si>
  <si>
    <t>2</t>
  </si>
  <si>
    <t>XML</t>
  </si>
  <si>
    <t>XXXX</t>
  </si>
  <si>
    <t xml:space="preserve"> </t>
  </si>
  <si>
    <t>Mileage</t>
  </si>
  <si>
    <t>Priceline</t>
  </si>
  <si>
    <t>UDDENT_TRAVEL_UPLOAD_VENDOR</t>
  </si>
  <si>
    <t>ID Num</t>
  </si>
  <si>
    <t>Supplier</t>
  </si>
  <si>
    <t>Type</t>
  </si>
  <si>
    <t>SetID</t>
  </si>
  <si>
    <t>0000092533</t>
  </si>
  <si>
    <t>Pelfrey,Joshua</t>
  </si>
  <si>
    <t>EMP</t>
  </si>
  <si>
    <t>0000092625</t>
  </si>
  <si>
    <t>Hemminger,Adam</t>
  </si>
  <si>
    <t>0000094008</t>
  </si>
  <si>
    <t>Kundu,Mangaldeep</t>
  </si>
  <si>
    <t>0000093229</t>
  </si>
  <si>
    <t>Elliott,Richard</t>
  </si>
  <si>
    <t>0000091045</t>
  </si>
  <si>
    <t>Barnes,Nina</t>
  </si>
  <si>
    <t>0000094007</t>
  </si>
  <si>
    <t>Laska,Martha</t>
  </si>
  <si>
    <t>0000095844</t>
  </si>
  <si>
    <t>Boler,Okan</t>
  </si>
  <si>
    <t>0000089767</t>
  </si>
  <si>
    <t>Ghadhimi,Hanieh</t>
  </si>
  <si>
    <t>0000092981</t>
  </si>
  <si>
    <t>Alexander,Daniel</t>
  </si>
  <si>
    <t>0000087167</t>
  </si>
  <si>
    <t>Trapani,Josef G</t>
  </si>
  <si>
    <t>0000089814</t>
  </si>
  <si>
    <t>Grinvald,Leah</t>
  </si>
  <si>
    <t>0000048386</t>
  </si>
  <si>
    <t>Tully,Susan L</t>
  </si>
  <si>
    <t>0000008308</t>
  </si>
  <si>
    <t>Moretta,Cora L</t>
  </si>
  <si>
    <t>0000009321</t>
  </si>
  <si>
    <t>Benshoff,William J</t>
  </si>
  <si>
    <t>0000087364</t>
  </si>
  <si>
    <t>Besch,Ann M</t>
  </si>
  <si>
    <t>0000003072</t>
  </si>
  <si>
    <t>O'Connor,Phyllis</t>
  </si>
  <si>
    <t>0000092434</t>
  </si>
  <si>
    <t>Lupi,Nancy</t>
  </si>
  <si>
    <t>0000056552</t>
  </si>
  <si>
    <t>Ragins,Dennis</t>
  </si>
  <si>
    <t>0000004727</t>
  </si>
  <si>
    <t>Teague,Colleen M</t>
  </si>
  <si>
    <t>0000003189</t>
  </si>
  <si>
    <t>Kent,Mark S</t>
  </si>
  <si>
    <t>0000003676</t>
  </si>
  <si>
    <t>Herold,Kelly M</t>
  </si>
  <si>
    <t>0000005668</t>
  </si>
  <si>
    <t>Dixon,Tamra J</t>
  </si>
  <si>
    <t>0000061413</t>
  </si>
  <si>
    <t>Terry,Robert P</t>
  </si>
  <si>
    <t>0000040530</t>
  </si>
  <si>
    <t>Dunlap,Laurie A</t>
  </si>
  <si>
    <t>0000021212</t>
  </si>
  <si>
    <t>Vukadinovic,Vlada</t>
  </si>
  <si>
    <t>0000004731</t>
  </si>
  <si>
    <t>Helfer,Carin A</t>
  </si>
  <si>
    <t>0000031921</t>
  </si>
  <si>
    <t>Canary,Donald F</t>
  </si>
  <si>
    <t>0000007151</t>
  </si>
  <si>
    <t>Milsted,Amy</t>
  </si>
  <si>
    <t>0000003524</t>
  </si>
  <si>
    <t>Karas,James M</t>
  </si>
  <si>
    <t>0000006652</t>
  </si>
  <si>
    <t>Thorley,Sarah A</t>
  </si>
  <si>
    <t>0000041196</t>
  </si>
  <si>
    <t>Broadus,Alicia</t>
  </si>
  <si>
    <t>0000055009</t>
  </si>
  <si>
    <t>Peart,Shari</t>
  </si>
  <si>
    <t>0000014992</t>
  </si>
  <si>
    <t>Fightmaster IV,Max D</t>
  </si>
  <si>
    <t>0000090482</t>
  </si>
  <si>
    <t>Salmon,Carrie R</t>
  </si>
  <si>
    <t>0000083990</t>
  </si>
  <si>
    <t>Alto,Kathleen</t>
  </si>
  <si>
    <t>0000048739</t>
  </si>
  <si>
    <t>Dreussi,Amy Shriver</t>
  </si>
  <si>
    <t>0000002488</t>
  </si>
  <si>
    <t>Passmore,Kyle S</t>
  </si>
  <si>
    <t>0000015429</t>
  </si>
  <si>
    <t>Conley,Laura</t>
  </si>
  <si>
    <t>0000080668</t>
  </si>
  <si>
    <t>Brautigam,Anthony S</t>
  </si>
  <si>
    <t>0000087847</t>
  </si>
  <si>
    <t>Dailey,Maria</t>
  </si>
  <si>
    <t>0000092562</t>
  </si>
  <si>
    <t>Davis,Rajkesha A</t>
  </si>
  <si>
    <t>0000038212</t>
  </si>
  <si>
    <t>Rostedt,Vicki D</t>
  </si>
  <si>
    <t>0000079942</t>
  </si>
  <si>
    <t>Bechtel,Abigail</t>
  </si>
  <si>
    <t>0000069335</t>
  </si>
  <si>
    <t>Hart,Carlena</t>
  </si>
  <si>
    <t>0000005130</t>
  </si>
  <si>
    <t>Gooding Jr,Dale E</t>
  </si>
  <si>
    <t>0000089014</t>
  </si>
  <si>
    <t>Hale,Jamie</t>
  </si>
  <si>
    <t>0000086155</t>
  </si>
  <si>
    <t>Formica,Samantha Jo</t>
  </si>
  <si>
    <t>0000093193</t>
  </si>
  <si>
    <t>Bittaker,Daniel</t>
  </si>
  <si>
    <t>0000090525</t>
  </si>
  <si>
    <t>Basham,Robert</t>
  </si>
  <si>
    <t>0000093530</t>
  </si>
  <si>
    <t>Wise,Kimberly D</t>
  </si>
  <si>
    <t>0000009989</t>
  </si>
  <si>
    <t>Motley,Aiesha L</t>
  </si>
  <si>
    <t>0000021566</t>
  </si>
  <si>
    <t>Cirullo,Emily</t>
  </si>
  <si>
    <t>0000090402</t>
  </si>
  <si>
    <t>Brown,Robyn</t>
  </si>
  <si>
    <t>0000087992</t>
  </si>
  <si>
    <t>Marvin,Terrance B</t>
  </si>
  <si>
    <t>0000086156</t>
  </si>
  <si>
    <t>Hartman,Darrell L</t>
  </si>
  <si>
    <t>0000086157</t>
  </si>
  <si>
    <t>Lundy,Michael R</t>
  </si>
  <si>
    <t>0000090531</t>
  </si>
  <si>
    <t>Linton,Darcius</t>
  </si>
  <si>
    <t>0000094927</t>
  </si>
  <si>
    <t>Carter,Jennifer</t>
  </si>
  <si>
    <t>0000087422</t>
  </si>
  <si>
    <t>Piatt,Melissa</t>
  </si>
  <si>
    <t>0000091195</t>
  </si>
  <si>
    <t>Welling,Dustin R</t>
  </si>
  <si>
    <t>0000087100</t>
  </si>
  <si>
    <t>Denson,Robert J</t>
  </si>
  <si>
    <t>0000087996</t>
  </si>
  <si>
    <t>Sharp,Jessica D</t>
  </si>
  <si>
    <t>0000089831</t>
  </si>
  <si>
    <t>Sigal Papp,Kathern L</t>
  </si>
  <si>
    <t>0000066034</t>
  </si>
  <si>
    <t>Curfman,Laurie</t>
  </si>
  <si>
    <t>0000028225</t>
  </si>
  <si>
    <t>Barton,Lizette Royer</t>
  </si>
  <si>
    <t>0000006366</t>
  </si>
  <si>
    <t>Tomajko,Marci L</t>
  </si>
  <si>
    <t>0000070545</t>
  </si>
  <si>
    <t>Alayamini,Phoua May</t>
  </si>
  <si>
    <t>0000053996</t>
  </si>
  <si>
    <t>Grambo,Nichole</t>
  </si>
  <si>
    <t>0000027612</t>
  </si>
  <si>
    <t>Gerhardt,Sabine Emmanuelle</t>
  </si>
  <si>
    <t>0000015552</t>
  </si>
  <si>
    <t>Chaff,Kelly L</t>
  </si>
  <si>
    <t>0000086158</t>
  </si>
  <si>
    <t>Melver,Kevin R</t>
  </si>
  <si>
    <t>0000039962</t>
  </si>
  <si>
    <t>Freels,Amy</t>
  </si>
  <si>
    <t>0000092078</t>
  </si>
  <si>
    <t>Munnerlyn,Tiffany C</t>
  </si>
  <si>
    <t>0000047751</t>
  </si>
  <si>
    <t>Bowling,Jason R</t>
  </si>
  <si>
    <t>0000095832</t>
  </si>
  <si>
    <t>Carsaro,Shari M</t>
  </si>
  <si>
    <t>0000012448</t>
  </si>
  <si>
    <t>Hoon,Allan</t>
  </si>
  <si>
    <t>0000090668</t>
  </si>
  <si>
    <t>Easterling,Zachary</t>
  </si>
  <si>
    <t>0000094255</t>
  </si>
  <si>
    <t>Powell,Lealer</t>
  </si>
  <si>
    <t>0000075929</t>
  </si>
  <si>
    <t>Hartzler,Julie L</t>
  </si>
  <si>
    <t>0000088583</t>
  </si>
  <si>
    <t>Lambert,Keyon A</t>
  </si>
  <si>
    <t>0000073256</t>
  </si>
  <si>
    <t>Thomas,Becky L</t>
  </si>
  <si>
    <t>0000035323</t>
  </si>
  <si>
    <t>Elosh,Erin E</t>
  </si>
  <si>
    <t>0000095621</t>
  </si>
  <si>
    <t>Michner,Krista</t>
  </si>
  <si>
    <t>0000089201</t>
  </si>
  <si>
    <t>Day,Amy</t>
  </si>
  <si>
    <t>0000070852</t>
  </si>
  <si>
    <t>Booker,Jeanine</t>
  </si>
  <si>
    <t>0000088010</t>
  </si>
  <si>
    <t>Ardelian,Kimberley</t>
  </si>
  <si>
    <t>0000032401</t>
  </si>
  <si>
    <t>Ohlson,Margo E</t>
  </si>
  <si>
    <t>0000079434</t>
  </si>
  <si>
    <t>Lemon,Deborah E</t>
  </si>
  <si>
    <t>0000088802</t>
  </si>
  <si>
    <t>Cotrufo,Gabriel M</t>
  </si>
  <si>
    <t>0000087844</t>
  </si>
  <si>
    <t>Luchka,Lisa</t>
  </si>
  <si>
    <t>0000091706</t>
  </si>
  <si>
    <t>Chesko,Rebecca</t>
  </si>
  <si>
    <t>0000095284</t>
  </si>
  <si>
    <t>Selby,Melissa K</t>
  </si>
  <si>
    <t>0000088005</t>
  </si>
  <si>
    <t>Hedrick,Kristy</t>
  </si>
  <si>
    <t>0000078746</t>
  </si>
  <si>
    <t>Gramlich,David</t>
  </si>
  <si>
    <t>0000013811</t>
  </si>
  <si>
    <t>Kerr,Martin L</t>
  </si>
  <si>
    <t>0000094930</t>
  </si>
  <si>
    <t>Johnson,Jennifer N</t>
  </si>
  <si>
    <t>0000089956</t>
  </si>
  <si>
    <t>Wiegandt,Erica</t>
  </si>
  <si>
    <t>0000086159</t>
  </si>
  <si>
    <t>McDermitt,Shawn P</t>
  </si>
  <si>
    <t>0000055151</t>
  </si>
  <si>
    <t>Kenngott,Catherine L</t>
  </si>
  <si>
    <t>0000093863</t>
  </si>
  <si>
    <t>Groves,Brandon M</t>
  </si>
  <si>
    <t>0000048239</t>
  </si>
  <si>
    <t>Dalessandro,Mario V</t>
  </si>
  <si>
    <t>0000081378</t>
  </si>
  <si>
    <t>Dunivant,Crystal</t>
  </si>
  <si>
    <t>0000089386</t>
  </si>
  <si>
    <t>Mack,Sara</t>
  </si>
  <si>
    <t>0000094698</t>
  </si>
  <si>
    <t>Cowgill,Brooke A</t>
  </si>
  <si>
    <t>0000007540</t>
  </si>
  <si>
    <t>Turner,Dudley B</t>
  </si>
  <si>
    <t>0000053441</t>
  </si>
  <si>
    <t>Su,Nathaniel</t>
  </si>
  <si>
    <t>0000051066</t>
  </si>
  <si>
    <t>Naus,Stacey M</t>
  </si>
  <si>
    <t>0000060757</t>
  </si>
  <si>
    <t>Schmidt,Tiffany</t>
  </si>
  <si>
    <t>0000015122</t>
  </si>
  <si>
    <t>Berger,Jeanette L</t>
  </si>
  <si>
    <t>0000069992</t>
  </si>
  <si>
    <t>Frech,Adrianne Marie</t>
  </si>
  <si>
    <t>0000029066</t>
  </si>
  <si>
    <t>Hanson,Anne C</t>
  </si>
  <si>
    <t>0000012798</t>
  </si>
  <si>
    <t>Rhoades,Elizabeth</t>
  </si>
  <si>
    <t>0000092097</t>
  </si>
  <si>
    <t>Dodson,Kathryn K</t>
  </si>
  <si>
    <t>0000092626</t>
  </si>
  <si>
    <t>Distelhorst,Laura</t>
  </si>
  <si>
    <t>0000076321</t>
  </si>
  <si>
    <t>Prusky,Bethany</t>
  </si>
  <si>
    <t>0000088506</t>
  </si>
  <si>
    <t>Klein,Christine L</t>
  </si>
  <si>
    <t>0000085873</t>
  </si>
  <si>
    <t>Steidl,Sarah</t>
  </si>
  <si>
    <t>0000087801</t>
  </si>
  <si>
    <t>Chatman,Dayna N</t>
  </si>
  <si>
    <t>0000078334</t>
  </si>
  <si>
    <t>Bucklew,Jenna S</t>
  </si>
  <si>
    <t>0000045883</t>
  </si>
  <si>
    <t>Dragomier,Michael</t>
  </si>
  <si>
    <t>0000037976</t>
  </si>
  <si>
    <t>Campbell,Timothy R</t>
  </si>
  <si>
    <t>0000094709</t>
  </si>
  <si>
    <t>Williams,Matthew</t>
  </si>
  <si>
    <t>0000085653</t>
  </si>
  <si>
    <t>Thompson,Paul R</t>
  </si>
  <si>
    <t>0000002264</t>
  </si>
  <si>
    <t>Chase,George G</t>
  </si>
  <si>
    <t>0000006502</t>
  </si>
  <si>
    <t>Phipps,Jonnie Jill</t>
  </si>
  <si>
    <t>0000050817</t>
  </si>
  <si>
    <t>Bonnett,Pamela</t>
  </si>
  <si>
    <t>0000007711</t>
  </si>
  <si>
    <t>Cutlip,James R</t>
  </si>
  <si>
    <t>0000022122</t>
  </si>
  <si>
    <t>Cerrone,Kathryn L</t>
  </si>
  <si>
    <t>0000083887</t>
  </si>
  <si>
    <t>Lenke,Emily M</t>
  </si>
  <si>
    <t>0000021585</t>
  </si>
  <si>
    <t>Gilpatric,Jeremy</t>
  </si>
  <si>
    <t>0000014823</t>
  </si>
  <si>
    <t>Maringer,Richard</t>
  </si>
  <si>
    <t>0000082951</t>
  </si>
  <si>
    <t>Goodwin,Paul</t>
  </si>
  <si>
    <t>0000049638</t>
  </si>
  <si>
    <t>Walter,Heather L</t>
  </si>
  <si>
    <t>0000017075</t>
  </si>
  <si>
    <t>Holland,James Michael</t>
  </si>
  <si>
    <t>0000083803</t>
  </si>
  <si>
    <t>Lampers,Patricia</t>
  </si>
  <si>
    <t>0000052937</t>
  </si>
  <si>
    <t>Hilliard,James N</t>
  </si>
  <si>
    <t>0000001703</t>
  </si>
  <si>
    <t>Bussey,Linda</t>
  </si>
  <si>
    <t>0000073941</t>
  </si>
  <si>
    <t>Austin,Jennifer</t>
  </si>
  <si>
    <t>0000059373</t>
  </si>
  <si>
    <t>Biddle,Stacia E</t>
  </si>
  <si>
    <t>0000079579</t>
  </si>
  <si>
    <t>Anderson,Devon P E</t>
  </si>
  <si>
    <t>0000040389</t>
  </si>
  <si>
    <t>Tondra,Kevin M</t>
  </si>
  <si>
    <t>0000018993</t>
  </si>
  <si>
    <t>Lightner,Denise N</t>
  </si>
  <si>
    <t>0000007900</t>
  </si>
  <si>
    <t>Duff,Robert Joel</t>
  </si>
  <si>
    <t>0000086160</t>
  </si>
  <si>
    <t>Crawford,Melissa L</t>
  </si>
  <si>
    <t>0000004496</t>
  </si>
  <si>
    <t>Ortega-Liston,Ramona</t>
  </si>
  <si>
    <t>0000091960</t>
  </si>
  <si>
    <t>Leonard,James</t>
  </si>
  <si>
    <t>0000090520</t>
  </si>
  <si>
    <t>Catrone,Frank P</t>
  </si>
  <si>
    <t>0000019104</t>
  </si>
  <si>
    <t>Carletta,Joan</t>
  </si>
  <si>
    <t>0000003434</t>
  </si>
  <si>
    <t>L'Amoreaux,Neal</t>
  </si>
  <si>
    <t>0000005267</t>
  </si>
  <si>
    <t>LaNasa,Patricia J</t>
  </si>
  <si>
    <t>0000088816</t>
  </si>
  <si>
    <t>Pryor,Marlene</t>
  </si>
  <si>
    <t>0000090121</t>
  </si>
  <si>
    <t>Echelberry,Heather May</t>
  </si>
  <si>
    <t>0000087418</t>
  </si>
  <si>
    <t>Brown,Ethel E</t>
  </si>
  <si>
    <t>0000005153</t>
  </si>
  <si>
    <t>Baker,David B</t>
  </si>
  <si>
    <t>0000086161</t>
  </si>
  <si>
    <t>Campos Ramos,Ricardo Edmundo</t>
  </si>
  <si>
    <t>0000002184</t>
  </si>
  <si>
    <t>Vinnedge,Laura A</t>
  </si>
  <si>
    <t>0000064766</t>
  </si>
  <si>
    <t>Burton,Angela S</t>
  </si>
  <si>
    <t>0000041633</t>
  </si>
  <si>
    <t>Farnsworth,Erin</t>
  </si>
  <si>
    <t>0000087317</t>
  </si>
  <si>
    <t>Butzer,Marthann</t>
  </si>
  <si>
    <t>0000087178</t>
  </si>
  <si>
    <t>Turner,Courtney</t>
  </si>
  <si>
    <t>0000068579</t>
  </si>
  <si>
    <t>Brandt,Allison</t>
  </si>
  <si>
    <t>0000008811</t>
  </si>
  <si>
    <t>Stevens,Amy C</t>
  </si>
  <si>
    <t>0000004723</t>
  </si>
  <si>
    <t>Beaven,Matthew</t>
  </si>
  <si>
    <t>0000086162</t>
  </si>
  <si>
    <t>Otoo,Vivian L</t>
  </si>
  <si>
    <t>0000049907</t>
  </si>
  <si>
    <t>Kraus,Sophia A</t>
  </si>
  <si>
    <t>0000094626</t>
  </si>
  <si>
    <t>Matthews,Dana</t>
  </si>
  <si>
    <t>0000002221</t>
  </si>
  <si>
    <t>Levin,Michael J</t>
  </si>
  <si>
    <t>0000006925</t>
  </si>
  <si>
    <t>Karriker,Galen S</t>
  </si>
  <si>
    <t>0000086163</t>
  </si>
  <si>
    <t>Hyatt,Bryan R</t>
  </si>
  <si>
    <t>0000008304</t>
  </si>
  <si>
    <t>Feerasta,Jamal</t>
  </si>
  <si>
    <t>0000005008</t>
  </si>
  <si>
    <t>Ferrell,Barbara</t>
  </si>
  <si>
    <t>0000011495</t>
  </si>
  <si>
    <t>Bolois,Janet</t>
  </si>
  <si>
    <t>0000085547</t>
  </si>
  <si>
    <t>Schick,Eva</t>
  </si>
  <si>
    <t>0000015167</t>
  </si>
  <si>
    <t>Davis,Richmond L</t>
  </si>
  <si>
    <t>0000091106</t>
  </si>
  <si>
    <t>Callahan,Carrie M</t>
  </si>
  <si>
    <t>0000085941</t>
  </si>
  <si>
    <t>Mickler,Lindsey</t>
  </si>
  <si>
    <t>0000090500</t>
  </si>
  <si>
    <t>Kroesen,Kelly</t>
  </si>
  <si>
    <t>0000086164</t>
  </si>
  <si>
    <t>Camargo,Jessica Ann Lawson</t>
  </si>
  <si>
    <t>0000080828</t>
  </si>
  <si>
    <t>McElfresh,Stephanie</t>
  </si>
  <si>
    <t>0000022748</t>
  </si>
  <si>
    <t>Owens,Deborah L</t>
  </si>
  <si>
    <t>0000075016</t>
  </si>
  <si>
    <t>Ricciardi,Louis R</t>
  </si>
  <si>
    <t>0000092794</t>
  </si>
  <si>
    <t>Tunstall,Arnold</t>
  </si>
  <si>
    <t>0000010979</t>
  </si>
  <si>
    <t>Beyer,Kimberly A</t>
  </si>
  <si>
    <t>0000023593</t>
  </si>
  <si>
    <t>Ackerman,Susan D</t>
  </si>
  <si>
    <t>0000088352</t>
  </si>
  <si>
    <t>Costantino,Regina</t>
  </si>
  <si>
    <t>0000002257</t>
  </si>
  <si>
    <t>Schoffman,Garth D</t>
  </si>
  <si>
    <t>0000013480</t>
  </si>
  <si>
    <t>Dudipala,Venkat</t>
  </si>
  <si>
    <t>0000086059</t>
  </si>
  <si>
    <t>Hegenderfer,Scott</t>
  </si>
  <si>
    <t>0000090397</t>
  </si>
  <si>
    <t>Small,Keith</t>
  </si>
  <si>
    <t>0000091393</t>
  </si>
  <si>
    <t>Attili,Maurizio</t>
  </si>
  <si>
    <t>0000002634</t>
  </si>
  <si>
    <t>Spangler,Carrie L</t>
  </si>
  <si>
    <t>0000019091</t>
  </si>
  <si>
    <t>Bixler,Shawneen G</t>
  </si>
  <si>
    <t>0000018511</t>
  </si>
  <si>
    <t>Carlisle,Nicholas Thomas</t>
  </si>
  <si>
    <t>0000042178</t>
  </si>
  <si>
    <t>Chesser,Billie K</t>
  </si>
  <si>
    <t>0000054282</t>
  </si>
  <si>
    <t>Coleman,Alan D</t>
  </si>
  <si>
    <t>0000006229</t>
  </si>
  <si>
    <t>Ohlemacher,Crittenden J</t>
  </si>
  <si>
    <t>0000086165</t>
  </si>
  <si>
    <t>Williams,Kenisha Nicole'</t>
  </si>
  <si>
    <t>0000086166</t>
  </si>
  <si>
    <t>DiMartino,Heaven R</t>
  </si>
  <si>
    <t>0000012750</t>
  </si>
  <si>
    <t>Wilson,Bruce H</t>
  </si>
  <si>
    <t>0000089632</t>
  </si>
  <si>
    <t>De Simone,Antoinete</t>
  </si>
  <si>
    <t>0000007273</t>
  </si>
  <si>
    <t>Riebau,Brett</t>
  </si>
  <si>
    <t>0000088911</t>
  </si>
  <si>
    <t>Hostetler,Andrew</t>
  </si>
  <si>
    <t>0000009279</t>
  </si>
  <si>
    <t>Harris,Nancy J</t>
  </si>
  <si>
    <t>0000087997</t>
  </si>
  <si>
    <t>Dolly,Jennifer J</t>
  </si>
  <si>
    <t>0000023577</t>
  </si>
  <si>
    <t>Myles,Narketta N</t>
  </si>
  <si>
    <t>0000086167</t>
  </si>
  <si>
    <t>Gerber,Laura M</t>
  </si>
  <si>
    <t>0000034128</t>
  </si>
  <si>
    <t>Rankin,Brooke M</t>
  </si>
  <si>
    <t>0000090025</t>
  </si>
  <si>
    <t>Eggeman,Bobbi S</t>
  </si>
  <si>
    <t>0000057114</t>
  </si>
  <si>
    <t>Samples,Richard E</t>
  </si>
  <si>
    <t>0000011316</t>
  </si>
  <si>
    <t>Newhouse,Matthew</t>
  </si>
  <si>
    <t>0000087995</t>
  </si>
  <si>
    <t>Reagan,Tiffany A</t>
  </si>
  <si>
    <t>0000093191</t>
  </si>
  <si>
    <t>Bean-Hlas,Priscilla</t>
  </si>
  <si>
    <t>0000043961</t>
  </si>
  <si>
    <t>Artino,Kristina A</t>
  </si>
  <si>
    <t>0000051827</t>
  </si>
  <si>
    <t>Butcher,Elaine</t>
  </si>
  <si>
    <t>0000088256</t>
  </si>
  <si>
    <t>Davis,Kimberley</t>
  </si>
  <si>
    <t>0000025942</t>
  </si>
  <si>
    <t>Karwoski,Barbara L</t>
  </si>
  <si>
    <t>0000094735</t>
  </si>
  <si>
    <t>Redle,Meghan</t>
  </si>
  <si>
    <t>0000094283</t>
  </si>
  <si>
    <t>Dent,DaNelle M</t>
  </si>
  <si>
    <t>0000040964</t>
  </si>
  <si>
    <t>Schadle,Mary</t>
  </si>
  <si>
    <t>0000088800</t>
  </si>
  <si>
    <t>Oswalt,David M</t>
  </si>
  <si>
    <t>0000086168</t>
  </si>
  <si>
    <t>Irby,Lorinda J</t>
  </si>
  <si>
    <t>0000005314</t>
  </si>
  <si>
    <t>Allen,Philip</t>
  </si>
  <si>
    <t>0000072197</t>
  </si>
  <si>
    <t>Akers,Matthew P</t>
  </si>
  <si>
    <t>0000004188</t>
  </si>
  <si>
    <t>Lee,Matthew T</t>
  </si>
  <si>
    <t>0000093466</t>
  </si>
  <si>
    <t>Bolyard,Tracy</t>
  </si>
  <si>
    <t>0000009361</t>
  </si>
  <si>
    <t>Barrett,Robert P</t>
  </si>
  <si>
    <t>0000087899</t>
  </si>
  <si>
    <t>Kandiko,Charles T</t>
  </si>
  <si>
    <t>0000014519</t>
  </si>
  <si>
    <t>Milkovich,David M</t>
  </si>
  <si>
    <t>0000043475</t>
  </si>
  <si>
    <t>Zhao,Julie Yuhua</t>
  </si>
  <si>
    <t>0000004999</t>
  </si>
  <si>
    <t>Ziegler,Christopher J</t>
  </si>
  <si>
    <t>0000012830</t>
  </si>
  <si>
    <t>Beers,Mark</t>
  </si>
  <si>
    <t>0000094869</t>
  </si>
  <si>
    <t>Crawford,Sharon</t>
  </si>
  <si>
    <t>0000037265</t>
  </si>
  <si>
    <t>Donnelly,Virginia</t>
  </si>
  <si>
    <t>0000087474</t>
  </si>
  <si>
    <t>Murphy,Joshua</t>
  </si>
  <si>
    <t>0000061780</t>
  </si>
  <si>
    <t>Smiley,Tara</t>
  </si>
  <si>
    <t>0000054325</t>
  </si>
  <si>
    <t>Miller,Patricia L</t>
  </si>
  <si>
    <t>0000045824</t>
  </si>
  <si>
    <t>Fisher,William</t>
  </si>
  <si>
    <t>0000088291</t>
  </si>
  <si>
    <t>Sexton,Robert</t>
  </si>
  <si>
    <t>0000083989</t>
  </si>
  <si>
    <t>Nivens,Dann M</t>
  </si>
  <si>
    <t>0000012886</t>
  </si>
  <si>
    <t>Smith,Stanley</t>
  </si>
  <si>
    <t>0000077756</t>
  </si>
  <si>
    <t>Johnson-Benson,Courtney Ann</t>
  </si>
  <si>
    <t>0000018603</t>
  </si>
  <si>
    <t>Bernat,Andrew</t>
  </si>
  <si>
    <t>0000028554</t>
  </si>
  <si>
    <t>White,Susan M</t>
  </si>
  <si>
    <t>0000092287</t>
  </si>
  <si>
    <t>Stewart,Shira J</t>
  </si>
  <si>
    <t>0000091961</t>
  </si>
  <si>
    <t>Buckwell,Michael</t>
  </si>
  <si>
    <t>0000046714</t>
  </si>
  <si>
    <t>Bible,Scott</t>
  </si>
  <si>
    <t>0000037393</t>
  </si>
  <si>
    <t>Floyd,Kristina M</t>
  </si>
  <si>
    <t>0000006929</t>
  </si>
  <si>
    <t>Aronson,Emily</t>
  </si>
  <si>
    <t>0000007046</t>
  </si>
  <si>
    <t>Cohen,David B</t>
  </si>
  <si>
    <t>0000014357</t>
  </si>
  <si>
    <t>McCarragher,Timothy M</t>
  </si>
  <si>
    <t>0000007912</t>
  </si>
  <si>
    <t>Fitzgerald,Jenni L</t>
  </si>
  <si>
    <t>0000012747</t>
  </si>
  <si>
    <t>Schwartz,Robert C</t>
  </si>
  <si>
    <t>0000080949</t>
  </si>
  <si>
    <t>Jones,Julianne</t>
  </si>
  <si>
    <t>0000088604</t>
  </si>
  <si>
    <t>Petrush,Maggie</t>
  </si>
  <si>
    <t>0000089343</t>
  </si>
  <si>
    <t>Snodgrass,Rachel A</t>
  </si>
  <si>
    <t>0000087229</t>
  </si>
  <si>
    <t>Mohraz,Ali</t>
  </si>
  <si>
    <t>0000006345</t>
  </si>
  <si>
    <t>Akhigbe,Aigbe</t>
  </si>
  <si>
    <t>0000089379</t>
  </si>
  <si>
    <t>Berzinskas,Daniel</t>
  </si>
  <si>
    <t>0000012751</t>
  </si>
  <si>
    <t>Newby,Bi-min Zhang</t>
  </si>
  <si>
    <t>0000095374</t>
  </si>
  <si>
    <t>Cox,Andrew</t>
  </si>
  <si>
    <t>0000091186</t>
  </si>
  <si>
    <t>Ellis,Regena</t>
  </si>
  <si>
    <t>0000087671</t>
  </si>
  <si>
    <t>Horn,Krista</t>
  </si>
  <si>
    <t>0000027008</t>
  </si>
  <si>
    <t>Fuller,Barbara A</t>
  </si>
  <si>
    <t>0000024384</t>
  </si>
  <si>
    <t>McHenry,Brenda</t>
  </si>
  <si>
    <t>0000017446</t>
  </si>
  <si>
    <t>McVaney,David</t>
  </si>
  <si>
    <t>0000007828</t>
  </si>
  <si>
    <t>Gao,Xiaosheng</t>
  </si>
  <si>
    <t>0000016758</t>
  </si>
  <si>
    <t>Vakil,Shernavaz</t>
  </si>
  <si>
    <t>0000086169</t>
  </si>
  <si>
    <t>Hill,Ebony L</t>
  </si>
  <si>
    <t>0000048545</t>
  </si>
  <si>
    <t>Williams,Rebecca R</t>
  </si>
  <si>
    <t>0000085682</t>
  </si>
  <si>
    <t>McDaniel,Garrie</t>
  </si>
  <si>
    <t>0000079384</t>
  </si>
  <si>
    <t>Rhoads,Daniel J</t>
  </si>
  <si>
    <t>0000084688</t>
  </si>
  <si>
    <t>Bergert,Sonja</t>
  </si>
  <si>
    <t>0000088301</t>
  </si>
  <si>
    <t>Ventress,Michael J</t>
  </si>
  <si>
    <t>0000006344</t>
  </si>
  <si>
    <t>Newman,Melinda L</t>
  </si>
  <si>
    <t>0000003092</t>
  </si>
  <si>
    <t>Savery,John R</t>
  </si>
  <si>
    <t>0000011621</t>
  </si>
  <si>
    <t>Chiu,Sheau-Huey</t>
  </si>
  <si>
    <t>0000003984</t>
  </si>
  <si>
    <t>Shanks,Linda</t>
  </si>
  <si>
    <t>0000008716</t>
  </si>
  <si>
    <t>Nelson,Michael A</t>
  </si>
  <si>
    <t>0000084680</t>
  </si>
  <si>
    <t>Frazee,David</t>
  </si>
  <si>
    <t>0000004646</t>
  </si>
  <si>
    <t>Lyuksyutov,Sergei</t>
  </si>
  <si>
    <t>0000003188</t>
  </si>
  <si>
    <t>Peck,John A</t>
  </si>
  <si>
    <t>0000003678</t>
  </si>
  <si>
    <t>Herrington,Karen M</t>
  </si>
  <si>
    <t>0000003790</t>
  </si>
  <si>
    <t>Zhang,Dong</t>
  </si>
  <si>
    <t>0000010759</t>
  </si>
  <si>
    <t>Tusaie,Kathleen</t>
  </si>
  <si>
    <t>0000006238</t>
  </si>
  <si>
    <t>Richards,Catherine</t>
  </si>
  <si>
    <t>0000088204</t>
  </si>
  <si>
    <t>McCarthy,Daniel W</t>
  </si>
  <si>
    <t>0000043979</t>
  </si>
  <si>
    <t>Becker,Adam M</t>
  </si>
  <si>
    <t>0000088437</t>
  </si>
  <si>
    <t>Kelty,Robert</t>
  </si>
  <si>
    <t>0000043423</t>
  </si>
  <si>
    <t>Guhde,Jacqueline A</t>
  </si>
  <si>
    <t>0000005602</t>
  </si>
  <si>
    <t>Cox III,Raymond W</t>
  </si>
  <si>
    <t>0000086170</t>
  </si>
  <si>
    <t>Wolford,Katrina D</t>
  </si>
  <si>
    <t>0000002789</t>
  </si>
  <si>
    <t>Wang,Shi-Qing</t>
  </si>
  <si>
    <t>0000029868</t>
  </si>
  <si>
    <t>Bishop,Melisa R</t>
  </si>
  <si>
    <t>0000001899</t>
  </si>
  <si>
    <t>Johnson,Cicely</t>
  </si>
  <si>
    <t>0000037619</t>
  </si>
  <si>
    <t>Leonard,Karl W</t>
  </si>
  <si>
    <t>0000094363</t>
  </si>
  <si>
    <t>Mancino,Jennifer</t>
  </si>
  <si>
    <t>0000031621</t>
  </si>
  <si>
    <t>Licate,David A</t>
  </si>
  <si>
    <t>0000088318</t>
  </si>
  <si>
    <t>Tomaiko,Martin</t>
  </si>
  <si>
    <t>0000009633</t>
  </si>
  <si>
    <t>Usher,Ann L</t>
  </si>
  <si>
    <t>0000034113</t>
  </si>
  <si>
    <t>Kalinowski,Kristen B</t>
  </si>
  <si>
    <t>0000012373</t>
  </si>
  <si>
    <t>Lukach,Thomas F</t>
  </si>
  <si>
    <t>0000055543</t>
  </si>
  <si>
    <t>Winkler,Lisa M</t>
  </si>
  <si>
    <t>0000063043</t>
  </si>
  <si>
    <t>Gerber,Lissia K</t>
  </si>
  <si>
    <t>0000006164</t>
  </si>
  <si>
    <t>Newhall,James A</t>
  </si>
  <si>
    <t>0000009374</t>
  </si>
  <si>
    <t>Pollock,Heather N</t>
  </si>
  <si>
    <t>0000009284</t>
  </si>
  <si>
    <t>Biller,Deborah M</t>
  </si>
  <si>
    <t>0000083341</t>
  </si>
  <si>
    <t>Mahapatra,Anu</t>
  </si>
  <si>
    <t>0000010462</t>
  </si>
  <si>
    <t>Willett,Stacy</t>
  </si>
  <si>
    <t>0000085493</t>
  </si>
  <si>
    <t>Burr,Christina</t>
  </si>
  <si>
    <t>0000064654</t>
  </si>
  <si>
    <t>Harding,Jamie</t>
  </si>
  <si>
    <t>0000088776</t>
  </si>
  <si>
    <t>Shaffer,Cassandra</t>
  </si>
  <si>
    <t>0000085759</t>
  </si>
  <si>
    <t>Riley,Brittany</t>
  </si>
  <si>
    <t>0000076189</t>
  </si>
  <si>
    <t>Hartsock,Angela</t>
  </si>
  <si>
    <t>0000089172</t>
  </si>
  <si>
    <t>Church,Elizabeth</t>
  </si>
  <si>
    <t>0000079678</t>
  </si>
  <si>
    <t>Symons,Patricia M</t>
  </si>
  <si>
    <t>0000090870</t>
  </si>
  <si>
    <t>Jezewski,Eric</t>
  </si>
  <si>
    <t>0000086171</t>
  </si>
  <si>
    <t>Roberts,Evan T</t>
  </si>
  <si>
    <t>0000033772</t>
  </si>
  <si>
    <t>Timko,Joshua A</t>
  </si>
  <si>
    <t>0000076254</t>
  </si>
  <si>
    <t>VanSickle,Kenneth R</t>
  </si>
  <si>
    <t>0000084496</t>
  </si>
  <si>
    <t>Jones,Martina</t>
  </si>
  <si>
    <t>0000083765</t>
  </si>
  <si>
    <t>Staufer,Jane</t>
  </si>
  <si>
    <t>0000080136</t>
  </si>
  <si>
    <t>Wade,Jeannette M</t>
  </si>
  <si>
    <t>0000094705</t>
  </si>
  <si>
    <t>Rotunno,Tonya A</t>
  </si>
  <si>
    <t>0000087492</t>
  </si>
  <si>
    <t>Hamed,Gary</t>
  </si>
  <si>
    <t>0000001675</t>
  </si>
  <si>
    <t>Newkome,George R</t>
  </si>
  <si>
    <t>0000064775</t>
  </si>
  <si>
    <t>DeFago,Jessica L</t>
  </si>
  <si>
    <t>0000010780</t>
  </si>
  <si>
    <t>Earl,Diontre L</t>
  </si>
  <si>
    <t>0000091916</t>
  </si>
  <si>
    <t>Lenton,Kristin</t>
  </si>
  <si>
    <t>0000091773</t>
  </si>
  <si>
    <t>Menta,Cynthia</t>
  </si>
  <si>
    <t>0000087566</t>
  </si>
  <si>
    <t>Landreth,Kimberly</t>
  </si>
  <si>
    <t>0000088252</t>
  </si>
  <si>
    <t>Alacchi,Jennifer</t>
  </si>
  <si>
    <t>0000073088</t>
  </si>
  <si>
    <t>Bird,Robert W</t>
  </si>
  <si>
    <t>0000092064</t>
  </si>
  <si>
    <t>Nabors,Nichole</t>
  </si>
  <si>
    <t>0000020287</t>
  </si>
  <si>
    <t>Gould,Anthony R</t>
  </si>
  <si>
    <t>0000045917</t>
  </si>
  <si>
    <t>Clark,Jacqueline A</t>
  </si>
  <si>
    <t>0000001608</t>
  </si>
  <si>
    <t>Selway-Kaplar,Marca T</t>
  </si>
  <si>
    <t>0000086172</t>
  </si>
  <si>
    <t>Payne,Chari C</t>
  </si>
  <si>
    <t>0000005966</t>
  </si>
  <si>
    <t>Viau,William H</t>
  </si>
  <si>
    <t>0000037834</t>
  </si>
  <si>
    <t>Samartgedes,Mary</t>
  </si>
  <si>
    <t>0000006630</t>
  </si>
  <si>
    <t>Nicholas,John B</t>
  </si>
  <si>
    <t>0000003841</t>
  </si>
  <si>
    <t>Plummer,Karen A</t>
  </si>
  <si>
    <t>0000071345</t>
  </si>
  <si>
    <t>Edgar,Tim C</t>
  </si>
  <si>
    <t>0000009130</t>
  </si>
  <si>
    <t>Kropff,Janet S</t>
  </si>
  <si>
    <t>0000073521</t>
  </si>
  <si>
    <t>Stasitis,Mark G</t>
  </si>
  <si>
    <t>0000015533</t>
  </si>
  <si>
    <t>Hardin,Mary</t>
  </si>
  <si>
    <t>0000038525</t>
  </si>
  <si>
    <t>Bisesi,Terri R</t>
  </si>
  <si>
    <t>0000006620</t>
  </si>
  <si>
    <t>Lerch,Maureen T</t>
  </si>
  <si>
    <t>0000087142</t>
  </si>
  <si>
    <t>Danko,David</t>
  </si>
  <si>
    <t>0000076305</t>
  </si>
  <si>
    <t>Niemoeller III,George L</t>
  </si>
  <si>
    <t>0000009149</t>
  </si>
  <si>
    <t>Moorefield,Charles N</t>
  </si>
  <si>
    <t>0000050571</t>
  </si>
  <si>
    <t>Swartz,Kersten M</t>
  </si>
  <si>
    <t>0000086173</t>
  </si>
  <si>
    <t>Myers,Carrie M</t>
  </si>
  <si>
    <t>0000090730</t>
  </si>
  <si>
    <t>Walter,Lauren J</t>
  </si>
  <si>
    <t>0000012238</t>
  </si>
  <si>
    <t>Pastor,Debbie</t>
  </si>
  <si>
    <t>0000011234</t>
  </si>
  <si>
    <t>Ash,Steven R</t>
  </si>
  <si>
    <t>0000004494</t>
  </si>
  <si>
    <t>Wilson,Gregory</t>
  </si>
  <si>
    <t>0000092800</t>
  </si>
  <si>
    <t>Newton,Shariyka</t>
  </si>
  <si>
    <t>0000005845</t>
  </si>
  <si>
    <t>Kolodziej,Matthew</t>
  </si>
  <si>
    <t>0000051242</t>
  </si>
  <si>
    <t>von Spiegel,Janice</t>
  </si>
  <si>
    <t>0000088024</t>
  </si>
  <si>
    <t>Ulrich,Jeffrey M</t>
  </si>
  <si>
    <t>0000092906</t>
  </si>
  <si>
    <t>Swope,David</t>
  </si>
  <si>
    <t>0000058082</t>
  </si>
  <si>
    <t>Binkley,Monique N</t>
  </si>
  <si>
    <t>0000041737</t>
  </si>
  <si>
    <t>Zwick,Jennifer L</t>
  </si>
  <si>
    <t>0000020481</t>
  </si>
  <si>
    <t>Kotradi,Shannon</t>
  </si>
  <si>
    <t>0000088259</t>
  </si>
  <si>
    <t>Mervine,Debra</t>
  </si>
  <si>
    <t>0000085028</t>
  </si>
  <si>
    <t>Parry,David S</t>
  </si>
  <si>
    <t>0000064921</t>
  </si>
  <si>
    <t>Hart,Lisa Ann</t>
  </si>
  <si>
    <t>0000086174</t>
  </si>
  <si>
    <t>Silcox,Mark E</t>
  </si>
  <si>
    <t>0000053871</t>
  </si>
  <si>
    <t>Price,Cynthia A</t>
  </si>
  <si>
    <t>0000093439</t>
  </si>
  <si>
    <t>Smith,Timothy</t>
  </si>
  <si>
    <t>0000086175</t>
  </si>
  <si>
    <t>Tainer,Ann E</t>
  </si>
  <si>
    <t>0000035857</t>
  </si>
  <si>
    <t>Livingston Taylor,Reanetta J</t>
  </si>
  <si>
    <t>0000090855</t>
  </si>
  <si>
    <t>Johnson,Lorraine M</t>
  </si>
  <si>
    <t>0000035822</t>
  </si>
  <si>
    <t>Burton,Bernadette C</t>
  </si>
  <si>
    <t>0000009661</t>
  </si>
  <si>
    <t>Bodjanac,Robert J</t>
  </si>
  <si>
    <t>0000094918</t>
  </si>
  <si>
    <t>Fetzer,Patricia</t>
  </si>
  <si>
    <t>0000026677</t>
  </si>
  <si>
    <t>Ciulla,Lori J</t>
  </si>
  <si>
    <t>0000054278</t>
  </si>
  <si>
    <t>Gilbride,James P</t>
  </si>
  <si>
    <t>0000057168</t>
  </si>
  <si>
    <t>Owen,Michael R</t>
  </si>
  <si>
    <t>0000081026</t>
  </si>
  <si>
    <t>Thompson,Jacob M</t>
  </si>
  <si>
    <t>0000086176</t>
  </si>
  <si>
    <t>Nadasky,Nicole M</t>
  </si>
  <si>
    <t>0000057219</t>
  </si>
  <si>
    <t>Milks,Andrew E</t>
  </si>
  <si>
    <t>0000025279</t>
  </si>
  <si>
    <t>Panzner,Matthew John</t>
  </si>
  <si>
    <t>0000078016</t>
  </si>
  <si>
    <t>Albrecht,James</t>
  </si>
  <si>
    <t>0000071040</t>
  </si>
  <si>
    <t>Venuto,Jennifer S</t>
  </si>
  <si>
    <t>0000087945</t>
  </si>
  <si>
    <t>Herston,Audrey</t>
  </si>
  <si>
    <t>0000063203</t>
  </si>
  <si>
    <t>Harrell,Brian C</t>
  </si>
  <si>
    <t>0000049606</t>
  </si>
  <si>
    <t>Himmelright,Allyson</t>
  </si>
  <si>
    <t>0000054280</t>
  </si>
  <si>
    <t>Hough,Todd Robert</t>
  </si>
  <si>
    <t>0000027058</t>
  </si>
  <si>
    <t>Garafolo,Nicholas G</t>
  </si>
  <si>
    <t>0000093810</t>
  </si>
  <si>
    <t>Turner,Shaunaugh</t>
  </si>
  <si>
    <t>0000091716</t>
  </si>
  <si>
    <t>Simms,Marchelle</t>
  </si>
  <si>
    <t>0000095406</t>
  </si>
  <si>
    <t>Bennett,Michelle</t>
  </si>
  <si>
    <t>0000094245</t>
  </si>
  <si>
    <t>Wilkinson,Aaron</t>
  </si>
  <si>
    <t>0000014493</t>
  </si>
  <si>
    <t>Alkire,William H</t>
  </si>
  <si>
    <t>0000093644</t>
  </si>
  <si>
    <t>Cyphert,Brian</t>
  </si>
  <si>
    <t>0000089233</t>
  </si>
  <si>
    <t>McCormick,William</t>
  </si>
  <si>
    <t>0000091011</t>
  </si>
  <si>
    <t>Haney,Carrie L</t>
  </si>
  <si>
    <t>0000006527</t>
  </si>
  <si>
    <t>Spinner,J D</t>
  </si>
  <si>
    <t>0000090856</t>
  </si>
  <si>
    <t>Elliott,Michael</t>
  </si>
  <si>
    <t>0000091034</t>
  </si>
  <si>
    <t>Gable,Michael A</t>
  </si>
  <si>
    <t>0000092558</t>
  </si>
  <si>
    <t>Yang,Yong V</t>
  </si>
  <si>
    <t>0000072256</t>
  </si>
  <si>
    <t>Brndiar,John J</t>
  </si>
  <si>
    <t>0000092393</t>
  </si>
  <si>
    <t>Colo,Jean Paul</t>
  </si>
  <si>
    <t>0000086177</t>
  </si>
  <si>
    <t>Luc,Stephen W</t>
  </si>
  <si>
    <t>0000046512</t>
  </si>
  <si>
    <t>Testa,Denise</t>
  </si>
  <si>
    <t>0000092063</t>
  </si>
  <si>
    <t>Mullins,Cecily</t>
  </si>
  <si>
    <t>0000016806</t>
  </si>
  <si>
    <t>Resler,Rose M</t>
  </si>
  <si>
    <t>0000089161</t>
  </si>
  <si>
    <t>Nemes,Maria</t>
  </si>
  <si>
    <t>0000087837</t>
  </si>
  <si>
    <t>Schindler,Thomas</t>
  </si>
  <si>
    <t>0000002331</t>
  </si>
  <si>
    <t>Buser,Stacey</t>
  </si>
  <si>
    <t>0000075998</t>
  </si>
  <si>
    <t>Vyas,Annal D</t>
  </si>
  <si>
    <t>0000002478</t>
  </si>
  <si>
    <t>Dunn,Deanna R</t>
  </si>
  <si>
    <t>0000066100</t>
  </si>
  <si>
    <t>FoySamson,Kristin</t>
  </si>
  <si>
    <t>0000091111</t>
  </si>
  <si>
    <t>Stevic,Erin R</t>
  </si>
  <si>
    <t>0000074837</t>
  </si>
  <si>
    <t>Dill,Janette</t>
  </si>
  <si>
    <t>0000026324</t>
  </si>
  <si>
    <t>Evans,Ann</t>
  </si>
  <si>
    <t>0000084687</t>
  </si>
  <si>
    <t>Bickett III,William</t>
  </si>
  <si>
    <t>0000020758</t>
  </si>
  <si>
    <t>Cutright,Teresa J</t>
  </si>
  <si>
    <t>0000089306</t>
  </si>
  <si>
    <t>Kostoff,Gigi M</t>
  </si>
  <si>
    <t>0000088605</t>
  </si>
  <si>
    <t>Puck,Brad</t>
  </si>
  <si>
    <t>0000087933</t>
  </si>
  <si>
    <t>Dennison,Brian</t>
  </si>
  <si>
    <t>0000074764</t>
  </si>
  <si>
    <t>Freude,Juliana H</t>
  </si>
  <si>
    <t>0000092197</t>
  </si>
  <si>
    <t>Wattley,Marcus</t>
  </si>
  <si>
    <t>0000088262</t>
  </si>
  <si>
    <t>Roman,Carol</t>
  </si>
  <si>
    <t>0000082282</t>
  </si>
  <si>
    <t>Smith,Leslie L</t>
  </si>
  <si>
    <t>0000014184</t>
  </si>
  <si>
    <t>Straub,Erik J</t>
  </si>
  <si>
    <t>0000091086</t>
  </si>
  <si>
    <t>Denee,Jennifer</t>
  </si>
  <si>
    <t>0000059858</t>
  </si>
  <si>
    <t>Clemson,William</t>
  </si>
  <si>
    <t>0000008696</t>
  </si>
  <si>
    <t>Puskas,Judit E</t>
  </si>
  <si>
    <t>0000087252</t>
  </si>
  <si>
    <t>Vodhanel,Megan</t>
  </si>
  <si>
    <t>0000013121</t>
  </si>
  <si>
    <t>Kisak,Daniel J</t>
  </si>
  <si>
    <t>0000014270</t>
  </si>
  <si>
    <t>Hunka,Nicole J</t>
  </si>
  <si>
    <t>0000090492</t>
  </si>
  <si>
    <t>Fernandes,Ryan</t>
  </si>
  <si>
    <t>0000064980</t>
  </si>
  <si>
    <t>Wells,Rena M</t>
  </si>
  <si>
    <t>0000013321</t>
  </si>
  <si>
    <t>Warren,Jennifer L</t>
  </si>
  <si>
    <t>0000032250</t>
  </si>
  <si>
    <t>Gradisher,Suzanne M</t>
  </si>
  <si>
    <t>0000093545</t>
  </si>
  <si>
    <t>Reusser,Karena</t>
  </si>
  <si>
    <t>0000088299</t>
  </si>
  <si>
    <t>Roberts,Marimargaret</t>
  </si>
  <si>
    <t>0000070867</t>
  </si>
  <si>
    <t>Tomita,Kumiko</t>
  </si>
  <si>
    <t>0000091910</t>
  </si>
  <si>
    <t>American Council for International</t>
  </si>
  <si>
    <t>0000068004</t>
  </si>
  <si>
    <t>De Vitis,Frank A</t>
  </si>
  <si>
    <t>0000092808</t>
  </si>
  <si>
    <t>Butler,Brittainy</t>
  </si>
  <si>
    <t>0000085886</t>
  </si>
  <si>
    <t>Sisk,Bernadette</t>
  </si>
  <si>
    <t>0000071589</t>
  </si>
  <si>
    <t>Schorr,Gordon</t>
  </si>
  <si>
    <t>0000090019</t>
  </si>
  <si>
    <t>Meliti,Victor</t>
  </si>
  <si>
    <t>0000027762</t>
  </si>
  <si>
    <t>Henderson-Ross,Jodi A</t>
  </si>
  <si>
    <t>0000072458</t>
  </si>
  <si>
    <t>Stewart,Kara M</t>
  </si>
  <si>
    <t>0000093434</t>
  </si>
  <si>
    <t>Hillman,Natalie</t>
  </si>
  <si>
    <t>0000049705</t>
  </si>
  <si>
    <t>Skelton,Lori A</t>
  </si>
  <si>
    <t>0000021695</t>
  </si>
  <si>
    <t>Olson,Linda H</t>
  </si>
  <si>
    <t>0000027337</t>
  </si>
  <si>
    <t>Franklin,Misty D</t>
  </si>
  <si>
    <t>0000088253</t>
  </si>
  <si>
    <t>Anzaldi,Raellen</t>
  </si>
  <si>
    <t>0000090430</t>
  </si>
  <si>
    <t>Cheatham,Birdena</t>
  </si>
  <si>
    <t>0000086178</t>
  </si>
  <si>
    <t>Hughley,Kiena S</t>
  </si>
  <si>
    <t>0000090859</t>
  </si>
  <si>
    <t>Gayle,Carissa L</t>
  </si>
  <si>
    <t>0000057053</t>
  </si>
  <si>
    <t>Uehlinger,Bill</t>
  </si>
  <si>
    <t>0000079649</t>
  </si>
  <si>
    <t>DiSpina,Christine</t>
  </si>
  <si>
    <t>0000010758</t>
  </si>
  <si>
    <t>Todaro,Karen M</t>
  </si>
  <si>
    <t>0000024328</t>
  </si>
  <si>
    <t>Wachtel,Scott A</t>
  </si>
  <si>
    <t>0000038952</t>
  </si>
  <si>
    <t>Felton,Carolyn Clark</t>
  </si>
  <si>
    <t>0000007137</t>
  </si>
  <si>
    <t>Hicks,V Douglas</t>
  </si>
  <si>
    <t>0000009449</t>
  </si>
  <si>
    <t>Cory,Kyle</t>
  </si>
  <si>
    <t>0000095709</t>
  </si>
  <si>
    <t>Byers,Mark</t>
  </si>
  <si>
    <t>0000086179</t>
  </si>
  <si>
    <t>Null,Matthew S</t>
  </si>
  <si>
    <t>0000045972</t>
  </si>
  <si>
    <t>Boltz,Michelle Marie</t>
  </si>
  <si>
    <t>0000063781</t>
  </si>
  <si>
    <t>Testa,Steven</t>
  </si>
  <si>
    <t>0000057337</t>
  </si>
  <si>
    <t>Bikali,Lucinda A</t>
  </si>
  <si>
    <t>0000087841</t>
  </si>
  <si>
    <t>Williams,Laura</t>
  </si>
  <si>
    <t>0000061013</t>
  </si>
  <si>
    <t>Moses,Frank</t>
  </si>
  <si>
    <t>0000038772</t>
  </si>
  <si>
    <t>Mueller,Jennifer K</t>
  </si>
  <si>
    <t>0000095112</t>
  </si>
  <si>
    <t>Rhodes,Jeffrey</t>
  </si>
  <si>
    <t>0000031920</t>
  </si>
  <si>
    <t>Roberts,Scott S</t>
  </si>
  <si>
    <t>0000014869</t>
  </si>
  <si>
    <t>Mehok Jr,Richard P</t>
  </si>
  <si>
    <t>0000050667</t>
  </si>
  <si>
    <t>McCollister,Melissa K</t>
  </si>
  <si>
    <t>0000002542</t>
  </si>
  <si>
    <t>Quick,Thomas J - RETIRED</t>
  </si>
  <si>
    <t>0000093297</t>
  </si>
  <si>
    <t>Booher,Sean</t>
  </si>
  <si>
    <t>0000071586</t>
  </si>
  <si>
    <t>Daniluk,Tanya J</t>
  </si>
  <si>
    <t>0000011487</t>
  </si>
  <si>
    <t>Piepho,Keith</t>
  </si>
  <si>
    <t>0000005308</t>
  </si>
  <si>
    <t>Wray,Denise</t>
  </si>
  <si>
    <t>0000093192</t>
  </si>
  <si>
    <t>Jacobson,Brian M</t>
  </si>
  <si>
    <t>0000042749</t>
  </si>
  <si>
    <t>Jones,Julie A</t>
  </si>
  <si>
    <t>0000087638</t>
  </si>
  <si>
    <t>Bogdan,Dennis C</t>
  </si>
  <si>
    <t>0000089830</t>
  </si>
  <si>
    <t>Snyder,Jacob</t>
  </si>
  <si>
    <t>0000090854</t>
  </si>
  <si>
    <t>Decker,Deborah</t>
  </si>
  <si>
    <t>0000093066</t>
  </si>
  <si>
    <t>Matthews,Christopher</t>
  </si>
  <si>
    <t>0000083210</t>
  </si>
  <si>
    <t>Cahalane,Celina</t>
  </si>
  <si>
    <t>0000029969</t>
  </si>
  <si>
    <t>Nunez,April</t>
  </si>
  <si>
    <t>0000095817</t>
  </si>
  <si>
    <t>Spenik,Laurie</t>
  </si>
  <si>
    <t>0000015797</t>
  </si>
  <si>
    <t>Dejbord-Sawan,Parizad T</t>
  </si>
  <si>
    <t>0000089823</t>
  </si>
  <si>
    <t>Nix,Fred</t>
  </si>
  <si>
    <t>0000044748</t>
  </si>
  <si>
    <t>Bloom,Mark A</t>
  </si>
  <si>
    <t>0000092552</t>
  </si>
  <si>
    <t>Taylor,Cheryl</t>
  </si>
  <si>
    <t>0000093639</t>
  </si>
  <si>
    <t>George,Shantell</t>
  </si>
  <si>
    <t>0000003051</t>
  </si>
  <si>
    <t>Ramlo,Susan E</t>
  </si>
  <si>
    <t>0000057941</t>
  </si>
  <si>
    <t>Hohlbaugh,Heidi</t>
  </si>
  <si>
    <t>0000015346</t>
  </si>
  <si>
    <t>Jacobs,Nick A</t>
  </si>
  <si>
    <t>0000088300</t>
  </si>
  <si>
    <t>Breon,Grace A</t>
  </si>
  <si>
    <t>0000086181</t>
  </si>
  <si>
    <t>Doyle,David M</t>
  </si>
  <si>
    <t>0000009853</t>
  </si>
  <si>
    <t>Bowman Jr,Ronald L</t>
  </si>
  <si>
    <t>0000088023</t>
  </si>
  <si>
    <t>Hinkle,Heather</t>
  </si>
  <si>
    <t>0000090487</t>
  </si>
  <si>
    <t>Kemp,Stephen</t>
  </si>
  <si>
    <t>0000048449</t>
  </si>
  <si>
    <t>Bronstrup,Kelly Webb</t>
  </si>
  <si>
    <t>0000004549</t>
  </si>
  <si>
    <t>Mellen,Jeffrey R</t>
  </si>
  <si>
    <t>0000030322</t>
  </si>
  <si>
    <t>Thomas,Kristin M</t>
  </si>
  <si>
    <t>0000061584</t>
  </si>
  <si>
    <t>Crites,Lisa K</t>
  </si>
  <si>
    <t>0000088533</t>
  </si>
  <si>
    <t>Shaw,Melissa</t>
  </si>
  <si>
    <t>0000070984</t>
  </si>
  <si>
    <t>Paonessa,Angela M</t>
  </si>
  <si>
    <t>0000055425</t>
  </si>
  <si>
    <t>Shaffer,Ronald E</t>
  </si>
  <si>
    <t>0000052099</t>
  </si>
  <si>
    <t>Blair,Shannon</t>
  </si>
  <si>
    <t>0000075562</t>
  </si>
  <si>
    <t>Schlue,Kimberly D</t>
  </si>
  <si>
    <t>0000052734</t>
  </si>
  <si>
    <t>Lewis,Jennifer L</t>
  </si>
  <si>
    <t>0000043750</t>
  </si>
  <si>
    <t>Pratt,Julie K</t>
  </si>
  <si>
    <t>0000049623</t>
  </si>
  <si>
    <t>Martin,Ann B</t>
  </si>
  <si>
    <t>0000055655</t>
  </si>
  <si>
    <t>Lampner,Wendy</t>
  </si>
  <si>
    <t>0000024612</t>
  </si>
  <si>
    <t>Spayd,Michael A</t>
  </si>
  <si>
    <t>0000089247</t>
  </si>
  <si>
    <t>Tidwell,Gentry</t>
  </si>
  <si>
    <t>0000086182</t>
  </si>
  <si>
    <t>Cummins,Irene A</t>
  </si>
  <si>
    <t>0000089509</t>
  </si>
  <si>
    <t>Thompson-Lewis,Allison</t>
  </si>
  <si>
    <t>0000093742</t>
  </si>
  <si>
    <t>Kaluza Hauenstein,Kathleen M</t>
  </si>
  <si>
    <t>0000086183</t>
  </si>
  <si>
    <t>Goldan,Sharon T</t>
  </si>
  <si>
    <t>0000037558</t>
  </si>
  <si>
    <t>Kraft,Lori A</t>
  </si>
  <si>
    <t>0000090268</t>
  </si>
  <si>
    <t>Stein,Paula E</t>
  </si>
  <si>
    <t>0000079875</t>
  </si>
  <si>
    <t>McBride,Darcy</t>
  </si>
  <si>
    <t>0000086184</t>
  </si>
  <si>
    <t>Hamilton,Hollace M</t>
  </si>
  <si>
    <t>0000073774</t>
  </si>
  <si>
    <t>Schafer,Matthew J</t>
  </si>
  <si>
    <t>0000092777</t>
  </si>
  <si>
    <t>Crow,Elizabeth</t>
  </si>
  <si>
    <t>0000088266</t>
  </si>
  <si>
    <t>Williams,Jennifer</t>
  </si>
  <si>
    <t>0000087181</t>
  </si>
  <si>
    <t>Harstine,Gregory P</t>
  </si>
  <si>
    <t>0000055209</t>
  </si>
  <si>
    <t>Clutter,Denny C</t>
  </si>
  <si>
    <t>0000093826</t>
  </si>
  <si>
    <t>Nicholson,Faye</t>
  </si>
  <si>
    <t>0000041981</t>
  </si>
  <si>
    <t>Bays,Joan B</t>
  </si>
  <si>
    <t>0000094094</t>
  </si>
  <si>
    <t>Roberts,Pamela</t>
  </si>
  <si>
    <t>0000086185</t>
  </si>
  <si>
    <t>Riedel,Craig L</t>
  </si>
  <si>
    <t>0000095283</t>
  </si>
  <si>
    <t>Cherry,Olean</t>
  </si>
  <si>
    <t>0000055761</t>
  </si>
  <si>
    <t>Campbell,Scott M</t>
  </si>
  <si>
    <t>0000089173</t>
  </si>
  <si>
    <t>Ross,Tiffany</t>
  </si>
  <si>
    <t>0000075719</t>
  </si>
  <si>
    <t>Burt,Alonzo</t>
  </si>
  <si>
    <t>0000092550</t>
  </si>
  <si>
    <t>Nussbaum,Karita</t>
  </si>
  <si>
    <t>0000093817</t>
  </si>
  <si>
    <t>Wilde,Tonya</t>
  </si>
  <si>
    <t>0000065296</t>
  </si>
  <si>
    <t>Oldham,Joshua</t>
  </si>
  <si>
    <t>0000034243</t>
  </si>
  <si>
    <t>Radesic,Brian</t>
  </si>
  <si>
    <t>0000089825</t>
  </si>
  <si>
    <t>Trunko,Aimee</t>
  </si>
  <si>
    <t>0000095390</t>
  </si>
  <si>
    <t>D'Ostroph,Angela</t>
  </si>
  <si>
    <t>0000087626</t>
  </si>
  <si>
    <t>Keppler,Christopher</t>
  </si>
  <si>
    <t>0000090021</t>
  </si>
  <si>
    <t>Johnson,Von A</t>
  </si>
  <si>
    <t>0000092723</t>
  </si>
  <si>
    <t>Gmerek,Kimberly</t>
  </si>
  <si>
    <t>0000088668</t>
  </si>
  <si>
    <t>Abraham,Tyson</t>
  </si>
  <si>
    <t>0000089713</t>
  </si>
  <si>
    <t>Snowe,Melissa</t>
  </si>
  <si>
    <t>0000081206</t>
  </si>
  <si>
    <t>Bialek,Kelly A</t>
  </si>
  <si>
    <t>0000014276</t>
  </si>
  <si>
    <t>McKibben,Susan M</t>
  </si>
  <si>
    <t>0000089793</t>
  </si>
  <si>
    <t>Craig,Lisa</t>
  </si>
  <si>
    <t>0000075870</t>
  </si>
  <si>
    <t>Stefanko,Mary E</t>
  </si>
  <si>
    <t>0000038938</t>
  </si>
  <si>
    <t>Hearty,Laura R</t>
  </si>
  <si>
    <t>0000042165</t>
  </si>
  <si>
    <t>Wilcox,J Wade</t>
  </si>
  <si>
    <t>0000058207</t>
  </si>
  <si>
    <t>Wesson,Raymond</t>
  </si>
  <si>
    <t>0000091126</t>
  </si>
  <si>
    <t>Spencer,Jeanette</t>
  </si>
  <si>
    <t>0000077338</t>
  </si>
  <si>
    <t>Johanyak,Debra L</t>
  </si>
  <si>
    <t>0000086186</t>
  </si>
  <si>
    <t>Enos,Douglas A</t>
  </si>
  <si>
    <t>0000007863</t>
  </si>
  <si>
    <t>Maroli,John A</t>
  </si>
  <si>
    <t>0000086187</t>
  </si>
  <si>
    <t>Boggs,Jill M</t>
  </si>
  <si>
    <t>0000002014</t>
  </si>
  <si>
    <t>Stone,Deborah G</t>
  </si>
  <si>
    <t>0000046600</t>
  </si>
  <si>
    <t>Lewis,Gregory A</t>
  </si>
  <si>
    <t>0000092026</t>
  </si>
  <si>
    <t>Patton,Steve</t>
  </si>
  <si>
    <t>0000075871</t>
  </si>
  <si>
    <t>Conrad,Rodney L</t>
  </si>
  <si>
    <t>0000048668</t>
  </si>
  <si>
    <t>Kotran,Mona F</t>
  </si>
  <si>
    <t>0000073287</t>
  </si>
  <si>
    <t>Schupp,Kathy</t>
  </si>
  <si>
    <t>0000068250</t>
  </si>
  <si>
    <t>Estep,Elizabeth A</t>
  </si>
  <si>
    <t>0000025012</t>
  </si>
  <si>
    <t>Jenkins,Ruth A</t>
  </si>
  <si>
    <t>0000078103</t>
  </si>
  <si>
    <t>Nobles,Blanche Star</t>
  </si>
  <si>
    <t>0000088261</t>
  </si>
  <si>
    <t>Rocco,Ken</t>
  </si>
  <si>
    <t>0000031608</t>
  </si>
  <si>
    <t>Carmony,Traci L</t>
  </si>
  <si>
    <t>0000087846</t>
  </si>
  <si>
    <t>Deger,Jeremy</t>
  </si>
  <si>
    <t>0000091506</t>
  </si>
  <si>
    <t>Sanders,Kimberly</t>
  </si>
  <si>
    <t>0000066912</t>
  </si>
  <si>
    <t>Martin,Audra R</t>
  </si>
  <si>
    <t>0000042672</t>
  </si>
  <si>
    <t>Schneider IV,William H</t>
  </si>
  <si>
    <t>0000071970</t>
  </si>
  <si>
    <t>Nolte-Dies,Elizabeth</t>
  </si>
  <si>
    <t>0000079412</t>
  </si>
  <si>
    <t>Friedl,Christina R</t>
  </si>
  <si>
    <t>0000029974</t>
  </si>
  <si>
    <t>Zindle,Paul E</t>
  </si>
  <si>
    <t>0000006035</t>
  </si>
  <si>
    <t>Gargarella,Elisa B</t>
  </si>
  <si>
    <t>0000082249</t>
  </si>
  <si>
    <t>Ogg,Joan</t>
  </si>
  <si>
    <t>0000091895</t>
  </si>
  <si>
    <t>Kiss,Karen</t>
  </si>
  <si>
    <t>0000079500</t>
  </si>
  <si>
    <t>Fiala,William C</t>
  </si>
  <si>
    <t>0000058752</t>
  </si>
  <si>
    <t>Parker,Alan</t>
  </si>
  <si>
    <t>0000083785</t>
  </si>
  <si>
    <t>Fuller,Diane S</t>
  </si>
  <si>
    <t>0000087695</t>
  </si>
  <si>
    <t>Gonnella,Dominic</t>
  </si>
  <si>
    <t>0000057394</t>
  </si>
  <si>
    <t>Cramer,Luba</t>
  </si>
  <si>
    <t>0000075020</t>
  </si>
  <si>
    <t>Kunkel,Cathy A</t>
  </si>
  <si>
    <t>0000092208</t>
  </si>
  <si>
    <t>Esker,Richard</t>
  </si>
  <si>
    <t>0000082280</t>
  </si>
  <si>
    <t>Humphrey,Valerie</t>
  </si>
  <si>
    <t>0000090476</t>
  </si>
  <si>
    <t>French,Michael L</t>
  </si>
  <si>
    <t>0000038391</t>
  </si>
  <si>
    <t>Brink,Deborah J</t>
  </si>
  <si>
    <t>0000083739</t>
  </si>
  <si>
    <t>Dunn,Patrick</t>
  </si>
  <si>
    <t>0000088763</t>
  </si>
  <si>
    <t>Moseley,Douglas</t>
  </si>
  <si>
    <t>0000048500</t>
  </si>
  <si>
    <t>Cressman,Heidi E</t>
  </si>
  <si>
    <t>0000090348</t>
  </si>
  <si>
    <t>Michaels,Terry</t>
  </si>
  <si>
    <t>0000084925</t>
  </si>
  <si>
    <t>Fiocca,Tina</t>
  </si>
  <si>
    <t>0000042210</t>
  </si>
  <si>
    <t>Lorson,John C</t>
  </si>
  <si>
    <t>0000087973</t>
  </si>
  <si>
    <t>Conley,Brian T</t>
  </si>
  <si>
    <t>0000048957</t>
  </si>
  <si>
    <t>Connolly,Cheryl A</t>
  </si>
  <si>
    <t>0000092905</t>
  </si>
  <si>
    <t>Smith,Kelley</t>
  </si>
  <si>
    <t>0000062121</t>
  </si>
  <si>
    <t>Rawlings,Paul R</t>
  </si>
  <si>
    <t>0000087519</t>
  </si>
  <si>
    <t>Lombardi,Robin</t>
  </si>
  <si>
    <t>0000086188</t>
  </si>
  <si>
    <t>Austin,Lisa R</t>
  </si>
  <si>
    <t>0000051030</t>
  </si>
  <si>
    <t>Dollinger,Susan E</t>
  </si>
  <si>
    <t>0000092881</t>
  </si>
  <si>
    <t>Fallucco,Ann</t>
  </si>
  <si>
    <t>0000051356</t>
  </si>
  <si>
    <t>Bingham,Margaret</t>
  </si>
  <si>
    <t>0000084395</t>
  </si>
  <si>
    <t>Hicks,Kari</t>
  </si>
  <si>
    <t>0000092776</t>
  </si>
  <si>
    <t>Wilson,Kimberly B</t>
  </si>
  <si>
    <t>0000075107</t>
  </si>
  <si>
    <t>Dilling,Scott A</t>
  </si>
  <si>
    <t>0000039089</t>
  </si>
  <si>
    <t>McKelvey,James</t>
  </si>
  <si>
    <t>0000033537</t>
  </si>
  <si>
    <t>Kaltenhaler,Karl C</t>
  </si>
  <si>
    <t>0000039870</t>
  </si>
  <si>
    <t>Zielinski,Daryl</t>
  </si>
  <si>
    <t>0000086189</t>
  </si>
  <si>
    <t>Martin,Jill</t>
  </si>
  <si>
    <t>0000093743</t>
  </si>
  <si>
    <t>Neffenger,Gary</t>
  </si>
  <si>
    <t>0000042144</t>
  </si>
  <si>
    <t>Goldan,Mohammad H</t>
  </si>
  <si>
    <t>0000093861</t>
  </si>
  <si>
    <t>Drenan,Kevin C</t>
  </si>
  <si>
    <t>0000066919</t>
  </si>
  <si>
    <t>Steyer,George J</t>
  </si>
  <si>
    <t>0000009618</t>
  </si>
  <si>
    <t>MacCracken,Mary J</t>
  </si>
  <si>
    <t>0000024616</t>
  </si>
  <si>
    <t>Giannone,Michael A</t>
  </si>
  <si>
    <t>0000038332</t>
  </si>
  <si>
    <t>Hazlett,Janet L</t>
  </si>
  <si>
    <t>0000091340</t>
  </si>
  <si>
    <t>Jones,Bobby</t>
  </si>
  <si>
    <t>0000083075</t>
  </si>
  <si>
    <t>Nemec,John F</t>
  </si>
  <si>
    <t>0000048811</t>
  </si>
  <si>
    <t>Donnelly,Diana L</t>
  </si>
  <si>
    <t>0000060389</t>
  </si>
  <si>
    <t>Simenc,Cynthia M</t>
  </si>
  <si>
    <t>0000057514</t>
  </si>
  <si>
    <t>Lassiter,Rosemary V</t>
  </si>
  <si>
    <t>0000094403</t>
  </si>
  <si>
    <t>Harris,David T</t>
  </si>
  <si>
    <t>0000049776</t>
  </si>
  <si>
    <t>Lauck,Sharon M</t>
  </si>
  <si>
    <t>0000087715</t>
  </si>
  <si>
    <t>Kline,Gloria</t>
  </si>
  <si>
    <t>0000083430</t>
  </si>
  <si>
    <t>Eisner,Dee</t>
  </si>
  <si>
    <t>0000058673</t>
  </si>
  <si>
    <t>Sternad,Susan C</t>
  </si>
  <si>
    <t>0000033282</t>
  </si>
  <si>
    <t>Riley,Laura</t>
  </si>
  <si>
    <t>0000078186</t>
  </si>
  <si>
    <t>Youngdahl,Leslie L</t>
  </si>
  <si>
    <t>0000081377</t>
  </si>
  <si>
    <t>Carey,Laura</t>
  </si>
  <si>
    <t>0000086190</t>
  </si>
  <si>
    <t>Guyton,Constance</t>
  </si>
  <si>
    <t>0000075408</t>
  </si>
  <si>
    <t>Hazel,Karen D</t>
  </si>
  <si>
    <t>0000076093</t>
  </si>
  <si>
    <t>Venables Jr,Robert L</t>
  </si>
  <si>
    <t>0000091283</t>
  </si>
  <si>
    <t>Bowman,Annamarie</t>
  </si>
  <si>
    <t>0000008430</t>
  </si>
  <si>
    <t>Gamble,Sherry L</t>
  </si>
  <si>
    <t>0000089289</t>
  </si>
  <si>
    <t>Stuck,Sheryl D</t>
  </si>
  <si>
    <t>0000086116</t>
  </si>
  <si>
    <t>Payne,David</t>
  </si>
  <si>
    <t>0000091548</t>
  </si>
  <si>
    <t>Fitzpatrick,Rosemary</t>
  </si>
  <si>
    <t>0000086191</t>
  </si>
  <si>
    <t>Egan,Gerald J</t>
  </si>
  <si>
    <t>0000091657</t>
  </si>
  <si>
    <t>Biddell,Kristin</t>
  </si>
  <si>
    <t>0000082919</t>
  </si>
  <si>
    <t>Brown,Ann-Marie</t>
  </si>
  <si>
    <t>0000086192</t>
  </si>
  <si>
    <t>Geer,Troy D</t>
  </si>
  <si>
    <t>0000007128</t>
  </si>
  <si>
    <t>Deckler,Daniel</t>
  </si>
  <si>
    <t>0000002244</t>
  </si>
  <si>
    <t>Ramsier,Rex D</t>
  </si>
  <si>
    <t>0000094881</t>
  </si>
  <si>
    <t>Weigand,Linda</t>
  </si>
  <si>
    <t>0000012790</t>
  </si>
  <si>
    <t>Porter,Cheryl A</t>
  </si>
  <si>
    <t>0000018304</t>
  </si>
  <si>
    <t>Sahl,Joann</t>
  </si>
  <si>
    <t>0000049857</t>
  </si>
  <si>
    <t>Szalay,David</t>
  </si>
  <si>
    <t>0000075521</t>
  </si>
  <si>
    <t>Liss,Steven E</t>
  </si>
  <si>
    <t>0000005545</t>
  </si>
  <si>
    <t>Harwell,Jeffrey S</t>
  </si>
  <si>
    <t>0000058204</t>
  </si>
  <si>
    <t>Lijoi,Marianna</t>
  </si>
  <si>
    <t>0000063062</t>
  </si>
  <si>
    <t>Reinthal,William</t>
  </si>
  <si>
    <t>0000037231</t>
  </si>
  <si>
    <t>Christian,Christina</t>
  </si>
  <si>
    <t>0000005487</t>
  </si>
  <si>
    <t>Cole,Kimberly M</t>
  </si>
  <si>
    <t>0000061938</t>
  </si>
  <si>
    <t>Wolfe Dwyer,Nancy E</t>
  </si>
  <si>
    <t>0000049738</t>
  </si>
  <si>
    <t>Collard,Michael L</t>
  </si>
  <si>
    <t>0000001279</t>
  </si>
  <si>
    <t>Huth,Patricia A</t>
  </si>
  <si>
    <t>0000089260</t>
  </si>
  <si>
    <t>Glotz,Carl</t>
  </si>
  <si>
    <t>0000050102</t>
  </si>
  <si>
    <t>Strong,Richard R</t>
  </si>
  <si>
    <t>0000086193</t>
  </si>
  <si>
    <t>Knoblock,Kathleen A</t>
  </si>
  <si>
    <t>0000003989</t>
  </si>
  <si>
    <t>Herold,Paul A</t>
  </si>
  <si>
    <t>0000041418</t>
  </si>
  <si>
    <t>Buza,Darlene K</t>
  </si>
  <si>
    <t>0000062336</t>
  </si>
  <si>
    <t>Oviatt,Pamela J</t>
  </si>
  <si>
    <t>0000046993</t>
  </si>
  <si>
    <t>Crane,Linda L</t>
  </si>
  <si>
    <t>0000087949</t>
  </si>
  <si>
    <t>Hoskins,Claudia</t>
  </si>
  <si>
    <t>0000090023</t>
  </si>
  <si>
    <t>Flyod Jr,Langford</t>
  </si>
  <si>
    <t>0000061998</t>
  </si>
  <si>
    <t>Owen,Cheryl Lee</t>
  </si>
  <si>
    <t>0000055317</t>
  </si>
  <si>
    <t>Pfaff,Ellen M</t>
  </si>
  <si>
    <t>0000063264</t>
  </si>
  <si>
    <t>Capitena,Dianne</t>
  </si>
  <si>
    <t>0000093465</t>
  </si>
  <si>
    <t>Gaspar,Lorita</t>
  </si>
  <si>
    <t>0000061484</t>
  </si>
  <si>
    <t>Hayman,Edward</t>
  </si>
  <si>
    <t>0000061441</t>
  </si>
  <si>
    <t>Snyder,Ila J</t>
  </si>
  <si>
    <t>0000063778</t>
  </si>
  <si>
    <t>Lorincz,Bruce</t>
  </si>
  <si>
    <t>0000063656</t>
  </si>
  <si>
    <t>Hanna,Janet</t>
  </si>
  <si>
    <t>0000058208</t>
  </si>
  <si>
    <t>Wilfong,Judith</t>
  </si>
  <si>
    <t>0000085821</t>
  </si>
  <si>
    <t>Leasure,Robert W</t>
  </si>
  <si>
    <t>0000073887</t>
  </si>
  <si>
    <t>Schulte,Sheri B</t>
  </si>
  <si>
    <t>0000088000</t>
  </si>
  <si>
    <t>Rohn,Andrew</t>
  </si>
  <si>
    <t>0000061150</t>
  </si>
  <si>
    <t>Wilson,Kim C</t>
  </si>
  <si>
    <t>0000084747</t>
  </si>
  <si>
    <t>Massie,Jean</t>
  </si>
  <si>
    <t>0000052858</t>
  </si>
  <si>
    <t>Doamekpor,Francois K</t>
  </si>
  <si>
    <t>0000075019</t>
  </si>
  <si>
    <t>Eleo,Lawrence J</t>
  </si>
  <si>
    <t>0000002332</t>
  </si>
  <si>
    <t>Draper,Brett A</t>
  </si>
  <si>
    <t>0000091965</t>
  </si>
  <si>
    <t>Hauser,Anne Marie Scarisbrick</t>
  </si>
  <si>
    <t>0000087180</t>
  </si>
  <si>
    <t>Reilly-Howe,Pauline P</t>
  </si>
  <si>
    <t>0000090215</t>
  </si>
  <si>
    <t>Perry,Alvin</t>
  </si>
  <si>
    <t>0000035354</t>
  </si>
  <si>
    <t>Heinzer,Linda M</t>
  </si>
  <si>
    <t>0000091417</t>
  </si>
  <si>
    <t>McAlliste,Gregg</t>
  </si>
  <si>
    <t>0000046795</t>
  </si>
  <si>
    <t>Brennan,Kevin</t>
  </si>
  <si>
    <t>0000083638</t>
  </si>
  <si>
    <t>Wilson,Charles</t>
  </si>
  <si>
    <t>0000007606</t>
  </si>
  <si>
    <t>Harp,Stephen L</t>
  </si>
  <si>
    <t>0000047963</t>
  </si>
  <si>
    <t>Malcolm,Tedd J</t>
  </si>
  <si>
    <t>0000011891</t>
  </si>
  <si>
    <t>Gibson,Willa</t>
  </si>
  <si>
    <t>0000002085</t>
  </si>
  <si>
    <t>Tessier,Claire A</t>
  </si>
  <si>
    <t>0000002476</t>
  </si>
  <si>
    <t>Foster,Mark D</t>
  </si>
  <si>
    <t>0000015071</t>
  </si>
  <si>
    <t>Sheeks,Cynthia A</t>
  </si>
  <si>
    <t>0000084197</t>
  </si>
  <si>
    <t>Garzia,Mario</t>
  </si>
  <si>
    <t>0000008050</t>
  </si>
  <si>
    <t>Soucek,Mark</t>
  </si>
  <si>
    <t>0000002546</t>
  </si>
  <si>
    <t>Tausig,Mark B</t>
  </si>
  <si>
    <t>0000038055</t>
  </si>
  <si>
    <t>O'Connor,Kevin L</t>
  </si>
  <si>
    <t>0000080839</t>
  </si>
  <si>
    <t>Olson,Alma E</t>
  </si>
  <si>
    <t>0000007136</t>
  </si>
  <si>
    <t>Snider,Larry</t>
  </si>
  <si>
    <t>0000009631</t>
  </si>
  <si>
    <t>Tirpak,Richard</t>
  </si>
  <si>
    <t>0000086194</t>
  </si>
  <si>
    <t>Hallam,Nancy C</t>
  </si>
  <si>
    <t>0000083204</t>
  </si>
  <si>
    <t>Malkamaki,Suzanna Elizabeth</t>
  </si>
  <si>
    <t>0000082406</t>
  </si>
  <si>
    <t>Hunt,Lisa A</t>
  </si>
  <si>
    <t>0000012266</t>
  </si>
  <si>
    <t>Bradfield,Kimberly</t>
  </si>
  <si>
    <t>0000005908</t>
  </si>
  <si>
    <t>Shiu,Sheila M</t>
  </si>
  <si>
    <t>0000089354</t>
  </si>
  <si>
    <t>Gunkelman,Barbara</t>
  </si>
  <si>
    <t>0000086195</t>
  </si>
  <si>
    <t>Bates,Yolanda G</t>
  </si>
  <si>
    <t>0000007067</t>
  </si>
  <si>
    <t>Slowiak,James R</t>
  </si>
  <si>
    <t>0000053343</t>
  </si>
  <si>
    <t>Beach,Kenneth</t>
  </si>
  <si>
    <t>0000009604</t>
  </si>
  <si>
    <t>Ford,Bridgie A</t>
  </si>
  <si>
    <t>0000081398</t>
  </si>
  <si>
    <t>Zindle,Charles</t>
  </si>
  <si>
    <t>0000017839</t>
  </si>
  <si>
    <t>Messner,Sharon</t>
  </si>
  <si>
    <t>0000027967</t>
  </si>
  <si>
    <t>Roberts,Julie M</t>
  </si>
  <si>
    <t>0000003630</t>
  </si>
  <si>
    <t>Barrett,Linda R</t>
  </si>
  <si>
    <t>0000055008</t>
  </si>
  <si>
    <t>Thompson,Rodney Lee</t>
  </si>
  <si>
    <t>0000083885</t>
  </si>
  <si>
    <t>Chalfant,Robert E</t>
  </si>
  <si>
    <t>0000089970</t>
  </si>
  <si>
    <t>Leasure,Dane</t>
  </si>
  <si>
    <t>0000010469</t>
  </si>
  <si>
    <t>Ducharme Jr,Howard M</t>
  </si>
  <si>
    <t>0000006617</t>
  </si>
  <si>
    <t>Thelin,William</t>
  </si>
  <si>
    <t>0000084183</t>
  </si>
  <si>
    <t>Saporito,Dana</t>
  </si>
  <si>
    <t>0000055730</t>
  </si>
  <si>
    <t>McDonald,Alexis</t>
  </si>
  <si>
    <t>0000005203</t>
  </si>
  <si>
    <t>Duan,Zhong-Hui</t>
  </si>
  <si>
    <t>0000005953</t>
  </si>
  <si>
    <t>Moore,Francisco B</t>
  </si>
  <si>
    <t>0000002251</t>
  </si>
  <si>
    <t>Riedl,Jeffrey</t>
  </si>
  <si>
    <t>0000006715</t>
  </si>
  <si>
    <t>Falah,Ghazi</t>
  </si>
  <si>
    <t>0000005677</t>
  </si>
  <si>
    <t>Bagatto,Brian</t>
  </si>
  <si>
    <t>0000086196</t>
  </si>
  <si>
    <t>Nauer,Tracey</t>
  </si>
  <si>
    <t>0000010982</t>
  </si>
  <si>
    <t>Bays,Gary A</t>
  </si>
  <si>
    <t>0000008111</t>
  </si>
  <si>
    <t>Chandra,Akhilesh</t>
  </si>
  <si>
    <t>0000005320</t>
  </si>
  <si>
    <t>Liu,Liping</t>
  </si>
  <si>
    <t>0000089184</t>
  </si>
  <si>
    <t>LaCroix,Brittany</t>
  </si>
  <si>
    <t>0000009124</t>
  </si>
  <si>
    <t>Kyu,Thein</t>
  </si>
  <si>
    <t>0000009105</t>
  </si>
  <si>
    <t>Stuart,Denise H</t>
  </si>
  <si>
    <t>0000005695</t>
  </si>
  <si>
    <t>Beneke,Charles C</t>
  </si>
  <si>
    <t>0000086197</t>
  </si>
  <si>
    <t>Byrd,Rachel R</t>
  </si>
  <si>
    <t>0000088310</t>
  </si>
  <si>
    <t>Monaco,Michael J</t>
  </si>
  <si>
    <t>0000057156</t>
  </si>
  <si>
    <t>Miller,Ryan A</t>
  </si>
  <si>
    <t>0000049493</t>
  </si>
  <si>
    <t>Woloschyn,Jennifer R</t>
  </si>
  <si>
    <t>0000068902</t>
  </si>
  <si>
    <t>Tucker,Leslie R</t>
  </si>
  <si>
    <t>0000090026</t>
  </si>
  <si>
    <t>Eddy,Laura A</t>
  </si>
  <si>
    <t>0000090016</t>
  </si>
  <si>
    <t>Rassavong,Lisa</t>
  </si>
  <si>
    <t>0000039023</t>
  </si>
  <si>
    <t>Lewis Jr,Charlton</t>
  </si>
  <si>
    <t>0000049217</t>
  </si>
  <si>
    <t>Myers-Murphy,Keysha L</t>
  </si>
  <si>
    <t>0000009623</t>
  </si>
  <si>
    <t>Raiff,Patricia A</t>
  </si>
  <si>
    <t>0000063852</t>
  </si>
  <si>
    <t>Friedt,Shana M</t>
  </si>
  <si>
    <t>0000005881</t>
  </si>
  <si>
    <t>Buldum,Alper</t>
  </si>
  <si>
    <t>0000089284</t>
  </si>
  <si>
    <t>Trego,Joseph</t>
  </si>
  <si>
    <t>0000013675</t>
  </si>
  <si>
    <t>Sparks,John L</t>
  </si>
  <si>
    <t>0000016451</t>
  </si>
  <si>
    <t>Earle,Julie E</t>
  </si>
  <si>
    <t>0000056687</t>
  </si>
  <si>
    <t>Bowden,Krista</t>
  </si>
  <si>
    <t>0000093815</t>
  </si>
  <si>
    <t>Koundourakis,Helen</t>
  </si>
  <si>
    <t>0000009591</t>
  </si>
  <si>
    <t>Jennings-Rentenaar,Teena</t>
  </si>
  <si>
    <t>0000004160</t>
  </si>
  <si>
    <t>Verstraete,Mary C</t>
  </si>
  <si>
    <t>0000089154</t>
  </si>
  <si>
    <t>Huggins,Jack</t>
  </si>
  <si>
    <t>0000075450</t>
  </si>
  <si>
    <t>Wright,Darnay</t>
  </si>
  <si>
    <t>0000052791</t>
  </si>
  <si>
    <t>York,Matthew W</t>
  </si>
  <si>
    <t>0000093179</t>
  </si>
  <si>
    <t>Thomas,Sarah</t>
  </si>
  <si>
    <t>0000083761</t>
  </si>
  <si>
    <t>Quinn,Janelle</t>
  </si>
  <si>
    <t>0000085979</t>
  </si>
  <si>
    <t>Chavis,Cynthia</t>
  </si>
  <si>
    <t>0000004842</t>
  </si>
  <si>
    <t>Whitman,Linda G</t>
  </si>
  <si>
    <t>0000088387</t>
  </si>
  <si>
    <t>Imhoff,Kirsten</t>
  </si>
  <si>
    <t>0000011820</t>
  </si>
  <si>
    <t>Preston,Kenneth G</t>
  </si>
  <si>
    <t>0000014105</t>
  </si>
  <si>
    <t>Pleuss,Carol J</t>
  </si>
  <si>
    <t>0000090831</t>
  </si>
  <si>
    <t>Donaldson,Amanda</t>
  </si>
  <si>
    <t>0000044626</t>
  </si>
  <si>
    <t>Virgili,Vernon L</t>
  </si>
  <si>
    <t>0000010495</t>
  </si>
  <si>
    <t>Jorgensen,Anne</t>
  </si>
  <si>
    <t>0000006562</t>
  </si>
  <si>
    <t>Engle,Kevin E</t>
  </si>
  <si>
    <t>0000084686</t>
  </si>
  <si>
    <t>Zaremba,Jennifer M</t>
  </si>
  <si>
    <t>0000008338</t>
  </si>
  <si>
    <t>Forrester,Brian C</t>
  </si>
  <si>
    <t>0000046271</t>
  </si>
  <si>
    <t>Smialek,Tomasz K</t>
  </si>
  <si>
    <t>0000013687</t>
  </si>
  <si>
    <t>Claflin,Matthew T</t>
  </si>
  <si>
    <t>0000056212</t>
  </si>
  <si>
    <t>Cavalier,Bethanie A</t>
  </si>
  <si>
    <t>0000087234</t>
  </si>
  <si>
    <t>Bird,David</t>
  </si>
  <si>
    <t>0000091953</t>
  </si>
  <si>
    <t>Brooks,Aaron</t>
  </si>
  <si>
    <t>0000087129</t>
  </si>
  <si>
    <t>Cargill,Marisa</t>
  </si>
  <si>
    <t>0000087976</t>
  </si>
  <si>
    <t>Fowler,Vanessa R</t>
  </si>
  <si>
    <t>0000090669</t>
  </si>
  <si>
    <t>Gamauf,Michael J</t>
  </si>
  <si>
    <t>0000086198</t>
  </si>
  <si>
    <t>Grace,Talmange L</t>
  </si>
  <si>
    <t>0000094932</t>
  </si>
  <si>
    <t>Preston,Heather D</t>
  </si>
  <si>
    <t>0000092997</t>
  </si>
  <si>
    <t>Futch,Deborah A</t>
  </si>
  <si>
    <t>0000094324</t>
  </si>
  <si>
    <t>Gasser,Bryan</t>
  </si>
  <si>
    <t>0000088015</t>
  </si>
  <si>
    <t>Novak,Brenna</t>
  </si>
  <si>
    <t>0000003076</t>
  </si>
  <si>
    <t>Monroe,Charles B</t>
  </si>
  <si>
    <t>0000048630</t>
  </si>
  <si>
    <t>Smith,Linda M</t>
  </si>
  <si>
    <t>0000001375</t>
  </si>
  <si>
    <t>Clifford,Carol</t>
  </si>
  <si>
    <t>0000087368</t>
  </si>
  <si>
    <t>Thomas,Brittany</t>
  </si>
  <si>
    <t>0000087803</t>
  </si>
  <si>
    <t>Brown,Kiana D</t>
  </si>
  <si>
    <t>0000065114</t>
  </si>
  <si>
    <t>Wilhite,Deborah E</t>
  </si>
  <si>
    <t>0000004675</t>
  </si>
  <si>
    <t>Subich,Linda M</t>
  </si>
  <si>
    <t>0000025702</t>
  </si>
  <si>
    <t>Welker,Chad V</t>
  </si>
  <si>
    <t>0000047902</t>
  </si>
  <si>
    <t>Wang,Li</t>
  </si>
  <si>
    <t>0000094538</t>
  </si>
  <si>
    <t>Burt,Ashley</t>
  </si>
  <si>
    <t>0000073424</t>
  </si>
  <si>
    <t>Amendola,Paul J</t>
  </si>
  <si>
    <t>0000091196</t>
  </si>
  <si>
    <t>Heldman,Angela R</t>
  </si>
  <si>
    <t>0000091561</t>
  </si>
  <si>
    <t>Crane,Erin</t>
  </si>
  <si>
    <t>0000024737</t>
  </si>
  <si>
    <t>Collier,Lisha</t>
  </si>
  <si>
    <t>0000006904</t>
  </si>
  <si>
    <t>Elbuluk,Malik E</t>
  </si>
  <si>
    <t>0000078185</t>
  </si>
  <si>
    <t>Baird,Amanda</t>
  </si>
  <si>
    <t>0000092080</t>
  </si>
  <si>
    <t>Webb,Amy M</t>
  </si>
  <si>
    <t>0000023270</t>
  </si>
  <si>
    <t>Cline,Tiffany Nichole</t>
  </si>
  <si>
    <t>0000004955</t>
  </si>
  <si>
    <t>Hixson,Walter L</t>
  </si>
  <si>
    <t>0000081057</t>
  </si>
  <si>
    <t>Henry,Andrew</t>
  </si>
  <si>
    <t>0000001805</t>
  </si>
  <si>
    <t>Williams,Mary B</t>
  </si>
  <si>
    <t>0000084677</t>
  </si>
  <si>
    <t>Damm,Wendi</t>
  </si>
  <si>
    <t>0000091558</t>
  </si>
  <si>
    <t>Meeker,Nathan T</t>
  </si>
  <si>
    <t>0000084683</t>
  </si>
  <si>
    <t>Noland,Walter G</t>
  </si>
  <si>
    <t>0000019597</t>
  </si>
  <si>
    <t>Fink,Jane M</t>
  </si>
  <si>
    <t>0000074442</t>
  </si>
  <si>
    <t>Bair,Elizabeth A</t>
  </si>
  <si>
    <t>0000038405</t>
  </si>
  <si>
    <t>Kearns,Jodi L</t>
  </si>
  <si>
    <t>0000094357</t>
  </si>
  <si>
    <t>Hackley III,Jerry</t>
  </si>
  <si>
    <t>0000014488</t>
  </si>
  <si>
    <t>McFadden,Rick A</t>
  </si>
  <si>
    <t>0000049371</t>
  </si>
  <si>
    <t>Bracher,Nancy S</t>
  </si>
  <si>
    <t>0000002096</t>
  </si>
  <si>
    <t>Liang,Robert Y</t>
  </si>
  <si>
    <t>0000021852</t>
  </si>
  <si>
    <t>Haskell,James C</t>
  </si>
  <si>
    <t>0000085721</t>
  </si>
  <si>
    <t>Wilding,James</t>
  </si>
  <si>
    <t>0000086199</t>
  </si>
  <si>
    <t>O'Neill,Colleen E</t>
  </si>
  <si>
    <t>0000008854</t>
  </si>
  <si>
    <t>Jones,Gwendolyn</t>
  </si>
  <si>
    <t>0000046225</t>
  </si>
  <si>
    <t>Rummell,Christina</t>
  </si>
  <si>
    <t>0000014690</t>
  </si>
  <si>
    <t>Xiao,Yingcai T</t>
  </si>
  <si>
    <t>0000033454</t>
  </si>
  <si>
    <t>Lax,Greta A</t>
  </si>
  <si>
    <t>0000094867</t>
  </si>
  <si>
    <t>Hannon,Tami</t>
  </si>
  <si>
    <t>0000009280</t>
  </si>
  <si>
    <t>Wilber,J Patrick</t>
  </si>
  <si>
    <t>0000088255</t>
  </si>
  <si>
    <t>Cash,Brandy</t>
  </si>
  <si>
    <t>0000086013</t>
  </si>
  <si>
    <t>Darmon,Nicki</t>
  </si>
  <si>
    <t>0000088429</t>
  </si>
  <si>
    <t>Bey,Maurice</t>
  </si>
  <si>
    <t>0000013903</t>
  </si>
  <si>
    <t>Sapienza,Neil B</t>
  </si>
  <si>
    <t>0000011009</t>
  </si>
  <si>
    <t>Liang,Xin</t>
  </si>
  <si>
    <t>0000094373</t>
  </si>
  <si>
    <t>Swihart,Mark H</t>
  </si>
  <si>
    <t>0000077583</t>
  </si>
  <si>
    <t>Vinograd,Igor A</t>
  </si>
  <si>
    <t>0000012944</t>
  </si>
  <si>
    <t>Tresey,Joseph</t>
  </si>
  <si>
    <t>0000086020</t>
  </si>
  <si>
    <t>Mendoze,Rachal</t>
  </si>
  <si>
    <t>0000071332</t>
  </si>
  <si>
    <t>Boley,Joshua A</t>
  </si>
  <si>
    <t>0000016750</t>
  </si>
  <si>
    <t>Nunn,Hillary M</t>
  </si>
  <si>
    <t>0000010572</t>
  </si>
  <si>
    <t>Renna,Francesco</t>
  </si>
  <si>
    <t>0000081629</t>
  </si>
  <si>
    <t>Spearing,William</t>
  </si>
  <si>
    <t>0000094925</t>
  </si>
  <si>
    <t>Atwood,Tracy D</t>
  </si>
  <si>
    <t>0000018217</t>
  </si>
  <si>
    <t>Futch,Matthew D</t>
  </si>
  <si>
    <t>0000087991</t>
  </si>
  <si>
    <t>Mancino,Allana M</t>
  </si>
  <si>
    <t>0000004367</t>
  </si>
  <si>
    <t>Hoo Fatt,Michelle S</t>
  </si>
  <si>
    <t>0000089799</t>
  </si>
  <si>
    <t>Kovolyan,Jerrold</t>
  </si>
  <si>
    <t>0000091893</t>
  </si>
  <si>
    <t>Reif,Angela E</t>
  </si>
  <si>
    <t>0000014853</t>
  </si>
  <si>
    <t>Schillig,Theresa A</t>
  </si>
  <si>
    <t>0000051110</t>
  </si>
  <si>
    <t>Farmer,Michael A</t>
  </si>
  <si>
    <t>0000088294</t>
  </si>
  <si>
    <t>Gidley,Jessica A</t>
  </si>
  <si>
    <t>0000089192</t>
  </si>
  <si>
    <t>Doulilis,Nikki</t>
  </si>
  <si>
    <t>0000036210</t>
  </si>
  <si>
    <t>Shipley,Kip A</t>
  </si>
  <si>
    <t>0000064075</t>
  </si>
  <si>
    <t>Bonecutter,Andrew Jason</t>
  </si>
  <si>
    <t>0000028498</t>
  </si>
  <si>
    <t>Edwards,Marissa</t>
  </si>
  <si>
    <t>0000001684</t>
  </si>
  <si>
    <t>Waehler,Charles A</t>
  </si>
  <si>
    <t>0000039939</t>
  </si>
  <si>
    <t>Haas,Bradley P</t>
  </si>
  <si>
    <t>0000006937</t>
  </si>
  <si>
    <t>Obiekwe,Jerry C</t>
  </si>
  <si>
    <t>0000011599</t>
  </si>
  <si>
    <t>O'Neil,Timothy</t>
  </si>
  <si>
    <t>0000008270</t>
  </si>
  <si>
    <t>Ott,Donald W</t>
  </si>
  <si>
    <t>0000011914</t>
  </si>
  <si>
    <t>Pan,Ernian</t>
  </si>
  <si>
    <t>0000088500</t>
  </si>
  <si>
    <t>Busic,Joan</t>
  </si>
  <si>
    <t>0000002236</t>
  </si>
  <si>
    <t>Roy,Jeanne-Helene</t>
  </si>
  <si>
    <t>0000066527</t>
  </si>
  <si>
    <t>Pacifico,Megan S</t>
  </si>
  <si>
    <t>0000054409</t>
  </si>
  <si>
    <t>Pipps,Val S</t>
  </si>
  <si>
    <t>0000016190</t>
  </si>
  <si>
    <t>Christner,Dorothy A</t>
  </si>
  <si>
    <t>0000020989</t>
  </si>
  <si>
    <t>Sastry,Shivakumar</t>
  </si>
  <si>
    <t>0000018457</t>
  </si>
  <si>
    <t>Hammond,Paul A</t>
  </si>
  <si>
    <t>0000053058</t>
  </si>
  <si>
    <t>Smith,Candace L</t>
  </si>
  <si>
    <t>0000022388</t>
  </si>
  <si>
    <t>Ramer,Ashley L</t>
  </si>
  <si>
    <t>0000019191</t>
  </si>
  <si>
    <t>Raybuck,Diane R</t>
  </si>
  <si>
    <t>0000038995</t>
  </si>
  <si>
    <t>Basch,Dennis J</t>
  </si>
  <si>
    <t>0000017088</t>
  </si>
  <si>
    <t>Hayden,Eric William</t>
  </si>
  <si>
    <t>0000094376</t>
  </si>
  <si>
    <t>Patti,Keith</t>
  </si>
  <si>
    <t>0000092177</t>
  </si>
  <si>
    <t>Irish,Shandra</t>
  </si>
  <si>
    <t>0000086200</t>
  </si>
  <si>
    <t>White,Kolaiah L</t>
  </si>
  <si>
    <t>0000055798</t>
  </si>
  <si>
    <t>Enlow,Michele Z</t>
  </si>
  <si>
    <t>0000046529</t>
  </si>
  <si>
    <t>Brenn,Matthew</t>
  </si>
  <si>
    <t>0000086201</t>
  </si>
  <si>
    <t>King,Kaleshia L</t>
  </si>
  <si>
    <t>0000091177</t>
  </si>
  <si>
    <t>Gundogmus,Omer</t>
  </si>
  <si>
    <t>0000083137</t>
  </si>
  <si>
    <t>Mela,Christopher A</t>
  </si>
  <si>
    <t>0000067058</t>
  </si>
  <si>
    <t>Shelton,Kerri</t>
  </si>
  <si>
    <t>0000006226</t>
  </si>
  <si>
    <t>Li,Huey-Li</t>
  </si>
  <si>
    <t>0000013248</t>
  </si>
  <si>
    <t>Newman,Charles Alan</t>
  </si>
  <si>
    <t>0000018999</t>
  </si>
  <si>
    <t>Kline,Lynn S</t>
  </si>
  <si>
    <t>0000014309</t>
  </si>
  <si>
    <t>Rittenour,Mark W</t>
  </si>
  <si>
    <t>0000060264</t>
  </si>
  <si>
    <t>Roncone II,John E</t>
  </si>
  <si>
    <t>0000007546</t>
  </si>
  <si>
    <t>Faessel,Thomas L</t>
  </si>
  <si>
    <t>0000083076</t>
  </si>
  <si>
    <t>Reese,Kristi A (Price)</t>
  </si>
  <si>
    <t>1668729A</t>
  </si>
  <si>
    <t>0000094929</t>
  </si>
  <si>
    <t>Johansson,Nikole E</t>
  </si>
  <si>
    <t>0000076880</t>
  </si>
  <si>
    <t>Hampshire,Megan</t>
  </si>
  <si>
    <t>0000086202</t>
  </si>
  <si>
    <t>Bristow,Latora B</t>
  </si>
  <si>
    <t>0000046615</t>
  </si>
  <si>
    <t>Smoot,Bianisha</t>
  </si>
  <si>
    <t>0000080946</t>
  </si>
  <si>
    <t>Lester,Yvette</t>
  </si>
  <si>
    <t>0000090261</t>
  </si>
  <si>
    <t>Tripplett,India</t>
  </si>
  <si>
    <t>0000086203</t>
  </si>
  <si>
    <t>Uplinger,Matthew D</t>
  </si>
  <si>
    <t>0000038206</t>
  </si>
  <si>
    <t>Leffler,Mark T</t>
  </si>
  <si>
    <t>0000040173</t>
  </si>
  <si>
    <t>Brendel,Katelin L</t>
  </si>
  <si>
    <t>0000088734</t>
  </si>
  <si>
    <t>O'Connor,Angela M</t>
  </si>
  <si>
    <t>0000065186</t>
  </si>
  <si>
    <t>Doutt,Alexa S</t>
  </si>
  <si>
    <t>0000094506</t>
  </si>
  <si>
    <t>Griffith Jr,Michael</t>
  </si>
  <si>
    <t>0000087423</t>
  </si>
  <si>
    <t>Harris,Ceyanda E</t>
  </si>
  <si>
    <t>0000092109</t>
  </si>
  <si>
    <t>Wilhite,Guy</t>
  </si>
  <si>
    <t>0000002429</t>
  </si>
  <si>
    <t>Reneker,Darrell H</t>
  </si>
  <si>
    <t>0000088695</t>
  </si>
  <si>
    <t>Truesdell,Sharon</t>
  </si>
  <si>
    <t>0000027760</t>
  </si>
  <si>
    <t>Butler,Erin</t>
  </si>
  <si>
    <t>0000010694</t>
  </si>
  <si>
    <t>Lashbrook,Laurie</t>
  </si>
  <si>
    <t>0000046732</t>
  </si>
  <si>
    <t>Polen de Campi,Kirstin E</t>
  </si>
  <si>
    <t>0000052898</t>
  </si>
  <si>
    <t>Njus,Emily</t>
  </si>
  <si>
    <t>0000030386</t>
  </si>
  <si>
    <t>Weber,Heidi</t>
  </si>
  <si>
    <t>0000006456</t>
  </si>
  <si>
    <t>Midha,Chand K</t>
  </si>
  <si>
    <t>0000011019</t>
  </si>
  <si>
    <t>Miller,Christopher M</t>
  </si>
  <si>
    <t>0000091426</t>
  </si>
  <si>
    <t>Hagy,Dyan</t>
  </si>
  <si>
    <t>0000089517</t>
  </si>
  <si>
    <t>Lin,Anny</t>
  </si>
  <si>
    <t>0000088611</t>
  </si>
  <si>
    <t>Staab,Heather</t>
  </si>
  <si>
    <t>0000060185</t>
  </si>
  <si>
    <t>Davis,Kristin</t>
  </si>
  <si>
    <t>0000093437</t>
  </si>
  <si>
    <t>Husted,Daniel</t>
  </si>
  <si>
    <t>0000073967</t>
  </si>
  <si>
    <t>Starvaggi,Dana M</t>
  </si>
  <si>
    <t>0000089040</t>
  </si>
  <si>
    <t>Konery,Sara</t>
  </si>
  <si>
    <t>0000008507</t>
  </si>
  <si>
    <t>Menzemer,Craig C</t>
  </si>
  <si>
    <t>0000039175</t>
  </si>
  <si>
    <t>Wells-Goodwin,Kathleen</t>
  </si>
  <si>
    <t>0000021342</t>
  </si>
  <si>
    <t>McMullen,Suzanne R</t>
  </si>
  <si>
    <t>0000086204</t>
  </si>
  <si>
    <t>Sin-Khay,Mollie</t>
  </si>
  <si>
    <t>0000087714</t>
  </si>
  <si>
    <t>Kennedy,Elizabeth</t>
  </si>
  <si>
    <t>0000094268</t>
  </si>
  <si>
    <t>Thatcher,Chad</t>
  </si>
  <si>
    <t>0000094935</t>
  </si>
  <si>
    <t>Woodburn,Kathryn E</t>
  </si>
  <si>
    <t>0000091959</t>
  </si>
  <si>
    <t>Jakab,Anthony</t>
  </si>
  <si>
    <t>0000051215</t>
  </si>
  <si>
    <t>Kollman,William R</t>
  </si>
  <si>
    <t>0000038179</t>
  </si>
  <si>
    <t>Du,Ling</t>
  </si>
  <si>
    <t>0000055274</t>
  </si>
  <si>
    <t>Lucas,Lynn</t>
  </si>
  <si>
    <t>0000008969</t>
  </si>
  <si>
    <t>Kahl,Douglas</t>
  </si>
  <si>
    <t>0000027825</t>
  </si>
  <si>
    <t>Wells,Ryan J</t>
  </si>
  <si>
    <t>0000076106</t>
  </si>
  <si>
    <t>Djuric,Vanja</t>
  </si>
  <si>
    <t>0000039146</t>
  </si>
  <si>
    <t>Garrett,Mary Ann</t>
  </si>
  <si>
    <t>0000038689</t>
  </si>
  <si>
    <t>Angell,Robin</t>
  </si>
  <si>
    <t>0000071030</t>
  </si>
  <si>
    <t>Myers,Todd</t>
  </si>
  <si>
    <t>0000002003</t>
  </si>
  <si>
    <t>Brooks,Stephen C</t>
  </si>
  <si>
    <t>0000007753</t>
  </si>
  <si>
    <t>Chung,Benjamin T F</t>
  </si>
  <si>
    <t>0000002637</t>
  </si>
  <si>
    <t>Chan,Chien-Chung</t>
  </si>
  <si>
    <t>0000019280</t>
  </si>
  <si>
    <t>Ghosh,Sucharita</t>
  </si>
  <si>
    <t>0000058658</t>
  </si>
  <si>
    <t>Snyder,Troy</t>
  </si>
  <si>
    <t>0000073043</t>
  </si>
  <si>
    <t>Mueller,Brian C</t>
  </si>
  <si>
    <t>0000085698</t>
  </si>
  <si>
    <t>Tomasello,Jac</t>
  </si>
  <si>
    <t>0000048075</t>
  </si>
  <si>
    <t>Metheney,Darius Mitchell</t>
  </si>
  <si>
    <t>0000074851</t>
  </si>
  <si>
    <t>Issa,Rania N</t>
  </si>
  <si>
    <t>0000003826</t>
  </si>
  <si>
    <t>Green,John C</t>
  </si>
  <si>
    <t>0000012749</t>
  </si>
  <si>
    <t>Smith,Frederick Thomas</t>
  </si>
  <si>
    <t>0000086205</t>
  </si>
  <si>
    <t>Grandison,Marvin Raymond</t>
  </si>
  <si>
    <t>0000002737</t>
  </si>
  <si>
    <t>Ida,Nathan</t>
  </si>
  <si>
    <t>0000078511</t>
  </si>
  <si>
    <t>Comar,William D</t>
  </si>
  <si>
    <t>0000079815</t>
  </si>
  <si>
    <t>Roberts,Shawn P</t>
  </si>
  <si>
    <t>0000092563</t>
  </si>
  <si>
    <t>Clindaniel,Megan E</t>
  </si>
  <si>
    <t>0000003131</t>
  </si>
  <si>
    <t>Kim,Il-woon</t>
  </si>
  <si>
    <t>0000003609</t>
  </si>
  <si>
    <t>Hoyt Jr,William G</t>
  </si>
  <si>
    <t>0000083390</t>
  </si>
  <si>
    <t>Prosin,Nikita R</t>
  </si>
  <si>
    <t>0000019340</t>
  </si>
  <si>
    <t>Nofziger,Stacey</t>
  </si>
  <si>
    <t>0000039720</t>
  </si>
  <si>
    <t>Murdoch,Margaret Kate</t>
  </si>
  <si>
    <t>0000090138</t>
  </si>
  <si>
    <t>Martin,Nancy</t>
  </si>
  <si>
    <t>0000025257</t>
  </si>
  <si>
    <t>Smith,Derrin W</t>
  </si>
  <si>
    <t>0000086206</t>
  </si>
  <si>
    <t>Walters,Alicia R</t>
  </si>
  <si>
    <t>0000090664</t>
  </si>
  <si>
    <t>Moorer,Carry</t>
  </si>
  <si>
    <t>0000034682</t>
  </si>
  <si>
    <t>McClanahan,Eric R</t>
  </si>
  <si>
    <t>0000004804</t>
  </si>
  <si>
    <t>Yi,Ping</t>
  </si>
  <si>
    <t>0000043113</t>
  </si>
  <si>
    <t>Basom,Timothy N</t>
  </si>
  <si>
    <t>0000032749</t>
  </si>
  <si>
    <t>Guegold,Meghan L</t>
  </si>
  <si>
    <t>0000090857</t>
  </si>
  <si>
    <t>Patterson,Tailynn</t>
  </si>
  <si>
    <t>0000055014</t>
  </si>
  <si>
    <t>Wise,Craig</t>
  </si>
  <si>
    <t>0000089868</t>
  </si>
  <si>
    <t>Marshand,David</t>
  </si>
  <si>
    <t>0000086207</t>
  </si>
  <si>
    <t>Lonczak,Eric A</t>
  </si>
  <si>
    <t>0000089120</t>
  </si>
  <si>
    <t>Meikle,Aaron</t>
  </si>
  <si>
    <t>0000073100</t>
  </si>
  <si>
    <t>Steiner,Benjamin R</t>
  </si>
  <si>
    <t>0000092288</t>
  </si>
  <si>
    <t>Ratay,Paul C</t>
  </si>
  <si>
    <t>0000086208</t>
  </si>
  <si>
    <t>Crow,Katie</t>
  </si>
  <si>
    <t>0000006257</t>
  </si>
  <si>
    <t>Erickson,Rebecca J</t>
  </si>
  <si>
    <t>0000079186</t>
  </si>
  <si>
    <t>Pesta,Racheal E</t>
  </si>
  <si>
    <t>0000085692</t>
  </si>
  <si>
    <t>Waters,Benjamin</t>
  </si>
  <si>
    <t>0000092099</t>
  </si>
  <si>
    <t>Elsey,Chelsey</t>
  </si>
  <si>
    <t>0000087417</t>
  </si>
  <si>
    <t>Brown,Susan R</t>
  </si>
  <si>
    <t>0000019188</t>
  </si>
  <si>
    <t>Zhe,Jiang</t>
  </si>
  <si>
    <t>0000087974</t>
  </si>
  <si>
    <t>Fair,Tracy C</t>
  </si>
  <si>
    <t>0000003899</t>
  </si>
  <si>
    <t>Mitchell,Dennis W</t>
  </si>
  <si>
    <t>0000037729</t>
  </si>
  <si>
    <t>Derrig,Coda</t>
  </si>
  <si>
    <t>0000030563</t>
  </si>
  <si>
    <t>Jones,Lisa N</t>
  </si>
  <si>
    <t>0000001941</t>
  </si>
  <si>
    <t>Weeks,Stephen C</t>
  </si>
  <si>
    <t>0000002306</t>
  </si>
  <si>
    <t>Perry,David S</t>
  </si>
  <si>
    <t>0000003069</t>
  </si>
  <si>
    <t>Mitchell,Randall J</t>
  </si>
  <si>
    <t>0000012572</t>
  </si>
  <si>
    <t>Ying,Hui-Chu</t>
  </si>
  <si>
    <t>0000005756</t>
  </si>
  <si>
    <t>Sperling,James C</t>
  </si>
  <si>
    <t>0000003802</t>
  </si>
  <si>
    <t>Feltey,Kathryn M</t>
  </si>
  <si>
    <t>0000036982</t>
  </si>
  <si>
    <t>Moore,Stacey</t>
  </si>
  <si>
    <t>0000083342</t>
  </si>
  <si>
    <t>Mehl,Carolyn (Use #3870)</t>
  </si>
  <si>
    <t>0000068986</t>
  </si>
  <si>
    <t>Plaster,Karen B</t>
  </si>
  <si>
    <t>0000042023</t>
  </si>
  <si>
    <t>Stadulis,Robert E</t>
  </si>
  <si>
    <t>0000093453</t>
  </si>
  <si>
    <t>Slepian,Jacob</t>
  </si>
  <si>
    <t>0000089624</t>
  </si>
  <si>
    <t>Grande,Francis</t>
  </si>
  <si>
    <t>0000095578</t>
  </si>
  <si>
    <t>Fox,Joseph</t>
  </si>
  <si>
    <t>0000019423</t>
  </si>
  <si>
    <t>Austin,Gerald J</t>
  </si>
  <si>
    <t>0000010254</t>
  </si>
  <si>
    <t>Allen,Stephen</t>
  </si>
  <si>
    <t>0000087932</t>
  </si>
  <si>
    <t>Marshall,Diana</t>
  </si>
  <si>
    <t>0000030681</t>
  </si>
  <si>
    <t>Ramsey-Chin,Kimberly C</t>
  </si>
  <si>
    <t>0000014078</t>
  </si>
  <si>
    <t>Rich,William</t>
  </si>
  <si>
    <t>0000088002</t>
  </si>
  <si>
    <t>Freeman,Sherice L</t>
  </si>
  <si>
    <t>0000003543</t>
  </si>
  <si>
    <t>Mack-Shafer,Irene A</t>
  </si>
  <si>
    <t>0000003804</t>
  </si>
  <si>
    <t>Kristofco,John P</t>
  </si>
  <si>
    <t>0000019405</t>
  </si>
  <si>
    <t>Povitsky,Alexander</t>
  </si>
  <si>
    <t>0000090459</t>
  </si>
  <si>
    <t>Baker,Michael</t>
  </si>
  <si>
    <t>0000093714</t>
  </si>
  <si>
    <t>Walters,Faith</t>
  </si>
  <si>
    <t>0000086209</t>
  </si>
  <si>
    <t>Boley,Dustin C</t>
  </si>
  <si>
    <t>0000090014</t>
  </si>
  <si>
    <t>Sausaman,Lynsey M</t>
  </si>
  <si>
    <t>0000089275</t>
  </si>
  <si>
    <t>Hochstetler,Evan</t>
  </si>
  <si>
    <t>0000090672</t>
  </si>
  <si>
    <t>Ladouceur,Jenica L</t>
  </si>
  <si>
    <t>0000048919</t>
  </si>
  <si>
    <t>Newhouse,Nathanael D</t>
  </si>
  <si>
    <t>0000087374</t>
  </si>
  <si>
    <t>Rossiter,Stacy</t>
  </si>
  <si>
    <t>0000053198</t>
  </si>
  <si>
    <t>Cuddy,Janice A</t>
  </si>
  <si>
    <t>0000013070</t>
  </si>
  <si>
    <t>Beckett,Julia</t>
  </si>
  <si>
    <t>0000052754</t>
  </si>
  <si>
    <t>Kettering,Sarah</t>
  </si>
  <si>
    <t>0000090698</t>
  </si>
  <si>
    <t>Smith,Angela</t>
  </si>
  <si>
    <t>0000086210</t>
  </si>
  <si>
    <t>Hoffer,Christopher W</t>
  </si>
  <si>
    <t>0000010494</t>
  </si>
  <si>
    <t>Jensrud,Qetler</t>
  </si>
  <si>
    <t>0000036309</t>
  </si>
  <si>
    <t>Mauger,Yohann</t>
  </si>
  <si>
    <t>0000038761</t>
  </si>
  <si>
    <t>Miller,Brian</t>
  </si>
  <si>
    <t>0000086211</t>
  </si>
  <si>
    <t>Vondeak,Laura K</t>
  </si>
  <si>
    <t>0000004315</t>
  </si>
  <si>
    <t>McCann,Peggy</t>
  </si>
  <si>
    <t>0000083576</t>
  </si>
  <si>
    <t>Hamilton,Matthew T</t>
  </si>
  <si>
    <t>0000094736</t>
  </si>
  <si>
    <t>Weyrick,Jessica</t>
  </si>
  <si>
    <t>0000037925</t>
  </si>
  <si>
    <t>Hartman,Rebecca M</t>
  </si>
  <si>
    <t>0000010652</t>
  </si>
  <si>
    <t>Lee,Brant T</t>
  </si>
  <si>
    <t>0000081957</t>
  </si>
  <si>
    <t>Gehani,Ray</t>
  </si>
  <si>
    <t>0000007068</t>
  </si>
  <si>
    <t>Hassenpflug,Ann</t>
  </si>
  <si>
    <t>0000088582</t>
  </si>
  <si>
    <t>Rose,Christopher G</t>
  </si>
  <si>
    <t>0000003847</t>
  </si>
  <si>
    <t>Keltyka,Pamela</t>
  </si>
  <si>
    <t>0000003440</t>
  </si>
  <si>
    <t>Modarelli,David</t>
  </si>
  <si>
    <t>0000004734</t>
  </si>
  <si>
    <t>Takyi,Baffour K</t>
  </si>
  <si>
    <t>0000094508</t>
  </si>
  <si>
    <t>Yinger,Katey</t>
  </si>
  <si>
    <t>0000004190</t>
  </si>
  <si>
    <t>Curry,Christine R</t>
  </si>
  <si>
    <t>0000092815</t>
  </si>
  <si>
    <t>Paniagua,Amanda A</t>
  </si>
  <si>
    <t>0000087839</t>
  </si>
  <si>
    <t>Crew,Courtney</t>
  </si>
  <si>
    <t>0000065579</t>
  </si>
  <si>
    <t>Rabbitts,Theresa A</t>
  </si>
  <si>
    <t>0000034737</t>
  </si>
  <si>
    <t>Carter,Yolanda</t>
  </si>
  <si>
    <t>0000025349</t>
  </si>
  <si>
    <t>Mortimer,Nathan J</t>
  </si>
  <si>
    <t>0000091346</t>
  </si>
  <si>
    <t>Booker,Tonya K</t>
  </si>
  <si>
    <t>0000036235</t>
  </si>
  <si>
    <t>Gao,Xiao J</t>
  </si>
  <si>
    <t>0000003034</t>
  </si>
  <si>
    <t>Wesdemiotis,Chrys</t>
  </si>
  <si>
    <t>0000084026</t>
  </si>
  <si>
    <t>Goerke,Jennifer</t>
  </si>
  <si>
    <t>0000094699</t>
  </si>
  <si>
    <t>Langos,Jennifer R</t>
  </si>
  <si>
    <t>0000086212</t>
  </si>
  <si>
    <t>O'Neill,Sean P</t>
  </si>
  <si>
    <t>0000088293</t>
  </si>
  <si>
    <t>Bryant,Candice C</t>
  </si>
  <si>
    <t>0000088653</t>
  </si>
  <si>
    <t>Gambrell,Danzel</t>
  </si>
  <si>
    <t>0000035613</t>
  </si>
  <si>
    <t>Bilia,Angela</t>
  </si>
  <si>
    <t>0000085842</t>
  </si>
  <si>
    <t>Jordan,Lachandra</t>
  </si>
  <si>
    <t>0000004742</t>
  </si>
  <si>
    <t>Cunningham,Chad</t>
  </si>
  <si>
    <t>0000010558</t>
  </si>
  <si>
    <t>Ertley,Dale</t>
  </si>
  <si>
    <t>0000044920</t>
  </si>
  <si>
    <t>Stoynoff,Catherine A</t>
  </si>
  <si>
    <t>0000080479</t>
  </si>
  <si>
    <t>Vees,Emily</t>
  </si>
  <si>
    <t>0000002474</t>
  </si>
  <si>
    <t>Cook,M Celeste</t>
  </si>
  <si>
    <t>0000005998</t>
  </si>
  <si>
    <t>Moriarty,Jane C</t>
  </si>
  <si>
    <t>0000083886</t>
  </si>
  <si>
    <t>Fabry,Michelle M</t>
  </si>
  <si>
    <t>0000052317</t>
  </si>
  <si>
    <t>LoVullo,Anthony J</t>
  </si>
  <si>
    <t>0000086027</t>
  </si>
  <si>
    <t>Driscoll,Rachel</t>
  </si>
  <si>
    <t>0000067260</t>
  </si>
  <si>
    <t>Thompson,Gregory A</t>
  </si>
  <si>
    <t>0000005141</t>
  </si>
  <si>
    <t>Rayl,Kenneth</t>
  </si>
  <si>
    <t>0000089866</t>
  </si>
  <si>
    <t>Bose,Tom</t>
  </si>
  <si>
    <t>0000088295</t>
  </si>
  <si>
    <t>Guastaferri,Cadelyn M</t>
  </si>
  <si>
    <t>0000006534</t>
  </si>
  <si>
    <t>Broadway,Francis S</t>
  </si>
  <si>
    <t>0000063014</t>
  </si>
  <si>
    <t>Smith,David C</t>
  </si>
  <si>
    <t>0000086213</t>
  </si>
  <si>
    <t>Dublikar,Eric J</t>
  </si>
  <si>
    <t>0000080018</t>
  </si>
  <si>
    <t>MacPherson,Nicole E</t>
  </si>
  <si>
    <t>0000040367</t>
  </si>
  <si>
    <t>Weimer,Stacie</t>
  </si>
  <si>
    <t>0000037181</t>
  </si>
  <si>
    <t>Arter,Roland K</t>
  </si>
  <si>
    <t>0000014991</t>
  </si>
  <si>
    <t>Stone,WilliamE</t>
  </si>
  <si>
    <t>0000074939</t>
  </si>
  <si>
    <t>LaBelle,Charlotte A</t>
  </si>
  <si>
    <t>0000055423</t>
  </si>
  <si>
    <t>Johnson,Thomas W</t>
  </si>
  <si>
    <t>0000056567</t>
  </si>
  <si>
    <t>O'Neil,Lamont D</t>
  </si>
  <si>
    <t>0000054734</t>
  </si>
  <si>
    <t>McCoy,Jennifer D</t>
  </si>
  <si>
    <t>0000093797</t>
  </si>
  <si>
    <t>Huggins,Neil</t>
  </si>
  <si>
    <t>0000081152</t>
  </si>
  <si>
    <t>Nagy,Christopher</t>
  </si>
  <si>
    <t>0000088467</t>
  </si>
  <si>
    <t>Indermuhle,Cori A</t>
  </si>
  <si>
    <t>0000076604</t>
  </si>
  <si>
    <t>Mahaney,Melissa T</t>
  </si>
  <si>
    <t>0000036746</t>
  </si>
  <si>
    <t>Wagner,Sonya E</t>
  </si>
  <si>
    <t>0000087994</t>
  </si>
  <si>
    <t>Pitts,Michael D</t>
  </si>
  <si>
    <t>0000088298</t>
  </si>
  <si>
    <t>Laughlin,Sheila F</t>
  </si>
  <si>
    <t>0000092065</t>
  </si>
  <si>
    <t>Niggel,Chelsea</t>
  </si>
  <si>
    <t>0000035213</t>
  </si>
  <si>
    <t>Herald,Christopher R</t>
  </si>
  <si>
    <t>0000086061</t>
  </si>
  <si>
    <t>Ashley,Lisa</t>
  </si>
  <si>
    <t>0000033112</t>
  </si>
  <si>
    <t>Davidson,Kurt M</t>
  </si>
  <si>
    <t>0000051780</t>
  </si>
  <si>
    <t>Seher,Christin</t>
  </si>
  <si>
    <t>0000060684</t>
  </si>
  <si>
    <t>Headley,Jessica</t>
  </si>
  <si>
    <t>0000070059</t>
  </si>
  <si>
    <t>Blackmon,Anthony D</t>
  </si>
  <si>
    <t>0000073016</t>
  </si>
  <si>
    <t>Kline,Sara E</t>
  </si>
  <si>
    <t>0000092900</t>
  </si>
  <si>
    <t>Dorsey,Chad</t>
  </si>
  <si>
    <t>0000076840</t>
  </si>
  <si>
    <t>Perkowski,Marilyn</t>
  </si>
  <si>
    <t>0000051045</t>
  </si>
  <si>
    <t>Mikulski,Brandon A</t>
  </si>
  <si>
    <t>0000089792</t>
  </si>
  <si>
    <t>Costello,Julie</t>
  </si>
  <si>
    <t>0000077527</t>
  </si>
  <si>
    <t>Rieder Bennett,Sara Lynne</t>
  </si>
  <si>
    <t>0000079371</t>
  </si>
  <si>
    <t>Wissmar,Carrie</t>
  </si>
  <si>
    <t>0000086214</t>
  </si>
  <si>
    <t>Gawlak,Troy A</t>
  </si>
  <si>
    <t>0000091362</t>
  </si>
  <si>
    <t>Whipple,David</t>
  </si>
  <si>
    <t>0000006979</t>
  </si>
  <si>
    <t>Dhinojwala,Ali</t>
  </si>
  <si>
    <t>0000002252</t>
  </si>
  <si>
    <t>Golovaty,Dmitry</t>
  </si>
  <si>
    <t>0000051435</t>
  </si>
  <si>
    <t>McClish,Tammy A</t>
  </si>
  <si>
    <t>0000007612</t>
  </si>
  <si>
    <t>Lin,Yang Y</t>
  </si>
  <si>
    <t>0000008635</t>
  </si>
  <si>
    <t>Ju,Lu-Kwang</t>
  </si>
  <si>
    <t>0000044192</t>
  </si>
  <si>
    <t>McDaniel,Lisa M</t>
  </si>
  <si>
    <t>0000090199</t>
  </si>
  <si>
    <t>Gonzalez,Marcos</t>
  </si>
  <si>
    <t>0000090292</t>
  </si>
  <si>
    <t>Harris,Harry J</t>
  </si>
  <si>
    <t>0000068015</t>
  </si>
  <si>
    <t>Leister,Daniel A</t>
  </si>
  <si>
    <t>0000095564</t>
  </si>
  <si>
    <t>Pryor,Kanesha N</t>
  </si>
  <si>
    <t>0000058570</t>
  </si>
  <si>
    <t>Rose,Kyle M</t>
  </si>
  <si>
    <t>0000047440</t>
  </si>
  <si>
    <t>Warren,Kimberly</t>
  </si>
  <si>
    <t>0000086123</t>
  </si>
  <si>
    <t>Roane,Jared</t>
  </si>
  <si>
    <t>0000024914</t>
  </si>
  <si>
    <t>Peralta,Robert L</t>
  </si>
  <si>
    <t>0000062700</t>
  </si>
  <si>
    <t>Contreras Barberena,Juan Eduardo</t>
  </si>
  <si>
    <t>0000081889</t>
  </si>
  <si>
    <t>Danzy,Treymaine</t>
  </si>
  <si>
    <t>0000085119</t>
  </si>
  <si>
    <t>Brennan,Darren</t>
  </si>
  <si>
    <t>0000014922</t>
  </si>
  <si>
    <t>Boykin,Trenton</t>
  </si>
  <si>
    <t>0000092002</t>
  </si>
  <si>
    <t>Appiagyei,Ebenezer</t>
  </si>
  <si>
    <t>0000088358</t>
  </si>
  <si>
    <t>Deas,Fatima</t>
  </si>
  <si>
    <t>0000086215</t>
  </si>
  <si>
    <t>Giralt,Patricia</t>
  </si>
  <si>
    <t>0000006013</t>
  </si>
  <si>
    <t>Hammond,Thomas J</t>
  </si>
  <si>
    <t>0000037565</t>
  </si>
  <si>
    <t>Bobola,Michele</t>
  </si>
  <si>
    <t>0000089047</t>
  </si>
  <si>
    <t>Cox,Brittani</t>
  </si>
  <si>
    <t>0000008257</t>
  </si>
  <si>
    <t>DeChambeau,Aimee</t>
  </si>
  <si>
    <t>0000020704</t>
  </si>
  <si>
    <t>Samples,Debra L</t>
  </si>
  <si>
    <t>0000007537</t>
  </si>
  <si>
    <t>Rancer,Andrew S</t>
  </si>
  <si>
    <t>0000005569</t>
  </si>
  <si>
    <t>Villers,Misty M</t>
  </si>
  <si>
    <t>0000045149</t>
  </si>
  <si>
    <t>Brown,Angela M</t>
  </si>
  <si>
    <t>0000074066</t>
  </si>
  <si>
    <t>Smith,Kevin A</t>
  </si>
  <si>
    <t>0000062675</t>
  </si>
  <si>
    <t>McKay,Derek A</t>
  </si>
  <si>
    <t>0000095604</t>
  </si>
  <si>
    <t>Buo,Carrie</t>
  </si>
  <si>
    <t>0000027086</t>
  </si>
  <si>
    <t>Grof-Rice,Rachel C</t>
  </si>
  <si>
    <t>0000093923</t>
  </si>
  <si>
    <t>Kilgore,Douglas</t>
  </si>
  <si>
    <t>0000051454</t>
  </si>
  <si>
    <t>Sedlock,Steven G</t>
  </si>
  <si>
    <t>0000092075</t>
  </si>
  <si>
    <t>Clayton,Zenett B</t>
  </si>
  <si>
    <t>0000056641</t>
  </si>
  <si>
    <t>Montesano,Nicole R</t>
  </si>
  <si>
    <t>0000047465</t>
  </si>
  <si>
    <t>LaGuardia,Vincent</t>
  </si>
  <si>
    <t>0000055720</t>
  </si>
  <si>
    <t>Olson,Melissa</t>
  </si>
  <si>
    <t>0000027244</t>
  </si>
  <si>
    <t>Messina,John A</t>
  </si>
  <si>
    <t>0000090894</t>
  </si>
  <si>
    <t>Seikel,John</t>
  </si>
  <si>
    <t>0000086216</t>
  </si>
  <si>
    <t>Kellogg,Brian</t>
  </si>
  <si>
    <t>0000021498</t>
  </si>
  <si>
    <t>Pond,Kelly</t>
  </si>
  <si>
    <t>0000072647</t>
  </si>
  <si>
    <t>Beisel,Colin J</t>
  </si>
  <si>
    <t>0000053818</t>
  </si>
  <si>
    <t>Hamilton,William</t>
  </si>
  <si>
    <t>0000086217</t>
  </si>
  <si>
    <t>Johanyak,Stephen M</t>
  </si>
  <si>
    <t>0000054622</t>
  </si>
  <si>
    <t>Stimler,Christopher M</t>
  </si>
  <si>
    <t>0000047477</t>
  </si>
  <si>
    <t>Boyes,Julieanne</t>
  </si>
  <si>
    <t>0000058031</t>
  </si>
  <si>
    <t>Tuesday,Caroline</t>
  </si>
  <si>
    <t>0000089623</t>
  </si>
  <si>
    <t>Herrnstein,Chad</t>
  </si>
  <si>
    <t>0000095782</t>
  </si>
  <si>
    <t>Brown,Angela S</t>
  </si>
  <si>
    <t>0000071742</t>
  </si>
  <si>
    <t>Gagnon,Randall J</t>
  </si>
  <si>
    <t>0000068419</t>
  </si>
  <si>
    <t>Gardner,Kevin</t>
  </si>
  <si>
    <t>0000087800</t>
  </si>
  <si>
    <t>Geohler,Ashley</t>
  </si>
  <si>
    <t>0000089828</t>
  </si>
  <si>
    <t>Jurkowski,Jason M</t>
  </si>
  <si>
    <t>0000056306</t>
  </si>
  <si>
    <t>Loudin,Adam F</t>
  </si>
  <si>
    <t>0000094434</t>
  </si>
  <si>
    <t>Lowder,Andrew</t>
  </si>
  <si>
    <t>0000085613</t>
  </si>
  <si>
    <t>McKay,Daniel J</t>
  </si>
  <si>
    <t>0000054987</t>
  </si>
  <si>
    <t>McConaghy,James</t>
  </si>
  <si>
    <t>0000092141</t>
  </si>
  <si>
    <t>Olson,Eirik</t>
  </si>
  <si>
    <t>0000087346</t>
  </si>
  <si>
    <t>Rogers,Tanya</t>
  </si>
  <si>
    <t>0000087282</t>
  </si>
  <si>
    <t>Wagner,Mark</t>
  </si>
  <si>
    <t>0000026327</t>
  </si>
  <si>
    <t>Blackledge,Todd Alan</t>
  </si>
  <si>
    <t>0000093798</t>
  </si>
  <si>
    <t>Molhar,Lindsay</t>
  </si>
  <si>
    <t>0000086218</t>
  </si>
  <si>
    <t>Pessefall,Stephen R</t>
  </si>
  <si>
    <t>0000002173</t>
  </si>
  <si>
    <t>Sasowsky,Ira D</t>
  </si>
  <si>
    <t>0000028281</t>
  </si>
  <si>
    <t>Yun,Yang Hyun</t>
  </si>
  <si>
    <t>0000013252</t>
  </si>
  <si>
    <t>Love,Stephen H</t>
  </si>
  <si>
    <t>0000090346</t>
  </si>
  <si>
    <t>Bayat,Michael</t>
  </si>
  <si>
    <t>0000084535</t>
  </si>
  <si>
    <t>Biller,Christopher</t>
  </si>
  <si>
    <t>0000015063</t>
  </si>
  <si>
    <t>Schuller,Gary A</t>
  </si>
  <si>
    <t>0000083574</t>
  </si>
  <si>
    <t>Creamer,Katherine</t>
  </si>
  <si>
    <t>0000053729</t>
  </si>
  <si>
    <t>Chronister,Kelli A</t>
  </si>
  <si>
    <t>0000063804</t>
  </si>
  <si>
    <t>Johnson-Quay,Nicole L</t>
  </si>
  <si>
    <t>0000085816</t>
  </si>
  <si>
    <t>Ramsey,Stephanie L</t>
  </si>
  <si>
    <t>0000086071</t>
  </si>
  <si>
    <t>Kousaie,Marian</t>
  </si>
  <si>
    <t>0000014388</t>
  </si>
  <si>
    <t>Weigand,Terry</t>
  </si>
  <si>
    <t>0000087648</t>
  </si>
  <si>
    <t>Moody,Michelle</t>
  </si>
  <si>
    <t>0000028706</t>
  </si>
  <si>
    <t>Holly,Gordon</t>
  </si>
  <si>
    <t>0000050011</t>
  </si>
  <si>
    <t>Melewski,Ryan J</t>
  </si>
  <si>
    <t>0000028188</t>
  </si>
  <si>
    <t>Dordevic,Sasa</t>
  </si>
  <si>
    <t>0000092512</t>
  </si>
  <si>
    <t>Horning,Nicholas</t>
  </si>
  <si>
    <t>0000012832</t>
  </si>
  <si>
    <t>Clark,William B</t>
  </si>
  <si>
    <t>0000062191</t>
  </si>
  <si>
    <t>Skupski,George R</t>
  </si>
  <si>
    <t>0000086219</t>
  </si>
  <si>
    <t>Walch,Brandon S</t>
  </si>
  <si>
    <t>0000062984</t>
  </si>
  <si>
    <t>Scott,Dawn Z</t>
  </si>
  <si>
    <t>0000088254</t>
  </si>
  <si>
    <t>Bialota,Tamara</t>
  </si>
  <si>
    <t>0000008194</t>
  </si>
  <si>
    <t>Nagy,Lisa A</t>
  </si>
  <si>
    <t>0000028433</t>
  </si>
  <si>
    <t>Baumgartner,Samuel P</t>
  </si>
  <si>
    <t>0000029006</t>
  </si>
  <si>
    <t>Bove,Frank John</t>
  </si>
  <si>
    <t>0000089380</t>
  </si>
  <si>
    <t>Maher,Laura</t>
  </si>
  <si>
    <t>0000032177</t>
  </si>
  <si>
    <t>McArdle,Linda</t>
  </si>
  <si>
    <t>0000029618</t>
  </si>
  <si>
    <t>Andrews,Sabrina L</t>
  </si>
  <si>
    <t>0000094987</t>
  </si>
  <si>
    <t>Patterson,Jamie</t>
  </si>
  <si>
    <t>0000086220</t>
  </si>
  <si>
    <t>Fant,Angela C</t>
  </si>
  <si>
    <t>0000036329</t>
  </si>
  <si>
    <t>Jones,Lia</t>
  </si>
  <si>
    <t>0000082693</t>
  </si>
  <si>
    <t>Mines,Matthew</t>
  </si>
  <si>
    <t>0000071808</t>
  </si>
  <si>
    <t>Pierson,Kristopher C</t>
  </si>
  <si>
    <t>0000071859</t>
  </si>
  <si>
    <t>Stevens,Corey</t>
  </si>
  <si>
    <t>0000090467</t>
  </si>
  <si>
    <t>Fox,Alexa</t>
  </si>
  <si>
    <t>0000060751</t>
  </si>
  <si>
    <t>Sutliff,Zachary N</t>
  </si>
  <si>
    <t>0000086221</t>
  </si>
  <si>
    <t>Harvan,Alexandra M</t>
  </si>
  <si>
    <t>0000049138</t>
  </si>
  <si>
    <t>Walters,John R</t>
  </si>
  <si>
    <t>0000021351</t>
  </si>
  <si>
    <t>Cardarelli,Dominic</t>
  </si>
  <si>
    <t>0000051669</t>
  </si>
  <si>
    <t>Shinko,Kathryn A</t>
  </si>
  <si>
    <t>0000090015</t>
  </si>
  <si>
    <t>Reiber,Wendy R</t>
  </si>
  <si>
    <t>0000093395</t>
  </si>
  <si>
    <t>Bernard,William</t>
  </si>
  <si>
    <t>0000090521</t>
  </si>
  <si>
    <t>Williams,Anthony J</t>
  </si>
  <si>
    <t>0000086222</t>
  </si>
  <si>
    <t>Ahlawat,Sera</t>
  </si>
  <si>
    <t>0000033577</t>
  </si>
  <si>
    <t>Otterstetter,Ronald</t>
  </si>
  <si>
    <t>0000086223</t>
  </si>
  <si>
    <t>Doss,Samantha</t>
  </si>
  <si>
    <t>0000090678</t>
  </si>
  <si>
    <t>Miller,Laura</t>
  </si>
  <si>
    <t>0000084775</t>
  </si>
  <si>
    <t>Keleman,Robert</t>
  </si>
  <si>
    <t>0000031721</t>
  </si>
  <si>
    <t>Strong,Michael</t>
  </si>
  <si>
    <t>0000051147</t>
  </si>
  <si>
    <t>Bray,Daniel L</t>
  </si>
  <si>
    <t>0000090920</t>
  </si>
  <si>
    <t>Cochran,Brittany S</t>
  </si>
  <si>
    <t>0000092032</t>
  </si>
  <si>
    <t>Ferguson Mike,Brittany</t>
  </si>
  <si>
    <t>0000094936</t>
  </si>
  <si>
    <t>Ziegel,Jason R</t>
  </si>
  <si>
    <t>0000088584</t>
  </si>
  <si>
    <t>Edwards,Danielle N</t>
  </si>
  <si>
    <t>0000093957</t>
  </si>
  <si>
    <t>Capstick,Karen</t>
  </si>
  <si>
    <t>0000072668</t>
  </si>
  <si>
    <t>Miller II,Robert B</t>
  </si>
  <si>
    <t>0000087641</t>
  </si>
  <si>
    <t>Miller,Robert</t>
  </si>
  <si>
    <t>0000089596</t>
  </si>
  <si>
    <t>Fouts,Robert</t>
  </si>
  <si>
    <t>0000089387</t>
  </si>
  <si>
    <t>Pierce,Melissa</t>
  </si>
  <si>
    <t>0000095565</t>
  </si>
  <si>
    <t>Roche,Andrew A</t>
  </si>
  <si>
    <t>0000047232</t>
  </si>
  <si>
    <t>Brown,Theron E</t>
  </si>
  <si>
    <t>0000086019</t>
  </si>
  <si>
    <t>Masters,Alex L</t>
  </si>
  <si>
    <t>0000092797</t>
  </si>
  <si>
    <t>Arnold,Deitra L</t>
  </si>
  <si>
    <t>0000090389</t>
  </si>
  <si>
    <t>Ryan,Eric</t>
  </si>
  <si>
    <t>0000090612</t>
  </si>
  <si>
    <t>Getzinger,Joshua</t>
  </si>
  <si>
    <t>0000091029</t>
  </si>
  <si>
    <t>Williamson,Jolyn</t>
  </si>
  <si>
    <t>0000090066</t>
  </si>
  <si>
    <t>Hill,Carrie</t>
  </si>
  <si>
    <t>0000062123</t>
  </si>
  <si>
    <t>Anderson,Sean W</t>
  </si>
  <si>
    <t>0000089271</t>
  </si>
  <si>
    <t>Potapczuk,Dorothy</t>
  </si>
  <si>
    <t>0000087958</t>
  </si>
  <si>
    <t>Graves,Donald</t>
  </si>
  <si>
    <t>0000090022</t>
  </si>
  <si>
    <t>Gnatiuk,Stephan N</t>
  </si>
  <si>
    <t>0000089770</t>
  </si>
  <si>
    <t>Chippy,Timothy</t>
  </si>
  <si>
    <t>0000055999</t>
  </si>
  <si>
    <t>Schaefer,Joshua</t>
  </si>
  <si>
    <t>0000089072</t>
  </si>
  <si>
    <t>Stein,Jennifer</t>
  </si>
  <si>
    <t>0000056073</t>
  </si>
  <si>
    <t>Daviso III,Alfred W</t>
  </si>
  <si>
    <t>0000085360</t>
  </si>
  <si>
    <t>Alexander,Ranier</t>
  </si>
  <si>
    <t>0000037564</t>
  </si>
  <si>
    <t>Daniels,Violet</t>
  </si>
  <si>
    <t>0000085663</t>
  </si>
  <si>
    <t>Lizak,Andrew</t>
  </si>
  <si>
    <t>0000029939</t>
  </si>
  <si>
    <t>Sotcan,Danielle</t>
  </si>
  <si>
    <t>0000088844</t>
  </si>
  <si>
    <t>Strahin,Brandon</t>
  </si>
  <si>
    <t>0000090524</t>
  </si>
  <si>
    <t>Etheridge,Daniece R</t>
  </si>
  <si>
    <t>0000046869</t>
  </si>
  <si>
    <t>Davis,Nathan-Paul W</t>
  </si>
  <si>
    <t>0000035932</t>
  </si>
  <si>
    <t>Chura,Patrick J</t>
  </si>
  <si>
    <t>0000032448</t>
  </si>
  <si>
    <t>Padfield,Stefan</t>
  </si>
  <si>
    <t>0000084678</t>
  </si>
  <si>
    <t>D'Attoma,Stephen</t>
  </si>
  <si>
    <t>0000053705</t>
  </si>
  <si>
    <t>Roblee,Thomas O</t>
  </si>
  <si>
    <t>0000087900</t>
  </si>
  <si>
    <t>Long,Scot E</t>
  </si>
  <si>
    <t>0000033268</t>
  </si>
  <si>
    <t>Klein,Janet</t>
  </si>
  <si>
    <t>0000070485</t>
  </si>
  <si>
    <t>D'Auria,Francisco N</t>
  </si>
  <si>
    <t>0000086224</t>
  </si>
  <si>
    <t>Stinson,Malinda L</t>
  </si>
  <si>
    <t>0000036421</t>
  </si>
  <si>
    <t>Green,Eric</t>
  </si>
  <si>
    <t>0000060506</t>
  </si>
  <si>
    <t>Tidmore,Tiffany</t>
  </si>
  <si>
    <t>0000032466</t>
  </si>
  <si>
    <t>Cravens,Sarah M R</t>
  </si>
  <si>
    <t>0000012272</t>
  </si>
  <si>
    <t>Dewerth,Brittyn</t>
  </si>
  <si>
    <t>0000087977</t>
  </si>
  <si>
    <t>Hebb,Brandy</t>
  </si>
  <si>
    <t>0000083406</t>
  </si>
  <si>
    <t>Cope-Crisford,Maya</t>
  </si>
  <si>
    <t>0000038274</t>
  </si>
  <si>
    <t>Perduyn,Ellen</t>
  </si>
  <si>
    <t>0000092263</t>
  </si>
  <si>
    <t>Starvaggi,Patrick</t>
  </si>
  <si>
    <t>0000090441</t>
  </si>
  <si>
    <t>Hohenadel,Robert</t>
  </si>
  <si>
    <t>0000048634</t>
  </si>
  <si>
    <t>Wang,Jing</t>
  </si>
  <si>
    <t>0000045894</t>
  </si>
  <si>
    <t>Slawson,Oliver M</t>
  </si>
  <si>
    <t>0000077775</t>
  </si>
  <si>
    <t>Rice,Clark</t>
  </si>
  <si>
    <t>0000086225</t>
  </si>
  <si>
    <t>Pisarski-Crawford,Laura K</t>
  </si>
  <si>
    <t>0000010976</t>
  </si>
  <si>
    <t>Droddy II,William G</t>
  </si>
  <si>
    <t>0000092914</t>
  </si>
  <si>
    <t>Toles,Lepear</t>
  </si>
  <si>
    <t>0000085896</t>
  </si>
  <si>
    <t>Mathis,Erik</t>
  </si>
  <si>
    <t>0000093418</t>
  </si>
  <si>
    <t>Virola,Patrice M</t>
  </si>
  <si>
    <t>0000083541</t>
  </si>
  <si>
    <t>Lindemood,Chad</t>
  </si>
  <si>
    <t>0000084436</t>
  </si>
  <si>
    <t>Newton,Katherine</t>
  </si>
  <si>
    <t>0000033879</t>
  </si>
  <si>
    <t>East-Jenkins,Antoinette C</t>
  </si>
  <si>
    <t>0000094494</t>
  </si>
  <si>
    <t>Kirksey,Matthew</t>
  </si>
  <si>
    <t>0000086226</t>
  </si>
  <si>
    <t>Roberts,Gwynne</t>
  </si>
  <si>
    <t>0000051680</t>
  </si>
  <si>
    <t>Gattozzi,Dominic G</t>
  </si>
  <si>
    <t>0000088925</t>
  </si>
  <si>
    <t>Roberts,Kristin</t>
  </si>
  <si>
    <t>0000084151</t>
  </si>
  <si>
    <t>Crow,Mallory J</t>
  </si>
  <si>
    <t>0000088923</t>
  </si>
  <si>
    <t>Thompson,William</t>
  </si>
  <si>
    <t>0000084313</t>
  </si>
  <si>
    <t>Kocisko-Mullet,Brandy</t>
  </si>
  <si>
    <t>0000095292</t>
  </si>
  <si>
    <t>Trammel,Mija</t>
  </si>
  <si>
    <t>0000079363</t>
  </si>
  <si>
    <t>York,Jessica</t>
  </si>
  <si>
    <t>0000059840</t>
  </si>
  <si>
    <t>Webster,Britney A</t>
  </si>
  <si>
    <t>0000086227</t>
  </si>
  <si>
    <t>Cammock,Sloane M</t>
  </si>
  <si>
    <t>0000087943</t>
  </si>
  <si>
    <t>Watters,John</t>
  </si>
  <si>
    <t>0000087878</t>
  </si>
  <si>
    <t>Wright,Timothy</t>
  </si>
  <si>
    <t>0000088019</t>
  </si>
  <si>
    <t>New,Linda</t>
  </si>
  <si>
    <t>0000037978</t>
  </si>
  <si>
    <t>Wadia,Adil M</t>
  </si>
  <si>
    <t>0000062417</t>
  </si>
  <si>
    <t>Lilly,Jennifer L</t>
  </si>
  <si>
    <t>0000092560</t>
  </si>
  <si>
    <t>Fischer,Melissa</t>
  </si>
  <si>
    <t>0000059617</t>
  </si>
  <si>
    <t>Moses,Katie G</t>
  </si>
  <si>
    <t>0000034453</t>
  </si>
  <si>
    <t>Levant,Ronald F</t>
  </si>
  <si>
    <t>0000087998</t>
  </si>
  <si>
    <t>Gerard,Michelle L</t>
  </si>
  <si>
    <t>0000083159</t>
  </si>
  <si>
    <t>Jonke,Eric D</t>
  </si>
  <si>
    <t>0000037239</t>
  </si>
  <si>
    <t>Biddinger,Mary</t>
  </si>
  <si>
    <t>0000074332</t>
  </si>
  <si>
    <t>Biddinger,Mary - Royalty Payments Only</t>
  </si>
  <si>
    <t>0000084885</t>
  </si>
  <si>
    <t>Brown,Courtney L</t>
  </si>
  <si>
    <t>0000093450</t>
  </si>
  <si>
    <t>Moran,Sean</t>
  </si>
  <si>
    <t>0000071675</t>
  </si>
  <si>
    <t>Rimer,Adam J</t>
  </si>
  <si>
    <t>0000086228</t>
  </si>
  <si>
    <t>Megenhardt,Brian J</t>
  </si>
  <si>
    <t>0000038280</t>
  </si>
  <si>
    <t>Migdal,Benjamin D</t>
  </si>
  <si>
    <t>0000036985</t>
  </si>
  <si>
    <t>LiVecchi,Joseph P</t>
  </si>
  <si>
    <t>0000076162</t>
  </si>
  <si>
    <t>Miller,William S</t>
  </si>
  <si>
    <t>0000035061</t>
  </si>
  <si>
    <t>Zhao,Baomei</t>
  </si>
  <si>
    <t>0000094685</t>
  </si>
  <si>
    <t>Reichert,Daniel</t>
  </si>
  <si>
    <t>0000083211</t>
  </si>
  <si>
    <t>McDonald,Lucas</t>
  </si>
  <si>
    <t>0000083209</t>
  </si>
  <si>
    <t>Alexander,Nicolas</t>
  </si>
  <si>
    <t>0000064424</t>
  </si>
  <si>
    <t>Baughman,Jessi A</t>
  </si>
  <si>
    <t>0000049457</t>
  </si>
  <si>
    <t>Gaudio,Derek M</t>
  </si>
  <si>
    <t>0000086067</t>
  </si>
  <si>
    <t>Greene,Shannon</t>
  </si>
  <si>
    <t>0000088598</t>
  </si>
  <si>
    <t>Brahler,Ashley</t>
  </si>
  <si>
    <t>0000054228</t>
  </si>
  <si>
    <t>Verardi,Cassandra Jo</t>
  </si>
  <si>
    <t>0000091050</t>
  </si>
  <si>
    <t>Weaver,Kirstin</t>
  </si>
  <si>
    <t>0000090725</t>
  </si>
  <si>
    <t>Diezman,Aaron</t>
  </si>
  <si>
    <t>0000011490</t>
  </si>
  <si>
    <t>Bouchard,Constance B</t>
  </si>
  <si>
    <t>0000095759</t>
  </si>
  <si>
    <t>McCarthy,Mary E</t>
  </si>
  <si>
    <t>0000093342</t>
  </si>
  <si>
    <t>Piechowski,Jennifer</t>
  </si>
  <si>
    <t>0000088022</t>
  </si>
  <si>
    <t>Rickus,Caitlin</t>
  </si>
  <si>
    <t>0000073529</t>
  </si>
  <si>
    <t>Butler,Rebecca</t>
  </si>
  <si>
    <t>0000066910</t>
  </si>
  <si>
    <t>Frampton,Autumn D</t>
  </si>
  <si>
    <t>0000094726</t>
  </si>
  <si>
    <t>Clapp,Robert</t>
  </si>
  <si>
    <t>0000087652</t>
  </si>
  <si>
    <t>Schulze,Emma</t>
  </si>
  <si>
    <t>0000094663</t>
  </si>
  <si>
    <t>Ream,Ryan</t>
  </si>
  <si>
    <t>0000035266</t>
  </si>
  <si>
    <t>Pang,Yi</t>
  </si>
  <si>
    <t>0000087420</t>
  </si>
  <si>
    <t>Ullom,Jeffrey D</t>
  </si>
  <si>
    <t>0000093123</t>
  </si>
  <si>
    <t>Fragale,Ross</t>
  </si>
  <si>
    <t>0000066546</t>
  </si>
  <si>
    <t>Oravec Jr,David J</t>
  </si>
  <si>
    <t>0000086229</t>
  </si>
  <si>
    <t>Reynolds,Melissa N</t>
  </si>
  <si>
    <t>0000094737</t>
  </si>
  <si>
    <t>Workman,Angela</t>
  </si>
  <si>
    <t>0000088602</t>
  </si>
  <si>
    <t>McHugh,Brandon</t>
  </si>
  <si>
    <t>0000052626</t>
  </si>
  <si>
    <t>Murray,Amber</t>
  </si>
  <si>
    <t>0000071347</t>
  </si>
  <si>
    <t>Houston,James R</t>
  </si>
  <si>
    <t>0000083121</t>
  </si>
  <si>
    <t>Merling,Weston L</t>
  </si>
  <si>
    <t>0000052073</t>
  </si>
  <si>
    <t>Owens,J Scott</t>
  </si>
  <si>
    <t>0000015374</t>
  </si>
  <si>
    <t>Bloodsworth,Valerie A</t>
  </si>
  <si>
    <t>0000086065</t>
  </si>
  <si>
    <t>Drotar,Caroline</t>
  </si>
  <si>
    <t>0000086230</t>
  </si>
  <si>
    <t>Johnson,Paige Margaret</t>
  </si>
  <si>
    <t>0000062868</t>
  </si>
  <si>
    <t>Byler,Andrew</t>
  </si>
  <si>
    <t>0000093527</t>
  </si>
  <si>
    <t>Clift,Dierre J</t>
  </si>
  <si>
    <t>0000094926</t>
  </si>
  <si>
    <t>Clover,Makenzie L</t>
  </si>
  <si>
    <t>0000089145</t>
  </si>
  <si>
    <t>Connors,John</t>
  </si>
  <si>
    <t>0000091217</t>
  </si>
  <si>
    <t>Radefeld,Julia</t>
  </si>
  <si>
    <t>0000093287</t>
  </si>
  <si>
    <t>Shull,Megan</t>
  </si>
  <si>
    <t>0000093582</t>
  </si>
  <si>
    <t>Haught,Paul M</t>
  </si>
  <si>
    <t>0000094592</t>
  </si>
  <si>
    <t>Iliff,Arianna</t>
  </si>
  <si>
    <t>0000082341</t>
  </si>
  <si>
    <t>Kaliszewski,Megan</t>
  </si>
  <si>
    <t>0000086231</t>
  </si>
  <si>
    <t>Kirkman,Brandon E</t>
  </si>
  <si>
    <t>0000056791</t>
  </si>
  <si>
    <t>Kuhlow,Chris M</t>
  </si>
  <si>
    <t>0000047996</t>
  </si>
  <si>
    <t>Layman,Amanda</t>
  </si>
  <si>
    <t>0000087247</t>
  </si>
  <si>
    <t>Martin-Wagar,Caitlin A</t>
  </si>
  <si>
    <t>0000069040</t>
  </si>
  <si>
    <t>Prosek,Sarah R</t>
  </si>
  <si>
    <t>0000062958</t>
  </si>
  <si>
    <t>Scherger,Jacob</t>
  </si>
  <si>
    <t>0000094933</t>
  </si>
  <si>
    <t>Szymanski,Jordan</t>
  </si>
  <si>
    <t>0000089214</t>
  </si>
  <si>
    <t>Teter,Ashley</t>
  </si>
  <si>
    <t>0000085569</t>
  </si>
  <si>
    <t>Breedlove,John</t>
  </si>
  <si>
    <t>0000005132</t>
  </si>
  <si>
    <t>Helmick,Pamela J</t>
  </si>
  <si>
    <t>0000094878</t>
  </si>
  <si>
    <t>Cooley,Jonathan</t>
  </si>
  <si>
    <t>0000046212</t>
  </si>
  <si>
    <t>D'Alesio,Erika</t>
  </si>
  <si>
    <t>0000087141</t>
  </si>
  <si>
    <t>Daley,Kevin</t>
  </si>
  <si>
    <t>0000077361</t>
  </si>
  <si>
    <t>Davis,Preston M</t>
  </si>
  <si>
    <t>0000073028</t>
  </si>
  <si>
    <t>Doty,Kristian</t>
  </si>
  <si>
    <t>0000095722</t>
  </si>
  <si>
    <t>Gaiter,Andrea</t>
  </si>
  <si>
    <t>0000090001</t>
  </si>
  <si>
    <t>Mora,Tamara</t>
  </si>
  <si>
    <t>0000093042</t>
  </si>
  <si>
    <t>McDevitt,Corey</t>
  </si>
  <si>
    <t>0000060749</t>
  </si>
  <si>
    <t>Medved,Andrew J</t>
  </si>
  <si>
    <t>0000086232</t>
  </si>
  <si>
    <t>Molnar Jr,Richard K</t>
  </si>
  <si>
    <t>0000092629</t>
  </si>
  <si>
    <t>Perez,Reyna</t>
  </si>
  <si>
    <t>0000088813</t>
  </si>
  <si>
    <t>Shoaff,Ericka</t>
  </si>
  <si>
    <t>0000085473</t>
  </si>
  <si>
    <t>Stewart,Breanna C</t>
  </si>
  <si>
    <t>0000087421</t>
  </si>
  <si>
    <t>Swonger,Victoria L</t>
  </si>
  <si>
    <t>0000090727</t>
  </si>
  <si>
    <t>Tang,Rick</t>
  </si>
  <si>
    <t>0000092994</t>
  </si>
  <si>
    <t>Poole,Benjamin</t>
  </si>
  <si>
    <t>0000087139</t>
  </si>
  <si>
    <t>Abdallah,Mohammad</t>
  </si>
  <si>
    <t>0000081831</t>
  </si>
  <si>
    <t>Eastman,Jenna</t>
  </si>
  <si>
    <t>0000006306</t>
  </si>
  <si>
    <t>Buie,Eric Daniel</t>
  </si>
  <si>
    <t>0000085906</t>
  </si>
  <si>
    <t>Smith,Cory</t>
  </si>
  <si>
    <t>0000035119</t>
  </si>
  <si>
    <t>Cavicchi,Kevin A</t>
  </si>
  <si>
    <t>0000085733</t>
  </si>
  <si>
    <t>Miller,Nicole</t>
  </si>
  <si>
    <t>0000035617</t>
  </si>
  <si>
    <t>Abbas,Ala R</t>
  </si>
  <si>
    <t>0000082897</t>
  </si>
  <si>
    <t>Lucarelli,Dominic</t>
  </si>
  <si>
    <t>0000058903</t>
  </si>
  <si>
    <t>Prazer,Brent</t>
  </si>
  <si>
    <t>0000091933</t>
  </si>
  <si>
    <t>Hay,Joseph</t>
  </si>
  <si>
    <t>0000055120</t>
  </si>
  <si>
    <t>Byrne,Michelle W</t>
  </si>
  <si>
    <t>0000070936</t>
  </si>
  <si>
    <t>Davis,Taye</t>
  </si>
  <si>
    <t>0000016010</t>
  </si>
  <si>
    <t>Smith-Farrell,Melanie F</t>
  </si>
  <si>
    <t>0000085800</t>
  </si>
  <si>
    <t>Johnson,Karly</t>
  </si>
  <si>
    <t>0000065121</t>
  </si>
  <si>
    <t>Johnson,Phylicia</t>
  </si>
  <si>
    <t>0000002188</t>
  </si>
  <si>
    <t>Bean,Janet P</t>
  </si>
  <si>
    <t>0000011474</t>
  </si>
  <si>
    <t>Behrman,Carolyn</t>
  </si>
  <si>
    <t>0000090780</t>
  </si>
  <si>
    <t>Schindewolf,Stephanie</t>
  </si>
  <si>
    <t>0000092799</t>
  </si>
  <si>
    <t>Owen,Timothy R</t>
  </si>
  <si>
    <t>0000090742</t>
  </si>
  <si>
    <t>Novello,Josh</t>
  </si>
  <si>
    <t>0000093543</t>
  </si>
  <si>
    <t>Frank,Helga</t>
  </si>
  <si>
    <t>0000089124</t>
  </si>
  <si>
    <t>Rozman,Ashley</t>
  </si>
  <si>
    <t>0000095646</t>
  </si>
  <si>
    <t>Perry,Caitlin N</t>
  </si>
  <si>
    <t>0000036697</t>
  </si>
  <si>
    <t>Weiner,Anne</t>
  </si>
  <si>
    <t>0000091612</t>
  </si>
  <si>
    <t>Cheung,Harry Michael</t>
  </si>
  <si>
    <t>0000048721</t>
  </si>
  <si>
    <t>Wade,Mary Beth</t>
  </si>
  <si>
    <t>0000031942</t>
  </si>
  <si>
    <t>Ramirez,Rolando J J</t>
  </si>
  <si>
    <t>0000091142</t>
  </si>
  <si>
    <t>Armstrong,Allesan</t>
  </si>
  <si>
    <t>0000044892</t>
  </si>
  <si>
    <t>Dorsey,Danielle</t>
  </si>
  <si>
    <t>0000041013</t>
  </si>
  <si>
    <t>Miller,Erin L</t>
  </si>
  <si>
    <t>0000086006</t>
  </si>
  <si>
    <t>Hanus,Brandon R</t>
  </si>
  <si>
    <t>0000086233</t>
  </si>
  <si>
    <t>Boyd,Kayla N</t>
  </si>
  <si>
    <t>0000093488</t>
  </si>
  <si>
    <t>Finley,Michelle T</t>
  </si>
  <si>
    <t>0000093486</t>
  </si>
  <si>
    <t>Wynn,Rayina</t>
  </si>
  <si>
    <t>0000090489</t>
  </si>
  <si>
    <t>Helmick II,David B</t>
  </si>
  <si>
    <t>0000090450</t>
  </si>
  <si>
    <t>Embedded Systems Inc</t>
  </si>
  <si>
    <t>0000086234</t>
  </si>
  <si>
    <t>Sanford,Richard M</t>
  </si>
  <si>
    <t>0000086235</t>
  </si>
  <si>
    <t>Molnar,Meredith K</t>
  </si>
  <si>
    <t>0000094934</t>
  </si>
  <si>
    <t>Wojciechowski,Michael N</t>
  </si>
  <si>
    <t>0000062819</t>
  </si>
  <si>
    <t>Dhawan,Manik</t>
  </si>
  <si>
    <t>0000090018</t>
  </si>
  <si>
    <t>Phillips,Aaron D</t>
  </si>
  <si>
    <t>0000046330</t>
  </si>
  <si>
    <t>Freeman,Randall</t>
  </si>
  <si>
    <t>0000086236</t>
  </si>
  <si>
    <t>Mothersbaugh,Jacob J</t>
  </si>
  <si>
    <t>0000089378</t>
  </si>
  <si>
    <t>Stefanov,Louise</t>
  </si>
  <si>
    <t>0000048199</t>
  </si>
  <si>
    <t>Mahadevan,Anandi</t>
  </si>
  <si>
    <t>0000086237</t>
  </si>
  <si>
    <t>Khalil,Mariam A</t>
  </si>
  <si>
    <t>0000086238</t>
  </si>
  <si>
    <t>Wagner,Donald E</t>
  </si>
  <si>
    <t>0000086239</t>
  </si>
  <si>
    <t>Ellis,Brian E</t>
  </si>
  <si>
    <t>0000091647</t>
  </si>
  <si>
    <t>Belvin,Katrina</t>
  </si>
  <si>
    <t>0000069490</t>
  </si>
  <si>
    <t>Beitenman,Nicole B</t>
  </si>
  <si>
    <t>0000089552</t>
  </si>
  <si>
    <t>York,Mildred J</t>
  </si>
  <si>
    <t>0000087168</t>
  </si>
  <si>
    <t>Noble,Sarah</t>
  </si>
  <si>
    <t>0000077565</t>
  </si>
  <si>
    <t>Schindler,Leandra F</t>
  </si>
  <si>
    <t>0000063258</t>
  </si>
  <si>
    <t>Horton,Lori A</t>
  </si>
  <si>
    <t>0000087517</t>
  </si>
  <si>
    <t>Turner,Jennifer</t>
  </si>
  <si>
    <t>0000093557</t>
  </si>
  <si>
    <t>James,Mary L</t>
  </si>
  <si>
    <t>0000088600</t>
  </si>
  <si>
    <t>Goodwater,Samuel</t>
  </si>
  <si>
    <t>0000087713</t>
  </si>
  <si>
    <t>Steinmetz,Janice</t>
  </si>
  <si>
    <t>0000086240</t>
  </si>
  <si>
    <t>Collins,Tammi L</t>
  </si>
  <si>
    <t>0000089466</t>
  </si>
  <si>
    <t>Serri,Tristan</t>
  </si>
  <si>
    <t>0000088302</t>
  </si>
  <si>
    <t>Conner,Patricia</t>
  </si>
  <si>
    <t>0000006531</t>
  </si>
  <si>
    <t>Marsteller,David A</t>
  </si>
  <si>
    <t>0000089456</t>
  </si>
  <si>
    <t>Hamp,Lee</t>
  </si>
  <si>
    <t>0000046288</t>
  </si>
  <si>
    <t>Ashton,Toni Polson</t>
  </si>
  <si>
    <t>0000045764</t>
  </si>
  <si>
    <t>Wade,Kelly A</t>
  </si>
  <si>
    <t>0000090486</t>
  </si>
  <si>
    <t>Dentler,Corey</t>
  </si>
  <si>
    <t>0000048337</t>
  </si>
  <si>
    <t>Van Meter,Melanie</t>
  </si>
  <si>
    <t>0000090262</t>
  </si>
  <si>
    <t>Charles,Ashley N</t>
  </si>
  <si>
    <t>0000082976</t>
  </si>
  <si>
    <t>Stiel,Jason</t>
  </si>
  <si>
    <t>0000088297</t>
  </si>
  <si>
    <t>Koenig,Haley M</t>
  </si>
  <si>
    <t>0000086241</t>
  </si>
  <si>
    <t>Cole,Jessica J</t>
  </si>
  <si>
    <t>0000091610</t>
  </si>
  <si>
    <t>Bickel,Kurt R</t>
  </si>
  <si>
    <t>0000085127</t>
  </si>
  <si>
    <t>Kehinde Wiley Studio</t>
  </si>
  <si>
    <t>0000089633</t>
  </si>
  <si>
    <t>Carr,Gary</t>
  </si>
  <si>
    <t>0000086242</t>
  </si>
  <si>
    <t>Menyes,Michael A</t>
  </si>
  <si>
    <t>0000076253</t>
  </si>
  <si>
    <t>Salata,Ryan</t>
  </si>
  <si>
    <t>0000055846</t>
  </si>
  <si>
    <t>Abdel Razek,Abdel Nasser A H</t>
  </si>
  <si>
    <t>0000086243</t>
  </si>
  <si>
    <t>Fisher,Casey A</t>
  </si>
  <si>
    <t>0000026425</t>
  </si>
  <si>
    <t>Santos,Martha S</t>
  </si>
  <si>
    <t>0000090479</t>
  </si>
  <si>
    <t>Selzer,Katherine</t>
  </si>
  <si>
    <t>0000089324</t>
  </si>
  <si>
    <t>McAfee,Daniel</t>
  </si>
  <si>
    <t>0000047491</t>
  </si>
  <si>
    <t>Reynolds,Martha</t>
  </si>
  <si>
    <t>0000087797</t>
  </si>
  <si>
    <t>Tice,Caitlynn M</t>
  </si>
  <si>
    <t>0000083979</t>
  </si>
  <si>
    <t>Silver,Kristin E</t>
  </si>
  <si>
    <t>0000004757</t>
  </si>
  <si>
    <t>Schuett,Elizabeth A</t>
  </si>
  <si>
    <t>0000072552</t>
  </si>
  <si>
    <t>Powell,Myrissa</t>
  </si>
  <si>
    <t>0000089079</t>
  </si>
  <si>
    <t>Barsan,David</t>
  </si>
  <si>
    <t>0000024896</t>
  </si>
  <si>
    <t>Beauvais,Monique</t>
  </si>
  <si>
    <t>0000089035</t>
  </si>
  <si>
    <t>Marshall,Robert</t>
  </si>
  <si>
    <t>0000089320</t>
  </si>
  <si>
    <t>Burger,Charles T</t>
  </si>
  <si>
    <t>0000092248</t>
  </si>
  <si>
    <t>Swanson,George</t>
  </si>
  <si>
    <t>0000087993</t>
  </si>
  <si>
    <t>Moody,Kory</t>
  </si>
  <si>
    <t>0000090704</t>
  </si>
  <si>
    <t>Sorin,Alex</t>
  </si>
  <si>
    <t>0000086054</t>
  </si>
  <si>
    <t>Gossett Schommer,Nicole</t>
  </si>
  <si>
    <t>0000090731</t>
  </si>
  <si>
    <t>Nofsinger,Colleen</t>
  </si>
  <si>
    <t>0000091586</t>
  </si>
  <si>
    <t>Street,James</t>
  </si>
  <si>
    <t>0000090861</t>
  </si>
  <si>
    <t>Koudela,Donna</t>
  </si>
  <si>
    <t>0000091400</t>
  </si>
  <si>
    <t>Elissa,Gabriel</t>
  </si>
  <si>
    <t>0000070926</t>
  </si>
  <si>
    <t>Munas,Natalie</t>
  </si>
  <si>
    <t>0000011016</t>
  </si>
  <si>
    <t>National Association for Advancement of</t>
  </si>
  <si>
    <t>0000092001</t>
  </si>
  <si>
    <t>Gentry,Merry</t>
  </si>
  <si>
    <t>0000051404</t>
  </si>
  <si>
    <t>Miller,Steven</t>
  </si>
  <si>
    <t>0000066695</t>
  </si>
  <si>
    <t>Abeyesekera,Annmarie N</t>
  </si>
  <si>
    <t>0000082845</t>
  </si>
  <si>
    <t>Ahrens,Anna</t>
  </si>
  <si>
    <t>0000029540</t>
  </si>
  <si>
    <t>Carswell,Amira D</t>
  </si>
  <si>
    <t>0000092836</t>
  </si>
  <si>
    <t>Stanyard,James</t>
  </si>
  <si>
    <t>0000083634</t>
  </si>
  <si>
    <t>Gilroy,Kelsey</t>
  </si>
  <si>
    <t>0000094412</t>
  </si>
  <si>
    <t>Rosekelly,Courtney</t>
  </si>
  <si>
    <t>0000087210</t>
  </si>
  <si>
    <t>Hess,Evan</t>
  </si>
  <si>
    <t>0000093353</t>
  </si>
  <si>
    <t>McGee,James</t>
  </si>
  <si>
    <t>0000086244</t>
  </si>
  <si>
    <t>McLaughlin,Brittany M</t>
  </si>
  <si>
    <t>0000086245</t>
  </si>
  <si>
    <t>Morr,Wendie A</t>
  </si>
  <si>
    <t>0000092678</t>
  </si>
  <si>
    <t>Rice,Alex</t>
  </si>
  <si>
    <t>0000089258</t>
  </si>
  <si>
    <t>Rohrer,Jamie A</t>
  </si>
  <si>
    <t>0000086246</t>
  </si>
  <si>
    <t>Schultz,Christopher D</t>
  </si>
  <si>
    <t>0000086247</t>
  </si>
  <si>
    <t>Schultz,Steven M</t>
  </si>
  <si>
    <t>0000083199</t>
  </si>
  <si>
    <t>Shields,Stephan B</t>
  </si>
  <si>
    <t>0000082668</t>
  </si>
  <si>
    <t>Slife,Francis G</t>
  </si>
  <si>
    <t>0000082941</t>
  </si>
  <si>
    <t>Southerland,Marie</t>
  </si>
  <si>
    <t>0000087174</t>
  </si>
  <si>
    <t>Steward,Sean</t>
  </si>
  <si>
    <t>0000086248</t>
  </si>
  <si>
    <t>Wainilko,Jacqueline M</t>
  </si>
  <si>
    <t>0000089465</t>
  </si>
  <si>
    <t>Lynch,Sarah</t>
  </si>
  <si>
    <t>0000087152</t>
  </si>
  <si>
    <t>Weed Zapper LLC</t>
  </si>
  <si>
    <t>0000065274</t>
  </si>
  <si>
    <t>Spangler,Brett T</t>
  </si>
  <si>
    <t>0000089256</t>
  </si>
  <si>
    <t>Favor,Aleathea</t>
  </si>
  <si>
    <t>0000086249</t>
  </si>
  <si>
    <t>Loucks,Frank B</t>
  </si>
  <si>
    <t>0000085624</t>
  </si>
  <si>
    <t>Madison,Brittney</t>
  </si>
  <si>
    <t>0000086250</t>
  </si>
  <si>
    <t>Bollinger,Brittany M</t>
  </si>
  <si>
    <t>0000095310</t>
  </si>
  <si>
    <t>Crawford,Drew</t>
  </si>
  <si>
    <t>0000084074</t>
  </si>
  <si>
    <t>Laatsch,Joseph R</t>
  </si>
  <si>
    <t>0000089016</t>
  </si>
  <si>
    <t>McCraney,Galalyn</t>
  </si>
  <si>
    <t>0000086251</t>
  </si>
  <si>
    <t>Pascal,Alicia M</t>
  </si>
  <si>
    <t>0000089537</t>
  </si>
  <si>
    <t>Reilly,Drew</t>
  </si>
  <si>
    <t>0000090176</t>
  </si>
  <si>
    <t>Watson,Cherelle</t>
  </si>
  <si>
    <t>0000086252</t>
  </si>
  <si>
    <t>Boreman,Tyler D</t>
  </si>
  <si>
    <t>0000086060</t>
  </si>
  <si>
    <t>Breedlove,Trisha</t>
  </si>
  <si>
    <t>0000092798</t>
  </si>
  <si>
    <t>Newberry,Heather</t>
  </si>
  <si>
    <t>0000040192</t>
  </si>
  <si>
    <t>Bisconti,Toni L</t>
  </si>
  <si>
    <t>0000005616</t>
  </si>
  <si>
    <t>Jana,Sadhan C</t>
  </si>
  <si>
    <t>0000092821</t>
  </si>
  <si>
    <t>Sprague,Caleb</t>
  </si>
  <si>
    <t>0000044645</t>
  </si>
  <si>
    <t>Pylinski,Thomas E</t>
  </si>
  <si>
    <t>0000041287</t>
  </si>
  <si>
    <t>Kest,Jodi B</t>
  </si>
  <si>
    <t>0000045075</t>
  </si>
  <si>
    <t>Kemp,Sukanya</t>
  </si>
  <si>
    <t>0000050241</t>
  </si>
  <si>
    <t>McNees,Stephen W</t>
  </si>
  <si>
    <t>0000065632</t>
  </si>
  <si>
    <t>Aebi,Maureen A</t>
  </si>
  <si>
    <t>0000086253</t>
  </si>
  <si>
    <t>Farkas,Matthew J</t>
  </si>
  <si>
    <t>0000049372</t>
  </si>
  <si>
    <t>Tayeh,Raeed N</t>
  </si>
  <si>
    <t>0000006484</t>
  </si>
  <si>
    <t>Thomson,Philip</t>
  </si>
  <si>
    <t>0000087248</t>
  </si>
  <si>
    <t>Bryan,Nora</t>
  </si>
  <si>
    <t>0000057367</t>
  </si>
  <si>
    <t>Rushing,Kevin</t>
  </si>
  <si>
    <t>0000088787</t>
  </si>
  <si>
    <t>Powell,Justin</t>
  </si>
  <si>
    <t>0000061015</t>
  </si>
  <si>
    <t>Vidmar,Victoria</t>
  </si>
  <si>
    <t>0000095831</t>
  </si>
  <si>
    <t>Bennett,Jalesse M</t>
  </si>
  <si>
    <t>0000069528</t>
  </si>
  <si>
    <t>Miller,Emma</t>
  </si>
  <si>
    <t>0000053013</t>
  </si>
  <si>
    <t>Baker,Jeff</t>
  </si>
  <si>
    <t>0000093580</t>
  </si>
  <si>
    <t>Cappetto,Michelle A</t>
  </si>
  <si>
    <t>0000095391</t>
  </si>
  <si>
    <t>Woodliff,Sharon</t>
  </si>
  <si>
    <t>0000089627</t>
  </si>
  <si>
    <t>Sidhu,Maninder</t>
  </si>
  <si>
    <t>0000089806</t>
  </si>
  <si>
    <t>Brownlow,Robert</t>
  </si>
  <si>
    <t>0000076782</t>
  </si>
  <si>
    <t>Bencze,Alecia</t>
  </si>
  <si>
    <t>0000090024</t>
  </si>
  <si>
    <t>Eisenberg,Elizabeth M</t>
  </si>
  <si>
    <t>0000085839</t>
  </si>
  <si>
    <t>Woolf,Diana</t>
  </si>
  <si>
    <t>0000086254</t>
  </si>
  <si>
    <t>Porter,Malcolm K</t>
  </si>
  <si>
    <t>0000042164</t>
  </si>
  <si>
    <t>Shott,Michael J</t>
  </si>
  <si>
    <t>0000087849</t>
  </si>
  <si>
    <t>Coia,Star</t>
  </si>
  <si>
    <t>0000091322</t>
  </si>
  <si>
    <t>Kos,Johnathon</t>
  </si>
  <si>
    <t>0000091339</t>
  </si>
  <si>
    <t>Winstead,Brandon M</t>
  </si>
  <si>
    <t>0000048123</t>
  </si>
  <si>
    <t>Natale,James</t>
  </si>
  <si>
    <t>0000066393</t>
  </si>
  <si>
    <t>Philmore,Desiree J</t>
  </si>
  <si>
    <t>0000041273</t>
  </si>
  <si>
    <t>Mehlberg,Timothy R</t>
  </si>
  <si>
    <t>0000063910</t>
  </si>
  <si>
    <t>James Jr,Nolan T</t>
  </si>
  <si>
    <t>0000089375</t>
  </si>
  <si>
    <t>Cranandonk,Terence</t>
  </si>
  <si>
    <t>0000085001</t>
  </si>
  <si>
    <t>Fink,John</t>
  </si>
  <si>
    <t>0000089462</t>
  </si>
  <si>
    <t>Hartsough,Raymond</t>
  </si>
  <si>
    <t>0000087092</t>
  </si>
  <si>
    <t>Johnson,Alexandria</t>
  </si>
  <si>
    <t>0000061564</t>
  </si>
  <si>
    <t>Hawk,Jody</t>
  </si>
  <si>
    <t>0000089534</t>
  </si>
  <si>
    <t>Halachoff,Danielle</t>
  </si>
  <si>
    <t>0000089734</t>
  </si>
  <si>
    <t>Shartle,Elizabeth</t>
  </si>
  <si>
    <t>0000086255</t>
  </si>
  <si>
    <t>Seymour,Bethany L</t>
  </si>
  <si>
    <t>0000002848</t>
  </si>
  <si>
    <t>Isayev,Avraam</t>
  </si>
  <si>
    <t>0000088920</t>
  </si>
  <si>
    <t>Richardson,Joel</t>
  </si>
  <si>
    <t>0000086256</t>
  </si>
  <si>
    <t>Bowes,Clayton T</t>
  </si>
  <si>
    <t>0000090291</t>
  </si>
  <si>
    <t>Bradley,Shareese</t>
  </si>
  <si>
    <t>0000061057</t>
  </si>
  <si>
    <t>Kellehan,Jeremy W</t>
  </si>
  <si>
    <t>0000044243</t>
  </si>
  <si>
    <t>O'Connell,Adam D</t>
  </si>
  <si>
    <t>0000092142</t>
  </si>
  <si>
    <t>Dickon,Bryon</t>
  </si>
  <si>
    <t>0000042382</t>
  </si>
  <si>
    <t>English,Kristina M</t>
  </si>
  <si>
    <t>0000039814</t>
  </si>
  <si>
    <t>Augustine,Joseph R</t>
  </si>
  <si>
    <t>0000075993</t>
  </si>
  <si>
    <t>Zingale,Deborah M</t>
  </si>
  <si>
    <t>0000093860</t>
  </si>
  <si>
    <t>Faulisi,Ashley</t>
  </si>
  <si>
    <t>0000087557</t>
  </si>
  <si>
    <t>Hinkel,Sarah</t>
  </si>
  <si>
    <t>0000073583</t>
  </si>
  <si>
    <t>Clemons,Mary E</t>
  </si>
  <si>
    <t>0000063938</t>
  </si>
  <si>
    <t>Nypaver,Benjamin J</t>
  </si>
  <si>
    <t>0000086257</t>
  </si>
  <si>
    <t>Haverkamp,Brian A</t>
  </si>
  <si>
    <t>0000084692</t>
  </si>
  <si>
    <t>Veillette,Steve</t>
  </si>
  <si>
    <t>0000086258</t>
  </si>
  <si>
    <t>Edwards,Megan E</t>
  </si>
  <si>
    <t>0000086259</t>
  </si>
  <si>
    <t>Callahan,Makenzie K</t>
  </si>
  <si>
    <t>0000093951</t>
  </si>
  <si>
    <t>Mallik,Peter</t>
  </si>
  <si>
    <t>0000086260</t>
  </si>
  <si>
    <t>Hall,Rebecca L</t>
  </si>
  <si>
    <t>0000071342</t>
  </si>
  <si>
    <t>Colla,Antonio</t>
  </si>
  <si>
    <t>0000051922</t>
  </si>
  <si>
    <t>Frazee,Andrew</t>
  </si>
  <si>
    <t>0000086261</t>
  </si>
  <si>
    <t>Weaver,Christopher S</t>
  </si>
  <si>
    <t>0000090670</t>
  </si>
  <si>
    <t>Scott,Atalaya C</t>
  </si>
  <si>
    <t>0000053685</t>
  </si>
  <si>
    <t>Thiry,Laura</t>
  </si>
  <si>
    <t>0000089221</t>
  </si>
  <si>
    <t>Jones,Gizelle A</t>
  </si>
  <si>
    <t>0000094703</t>
  </si>
  <si>
    <t>Nietzel,Brandon</t>
  </si>
  <si>
    <t>0000046943</t>
  </si>
  <si>
    <t>Wenzel,William</t>
  </si>
  <si>
    <t>0000083770</t>
  </si>
  <si>
    <t>Blue,Courtney R</t>
  </si>
  <si>
    <t>0000090491</t>
  </si>
  <si>
    <t>Robison,Stephen</t>
  </si>
  <si>
    <t>0000091717</t>
  </si>
  <si>
    <t>Zganjar,Amanda M</t>
  </si>
  <si>
    <t>0000055803</t>
  </si>
  <si>
    <t>Boateng,Joyce</t>
  </si>
  <si>
    <t>0000060519</t>
  </si>
  <si>
    <t>Opoku-Agyeman,Chris</t>
  </si>
  <si>
    <t>0000091759</t>
  </si>
  <si>
    <t>Riordan,Brittney T</t>
  </si>
  <si>
    <t>0000087498</t>
  </si>
  <si>
    <t>McAleese,Joseph</t>
  </si>
  <si>
    <t>0000061306</t>
  </si>
  <si>
    <t>Awadallah,Firas N</t>
  </si>
  <si>
    <t>0000058478</t>
  </si>
  <si>
    <t>Nanchoff,Michael</t>
  </si>
  <si>
    <t>0000075099</t>
  </si>
  <si>
    <t>Childers,Erin P</t>
  </si>
  <si>
    <t>0000088713</t>
  </si>
  <si>
    <t>Herman,Robert V</t>
  </si>
  <si>
    <t>0000090020</t>
  </si>
  <si>
    <t>Lindsco,Emily</t>
  </si>
  <si>
    <t>0000086262</t>
  </si>
  <si>
    <t>Walker-Moss,Leland D</t>
  </si>
  <si>
    <t>0000092803</t>
  </si>
  <si>
    <t>Rini,Ashley</t>
  </si>
  <si>
    <t>0000080222</t>
  </si>
  <si>
    <t>Day,Donald S</t>
  </si>
  <si>
    <t>0000094701</t>
  </si>
  <si>
    <t>Mcie,Emma M</t>
  </si>
  <si>
    <t>0000089017</t>
  </si>
  <si>
    <t>Rogers,Jestina</t>
  </si>
  <si>
    <t>0000055789</t>
  </si>
  <si>
    <t>Longfellow,Kye</t>
  </si>
  <si>
    <t>0000056330</t>
  </si>
  <si>
    <t>Stevens,Edward C</t>
  </si>
  <si>
    <t>0000090833</t>
  </si>
  <si>
    <t>Milan,Porshea</t>
  </si>
  <si>
    <t>0000092498</t>
  </si>
  <si>
    <t>Nichols,Sharon K</t>
  </si>
  <si>
    <t>0000082260</t>
  </si>
  <si>
    <t>Huda,Tashmeen</t>
  </si>
  <si>
    <t>0000090269</t>
  </si>
  <si>
    <t>Burks,Jacqueline M</t>
  </si>
  <si>
    <t>0000093487</t>
  </si>
  <si>
    <t>Vinka,Christopher R</t>
  </si>
  <si>
    <t>0000090480</t>
  </si>
  <si>
    <t>Crafton,Elizabeth</t>
  </si>
  <si>
    <t>0000072787</t>
  </si>
  <si>
    <t>Poalson,Johnathen C</t>
  </si>
  <si>
    <t>0000091761</t>
  </si>
  <si>
    <t>Yocum,Lynn R</t>
  </si>
  <si>
    <t>0000088170</t>
  </si>
  <si>
    <t>Wisniewski,Ruth</t>
  </si>
  <si>
    <t>0000086063</t>
  </si>
  <si>
    <t>Cicero,Mark</t>
  </si>
  <si>
    <t>0000082339</t>
  </si>
  <si>
    <t>Hayes,Brittany</t>
  </si>
  <si>
    <t>0000086263</t>
  </si>
  <si>
    <t>Diaz Garcia,Rebecca A</t>
  </si>
  <si>
    <t>0000084291</t>
  </si>
  <si>
    <t>Connell,Jessica</t>
  </si>
  <si>
    <t>0000087099</t>
  </si>
  <si>
    <t>Scicchitano,Louis J</t>
  </si>
  <si>
    <t>0000087975</t>
  </si>
  <si>
    <t>Fishcmann,Claire E</t>
  </si>
  <si>
    <t>0000002004</t>
  </si>
  <si>
    <t>VanHorne IV,George H</t>
  </si>
  <si>
    <t>0000087256</t>
  </si>
  <si>
    <t>Abraham,George</t>
  </si>
  <si>
    <t>0000093893</t>
  </si>
  <si>
    <t>Dzeba,Caroline</t>
  </si>
  <si>
    <t>0000090263</t>
  </si>
  <si>
    <t>Clark,Cornelius J</t>
  </si>
  <si>
    <t>0000024717</t>
  </si>
  <si>
    <t>Veigel,J Eric</t>
  </si>
  <si>
    <t>0000086264</t>
  </si>
  <si>
    <t>Potenzini,Michelle C</t>
  </si>
  <si>
    <t>0000089028</t>
  </si>
  <si>
    <t>Heinz,Michelle</t>
  </si>
  <si>
    <t>0000093435</t>
  </si>
  <si>
    <t>Lester,Arielle</t>
  </si>
  <si>
    <t>0000086075</t>
  </si>
  <si>
    <t>Taylor,Leah</t>
  </si>
  <si>
    <t>0000080258</t>
  </si>
  <si>
    <t>Morris,Amanda R</t>
  </si>
  <si>
    <t>0000091830</t>
  </si>
  <si>
    <t>Williams,Anthony</t>
  </si>
  <si>
    <t>0000093433</t>
  </si>
  <si>
    <t>DiGenova,Rachel</t>
  </si>
  <si>
    <t>0000090743</t>
  </si>
  <si>
    <t>Eberts,Gwendolen</t>
  </si>
  <si>
    <t>0000093994</t>
  </si>
  <si>
    <t>Peasley,Mark</t>
  </si>
  <si>
    <t>0000087499</t>
  </si>
  <si>
    <t>Trissell,Matthew</t>
  </si>
  <si>
    <t>0000093292</t>
  </si>
  <si>
    <t>Lovell III,William</t>
  </si>
  <si>
    <t>0000092778</t>
  </si>
  <si>
    <t>Aldridge,Kristin</t>
  </si>
  <si>
    <t>0000072560</t>
  </si>
  <si>
    <t>Austin,Cody A</t>
  </si>
  <si>
    <t>0000080017</t>
  </si>
  <si>
    <t>Darling,Joshua W</t>
  </si>
  <si>
    <t>0000086064</t>
  </si>
  <si>
    <t>Day,Kevin</t>
  </si>
  <si>
    <t>0000087410</t>
  </si>
  <si>
    <t>Evans,Brandon</t>
  </si>
  <si>
    <t>0000082095</t>
  </si>
  <si>
    <t>Everett,Lindsie</t>
  </si>
  <si>
    <t>0000086265</t>
  </si>
  <si>
    <t>Fagan,Marc B</t>
  </si>
  <si>
    <t>0000089728</t>
  </si>
  <si>
    <t>Gammarino,Eric</t>
  </si>
  <si>
    <t>0000093432</t>
  </si>
  <si>
    <t>Trease,Jessica</t>
  </si>
  <si>
    <t>0000086266</t>
  </si>
  <si>
    <t>Jackson,Kevin R</t>
  </si>
  <si>
    <t>0000091197</t>
  </si>
  <si>
    <t>Jones,Cody T</t>
  </si>
  <si>
    <t>0000082838</t>
  </si>
  <si>
    <t>Kamenitsa Jr,Thomas S</t>
  </si>
  <si>
    <t>0000033810</t>
  </si>
  <si>
    <t>Wheeler,Stephanie D</t>
  </si>
  <si>
    <t>0000086070</t>
  </si>
  <si>
    <t>Knight,Lauren</t>
  </si>
  <si>
    <t>0000074466</t>
  </si>
  <si>
    <t>Lee,Katherine A</t>
  </si>
  <si>
    <t>0000095282</t>
  </si>
  <si>
    <t>Mapus,Jamie E</t>
  </si>
  <si>
    <t>0000063538</t>
  </si>
  <si>
    <t>Vasko,Kathryn L</t>
  </si>
  <si>
    <t>0000025212</t>
  </si>
  <si>
    <t>Gonser,Courtney B</t>
  </si>
  <si>
    <t>0000086267</t>
  </si>
  <si>
    <t>Pohelia,Andrew R</t>
  </si>
  <si>
    <t>0000086268</t>
  </si>
  <si>
    <t>Smith,Calyssa M</t>
  </si>
  <si>
    <t>0000092573</t>
  </si>
  <si>
    <t>Strickler,Marci</t>
  </si>
  <si>
    <t>0000086269</t>
  </si>
  <si>
    <t>Vetter,Cally M</t>
  </si>
  <si>
    <t>0000080376</t>
  </si>
  <si>
    <t>Williams,Emily</t>
  </si>
  <si>
    <t>0000086077</t>
  </si>
  <si>
    <t>Yacovone,Steve</t>
  </si>
  <si>
    <t>0000087158</t>
  </si>
  <si>
    <t>Zenovic,Paige</t>
  </si>
  <si>
    <t>0000086270</t>
  </si>
  <si>
    <t>Brannon Jr,Aerian M</t>
  </si>
  <si>
    <t>0000087125</t>
  </si>
  <si>
    <t>Podlas,Samantha</t>
  </si>
  <si>
    <t>0000087891</t>
  </si>
  <si>
    <t>Martin,Gregory</t>
  </si>
  <si>
    <t>0000073687</t>
  </si>
  <si>
    <t>Bergsneider,Christopher</t>
  </si>
  <si>
    <t>0000080139</t>
  </si>
  <si>
    <t>Debord,Michael A</t>
  </si>
  <si>
    <t>0000057269</t>
  </si>
  <si>
    <t>Thomas,Vineet Sunny</t>
  </si>
  <si>
    <t>0000068804</t>
  </si>
  <si>
    <t>Resch,Aaron A</t>
  </si>
  <si>
    <t>0000072061</t>
  </si>
  <si>
    <t>Stromack,Sarah M</t>
  </si>
  <si>
    <t>0000095626</t>
  </si>
  <si>
    <t>Lukens,Valerie K</t>
  </si>
  <si>
    <t>0000048596</t>
  </si>
  <si>
    <t>Lake,Mark</t>
  </si>
  <si>
    <t>0000084281</t>
  </si>
  <si>
    <t>Singer,Brandon</t>
  </si>
  <si>
    <t>0000047054</t>
  </si>
  <si>
    <t>Reilly,John J</t>
  </si>
  <si>
    <t>0000089948</t>
  </si>
  <si>
    <t>Pennington,Andray</t>
  </si>
  <si>
    <t>0000086271</t>
  </si>
  <si>
    <t>Taylor,Kevin J</t>
  </si>
  <si>
    <t>0000090264</t>
  </si>
  <si>
    <t>Jacobs,Nicole M</t>
  </si>
  <si>
    <t>0000072873</t>
  </si>
  <si>
    <t>Siwicki,Timothy John</t>
  </si>
  <si>
    <t>0000045938</t>
  </si>
  <si>
    <t>Battisson,Robert</t>
  </si>
  <si>
    <t>0000061876</t>
  </si>
  <si>
    <t>Szczukowski,Michael A</t>
  </si>
  <si>
    <t>0000089411</t>
  </si>
  <si>
    <t>Dever,Lindsey</t>
  </si>
  <si>
    <t>0000083862</t>
  </si>
  <si>
    <t>Nolan,Megan</t>
  </si>
  <si>
    <t>0000091287</t>
  </si>
  <si>
    <t>Kinney,Ryan</t>
  </si>
  <si>
    <t>0000062362</t>
  </si>
  <si>
    <t>Durst,Danny</t>
  </si>
  <si>
    <t>0000071199</t>
  </si>
  <si>
    <t>Mullins,Sarah Duffy</t>
  </si>
  <si>
    <t>0000086272</t>
  </si>
  <si>
    <t>Richards,James M</t>
  </si>
  <si>
    <t>0000085895</t>
  </si>
  <si>
    <t>Burton-Lowry,Susan</t>
  </si>
  <si>
    <t>0000085725</t>
  </si>
  <si>
    <t>Torres,Kimberly</t>
  </si>
  <si>
    <t>0000089803</t>
  </si>
  <si>
    <t>Logan,Jason</t>
  </si>
  <si>
    <t>0000045918</t>
  </si>
  <si>
    <t>Jia,Li</t>
  </si>
  <si>
    <t>0000045532</t>
  </si>
  <si>
    <t>Nguyen,Truyen Van</t>
  </si>
  <si>
    <t>0000052619</t>
  </si>
  <si>
    <t>Srinivasan,Mahesh</t>
  </si>
  <si>
    <t>0000064419</t>
  </si>
  <si>
    <t>Mathis,Allen T</t>
  </si>
  <si>
    <t>0000086273</t>
  </si>
  <si>
    <t>Laubaugh,Jana L</t>
  </si>
  <si>
    <t>0000083888</t>
  </si>
  <si>
    <t>Glass,Daniel J</t>
  </si>
  <si>
    <t>0000090295</t>
  </si>
  <si>
    <t>Nelson,Angela</t>
  </si>
  <si>
    <t>0000076529</t>
  </si>
  <si>
    <t>Tesone,Alyssa M</t>
  </si>
  <si>
    <t>0000087576</t>
  </si>
  <si>
    <t>Wasmer,Cory</t>
  </si>
  <si>
    <t>0000087630</t>
  </si>
  <si>
    <t>Hershey,Olivia</t>
  </si>
  <si>
    <t>0000004187</t>
  </si>
  <si>
    <t>Zipp,John F</t>
  </si>
  <si>
    <t>0000073212</t>
  </si>
  <si>
    <t>Cooper-Shumway,Halley L</t>
  </si>
  <si>
    <t>0000007866</t>
  </si>
  <si>
    <t>Triece,Mary E</t>
  </si>
  <si>
    <t>0000046805</t>
  </si>
  <si>
    <t>Agnarsson,Ingi</t>
  </si>
  <si>
    <t>0000094931</t>
  </si>
  <si>
    <t>Parsons,Emma L</t>
  </si>
  <si>
    <t>0000065111</t>
  </si>
  <si>
    <t>Lieb,Nathan A</t>
  </si>
  <si>
    <t>0000086274</t>
  </si>
  <si>
    <t>Ruth,Micah L</t>
  </si>
  <si>
    <t>0000047467</t>
  </si>
  <si>
    <t>Watkins-Wendell,Kathryn A</t>
  </si>
  <si>
    <t>0000095296</t>
  </si>
  <si>
    <t>Woll,Andrea</t>
  </si>
  <si>
    <t>0000090132</t>
  </si>
  <si>
    <t>Kohn,Stanley</t>
  </si>
  <si>
    <t>0000091584</t>
  </si>
  <si>
    <t>James,Joseph</t>
  </si>
  <si>
    <t>0000086275</t>
  </si>
  <si>
    <t>Mushisky,Victoria E</t>
  </si>
  <si>
    <t>0000093729</t>
  </si>
  <si>
    <t>Sewell,Danielle</t>
  </si>
  <si>
    <t>0000087654</t>
  </si>
  <si>
    <t>Conte,Dominic</t>
  </si>
  <si>
    <t>0000050010</t>
  </si>
  <si>
    <t>Jauk,Daniela</t>
  </si>
  <si>
    <t>0000084681</t>
  </si>
  <si>
    <t>Kane,Taylor</t>
  </si>
  <si>
    <t>0000072445</t>
  </si>
  <si>
    <t>McMichael,Jacob E</t>
  </si>
  <si>
    <t>0000051112</t>
  </si>
  <si>
    <t>Purcell,Patricia J</t>
  </si>
  <si>
    <t>0000070613</t>
  </si>
  <si>
    <t>Sloan,Matthew D</t>
  </si>
  <si>
    <t>0000046595</t>
  </si>
  <si>
    <t>Huss,John</t>
  </si>
  <si>
    <t>0000088317</t>
  </si>
  <si>
    <t>0000046462</t>
  </si>
  <si>
    <t>Jordan,Karin</t>
  </si>
  <si>
    <t>0000048608</t>
  </si>
  <si>
    <t>Schwartz,Robert M</t>
  </si>
  <si>
    <t>0000001964</t>
  </si>
  <si>
    <t>Matney,Timothy</t>
  </si>
  <si>
    <t>0000001274</t>
  </si>
  <si>
    <t>Pugh,Coleen</t>
  </si>
  <si>
    <t>0000086276</t>
  </si>
  <si>
    <t>Shadle,Mistee M</t>
  </si>
  <si>
    <t>0000002722</t>
  </si>
  <si>
    <t>Samuels,Jeffrey M</t>
  </si>
  <si>
    <t>0000010637</t>
  </si>
  <si>
    <t>Thomas,Tracy</t>
  </si>
  <si>
    <t>0000054011</t>
  </si>
  <si>
    <t>Burke,Joseph</t>
  </si>
  <si>
    <t>0000006506</t>
  </si>
  <si>
    <t>Prochazka,David</t>
  </si>
  <si>
    <t>0000004670</t>
  </si>
  <si>
    <t>Hu,Yu-Kuang</t>
  </si>
  <si>
    <t>0000004168</t>
  </si>
  <si>
    <t>Luettmer-Strathmann,Jutta</t>
  </si>
  <si>
    <t>0000089186</t>
  </si>
  <si>
    <t>Beans,Suzanne</t>
  </si>
  <si>
    <t>0000011494</t>
  </si>
  <si>
    <t>Budd,Kathryn M</t>
  </si>
  <si>
    <t>0000093932</t>
  </si>
  <si>
    <t>Koger,Kevin</t>
  </si>
  <si>
    <t>0000038763</t>
  </si>
  <si>
    <t>Mitchell,Linda G</t>
  </si>
  <si>
    <t>0000080255</t>
  </si>
  <si>
    <t>Roberts,Brandi N</t>
  </si>
  <si>
    <t>0000080270</t>
  </si>
  <si>
    <t>Baranovskiy,Vitaliy</t>
  </si>
  <si>
    <t>0000089147</t>
  </si>
  <si>
    <t>Shields,Javan</t>
  </si>
  <si>
    <t>0000085762</t>
  </si>
  <si>
    <t>Weeda,Christopher</t>
  </si>
  <si>
    <t>0000094928</t>
  </si>
  <si>
    <t>Hammond,Chelsie M</t>
  </si>
  <si>
    <t>0000082898</t>
  </si>
  <si>
    <t>Krausse,Benjamin</t>
  </si>
  <si>
    <t>0000085635</t>
  </si>
  <si>
    <t>Hastings,Sarah</t>
  </si>
  <si>
    <t>0000068144</t>
  </si>
  <si>
    <t>Dixon,Jennifer</t>
  </si>
  <si>
    <t>0000089626</t>
  </si>
  <si>
    <t>Rininger,William</t>
  </si>
  <si>
    <t>0000086277</t>
  </si>
  <si>
    <t>Hollopeter,Austin R</t>
  </si>
  <si>
    <t>0000091659</t>
  </si>
  <si>
    <t>Bice,Stephen</t>
  </si>
  <si>
    <t>0000049629</t>
  </si>
  <si>
    <t>Fleischer,S Victor</t>
  </si>
  <si>
    <t>0000047463</t>
  </si>
  <si>
    <t>Embick,Jared R</t>
  </si>
  <si>
    <t>0000047103</t>
  </si>
  <si>
    <t>Donnelly,Shanon</t>
  </si>
  <si>
    <t>0000048215</t>
  </si>
  <si>
    <t>Gatzia,Dimitria E</t>
  </si>
  <si>
    <t>0000049595</t>
  </si>
  <si>
    <t>Shawkey,Matthew</t>
  </si>
  <si>
    <t>0000048214</t>
  </si>
  <si>
    <t>Hreno,Travis M R</t>
  </si>
  <si>
    <t>0000048233</t>
  </si>
  <si>
    <t>Wasserman,Eric</t>
  </si>
  <si>
    <t>0000046956</t>
  </si>
  <si>
    <t>Patnaik,Anil</t>
  </si>
  <si>
    <t>0000092559</t>
  </si>
  <si>
    <t>Kreider,Nicholas P</t>
  </si>
  <si>
    <t>0000069640</t>
  </si>
  <si>
    <t>Simonelli,James J</t>
  </si>
  <si>
    <t>0000059563</t>
  </si>
  <si>
    <t>Faye,Cathy</t>
  </si>
  <si>
    <t>0000048150</t>
  </si>
  <si>
    <t>King,Jenny R</t>
  </si>
  <si>
    <t>0000049335</t>
  </si>
  <si>
    <t>Windon,Jacquelyn M</t>
  </si>
  <si>
    <t>0000094353</t>
  </si>
  <si>
    <t>Glicker,Frank</t>
  </si>
  <si>
    <t>0000086278</t>
  </si>
  <si>
    <t>Solomon Sr,Andrew L</t>
  </si>
  <si>
    <t>0000046954</t>
  </si>
  <si>
    <t>Zheng,Jie</t>
  </si>
  <si>
    <t>0000046953</t>
  </si>
  <si>
    <t>Liu,Lingyun</t>
  </si>
  <si>
    <t>0000092067</t>
  </si>
  <si>
    <t>Sams,Danielle</t>
  </si>
  <si>
    <t>0000078747</t>
  </si>
  <si>
    <t>Massacci,Kathy M</t>
  </si>
  <si>
    <t>0000084428</t>
  </si>
  <si>
    <t>Gorogianni,Eugenia</t>
  </si>
  <si>
    <t>0000002844</t>
  </si>
  <si>
    <t>Sawyer,Scott</t>
  </si>
  <si>
    <t>0000092106</t>
  </si>
  <si>
    <t>Snyder,William A</t>
  </si>
  <si>
    <t>0000088810</t>
  </si>
  <si>
    <t>Gross,Jamie</t>
  </si>
  <si>
    <t>0000086279</t>
  </si>
  <si>
    <t>Veres,Jillian J</t>
  </si>
  <si>
    <t>0000087349</t>
  </si>
  <si>
    <t>Agsten,Rory</t>
  </si>
  <si>
    <t>0000081793</t>
  </si>
  <si>
    <t>Fening,Patrick R</t>
  </si>
  <si>
    <t>0000093738</t>
  </si>
  <si>
    <t>Petersen,Nicholas</t>
  </si>
  <si>
    <t>0000007538</t>
  </si>
  <si>
    <t>Clark,Kathleen D</t>
  </si>
  <si>
    <t>0000009619</t>
  </si>
  <si>
    <t>Milford,Gene F</t>
  </si>
  <si>
    <t>0000086280</t>
  </si>
  <si>
    <t>Donnenwirth,Richard W</t>
  </si>
  <si>
    <t>0000067600</t>
  </si>
  <si>
    <t>Perry,Pamela</t>
  </si>
  <si>
    <t>0000086066</t>
  </si>
  <si>
    <t>Finelli,Marshall</t>
  </si>
  <si>
    <t>0000089403</t>
  </si>
  <si>
    <t>Gardener,Jasmine</t>
  </si>
  <si>
    <t>0000036311</t>
  </si>
  <si>
    <t>Weckesser,Thomas</t>
  </si>
  <si>
    <t>0000094704</t>
  </si>
  <si>
    <t>Raffa,Emily R</t>
  </si>
  <si>
    <t>0000090671</t>
  </si>
  <si>
    <t>Tenkku,Alexander C</t>
  </si>
  <si>
    <t>0000002349</t>
  </si>
  <si>
    <t>Curtis,Theodore</t>
  </si>
  <si>
    <t>0000091341</t>
  </si>
  <si>
    <t>Hale,Alexander E</t>
  </si>
  <si>
    <t>0000086040</t>
  </si>
  <si>
    <t>Parker,Cara</t>
  </si>
  <si>
    <t>0000018346</t>
  </si>
  <si>
    <t>Caillet,Barbara</t>
  </si>
  <si>
    <t>0000086068</t>
  </si>
  <si>
    <t>Hull,Matt</t>
  </si>
  <si>
    <t>0000089052</t>
  </si>
  <si>
    <t>Gjorgievska,Katarina</t>
  </si>
  <si>
    <t>0000054428</t>
  </si>
  <si>
    <t>Crissman,Jonathan P</t>
  </si>
  <si>
    <t>0000086281</t>
  </si>
  <si>
    <t>Cleary,Gustin M</t>
  </si>
  <si>
    <t>0000012474</t>
  </si>
  <si>
    <t>Kidd,Lori</t>
  </si>
  <si>
    <t>0000072464</t>
  </si>
  <si>
    <t>Sarkar,Rajarshi</t>
  </si>
  <si>
    <t>0000090746</t>
  </si>
  <si>
    <t>Criswell,Alysha</t>
  </si>
  <si>
    <t>0000049813</t>
  </si>
  <si>
    <t>Burton,Heather E</t>
  </si>
  <si>
    <t>0000065884</t>
  </si>
  <si>
    <t>Landis,William J</t>
  </si>
  <si>
    <t>0000062659</t>
  </si>
  <si>
    <t>Denman,Megan A</t>
  </si>
  <si>
    <t>0000070820</t>
  </si>
  <si>
    <t>Weibel,Kristen</t>
  </si>
  <si>
    <t>0000082667</t>
  </si>
  <si>
    <t>Hanhold,Stephen A</t>
  </si>
  <si>
    <t>0000086282</t>
  </si>
  <si>
    <t>0000081415</t>
  </si>
  <si>
    <t>Selby,Katie M</t>
  </si>
  <si>
    <t>0000070113</t>
  </si>
  <si>
    <t>Finnerty-Mergel,Margaret J</t>
  </si>
  <si>
    <t>0000089235</t>
  </si>
  <si>
    <t>Burns,Brian</t>
  </si>
  <si>
    <t>0000086056</t>
  </si>
  <si>
    <t>Recek,Alyssa</t>
  </si>
  <si>
    <t>0000086283</t>
  </si>
  <si>
    <t>Wensel,Dawna F</t>
  </si>
  <si>
    <t>0000083972</t>
  </si>
  <si>
    <t>Wetzel,Sarah M</t>
  </si>
  <si>
    <t>0000086284</t>
  </si>
  <si>
    <t>Sich,Alexis E</t>
  </si>
  <si>
    <t>0000086285</t>
  </si>
  <si>
    <t>Power,Ashley T</t>
  </si>
  <si>
    <t>0000062685</t>
  </si>
  <si>
    <t>Kita,Kevin W</t>
  </si>
  <si>
    <t>0000091120</t>
  </si>
  <si>
    <t>Heerema,Adrian</t>
  </si>
  <si>
    <t>0000090970</t>
  </si>
  <si>
    <t>West,Luke</t>
  </si>
  <si>
    <t>0000056950</t>
  </si>
  <si>
    <t>Roketenetz,Lara</t>
  </si>
  <si>
    <t>0000006501</t>
  </si>
  <si>
    <t>Gruich,Dorothy D</t>
  </si>
  <si>
    <t>0000002277</t>
  </si>
  <si>
    <t>Feldt,Kevin M</t>
  </si>
  <si>
    <t>0000086286</t>
  </si>
  <si>
    <t>Tobias,Joshua L</t>
  </si>
  <si>
    <t>0000088292</t>
  </si>
  <si>
    <t>Lesniak,Kristen M</t>
  </si>
  <si>
    <t>0000071296</t>
  </si>
  <si>
    <t>Ceroni,Taylor L</t>
  </si>
  <si>
    <t>0000086052</t>
  </si>
  <si>
    <t>Andorka,Chelsea</t>
  </si>
  <si>
    <t>0000087799</t>
  </si>
  <si>
    <t>Moran,Byron D</t>
  </si>
  <si>
    <t>0000090059</t>
  </si>
  <si>
    <t>Hesley,Lauren C</t>
  </si>
  <si>
    <t>0000086287</t>
  </si>
  <si>
    <t>Schweikert,Alyssa M</t>
  </si>
  <si>
    <t>0000061115</t>
  </si>
  <si>
    <t>Greene,Karen</t>
  </si>
  <si>
    <t>0000049184</t>
  </si>
  <si>
    <t>Loth,Francis</t>
  </si>
  <si>
    <t>0000049630</t>
  </si>
  <si>
    <t>Yun,GunJin</t>
  </si>
  <si>
    <t>0000050980</t>
  </si>
  <si>
    <t>Fister,Carrie L</t>
  </si>
  <si>
    <t>0000092561</t>
  </si>
  <si>
    <t>Deharpart,Michelle N</t>
  </si>
  <si>
    <t>0000086288</t>
  </si>
  <si>
    <t>Chandler,Katie M</t>
  </si>
  <si>
    <t>0000094702</t>
  </si>
  <si>
    <t>Murphy,Lauren T</t>
  </si>
  <si>
    <t>0000087861</t>
  </si>
  <si>
    <t>Fox,Elijah</t>
  </si>
  <si>
    <t>0000086289</t>
  </si>
  <si>
    <t>Swarm,Justin K</t>
  </si>
  <si>
    <t>0000092272</t>
  </si>
  <si>
    <t>Tarchick,Matthew</t>
  </si>
  <si>
    <t>0000054006</t>
  </si>
  <si>
    <t>Moon,Corbin</t>
  </si>
  <si>
    <t>0000072681</t>
  </si>
  <si>
    <t>Watson,Daniel J</t>
  </si>
  <si>
    <t>0000053954</t>
  </si>
  <si>
    <t>Xi,Juan</t>
  </si>
  <si>
    <t>0000062830</t>
  </si>
  <si>
    <t>Hardy,Jennifer L</t>
  </si>
  <si>
    <t>0000086290</t>
  </si>
  <si>
    <t>Smithson,Tammy K</t>
  </si>
  <si>
    <t>0000054614</t>
  </si>
  <si>
    <t>Mather,Janice</t>
  </si>
  <si>
    <t>0000086291</t>
  </si>
  <si>
    <t>Owoo,Francesca K</t>
  </si>
  <si>
    <t>0000086106</t>
  </si>
  <si>
    <t>Mills,Aaron</t>
  </si>
  <si>
    <t>0000086292</t>
  </si>
  <si>
    <t>Sera,Adam P</t>
  </si>
  <si>
    <t>0000066268</t>
  </si>
  <si>
    <t>Hromco,Stacey A</t>
  </si>
  <si>
    <t>0000079133</t>
  </si>
  <si>
    <t>Granger,Matthew G</t>
  </si>
  <si>
    <t>0000011352</t>
  </si>
  <si>
    <t>Shubat,Larry C</t>
  </si>
  <si>
    <t>0000058672</t>
  </si>
  <si>
    <t>Twum,Eric Barimah</t>
  </si>
  <si>
    <t>0000068891</t>
  </si>
  <si>
    <t>Withem,Rose M</t>
  </si>
  <si>
    <t>0000087145</t>
  </si>
  <si>
    <t>LeFevre,Tyler</t>
  </si>
  <si>
    <t>0000074478</t>
  </si>
  <si>
    <t>Williams,Michael J</t>
  </si>
  <si>
    <t>0000086293</t>
  </si>
  <si>
    <t>Lockwood,Thomas A</t>
  </si>
  <si>
    <t>0000024917</t>
  </si>
  <si>
    <t>Kulick,Michael J</t>
  </si>
  <si>
    <t>0000089727</t>
  </si>
  <si>
    <t>Davis,Brandon</t>
  </si>
  <si>
    <t>0000089665</t>
  </si>
  <si>
    <t>Srbljan,Aleksander</t>
  </si>
  <si>
    <t>0000088194</t>
  </si>
  <si>
    <t>Olson,Eric</t>
  </si>
  <si>
    <t>0000084123</t>
  </si>
  <si>
    <t>Arthur,Godwin Addiah</t>
  </si>
  <si>
    <t>0000087653</t>
  </si>
  <si>
    <t>Schreiber,Jeffrey</t>
  </si>
  <si>
    <t>0000092168</t>
  </si>
  <si>
    <t>McDonald-Miranda,Kathryn</t>
  </si>
  <si>
    <t>0000064793</t>
  </si>
  <si>
    <t>Acharya,Rajendra</t>
  </si>
  <si>
    <t>0000002129</t>
  </si>
  <si>
    <t>Binienda,Wieslaw K</t>
  </si>
  <si>
    <t>0000091625</t>
  </si>
  <si>
    <t>Smith,Sarah</t>
  </si>
  <si>
    <t>0000086294</t>
  </si>
  <si>
    <t>Thomas,Tanesha N</t>
  </si>
  <si>
    <t>0000005698</t>
  </si>
  <si>
    <t>Spangler,Jean</t>
  </si>
  <si>
    <t>0000093796</t>
  </si>
  <si>
    <t>Payne,Levi</t>
  </si>
  <si>
    <t>0000053752</t>
  </si>
  <si>
    <t>Mukherjee,Debmalya</t>
  </si>
  <si>
    <t>0000092805</t>
  </si>
  <si>
    <t>Berendt,Jennifer</t>
  </si>
  <si>
    <t>0000073184</t>
  </si>
  <si>
    <t>Griffin,Kayla</t>
  </si>
  <si>
    <t>0000061173</t>
  </si>
  <si>
    <t>Johnson,Richard C</t>
  </si>
  <si>
    <t>0000090858</t>
  </si>
  <si>
    <t>Headland,Melissa J</t>
  </si>
  <si>
    <t>0000054330</t>
  </si>
  <si>
    <t>Watson,Allen R</t>
  </si>
  <si>
    <t>0000085914</t>
  </si>
  <si>
    <t>Kotch,Kelly</t>
  </si>
  <si>
    <t>0000087159</t>
  </si>
  <si>
    <t>Kuhajda,Casey</t>
  </si>
  <si>
    <t>0000084958</t>
  </si>
  <si>
    <t>De la Serna,Francis</t>
  </si>
  <si>
    <t>0000080584</t>
  </si>
  <si>
    <t>Donaldson,Danielle</t>
  </si>
  <si>
    <t>0000085568</t>
  </si>
  <si>
    <t>Motheral,Mark</t>
  </si>
  <si>
    <t>0000080367</t>
  </si>
  <si>
    <t>Schall,Alexandria</t>
  </si>
  <si>
    <t>0000066488</t>
  </si>
  <si>
    <t>Compton,Jenna</t>
  </si>
  <si>
    <t>0000089328</t>
  </si>
  <si>
    <t>Daily,Derek J</t>
  </si>
  <si>
    <t>0000092996</t>
  </si>
  <si>
    <t>Jones,Ryan A</t>
  </si>
  <si>
    <t>0000059765</t>
  </si>
  <si>
    <t>Dickinson,Jessica</t>
  </si>
  <si>
    <t>0000061608</t>
  </si>
  <si>
    <t>Stokowska,Dominika</t>
  </si>
  <si>
    <t>0000007648</t>
  </si>
  <si>
    <t>Lenhart,Lisa A</t>
  </si>
  <si>
    <t>0000086295</t>
  </si>
  <si>
    <t>Jager,Christina N</t>
  </si>
  <si>
    <t>0000090135</t>
  </si>
  <si>
    <t>Snyder,Thomas</t>
  </si>
  <si>
    <t>0000087963</t>
  </si>
  <si>
    <t>Heiss,James</t>
  </si>
  <si>
    <t>0000088801</t>
  </si>
  <si>
    <t>Douglas,Kasidhe M</t>
  </si>
  <si>
    <t>0000087091</t>
  </si>
  <si>
    <t>Folan,Melissa</t>
  </si>
  <si>
    <t>0000062416</t>
  </si>
  <si>
    <t>Weber,Liz R</t>
  </si>
  <si>
    <t>0000050853</t>
  </si>
  <si>
    <t>Cossey,James P</t>
  </si>
  <si>
    <t>0000054291</t>
  </si>
  <si>
    <t>Swider,Sarah C</t>
  </si>
  <si>
    <t>0000050269</t>
  </si>
  <si>
    <t>Speight,Suzette L</t>
  </si>
  <si>
    <t>0000055645</t>
  </si>
  <si>
    <t>Johnson,Dawn M</t>
  </si>
  <si>
    <t>0000081815</t>
  </si>
  <si>
    <t>Salo,Ryszelle</t>
  </si>
  <si>
    <t>0000086296</t>
  </si>
  <si>
    <t>Loughney,Jordan L</t>
  </si>
  <si>
    <t>0000086297</t>
  </si>
  <si>
    <t>Smith,Kevin D</t>
  </si>
  <si>
    <t>0000089954</t>
  </si>
  <si>
    <t>Kelley,Preston</t>
  </si>
  <si>
    <t>0000089729</t>
  </si>
  <si>
    <t>Light,Lisa</t>
  </si>
  <si>
    <t>0000086298</t>
  </si>
  <si>
    <t>McDonough,Megan E</t>
  </si>
  <si>
    <t>0000093438</t>
  </si>
  <si>
    <t>Pico,Rachel</t>
  </si>
  <si>
    <t>0000089733</t>
  </si>
  <si>
    <t>Sharp,Kelly</t>
  </si>
  <si>
    <t>0000086299</t>
  </si>
  <si>
    <t>Sun,Josh</t>
  </si>
  <si>
    <t>0000082741</t>
  </si>
  <si>
    <t>Uehlein,Chad M</t>
  </si>
  <si>
    <t>0000004700</t>
  </si>
  <si>
    <t>Spiker,Julia A</t>
  </si>
  <si>
    <t>0000092509</t>
  </si>
  <si>
    <t>Bond,Ebanee N</t>
  </si>
  <si>
    <t>0000065700</t>
  </si>
  <si>
    <t>Dauka,Helen</t>
  </si>
  <si>
    <t>0000087490</t>
  </si>
  <si>
    <t>Marozzi,J Collin</t>
  </si>
  <si>
    <t>0000086057</t>
  </si>
  <si>
    <t>Whitney,Michael</t>
  </si>
  <si>
    <t>0000075096</t>
  </si>
  <si>
    <t>Maatz,Ian M</t>
  </si>
  <si>
    <t>0000091688</t>
  </si>
  <si>
    <t>Spaulding,Dierre</t>
  </si>
  <si>
    <t>0000086300</t>
  </si>
  <si>
    <t>Staton,Kyle R</t>
  </si>
  <si>
    <t>0000088704</t>
  </si>
  <si>
    <t>Hartong,Sean Ryan</t>
  </si>
  <si>
    <t>0000072704</t>
  </si>
  <si>
    <t>Pelfrey,Andrew</t>
  </si>
  <si>
    <t>0000064531</t>
  </si>
  <si>
    <t>Karam,Anthony</t>
  </si>
  <si>
    <t>0000061063</t>
  </si>
  <si>
    <t>Morris,Daniel L</t>
  </si>
  <si>
    <t>0000090076</t>
  </si>
  <si>
    <t>Holland-Gresock,Joshua</t>
  </si>
  <si>
    <t>0000086107</t>
  </si>
  <si>
    <t>Kessler,Crystal</t>
  </si>
  <si>
    <t>0000085579</t>
  </si>
  <si>
    <t>Pace,Andrew</t>
  </si>
  <si>
    <t>0000057901</t>
  </si>
  <si>
    <t>Ugalde,Francisca</t>
  </si>
  <si>
    <t>0000085734</t>
  </si>
  <si>
    <t>Habbiyyieh,Hend</t>
  </si>
  <si>
    <t>0000086301</t>
  </si>
  <si>
    <t>Argabright,Ashley R</t>
  </si>
  <si>
    <t>0000087515</t>
  </si>
  <si>
    <t>Brown,Ryan</t>
  </si>
  <si>
    <t>0000067213</t>
  </si>
  <si>
    <t>Cassell,Kacie L</t>
  </si>
  <si>
    <t>0000081421</t>
  </si>
  <si>
    <t>Coon,Robert L</t>
  </si>
  <si>
    <t>0000076128</t>
  </si>
  <si>
    <t>Hale,Jaclyn</t>
  </si>
  <si>
    <t>0000086302</t>
  </si>
  <si>
    <t>Hartline,Cory A</t>
  </si>
  <si>
    <t>0000086303</t>
  </si>
  <si>
    <t>Lee,Taylor M</t>
  </si>
  <si>
    <t>0000076967</t>
  </si>
  <si>
    <t>Longanecker,Melanie</t>
  </si>
  <si>
    <t>0000004083</t>
  </si>
  <si>
    <t>Londraville,Richard</t>
  </si>
  <si>
    <t>0000085790</t>
  </si>
  <si>
    <t>Modney,Nicholas</t>
  </si>
  <si>
    <t>0000081605</t>
  </si>
  <si>
    <t>Molnar,Cari E</t>
  </si>
  <si>
    <t>0000086304</t>
  </si>
  <si>
    <t>Ricciardi,Morgan T</t>
  </si>
  <si>
    <t>0000007739</t>
  </si>
  <si>
    <t>Medvedeff,Christopher Q</t>
  </si>
  <si>
    <t>0000087897</t>
  </si>
  <si>
    <t>Seeley,Marisa</t>
  </si>
  <si>
    <t>0000073047</t>
  </si>
  <si>
    <t>Smartnick,Matthew A</t>
  </si>
  <si>
    <t>0000090954</t>
  </si>
  <si>
    <t>Stafford,Erika</t>
  </si>
  <si>
    <t>0000089662</t>
  </si>
  <si>
    <t>Eastern OptX Inc</t>
  </si>
  <si>
    <t>0000088660</t>
  </si>
  <si>
    <t>Volek,Samantha</t>
  </si>
  <si>
    <t>0000083789</t>
  </si>
  <si>
    <t>Moran,Andrew J</t>
  </si>
  <si>
    <t>0000011244</t>
  </si>
  <si>
    <t>Russ,Jana R</t>
  </si>
  <si>
    <t>0000081950</t>
  </si>
  <si>
    <t>Hauff,Derek</t>
  </si>
  <si>
    <t>0000086005</t>
  </si>
  <si>
    <t>Boswell,Meghan K</t>
  </si>
  <si>
    <t>0000087852</t>
  </si>
  <si>
    <t>Trowbridge,Peter</t>
  </si>
  <si>
    <t>0000089176</t>
  </si>
  <si>
    <t>Lower,Tyler</t>
  </si>
  <si>
    <t>0000082673</t>
  </si>
  <si>
    <t>Crow,Mariam</t>
  </si>
  <si>
    <t>0000050978</t>
  </si>
  <si>
    <t>Senko,John M</t>
  </si>
  <si>
    <t>0000053830</t>
  </si>
  <si>
    <t>Schuldiner,Michael</t>
  </si>
  <si>
    <t>0000051004</t>
  </si>
  <si>
    <t>Sheng,Michael</t>
  </si>
  <si>
    <t>0000091124</t>
  </si>
  <si>
    <t>Gimmarco Jr,Joseph</t>
  </si>
  <si>
    <t>0000087572</t>
  </si>
  <si>
    <t>Rochford,Shaina</t>
  </si>
  <si>
    <t>0000047163</t>
  </si>
  <si>
    <t>Gao,Anny</t>
  </si>
  <si>
    <t>0000085722</t>
  </si>
  <si>
    <t>Sandy,Ryan</t>
  </si>
  <si>
    <t>0000093542</t>
  </si>
  <si>
    <t>Sonntag,Garret</t>
  </si>
  <si>
    <t>0000086024</t>
  </si>
  <si>
    <t>Kamer,Andrew</t>
  </si>
  <si>
    <t>0000094554</t>
  </si>
  <si>
    <t>Knisely,Alex</t>
  </si>
  <si>
    <t>0000092066</t>
  </si>
  <si>
    <t>Rozaieski,Mitchell</t>
  </si>
  <si>
    <t>0000086305</t>
  </si>
  <si>
    <t>Burwell,Kyle E</t>
  </si>
  <si>
    <t>0000086306</t>
  </si>
  <si>
    <t>Reeder Jr,Antonio O</t>
  </si>
  <si>
    <t>0000076743</t>
  </si>
  <si>
    <t>Meisner,Kevin</t>
  </si>
  <si>
    <t>0000087322</t>
  </si>
  <si>
    <t>Zito,Erik</t>
  </si>
  <si>
    <t>0000069906</t>
  </si>
  <si>
    <t>Ross,Christopher L</t>
  </si>
  <si>
    <t>0000084975</t>
  </si>
  <si>
    <t>Koch,Breanna</t>
  </si>
  <si>
    <t>0000087412</t>
  </si>
  <si>
    <t>Gaydos,Brett</t>
  </si>
  <si>
    <t>0000086307</t>
  </si>
  <si>
    <t>Salhany,Mariah T</t>
  </si>
  <si>
    <t>0000087646</t>
  </si>
  <si>
    <t>Haas,Analee</t>
  </si>
  <si>
    <t>0000087413</t>
  </si>
  <si>
    <t>VanZummeren,Jonathan</t>
  </si>
  <si>
    <t>0000071272</t>
  </si>
  <si>
    <t>Markeson,Alexis B</t>
  </si>
  <si>
    <t>0000083445</t>
  </si>
  <si>
    <t>Morgan,Madison</t>
  </si>
  <si>
    <t>0000080150</t>
  </si>
  <si>
    <t>Gsellman,Lucas A</t>
  </si>
  <si>
    <t>0000086308</t>
  </si>
  <si>
    <t>Drake,Ian J</t>
  </si>
  <si>
    <t>0000092115</t>
  </si>
  <si>
    <t>Stein,Kevin</t>
  </si>
  <si>
    <t>0000088957</t>
  </si>
  <si>
    <t>Morris,Morgan</t>
  </si>
  <si>
    <t>0000084962</t>
  </si>
  <si>
    <t>Davies,Anna</t>
  </si>
  <si>
    <t>0000081287</t>
  </si>
  <si>
    <t>Hickman,Danielle</t>
  </si>
  <si>
    <t>0000085691</t>
  </si>
  <si>
    <t>Prebonick,Nathan</t>
  </si>
  <si>
    <t>0000087665</t>
  </si>
  <si>
    <t>DeShon,Ben</t>
  </si>
  <si>
    <t>0000075511</t>
  </si>
  <si>
    <t>Shaffer,Jordan</t>
  </si>
  <si>
    <t>0000090084</t>
  </si>
  <si>
    <t>Myers,Olivia A</t>
  </si>
  <si>
    <t>0000089357</t>
  </si>
  <si>
    <t>Vogel,Ali</t>
  </si>
  <si>
    <t>0000086309</t>
  </si>
  <si>
    <t>George,Ashley A</t>
  </si>
  <si>
    <t>0000086310</t>
  </si>
  <si>
    <t>Hildenbrand,Bryan F</t>
  </si>
  <si>
    <t>0000081085</t>
  </si>
  <si>
    <t>Elliott,Sophia</t>
  </si>
  <si>
    <t>0000090642</t>
  </si>
  <si>
    <t>Gross,Marissa</t>
  </si>
  <si>
    <t>0000085761</t>
  </si>
  <si>
    <t>Pellerin,Brittney</t>
  </si>
  <si>
    <t>0000093485</t>
  </si>
  <si>
    <t>Yoder,Kelsey R</t>
  </si>
  <si>
    <t>0000086311</t>
  </si>
  <si>
    <t>Mease,Meredith N</t>
  </si>
  <si>
    <t>0000087466</t>
  </si>
  <si>
    <t>Crawford,Ian</t>
  </si>
  <si>
    <t>0000091819</t>
  </si>
  <si>
    <t>Bagnolo,Nicholas</t>
  </si>
  <si>
    <t>0000091626</t>
  </si>
  <si>
    <t>Cochran,Colin</t>
  </si>
  <si>
    <t>0000088632</t>
  </si>
  <si>
    <t>Bartolotta,John</t>
  </si>
  <si>
    <t>0000089464</t>
  </si>
  <si>
    <t>Lively,Joshua</t>
  </si>
  <si>
    <t>0000051833</t>
  </si>
  <si>
    <t>Weigold,Ingrid</t>
  </si>
  <si>
    <t>0000054512</t>
  </si>
  <si>
    <t>Lee,Seungbum</t>
  </si>
  <si>
    <t>0000063925</t>
  </si>
  <si>
    <t>Tecca,Rachel N</t>
  </si>
  <si>
    <t>0000078522</t>
  </si>
  <si>
    <t>Butler,Brian J</t>
  </si>
  <si>
    <t>0000089461</t>
  </si>
  <si>
    <t>Edwards,Christopher</t>
  </si>
  <si>
    <t>0000053524</t>
  </si>
  <si>
    <t>Jackson,Melissa B</t>
  </si>
  <si>
    <t>0000092539</t>
  </si>
  <si>
    <t>Sipes,Emily</t>
  </si>
  <si>
    <t>0000085689</t>
  </si>
  <si>
    <t>Dent,Trista</t>
  </si>
  <si>
    <t>0000080140</t>
  </si>
  <si>
    <t>Whiddon,Kyle T</t>
  </si>
  <si>
    <t>0000051887</t>
  </si>
  <si>
    <t>Lazar,Lisa A</t>
  </si>
  <si>
    <t>0000081616</t>
  </si>
  <si>
    <t>Maxwell,Ryan L</t>
  </si>
  <si>
    <t>0000058023</t>
  </si>
  <si>
    <t>Thornton,Michele D</t>
  </si>
  <si>
    <t>0000088016</t>
  </si>
  <si>
    <t>Riedel,Paula</t>
  </si>
  <si>
    <t>0000055168</t>
  </si>
  <si>
    <t>Makki,Nidaa</t>
  </si>
  <si>
    <t>0000061672</t>
  </si>
  <si>
    <t>Cochran,Christopher</t>
  </si>
  <si>
    <t>0000084877</t>
  </si>
  <si>
    <t>Ferrell,Tonia</t>
  </si>
  <si>
    <t>0000052954</t>
  </si>
  <si>
    <t>Brown,Tyler</t>
  </si>
  <si>
    <t>0000087184</t>
  </si>
  <si>
    <t>Hardy-Butler,Kayla</t>
  </si>
  <si>
    <t>0000089951</t>
  </si>
  <si>
    <t>Yang,Kue</t>
  </si>
  <si>
    <t>0000094791</t>
  </si>
  <si>
    <t>Hooten,Steven</t>
  </si>
  <si>
    <t>0000084968</t>
  </si>
  <si>
    <t>Kuzman,Brian L</t>
  </si>
  <si>
    <t>0000054160</t>
  </si>
  <si>
    <t>Buford,Christopher J</t>
  </si>
  <si>
    <t>0000054414</t>
  </si>
  <si>
    <t>O'Sullivan,Terrence M</t>
  </si>
  <si>
    <t>0000089795</t>
  </si>
  <si>
    <t>Bencze,Brett</t>
  </si>
  <si>
    <t>0000080256</t>
  </si>
  <si>
    <t>Benzo,Caitlyn C</t>
  </si>
  <si>
    <t>0000086312</t>
  </si>
  <si>
    <t>Marinos,Paul T</t>
  </si>
  <si>
    <t>0000095277</t>
  </si>
  <si>
    <t>O'Connor,Lindsey</t>
  </si>
  <si>
    <t>0000069476</t>
  </si>
  <si>
    <t>Markwald,Melissa</t>
  </si>
  <si>
    <t>0000071927</t>
  </si>
  <si>
    <t>Detorakis,Caterina S</t>
  </si>
  <si>
    <t>0000070658</t>
  </si>
  <si>
    <t>Hicks,Graham</t>
  </si>
  <si>
    <t>0000086313</t>
  </si>
  <si>
    <t>Forshey,Spencer L</t>
  </si>
  <si>
    <t>0000086314</t>
  </si>
  <si>
    <t>Naumann,Melissa</t>
  </si>
  <si>
    <t>0000079207</t>
  </si>
  <si>
    <t>Maher,Emily K</t>
  </si>
  <si>
    <t>0000087842</t>
  </si>
  <si>
    <t>Vargo,Brianna</t>
  </si>
  <si>
    <t>0000089171</t>
  </si>
  <si>
    <t>Mann,Megan</t>
  </si>
  <si>
    <t>0000088697</t>
  </si>
  <si>
    <t>Serrato,Karlie</t>
  </si>
  <si>
    <t>0000086315</t>
  </si>
  <si>
    <t>Short,Aaron</t>
  </si>
  <si>
    <t>0000093913</t>
  </si>
  <si>
    <t>Schilstra,Keith</t>
  </si>
  <si>
    <t>0000086316</t>
  </si>
  <si>
    <t>Owusuaah,Tia A</t>
  </si>
  <si>
    <t>0000051548</t>
  </si>
  <si>
    <t>Chandy,Abhilash J</t>
  </si>
  <si>
    <t>0000062692</t>
  </si>
  <si>
    <t>Carter,James R</t>
  </si>
  <si>
    <t>0000075995</t>
  </si>
  <si>
    <t>Aupperle,Shannon F</t>
  </si>
  <si>
    <t>0000053791</t>
  </si>
  <si>
    <t>Pittis,Cole D</t>
  </si>
  <si>
    <t>0000092079</t>
  </si>
  <si>
    <t>Wredge,Waid W</t>
  </si>
  <si>
    <t>0000058112</t>
  </si>
  <si>
    <t>Yerian,Connie S</t>
  </si>
  <si>
    <t>0000053192</t>
  </si>
  <si>
    <t>Tsai,I-Chun</t>
  </si>
  <si>
    <t>0000089636</t>
  </si>
  <si>
    <t>Murphy,Arim</t>
  </si>
  <si>
    <t>0000053870</t>
  </si>
  <si>
    <t>Mothersbaugh,Jennifer</t>
  </si>
  <si>
    <t>0000072555</t>
  </si>
  <si>
    <t>Thomson,James B</t>
  </si>
  <si>
    <t>0000055138</t>
  </si>
  <si>
    <t>Dey,Asoke K</t>
  </si>
  <si>
    <t>0000053470</t>
  </si>
  <si>
    <t>Whitmore,Julie</t>
  </si>
  <si>
    <t>0000053067</t>
  </si>
  <si>
    <t>Goodell,John W</t>
  </si>
  <si>
    <t>0000083837</t>
  </si>
  <si>
    <t>Shaffer,Samantha</t>
  </si>
  <si>
    <t>0000055206</t>
  </si>
  <si>
    <t>Fink,Lisa M</t>
  </si>
  <si>
    <t>0000093887</t>
  </si>
  <si>
    <t>Lugo,Nicholas</t>
  </si>
  <si>
    <t>0000055198</t>
  </si>
  <si>
    <t>Samangy,Anthony</t>
  </si>
  <si>
    <t>0000092077</t>
  </si>
  <si>
    <t>Yanda,Christopher P</t>
  </si>
  <si>
    <t>0000059034</t>
  </si>
  <si>
    <t>LaBadie,Lee</t>
  </si>
  <si>
    <t>0000086072</t>
  </si>
  <si>
    <t>Rancour,Olivia</t>
  </si>
  <si>
    <t>0000092056</t>
  </si>
  <si>
    <t>Aberegg,Matthew</t>
  </si>
  <si>
    <t>0000080261</t>
  </si>
  <si>
    <t>Avanesyan,Rimma A</t>
  </si>
  <si>
    <t>0000093862</t>
  </si>
  <si>
    <t>Bohnak,William</t>
  </si>
  <si>
    <t>0000088466</t>
  </si>
  <si>
    <t>Holtrey,Cole J</t>
  </si>
  <si>
    <t>0000011603</t>
  </si>
  <si>
    <t>Adams Jr,Dale R</t>
  </si>
  <si>
    <t>0000090122</t>
  </si>
  <si>
    <t>Neal,Tyler</t>
  </si>
  <si>
    <t>0000089121</t>
  </si>
  <si>
    <t>Palecek,Chelsie</t>
  </si>
  <si>
    <t>0000090442</t>
  </si>
  <si>
    <t>Alesci,Amy</t>
  </si>
  <si>
    <t>0000089815</t>
  </si>
  <si>
    <t>Owens,Ashley</t>
  </si>
  <si>
    <t>0000079972</t>
  </si>
  <si>
    <t>Arnold,Zachary S</t>
  </si>
  <si>
    <t>0000086317</t>
  </si>
  <si>
    <t>Buxton,Brianna L</t>
  </si>
  <si>
    <t>0000073018</t>
  </si>
  <si>
    <t>Elsayed,Noha</t>
  </si>
  <si>
    <t>0000085637</t>
  </si>
  <si>
    <t>Leiner,Ashley</t>
  </si>
  <si>
    <t>0000087094</t>
  </si>
  <si>
    <t>Lockwood,Kristina</t>
  </si>
  <si>
    <t>0000084296</t>
  </si>
  <si>
    <t>Kasper,Matthew</t>
  </si>
  <si>
    <t>0000092530</t>
  </si>
  <si>
    <t>Lawrence,Juliann</t>
  </si>
  <si>
    <t>0000093062</t>
  </si>
  <si>
    <t>Nagle,Allison</t>
  </si>
  <si>
    <t>0000088482</t>
  </si>
  <si>
    <t>Burkholder,Lacey</t>
  </si>
  <si>
    <t>0000081628</t>
  </si>
  <si>
    <t>Shoop,Collin P</t>
  </si>
  <si>
    <t>0000092841</t>
  </si>
  <si>
    <t>Toth,Scott</t>
  </si>
  <si>
    <t>0000090714</t>
  </si>
  <si>
    <t>Webber,Robert</t>
  </si>
  <si>
    <t>0000088855</t>
  </si>
  <si>
    <t>Nicholas,Jacob</t>
  </si>
  <si>
    <t>0000083568</t>
  </si>
  <si>
    <t>Gasper,Michael R</t>
  </si>
  <si>
    <t>0000083661</t>
  </si>
  <si>
    <t>Caudill,Abbie N</t>
  </si>
  <si>
    <t>0000077757</t>
  </si>
  <si>
    <t>Liu,Yang</t>
  </si>
  <si>
    <t>0000085604</t>
  </si>
  <si>
    <t>Poston,Edward J</t>
  </si>
  <si>
    <t>0000079838</t>
  </si>
  <si>
    <t>Ly,Jennifer</t>
  </si>
  <si>
    <t>0000087798</t>
  </si>
  <si>
    <t>Sykora,Kellie M</t>
  </si>
  <si>
    <t>0000055714</t>
  </si>
  <si>
    <t>Hergenrather,Diane</t>
  </si>
  <si>
    <t>0000090705</t>
  </si>
  <si>
    <t>Jones,Justin T</t>
  </si>
  <si>
    <t>0000084744</t>
  </si>
  <si>
    <t>Younis,Nariman</t>
  </si>
  <si>
    <t>0000075509</t>
  </si>
  <si>
    <t>Ripple,Jessica Y</t>
  </si>
  <si>
    <t>0000069764</t>
  </si>
  <si>
    <t>Stoneking,Ashley R</t>
  </si>
  <si>
    <t>0000025526</t>
  </si>
  <si>
    <t>Haynes,Amy</t>
  </si>
  <si>
    <t>0000092230</t>
  </si>
  <si>
    <t>Kilburn,Zachary</t>
  </si>
  <si>
    <t>0000080149</t>
  </si>
  <si>
    <t>Venci Jr,Anthony L</t>
  </si>
  <si>
    <t>0000083450</t>
  </si>
  <si>
    <t>Wilson,Tessa C</t>
  </si>
  <si>
    <t>0000085030</t>
  </si>
  <si>
    <t>Zalecky,Erika</t>
  </si>
  <si>
    <t>0000090381</t>
  </si>
  <si>
    <t>Antonucci,Andrew</t>
  </si>
  <si>
    <t>0000088018</t>
  </si>
  <si>
    <t>Boling,William J</t>
  </si>
  <si>
    <t>0000087250</t>
  </si>
  <si>
    <t>Kuch,Heather</t>
  </si>
  <si>
    <t>0000078923</t>
  </si>
  <si>
    <t>Uy,Michael</t>
  </si>
  <si>
    <t>0000091242</t>
  </si>
  <si>
    <t>Etter,Stephanie</t>
  </si>
  <si>
    <t>0000087281</t>
  </si>
  <si>
    <t>Ziska,Jessi</t>
  </si>
  <si>
    <t>0000083639</t>
  </si>
  <si>
    <t>Chandler,Abbey</t>
  </si>
  <si>
    <t>0000089905</t>
  </si>
  <si>
    <t>Fodor,Caleb</t>
  </si>
  <si>
    <t>0000091825</t>
  </si>
  <si>
    <t>Madgar,Lindsey</t>
  </si>
  <si>
    <t>0000074039</t>
  </si>
  <si>
    <t>Gates,Jonathan P</t>
  </si>
  <si>
    <t>0000090266</t>
  </si>
  <si>
    <t>Lopez,Gabrielle M</t>
  </si>
  <si>
    <t>0000085973</t>
  </si>
  <si>
    <t>Telford,Taylor</t>
  </si>
  <si>
    <t>0000059795</t>
  </si>
  <si>
    <t>White,Naomi C</t>
  </si>
  <si>
    <t>0000056802</t>
  </si>
  <si>
    <t>Graor,Christine H</t>
  </si>
  <si>
    <t>0000062216</t>
  </si>
  <si>
    <t>Shajie,Ethan</t>
  </si>
  <si>
    <t>0000008676</t>
  </si>
  <si>
    <t>Facemire,Paul</t>
  </si>
  <si>
    <t>0000057503</t>
  </si>
  <si>
    <t>Papoi,Brenda</t>
  </si>
  <si>
    <t>0000069832</t>
  </si>
  <si>
    <t>Simone,Sheri</t>
  </si>
  <si>
    <t>0000075498</t>
  </si>
  <si>
    <t>Balash Jr,Robert</t>
  </si>
  <si>
    <t>0000093277</t>
  </si>
  <si>
    <t>Clark,John P</t>
  </si>
  <si>
    <t>0000091462</t>
  </si>
  <si>
    <t>Johnson II,Rodney D</t>
  </si>
  <si>
    <t>0000053549</t>
  </si>
  <si>
    <t>Karim,Alamgir</t>
  </si>
  <si>
    <t>0000090522</t>
  </si>
  <si>
    <t>Pariano Jr,Mark A</t>
  </si>
  <si>
    <t>0000086318</t>
  </si>
  <si>
    <t>Hood,Teron D</t>
  </si>
  <si>
    <t>0000088257</t>
  </si>
  <si>
    <t>Farnsworth,Darlene</t>
  </si>
  <si>
    <t>0000091121</t>
  </si>
  <si>
    <t>Fleming,Marcus</t>
  </si>
  <si>
    <t>0000054281</t>
  </si>
  <si>
    <t>Kabellar,Kevin</t>
  </si>
  <si>
    <t>0000056077</t>
  </si>
  <si>
    <t>Abboud,Rita</t>
  </si>
  <si>
    <t>0000091392</t>
  </si>
  <si>
    <t>Saternow,Marty</t>
  </si>
  <si>
    <t>0000094887</t>
  </si>
  <si>
    <t>Fritz,Tristan</t>
  </si>
  <si>
    <t>0000092391</t>
  </si>
  <si>
    <t>Butts Ticket Company</t>
  </si>
  <si>
    <t>0000090216</t>
  </si>
  <si>
    <t>Lanni,Joseph</t>
  </si>
  <si>
    <t>0000067153</t>
  </si>
  <si>
    <t>Blasko,Sean M</t>
  </si>
  <si>
    <t>0000083503</t>
  </si>
  <si>
    <t>Crowder,Thelma K</t>
  </si>
  <si>
    <t>0000083174</t>
  </si>
  <si>
    <t>Ledebur,Andrew</t>
  </si>
  <si>
    <t>0000008214</t>
  </si>
  <si>
    <t>Kwong,Eva</t>
  </si>
  <si>
    <t>0000078996</t>
  </si>
  <si>
    <t>Morrow,Kaitlyn</t>
  </si>
  <si>
    <t>0000092681</t>
  </si>
  <si>
    <t>O'Neill,Jason M</t>
  </si>
  <si>
    <t>0000083642</t>
  </si>
  <si>
    <t>Pollock,Brett</t>
  </si>
  <si>
    <t>0000090267</t>
  </si>
  <si>
    <t>Smith,Suzanne R</t>
  </si>
  <si>
    <t>0000077264</t>
  </si>
  <si>
    <t>Zelina,Gary</t>
  </si>
  <si>
    <t>0000089195</t>
  </si>
  <si>
    <t>Digerloma,Michelle F</t>
  </si>
  <si>
    <t>0000091285</t>
  </si>
  <si>
    <t>Dunigan,Anastasia</t>
  </si>
  <si>
    <t>0000087896</t>
  </si>
  <si>
    <t>Blair,Sarah</t>
  </si>
  <si>
    <t>0000094975</t>
  </si>
  <si>
    <t>Oldfield,Charles W</t>
  </si>
  <si>
    <t>0000093712</t>
  </si>
  <si>
    <t>Thomas,John</t>
  </si>
  <si>
    <t>0000088579</t>
  </si>
  <si>
    <t>Parrish,Matthew</t>
  </si>
  <si>
    <t>0000086319</t>
  </si>
  <si>
    <t>Carroll,Tyler C</t>
  </si>
  <si>
    <t>0000094706</t>
  </si>
  <si>
    <t>Spellman,Scott G</t>
  </si>
  <si>
    <t>0000086320</t>
  </si>
  <si>
    <t>Garner,Jacob A</t>
  </si>
  <si>
    <t>0000072327</t>
  </si>
  <si>
    <t>Stoller,Cynthia D</t>
  </si>
  <si>
    <t>0000087348</t>
  </si>
  <si>
    <t>Just,Allisyn</t>
  </si>
  <si>
    <t>0000072314</t>
  </si>
  <si>
    <t>McClellan,Marissa L</t>
  </si>
  <si>
    <t>0000086321</t>
  </si>
  <si>
    <t>Spuzzillo,Tyler P</t>
  </si>
  <si>
    <t>0000056180</t>
  </si>
  <si>
    <t>Yeager,Sara Kelci</t>
  </si>
  <si>
    <t>0000087280</t>
  </si>
  <si>
    <t>Parish,Dominic</t>
  </si>
  <si>
    <t>0000086322</t>
  </si>
  <si>
    <t>Hammoudeh,Ahmed M</t>
  </si>
  <si>
    <t>0000087802</t>
  </si>
  <si>
    <t>Butzer,Katie M</t>
  </si>
  <si>
    <t>0000088909</t>
  </si>
  <si>
    <t>Liebhart,Matthew</t>
  </si>
  <si>
    <t>0000043793</t>
  </si>
  <si>
    <t>Wood,Steven J</t>
  </si>
  <si>
    <t>0000088048</t>
  </si>
  <si>
    <t>Sidaway,Kristina</t>
  </si>
  <si>
    <t>0000088726</t>
  </si>
  <si>
    <t>Evans,Angel</t>
  </si>
  <si>
    <t>0000080254</t>
  </si>
  <si>
    <t>Kinlow,Meleah M</t>
  </si>
  <si>
    <t>0000086053</t>
  </si>
  <si>
    <t>Lakshminarasinhan,Suraj</t>
  </si>
  <si>
    <t>0000087843</t>
  </si>
  <si>
    <t>Nussbaum,Jordan</t>
  </si>
  <si>
    <t>0000086323</t>
  </si>
  <si>
    <t>Vang,Tao</t>
  </si>
  <si>
    <t>0000086324</t>
  </si>
  <si>
    <t>Vinas,Patrick C</t>
  </si>
  <si>
    <t>0000086325</t>
  </si>
  <si>
    <t>Dover,Ryan P</t>
  </si>
  <si>
    <t>0000087291</t>
  </si>
  <si>
    <t>Stroh,Shane</t>
  </si>
  <si>
    <t>0000093318</t>
  </si>
  <si>
    <t>Calapa,Kayla</t>
  </si>
  <si>
    <t>0000094539</t>
  </si>
  <si>
    <t>Lumley,Jamie</t>
  </si>
  <si>
    <t>0000063284</t>
  </si>
  <si>
    <t>Biswas,Dipankar</t>
  </si>
  <si>
    <t>0000088464</t>
  </si>
  <si>
    <t>Fuller,Ashleah J</t>
  </si>
  <si>
    <t>0000082778</t>
  </si>
  <si>
    <t>Jones,Adrienne</t>
  </si>
  <si>
    <t>0000082831</t>
  </si>
  <si>
    <t>Collins,Jermaine A</t>
  </si>
  <si>
    <t>0000061965</t>
  </si>
  <si>
    <t>Lucas,Michael L</t>
  </si>
  <si>
    <t>0000082913</t>
  </si>
  <si>
    <t>Vitek,Megan</t>
  </si>
  <si>
    <t>0000076532</t>
  </si>
  <si>
    <t>Vermillion,Megan</t>
  </si>
  <si>
    <t>0000072143</t>
  </si>
  <si>
    <t>Kannan,Manigandan</t>
  </si>
  <si>
    <t>0000086326</t>
  </si>
  <si>
    <t>Thompson,Bradley E</t>
  </si>
  <si>
    <t>0000089087</t>
  </si>
  <si>
    <t>Buser,Lauren</t>
  </si>
  <si>
    <t>0000093546</t>
  </si>
  <si>
    <t>Thurman,Caitlyn</t>
  </si>
  <si>
    <t>0000088017</t>
  </si>
  <si>
    <t>Tucker,Sabrina</t>
  </si>
  <si>
    <t>0000090127</t>
  </si>
  <si>
    <t>Ball,Christian T</t>
  </si>
  <si>
    <t>0000075607</t>
  </si>
  <si>
    <t>Wise,Terrence A</t>
  </si>
  <si>
    <t>0000090303</t>
  </si>
  <si>
    <t>Langham-Karkellie,Zachary</t>
  </si>
  <si>
    <t>0000078593</t>
  </si>
  <si>
    <t>Zelman,Ken</t>
  </si>
  <si>
    <t>0000094766</t>
  </si>
  <si>
    <t>Downey,Colin</t>
  </si>
  <si>
    <t>0000083590</t>
  </si>
  <si>
    <t>Herman,Turner</t>
  </si>
  <si>
    <t>0000070112</t>
  </si>
  <si>
    <t>Breymier,Jessica L</t>
  </si>
  <si>
    <t>0000057248</t>
  </si>
  <si>
    <t>Defante,Adrian</t>
  </si>
  <si>
    <t>0000087402</t>
  </si>
  <si>
    <t>Yager,Todd</t>
  </si>
  <si>
    <t>0000079526</t>
  </si>
  <si>
    <t>Wu,Charlie Chunlin</t>
  </si>
  <si>
    <t>0000090297</t>
  </si>
  <si>
    <t>Bowman,Ronald</t>
  </si>
  <si>
    <t>0000067296</t>
  </si>
  <si>
    <t>Xu,Quan</t>
  </si>
  <si>
    <t>0000077329</t>
  </si>
  <si>
    <t>Roberts,Ariel</t>
  </si>
  <si>
    <t>0000087342</t>
  </si>
  <si>
    <t>Wilson,Keith</t>
  </si>
  <si>
    <t>0000002220</t>
  </si>
  <si>
    <t>Youngs,Wiley J</t>
  </si>
  <si>
    <t>0000091813</t>
  </si>
  <si>
    <t>Mazgal Jr,Frank</t>
  </si>
  <si>
    <t>0000092271</t>
  </si>
  <si>
    <t>Davis,Reed A</t>
  </si>
  <si>
    <t>0000084933</t>
  </si>
  <si>
    <t>Martinelli,Haley</t>
  </si>
  <si>
    <t>0000091216</t>
  </si>
  <si>
    <t>Metcalf,Matthew</t>
  </si>
  <si>
    <t>0000091874</t>
  </si>
  <si>
    <t>Pierson,Emma</t>
  </si>
  <si>
    <t>0000003071</t>
  </si>
  <si>
    <t>Ashby,Susan DiRenzo</t>
  </si>
  <si>
    <t>0000089735</t>
  </si>
  <si>
    <t>Simpson,John</t>
  </si>
  <si>
    <t>0000087972</t>
  </si>
  <si>
    <t>Barnby,Lisa</t>
  </si>
  <si>
    <t>0000089622</t>
  </si>
  <si>
    <t>Calzola,Gianna</t>
  </si>
  <si>
    <t>0000085918</t>
  </si>
  <si>
    <t>Rickel,Todd</t>
  </si>
  <si>
    <t>0000086327</t>
  </si>
  <si>
    <t>Buss,Nicholas M</t>
  </si>
  <si>
    <t>0000092259</t>
  </si>
  <si>
    <t>Smethers,Lauren</t>
  </si>
  <si>
    <t>0000087471</t>
  </si>
  <si>
    <t>Gamble,Sherry</t>
  </si>
  <si>
    <t>0000086328</t>
  </si>
  <si>
    <t>Makki,Layale B</t>
  </si>
  <si>
    <t>0000091129</t>
  </si>
  <si>
    <t>Cook,Dioswal PJ</t>
  </si>
  <si>
    <t>0000092286</t>
  </si>
  <si>
    <t>Allen,Mary E</t>
  </si>
  <si>
    <t>0000088977</t>
  </si>
  <si>
    <t>Mazzaferri,Marcus</t>
  </si>
  <si>
    <t>0000090933</t>
  </si>
  <si>
    <t>Mikovich,Jessica</t>
  </si>
  <si>
    <t>0000088732</t>
  </si>
  <si>
    <t>Shaffer,Danielle</t>
  </si>
  <si>
    <t>0000087255</t>
  </si>
  <si>
    <t>Gerhart,Ryan</t>
  </si>
  <si>
    <t>0000075434</t>
  </si>
  <si>
    <t>Krell,Paul</t>
  </si>
  <si>
    <t>0000082405</t>
  </si>
  <si>
    <t>Spoerndle,Jonah M</t>
  </si>
  <si>
    <t>0000081567</t>
  </si>
  <si>
    <t>Rhodes,McKenzi J</t>
  </si>
  <si>
    <t>0000088897</t>
  </si>
  <si>
    <t>Curry,Amelia</t>
  </si>
  <si>
    <t>0000091984</t>
  </si>
  <si>
    <t>Rastatter,Holly</t>
  </si>
  <si>
    <t>0000090065</t>
  </si>
  <si>
    <t>Hobart,Megan</t>
  </si>
  <si>
    <t>0000088655</t>
  </si>
  <si>
    <t>Hoy,Nicholas</t>
  </si>
  <si>
    <t>0000085836</t>
  </si>
  <si>
    <t>George,Nicholas</t>
  </si>
  <si>
    <t>0000085538</t>
  </si>
  <si>
    <t>Jones,Bryce D</t>
  </si>
  <si>
    <t>0000079707</t>
  </si>
  <si>
    <t>McAlpine,Jessica</t>
  </si>
  <si>
    <t>0000078180</t>
  </si>
  <si>
    <t>Stojsavljevic,Alexander</t>
  </si>
  <si>
    <t>0000079730</t>
  </si>
  <si>
    <t>Gaughan,Patrick H</t>
  </si>
  <si>
    <t>0000092243</t>
  </si>
  <si>
    <t>Nagy,Samantha</t>
  </si>
  <si>
    <t>0000087084</t>
  </si>
  <si>
    <t>Glaven,Nick</t>
  </si>
  <si>
    <t>0000014832</t>
  </si>
  <si>
    <t>Keil,Marjorie G</t>
  </si>
  <si>
    <t>0000088146</t>
  </si>
  <si>
    <t>Poholski,Sean</t>
  </si>
  <si>
    <t>0000080636</t>
  </si>
  <si>
    <t>Harris,Michael A</t>
  </si>
  <si>
    <t>0000091128</t>
  </si>
  <si>
    <t>Blankenship,Jessica</t>
  </si>
  <si>
    <t>0000079951</t>
  </si>
  <si>
    <t>Nicholas,Noah C</t>
  </si>
  <si>
    <t>0000092487</t>
  </si>
  <si>
    <t>Cheatham,Moriah</t>
  </si>
  <si>
    <t>0000085971</t>
  </si>
  <si>
    <t>Smart,Nicole</t>
  </si>
  <si>
    <t>0000091047</t>
  </si>
  <si>
    <t>Beichler,Blaine</t>
  </si>
  <si>
    <t>0000093076</t>
  </si>
  <si>
    <t>McDevitt,Nathan</t>
  </si>
  <si>
    <t>0000093174</t>
  </si>
  <si>
    <t>Black,Eric</t>
  </si>
  <si>
    <t>0000086329</t>
  </si>
  <si>
    <t>Ratliff,Mitchell J</t>
  </si>
  <si>
    <t>0000090726</t>
  </si>
  <si>
    <t>Fockler,Maranda</t>
  </si>
  <si>
    <t>0000086330</t>
  </si>
  <si>
    <t>Bates,Sierra A</t>
  </si>
  <si>
    <t>0000091483</t>
  </si>
  <si>
    <t>Garner,Austin</t>
  </si>
  <si>
    <t>0000086331</t>
  </si>
  <si>
    <t>O'Neal,Sean D</t>
  </si>
  <si>
    <t>0000084636</t>
  </si>
  <si>
    <t>Yeaton,Miranda</t>
  </si>
  <si>
    <t>0000086332</t>
  </si>
  <si>
    <t>McGrew,Alexander B</t>
  </si>
  <si>
    <t>0000086333</t>
  </si>
  <si>
    <t>Iverson,Racquelle C</t>
  </si>
  <si>
    <t>0000093660</t>
  </si>
  <si>
    <t>Albert,Dezerae</t>
  </si>
  <si>
    <t>0000089522</t>
  </si>
  <si>
    <t>Dickerhoof,Ean H</t>
  </si>
  <si>
    <t>0000086000</t>
  </si>
  <si>
    <t>Abel,Alexandra</t>
  </si>
  <si>
    <t>0000089927</t>
  </si>
  <si>
    <t>Diehl,Matthew</t>
  </si>
  <si>
    <t>0000087871</t>
  </si>
  <si>
    <t>Stewart,D'Aria</t>
  </si>
  <si>
    <t>0000081550</t>
  </si>
  <si>
    <t>Weeman,Samuel</t>
  </si>
  <si>
    <t>0000090191</t>
  </si>
  <si>
    <t>Steiner,Micah</t>
  </si>
  <si>
    <t>0000090285</t>
  </si>
  <si>
    <t>Kalmar,Alex</t>
  </si>
  <si>
    <t>0000089971</t>
  </si>
  <si>
    <t>Phillips,Joshua D</t>
  </si>
  <si>
    <t>0000094866</t>
  </si>
  <si>
    <t>Daniluk,Kelsea</t>
  </si>
  <si>
    <t>0000078517</t>
  </si>
  <si>
    <t>Mickley,Lisa M</t>
  </si>
  <si>
    <t>0000094856</t>
  </si>
  <si>
    <t>Okolo,Imokhai</t>
  </si>
  <si>
    <t>0000059078</t>
  </si>
  <si>
    <t>Weinzierl,Barbara C</t>
  </si>
  <si>
    <t>0000089460</t>
  </si>
  <si>
    <t>Cramer,Kyle</t>
  </si>
  <si>
    <t>0000014282</t>
  </si>
  <si>
    <t>Kelly,Sarah J</t>
  </si>
  <si>
    <t>0000088296</t>
  </si>
  <si>
    <t>Hagans,Tiffany B</t>
  </si>
  <si>
    <t>0000090091</t>
  </si>
  <si>
    <t>Herchek,Stephen</t>
  </si>
  <si>
    <t>0000085170</t>
  </si>
  <si>
    <t>Insull,Sarah</t>
  </si>
  <si>
    <t>0000003800</t>
  </si>
  <si>
    <t>Proenza,Luis M</t>
  </si>
  <si>
    <t>0000047872</t>
  </si>
  <si>
    <t>Wang,Bojie</t>
  </si>
  <si>
    <t>0000061648</t>
  </si>
  <si>
    <t>Alexander,Deon</t>
  </si>
  <si>
    <t>0000003784</t>
  </si>
  <si>
    <t>Dessin,Carolyn L</t>
  </si>
  <si>
    <t>0000067178</t>
  </si>
  <si>
    <t>Damson,Enoch E</t>
  </si>
  <si>
    <t>0000015347</t>
  </si>
  <si>
    <t>Breitenbach,Deborah A</t>
  </si>
  <si>
    <t>0000089628</t>
  </si>
  <si>
    <t>Stickford,Thomas</t>
  </si>
  <si>
    <t>0000090673</t>
  </si>
  <si>
    <t>Wilson,Rudy A</t>
  </si>
  <si>
    <t>0000086334</t>
  </si>
  <si>
    <t>Hinton,Rico D</t>
  </si>
  <si>
    <t>0000044065</t>
  </si>
  <si>
    <t>Weiss,Robert A</t>
  </si>
  <si>
    <t>0000060576</t>
  </si>
  <si>
    <t>Carlin,Charles H</t>
  </si>
  <si>
    <t>0000055828</t>
  </si>
  <si>
    <t>Koskey,Kristin L</t>
  </si>
  <si>
    <t>0000055185</t>
  </si>
  <si>
    <t>Becker,Matthew L</t>
  </si>
  <si>
    <t>0000066891</t>
  </si>
  <si>
    <t>Watts,Taneisha</t>
  </si>
  <si>
    <t>0000087606</t>
  </si>
  <si>
    <t>Isaac,Ezechiel</t>
  </si>
  <si>
    <t>0000091774</t>
  </si>
  <si>
    <t>McHugh,Connor</t>
  </si>
  <si>
    <t>0000087321</t>
  </si>
  <si>
    <t>Delaney,Adam</t>
  </si>
  <si>
    <t>0000002080</t>
  </si>
  <si>
    <t>Ballou,Brian M</t>
  </si>
  <si>
    <t>0000087622</t>
  </si>
  <si>
    <t>Bender,Christopher</t>
  </si>
  <si>
    <t>0000088736</t>
  </si>
  <si>
    <t>Butler,Chelsie</t>
  </si>
  <si>
    <t>0000086335</t>
  </si>
  <si>
    <t>Carroll,Grant I</t>
  </si>
  <si>
    <t>0000086336</t>
  </si>
  <si>
    <t>Clark,Marie E</t>
  </si>
  <si>
    <t>0000092166</t>
  </si>
  <si>
    <t>Kerka,Kevin</t>
  </si>
  <si>
    <t>0000090249</t>
  </si>
  <si>
    <t>Mira,Marie</t>
  </si>
  <si>
    <t>0000091897</t>
  </si>
  <si>
    <t>Ridenour,Taylor</t>
  </si>
  <si>
    <t>0000091828</t>
  </si>
  <si>
    <t>Robinson,Ryan</t>
  </si>
  <si>
    <t>0000093713</t>
  </si>
  <si>
    <t>Wallace,Kaleigh</t>
  </si>
  <si>
    <t>0000079357</t>
  </si>
  <si>
    <t>Wojciechowski,Katie L</t>
  </si>
  <si>
    <t>0000094840</t>
  </si>
  <si>
    <t>Andrews,Ryan</t>
  </si>
  <si>
    <t>0000081776</t>
  </si>
  <si>
    <t>Anzaldi,Samantha L</t>
  </si>
  <si>
    <t>0000086337</t>
  </si>
  <si>
    <t>Bennett,Zachary T</t>
  </si>
  <si>
    <t>0000083618</t>
  </si>
  <si>
    <t>Bennett,Zachary Tyler</t>
  </si>
  <si>
    <t>0000087258</t>
  </si>
  <si>
    <t>Beskitt,Simon D</t>
  </si>
  <si>
    <t>0000071001</t>
  </si>
  <si>
    <t>Boswell,Melissa</t>
  </si>
  <si>
    <t>0000082647</t>
  </si>
  <si>
    <t>Brown,Lauren A</t>
  </si>
  <si>
    <t>0000085936</t>
  </si>
  <si>
    <t>Flynn,Erin</t>
  </si>
  <si>
    <t>0000073265</t>
  </si>
  <si>
    <t>Fyffe,Darcy</t>
  </si>
  <si>
    <t>0000083600</t>
  </si>
  <si>
    <t>Lebo,Hannah</t>
  </si>
  <si>
    <t>0000072549</t>
  </si>
  <si>
    <t>Mulvany,Emily S</t>
  </si>
  <si>
    <t>0000075939</t>
  </si>
  <si>
    <t>Paydo,Melissa</t>
  </si>
  <si>
    <t>0000036115</t>
  </si>
  <si>
    <t>Brueck,Jeremy S</t>
  </si>
  <si>
    <t>0000086338</t>
  </si>
  <si>
    <t>Gouilos,Soha M</t>
  </si>
  <si>
    <t>0000094147</t>
  </si>
  <si>
    <t>Chuifo,Debby M</t>
  </si>
  <si>
    <t>0000067942</t>
  </si>
  <si>
    <t>Ballash,Samantha</t>
  </si>
  <si>
    <t>0000093547</t>
  </si>
  <si>
    <t>Pung,Kenny W</t>
  </si>
  <si>
    <t>0000086339</t>
  </si>
  <si>
    <t>Aramouni,Carla D</t>
  </si>
  <si>
    <t>0000086340</t>
  </si>
  <si>
    <t>Csorba,Chloe E</t>
  </si>
  <si>
    <t>0000089533</t>
  </si>
  <si>
    <t>DeMatteis,Michael</t>
  </si>
  <si>
    <t>0000092003</t>
  </si>
  <si>
    <t>Durant,Zachary</t>
  </si>
  <si>
    <t>0000086341</t>
  </si>
  <si>
    <t>Dutton,Ellen M</t>
  </si>
  <si>
    <t>0000087759</t>
  </si>
  <si>
    <t>Heiligenberg,Jacob</t>
  </si>
  <si>
    <t>0000088378</t>
  </si>
  <si>
    <t>Hodgeman,Eric</t>
  </si>
  <si>
    <t>0000087283</t>
  </si>
  <si>
    <t>Meadows,Sam</t>
  </si>
  <si>
    <t>0000085988</t>
  </si>
  <si>
    <t>Wiener,Clinton</t>
  </si>
  <si>
    <t>0000089045</t>
  </si>
  <si>
    <t>Smith,Scott</t>
  </si>
  <si>
    <t>0000089736</t>
  </si>
  <si>
    <t>Spalding,Stephen</t>
  </si>
  <si>
    <t>0000079927</t>
  </si>
  <si>
    <t>Wander,Nicholas J</t>
  </si>
  <si>
    <t>0000066404</t>
  </si>
  <si>
    <t>Hampu,Daniel J</t>
  </si>
  <si>
    <t>0000085089</t>
  </si>
  <si>
    <t>Most,Michelle</t>
  </si>
  <si>
    <t>0000005610</t>
  </si>
  <si>
    <t>Kennedy,Joseph P</t>
  </si>
  <si>
    <t>0000058588</t>
  </si>
  <si>
    <t>Rossett,Mary E</t>
  </si>
  <si>
    <t>0000087284</t>
  </si>
  <si>
    <t>Keller,Shelly</t>
  </si>
  <si>
    <t>0000072026</t>
  </si>
  <si>
    <t>Lopez-Gonzalez,Cesar</t>
  </si>
  <si>
    <t>0000006331</t>
  </si>
  <si>
    <t>Lott,Joyce</t>
  </si>
  <si>
    <t>0000062992</t>
  </si>
  <si>
    <t>Lee,Carylon Y</t>
  </si>
  <si>
    <t>0000080491</t>
  </si>
  <si>
    <t>Ammar,Ali Makhlof Alwafi</t>
  </si>
  <si>
    <t>0000089827</t>
  </si>
  <si>
    <t>Tasseff,Katherine</t>
  </si>
  <si>
    <t>0000091879</t>
  </si>
  <si>
    <t>VanMeter,Steven</t>
  </si>
  <si>
    <t>0000084979</t>
  </si>
  <si>
    <t>Pariano,Danielle</t>
  </si>
  <si>
    <t>0000087840</t>
  </si>
  <si>
    <t>Wykoff,Kimberly</t>
  </si>
  <si>
    <t>0000094053</t>
  </si>
  <si>
    <t>Wimley,Mariah</t>
  </si>
  <si>
    <t>0000084909</t>
  </si>
  <si>
    <t>Geraud,Darcy</t>
  </si>
  <si>
    <t>0000087224</t>
  </si>
  <si>
    <t>Kossowski,Andrew</t>
  </si>
  <si>
    <t>0000089137</t>
  </si>
  <si>
    <t>Isler,Neil</t>
  </si>
  <si>
    <t>0000083792</t>
  </si>
  <si>
    <t>Gribbin,Kory</t>
  </si>
  <si>
    <t>0000077276</t>
  </si>
  <si>
    <t>Ataya,Patrick N</t>
  </si>
  <si>
    <t>0000017889</t>
  </si>
  <si>
    <t>Krovi,Ravindra</t>
  </si>
  <si>
    <t>0000092103</t>
  </si>
  <si>
    <t>Petersen,Shannon</t>
  </si>
  <si>
    <t>0000003898</t>
  </si>
  <si>
    <t>Lafferty,Mary</t>
  </si>
  <si>
    <t>0000089194</t>
  </si>
  <si>
    <t>McGarvey,Danielle M</t>
  </si>
  <si>
    <t>0000091535</t>
  </si>
  <si>
    <t>John,Michael</t>
  </si>
  <si>
    <t>0000084225</t>
  </si>
  <si>
    <t>Vujanov,Philip L</t>
  </si>
  <si>
    <t>0000093233</t>
  </si>
  <si>
    <t>Tukpah,Marisa</t>
  </si>
  <si>
    <t>0000060851</t>
  </si>
  <si>
    <t>Ziemba,Valerie R</t>
  </si>
  <si>
    <t>0000086342</t>
  </si>
  <si>
    <t>Blair,Whitney R</t>
  </si>
  <si>
    <t>0000087351</t>
  </si>
  <si>
    <t>Gambrell,Hannelore</t>
  </si>
  <si>
    <t>0000086343</t>
  </si>
  <si>
    <t>Foster,Brian M</t>
  </si>
  <si>
    <t>0000089629</t>
  </si>
  <si>
    <t>Triplett,Andrew</t>
  </si>
  <si>
    <t>0000092775</t>
  </si>
  <si>
    <t>Gaines,Antonio</t>
  </si>
  <si>
    <t>0000086344</t>
  </si>
  <si>
    <t>Stoltzfus,Tyler J</t>
  </si>
  <si>
    <t>0000086345</t>
  </si>
  <si>
    <t>Visan,Aurelia</t>
  </si>
  <si>
    <t>0000092884</t>
  </si>
  <si>
    <t>Kocinski,Angela R</t>
  </si>
  <si>
    <t>0000075813</t>
  </si>
  <si>
    <t>Beban,Shawn</t>
  </si>
  <si>
    <t>0000090367</t>
  </si>
  <si>
    <t>Untch,Alexander</t>
  </si>
  <si>
    <t>0000057750</t>
  </si>
  <si>
    <t>Prichard,Robin</t>
  </si>
  <si>
    <t>0000057214</t>
  </si>
  <si>
    <t>Howley,Heather A</t>
  </si>
  <si>
    <t>0000084758</t>
  </si>
  <si>
    <t>Greczanik,Hannah</t>
  </si>
  <si>
    <t>0000086150</t>
  </si>
  <si>
    <t>Fowler,Joseph</t>
  </si>
  <si>
    <t>0000087411</t>
  </si>
  <si>
    <t>Weaver,Russell</t>
  </si>
  <si>
    <t>0000093120</t>
  </si>
  <si>
    <t>McCarty,Timothy</t>
  </si>
  <si>
    <t>0000086346</t>
  </si>
  <si>
    <t>Isaac,Kirsten L</t>
  </si>
  <si>
    <t>0000061496</t>
  </si>
  <si>
    <t>Yeager,Ashley C</t>
  </si>
  <si>
    <t>0000083640</t>
  </si>
  <si>
    <t>Grosscup,Lee</t>
  </si>
  <si>
    <t>0000086347</t>
  </si>
  <si>
    <t>Beck,Emily E</t>
  </si>
  <si>
    <t>0000089820</t>
  </si>
  <si>
    <t>Levin,Emily</t>
  </si>
  <si>
    <t>0000057513</t>
  </si>
  <si>
    <t>Juvancic-Heltzel,Judith A</t>
  </si>
  <si>
    <t>0000063332</t>
  </si>
  <si>
    <t>Schaeffer,Leann</t>
  </si>
  <si>
    <t>0000059584</t>
  </si>
  <si>
    <t>Payer,Joe H</t>
  </si>
  <si>
    <t>0000086348</t>
  </si>
  <si>
    <t>Jenkins,Trevor J</t>
  </si>
  <si>
    <t>0000087177</t>
  </si>
  <si>
    <t>Mangus,Paul</t>
  </si>
  <si>
    <t>0000086349</t>
  </si>
  <si>
    <t>Nguyen,Jennifer L</t>
  </si>
  <si>
    <t>0000082269</t>
  </si>
  <si>
    <t>Palmore III,DeGrafth</t>
  </si>
  <si>
    <t>0000087093</t>
  </si>
  <si>
    <t>Kandray,Daniel</t>
  </si>
  <si>
    <t>0000090752</t>
  </si>
  <si>
    <t>Merrill,Michael</t>
  </si>
  <si>
    <t>0000059316</t>
  </si>
  <si>
    <t>Shaver,Elizabeth</t>
  </si>
  <si>
    <t>0000085768</t>
  </si>
  <si>
    <t>Howdyshell,Stanford</t>
  </si>
  <si>
    <t>0000092807</t>
  </si>
  <si>
    <t>K'Meyer,Lindsey</t>
  </si>
  <si>
    <t>0000086350</t>
  </si>
  <si>
    <t>Shreve,Dustin T</t>
  </si>
  <si>
    <t>0000090488</t>
  </si>
  <si>
    <t>Sauder,Molly</t>
  </si>
  <si>
    <t>0000087394</t>
  </si>
  <si>
    <t>Ross,Hannah B</t>
  </si>
  <si>
    <t>0000086351</t>
  </si>
  <si>
    <t>Trecaso,Meredith A</t>
  </si>
  <si>
    <t>0000092534</t>
  </si>
  <si>
    <t>Vasquez,Hannah</t>
  </si>
  <si>
    <t>0000086352</t>
  </si>
  <si>
    <t>Herold,Samantha L</t>
  </si>
  <si>
    <t>0000077799</t>
  </si>
  <si>
    <t>Jones,Denzel P</t>
  </si>
  <si>
    <t>0000093099</t>
  </si>
  <si>
    <t>Horner,Jessica</t>
  </si>
  <si>
    <t>0000082716</t>
  </si>
  <si>
    <t>Ayoub,Jeananne</t>
  </si>
  <si>
    <t>0000087330</t>
  </si>
  <si>
    <t>Fair,Luke</t>
  </si>
  <si>
    <t>0000094318</t>
  </si>
  <si>
    <t>Darwich,Omar</t>
  </si>
  <si>
    <t>0000086353</t>
  </si>
  <si>
    <t>Oliver,Sara R</t>
  </si>
  <si>
    <t>0000079051</t>
  </si>
  <si>
    <t>Faidley,Evan</t>
  </si>
  <si>
    <t>0000093702</t>
  </si>
  <si>
    <t>Haidet,Lori</t>
  </si>
  <si>
    <t>0000064304</t>
  </si>
  <si>
    <t>Kandray,Daniel E</t>
  </si>
  <si>
    <t>0000088171</t>
  </si>
  <si>
    <t>Peterson,Patricia</t>
  </si>
  <si>
    <t>0000060013</t>
  </si>
  <si>
    <t>Leipzig,Nic</t>
  </si>
  <si>
    <t>0000046786</t>
  </si>
  <si>
    <t>Morscher,Gregory N</t>
  </si>
  <si>
    <t>0000058743</t>
  </si>
  <si>
    <t>Wang,Shengyong</t>
  </si>
  <si>
    <t>0000086354</t>
  </si>
  <si>
    <t>McKenna,Shannon M</t>
  </si>
  <si>
    <t>0000059845</t>
  </si>
  <si>
    <t>Monty,Chelsea</t>
  </si>
  <si>
    <t>0000058491</t>
  </si>
  <si>
    <t>Sozer,Yilmaz</t>
  </si>
  <si>
    <t>0000087822</t>
  </si>
  <si>
    <t>Beachy,Jaden</t>
  </si>
  <si>
    <t>0000057923</t>
  </si>
  <si>
    <t>Zhang,Ge</t>
  </si>
  <si>
    <t>0000059859</t>
  </si>
  <si>
    <t>Kang,Eunsu</t>
  </si>
  <si>
    <t>0000059607</t>
  </si>
  <si>
    <t>McHugh,James T</t>
  </si>
  <si>
    <t>0000091016</t>
  </si>
  <si>
    <t>Yuan,Zichuan</t>
  </si>
  <si>
    <t>0000058363</t>
  </si>
  <si>
    <t>Daugherty,Terry</t>
  </si>
  <si>
    <t>0000088945</t>
  </si>
  <si>
    <t>Bennett,Lindsay</t>
  </si>
  <si>
    <t>0000086355</t>
  </si>
  <si>
    <t>Bischoff,Justen A</t>
  </si>
  <si>
    <t>0000094505</t>
  </si>
  <si>
    <t>Boone,AJ</t>
  </si>
  <si>
    <t>0000094438</t>
  </si>
  <si>
    <t>Dreger,Nathan Z</t>
  </si>
  <si>
    <t>0000086356</t>
  </si>
  <si>
    <t>Gilchrist,Nathanial J</t>
  </si>
  <si>
    <t>0000092334</t>
  </si>
  <si>
    <t>Harris,Trevor</t>
  </si>
  <si>
    <t>0000063631</t>
  </si>
  <si>
    <t>Householder,Clinton</t>
  </si>
  <si>
    <t>0000090035</t>
  </si>
  <si>
    <t>Jakmides,Julie</t>
  </si>
  <si>
    <t>0000086357</t>
  </si>
  <si>
    <t>Mauk,Christopher R</t>
  </si>
  <si>
    <t>0000089401</t>
  </si>
  <si>
    <t>Narayanan,Lokranj</t>
  </si>
  <si>
    <t>0000016692</t>
  </si>
  <si>
    <t>Naymik,Michael J</t>
  </si>
  <si>
    <t>0000089837</t>
  </si>
  <si>
    <t>Orlando,Daniel</t>
  </si>
  <si>
    <t>0000075255</t>
  </si>
  <si>
    <t>Presby,Michael J</t>
  </si>
  <si>
    <t>0000086358</t>
  </si>
  <si>
    <t>Robson,Shannon R</t>
  </si>
  <si>
    <t>0000004317</t>
  </si>
  <si>
    <t>Sahl,John P</t>
  </si>
  <si>
    <t>0000087271</t>
  </si>
  <si>
    <t>Kalbaugh,Megan</t>
  </si>
  <si>
    <t>0000086359</t>
  </si>
  <si>
    <t>Scott,Rachael E</t>
  </si>
  <si>
    <t>0000078368</t>
  </si>
  <si>
    <t>Anderson,Turner G</t>
  </si>
  <si>
    <t>0000061642</t>
  </si>
  <si>
    <t>Leslie,Terri Y</t>
  </si>
  <si>
    <t>0000092313</t>
  </si>
  <si>
    <t>Kohut,Jenna</t>
  </si>
  <si>
    <t>0000064298</t>
  </si>
  <si>
    <t>Smith,Bradley</t>
  </si>
  <si>
    <t>0000086360</t>
  </si>
  <si>
    <t>Sprowls,Lauren C</t>
  </si>
  <si>
    <t>0000072580</t>
  </si>
  <si>
    <t>Thomas,Joshua E</t>
  </si>
  <si>
    <t>0000078330</t>
  </si>
  <si>
    <t>Alghunaim,Abdullah</t>
  </si>
  <si>
    <t>0000086361</t>
  </si>
  <si>
    <t>Weston,Teresa A</t>
  </si>
  <si>
    <t>0000073565</t>
  </si>
  <si>
    <t>Shokouhi Mehr,Hamideh</t>
  </si>
  <si>
    <t>0000058417</t>
  </si>
  <si>
    <t>Zhang,Lan</t>
  </si>
  <si>
    <t>0000094383</t>
  </si>
  <si>
    <t>Ellis,Brooke</t>
  </si>
  <si>
    <t>0000085991</t>
  </si>
  <si>
    <t>Gonda,Jessica</t>
  </si>
  <si>
    <t>0000083310</t>
  </si>
  <si>
    <t>Hottensmith,Benjamin</t>
  </si>
  <si>
    <t>0000075896</t>
  </si>
  <si>
    <t>Lo,Matthew</t>
  </si>
  <si>
    <t>0000094078</t>
  </si>
  <si>
    <t>Pfleiderer,John</t>
  </si>
  <si>
    <t>0000089543</t>
  </si>
  <si>
    <t>Schrader,Kaitlyn</t>
  </si>
  <si>
    <t>0000083073</t>
  </si>
  <si>
    <t>Aufdenkampe,Rachael L</t>
  </si>
  <si>
    <t>0000064254</t>
  </si>
  <si>
    <t>Beals,Katherine</t>
  </si>
  <si>
    <t>0000090074</t>
  </si>
  <si>
    <t>Fettig,Audrey</t>
  </si>
  <si>
    <t>0000090201</t>
  </si>
  <si>
    <t>Kubala,Michael</t>
  </si>
  <si>
    <t>0000085500</t>
  </si>
  <si>
    <t>Plescia,Rebecca</t>
  </si>
  <si>
    <t>0000092096</t>
  </si>
  <si>
    <t>Carlin,Eric R</t>
  </si>
  <si>
    <t>0000089253</t>
  </si>
  <si>
    <t>Tochnisky,Sarah</t>
  </si>
  <si>
    <t>0000089961</t>
  </si>
  <si>
    <t>Brown,Dale P</t>
  </si>
  <si>
    <t>0000059784</t>
  </si>
  <si>
    <t>Stallard,Melissa</t>
  </si>
  <si>
    <t>0000068911</t>
  </si>
  <si>
    <t>Thorman,Shari L</t>
  </si>
  <si>
    <t>0000071298</t>
  </si>
  <si>
    <t>Bajaj,Srikanth</t>
  </si>
  <si>
    <t>0000062106</t>
  </si>
  <si>
    <t>Skelley,Ronald L</t>
  </si>
  <si>
    <t>0000066536</t>
  </si>
  <si>
    <t>Brown,Cierra N</t>
  </si>
  <si>
    <t>0000067020</t>
  </si>
  <si>
    <t>Shun,Frances</t>
  </si>
  <si>
    <t>0000088465</t>
  </si>
  <si>
    <t>Haslett,Melissa J</t>
  </si>
  <si>
    <t>0000086362</t>
  </si>
  <si>
    <t>Scheuerman,Kelly M</t>
  </si>
  <si>
    <t>0000088815</t>
  </si>
  <si>
    <t>Knoblock,John</t>
  </si>
  <si>
    <t>0000093371</t>
  </si>
  <si>
    <t>Ling,Shu</t>
  </si>
  <si>
    <t>0000082978</t>
  </si>
  <si>
    <t>Bonezzi,Paul</t>
  </si>
  <si>
    <t>0000080128</t>
  </si>
  <si>
    <t>Maas III,Johannes</t>
  </si>
  <si>
    <t>0000086363</t>
  </si>
  <si>
    <t>Merklin,Brian D</t>
  </si>
  <si>
    <t>0000087712</t>
  </si>
  <si>
    <t>Nannarone,Kourtney</t>
  </si>
  <si>
    <t>0000092195</t>
  </si>
  <si>
    <t>Barzal,Julie</t>
  </si>
  <si>
    <t>0000087676</t>
  </si>
  <si>
    <t>Ballas,Abbigail</t>
  </si>
  <si>
    <t>0000090939</t>
  </si>
  <si>
    <t>Nguyen,Tran</t>
  </si>
  <si>
    <t>0000083825</t>
  </si>
  <si>
    <t>Cooper,Jennifer</t>
  </si>
  <si>
    <t>0000083375</t>
  </si>
  <si>
    <t>Platten,Jonathan</t>
  </si>
  <si>
    <t>0000082900</t>
  </si>
  <si>
    <t>Beard,Adam</t>
  </si>
  <si>
    <t>0000090454</t>
  </si>
  <si>
    <t>Hamilton,Maggie</t>
  </si>
  <si>
    <t>0000086069</t>
  </si>
  <si>
    <t>Jackson,Elisabeth</t>
  </si>
  <si>
    <t>0000077523</t>
  </si>
  <si>
    <t>Hammell,Elizabeth J</t>
  </si>
  <si>
    <t>0000087407</t>
  </si>
  <si>
    <t>Maganja,James</t>
  </si>
  <si>
    <t>0000060940</t>
  </si>
  <si>
    <t>Kallenborn,Dora Leslie</t>
  </si>
  <si>
    <t>0000067156</t>
  </si>
  <si>
    <t>Forcone,Tannya L</t>
  </si>
  <si>
    <t>0000086364</t>
  </si>
  <si>
    <t>Andric,Aneta</t>
  </si>
  <si>
    <t>0000089853</t>
  </si>
  <si>
    <t>Lucas,Nathan</t>
  </si>
  <si>
    <t>0000087848</t>
  </si>
  <si>
    <t>Crabbs.Hannah</t>
  </si>
  <si>
    <t>0000090253</t>
  </si>
  <si>
    <t>Drotos,Nicolette</t>
  </si>
  <si>
    <t>0000085041</t>
  </si>
  <si>
    <t>Dalessandro,Benjamin</t>
  </si>
  <si>
    <t>0000064653</t>
  </si>
  <si>
    <t>Thyagaraj,Suraj</t>
  </si>
  <si>
    <t>0000073709</t>
  </si>
  <si>
    <t>Davis,Brandyn M</t>
  </si>
  <si>
    <t>0000083664</t>
  </si>
  <si>
    <t>Watt,Paula</t>
  </si>
  <si>
    <t>0000088535</t>
  </si>
  <si>
    <t>Miller,Kalley</t>
  </si>
  <si>
    <t>0000086365</t>
  </si>
  <si>
    <t>Marsek,Timothy J</t>
  </si>
  <si>
    <t>0000069668</t>
  </si>
  <si>
    <t>Colby,Kendra L</t>
  </si>
  <si>
    <t>0000086366</t>
  </si>
  <si>
    <t>Berry,Melanie R</t>
  </si>
  <si>
    <t>0000088436</t>
  </si>
  <si>
    <t>Schultz,Nicolette</t>
  </si>
  <si>
    <t>0000087233</t>
  </si>
  <si>
    <t>Boyd,Cheynne N</t>
  </si>
  <si>
    <t>0000092062</t>
  </si>
  <si>
    <t>Dannemiller,Walter</t>
  </si>
  <si>
    <t>0000062316</t>
  </si>
  <si>
    <t>Karst,Michael P</t>
  </si>
  <si>
    <t>0000086028</t>
  </si>
  <si>
    <t>Poncar,Jacquelyn</t>
  </si>
  <si>
    <t>0000093686</t>
  </si>
  <si>
    <t>Banks,Kenneth</t>
  </si>
  <si>
    <t>0000086367</t>
  </si>
  <si>
    <t>Hall,Mitchell E</t>
  </si>
  <si>
    <t>0000086368</t>
  </si>
  <si>
    <t>Baker,Dequan D</t>
  </si>
  <si>
    <t>0000088173</t>
  </si>
  <si>
    <t>Mizda,Julia</t>
  </si>
  <si>
    <t>0000087193</t>
  </si>
  <si>
    <t>Dempster,Jeffrey</t>
  </si>
  <si>
    <t>0000071495</t>
  </si>
  <si>
    <t>Allmon,Taryn E</t>
  </si>
  <si>
    <t>0000062986</t>
  </si>
  <si>
    <t>Barnes,Kristen</t>
  </si>
  <si>
    <t>0000091533</t>
  </si>
  <si>
    <t>Rosa,Cassandra M</t>
  </si>
  <si>
    <t>0000087721</t>
  </si>
  <si>
    <t>Trimble,Eric</t>
  </si>
  <si>
    <t>0000086369</t>
  </si>
  <si>
    <t>Hrubik,Kevin C</t>
  </si>
  <si>
    <t>0000088757</t>
  </si>
  <si>
    <t>Foreman,Evan</t>
  </si>
  <si>
    <t>0000066226</t>
  </si>
  <si>
    <t>Nagarajan,Vivek Krishna</t>
  </si>
  <si>
    <t>0000081188</t>
  </si>
  <si>
    <t>Brown,Tommy L</t>
  </si>
  <si>
    <t>0000090255</t>
  </si>
  <si>
    <t>Williams,David</t>
  </si>
  <si>
    <t>0000069608</t>
  </si>
  <si>
    <t>Whitlow,Kayla L</t>
  </si>
  <si>
    <t>0000088654</t>
  </si>
  <si>
    <t>Feldman,Joseph</t>
  </si>
  <si>
    <t>0000068421</t>
  </si>
  <si>
    <t>Albright,Angel L</t>
  </si>
  <si>
    <t>0000086370</t>
  </si>
  <si>
    <t>Mbah,John C</t>
  </si>
  <si>
    <t>0000086371</t>
  </si>
  <si>
    <t>Gilbert,Melissa S</t>
  </si>
  <si>
    <t>0000086372</t>
  </si>
  <si>
    <t>Markle,Michael D</t>
  </si>
  <si>
    <t>0000089164</t>
  </si>
  <si>
    <t>Harkness,Jason</t>
  </si>
  <si>
    <t>0000071825</t>
  </si>
  <si>
    <t>Mishra,Kaushik</t>
  </si>
  <si>
    <t>0000095468</t>
  </si>
  <si>
    <t>Miller,Tess</t>
  </si>
  <si>
    <t>0000092098</t>
  </si>
  <si>
    <t>Johnson,Elizabeth</t>
  </si>
  <si>
    <t>0000095221</t>
  </si>
  <si>
    <t>Lenyk,Julie M</t>
  </si>
  <si>
    <t>0000076478</t>
  </si>
  <si>
    <t>Modi,Arvind</t>
  </si>
  <si>
    <t>0000084553</t>
  </si>
  <si>
    <t>Daltorio,Dina</t>
  </si>
  <si>
    <t>0000086373</t>
  </si>
  <si>
    <t>Kuelling,Jeff D</t>
  </si>
  <si>
    <t>0000085005</t>
  </si>
  <si>
    <t>Holian,Shannon</t>
  </si>
  <si>
    <t>0000090523</t>
  </si>
  <si>
    <t>Lewis,Tori N</t>
  </si>
  <si>
    <t>0000094146</t>
  </si>
  <si>
    <t>Thompson,Brandon J</t>
  </si>
  <si>
    <t>0000075940</t>
  </si>
  <si>
    <t>Burton,Christopher W</t>
  </si>
  <si>
    <t>0000084420</t>
  </si>
  <si>
    <t>Dawes,Tyler</t>
  </si>
  <si>
    <t>0000086374</t>
  </si>
  <si>
    <t>Robinson,Jonathan W</t>
  </si>
  <si>
    <t>0000088858</t>
  </si>
  <si>
    <t>Ziemba,Rachel</t>
  </si>
  <si>
    <t>0000064463</t>
  </si>
  <si>
    <t>Schmidt,Matthew D</t>
  </si>
  <si>
    <t>0000076094</t>
  </si>
  <si>
    <t>Swaminathan,Ganesh</t>
  </si>
  <si>
    <t>0000086375</t>
  </si>
  <si>
    <t>Woodyard,Christian R</t>
  </si>
  <si>
    <t>0000086376</t>
  </si>
  <si>
    <t>Lewandowski,Cori L</t>
  </si>
  <si>
    <t>0000075226</t>
  </si>
  <si>
    <t>Collier,Jenniffer</t>
  </si>
  <si>
    <t>0000074221</t>
  </si>
  <si>
    <t>Hasheminasab,Sayyed Abed</t>
  </si>
  <si>
    <t>0000089769</t>
  </si>
  <si>
    <t>Dallas,Cody</t>
  </si>
  <si>
    <t>0000060679</t>
  </si>
  <si>
    <t>Baker,William E</t>
  </si>
  <si>
    <t>0000090535</t>
  </si>
  <si>
    <t>Wilson,Natalie L</t>
  </si>
  <si>
    <t>0000086377</t>
  </si>
  <si>
    <t>Tessmer,Melissa L</t>
  </si>
  <si>
    <t>0000088944</t>
  </si>
  <si>
    <t>Schonauer,Nicole</t>
  </si>
  <si>
    <t>0000093674</t>
  </si>
  <si>
    <t>Fermin,Claudio P</t>
  </si>
  <si>
    <t>0000071349</t>
  </si>
  <si>
    <t>Meluch,Andrea L</t>
  </si>
  <si>
    <t>0000087716</t>
  </si>
  <si>
    <t>Pirtz,Jennifer</t>
  </si>
  <si>
    <t>0000086378</t>
  </si>
  <si>
    <t>Grund,Justin L</t>
  </si>
  <si>
    <t>0000086379</t>
  </si>
  <si>
    <t>Mongo,Drena V</t>
  </si>
  <si>
    <t>0000086380</t>
  </si>
  <si>
    <t>Qureshi,Awais</t>
  </si>
  <si>
    <t>0000089086</t>
  </si>
  <si>
    <t>Miller,Tyler</t>
  </si>
  <si>
    <t>0000086381</t>
  </si>
  <si>
    <t>Hamann,Brooke N</t>
  </si>
  <si>
    <t>0000062995</t>
  </si>
  <si>
    <t>Foster,Barbara L</t>
  </si>
  <si>
    <t>0000092578</t>
  </si>
  <si>
    <t>Cilitti,Mario</t>
  </si>
  <si>
    <t>0000087259</t>
  </si>
  <si>
    <t>Marcum,Jeremy W</t>
  </si>
  <si>
    <t>0000085789</t>
  </si>
  <si>
    <t>Talbert,Cedric</t>
  </si>
  <si>
    <t>0000092564</t>
  </si>
  <si>
    <t>Batson,Erin M</t>
  </si>
  <si>
    <t>0000091036</t>
  </si>
  <si>
    <t>Bouscher,Robert</t>
  </si>
  <si>
    <t>0000062001</t>
  </si>
  <si>
    <t>Houser,Shelley A</t>
  </si>
  <si>
    <t>0000076663</t>
  </si>
  <si>
    <t>Kapadia,Stuti</t>
  </si>
  <si>
    <t>0000091468</t>
  </si>
  <si>
    <t>Arndt,Kaitlin</t>
  </si>
  <si>
    <t>0000061621</t>
  </si>
  <si>
    <t>Barnes,Gail Kristen</t>
  </si>
  <si>
    <t>0000075321</t>
  </si>
  <si>
    <t>Cingoz,Fatih</t>
  </si>
  <si>
    <t>0000061403</t>
  </si>
  <si>
    <t>Vacca,Ryan</t>
  </si>
  <si>
    <t>0000087138</t>
  </si>
  <si>
    <t>Loftus,Ryan</t>
  </si>
  <si>
    <t>0000086382</t>
  </si>
  <si>
    <t>Tipton,Patrick D</t>
  </si>
  <si>
    <t>0000087708</t>
  </si>
  <si>
    <t>Langenderfer,Conner</t>
  </si>
  <si>
    <t>0000063883</t>
  </si>
  <si>
    <t>Joy,Abraham</t>
  </si>
  <si>
    <t>0000094700</t>
  </si>
  <si>
    <t>Litman,Kaila E</t>
  </si>
  <si>
    <t>0000090532</t>
  </si>
  <si>
    <t>David,Siddharth</t>
  </si>
  <si>
    <t>0000090471</t>
  </si>
  <si>
    <t>Heath,Mitchell</t>
  </si>
  <si>
    <t>0000064849</t>
  </si>
  <si>
    <t>Morris,Matthew J</t>
  </si>
  <si>
    <t>0000061641</t>
  </si>
  <si>
    <t>Sangganjanavanich,Varunee</t>
  </si>
  <si>
    <t>0000087637</t>
  </si>
  <si>
    <t>Atkinson,Katrina</t>
  </si>
  <si>
    <t>0000082182</t>
  </si>
  <si>
    <t>Lofreso,Dominic</t>
  </si>
  <si>
    <t>0000078126</t>
  </si>
  <si>
    <t>Mallinak,Natalie R</t>
  </si>
  <si>
    <t>0000086383</t>
  </si>
  <si>
    <t>McGuire,Daniel J</t>
  </si>
  <si>
    <t>0000087893</t>
  </si>
  <si>
    <t>Mullins,Amanda</t>
  </si>
  <si>
    <t>0000086384</t>
  </si>
  <si>
    <t>Palunas,Margaret M</t>
  </si>
  <si>
    <t>0000077384</t>
  </si>
  <si>
    <t>Trowbridge,Matthew</t>
  </si>
  <si>
    <t>0000086385</t>
  </si>
  <si>
    <t>Vue,Maidlar</t>
  </si>
  <si>
    <t>0000072939</t>
  </si>
  <si>
    <t>Widmer,Jason</t>
  </si>
  <si>
    <t>0000075707</t>
  </si>
  <si>
    <t>Querry,Sean D</t>
  </si>
  <si>
    <t>0000074407</t>
  </si>
  <si>
    <t>Davis,Brian L</t>
  </si>
  <si>
    <t>0000086386</t>
  </si>
  <si>
    <t>McIe,Elizabeth G</t>
  </si>
  <si>
    <t>0000062027</t>
  </si>
  <si>
    <t>Sherman,William M</t>
  </si>
  <si>
    <t>0000083582</t>
  </si>
  <si>
    <t>Arias,Noelia</t>
  </si>
  <si>
    <t>0000083925</t>
  </si>
  <si>
    <t>Hanus,Paul</t>
  </si>
  <si>
    <t>0000064924</t>
  </si>
  <si>
    <t>Tsige,Mesfin</t>
  </si>
  <si>
    <t>0000085632</t>
  </si>
  <si>
    <t>Brewer,Breanna</t>
  </si>
  <si>
    <t>0000087699</t>
  </si>
  <si>
    <t>Gorbulja,Ashley M</t>
  </si>
  <si>
    <t>0000076537</t>
  </si>
  <si>
    <t>Weismantel,Kristin</t>
  </si>
  <si>
    <t>0000075203</t>
  </si>
  <si>
    <t>Hower,Danielle</t>
  </si>
  <si>
    <t>0000065645</t>
  </si>
  <si>
    <t>Yockey,Julie A</t>
  </si>
  <si>
    <t>0000086387</t>
  </si>
  <si>
    <t>Douglas,Joseph</t>
  </si>
  <si>
    <t>0000064680</t>
  </si>
  <si>
    <t>Jones,Santino</t>
  </si>
  <si>
    <t>0000075491</t>
  </si>
  <si>
    <t>Brown,Avis</t>
  </si>
  <si>
    <t>0000087487</t>
  </si>
  <si>
    <t>Kerr,Matthew</t>
  </si>
  <si>
    <t>0000086388</t>
  </si>
  <si>
    <t>Kennedy,Mallory A</t>
  </si>
  <si>
    <t>0000090675</t>
  </si>
  <si>
    <t>Sharp,Robert</t>
  </si>
  <si>
    <t>0000086389</t>
  </si>
  <si>
    <t>Krusinski,Tyler D</t>
  </si>
  <si>
    <t>0000075217</t>
  </si>
  <si>
    <t>Saha,Aparna</t>
  </si>
  <si>
    <t>0000086390</t>
  </si>
  <si>
    <t>Terlonge,Daniel K</t>
  </si>
  <si>
    <t>0000090344</t>
  </si>
  <si>
    <t>Ogle,Tanner</t>
  </si>
  <si>
    <t>0000085744</t>
  </si>
  <si>
    <t>Brightwell,Marqueece</t>
  </si>
  <si>
    <t>0000089979</t>
  </si>
  <si>
    <t>Elfrink,Katrina E</t>
  </si>
  <si>
    <t>0000086391</t>
  </si>
  <si>
    <t>Anderson,Carlitos A</t>
  </si>
  <si>
    <t>0000070080</t>
  </si>
  <si>
    <t>Duke,Abey Blue A</t>
  </si>
  <si>
    <t>0000087959</t>
  </si>
  <si>
    <t>Runninger,Lindsay</t>
  </si>
  <si>
    <t>0000089742</t>
  </si>
  <si>
    <t>Secaur,Michael</t>
  </si>
  <si>
    <t>0000094435</t>
  </si>
  <si>
    <t>Kuhn,Collin</t>
  </si>
  <si>
    <t>0000076734</t>
  </si>
  <si>
    <t>Geyer,Joshua</t>
  </si>
  <si>
    <t>0000089078</t>
  </si>
  <si>
    <t>Wang,Xiji</t>
  </si>
  <si>
    <t>0000071912</t>
  </si>
  <si>
    <t>Slane,Casey M</t>
  </si>
  <si>
    <t>0000095369</t>
  </si>
  <si>
    <t>Kemph,Derek</t>
  </si>
  <si>
    <t>0000086392</t>
  </si>
  <si>
    <t>Russell,Alex A</t>
  </si>
  <si>
    <t>0000093187</t>
  </si>
  <si>
    <t>Gilmore,Grant</t>
  </si>
  <si>
    <t>0000091826</t>
  </si>
  <si>
    <t>Nola,Brett</t>
  </si>
  <si>
    <t>0000084913</t>
  </si>
  <si>
    <t>Hami,Eran</t>
  </si>
  <si>
    <t>0000090067</t>
  </si>
  <si>
    <t>Schroeder,Shayla</t>
  </si>
  <si>
    <t>0000095111</t>
  </si>
  <si>
    <t>Saralino,Jennifer</t>
  </si>
  <si>
    <t>0000086393</t>
  </si>
  <si>
    <t>Kliskey,Alexandra L</t>
  </si>
  <si>
    <t>0000090078</t>
  </si>
  <si>
    <t>Kamvouris,Joanna</t>
  </si>
  <si>
    <t>0000078052</t>
  </si>
  <si>
    <t>Cochrun,Kyle C</t>
  </si>
  <si>
    <t>0000085785</t>
  </si>
  <si>
    <t>Topalovic,Jelena</t>
  </si>
  <si>
    <t>0000091009</t>
  </si>
  <si>
    <t>Adamescu,Kayla</t>
  </si>
  <si>
    <t>0000088629</t>
  </si>
  <si>
    <t>Noble,Madison</t>
  </si>
  <si>
    <t>0000090693</t>
  </si>
  <si>
    <t>Reeher,Paige</t>
  </si>
  <si>
    <t>0000087930</t>
  </si>
  <si>
    <t>Pellegrene,Brittany</t>
  </si>
  <si>
    <t>0000087408</t>
  </si>
  <si>
    <t>Price,Cory</t>
  </si>
  <si>
    <t>0000081646</t>
  </si>
  <si>
    <t>Ivanov,Hristo</t>
  </si>
  <si>
    <t>0000089755</t>
  </si>
  <si>
    <t>Hodson,Walker</t>
  </si>
  <si>
    <t>0000084177</t>
  </si>
  <si>
    <t>Schertzinger,Paige A</t>
  </si>
  <si>
    <t>0000081898</t>
  </si>
  <si>
    <t>Bartholomew,Isabella K</t>
  </si>
  <si>
    <t>0000086394</t>
  </si>
  <si>
    <t>Franklin,Taria J</t>
  </si>
  <si>
    <t>0000091530</t>
  </si>
  <si>
    <t>Karius,Alex</t>
  </si>
  <si>
    <t>0000087655</t>
  </si>
  <si>
    <t>Dawson,Jon</t>
  </si>
  <si>
    <t>0000085987</t>
  </si>
  <si>
    <t>Odenkirk,Lauren</t>
  </si>
  <si>
    <t>0000087438</t>
  </si>
  <si>
    <t>Johns,Charlton</t>
  </si>
  <si>
    <t>0000092486</t>
  </si>
  <si>
    <t>Bevan,Nicholas</t>
  </si>
  <si>
    <t>0000084633</t>
  </si>
  <si>
    <t>Archual,Mark</t>
  </si>
  <si>
    <t>0000089937</t>
  </si>
  <si>
    <t>Loya,Renee</t>
  </si>
  <si>
    <t>0000083720</t>
  </si>
  <si>
    <t>Meyerhofer,John</t>
  </si>
  <si>
    <t>0000088185</t>
  </si>
  <si>
    <t>Hammer,Theodore</t>
  </si>
  <si>
    <t>0000085982</t>
  </si>
  <si>
    <t>Leifheit,Kyle</t>
  </si>
  <si>
    <t>0000091814</t>
  </si>
  <si>
    <t>Palumbo,Anthony</t>
  </si>
  <si>
    <t>0000094727</t>
  </si>
  <si>
    <t>Simms,Quala</t>
  </si>
  <si>
    <t>0000086395</t>
  </si>
  <si>
    <t>Sykes,Kyle T</t>
  </si>
  <si>
    <t>0000062626</t>
  </si>
  <si>
    <t>Klinginsmith,Cathleen</t>
  </si>
  <si>
    <t>0000086396</t>
  </si>
  <si>
    <t>Guzman Cardozo,Gustavo Andres</t>
  </si>
  <si>
    <t>0000087495</t>
  </si>
  <si>
    <t>Brown,John</t>
  </si>
  <si>
    <t>0000080399</t>
  </si>
  <si>
    <t>Farrell,Erin</t>
  </si>
  <si>
    <t>0000087200</t>
  </si>
  <si>
    <t>Herring,Tessa</t>
  </si>
  <si>
    <t>0000088114</t>
  </si>
  <si>
    <t>Ruhaak,Bradley</t>
  </si>
  <si>
    <t>0000081466</t>
  </si>
  <si>
    <t>Smethers,Roxanne M</t>
  </si>
  <si>
    <t>0000088663</t>
  </si>
  <si>
    <t>Dennis,Maelani</t>
  </si>
  <si>
    <t>0000091188</t>
  </si>
  <si>
    <t>Dinishak,Ronald</t>
  </si>
  <si>
    <t>0000090080</t>
  </si>
  <si>
    <t>Maszczak,Kayla</t>
  </si>
  <si>
    <t>0000075595</t>
  </si>
  <si>
    <t>Norman,Carli S</t>
  </si>
  <si>
    <t>0000010463</t>
  </si>
  <si>
    <t>Reilly,Elizabeth A</t>
  </si>
  <si>
    <t>0000086397</t>
  </si>
  <si>
    <t>Vigorito,Michael P</t>
  </si>
  <si>
    <t>0000088445</t>
  </si>
  <si>
    <t>Barghouty,Rana</t>
  </si>
  <si>
    <t>0000086398</t>
  </si>
  <si>
    <t>Bays,Andrew T</t>
  </si>
  <si>
    <t>0000094317</t>
  </si>
  <si>
    <t>Blake,Malinda L</t>
  </si>
  <si>
    <t>0000082235</t>
  </si>
  <si>
    <t>Calderone,Megan</t>
  </si>
  <si>
    <t>0000086080</t>
  </si>
  <si>
    <t>Clawson,Taylor</t>
  </si>
  <si>
    <t>0000076125</t>
  </si>
  <si>
    <t>Culley,Jacqueline</t>
  </si>
  <si>
    <t>0000085182</t>
  </si>
  <si>
    <t>Doehne,Alyson</t>
  </si>
  <si>
    <t>0000002470</t>
  </si>
  <si>
    <t>Chuang,Steven S</t>
  </si>
  <si>
    <t>0000092207</t>
  </si>
  <si>
    <t>Gardner,Michael</t>
  </si>
  <si>
    <t>0000086399</t>
  </si>
  <si>
    <t>Gearhart,Alexis M</t>
  </si>
  <si>
    <t>0000093344</t>
  </si>
  <si>
    <t>Goedel,Jessica</t>
  </si>
  <si>
    <t>0000076344</t>
  </si>
  <si>
    <t>Harvey,Brad</t>
  </si>
  <si>
    <t>0000090905</t>
  </si>
  <si>
    <t>Hoffman,Allison</t>
  </si>
  <si>
    <t>0000077207</t>
  </si>
  <si>
    <t>Hundley,Michael C</t>
  </si>
  <si>
    <t>0000079999</t>
  </si>
  <si>
    <t>Jones,Brandon</t>
  </si>
  <si>
    <t>0000090079</t>
  </si>
  <si>
    <t>Kapper,Cassidy</t>
  </si>
  <si>
    <t>0000086400</t>
  </si>
  <si>
    <t>Kupusovic,Bane</t>
  </si>
  <si>
    <t>0000088696</t>
  </si>
  <si>
    <t>Hodge,Kyle</t>
  </si>
  <si>
    <t>0000073304</t>
  </si>
  <si>
    <t>McAdams,Reggie D</t>
  </si>
  <si>
    <t>0000089986</t>
  </si>
  <si>
    <t>McConnell,William A</t>
  </si>
  <si>
    <t>0000075293</t>
  </si>
  <si>
    <t>Miller,Calvin</t>
  </si>
  <si>
    <t>0000078661</t>
  </si>
  <si>
    <t>Miller,Katherine E</t>
  </si>
  <si>
    <t>0000087295</t>
  </si>
  <si>
    <t>Millhone,Codi</t>
  </si>
  <si>
    <t>0000086401</t>
  </si>
  <si>
    <t>Moneypenny,Matthew S</t>
  </si>
  <si>
    <t>0000089932</t>
  </si>
  <si>
    <t>Morris,Alexander</t>
  </si>
  <si>
    <t>0000086402</t>
  </si>
  <si>
    <t>Patterson,Kristen M</t>
  </si>
  <si>
    <t>0000080120</t>
  </si>
  <si>
    <t>Peterson,Matthew V</t>
  </si>
  <si>
    <t>0000092191</t>
  </si>
  <si>
    <t>Petroff,Rebecca</t>
  </si>
  <si>
    <t>0000078632</t>
  </si>
  <si>
    <t>Propst,Zach</t>
  </si>
  <si>
    <t>0000086403</t>
  </si>
  <si>
    <t>Rechtenbach,Ian C</t>
  </si>
  <si>
    <t>0000089140</t>
  </si>
  <si>
    <t>Rothenbuecher,Natalie</t>
  </si>
  <si>
    <t>0000095110</t>
  </si>
  <si>
    <t>Rutan,Rebecca</t>
  </si>
  <si>
    <t>0000089754</t>
  </si>
  <si>
    <t>Swank,Nicholas</t>
  </si>
  <si>
    <t>0000087550</t>
  </si>
  <si>
    <t>Swint,Paige</t>
  </si>
  <si>
    <t>0000087925</t>
  </si>
  <si>
    <t>Teter,Zachery R</t>
  </si>
  <si>
    <t>0000086404</t>
  </si>
  <si>
    <t>Tomic,Milena</t>
  </si>
  <si>
    <t>0000086405</t>
  </si>
  <si>
    <t>Tscherne,Brett H</t>
  </si>
  <si>
    <t>0000086406</t>
  </si>
  <si>
    <t>Yahi,Samuel S</t>
  </si>
  <si>
    <t>0000074587</t>
  </si>
  <si>
    <t>Chamsaz,Elaheh A</t>
  </si>
  <si>
    <t>0000094415</t>
  </si>
  <si>
    <t>Leas,Megan</t>
  </si>
  <si>
    <t>0000089919</t>
  </si>
  <si>
    <t>Wood,Matthew</t>
  </si>
  <si>
    <t>0000075106</t>
  </si>
  <si>
    <t>Hills,Rebecca</t>
  </si>
  <si>
    <t>0000087257</t>
  </si>
  <si>
    <t>Alspach,Kevin John</t>
  </si>
  <si>
    <t>0000086407</t>
  </si>
  <si>
    <t>Miller,Broderick L</t>
  </si>
  <si>
    <t>0000085029</t>
  </si>
  <si>
    <t>Tombazzi,Anna</t>
  </si>
  <si>
    <t>0000076552</t>
  </si>
  <si>
    <t>Bacco,Ana</t>
  </si>
  <si>
    <t>0000086408</t>
  </si>
  <si>
    <t>Gordon,Trent L</t>
  </si>
  <si>
    <t>0000087213</t>
  </si>
  <si>
    <t>Michalec,Vincent</t>
  </si>
  <si>
    <t>0000063917</t>
  </si>
  <si>
    <t>Ray,Louis</t>
  </si>
  <si>
    <t>0000091167</t>
  </si>
  <si>
    <t>Swiatek,Scott</t>
  </si>
  <si>
    <t>0000089978</t>
  </si>
  <si>
    <t>Yamamoto,Crysta A</t>
  </si>
  <si>
    <t>0000088407</t>
  </si>
  <si>
    <t>Erdem,Ziya</t>
  </si>
  <si>
    <t>0000069218</t>
  </si>
  <si>
    <t>Mansour,Rabih</t>
  </si>
  <si>
    <t>0000091160</t>
  </si>
  <si>
    <t>Pottschmidt,Nicholas</t>
  </si>
  <si>
    <t>0000092119</t>
  </si>
  <si>
    <t>Merzweiler,Nicole</t>
  </si>
  <si>
    <t>0000089874</t>
  </si>
  <si>
    <t>Tyler,Austin</t>
  </si>
  <si>
    <t>0000086409</t>
  </si>
  <si>
    <t>Vicarel,Daniel</t>
  </si>
  <si>
    <t>0000058604</t>
  </si>
  <si>
    <t>Willits,Rebecca Kuntz</t>
  </si>
  <si>
    <t>0000062945</t>
  </si>
  <si>
    <t>Scherger,Carolyn</t>
  </si>
  <si>
    <t>0000062947</t>
  </si>
  <si>
    <t>Policastro,Gina</t>
  </si>
  <si>
    <t>0000092522</t>
  </si>
  <si>
    <t>Goodluck,Grace</t>
  </si>
  <si>
    <t>0000091886</t>
  </si>
  <si>
    <t>Hillegass,Kayla</t>
  </si>
  <si>
    <t>0000084362</t>
  </si>
  <si>
    <t>Ivey,Jimond R</t>
  </si>
  <si>
    <t>0000080027</t>
  </si>
  <si>
    <t>Nottingham,Jonathon</t>
  </si>
  <si>
    <t>0000086410</t>
  </si>
  <si>
    <t>Lovette,Asante I</t>
  </si>
  <si>
    <t>0000087190</t>
  </si>
  <si>
    <t>Mullis,Justin</t>
  </si>
  <si>
    <t>0000088523</t>
  </si>
  <si>
    <t>Fugate,Elizabeth</t>
  </si>
  <si>
    <t>0000080102</t>
  </si>
  <si>
    <t>Behringer,Benjamin</t>
  </si>
  <si>
    <t>0000091320</t>
  </si>
  <si>
    <t>Beach,John</t>
  </si>
  <si>
    <t>0000087161</t>
  </si>
  <si>
    <t>Hindi,Noor</t>
  </si>
  <si>
    <t>0000086411</t>
  </si>
  <si>
    <t>Lee,Julia R</t>
  </si>
  <si>
    <t>0000086412</t>
  </si>
  <si>
    <t>Coben,Collin R</t>
  </si>
  <si>
    <t>0000081467</t>
  </si>
  <si>
    <t>Kozer,Aubrey</t>
  </si>
  <si>
    <t>0000077936</t>
  </si>
  <si>
    <t>Bickley,Fransohn</t>
  </si>
  <si>
    <t>0000084292</t>
  </si>
  <si>
    <t>Brewer,Olivia</t>
  </si>
  <si>
    <t>0000082828</t>
  </si>
  <si>
    <t>Foor,Cinara M</t>
  </si>
  <si>
    <t>0000087369</t>
  </si>
  <si>
    <t>Tomin,Marissa</t>
  </si>
  <si>
    <t>0000086413</t>
  </si>
  <si>
    <t>Frisone,Gina M</t>
  </si>
  <si>
    <t>0000081490</t>
  </si>
  <si>
    <t>Pagni,Alyssa</t>
  </si>
  <si>
    <t>0000080291</t>
  </si>
  <si>
    <t>Klotzle,Kaitlin</t>
  </si>
  <si>
    <t>0000088045</t>
  </si>
  <si>
    <t>Yusufi,Sarah</t>
  </si>
  <si>
    <t>0000088443</t>
  </si>
  <si>
    <t>Getz,Amanda</t>
  </si>
  <si>
    <t>0000091144</t>
  </si>
  <si>
    <t>Ayers,Michelle</t>
  </si>
  <si>
    <t>0000091748</t>
  </si>
  <si>
    <t>Villalba,Anthony</t>
  </si>
  <si>
    <t>0000086414</t>
  </si>
  <si>
    <t>Jones,Whitney N</t>
  </si>
  <si>
    <t>0000088731</t>
  </si>
  <si>
    <t>Piermarini,Pellegrino</t>
  </si>
  <si>
    <t>0000086415</t>
  </si>
  <si>
    <t>Heilman,Nicole</t>
  </si>
  <si>
    <t>0000092882</t>
  </si>
  <si>
    <t>Guillard,Marie</t>
  </si>
  <si>
    <t>0000088357</t>
  </si>
  <si>
    <t>Piccoli,Vincent</t>
  </si>
  <si>
    <t>0000086416</t>
  </si>
  <si>
    <t>Hymes,Madison M</t>
  </si>
  <si>
    <t>0000086417</t>
  </si>
  <si>
    <t>Amicone,Kristin J</t>
  </si>
  <si>
    <t>0000088078</t>
  </si>
  <si>
    <t>Erdman,Kaitlin</t>
  </si>
  <si>
    <t>0000084977</t>
  </si>
  <si>
    <t>Yoo,Hannah</t>
  </si>
  <si>
    <t>0000085961</t>
  </si>
  <si>
    <t>Zoltowski,Joe</t>
  </si>
  <si>
    <t>0000091330</t>
  </si>
  <si>
    <t>Adcock,Brianne</t>
  </si>
  <si>
    <t>0000092895</t>
  </si>
  <si>
    <t>Richards,Dylan</t>
  </si>
  <si>
    <t>0000095416</t>
  </si>
  <si>
    <t>Shane,Tolan</t>
  </si>
  <si>
    <t>0000080224</t>
  </si>
  <si>
    <t>Polatas,Casey</t>
  </si>
  <si>
    <t>0000089199</t>
  </si>
  <si>
    <t>Daniluk,Allison</t>
  </si>
  <si>
    <t>0000088386</t>
  </si>
  <si>
    <t>McCullough,Terrin</t>
  </si>
  <si>
    <t>0000087950</t>
  </si>
  <si>
    <t>Kramanak,Ryan</t>
  </si>
  <si>
    <t>0000088824</t>
  </si>
  <si>
    <t>King,Steven</t>
  </si>
  <si>
    <t>0000077128</t>
  </si>
  <si>
    <t>Sublett,Jennifer</t>
  </si>
  <si>
    <t>0000090679</t>
  </si>
  <si>
    <t>Brigham,Natasha</t>
  </si>
  <si>
    <t>0000087711</t>
  </si>
  <si>
    <t>Klonowski,Ellen</t>
  </si>
  <si>
    <t>0000091914</t>
  </si>
  <si>
    <t>Valerio,James</t>
  </si>
  <si>
    <t>0000087432</t>
  </si>
  <si>
    <t>Drockton,Mary C</t>
  </si>
  <si>
    <t>0000085361</t>
  </si>
  <si>
    <t>Schwarz,Benjamin</t>
  </si>
  <si>
    <t>0000082044</t>
  </si>
  <si>
    <t>Simone,Sophia</t>
  </si>
  <si>
    <t>0000079667</t>
  </si>
  <si>
    <t>Flynn,Kyle</t>
  </si>
  <si>
    <t>0000089372</t>
  </si>
  <si>
    <t>Charley,Gabriella</t>
  </si>
  <si>
    <t>0000084745</t>
  </si>
  <si>
    <t>Gordon,Michalla</t>
  </si>
  <si>
    <t>0000089189</t>
  </si>
  <si>
    <t>Ferrato,Kristi</t>
  </si>
  <si>
    <t>0000089050</t>
  </si>
  <si>
    <t>Dilbeck,Ethan</t>
  </si>
  <si>
    <t>0000090580</t>
  </si>
  <si>
    <t>Bell,Tyler</t>
  </si>
  <si>
    <t>0000088290</t>
  </si>
  <si>
    <t>Uecker,Clayton</t>
  </si>
  <si>
    <t>0000075833</t>
  </si>
  <si>
    <t>Kusan,Karley</t>
  </si>
  <si>
    <t>0000088364</t>
  </si>
  <si>
    <t>Baker,John</t>
  </si>
  <si>
    <t>0000092237</t>
  </si>
  <si>
    <t>Malov,Ryan</t>
  </si>
  <si>
    <t>0000087960</t>
  </si>
  <si>
    <t>Parsons,Tara</t>
  </si>
  <si>
    <t>0000077222</t>
  </si>
  <si>
    <t>Johnson,Isaiah M</t>
  </si>
  <si>
    <t>0000090429</t>
  </si>
  <si>
    <t>Poorman,Jared</t>
  </si>
  <si>
    <t>0000062134</t>
  </si>
  <si>
    <t>Gong,Xiong</t>
  </si>
  <si>
    <t>0000092840</t>
  </si>
  <si>
    <t>Tinyo,Nicole</t>
  </si>
  <si>
    <t>0000062949</t>
  </si>
  <si>
    <t>Pantoja,Marcos</t>
  </si>
  <si>
    <t>0000086418</t>
  </si>
  <si>
    <t>Massaro,Alexandria E</t>
  </si>
  <si>
    <t>0000095836</t>
  </si>
  <si>
    <t>Schwartz,Alexandra</t>
  </si>
  <si>
    <t>0000087698</t>
  </si>
  <si>
    <t>Miller,Tabatha</t>
  </si>
  <si>
    <t>0000091537</t>
  </si>
  <si>
    <t>Ellis,Cortney</t>
  </si>
  <si>
    <t>0000089188</t>
  </si>
  <si>
    <t>Anozie,Chibuike</t>
  </si>
  <si>
    <t>0000080081</t>
  </si>
  <si>
    <t>Mitcheltree,Megan D</t>
  </si>
  <si>
    <t>0000092289</t>
  </si>
  <si>
    <t>Fleetwood,Dierre L</t>
  </si>
  <si>
    <t>0000091159</t>
  </si>
  <si>
    <t>Lowry,David</t>
  </si>
  <si>
    <t>0000069789</t>
  </si>
  <si>
    <t>Spencer,Amanda</t>
  </si>
  <si>
    <t>0000089398</t>
  </si>
  <si>
    <t>Estate of Brian Brack</t>
  </si>
  <si>
    <t>0000086419</t>
  </si>
  <si>
    <t>Adams,Anna M</t>
  </si>
  <si>
    <t>0000086420</t>
  </si>
  <si>
    <t>Bartchak,Brent M</t>
  </si>
  <si>
    <t>0000077807</t>
  </si>
  <si>
    <t>Senter Jr,John B</t>
  </si>
  <si>
    <t>0000087385</t>
  </si>
  <si>
    <t>Campbell,Hunter</t>
  </si>
  <si>
    <t>0000091556</t>
  </si>
  <si>
    <t>Millard,Joseph</t>
  </si>
  <si>
    <t>0000086421</t>
  </si>
  <si>
    <t>Cornwell,Alex B</t>
  </si>
  <si>
    <t>0000087551</t>
  </si>
  <si>
    <t>Sulik Jr,John</t>
  </si>
  <si>
    <t>0000092507</t>
  </si>
  <si>
    <t>Krob,Jorian C</t>
  </si>
  <si>
    <t>0000085593</t>
  </si>
  <si>
    <t>Donley,Catherine</t>
  </si>
  <si>
    <t>0000077563</t>
  </si>
  <si>
    <t>Hughes,Michelle L</t>
  </si>
  <si>
    <t>0000086422</t>
  </si>
  <si>
    <t>Powell,Ashley N</t>
  </si>
  <si>
    <t>0000092387</t>
  </si>
  <si>
    <t>Fathi,Ariya</t>
  </si>
  <si>
    <t>0000079460</t>
  </si>
  <si>
    <t>Sturgeon,Tyler</t>
  </si>
  <si>
    <t>0000072912</t>
  </si>
  <si>
    <t>Bloom,Mariah</t>
  </si>
  <si>
    <t>0000086423</t>
  </si>
  <si>
    <t>Boreman,Cynthia J</t>
  </si>
  <si>
    <t>0000086424</t>
  </si>
  <si>
    <t>Brown,Jonathon L</t>
  </si>
  <si>
    <t>0000085611</t>
  </si>
  <si>
    <t>Jakubowski,Anthony</t>
  </si>
  <si>
    <t>0000084904</t>
  </si>
  <si>
    <t>Papas,Larissa</t>
  </si>
  <si>
    <t>0000089976</t>
  </si>
  <si>
    <t>Fox,Cody M</t>
  </si>
  <si>
    <t>0000091823</t>
  </si>
  <si>
    <t>Fredericka,Michael</t>
  </si>
  <si>
    <t>0000079646</t>
  </si>
  <si>
    <t>Fulop,Angelica</t>
  </si>
  <si>
    <t>0000087724</t>
  </si>
  <si>
    <t>George,Frank</t>
  </si>
  <si>
    <t>0000072950</t>
  </si>
  <si>
    <t>Pylypiv,Galina</t>
  </si>
  <si>
    <t>0000086425</t>
  </si>
  <si>
    <t>Decheco,Max O</t>
  </si>
  <si>
    <t>0000087854</t>
  </si>
  <si>
    <t>Hartjen,Olivia</t>
  </si>
  <si>
    <t>0000069390</t>
  </si>
  <si>
    <t>Pinheiro,Amanda E</t>
  </si>
  <si>
    <t>0000065758</t>
  </si>
  <si>
    <t>Snow,Alan J</t>
  </si>
  <si>
    <t>0000085636</t>
  </si>
  <si>
    <t>Hohider,Abigail</t>
  </si>
  <si>
    <t>0000086426</t>
  </si>
  <si>
    <t>Vencl,Nicolina R</t>
  </si>
  <si>
    <t>0000086427</t>
  </si>
  <si>
    <t>Tokic Jr,Joseph G</t>
  </si>
  <si>
    <t>0000088265</t>
  </si>
  <si>
    <t>West,Belinda</t>
  </si>
  <si>
    <t>0000080494</t>
  </si>
  <si>
    <t>Breiding,Lisa M</t>
  </si>
  <si>
    <t>0000086428</t>
  </si>
  <si>
    <t>Avramovich,Brian J</t>
  </si>
  <si>
    <t>0000087520</t>
  </si>
  <si>
    <t>Caldwell,Stephen</t>
  </si>
  <si>
    <t>0000087644</t>
  </si>
  <si>
    <t>Lopez,Michael</t>
  </si>
  <si>
    <t>0000090911</t>
  </si>
  <si>
    <t>Montgomery,Joshua</t>
  </si>
  <si>
    <t>0000091010</t>
  </si>
  <si>
    <t>Walker,Jacob C</t>
  </si>
  <si>
    <t>0000089974</t>
  </si>
  <si>
    <t>Warner,Matthew J</t>
  </si>
  <si>
    <t>0000062443</t>
  </si>
  <si>
    <t>Nguyen,Hung Ngoc</t>
  </si>
  <si>
    <t>0000063082</t>
  </si>
  <si>
    <t>Cioffari,Cynthia A</t>
  </si>
  <si>
    <t>0000062318</t>
  </si>
  <si>
    <t>Forcey,Stefan</t>
  </si>
  <si>
    <t>0000063239</t>
  </si>
  <si>
    <t>Oh,Namkyung</t>
  </si>
  <si>
    <t>0000087103</t>
  </si>
  <si>
    <t>Hillier,Andrew</t>
  </si>
  <si>
    <t>0000086429</t>
  </si>
  <si>
    <t>Marinos,Christian P</t>
  </si>
  <si>
    <t>0000086430</t>
  </si>
  <si>
    <t>Dort,Dana L</t>
  </si>
  <si>
    <t>0000089698</t>
  </si>
  <si>
    <t>Doyle,Kevin</t>
  </si>
  <si>
    <t>0000087845</t>
  </si>
  <si>
    <t>Francis,Shannon</t>
  </si>
  <si>
    <t>0000085799</t>
  </si>
  <si>
    <t>Smith,Alyson</t>
  </si>
  <si>
    <t>0000063608</t>
  </si>
  <si>
    <t>Trecaso,Mallory</t>
  </si>
  <si>
    <t>0000092804</t>
  </si>
  <si>
    <t>Simmons,Zarrya</t>
  </si>
  <si>
    <t>0000071070</t>
  </si>
  <si>
    <t>Cole,Mary E</t>
  </si>
  <si>
    <t>0000091782</t>
  </si>
  <si>
    <t>Vang,Rebecca</t>
  </si>
  <si>
    <t>0000064082</t>
  </si>
  <si>
    <t>Franze,Gayantonia</t>
  </si>
  <si>
    <t>0000082252</t>
  </si>
  <si>
    <t>Snyder,Savannah</t>
  </si>
  <si>
    <t>0000085985</t>
  </si>
  <si>
    <t>Williamson,Matthew</t>
  </si>
  <si>
    <t>0000091605</t>
  </si>
  <si>
    <t>Williamson,Mathew</t>
  </si>
  <si>
    <t>0000087642</t>
  </si>
  <si>
    <t>O'Brien,Sean</t>
  </si>
  <si>
    <t>0000087880</t>
  </si>
  <si>
    <t>Sheahan,Bradley</t>
  </si>
  <si>
    <t>0000087292</t>
  </si>
  <si>
    <t>Bernhard,Jeff</t>
  </si>
  <si>
    <t>0000068737</t>
  </si>
  <si>
    <t>Breadon Jr,Thomas M</t>
  </si>
  <si>
    <t>0000086431</t>
  </si>
  <si>
    <t>Norman,Stephanie L</t>
  </si>
  <si>
    <t>0000063282</t>
  </si>
  <si>
    <t>Harel,Jack</t>
  </si>
  <si>
    <t>0000064800</t>
  </si>
  <si>
    <t>Morath,Sarah</t>
  </si>
  <si>
    <t>0000064425</t>
  </si>
  <si>
    <t>Graham,Elizabeth</t>
  </si>
  <si>
    <t>0000086432</t>
  </si>
  <si>
    <t>Bittner,Garrett M</t>
  </si>
  <si>
    <t>0000088662</t>
  </si>
  <si>
    <t>Moore,Elizabeth</t>
  </si>
  <si>
    <t>0000086433</t>
  </si>
  <si>
    <t>Semenik,John A</t>
  </si>
  <si>
    <t>0000091917</t>
  </si>
  <si>
    <t>Tegel,Tessa</t>
  </si>
  <si>
    <t>0000065912</t>
  </si>
  <si>
    <t>Lee,Jeongwoo</t>
  </si>
  <si>
    <t>0000074222</t>
  </si>
  <si>
    <t>Schmucker,Timothy</t>
  </si>
  <si>
    <t>0000063796</t>
  </si>
  <si>
    <t>McBurney,Molly</t>
  </si>
  <si>
    <t>0000086434</t>
  </si>
  <si>
    <t>Straub,Kristin D</t>
  </si>
  <si>
    <t>0000065040</t>
  </si>
  <si>
    <t>Durbin,Michael R</t>
  </si>
  <si>
    <t>0000064979</t>
  </si>
  <si>
    <t>Vogl,Markus V</t>
  </si>
  <si>
    <t>0000095251</t>
  </si>
  <si>
    <t>Stitt,Stephanie</t>
  </si>
  <si>
    <t>0000068931</t>
  </si>
  <si>
    <t>Tang,Tang</t>
  </si>
  <si>
    <t>0000066101</t>
  </si>
  <si>
    <t>McManus,Mark D</t>
  </si>
  <si>
    <t>0000088230</t>
  </si>
  <si>
    <t>Konate,Ibrahim</t>
  </si>
  <si>
    <t>0000068864</t>
  </si>
  <si>
    <t>Guo,Run</t>
  </si>
  <si>
    <t>0000071993</t>
  </si>
  <si>
    <t>Dornisch,Megan</t>
  </si>
  <si>
    <t>0000086435</t>
  </si>
  <si>
    <t>Smith,Madelyn P</t>
  </si>
  <si>
    <t>0000079124</t>
  </si>
  <si>
    <t>Kanakri,Aseel M</t>
  </si>
  <si>
    <t>0000092379</t>
  </si>
  <si>
    <t>Huber,Nicholas</t>
  </si>
  <si>
    <t>0000091919</t>
  </si>
  <si>
    <t>Michel,Zachary</t>
  </si>
  <si>
    <t>0000080260</t>
  </si>
  <si>
    <t>Vatalaro,Ryan J</t>
  </si>
  <si>
    <t>0000075053</t>
  </si>
  <si>
    <t>Lupica,Nicholas S</t>
  </si>
  <si>
    <t>0000029275</t>
  </si>
  <si>
    <t>Thomas II,Charles E</t>
  </si>
  <si>
    <t>0000087920</t>
  </si>
  <si>
    <t>Baumann,Hannah</t>
  </si>
  <si>
    <t>0000082614</t>
  </si>
  <si>
    <t>Gnap,Marshall</t>
  </si>
  <si>
    <t>0000094264</t>
  </si>
  <si>
    <t>McCrea,Dillon</t>
  </si>
  <si>
    <t>0000076080</t>
  </si>
  <si>
    <t>Chaurasia,Vishal</t>
  </si>
  <si>
    <t>0000086436</t>
  </si>
  <si>
    <t>Latson,Maya L</t>
  </si>
  <si>
    <t>0000081934</t>
  </si>
  <si>
    <t>Dye,Elyse</t>
  </si>
  <si>
    <t>0000065439</t>
  </si>
  <si>
    <t>Padgett,Brandon T</t>
  </si>
  <si>
    <t>0000080742</t>
  </si>
  <si>
    <t>White,Michael P</t>
  </si>
  <si>
    <t>0000086437</t>
  </si>
  <si>
    <t>Schroeder,Mallory E</t>
  </si>
  <si>
    <t>0000086438</t>
  </si>
  <si>
    <t>Cowden,Kayla K</t>
  </si>
  <si>
    <t>0000093473</t>
  </si>
  <si>
    <t>Griffin,Stephen</t>
  </si>
  <si>
    <t>0000089761</t>
  </si>
  <si>
    <t>Kustec,Andrew</t>
  </si>
  <si>
    <t>0000065625</t>
  </si>
  <si>
    <t>Oravec,Heather A</t>
  </si>
  <si>
    <t>0000004754</t>
  </si>
  <si>
    <t>Gribschaw,Mary Lu</t>
  </si>
  <si>
    <t>0000092282</t>
  </si>
  <si>
    <t>Alshabani,Nuha</t>
  </si>
  <si>
    <t>0000087409</t>
  </si>
  <si>
    <t>Baker,Luke</t>
  </si>
  <si>
    <t>0000089138</t>
  </si>
  <si>
    <t>Johenning,John</t>
  </si>
  <si>
    <t>0000083713</t>
  </si>
  <si>
    <t>Gresser,Abigail</t>
  </si>
  <si>
    <t>0000005680</t>
  </si>
  <si>
    <t>Hariasz,Christopher</t>
  </si>
  <si>
    <t>0000074316</t>
  </si>
  <si>
    <t>Willis,Skyler</t>
  </si>
  <si>
    <t>0000088788</t>
  </si>
  <si>
    <t>Prebonick,Steven</t>
  </si>
  <si>
    <t>0000074808</t>
  </si>
  <si>
    <t>Lin,Zhiwei</t>
  </si>
  <si>
    <t>0000078829</t>
  </si>
  <si>
    <t>Daniels,Heather</t>
  </si>
  <si>
    <t>0000083841</t>
  </si>
  <si>
    <t>Derhammer,Andrew</t>
  </si>
  <si>
    <t>0000086439</t>
  </si>
  <si>
    <t>Fortney,Blake A</t>
  </si>
  <si>
    <t>0000069902</t>
  </si>
  <si>
    <t>Pearlman,Bradley</t>
  </si>
  <si>
    <t>0000088442</t>
  </si>
  <si>
    <t>Kere,Kiswendsida J</t>
  </si>
  <si>
    <t>0000086440</t>
  </si>
  <si>
    <t>Seidita,Bryan P</t>
  </si>
  <si>
    <t>0000010093</t>
  </si>
  <si>
    <t>Adamowicz-Hariasz,Maria</t>
  </si>
  <si>
    <t>0000074026</t>
  </si>
  <si>
    <t>Dhopatkar,Nishad P</t>
  </si>
  <si>
    <t>0000066353</t>
  </si>
  <si>
    <t>Wilson,Jacquelyn T</t>
  </si>
  <si>
    <t>0000069372</t>
  </si>
  <si>
    <t>Deskins,Alyssa</t>
  </si>
  <si>
    <t>0000076738</t>
  </si>
  <si>
    <t>Meyer,Hans C</t>
  </si>
  <si>
    <t>0000086441</t>
  </si>
  <si>
    <t>Soucek,Ashley L</t>
  </si>
  <si>
    <t>0000086442</t>
  </si>
  <si>
    <t>Vidika,Benjamin S</t>
  </si>
  <si>
    <t>0000068122</t>
  </si>
  <si>
    <t>Tomic,Jennifer</t>
  </si>
  <si>
    <t>0000086443</t>
  </si>
  <si>
    <t>Locke,Christian J</t>
  </si>
  <si>
    <t>0000093891</t>
  </si>
  <si>
    <t>Nace,James</t>
  </si>
  <si>
    <t>0000094059</t>
  </si>
  <si>
    <t>Bittaker,Sam</t>
  </si>
  <si>
    <t>0000086444</t>
  </si>
  <si>
    <t>Tratter,Clayton E</t>
  </si>
  <si>
    <t>0000076733</t>
  </si>
  <si>
    <t>Chen,Wei</t>
  </si>
  <si>
    <t>0000086445</t>
  </si>
  <si>
    <t>Poling,Stormi K</t>
  </si>
  <si>
    <t>0000052908</t>
  </si>
  <si>
    <t>Jackson,Barbara</t>
  </si>
  <si>
    <t>0000070977</t>
  </si>
  <si>
    <t>Hargrave,Charity</t>
  </si>
  <si>
    <t>0000085818</t>
  </si>
  <si>
    <t>McKay,Zeetia</t>
  </si>
  <si>
    <t>0000073464</t>
  </si>
  <si>
    <t>Vatani,Morteza</t>
  </si>
  <si>
    <t>0000087293</t>
  </si>
  <si>
    <t>Bratko,Mateusz</t>
  </si>
  <si>
    <t>0000086446</t>
  </si>
  <si>
    <t>Brown,Jasmine A</t>
  </si>
  <si>
    <t>0000086447</t>
  </si>
  <si>
    <t>McKisson,Brent E</t>
  </si>
  <si>
    <t>0000070483</t>
  </si>
  <si>
    <t>Lin,Panpan</t>
  </si>
  <si>
    <t>0000072717</t>
  </si>
  <si>
    <t>Zelin,Alexandra I</t>
  </si>
  <si>
    <t>0000085833</t>
  </si>
  <si>
    <t>Black,Shawna</t>
  </si>
  <si>
    <t>0000073284</t>
  </si>
  <si>
    <t>Jain,Dharamdeep</t>
  </si>
  <si>
    <t>0000074896</t>
  </si>
  <si>
    <t>Zhang,Wei</t>
  </si>
  <si>
    <t>0000077337</t>
  </si>
  <si>
    <t>Feng,Xueyan</t>
  </si>
  <si>
    <t>0000081000</t>
  </si>
  <si>
    <t>Janardhanan,Subadhra</t>
  </si>
  <si>
    <t>0000085581</t>
  </si>
  <si>
    <t>Whyte,Sopufaa</t>
  </si>
  <si>
    <t>0000082669</t>
  </si>
  <si>
    <t>Wang,Qing</t>
  </si>
  <si>
    <t>0000074740</t>
  </si>
  <si>
    <t>Keramidas,Natacha L</t>
  </si>
  <si>
    <t>0000083832</t>
  </si>
  <si>
    <t>Wypasek,Daniel J</t>
  </si>
  <si>
    <t>0000086448</t>
  </si>
  <si>
    <t>Fong,Aaron</t>
  </si>
  <si>
    <t>0000093238</t>
  </si>
  <si>
    <t>Kye,Daniel</t>
  </si>
  <si>
    <t>0000087240</t>
  </si>
  <si>
    <t>Williams,Cyril</t>
  </si>
  <si>
    <t>0000087419</t>
  </si>
  <si>
    <t>Zebrowski,Michael J</t>
  </si>
  <si>
    <t>0000076025</t>
  </si>
  <si>
    <t>McClain,Andrew T</t>
  </si>
  <si>
    <t>0000078053</t>
  </si>
  <si>
    <t>Howkins,Aaron A</t>
  </si>
  <si>
    <t>0000089942</t>
  </si>
  <si>
    <t>Cannell,Patrick</t>
  </si>
  <si>
    <t>0000089432</t>
  </si>
  <si>
    <t>Kirila,Angie</t>
  </si>
  <si>
    <t>0000086449</t>
  </si>
  <si>
    <t>Lunt,Megan E</t>
  </si>
  <si>
    <t>0000093890</t>
  </si>
  <si>
    <t>Purcell,Maureen</t>
  </si>
  <si>
    <t>0000081248</t>
  </si>
  <si>
    <t>Radjen,Danilo</t>
  </si>
  <si>
    <t>0000086450</t>
  </si>
  <si>
    <t>Romie,Stephanie M</t>
  </si>
  <si>
    <t>0000089619</t>
  </si>
  <si>
    <t>Swift,Taylor J</t>
  </si>
  <si>
    <t>0000094671</t>
  </si>
  <si>
    <t>Verhovitz,Alicia</t>
  </si>
  <si>
    <t>0000090280</t>
  </si>
  <si>
    <t>Wiggins,Kaitlyn E</t>
  </si>
  <si>
    <t>0000075110</t>
  </si>
  <si>
    <t>Bhaway,Sarang M</t>
  </si>
  <si>
    <t>0000082606</t>
  </si>
  <si>
    <t>Benis,Saeid Ghaniyari</t>
  </si>
  <si>
    <t>0000086451</t>
  </si>
  <si>
    <t>Ghaniyari Benis,Saeid</t>
  </si>
  <si>
    <t>0000091896</t>
  </si>
  <si>
    <t>Alharbi,Alaa</t>
  </si>
  <si>
    <t>0000076745</t>
  </si>
  <si>
    <t>Sutton,Nathaniel G</t>
  </si>
  <si>
    <t>0000090172</t>
  </si>
  <si>
    <t>Yurchekfrodl,Eric</t>
  </si>
  <si>
    <t>0000091820</t>
  </si>
  <si>
    <t>Blatchford,Nicole</t>
  </si>
  <si>
    <t>0000081883</t>
  </si>
  <si>
    <t>Wiswesser,Natalie</t>
  </si>
  <si>
    <t>0000087792</t>
  </si>
  <si>
    <t>Nixon,Scott</t>
  </si>
  <si>
    <t>0000089715</t>
  </si>
  <si>
    <t>Madgar,Matthew</t>
  </si>
  <si>
    <t>0000086452</t>
  </si>
  <si>
    <t>Destro,Presley L</t>
  </si>
  <si>
    <t>0000086453</t>
  </si>
  <si>
    <t>Duncan,Cassidy B</t>
  </si>
  <si>
    <t>0000076847</t>
  </si>
  <si>
    <t>Hu,Rundong</t>
  </si>
  <si>
    <t>0000089832</t>
  </si>
  <si>
    <t>Cookson,Katherine</t>
  </si>
  <si>
    <t>0000063229</t>
  </si>
  <si>
    <t>Visco Jr,Donald</t>
  </si>
  <si>
    <t>0000066676</t>
  </si>
  <si>
    <t>Choi,Jae-Won</t>
  </si>
  <si>
    <t>0000024808</t>
  </si>
  <si>
    <t>Jacobson,Steve</t>
  </si>
  <si>
    <t>0000088275</t>
  </si>
  <si>
    <t>Luccioni,Jay</t>
  </si>
  <si>
    <t>0000065465</t>
  </si>
  <si>
    <t>Beuk,Frederik</t>
  </si>
  <si>
    <t>0000090989</t>
  </si>
  <si>
    <t>Wetzel,Kimberly</t>
  </si>
  <si>
    <t>0000071080</t>
  </si>
  <si>
    <t>Ye,Changhuai</t>
  </si>
  <si>
    <t>0000077827</t>
  </si>
  <si>
    <t>Titus,Dylan</t>
  </si>
  <si>
    <t>0000093755</t>
  </si>
  <si>
    <t>Albaugh,Janel</t>
  </si>
  <si>
    <t>0000091777</t>
  </si>
  <si>
    <t>Carroll,Andrew</t>
  </si>
  <si>
    <t>0000077984</t>
  </si>
  <si>
    <t>Drouhard,Mary</t>
  </si>
  <si>
    <t>0000080418</t>
  </si>
  <si>
    <t>Papp,Marisa</t>
  </si>
  <si>
    <t>0000087449</t>
  </si>
  <si>
    <t>Patterson,Rachel</t>
  </si>
  <si>
    <t>0000088617</t>
  </si>
  <si>
    <t>Chu,Yang</t>
  </si>
  <si>
    <t>0000081558</t>
  </si>
  <si>
    <t>Sharma,Shagun</t>
  </si>
  <si>
    <t>0000074464</t>
  </si>
  <si>
    <t>Rajgarhia,Stuti S</t>
  </si>
  <si>
    <t>0000067068</t>
  </si>
  <si>
    <t>Swanson,John P</t>
  </si>
  <si>
    <t>0000072711</t>
  </si>
  <si>
    <t>Greim,Erica M</t>
  </si>
  <si>
    <t>0000086454</t>
  </si>
  <si>
    <t>Islam,S. M. Mahfuzul</t>
  </si>
  <si>
    <t>0000071614</t>
  </si>
  <si>
    <t>Peters,Brian J</t>
  </si>
  <si>
    <t>0000095648</t>
  </si>
  <si>
    <t>Syroid,Kristyn</t>
  </si>
  <si>
    <t>0000065743</t>
  </si>
  <si>
    <t>Castaneda-Lopez,Homero</t>
  </si>
  <si>
    <t>0000075577</t>
  </si>
  <si>
    <t>Santos,Kristin L</t>
  </si>
  <si>
    <t>0000075687</t>
  </si>
  <si>
    <t>Wolf,Justin P</t>
  </si>
  <si>
    <t>0000066869</t>
  </si>
  <si>
    <t>Klittich,Mena</t>
  </si>
  <si>
    <t>0000074683</t>
  </si>
  <si>
    <t>Mangalara,Jayachandra Hari</t>
  </si>
  <si>
    <t>0000086455</t>
  </si>
  <si>
    <t>Schneck,Gregory T</t>
  </si>
  <si>
    <t>0000087696</t>
  </si>
  <si>
    <t>Donofrio,Carmen</t>
  </si>
  <si>
    <t>0000086456</t>
  </si>
  <si>
    <t>Elsayed,Mohamed M</t>
  </si>
  <si>
    <t>0000088949</t>
  </si>
  <si>
    <t>Triner,Dan</t>
  </si>
  <si>
    <t>0000078257</t>
  </si>
  <si>
    <t>Brewer,Amanda K</t>
  </si>
  <si>
    <t>0000086457</t>
  </si>
  <si>
    <t>Uhl,Stephanie A</t>
  </si>
  <si>
    <t>0000069678</t>
  </si>
  <si>
    <t>0000076328</t>
  </si>
  <si>
    <t>Ghosh,Monoj</t>
  </si>
  <si>
    <t>0000093684</t>
  </si>
  <si>
    <t>Rigshee-Powell,Shaliek</t>
  </si>
  <si>
    <t>0000070490</t>
  </si>
  <si>
    <t>Hamdani,Maria R</t>
  </si>
  <si>
    <t>0000070559</t>
  </si>
  <si>
    <t>Balasubramnian,Bhanu</t>
  </si>
  <si>
    <t>0000087338</t>
  </si>
  <si>
    <t>Jones,Kelsey</t>
  </si>
  <si>
    <t>0000083904</t>
  </si>
  <si>
    <t>Anand,Jennifer</t>
  </si>
  <si>
    <t>0000095569</t>
  </si>
  <si>
    <t>Frangos,Melissa</t>
  </si>
  <si>
    <t>0000086458</t>
  </si>
  <si>
    <t>Mellis,Brook H</t>
  </si>
  <si>
    <t>0000086459</t>
  </si>
  <si>
    <t>OShell,Caitlin L</t>
  </si>
  <si>
    <t>0000090073</t>
  </si>
  <si>
    <t>Eckrich,Alexandra</t>
  </si>
  <si>
    <t>0000078284</t>
  </si>
  <si>
    <t>Hexter,Madison</t>
  </si>
  <si>
    <t>0000086460</t>
  </si>
  <si>
    <t>Sirrine,Kayla R</t>
  </si>
  <si>
    <t>0000076629</t>
  </si>
  <si>
    <t>Wang,Kai</t>
  </si>
  <si>
    <t>0000055321</t>
  </si>
  <si>
    <t>Clear Gold Audio &amp; Lighting</t>
  </si>
  <si>
    <t>0000093452</t>
  </si>
  <si>
    <t>Zelei,Benjamin</t>
  </si>
  <si>
    <t>0000085563</t>
  </si>
  <si>
    <t>Arnold,Graham</t>
  </si>
  <si>
    <t>0000091173</t>
  </si>
  <si>
    <t>Kopchak,Benjamin</t>
  </si>
  <si>
    <t>0000072678</t>
  </si>
  <si>
    <t>Johnson,Margaret K</t>
  </si>
  <si>
    <t>0000091275</t>
  </si>
  <si>
    <t>Cloud,Creighton</t>
  </si>
  <si>
    <t>0000094065</t>
  </si>
  <si>
    <t>Vorhies,John</t>
  </si>
  <si>
    <t>0000076072</t>
  </si>
  <si>
    <t>Lesuer,William M</t>
  </si>
  <si>
    <t>0000080975</t>
  </si>
  <si>
    <t>Deshon,Marissa</t>
  </si>
  <si>
    <t>0000086461</t>
  </si>
  <si>
    <t>Grund,Michael A</t>
  </si>
  <si>
    <t>0000068124</t>
  </si>
  <si>
    <t>Payne,Lavell O</t>
  </si>
  <si>
    <t>0000086462</t>
  </si>
  <si>
    <t>Stauffer,Kyle A</t>
  </si>
  <si>
    <t>0000093201</t>
  </si>
  <si>
    <t>East,Lone</t>
  </si>
  <si>
    <t>0000088861</t>
  </si>
  <si>
    <t>Franks,Barry</t>
  </si>
  <si>
    <t>0000094247</t>
  </si>
  <si>
    <t>Garland,Meghan</t>
  </si>
  <si>
    <t>0000076863</t>
  </si>
  <si>
    <t>Gugliotta,Nathan</t>
  </si>
  <si>
    <t>0000089949</t>
  </si>
  <si>
    <t>Hawk,Nathaniel</t>
  </si>
  <si>
    <t>0000087488</t>
  </si>
  <si>
    <t>Livingston,Thomas</t>
  </si>
  <si>
    <t>0000090070</t>
  </si>
  <si>
    <t>Belopotosky,Mikayla</t>
  </si>
  <si>
    <t>0000082236</t>
  </si>
  <si>
    <t>McCall,Shannon</t>
  </si>
  <si>
    <t>0000088489</t>
  </si>
  <si>
    <t>Langenderfer,Claire</t>
  </si>
  <si>
    <t>0000078343</t>
  </si>
  <si>
    <t>Burns,Gregory</t>
  </si>
  <si>
    <t>0000072575</t>
  </si>
  <si>
    <t>Thomas,Scott A</t>
  </si>
  <si>
    <t>0000093753</t>
  </si>
  <si>
    <t>LeGrair,Tayler</t>
  </si>
  <si>
    <t>0000070455</t>
  </si>
  <si>
    <t>Brown,Katie L</t>
  </si>
  <si>
    <t>0000074443</t>
  </si>
  <si>
    <t>Husain,Tausif</t>
  </si>
  <si>
    <t>0000087176</t>
  </si>
  <si>
    <t>Lockard,Arlena</t>
  </si>
  <si>
    <t>0000087162</t>
  </si>
  <si>
    <t>Eskridge,Benjamin</t>
  </si>
  <si>
    <t>0000081791</t>
  </si>
  <si>
    <t>Roberts,William H</t>
  </si>
  <si>
    <t>0000076630</t>
  </si>
  <si>
    <t>Duah,Ernest</t>
  </si>
  <si>
    <t>0000091532</t>
  </si>
  <si>
    <t>Souder,Elaine</t>
  </si>
  <si>
    <t>0000081240</t>
  </si>
  <si>
    <t>Kaser,Madison</t>
  </si>
  <si>
    <t>0000069256</t>
  </si>
  <si>
    <t>Hines,Justin</t>
  </si>
  <si>
    <t>0000072773</t>
  </si>
  <si>
    <t>Simmons,Lauren D</t>
  </si>
  <si>
    <t>0000086463</t>
  </si>
  <si>
    <t>Greer,Mackenzie A</t>
  </si>
  <si>
    <t>0000073317</t>
  </si>
  <si>
    <t>Grice,Cody R</t>
  </si>
  <si>
    <t>0000062407</t>
  </si>
  <si>
    <t>Myers,Rachel</t>
  </si>
  <si>
    <t>0000068858</t>
  </si>
  <si>
    <t>Malloy,Brian M</t>
  </si>
  <si>
    <t>0000085669</t>
  </si>
  <si>
    <t>Almand,Amal</t>
  </si>
  <si>
    <t>0000076670</t>
  </si>
  <si>
    <t>Dukenbaeva,Kamshat</t>
  </si>
  <si>
    <t>0000095207</t>
  </si>
  <si>
    <t>Gasser,Kaylyn</t>
  </si>
  <si>
    <t>0000093288</t>
  </si>
  <si>
    <t>Haley,Zachary</t>
  </si>
  <si>
    <t>0000086464</t>
  </si>
  <si>
    <t>Jones,Doniqua A</t>
  </si>
  <si>
    <t>0000086465</t>
  </si>
  <si>
    <t>Lang,Bethany N</t>
  </si>
  <si>
    <t>0000095538</t>
  </si>
  <si>
    <t>Miller,Breanne</t>
  </si>
  <si>
    <t>0000086466</t>
  </si>
  <si>
    <t>Stauffer,Mallary A</t>
  </si>
  <si>
    <t>0000091215</t>
  </si>
  <si>
    <t>Ginty,Michael</t>
  </si>
  <si>
    <t>0000073738</t>
  </si>
  <si>
    <t>Babahan,Ilknur</t>
  </si>
  <si>
    <t>0000089155</t>
  </si>
  <si>
    <t>Rush,Christie</t>
  </si>
  <si>
    <t>0000086467</t>
  </si>
  <si>
    <t>DiSalvo,Cassidy M</t>
  </si>
  <si>
    <t>0000074988</t>
  </si>
  <si>
    <t>Starks,Katherine J</t>
  </si>
  <si>
    <t>0000089973</t>
  </si>
  <si>
    <t>Adkins,Benjamin W</t>
  </si>
  <si>
    <t>0000091563</t>
  </si>
  <si>
    <t>Budd,Kaylee</t>
  </si>
  <si>
    <t>0000085932</t>
  </si>
  <si>
    <t>Foust,Brian</t>
  </si>
  <si>
    <t>0000089327</t>
  </si>
  <si>
    <t>Giaquinto,Kristen</t>
  </si>
  <si>
    <t>0000086468</t>
  </si>
  <si>
    <t>Grubb,Tyler S</t>
  </si>
  <si>
    <t>0000086469</t>
  </si>
  <si>
    <t>Knight,Katie S</t>
  </si>
  <si>
    <t>0000084075</t>
  </si>
  <si>
    <t>Petrey,Olivia L</t>
  </si>
  <si>
    <t>0000087919</t>
  </si>
  <si>
    <t>Hrbek,William</t>
  </si>
  <si>
    <t>0000073396</t>
  </si>
  <si>
    <t>Williams,Isaiah G</t>
  </si>
  <si>
    <t>0000095200</t>
  </si>
  <si>
    <t>Batsch,Robert</t>
  </si>
  <si>
    <t>0000088069</t>
  </si>
  <si>
    <t>Culp,Michael</t>
  </si>
  <si>
    <t>0000076721</t>
  </si>
  <si>
    <t>Mathis,Krista</t>
  </si>
  <si>
    <t>0000086470</t>
  </si>
  <si>
    <t>Sheppard,Zachary H</t>
  </si>
  <si>
    <t>0000081160</t>
  </si>
  <si>
    <t>Chaney,Christopher</t>
  </si>
  <si>
    <t>0000073329</t>
  </si>
  <si>
    <t>Cooks,Alexis</t>
  </si>
  <si>
    <t>0000076553</t>
  </si>
  <si>
    <t>Carpenter,Caleb</t>
  </si>
  <si>
    <t>0000087080</t>
  </si>
  <si>
    <t>Freedman,Abegel</t>
  </si>
  <si>
    <t>0000094372</t>
  </si>
  <si>
    <t>Synder,Sumner</t>
  </si>
  <si>
    <t>0000086471</t>
  </si>
  <si>
    <t>Capien,Kaiyla M</t>
  </si>
  <si>
    <t>0000088122</t>
  </si>
  <si>
    <t>Hysong,Kelly</t>
  </si>
  <si>
    <t>0000083077</t>
  </si>
  <si>
    <t>Soto,Samsara I</t>
  </si>
  <si>
    <t>0000084350</t>
  </si>
  <si>
    <t>Sokol,Andrea</t>
  </si>
  <si>
    <t>0000066922</t>
  </si>
  <si>
    <t>Sahai,Nita</t>
  </si>
  <si>
    <t>0000086472</t>
  </si>
  <si>
    <t>Stith,Harelle J</t>
  </si>
  <si>
    <t>0000092232</t>
  </si>
  <si>
    <t>Lau,Hong</t>
  </si>
  <si>
    <t>0000080385</t>
  </si>
  <si>
    <t>Fu,Guopeng</t>
  </si>
  <si>
    <t>0000072207</t>
  </si>
  <si>
    <t>Geng,Yan</t>
  </si>
  <si>
    <t>0000075296</t>
  </si>
  <si>
    <t>Gu,Senlong</t>
  </si>
  <si>
    <t>0000071663</t>
  </si>
  <si>
    <t>He,Qiming</t>
  </si>
  <si>
    <t>0000086473</t>
  </si>
  <si>
    <t>Predmore,Jeffrey T</t>
  </si>
  <si>
    <t>0000081615</t>
  </si>
  <si>
    <t>Liu,Ruofan</t>
  </si>
  <si>
    <t>0000090740</t>
  </si>
  <si>
    <t>Peng,Chao</t>
  </si>
  <si>
    <t>0000074813</t>
  </si>
  <si>
    <t>Qiang,Zhe</t>
  </si>
  <si>
    <t>0000079733</t>
  </si>
  <si>
    <t>Baumberger,Calli R</t>
  </si>
  <si>
    <t>0000083902</t>
  </si>
  <si>
    <t>Kordahi,Talia</t>
  </si>
  <si>
    <t>0000091105</t>
  </si>
  <si>
    <t>Drayer,William</t>
  </si>
  <si>
    <t>0000086474</t>
  </si>
  <si>
    <t>Garkov,Valentin I</t>
  </si>
  <si>
    <t>0000074814</t>
  </si>
  <si>
    <t>Wang,Qianhe</t>
  </si>
  <si>
    <t>0000084870</t>
  </si>
  <si>
    <t>Wang,Enmin</t>
  </si>
  <si>
    <t>0000081861</t>
  </si>
  <si>
    <t>Yu,Jiayi</t>
  </si>
  <si>
    <t>0000074818</t>
  </si>
  <si>
    <t>Zhang,Long</t>
  </si>
  <si>
    <t>0000076872</t>
  </si>
  <si>
    <t>Zhang,Ren</t>
  </si>
  <si>
    <t>0000074816</t>
  </si>
  <si>
    <t>Yi,Chao</t>
  </si>
  <si>
    <t>0000081343</t>
  </si>
  <si>
    <t>Zhao,Zhiyang</t>
  </si>
  <si>
    <t>0000089709</t>
  </si>
  <si>
    <t>Adkins,Julia</t>
  </si>
  <si>
    <t>0000092182</t>
  </si>
  <si>
    <t>Jacobsen,Reed</t>
  </si>
  <si>
    <t>0000086475</t>
  </si>
  <si>
    <t>Khaira,Shaan S</t>
  </si>
  <si>
    <t>0000089980</t>
  </si>
  <si>
    <t>Bills,Seth</t>
  </si>
  <si>
    <t>0000087382</t>
  </si>
  <si>
    <t>Arntz,Tyler</t>
  </si>
  <si>
    <t>0000085531</t>
  </si>
  <si>
    <t>Chirozzi,Kevin</t>
  </si>
  <si>
    <t>0000071929</t>
  </si>
  <si>
    <t>Chen,Long</t>
  </si>
  <si>
    <t>0000074834</t>
  </si>
  <si>
    <t>Sorber,Benjamin</t>
  </si>
  <si>
    <t>0000074287</t>
  </si>
  <si>
    <t>Fox,Jordan</t>
  </si>
  <si>
    <t>0000049866</t>
  </si>
  <si>
    <t>Barton,Hazel A</t>
  </si>
  <si>
    <t>0000066839</t>
  </si>
  <si>
    <t>Houston,K Todd</t>
  </si>
  <si>
    <t>0000085259</t>
  </si>
  <si>
    <t>Cohen,Justin A</t>
  </si>
  <si>
    <t>0000087290</t>
  </si>
  <si>
    <t>Daub,Michael</t>
  </si>
  <si>
    <t>0000073171</t>
  </si>
  <si>
    <t>Everett,Stephanie</t>
  </si>
  <si>
    <t>0000093074</t>
  </si>
  <si>
    <t>Lester,Justin</t>
  </si>
  <si>
    <t>0000086476</t>
  </si>
  <si>
    <t>Blaha,Matthew R</t>
  </si>
  <si>
    <t>0000093721</t>
  </si>
  <si>
    <t>Hayne,Victor</t>
  </si>
  <si>
    <t>0000067103</t>
  </si>
  <si>
    <t>Huang,Qindan</t>
  </si>
  <si>
    <t>0000072440</t>
  </si>
  <si>
    <t>Paruchuri,Sailaja M</t>
  </si>
  <si>
    <t>0000090828</t>
  </si>
  <si>
    <t>Sales,John</t>
  </si>
  <si>
    <t>0000086477</t>
  </si>
  <si>
    <t>Hrubik,Whitney N</t>
  </si>
  <si>
    <t>0000079956</t>
  </si>
  <si>
    <t>Znosko,Christopher E</t>
  </si>
  <si>
    <t>0000090386</t>
  </si>
  <si>
    <t>Gould,Zachary</t>
  </si>
  <si>
    <t>0000089616</t>
  </si>
  <si>
    <t>Encante Entertainment Inc</t>
  </si>
  <si>
    <t>0000088756</t>
  </si>
  <si>
    <t>Stiff,Mackenzie</t>
  </si>
  <si>
    <t>0000094879</t>
  </si>
  <si>
    <t>Zoker,Brooke</t>
  </si>
  <si>
    <t>0000089005</t>
  </si>
  <si>
    <t>Plevny,Benjamin J</t>
  </si>
  <si>
    <t>0000078542</t>
  </si>
  <si>
    <t>Pandey,Amrita</t>
  </si>
  <si>
    <t>0000088469</t>
  </si>
  <si>
    <t>Gore,Alritia</t>
  </si>
  <si>
    <t>0000086478</t>
  </si>
  <si>
    <t>Vardavas,Angelo K</t>
  </si>
  <si>
    <t>0000088760</t>
  </si>
  <si>
    <t>Penfound,Daniel</t>
  </si>
  <si>
    <t>0000077636</t>
  </si>
  <si>
    <t>Plybon,Hannah M</t>
  </si>
  <si>
    <t>0000091941</t>
  </si>
  <si>
    <t>Pritchard,Austin</t>
  </si>
  <si>
    <t>0000087549</t>
  </si>
  <si>
    <t>Lewis,Noelle</t>
  </si>
  <si>
    <t>0000090184</t>
  </si>
  <si>
    <t>Casentini,Caitlin</t>
  </si>
  <si>
    <t>0000081997</t>
  </si>
  <si>
    <t>Bertke,Phillip</t>
  </si>
  <si>
    <t>0000089777</t>
  </si>
  <si>
    <t>Horrigan,Hannah</t>
  </si>
  <si>
    <t>0000086479</t>
  </si>
  <si>
    <t>Zeng,Wei</t>
  </si>
  <si>
    <t>0000088916</t>
  </si>
  <si>
    <t>Black,Jessica</t>
  </si>
  <si>
    <t>0000086480</t>
  </si>
  <si>
    <t>Clinite,Brody J.</t>
  </si>
  <si>
    <t>0000086481</t>
  </si>
  <si>
    <t>Dubravetz,Katlin N</t>
  </si>
  <si>
    <t>0000087332</t>
  </si>
  <si>
    <t>Givins,Jessica</t>
  </si>
  <si>
    <t>0000089984</t>
  </si>
  <si>
    <t>Gruber,Cody L</t>
  </si>
  <si>
    <t>0000089922</t>
  </si>
  <si>
    <t>Thoerner,Robert</t>
  </si>
  <si>
    <t>0000080471</t>
  </si>
  <si>
    <t>Weiner,Nicholas</t>
  </si>
  <si>
    <t>0000089753</t>
  </si>
  <si>
    <t>Youssef,Sandy</t>
  </si>
  <si>
    <t>0000085642</t>
  </si>
  <si>
    <t>Powers,Jessica</t>
  </si>
  <si>
    <t>0000086482</t>
  </si>
  <si>
    <t>Lawson,Ronell J</t>
  </si>
  <si>
    <t>0000090686</t>
  </si>
  <si>
    <t>Cade,Hugh</t>
  </si>
  <si>
    <t>0000079242</t>
  </si>
  <si>
    <t>Light,Kyle</t>
  </si>
  <si>
    <t>0000086483</t>
  </si>
  <si>
    <t>Ramsey,Jourden R</t>
  </si>
  <si>
    <t>0000087045</t>
  </si>
  <si>
    <t>Richardson,Demetrius</t>
  </si>
  <si>
    <t>0000083156</t>
  </si>
  <si>
    <t>Tuttle,Deanna</t>
  </si>
  <si>
    <t>0000093206</t>
  </si>
  <si>
    <t>Scates-Nash,Julian</t>
  </si>
  <si>
    <t>0000094265</t>
  </si>
  <si>
    <t>Dennison,Brooklyn</t>
  </si>
  <si>
    <t>0000088389</t>
  </si>
  <si>
    <t>Valentin,Xiomara</t>
  </si>
  <si>
    <t>0000089981</t>
  </si>
  <si>
    <t>Trepke,Daniel R</t>
  </si>
  <si>
    <t>0000086484</t>
  </si>
  <si>
    <t>Martin,John B</t>
  </si>
  <si>
    <t>0000090259</t>
  </si>
  <si>
    <t>Kahwaji,David</t>
  </si>
  <si>
    <t>0000094047</t>
  </si>
  <si>
    <t>Small,Brad</t>
  </si>
  <si>
    <t>0000085825</t>
  </si>
  <si>
    <t>Schonauer,Kane</t>
  </si>
  <si>
    <t>0000087384</t>
  </si>
  <si>
    <t>Bole,Troy</t>
  </si>
  <si>
    <t>0000090100</t>
  </si>
  <si>
    <t>Brundenstein,Megan</t>
  </si>
  <si>
    <t>0000077133</t>
  </si>
  <si>
    <t>Chinchilla,Sofia</t>
  </si>
  <si>
    <t>0000087942</t>
  </si>
  <si>
    <t>Etzler,Andrew</t>
  </si>
  <si>
    <t>0000087343</t>
  </si>
  <si>
    <t>Ferguson,Austin</t>
  </si>
  <si>
    <t>0000079410</t>
  </si>
  <si>
    <t>Kilkenny,Daniel D</t>
  </si>
  <si>
    <t>0000086485</t>
  </si>
  <si>
    <t>Little,Zachary S</t>
  </si>
  <si>
    <t>0000088076</t>
  </si>
  <si>
    <t>Nicolino,Daniel</t>
  </si>
  <si>
    <t>0000080351</t>
  </si>
  <si>
    <t>Shimko,Jennifer</t>
  </si>
  <si>
    <t>0000087121</t>
  </si>
  <si>
    <t>Simone,Sabrina</t>
  </si>
  <si>
    <t>0000089873</t>
  </si>
  <si>
    <t>Blanchard,Joshua</t>
  </si>
  <si>
    <t>0000081177</t>
  </si>
  <si>
    <t>Hammond,Andrew J</t>
  </si>
  <si>
    <t>0000092245</t>
  </si>
  <si>
    <t>Troyer,William</t>
  </si>
  <si>
    <t>0000071834</t>
  </si>
  <si>
    <t>Lang,Sinuo</t>
  </si>
  <si>
    <t>0000086486</t>
  </si>
  <si>
    <t>Perry,Austin J</t>
  </si>
  <si>
    <t>0000087345</t>
  </si>
  <si>
    <t>Ciulla,Jacob</t>
  </si>
  <si>
    <t>0000090202</t>
  </si>
  <si>
    <t>Griggs,James</t>
  </si>
  <si>
    <t>0000092497</t>
  </si>
  <si>
    <t>Roebuck,Bethany S</t>
  </si>
  <si>
    <t>0000086487</t>
  </si>
  <si>
    <t>Paoletti IV IV,Leonard</t>
  </si>
  <si>
    <t>0000087508</t>
  </si>
  <si>
    <t>Royak,David</t>
  </si>
  <si>
    <t>0000086488</t>
  </si>
  <si>
    <t>Sims,Matthew T</t>
  </si>
  <si>
    <t>0000086489</t>
  </si>
  <si>
    <t>Urbank,Sarah D</t>
  </si>
  <si>
    <t>0000069038</t>
  </si>
  <si>
    <t>Maguth,Brad M</t>
  </si>
  <si>
    <t>0000073370</t>
  </si>
  <si>
    <t>Foxworth,Stephanie</t>
  </si>
  <si>
    <t>0000070697</t>
  </si>
  <si>
    <t>Datta,Sujay</t>
  </si>
  <si>
    <t>0000086490</t>
  </si>
  <si>
    <t>Abdelqader,Hasan O</t>
  </si>
  <si>
    <t>0000088488</t>
  </si>
  <si>
    <t>Barnowski,Jahanna</t>
  </si>
  <si>
    <t>0000069855</t>
  </si>
  <si>
    <t>Unitt,John T</t>
  </si>
  <si>
    <t>0000089975</t>
  </si>
  <si>
    <t>Lewis,Ian M</t>
  </si>
  <si>
    <t>0000089950</t>
  </si>
  <si>
    <t>Mercorelli,Dominic</t>
  </si>
  <si>
    <t>0000086491</t>
  </si>
  <si>
    <t>Morisak,Kristi L</t>
  </si>
  <si>
    <t>0000086009</t>
  </si>
  <si>
    <t>Nyarko,Alex</t>
  </si>
  <si>
    <t>0000089193</t>
  </si>
  <si>
    <t>Williams,Paige M</t>
  </si>
  <si>
    <t>0000086492</t>
  </si>
  <si>
    <t>Kemp,Colton M</t>
  </si>
  <si>
    <t>0000091231</t>
  </si>
  <si>
    <t>Conrad,Samuel C</t>
  </si>
  <si>
    <t>0000085618</t>
  </si>
  <si>
    <t>Couch,Hannah</t>
  </si>
  <si>
    <t>0000069096</t>
  </si>
  <si>
    <t>Bekele,Selemon</t>
  </si>
  <si>
    <t>0000095194</t>
  </si>
  <si>
    <t>Yang,Sheng</t>
  </si>
  <si>
    <t>0000075887</t>
  </si>
  <si>
    <t>Goyetche,Zachary A</t>
  </si>
  <si>
    <t>0000093926</t>
  </si>
  <si>
    <t>Akinditan,Victor</t>
  </si>
  <si>
    <t>0000089018</t>
  </si>
  <si>
    <t>Twyman,Joi</t>
  </si>
  <si>
    <t>0000086493</t>
  </si>
  <si>
    <t>Markovich,Erica W</t>
  </si>
  <si>
    <t>0000075095</t>
  </si>
  <si>
    <t>Noussias,Nathaniel</t>
  </si>
  <si>
    <t>0000086494</t>
  </si>
  <si>
    <t>Sobon,Karol P</t>
  </si>
  <si>
    <t>0000077125</t>
  </si>
  <si>
    <t>Kirdahy,Hallie</t>
  </si>
  <si>
    <t>0000084695</t>
  </si>
  <si>
    <t>Scherba,Garrett</t>
  </si>
  <si>
    <t>0000086495</t>
  </si>
  <si>
    <t>Kent,Devyn N</t>
  </si>
  <si>
    <t>0000081690</t>
  </si>
  <si>
    <t>Ford,Jared</t>
  </si>
  <si>
    <t>0000087926</t>
  </si>
  <si>
    <t>Tucker,Bryce</t>
  </si>
  <si>
    <t>0000092209</t>
  </si>
  <si>
    <t>Udovich,Andrew</t>
  </si>
  <si>
    <t>0000081301</t>
  </si>
  <si>
    <t>D'Angelo,Nicholas</t>
  </si>
  <si>
    <t>0000094524</t>
  </si>
  <si>
    <t>Davidsaver,Jeannetta M</t>
  </si>
  <si>
    <t>0000092204</t>
  </si>
  <si>
    <t>Rentsch,Colton S</t>
  </si>
  <si>
    <t>0000089548</t>
  </si>
  <si>
    <t>Rinehart,David</t>
  </si>
  <si>
    <t>0000092202</t>
  </si>
  <si>
    <t>Mott,Jason</t>
  </si>
  <si>
    <t>0000090086</t>
  </si>
  <si>
    <t>Tagg,Maribeth</t>
  </si>
  <si>
    <t>0000085726</t>
  </si>
  <si>
    <t>Butler,Katherine</t>
  </si>
  <si>
    <t>0000085081</t>
  </si>
  <si>
    <t>Capestrain,Ashley</t>
  </si>
  <si>
    <t>0000082928</t>
  </si>
  <si>
    <t>Caras,Andrew</t>
  </si>
  <si>
    <t>0000081887</t>
  </si>
  <si>
    <t>Chatfield,Christopher</t>
  </si>
  <si>
    <t>0000086496</t>
  </si>
  <si>
    <t>Pennington,Michael P</t>
  </si>
  <si>
    <t>0000090163</t>
  </si>
  <si>
    <t>Wojcik,Matthew</t>
  </si>
  <si>
    <t>0000087211</t>
  </si>
  <si>
    <t>Stavale,Joseph Vincent</t>
  </si>
  <si>
    <t>0000092179</t>
  </si>
  <si>
    <t>Hays,Jacob</t>
  </si>
  <si>
    <t>0000082042</t>
  </si>
  <si>
    <t>Brumbaugh,Katie</t>
  </si>
  <si>
    <t>0000092180</t>
  </si>
  <si>
    <t>Seifert,Nicholas</t>
  </si>
  <si>
    <t>0000087485</t>
  </si>
  <si>
    <t>Baumgardner,Aaron</t>
  </si>
  <si>
    <t>0000091193</t>
  </si>
  <si>
    <t>George,Matthew</t>
  </si>
  <si>
    <t>0000077287</t>
  </si>
  <si>
    <t>Beshara,Alexis</t>
  </si>
  <si>
    <t>0000080122</t>
  </si>
  <si>
    <t>Binkley,Griffin</t>
  </si>
  <si>
    <t>0000077874</t>
  </si>
  <si>
    <t>Rodgers,Rachel</t>
  </si>
  <si>
    <t>0000087101</t>
  </si>
  <si>
    <t>Ebner,Grace</t>
  </si>
  <si>
    <t>0000091697</t>
  </si>
  <si>
    <t>Ruhe,Nikolai</t>
  </si>
  <si>
    <t>0000083500</t>
  </si>
  <si>
    <t>Lieb,Alyssa</t>
  </si>
  <si>
    <t>0000069387</t>
  </si>
  <si>
    <t>Trainor Jr,David B</t>
  </si>
  <si>
    <t>0000086497</t>
  </si>
  <si>
    <t>Berlin,Asa S</t>
  </si>
  <si>
    <t>0000090111</t>
  </si>
  <si>
    <t>Covington,Kayla</t>
  </si>
  <si>
    <t>0000084119</t>
  </si>
  <si>
    <t>Cox,Casey J</t>
  </si>
  <si>
    <t>0000089791</t>
  </si>
  <si>
    <t>Bishop,Erica</t>
  </si>
  <si>
    <t>0000094645</t>
  </si>
  <si>
    <t>Black,Chelsea L</t>
  </si>
  <si>
    <t>0000093970</t>
  </si>
  <si>
    <t>Delcolle,Samuel</t>
  </si>
  <si>
    <t>0000079324</t>
  </si>
  <si>
    <t>Qaqish,Hanan</t>
  </si>
  <si>
    <t>0000086498</t>
  </si>
  <si>
    <t>Collins,Anthony D</t>
  </si>
  <si>
    <t>0000086499</t>
  </si>
  <si>
    <t>Abdalla,Hassan</t>
  </si>
  <si>
    <t>0000080635</t>
  </si>
  <si>
    <t>Conner,Samuel</t>
  </si>
  <si>
    <t>0000094523</t>
  </si>
  <si>
    <t>Adkins,Nathan X</t>
  </si>
  <si>
    <t>0000087123</t>
  </si>
  <si>
    <t>Carson,Kayla</t>
  </si>
  <si>
    <t>0000089918</t>
  </si>
  <si>
    <t>Cummings,Brandon</t>
  </si>
  <si>
    <t>0000090976</t>
  </si>
  <si>
    <t>Bolender,Russell K</t>
  </si>
  <si>
    <t>0000089383</t>
  </si>
  <si>
    <t>Czekaj,Abigail</t>
  </si>
  <si>
    <t>0000092236</t>
  </si>
  <si>
    <t>Borsi,Andrew</t>
  </si>
  <si>
    <t>0000094897</t>
  </si>
  <si>
    <t>Kuhar,Adam</t>
  </si>
  <si>
    <t>0000087730</t>
  </si>
  <si>
    <t>Jwayyed,Jenna</t>
  </si>
  <si>
    <t>0000084460</t>
  </si>
  <si>
    <t>Young,Anthony</t>
  </si>
  <si>
    <t>0000091664</t>
  </si>
  <si>
    <t>Zaitzew,Carolyn</t>
  </si>
  <si>
    <t>0000089562</t>
  </si>
  <si>
    <t>Sura-Villalta,Daniel</t>
  </si>
  <si>
    <t>0000091602</t>
  </si>
  <si>
    <t>Kasper,Jordan</t>
  </si>
  <si>
    <t>0000083308</t>
  </si>
  <si>
    <t>Reed,Joshua</t>
  </si>
  <si>
    <t>0000085201</t>
  </si>
  <si>
    <t>Matos,Preston</t>
  </si>
  <si>
    <t>0000092332</t>
  </si>
  <si>
    <t>Morrison,Alexandra</t>
  </si>
  <si>
    <t>0000090739</t>
  </si>
  <si>
    <t>Neale,Willa</t>
  </si>
  <si>
    <t>0000058040</t>
  </si>
  <si>
    <t>Einsporn,Richard L</t>
  </si>
  <si>
    <t>0000091174</t>
  </si>
  <si>
    <t>Winkel,Parker</t>
  </si>
  <si>
    <t>0000088948</t>
  </si>
  <si>
    <t>Klein,Keileigh</t>
  </si>
  <si>
    <t>0000085051</t>
  </si>
  <si>
    <t>Knoblauch,Michael</t>
  </si>
  <si>
    <t>0000092216</t>
  </si>
  <si>
    <t>Treiber,Nathan</t>
  </si>
  <si>
    <t>0000086500</t>
  </si>
  <si>
    <t>Franks,Torie B</t>
  </si>
  <si>
    <t>0000084047</t>
  </si>
  <si>
    <t>Stephens,Taylor</t>
  </si>
  <si>
    <t>0000092238</t>
  </si>
  <si>
    <t>Stoddard,Jonathan</t>
  </si>
  <si>
    <t>0000091310</t>
  </si>
  <si>
    <t>Ross,Ivanna</t>
  </si>
  <si>
    <t>0000088919</t>
  </si>
  <si>
    <t>Edie,Jocelyn</t>
  </si>
  <si>
    <t>0000092183</t>
  </si>
  <si>
    <t>Fidler,Cori E</t>
  </si>
  <si>
    <t>0000074176</t>
  </si>
  <si>
    <t>County,Joseph S</t>
  </si>
  <si>
    <t>0000071768</t>
  </si>
  <si>
    <t>Smith,Michelle Marie</t>
  </si>
  <si>
    <t>0000067233</t>
  </si>
  <si>
    <t>Liu,Pei Yang</t>
  </si>
  <si>
    <t>0000068949</t>
  </si>
  <si>
    <t>Onita,Colin</t>
  </si>
  <si>
    <t>0000090342</t>
  </si>
  <si>
    <t>Morris,Daniel</t>
  </si>
  <si>
    <t>0000074312</t>
  </si>
  <si>
    <t>Gaudyn,Weronika</t>
  </si>
  <si>
    <t>0000082992</t>
  </si>
  <si>
    <t>Hillegass,James</t>
  </si>
  <si>
    <t>0000087640</t>
  </si>
  <si>
    <t>Kowalski,Paul</t>
  </si>
  <si>
    <t>0000093262</t>
  </si>
  <si>
    <t>Franco,Allison</t>
  </si>
  <si>
    <t>0000089946</t>
  </si>
  <si>
    <t>Schweinsberg,Ethan</t>
  </si>
  <si>
    <t>0000011907</t>
  </si>
  <si>
    <t>Curry,Coleen</t>
  </si>
  <si>
    <t>0000092129</t>
  </si>
  <si>
    <t>McGinnis,Robert J</t>
  </si>
  <si>
    <t>0000088457</t>
  </si>
  <si>
    <t>Kornowski,Cody</t>
  </si>
  <si>
    <t>0000084342</t>
  </si>
  <si>
    <t>Giesen,Emily</t>
  </si>
  <si>
    <t>0000086501</t>
  </si>
  <si>
    <t>Durant,Ian P</t>
  </si>
  <si>
    <t>0000086502</t>
  </si>
  <si>
    <t>Frammartino,Bianca C</t>
  </si>
  <si>
    <t>0000087071</t>
  </si>
  <si>
    <t>Hauber,Christian</t>
  </si>
  <si>
    <t>0000086503</t>
  </si>
  <si>
    <t>Kobylyuk,Rita S</t>
  </si>
  <si>
    <t>0000077960</t>
  </si>
  <si>
    <t>Estate of Duncan G Unternaher</t>
  </si>
  <si>
    <t>0000079325</t>
  </si>
  <si>
    <t>Detorakis,Maria</t>
  </si>
  <si>
    <t>0000075689</t>
  </si>
  <si>
    <t>Schulte,Kaeli</t>
  </si>
  <si>
    <t>0000084414</t>
  </si>
  <si>
    <t>Wakefield,Abigail</t>
  </si>
  <si>
    <t>0000079259</t>
  </si>
  <si>
    <t>Wyslutsky,Joachim N</t>
  </si>
  <si>
    <t>0000086504</t>
  </si>
  <si>
    <t>Gleske,Mallory J</t>
  </si>
  <si>
    <t>0000086505</t>
  </si>
  <si>
    <t>Grolimund,Sabrina S</t>
  </si>
  <si>
    <t>0000091281</t>
  </si>
  <si>
    <t>Bess,Keegan</t>
  </si>
  <si>
    <t>0000088939</t>
  </si>
  <si>
    <t>Blamble,Julianne</t>
  </si>
  <si>
    <t>0000088821</t>
  </si>
  <si>
    <t>Paul,Gage</t>
  </si>
  <si>
    <t>0000091726</t>
  </si>
  <si>
    <t>Davey,Bridget</t>
  </si>
  <si>
    <t>0000088245</t>
  </si>
  <si>
    <t>Ciarimboli,Gino</t>
  </si>
  <si>
    <t>0000094921</t>
  </si>
  <si>
    <t>Chen,Julie</t>
  </si>
  <si>
    <t>0000092329</t>
  </si>
  <si>
    <t>Antoniono,Dan</t>
  </si>
  <si>
    <t>0000082161</t>
  </si>
  <si>
    <t>Elbaz,Rachel-Alia</t>
  </si>
  <si>
    <t>0000088471</t>
  </si>
  <si>
    <t>Teckman,Thomas</t>
  </si>
  <si>
    <t>0000091302</t>
  </si>
  <si>
    <t>Switzer,Benjamin</t>
  </si>
  <si>
    <t>0000090182</t>
  </si>
  <si>
    <t>Yurchekfrodl,Alec</t>
  </si>
  <si>
    <t>0000070463</t>
  </si>
  <si>
    <t>Vogt,Bryan</t>
  </si>
  <si>
    <t>0000088775</t>
  </si>
  <si>
    <t>Bowers,John</t>
  </si>
  <si>
    <t>0000083462</t>
  </si>
  <si>
    <t>Dixon,Jessica K</t>
  </si>
  <si>
    <t>0000082157</t>
  </si>
  <si>
    <t>Grzeschik,Linsey N</t>
  </si>
  <si>
    <t>0000092181</t>
  </si>
  <si>
    <t>Hawkins,Mackenzie</t>
  </si>
  <si>
    <t>0000076143</t>
  </si>
  <si>
    <t>Krichbaum,Caleb B</t>
  </si>
  <si>
    <t>0000089977</t>
  </si>
  <si>
    <t>Speight,Ben</t>
  </si>
  <si>
    <t>0000086506</t>
  </si>
  <si>
    <t>Stertzbach,Austin J</t>
  </si>
  <si>
    <t>0000076960</t>
  </si>
  <si>
    <t>DeBos,Chad W</t>
  </si>
  <si>
    <t>0000089339</t>
  </si>
  <si>
    <t>Coleman,Sarah</t>
  </si>
  <si>
    <t>0000093200</t>
  </si>
  <si>
    <t>Hodges,Bryan</t>
  </si>
  <si>
    <t>0000086507</t>
  </si>
  <si>
    <t>Rahe,Jordan A</t>
  </si>
  <si>
    <t>0000086508</t>
  </si>
  <si>
    <t>Williams,Erin N</t>
  </si>
  <si>
    <t>0000086509</t>
  </si>
  <si>
    <t>Seifert,Christopher N</t>
  </si>
  <si>
    <t>0000086510</t>
  </si>
  <si>
    <t>Singleton,Emma L</t>
  </si>
  <si>
    <t>0000083670</t>
  </si>
  <si>
    <t>Griffiths,Timothy</t>
  </si>
  <si>
    <t>0000079954</t>
  </si>
  <si>
    <t>Mathew,Feby K</t>
  </si>
  <si>
    <t>0000085707</t>
  </si>
  <si>
    <t>Luzar,Steve</t>
  </si>
  <si>
    <t>0000086511</t>
  </si>
  <si>
    <t>Sternen,Hallie R</t>
  </si>
  <si>
    <t>0000086512</t>
  </si>
  <si>
    <t>Farrag,Mahmoud Farrag Abdullah</t>
  </si>
  <si>
    <t>0000082315</t>
  </si>
  <si>
    <t>Brisbin,Logan</t>
  </si>
  <si>
    <t>0000080079</t>
  </si>
  <si>
    <t>Brown,Justin M</t>
  </si>
  <si>
    <t>0000073313</t>
  </si>
  <si>
    <t>Cunningham,Benjamin</t>
  </si>
  <si>
    <t>0000086513</t>
  </si>
  <si>
    <t>Neely,Sean T</t>
  </si>
  <si>
    <t>0000086152</t>
  </si>
  <si>
    <t>Lamantia,Amy</t>
  </si>
  <si>
    <t>0000080562</t>
  </si>
  <si>
    <t>Pavloff,Alexander T</t>
  </si>
  <si>
    <t>0000082403</t>
  </si>
  <si>
    <t>Cermak,Daniel W</t>
  </si>
  <si>
    <t>0000086514</t>
  </si>
  <si>
    <t>Harding,Kory R</t>
  </si>
  <si>
    <t>0000079139</t>
  </si>
  <si>
    <t>Ham,Stephanie Lemmo</t>
  </si>
  <si>
    <t>0000078850</t>
  </si>
  <si>
    <t>Roos,Raymond</t>
  </si>
  <si>
    <t>0000077803</t>
  </si>
  <si>
    <t>Morrow,Cory W</t>
  </si>
  <si>
    <t>0000078233</t>
  </si>
  <si>
    <t>Sharer,Emmary</t>
  </si>
  <si>
    <t>0000089566</t>
  </si>
  <si>
    <t>Marino,Maeve A</t>
  </si>
  <si>
    <t>0000087270</t>
  </si>
  <si>
    <t>Sitz,Alexandira</t>
  </si>
  <si>
    <t>0000090886</t>
  </si>
  <si>
    <t>Schrader,Zia</t>
  </si>
  <si>
    <t>0000091453</t>
  </si>
  <si>
    <t>Moewe,Colton</t>
  </si>
  <si>
    <t>0000090072</t>
  </si>
  <si>
    <t>DeAngelis,Chloe</t>
  </si>
  <si>
    <t>0000086515</t>
  </si>
  <si>
    <t>DeCesare,Gina L</t>
  </si>
  <si>
    <t>0000089875</t>
  </si>
  <si>
    <t>Batey,Anthony</t>
  </si>
  <si>
    <t>0000073303</t>
  </si>
  <si>
    <t>Kretzer Sr,Jacob N</t>
  </si>
  <si>
    <t>0000089738</t>
  </si>
  <si>
    <t>Herrera,Santiago T</t>
  </si>
  <si>
    <t>0000075699</t>
  </si>
  <si>
    <t>Armbruster,Nathan D</t>
  </si>
  <si>
    <t>0000080001</t>
  </si>
  <si>
    <t>Lolla,Dinesh</t>
  </si>
  <si>
    <t>0000075780</t>
  </si>
  <si>
    <t>Black,David L</t>
  </si>
  <si>
    <t>0000072670</t>
  </si>
  <si>
    <t>DiSante,Christopher B</t>
  </si>
  <si>
    <t>0000070023</t>
  </si>
  <si>
    <t>Holliday,Gary M</t>
  </si>
  <si>
    <t>0000084178</t>
  </si>
  <si>
    <t>Crabtree,Steven</t>
  </si>
  <si>
    <t>0000070162</t>
  </si>
  <si>
    <t>Henderson,Anthony D</t>
  </si>
  <si>
    <t>0000071676</t>
  </si>
  <si>
    <t>Weisman,Jason B</t>
  </si>
  <si>
    <t>0000072312</t>
  </si>
  <si>
    <t>Xu,Zhijun</t>
  </si>
  <si>
    <t>0000076789</t>
  </si>
  <si>
    <t>Seitz,Gregory A</t>
  </si>
  <si>
    <t>0000087672</t>
  </si>
  <si>
    <t>Hamner,Erica</t>
  </si>
  <si>
    <t>0000078054</t>
  </si>
  <si>
    <t>Niznik,Ashley M</t>
  </si>
  <si>
    <t>0000092505</t>
  </si>
  <si>
    <t>Jackson,Briana L</t>
  </si>
  <si>
    <t>0000074192</t>
  </si>
  <si>
    <t>Mutyala,Kalyan C</t>
  </si>
  <si>
    <t>0000066631</t>
  </si>
  <si>
    <t>Tran,Huu Nghi</t>
  </si>
  <si>
    <t>0000087469</t>
  </si>
  <si>
    <t>Maughan-Evanson,Brinsley</t>
  </si>
  <si>
    <t>0000092990</t>
  </si>
  <si>
    <t>Alfaqih,Mohammed</t>
  </si>
  <si>
    <t>0000085720</t>
  </si>
  <si>
    <t>Soltisz,Andrew</t>
  </si>
  <si>
    <t>0000093859</t>
  </si>
  <si>
    <t>Tren,Ethelyn</t>
  </si>
  <si>
    <t>0000082847</t>
  </si>
  <si>
    <t>Han,Zipeng</t>
  </si>
  <si>
    <t>0000072807</t>
  </si>
  <si>
    <t>Kelley,Nicole M</t>
  </si>
  <si>
    <t>0000070481</t>
  </si>
  <si>
    <t>Shiller,Paul</t>
  </si>
  <si>
    <t>0000077199</t>
  </si>
  <si>
    <t>Casimos,Michael A</t>
  </si>
  <si>
    <t>0000070875</t>
  </si>
  <si>
    <t>Benedict O'Brien,Alisa N</t>
  </si>
  <si>
    <t>0000019680</t>
  </si>
  <si>
    <t>Doll,Gary L</t>
  </si>
  <si>
    <t>0000076828</t>
  </si>
  <si>
    <t>Schurko,Corey James</t>
  </si>
  <si>
    <t>0000086516</t>
  </si>
  <si>
    <t>Hardy II,Robert S</t>
  </si>
  <si>
    <t>0000086517</t>
  </si>
  <si>
    <t>Oney,Kaleb R</t>
  </si>
  <si>
    <t>0000089982</t>
  </si>
  <si>
    <t>Hoff,Austin M</t>
  </si>
  <si>
    <t>0000084214</t>
  </si>
  <si>
    <t>Surrarrer,Gwendolyn</t>
  </si>
  <si>
    <t>0000080421</t>
  </si>
  <si>
    <t>Dinh,Peter</t>
  </si>
  <si>
    <t>0000087344</t>
  </si>
  <si>
    <t>Bellamy,Teresa</t>
  </si>
  <si>
    <t>0000081753</t>
  </si>
  <si>
    <t>Steele,Megan</t>
  </si>
  <si>
    <t>0000086518</t>
  </si>
  <si>
    <t>Hansen,Dylan O</t>
  </si>
  <si>
    <t>0000086519</t>
  </si>
  <si>
    <t>Benson,Zackary T</t>
  </si>
  <si>
    <t>0000076560</t>
  </si>
  <si>
    <t>Hardie,Nathan</t>
  </si>
  <si>
    <t>0000087578</t>
  </si>
  <si>
    <t>Allen,Jake</t>
  </si>
  <si>
    <t>0000089983</t>
  </si>
  <si>
    <t>Hartman,Nicholas R</t>
  </si>
  <si>
    <t>0000093697</t>
  </si>
  <si>
    <t>Schoenberger,Donovan</t>
  </si>
  <si>
    <t>0000090254</t>
  </si>
  <si>
    <t>Holliday,Gary</t>
  </si>
  <si>
    <t>0000086520</t>
  </si>
  <si>
    <t>Anderson,Madelyn O</t>
  </si>
  <si>
    <t>0000087241</t>
  </si>
  <si>
    <t>Gerber,Erin</t>
  </si>
  <si>
    <t>0000086521</t>
  </si>
  <si>
    <t>Guyton Jr,Anthony</t>
  </si>
  <si>
    <t>0000086522</t>
  </si>
  <si>
    <t>Singh,Harmandeep L</t>
  </si>
  <si>
    <t>0000077993</t>
  </si>
  <si>
    <t>Seiler,Erin E</t>
  </si>
  <si>
    <t>0000077135</t>
  </si>
  <si>
    <t>Ashmore,Kelsey L</t>
  </si>
  <si>
    <t>0000083753</t>
  </si>
  <si>
    <t>Graybeal,Katelyn</t>
  </si>
  <si>
    <t>0000086523</t>
  </si>
  <si>
    <t>Alghwiri,Alaa A</t>
  </si>
  <si>
    <t>0000072730</t>
  </si>
  <si>
    <t>Vang,Martha</t>
  </si>
  <si>
    <t>0000092523</t>
  </si>
  <si>
    <t>Gosney,Renee</t>
  </si>
  <si>
    <t>0000076625</t>
  </si>
  <si>
    <t>Ali,Ahmed M</t>
  </si>
  <si>
    <t>0000093995</t>
  </si>
  <si>
    <t>Leuchtag,Kristin</t>
  </si>
  <si>
    <t>0000092201</t>
  </si>
  <si>
    <t>Jackson,Victoria M</t>
  </si>
  <si>
    <t>0000076793</t>
  </si>
  <si>
    <t>Wyrock,Daniel J</t>
  </si>
  <si>
    <t>0000080998</t>
  </si>
  <si>
    <t>Ziegler,Alexandra</t>
  </si>
  <si>
    <t>0000086524</t>
  </si>
  <si>
    <t>Arjmandi,Parvin</t>
  </si>
  <si>
    <t>0000080681</t>
  </si>
  <si>
    <t>Singh,Harpal</t>
  </si>
  <si>
    <t>0000087717</t>
  </si>
  <si>
    <t>Nilsson,Brandon</t>
  </si>
  <si>
    <t>0000086525</t>
  </si>
  <si>
    <t>Jackson,Kyle D</t>
  </si>
  <si>
    <t>0000089076</t>
  </si>
  <si>
    <t>Edwards,Tina Mynitti</t>
  </si>
  <si>
    <t>0000077798</t>
  </si>
  <si>
    <t>Hoyer,Matthew T</t>
  </si>
  <si>
    <t>0000086526</t>
  </si>
  <si>
    <t>Samson,Daniel M</t>
  </si>
  <si>
    <t>0000090943</t>
  </si>
  <si>
    <t>Abou,Marc</t>
  </si>
  <si>
    <t>0000092383</t>
  </si>
  <si>
    <t>0000093661</t>
  </si>
  <si>
    <t>Allensworth,Bryce</t>
  </si>
  <si>
    <t>0000094566</t>
  </si>
  <si>
    <t>Rummer,Brianna</t>
  </si>
  <si>
    <t>0000088498</t>
  </si>
  <si>
    <t>Smith,Morgan</t>
  </si>
  <si>
    <t>0000089064</t>
  </si>
  <si>
    <t>Phillips,Joseph</t>
  </si>
  <si>
    <t>0000077144</t>
  </si>
  <si>
    <t>Mallinos,Alexandria</t>
  </si>
  <si>
    <t>0000073185</t>
  </si>
  <si>
    <t>Myers,Alyssa</t>
  </si>
  <si>
    <t>0000087472</t>
  </si>
  <si>
    <t>Horning,Debra</t>
  </si>
  <si>
    <t>0000073582</t>
  </si>
  <si>
    <t>Werth,Hannah L</t>
  </si>
  <si>
    <t>0000073480</t>
  </si>
  <si>
    <t>Smith,Khalil N</t>
  </si>
  <si>
    <t>0000091070</t>
  </si>
  <si>
    <t>Belt,Jordyn</t>
  </si>
  <si>
    <t>0000086527</t>
  </si>
  <si>
    <t>Lehotsky,Claire A</t>
  </si>
  <si>
    <t>0000090085</t>
  </si>
  <si>
    <t>Shisler,Dan</t>
  </si>
  <si>
    <t>0000089945</t>
  </si>
  <si>
    <t>Daniels,Tanner</t>
  </si>
  <si>
    <t>0000082779</t>
  </si>
  <si>
    <t>Owenby,Bill E</t>
  </si>
  <si>
    <t>0000077176</t>
  </si>
  <si>
    <t>Quang,Tri</t>
  </si>
  <si>
    <t>0000086528</t>
  </si>
  <si>
    <t>West,Marc D</t>
  </si>
  <si>
    <t>0000072522</t>
  </si>
  <si>
    <t>Georges,Prad</t>
  </si>
  <si>
    <t>0000089697</t>
  </si>
  <si>
    <t>Saylor,Ryan</t>
  </si>
  <si>
    <t>0000073315</t>
  </si>
  <si>
    <t>Goodman,Tyrell M</t>
  </si>
  <si>
    <t>0000078409</t>
  </si>
  <si>
    <t>Habouh,Mohamed I</t>
  </si>
  <si>
    <t>0000078526</t>
  </si>
  <si>
    <t>Casella,Alena</t>
  </si>
  <si>
    <t>0000084224</t>
  </si>
  <si>
    <t>Jakubek,Caitlin</t>
  </si>
  <si>
    <t>0000086529</t>
  </si>
  <si>
    <t>Lott,Blaine K</t>
  </si>
  <si>
    <t>0000084212</t>
  </si>
  <si>
    <t>Salberg,Rachel</t>
  </si>
  <si>
    <t>0000089848</t>
  </si>
  <si>
    <t>Bentler,Melissa</t>
  </si>
  <si>
    <t>0000078009</t>
  </si>
  <si>
    <t>Ohiembor,Michael O</t>
  </si>
  <si>
    <t>0000087522</t>
  </si>
  <si>
    <t>Combest,Charles</t>
  </si>
  <si>
    <t>0000087879</t>
  </si>
  <si>
    <t>Klecan,Kelly</t>
  </si>
  <si>
    <t>0000077809</t>
  </si>
  <si>
    <t>Spruill,Christopher</t>
  </si>
  <si>
    <t>0000086530</t>
  </si>
  <si>
    <t>Papantoniou,Philip G</t>
  </si>
  <si>
    <t>0000072180</t>
  </si>
  <si>
    <t>Trimbath,Ryan J</t>
  </si>
  <si>
    <t>0000086531</t>
  </si>
  <si>
    <t>Crenshaw,Aaron M</t>
  </si>
  <si>
    <t>0000086532</t>
  </si>
  <si>
    <t>Kovalchuk,Jeremy M</t>
  </si>
  <si>
    <t>0000080637</t>
  </si>
  <si>
    <t>O'Brien,Sean P</t>
  </si>
  <si>
    <t>0000086533</t>
  </si>
  <si>
    <t>Brown,Jerred G</t>
  </si>
  <si>
    <t>0000091158</t>
  </si>
  <si>
    <t>Callahan,Josiah</t>
  </si>
  <si>
    <t>0000089947</t>
  </si>
  <si>
    <t>Alexander,Jared</t>
  </si>
  <si>
    <t>0000080340</t>
  </si>
  <si>
    <t>Brode,Garrett</t>
  </si>
  <si>
    <t>0000081601</t>
  </si>
  <si>
    <t>Carson,Derek</t>
  </si>
  <si>
    <t>0000086534</t>
  </si>
  <si>
    <t>Jury,Irina E</t>
  </si>
  <si>
    <t>0000085843</t>
  </si>
  <si>
    <t>Jury,Irina</t>
  </si>
  <si>
    <t>0000085192</t>
  </si>
  <si>
    <t>Kelbach,Jeff</t>
  </si>
  <si>
    <t>0000078089</t>
  </si>
  <si>
    <t>Mack,Brenna Lynn</t>
  </si>
  <si>
    <t>0000078090</t>
  </si>
  <si>
    <t>Mack,Callie Ann</t>
  </si>
  <si>
    <t>0000085169</t>
  </si>
  <si>
    <t>Mallinak,Julia</t>
  </si>
  <si>
    <t>0000086535</t>
  </si>
  <si>
    <t>Martin,Michael D</t>
  </si>
  <si>
    <t>0000086536</t>
  </si>
  <si>
    <t>Meigs,Spencer D</t>
  </si>
  <si>
    <t>0000094525</t>
  </si>
  <si>
    <t>Mugongo,Daniel</t>
  </si>
  <si>
    <t>0000092252</t>
  </si>
  <si>
    <t>Musial,Brian J</t>
  </si>
  <si>
    <t>0000088564</t>
  </si>
  <si>
    <t>Pavick,Katelyn</t>
  </si>
  <si>
    <t>0000086537</t>
  </si>
  <si>
    <t>Powers,Daniel P</t>
  </si>
  <si>
    <t>0000086538</t>
  </si>
  <si>
    <t>Vale,Michael T</t>
  </si>
  <si>
    <t>0000078822</t>
  </si>
  <si>
    <t>Williams III,Archie L</t>
  </si>
  <si>
    <t>0000087294</t>
  </si>
  <si>
    <t>Libby,Alexander</t>
  </si>
  <si>
    <t>0000092337</t>
  </si>
  <si>
    <t>Tucker,Amber</t>
  </si>
  <si>
    <t>0000086539</t>
  </si>
  <si>
    <t>Thomas,Rachel E</t>
  </si>
  <si>
    <t>0000089583</t>
  </si>
  <si>
    <t>Compton,Alex</t>
  </si>
  <si>
    <t>0000071450</t>
  </si>
  <si>
    <t>Hill,Wayne R</t>
  </si>
  <si>
    <t>0000084652</t>
  </si>
  <si>
    <t>Li,Shan</t>
  </si>
  <si>
    <t>0000084073</t>
  </si>
  <si>
    <t>Starda,Gwendolyn D</t>
  </si>
  <si>
    <t>0000089056</t>
  </si>
  <si>
    <t>Chickonoski,Cami</t>
  </si>
  <si>
    <t>0000091367</t>
  </si>
  <si>
    <t>Yee,Tyler</t>
  </si>
  <si>
    <t>0000086540</t>
  </si>
  <si>
    <t>Crislip,Anthony J</t>
  </si>
  <si>
    <t>0000075909</t>
  </si>
  <si>
    <t>Scipio,Hannah</t>
  </si>
  <si>
    <t>0000086541</t>
  </si>
  <si>
    <t>Devlin,Tracy C</t>
  </si>
  <si>
    <t>0000086542</t>
  </si>
  <si>
    <t>Garmon,Matthew J</t>
  </si>
  <si>
    <t>0000087415</t>
  </si>
  <si>
    <t>Choueiry,Fouad</t>
  </si>
  <si>
    <t>0000081231</t>
  </si>
  <si>
    <t>Fruin,Savannah</t>
  </si>
  <si>
    <t>0000073323</t>
  </si>
  <si>
    <t>Scott,De'Andre C</t>
  </si>
  <si>
    <t>0000080040</t>
  </si>
  <si>
    <t>Allen,Alexandra</t>
  </si>
  <si>
    <t>0000090941</t>
  </si>
  <si>
    <t>Gordon,Theodore</t>
  </si>
  <si>
    <t>0000073305</t>
  </si>
  <si>
    <t>Brown,Anita</t>
  </si>
  <si>
    <t>0000094422</t>
  </si>
  <si>
    <t>Puhalla,Eythan</t>
  </si>
  <si>
    <t>0000092305</t>
  </si>
  <si>
    <t>Bardo,Brendan</t>
  </si>
  <si>
    <t>0000082480</t>
  </si>
  <si>
    <t>Durell,Cassandra</t>
  </si>
  <si>
    <t>0000086543</t>
  </si>
  <si>
    <t>Boggs,Brian M</t>
  </si>
  <si>
    <t>0000087163</t>
  </si>
  <si>
    <t>Smith,Emily</t>
  </si>
  <si>
    <t>0000075802</t>
  </si>
  <si>
    <t>Zidd,Natalie R</t>
  </si>
  <si>
    <t>0000086544</t>
  </si>
  <si>
    <t>Keifer,Daniel P</t>
  </si>
  <si>
    <t>0000086545</t>
  </si>
  <si>
    <t>Neel,Kaitlyn G</t>
  </si>
  <si>
    <t>0000083759</t>
  </si>
  <si>
    <t>Neel,Kaitlyn</t>
  </si>
  <si>
    <t>0000087254</t>
  </si>
  <si>
    <t>Morgan,Matthew</t>
  </si>
  <si>
    <t>0000084971</t>
  </si>
  <si>
    <t>Ferrara,Alexandra</t>
  </si>
  <si>
    <t>0000083775</t>
  </si>
  <si>
    <t>Liu,Zhuonan</t>
  </si>
  <si>
    <t>0000076026</t>
  </si>
  <si>
    <t>Samant,Saumil P</t>
  </si>
  <si>
    <t>0000081554</t>
  </si>
  <si>
    <t>Xiao,Ming</t>
  </si>
  <si>
    <t>0000087335</t>
  </si>
  <si>
    <t>Seaton,Gina</t>
  </si>
  <si>
    <t>0000087191</t>
  </si>
  <si>
    <t>Bhagat,Vrushali</t>
  </si>
  <si>
    <t>0000086546</t>
  </si>
  <si>
    <t>Manning,Alexandria J</t>
  </si>
  <si>
    <t>0000087365</t>
  </si>
  <si>
    <t>Huang,He</t>
  </si>
  <si>
    <t>0000088344</t>
  </si>
  <si>
    <t>Cardinal,Reese</t>
  </si>
  <si>
    <t>0000077167</t>
  </si>
  <si>
    <t>Mankoci,Steven G</t>
  </si>
  <si>
    <t>0000082180</t>
  </si>
  <si>
    <t>Yuan,Shichen</t>
  </si>
  <si>
    <t>0000071039</t>
  </si>
  <si>
    <t>Hill,Jason</t>
  </si>
  <si>
    <t>0000076092</t>
  </si>
  <si>
    <t>Holmes,Samantha C</t>
  </si>
  <si>
    <t>0000087040</t>
  </si>
  <si>
    <t>Hung,Jui-Hsiang</t>
  </si>
  <si>
    <t>0000054617</t>
  </si>
  <si>
    <t>Bodenhamer,Judith M</t>
  </si>
  <si>
    <t>0000085474</t>
  </si>
  <si>
    <t>Davis Jr, Darnell D</t>
  </si>
  <si>
    <t>0000080959</t>
  </si>
  <si>
    <t>Amarpuri,Gaurav</t>
  </si>
  <si>
    <t>0000076091</t>
  </si>
  <si>
    <t>Fedele,Katherine M</t>
  </si>
  <si>
    <t>0000080982</t>
  </si>
  <si>
    <t>Gao,Yunyi</t>
  </si>
  <si>
    <t>0000080209</t>
  </si>
  <si>
    <t>Lamptey,Enoch</t>
  </si>
  <si>
    <t>0000080090</t>
  </si>
  <si>
    <t>Dang,Yue</t>
  </si>
  <si>
    <t>0000075235</t>
  </si>
  <si>
    <t>Stukel,Jessica</t>
  </si>
  <si>
    <t>0000087401</t>
  </si>
  <si>
    <t>The Estate of John W Goodwin Jr</t>
  </si>
  <si>
    <t>0000086547</t>
  </si>
  <si>
    <t>Greenspan,Taylor J</t>
  </si>
  <si>
    <t>0000086548</t>
  </si>
  <si>
    <t>Strelecki,Jay C</t>
  </si>
  <si>
    <t>0000087051</t>
  </si>
  <si>
    <t>Jundi,Bayann</t>
  </si>
  <si>
    <t>0000081251</t>
  </si>
  <si>
    <t>Sivic,Sarah</t>
  </si>
  <si>
    <t>0000085031</t>
  </si>
  <si>
    <t>Marcum,Hannah</t>
  </si>
  <si>
    <t>0000082238</t>
  </si>
  <si>
    <t>Teague,Mary</t>
  </si>
  <si>
    <t>0000086549</t>
  </si>
  <si>
    <t>Truthan,Rachel E</t>
  </si>
  <si>
    <t>0000074662</t>
  </si>
  <si>
    <t>Gao,Zhicheng</t>
  </si>
  <si>
    <t>0000080386</t>
  </si>
  <si>
    <t>He,Ruixuan</t>
  </si>
  <si>
    <t>0000086550</t>
  </si>
  <si>
    <t>Le,Anh D</t>
  </si>
  <si>
    <t>0000086551</t>
  </si>
  <si>
    <t>Paparone,Nicholas E</t>
  </si>
  <si>
    <t>0000083208</t>
  </si>
  <si>
    <t>Kashfipour,Marjan Alsadat</t>
  </si>
  <si>
    <t>0000084241</t>
  </si>
  <si>
    <t>Zhang,Changlin</t>
  </si>
  <si>
    <t>0000086552</t>
  </si>
  <si>
    <t>Hinton,Todd S</t>
  </si>
  <si>
    <t>0000080626</t>
  </si>
  <si>
    <t>Khasawneh,Ahmad</t>
  </si>
  <si>
    <t>0000086553</t>
  </si>
  <si>
    <t>Southam,Daniel T</t>
  </si>
  <si>
    <t>0000087060</t>
  </si>
  <si>
    <t>Lee,Jehoon</t>
  </si>
  <si>
    <t>0000093169</t>
  </si>
  <si>
    <t>Revels,Morgan</t>
  </si>
  <si>
    <t>0000077183</t>
  </si>
  <si>
    <t>Tiwari,Ankit</t>
  </si>
  <si>
    <t>0000089972</t>
  </si>
  <si>
    <t>Smith Jr,Jeffery L</t>
  </si>
  <si>
    <t>0000076465</t>
  </si>
  <si>
    <t>Arredondo,Kelley</t>
  </si>
  <si>
    <t>0000076312</t>
  </si>
  <si>
    <t>Gao,Xiang</t>
  </si>
  <si>
    <t>0000086554</t>
  </si>
  <si>
    <t>Davis,Shawni M</t>
  </si>
  <si>
    <t>0000085434</t>
  </si>
  <si>
    <t>Cummins,Danielle</t>
  </si>
  <si>
    <t>0000092234</t>
  </si>
  <si>
    <t>Grossman,Walker</t>
  </si>
  <si>
    <t>0000095677</t>
  </si>
  <si>
    <t>Habbiyyieh,Fatima</t>
  </si>
  <si>
    <t>0000086555</t>
  </si>
  <si>
    <t>Long,Alyssa A</t>
  </si>
  <si>
    <t>0000085937</t>
  </si>
  <si>
    <t>Manley III,William</t>
  </si>
  <si>
    <t>0000094529</t>
  </si>
  <si>
    <t>Mulhollen,Mark A</t>
  </si>
  <si>
    <t>0000092407</t>
  </si>
  <si>
    <t>Pfeifer,Jacob</t>
  </si>
  <si>
    <t>0000095360</t>
  </si>
  <si>
    <t>0000092218</t>
  </si>
  <si>
    <t>Sours,Brandon</t>
  </si>
  <si>
    <t>0000085706</t>
  </si>
  <si>
    <t>Warther,David</t>
  </si>
  <si>
    <t>0000078795</t>
  </si>
  <si>
    <t>Wiener,Clinton G</t>
  </si>
  <si>
    <t>0000093171</t>
  </si>
  <si>
    <t>Zhao,Haitao</t>
  </si>
  <si>
    <t>0000095529</t>
  </si>
  <si>
    <t>Riggsbee-Powell,Shaliek</t>
  </si>
  <si>
    <t>0000074378</t>
  </si>
  <si>
    <t>Hanley,Patrick M</t>
  </si>
  <si>
    <t>0000092219</t>
  </si>
  <si>
    <t>Mansell,Matthew</t>
  </si>
  <si>
    <t>0000075795</t>
  </si>
  <si>
    <t>Fougberg,Frida S</t>
  </si>
  <si>
    <t>0000086556</t>
  </si>
  <si>
    <t>Bittner,Corinne R</t>
  </si>
  <si>
    <t>0000094522</t>
  </si>
  <si>
    <t>Janca,Justin L</t>
  </si>
  <si>
    <t>0000087433</t>
  </si>
  <si>
    <t>Poole,Angel</t>
  </si>
  <si>
    <t>0000079296</t>
  </si>
  <si>
    <t>Joo,Minjung</t>
  </si>
  <si>
    <t>0000086557</t>
  </si>
  <si>
    <t>Stryffeler,Darrick H</t>
  </si>
  <si>
    <t>0000071610</t>
  </si>
  <si>
    <t>Amato,Charles M</t>
  </si>
  <si>
    <t>0000071757</t>
  </si>
  <si>
    <t>Bowden,George Jeff</t>
  </si>
  <si>
    <t>0000071613</t>
  </si>
  <si>
    <t>Milwee,Alan J</t>
  </si>
  <si>
    <t>0000071754</t>
  </si>
  <si>
    <t>Murphy,Benjamin R</t>
  </si>
  <si>
    <t>0000071997</t>
  </si>
  <si>
    <t>Stroud,R Todd</t>
  </si>
  <si>
    <t>0000089376</t>
  </si>
  <si>
    <t>Parizy,Ehsan S</t>
  </si>
  <si>
    <t>0000082130</t>
  </si>
  <si>
    <t>Eghtesadi,Seyed Ali</t>
  </si>
  <si>
    <t>0000065055</t>
  </si>
  <si>
    <t>Plouffe,Christopher R</t>
  </si>
  <si>
    <t>0000070809</t>
  </si>
  <si>
    <t>Palasik,Scott</t>
  </si>
  <si>
    <t>0000086558</t>
  </si>
  <si>
    <t>Anderson,Chevonne A</t>
  </si>
  <si>
    <t>0000086559</t>
  </si>
  <si>
    <t>Gogins,Joseph A</t>
  </si>
  <si>
    <t>0000084874</t>
  </si>
  <si>
    <t>Deng,Guodong</t>
  </si>
  <si>
    <t>0000080141</t>
  </si>
  <si>
    <t>Gombedza,Farai C</t>
  </si>
  <si>
    <t>0000086560</t>
  </si>
  <si>
    <t>Jacobs,Elizabeth H</t>
  </si>
  <si>
    <t>0000088575</t>
  </si>
  <si>
    <t>Johnson,Joseph</t>
  </si>
  <si>
    <t>0000087720</t>
  </si>
  <si>
    <t>Lawson,Kenton</t>
  </si>
  <si>
    <t>0000085155</t>
  </si>
  <si>
    <t>Wessel,Jordan E</t>
  </si>
  <si>
    <t>0000093892</t>
  </si>
  <si>
    <t>Bunch,Alexander</t>
  </si>
  <si>
    <t>0000084934</t>
  </si>
  <si>
    <t>Otermat,Nathaniel</t>
  </si>
  <si>
    <t>0000085770</t>
  </si>
  <si>
    <t>Bova,Anthony</t>
  </si>
  <si>
    <t>0000081168</t>
  </si>
  <si>
    <t>Buddenberg,Michael</t>
  </si>
  <si>
    <t>0000090352</t>
  </si>
  <si>
    <t>Eberly,Benjamin</t>
  </si>
  <si>
    <t>0000082429</t>
  </si>
  <si>
    <t>Kisor,Zach D</t>
  </si>
  <si>
    <t>0000086561</t>
  </si>
  <si>
    <t>Mishal,Hasan A</t>
  </si>
  <si>
    <t>0000092503</t>
  </si>
  <si>
    <t>Modderman,Matthew R</t>
  </si>
  <si>
    <t>0000089852</t>
  </si>
  <si>
    <t>Jackson,Nicholas</t>
  </si>
  <si>
    <t>0000086562</t>
  </si>
  <si>
    <t>Perez,Sydney E</t>
  </si>
  <si>
    <t>0000087694</t>
  </si>
  <si>
    <t>Cook,Charles</t>
  </si>
  <si>
    <t>0000071567</t>
  </si>
  <si>
    <t>Williams,Dalton</t>
  </si>
  <si>
    <t>0000084191</t>
  </si>
  <si>
    <t>Raut,Prasad S</t>
  </si>
  <si>
    <t>0000087670</t>
  </si>
  <si>
    <t>Satam,Sayali</t>
  </si>
  <si>
    <t>0000092511</t>
  </si>
  <si>
    <t>Bruno,Dominic M</t>
  </si>
  <si>
    <t>0000078853</t>
  </si>
  <si>
    <t>Schoch,Adam</t>
  </si>
  <si>
    <t>0000095199</t>
  </si>
  <si>
    <t>Smith,Dakota</t>
  </si>
  <si>
    <t>0000092674</t>
  </si>
  <si>
    <t>Cline,Jason</t>
  </si>
  <si>
    <t>0000076296</t>
  </si>
  <si>
    <t>Al-Azzam,Nosayba Z</t>
  </si>
  <si>
    <t>0000080080</t>
  </si>
  <si>
    <t>Chen,Hong</t>
  </si>
  <si>
    <t>0000087675</t>
  </si>
  <si>
    <t>Debnath,Dibyendu</t>
  </si>
  <si>
    <t>0000089941</t>
  </si>
  <si>
    <t>Diaz,Candido</t>
  </si>
  <si>
    <t>0000086563</t>
  </si>
  <si>
    <t>Byers,Christopher D</t>
  </si>
  <si>
    <t>0000088918</t>
  </si>
  <si>
    <t>Dragomir,Debra</t>
  </si>
  <si>
    <t>0000089599</t>
  </si>
  <si>
    <t>Alkadi,Faez</t>
  </si>
  <si>
    <t>0000088591</t>
  </si>
  <si>
    <t>Stromsky,Kouryn</t>
  </si>
  <si>
    <t>0000076268</t>
  </si>
  <si>
    <t>Kautzman-East,Melanie</t>
  </si>
  <si>
    <t>0000076564</t>
  </si>
  <si>
    <t>Grolman,Danielle</t>
  </si>
  <si>
    <t>0000076849</t>
  </si>
  <si>
    <t>Li,Ximing</t>
  </si>
  <si>
    <t>0000089122</t>
  </si>
  <si>
    <t>Wolfe III,Jackie</t>
  </si>
  <si>
    <t>0000085553</t>
  </si>
  <si>
    <t>Zhou,Jianyu</t>
  </si>
  <si>
    <t>0000083607</t>
  </si>
  <si>
    <t>Laughlin,Donavan</t>
  </si>
  <si>
    <t>0000089789</t>
  </si>
  <si>
    <t>Dunlap,Collin</t>
  </si>
  <si>
    <t>0000080962</t>
  </si>
  <si>
    <t>Zhai,Yuxin</t>
  </si>
  <si>
    <t>0000080043</t>
  </si>
  <si>
    <t>Birchall,Louis</t>
  </si>
  <si>
    <t>0000091447</t>
  </si>
  <si>
    <t>Wise,Hillary</t>
  </si>
  <si>
    <t>0000091478</t>
  </si>
  <si>
    <t>Barone,Nicole</t>
  </si>
  <si>
    <t>0000079620</t>
  </si>
  <si>
    <t>Rastogi,Alankar</t>
  </si>
  <si>
    <t>0000089877</t>
  </si>
  <si>
    <t>Hoseini,Seied Zaniar</t>
  </si>
  <si>
    <t>0000080277</t>
  </si>
  <si>
    <t>Gribble,Stephanie</t>
  </si>
  <si>
    <t>0000083113</t>
  </si>
  <si>
    <t>Means Jr,Michael</t>
  </si>
  <si>
    <t>0000089985</t>
  </si>
  <si>
    <t>Hutama,Chapin</t>
  </si>
  <si>
    <t>0000077217</t>
  </si>
  <si>
    <t>Turner,James E</t>
  </si>
  <si>
    <t>0000086564</t>
  </si>
  <si>
    <t>Bandekar,Ashish A</t>
  </si>
  <si>
    <t>0000086565</t>
  </si>
  <si>
    <t>Polito,Dominic F</t>
  </si>
  <si>
    <t>0000081322</t>
  </si>
  <si>
    <t>Pazouki,Elham</t>
  </si>
  <si>
    <t>0000080680</t>
  </si>
  <si>
    <t>Jindal,Aditya</t>
  </si>
  <si>
    <t>0000082851</t>
  </si>
  <si>
    <t>Bagyina Jr,Samuel</t>
  </si>
  <si>
    <t>0000074639</t>
  </si>
  <si>
    <t>Brisker,Eric R</t>
  </si>
  <si>
    <t>0000080669</t>
  </si>
  <si>
    <t>Lotfizadehdehkordi,Babak</t>
  </si>
  <si>
    <t>0000091229</t>
  </si>
  <si>
    <t>Brown,Caleb A</t>
  </si>
  <si>
    <t>0000088512</t>
  </si>
  <si>
    <t>Boylon,Julie</t>
  </si>
  <si>
    <t>0000077196</t>
  </si>
  <si>
    <t>Allen,Christian H</t>
  </si>
  <si>
    <t>0000086092</t>
  </si>
  <si>
    <t>Moeller,Alexa</t>
  </si>
  <si>
    <t>0000074731</t>
  </si>
  <si>
    <t>Song,Hakjoon</t>
  </si>
  <si>
    <t>0000076950</t>
  </si>
  <si>
    <t>Dees,Colin</t>
  </si>
  <si>
    <t>0000086566</t>
  </si>
  <si>
    <t>Willaford,Tasha L</t>
  </si>
  <si>
    <t>0000086567</t>
  </si>
  <si>
    <t>Lago,Alexa E</t>
  </si>
  <si>
    <t>0000086568</t>
  </si>
  <si>
    <t>Harrington,Anna K</t>
  </si>
  <si>
    <t>0000083774</t>
  </si>
  <si>
    <t>0000072849</t>
  </si>
  <si>
    <t>Zhou,Xianfeng</t>
  </si>
  <si>
    <t>0000084561</t>
  </si>
  <si>
    <t>Patidar,Neel</t>
  </si>
  <si>
    <t>0000090603</t>
  </si>
  <si>
    <t>Bowden,Hunter</t>
  </si>
  <si>
    <t>0000092217</t>
  </si>
  <si>
    <t>Olson,Paul</t>
  </si>
  <si>
    <t>0000081716</t>
  </si>
  <si>
    <t>Sajedi,Siavash</t>
  </si>
  <si>
    <t>0000083903</t>
  </si>
  <si>
    <t>Evans,Oliver</t>
  </si>
  <si>
    <t>0000087430</t>
  </si>
  <si>
    <t>Wasek,Eric</t>
  </si>
  <si>
    <t>0000083878</t>
  </si>
  <si>
    <t>Kennedy,Emily B</t>
  </si>
  <si>
    <t>0000078162</t>
  </si>
  <si>
    <t>Roberts,Kayla</t>
  </si>
  <si>
    <t>0000071319</t>
  </si>
  <si>
    <t>Stanley,Jennifer</t>
  </si>
  <si>
    <t>0000086569</t>
  </si>
  <si>
    <t>O'Connor,Taylor M</t>
  </si>
  <si>
    <t>0000084763</t>
  </si>
  <si>
    <t>Bednarz,Joseph</t>
  </si>
  <si>
    <t>0000087414</t>
  </si>
  <si>
    <t>Jevric,Jovan</t>
  </si>
  <si>
    <t>0000087956</t>
  </si>
  <si>
    <t>Lemonis,Niccolo</t>
  </si>
  <si>
    <t>0000088586</t>
  </si>
  <si>
    <t>Mittelkamp,Rachel</t>
  </si>
  <si>
    <t>0000086570</t>
  </si>
  <si>
    <t>Sommerville II,Terrance L</t>
  </si>
  <si>
    <t>0000075538</t>
  </si>
  <si>
    <t>Swain,Catherine</t>
  </si>
  <si>
    <t>0000071435</t>
  </si>
  <si>
    <t>Smith,Adam W</t>
  </si>
  <si>
    <t>0000091457</t>
  </si>
  <si>
    <t>Larsen,Erik</t>
  </si>
  <si>
    <t>0000084393</t>
  </si>
  <si>
    <t>Vasudevan,Rima</t>
  </si>
  <si>
    <t>0000092502</t>
  </si>
  <si>
    <t>Blakeley,Cole</t>
  </si>
  <si>
    <t>0000086571</t>
  </si>
  <si>
    <t>Katzenmeyer,Stephen S</t>
  </si>
  <si>
    <t>0000089504</t>
  </si>
  <si>
    <t>Kelley,Bradley</t>
  </si>
  <si>
    <t>0000093268</t>
  </si>
  <si>
    <t>Snode,Evan</t>
  </si>
  <si>
    <t>0000077530</t>
  </si>
  <si>
    <t>Zhang,Fan</t>
  </si>
  <si>
    <t>0000089400</t>
  </si>
  <si>
    <t>Lofreso,Mary</t>
  </si>
  <si>
    <t>0000087183</t>
  </si>
  <si>
    <t>Haddad,Joseph</t>
  </si>
  <si>
    <t>0000092677</t>
  </si>
  <si>
    <t>Mikita,Tyler</t>
  </si>
  <si>
    <t>0000073130</t>
  </si>
  <si>
    <t>Cole Jr,William M</t>
  </si>
  <si>
    <t>0000081222</t>
  </si>
  <si>
    <t>Saatchi,Alireza</t>
  </si>
  <si>
    <t>0000083006</t>
  </si>
  <si>
    <t>Stowell,Michael</t>
  </si>
  <si>
    <t>0000081330</t>
  </si>
  <si>
    <t>Shan,Wenpeng</t>
  </si>
  <si>
    <t>0000088229</t>
  </si>
  <si>
    <t>Mooney,Jared</t>
  </si>
  <si>
    <t>0000078554</t>
  </si>
  <si>
    <t>Smagacz,Julia E</t>
  </si>
  <si>
    <t>0000090873</t>
  </si>
  <si>
    <t>McIelland,Kayla</t>
  </si>
  <si>
    <t>0000073320</t>
  </si>
  <si>
    <t>Osborne,Quaison S</t>
  </si>
  <si>
    <t>0000074534</t>
  </si>
  <si>
    <t>Reynolds,Jarrett</t>
  </si>
  <si>
    <t>0000073325</t>
  </si>
  <si>
    <t>Evans,Dylan R</t>
  </si>
  <si>
    <t>0000086572</t>
  </si>
  <si>
    <t>Elia Jr,Ziad F</t>
  </si>
  <si>
    <t>0000081495</t>
  </si>
  <si>
    <t>Hsiung,Bor-Kai</t>
  </si>
  <si>
    <t>0000077214</t>
  </si>
  <si>
    <t>Rachal,John B</t>
  </si>
  <si>
    <t>0000087328</t>
  </si>
  <si>
    <t>Yang,Zhengnan</t>
  </si>
  <si>
    <t>0000084709</t>
  </si>
  <si>
    <t>Zhang,Huan</t>
  </si>
  <si>
    <t>0000086573</t>
  </si>
  <si>
    <t>Cullen,Mitchell C</t>
  </si>
  <si>
    <t>0000084966</t>
  </si>
  <si>
    <t>Falbo,Sarah</t>
  </si>
  <si>
    <t>0000091456</t>
  </si>
  <si>
    <t>Magyar,Luke</t>
  </si>
  <si>
    <t>0000086574</t>
  </si>
  <si>
    <t>Politi,Sean C</t>
  </si>
  <si>
    <t>0000080008</t>
  </si>
  <si>
    <t>Cao,Jinwei</t>
  </si>
  <si>
    <t>0000075139</t>
  </si>
  <si>
    <t>Wenqi,Li</t>
  </si>
  <si>
    <t>0000083627</t>
  </si>
  <si>
    <t>Morgan,Grant</t>
  </si>
  <si>
    <t>0000092172</t>
  </si>
  <si>
    <t>Green,Shaylynn</t>
  </si>
  <si>
    <t>0000093658</t>
  </si>
  <si>
    <t>Dent,Russell</t>
  </si>
  <si>
    <t>0000090242</t>
  </si>
  <si>
    <t>Starvaggi,Rachel</t>
  </si>
  <si>
    <t>0000092318</t>
  </si>
  <si>
    <t>Richards,Trent</t>
  </si>
  <si>
    <t>0000091681</t>
  </si>
  <si>
    <t>Cole,Michael</t>
  </si>
  <si>
    <t>0000095196</t>
  </si>
  <si>
    <t>Schwieterman,Calvin</t>
  </si>
  <si>
    <t>0000086575</t>
  </si>
  <si>
    <t>Woodard-Hinton,Nigel B</t>
  </si>
  <si>
    <t>0000082126</t>
  </si>
  <si>
    <t>Young,Chantalia R</t>
  </si>
  <si>
    <t>0000093734</t>
  </si>
  <si>
    <t>Orr,Nicole</t>
  </si>
  <si>
    <t>0000083531</t>
  </si>
  <si>
    <t>Rivera,Destinie</t>
  </si>
  <si>
    <t>0000091321</t>
  </si>
  <si>
    <t>Field,Michelle</t>
  </si>
  <si>
    <t>0000091088</t>
  </si>
  <si>
    <t>Cornett,Miranda</t>
  </si>
  <si>
    <t>0000088346</t>
  </si>
  <si>
    <t>Patton,Olivia</t>
  </si>
  <si>
    <t>0000093578</t>
  </si>
  <si>
    <t>Petty,Nikki S</t>
  </si>
  <si>
    <t>0000086576</t>
  </si>
  <si>
    <t>Schraitle,Cole A</t>
  </si>
  <si>
    <t>0000090243</t>
  </si>
  <si>
    <t>Verba,Taylor</t>
  </si>
  <si>
    <t>0000085614</t>
  </si>
  <si>
    <t>Collins,Meredith E</t>
  </si>
  <si>
    <t>0000085809</t>
  </si>
  <si>
    <t>Patitsas,Elaina</t>
  </si>
  <si>
    <t>0000090921</t>
  </si>
  <si>
    <t>Johnson,Johnney</t>
  </si>
  <si>
    <t>0000089428</t>
  </si>
  <si>
    <t>Reedstrom,Taylor</t>
  </si>
  <si>
    <t>0000092167</t>
  </si>
  <si>
    <t>Zwahlen,Ryan</t>
  </si>
  <si>
    <t>0000094325</t>
  </si>
  <si>
    <t>Boring,Nathan</t>
  </si>
  <si>
    <t>0000085275</t>
  </si>
  <si>
    <t>Lustig,Jacob</t>
  </si>
  <si>
    <t>0000084691</t>
  </si>
  <si>
    <t>Carr,Derek</t>
  </si>
  <si>
    <t>0000091304</t>
  </si>
  <si>
    <t>Hortsman,Erin</t>
  </si>
  <si>
    <t>0000085319</t>
  </si>
  <si>
    <t>Drouhard,Brooke</t>
  </si>
  <si>
    <t>0000086577</t>
  </si>
  <si>
    <t>Taggart,David L</t>
  </si>
  <si>
    <t>0000092423</t>
  </si>
  <si>
    <t>Gensel,Jeremy</t>
  </si>
  <si>
    <t>0000086578</t>
  </si>
  <si>
    <t>Nunley,Kevin M</t>
  </si>
  <si>
    <t>0000095318</t>
  </si>
  <si>
    <t>Merriman,Stephen</t>
  </si>
  <si>
    <t>0000091148</t>
  </si>
  <si>
    <t>Nelson,Kevin</t>
  </si>
  <si>
    <t>0000085354</t>
  </si>
  <si>
    <t>Szabo Jr,Andrew</t>
  </si>
  <si>
    <t>0000086579</t>
  </si>
  <si>
    <t>Dennis,Paige L</t>
  </si>
  <si>
    <t>0000083356</t>
  </si>
  <si>
    <t>Schabitzer,Samantha</t>
  </si>
  <si>
    <t>0000076116</t>
  </si>
  <si>
    <t>Shi,Xiaojun</t>
  </si>
  <si>
    <t>0000072051</t>
  </si>
  <si>
    <t>Gordon,Peter</t>
  </si>
  <si>
    <t>0000092536</t>
  </si>
  <si>
    <t>Woodson,Garth</t>
  </si>
  <si>
    <t>0000085878</t>
  </si>
  <si>
    <t>Lally,Nichole</t>
  </si>
  <si>
    <t>0000086580</t>
  </si>
  <si>
    <t>Lally,Nichole D</t>
  </si>
  <si>
    <t>0000085596</t>
  </si>
  <si>
    <t>ImageIQ Inc</t>
  </si>
  <si>
    <t>0000090502</t>
  </si>
  <si>
    <t>Mao,Jialin</t>
  </si>
  <si>
    <t>0000087236</t>
  </si>
  <si>
    <t>Bell,Rachel</t>
  </si>
  <si>
    <t>0000078193</t>
  </si>
  <si>
    <t>Marchetty,Srikanth</t>
  </si>
  <si>
    <t>0000080309</t>
  </si>
  <si>
    <t>Ghanbari,Elmira</t>
  </si>
  <si>
    <t>0000074018</t>
  </si>
  <si>
    <t>Goodrich,Sandra</t>
  </si>
  <si>
    <t>0000087434</t>
  </si>
  <si>
    <t>Page,Elizabeth</t>
  </si>
  <si>
    <t>0000086581</t>
  </si>
  <si>
    <t>Smith,Malia E</t>
  </si>
  <si>
    <t>0000085265</t>
  </si>
  <si>
    <t>Demjanjuk,Adrianna</t>
  </si>
  <si>
    <t>0000089732</t>
  </si>
  <si>
    <t>Ryan,William</t>
  </si>
  <si>
    <t>0000089349</t>
  </si>
  <si>
    <t>Wood,Andrew</t>
  </si>
  <si>
    <t>0000082357</t>
  </si>
  <si>
    <t>Hall,Hannah</t>
  </si>
  <si>
    <t>0000091455</t>
  </si>
  <si>
    <t>Brosch,Ivy</t>
  </si>
  <si>
    <t>0000086582</t>
  </si>
  <si>
    <t>Nikolla,Ermal</t>
  </si>
  <si>
    <t>0000083389</t>
  </si>
  <si>
    <t>Prokopius,Mary Kate</t>
  </si>
  <si>
    <t>0000072095</t>
  </si>
  <si>
    <t>Espanol,Malena</t>
  </si>
  <si>
    <t>0000073339</t>
  </si>
  <si>
    <t>Makarius,Erin</t>
  </si>
  <si>
    <t>0000077377</t>
  </si>
  <si>
    <t>Trowbridge,Kimberlee</t>
  </si>
  <si>
    <t>0000085823</t>
  </si>
  <si>
    <t>Campbell,Kamerin J</t>
  </si>
  <si>
    <t>0000086583</t>
  </si>
  <si>
    <t>Barabanova,Liudmyla V</t>
  </si>
  <si>
    <t>0000078871</t>
  </si>
  <si>
    <t>Zhang,Xu</t>
  </si>
  <si>
    <t>0000086584</t>
  </si>
  <si>
    <t>Elchlinger Jr,James S</t>
  </si>
  <si>
    <t>0000087444</t>
  </si>
  <si>
    <t>Vinzani,Lucia</t>
  </si>
  <si>
    <t>0000093888</t>
  </si>
  <si>
    <t>El-Badewi,Daria</t>
  </si>
  <si>
    <t>0000094519</t>
  </si>
  <si>
    <t>Nelson,Wade W</t>
  </si>
  <si>
    <t>0000090885</t>
  </si>
  <si>
    <t>Patton,Brian</t>
  </si>
  <si>
    <t>0000081630</t>
  </si>
  <si>
    <t>Plaster,Madison</t>
  </si>
  <si>
    <t>0000086585</t>
  </si>
  <si>
    <t>Rodgers,Andrew J</t>
  </si>
  <si>
    <t>0000085583</t>
  </si>
  <si>
    <t>Chapa,Theresa</t>
  </si>
  <si>
    <t>0000090438</t>
  </si>
  <si>
    <t>Cloud,Emerson M</t>
  </si>
  <si>
    <t>0000094681</t>
  </si>
  <si>
    <t>Stack,Ceara D</t>
  </si>
  <si>
    <t>0000084410</t>
  </si>
  <si>
    <t>Lee,Madeline J</t>
  </si>
  <si>
    <t>0000089525</t>
  </si>
  <si>
    <t>Davidson,Maxx</t>
  </si>
  <si>
    <t>0000088348</t>
  </si>
  <si>
    <t>Dickens,Erik</t>
  </si>
  <si>
    <t>0000090060</t>
  </si>
  <si>
    <t>Estate of Isaac Sutley</t>
  </si>
  <si>
    <t>0000094511</t>
  </si>
  <si>
    <t>O'Neill,Kelly N</t>
  </si>
  <si>
    <t>0000085990</t>
  </si>
  <si>
    <t>Junker,Julie</t>
  </si>
  <si>
    <t>0000084381</t>
  </si>
  <si>
    <t>Schipani,Sydney</t>
  </si>
  <si>
    <t>0000085980</t>
  </si>
  <si>
    <t>Koszegi,Ryan</t>
  </si>
  <si>
    <t>0000088644</t>
  </si>
  <si>
    <t>Estes,Connor</t>
  </si>
  <si>
    <t>0000003839</t>
  </si>
  <si>
    <t>Hariharan,S I</t>
  </si>
  <si>
    <t>0000078237</t>
  </si>
  <si>
    <t>Race,David</t>
  </si>
  <si>
    <t>0000088137</t>
  </si>
  <si>
    <t>Baer,Madison</t>
  </si>
  <si>
    <t>0000086586</t>
  </si>
  <si>
    <t>Koleszar,Kristen M</t>
  </si>
  <si>
    <t>0000084439</t>
  </si>
  <si>
    <t>Bischof,Nathan</t>
  </si>
  <si>
    <t>0000086587</t>
  </si>
  <si>
    <t>Roth,Jeremy J</t>
  </si>
  <si>
    <t>0000086588</t>
  </si>
  <si>
    <t>Issa,Zachariah H</t>
  </si>
  <si>
    <t>0000086589</t>
  </si>
  <si>
    <t>Dougherty,Jennifer C</t>
  </si>
  <si>
    <t>0000084033</t>
  </si>
  <si>
    <t>Patel,Krupa</t>
  </si>
  <si>
    <t>0000084453</t>
  </si>
  <si>
    <t>Reinke,Brian</t>
  </si>
  <si>
    <t>0000086590</t>
  </si>
  <si>
    <t>Aiad-Toss,Kristina L</t>
  </si>
  <si>
    <t>0000094654</t>
  </si>
  <si>
    <t>Schantz,Evan M</t>
  </si>
  <si>
    <t>0000090558</t>
  </si>
  <si>
    <t>Hoover,Amy</t>
  </si>
  <si>
    <t>0000092556</t>
  </si>
  <si>
    <t>Moe,Alexandra</t>
  </si>
  <si>
    <t>0000088507</t>
  </si>
  <si>
    <t>Rochford,Hannah</t>
  </si>
  <si>
    <t>0000080446</t>
  </si>
  <si>
    <t>Loveless,Andrew</t>
  </si>
  <si>
    <t>0000088213</t>
  </si>
  <si>
    <t>Costlow,Rachel</t>
  </si>
  <si>
    <t>0000093752</t>
  </si>
  <si>
    <t>Klanac,Samuel P</t>
  </si>
  <si>
    <t>0000082116</t>
  </si>
  <si>
    <t>Gambone,Caitlin J</t>
  </si>
  <si>
    <t>0000090581</t>
  </si>
  <si>
    <t>Amatangelo,Shelby</t>
  </si>
  <si>
    <t>0000087922</t>
  </si>
  <si>
    <t>Lawless,Megan</t>
  </si>
  <si>
    <t>0000091740</t>
  </si>
  <si>
    <t>Bernard,Neil</t>
  </si>
  <si>
    <t>0000090112</t>
  </si>
  <si>
    <t>Post,Elizabeth</t>
  </si>
  <si>
    <t>0000082022</t>
  </si>
  <si>
    <t>Casile,Andrew</t>
  </si>
  <si>
    <t>0000091745</t>
  </si>
  <si>
    <t>Menkhaus,MarySarah</t>
  </si>
  <si>
    <t>0000091307</t>
  </si>
  <si>
    <t>Phillips,Austin</t>
  </si>
  <si>
    <t>0000092531</t>
  </si>
  <si>
    <t>Maver,Rachel</t>
  </si>
  <si>
    <t>0000092458</t>
  </si>
  <si>
    <t>Held,Luke D</t>
  </si>
  <si>
    <t>0000093513</t>
  </si>
  <si>
    <t>Mills,Kelsey</t>
  </si>
  <si>
    <t>0000088481</t>
  </si>
  <si>
    <t>Clarke,Robert D</t>
  </si>
  <si>
    <t>0000092361</t>
  </si>
  <si>
    <t>Parson,Alessandra</t>
  </si>
  <si>
    <t>0000092842</t>
  </si>
  <si>
    <t>Miller,Noelle</t>
  </si>
  <si>
    <t>0000086591</t>
  </si>
  <si>
    <t>Hayford,Alexanjra R</t>
  </si>
  <si>
    <t>0000090130</t>
  </si>
  <si>
    <t>Roman,Carl</t>
  </si>
  <si>
    <t>0000090351</t>
  </si>
  <si>
    <t>Schuerger,Melissa</t>
  </si>
  <si>
    <t>0000093404</t>
  </si>
  <si>
    <t>Camacho,Juan</t>
  </si>
  <si>
    <t>0000088208</t>
  </si>
  <si>
    <t>Perry,Daniel</t>
  </si>
  <si>
    <t>0000084365</t>
  </si>
  <si>
    <t>Best,Nicole</t>
  </si>
  <si>
    <t>0000094358</t>
  </si>
  <si>
    <t>Melnyk,Justyna</t>
  </si>
  <si>
    <t>0000084412</t>
  </si>
  <si>
    <t>Harris,John</t>
  </si>
  <si>
    <t>0000086592</t>
  </si>
  <si>
    <t>Conner,Kyle P</t>
  </si>
  <si>
    <t>0000084942</t>
  </si>
  <si>
    <t>Cebull,Hannah</t>
  </si>
  <si>
    <t>0000078841</t>
  </si>
  <si>
    <t>Mealy,Rachel N</t>
  </si>
  <si>
    <t>0000081676</t>
  </si>
  <si>
    <t>DeJulius,Carlisle</t>
  </si>
  <si>
    <t>0000094107</t>
  </si>
  <si>
    <t>Novak,Shannon</t>
  </si>
  <si>
    <t>0000081857</t>
  </si>
  <si>
    <t>Rowland,Matthew</t>
  </si>
  <si>
    <t>0000083078</t>
  </si>
  <si>
    <t>Vliet,Jenifer L</t>
  </si>
  <si>
    <t>0000095542</t>
  </si>
  <si>
    <t>Hrnjak,Ana</t>
  </si>
  <si>
    <t>0000090971</t>
  </si>
  <si>
    <t>Hepburn,Mitch</t>
  </si>
  <si>
    <t>0000086593</t>
  </si>
  <si>
    <t>Perry,Ashley M</t>
  </si>
  <si>
    <t>0000093308</t>
  </si>
  <si>
    <t>Stocker,Timothy</t>
  </si>
  <si>
    <t>0000090534</t>
  </si>
  <si>
    <t>Davis,MacKenzie</t>
  </si>
  <si>
    <t>0000088922</t>
  </si>
  <si>
    <t>Swan,Alexander</t>
  </si>
  <si>
    <t>0000090354</t>
  </si>
  <si>
    <t>Hench,David</t>
  </si>
  <si>
    <t>0000090583</t>
  </si>
  <si>
    <t>Long,Darryl</t>
  </si>
  <si>
    <t>0000094659</t>
  </si>
  <si>
    <t>Hoffman Jr,John D</t>
  </si>
  <si>
    <t>0000090810</t>
  </si>
  <si>
    <t>Spade,Michael</t>
  </si>
  <si>
    <t>0000085735</t>
  </si>
  <si>
    <t>Durisek,Kathleen</t>
  </si>
  <si>
    <t>0000090083</t>
  </si>
  <si>
    <t>Morell,Jenette</t>
  </si>
  <si>
    <t>0000087164</t>
  </si>
  <si>
    <t>Baltes,Allison</t>
  </si>
  <si>
    <t>0000088759</t>
  </si>
  <si>
    <t>Hutson Jr,Kenneth J</t>
  </si>
  <si>
    <t>0000087225</t>
  </si>
  <si>
    <t>Brown,Kassidy</t>
  </si>
  <si>
    <t>0000086594</t>
  </si>
  <si>
    <t>Herschel,Bryan J</t>
  </si>
  <si>
    <t>0000087645</t>
  </si>
  <si>
    <t>Riley,Megan</t>
  </si>
  <si>
    <t>0000080144</t>
  </si>
  <si>
    <t>Rimpf,Nicholas</t>
  </si>
  <si>
    <t>0000086595</t>
  </si>
  <si>
    <t>Ciarlariello,Heather N</t>
  </si>
  <si>
    <t>0000087147</t>
  </si>
  <si>
    <t>Coleman,Jordan</t>
  </si>
  <si>
    <t>0000086596</t>
  </si>
  <si>
    <t>Loepp,Bethany C</t>
  </si>
  <si>
    <t>0000089746</t>
  </si>
  <si>
    <t>Bridenstine,Tyler</t>
  </si>
  <si>
    <t>0000092812</t>
  </si>
  <si>
    <t>Howard,Trent</t>
  </si>
  <si>
    <t>0000087827</t>
  </si>
  <si>
    <t>Miran,Seyedeh Azadeh</t>
  </si>
  <si>
    <t>0000088950</t>
  </si>
  <si>
    <t>Babka,Jessica</t>
  </si>
  <si>
    <t>0000086597</t>
  </si>
  <si>
    <t>Boyd,Shelby E</t>
  </si>
  <si>
    <t>0000086598</t>
  </si>
  <si>
    <t>Carruthers,Jackson C</t>
  </si>
  <si>
    <t>0000079270</t>
  </si>
  <si>
    <t>Carruthers,Jackson</t>
  </si>
  <si>
    <t>0000090099</t>
  </si>
  <si>
    <t>Rasschaert,Cherece</t>
  </si>
  <si>
    <t>0000083405</t>
  </si>
  <si>
    <t>Christian,Alizabeth</t>
  </si>
  <si>
    <t>0000086599</t>
  </si>
  <si>
    <t>Montague,Emily N</t>
  </si>
  <si>
    <t>0000085540</t>
  </si>
  <si>
    <t>Walsh,Michael</t>
  </si>
  <si>
    <t>0000086600</t>
  </si>
  <si>
    <t>Grothaus,Keith M</t>
  </si>
  <si>
    <t>0000089740</t>
  </si>
  <si>
    <t>Secaur,Mitch L</t>
  </si>
  <si>
    <t>0000086601</t>
  </si>
  <si>
    <t>Williams,Katelyn S</t>
  </si>
  <si>
    <t>0000094099</t>
  </si>
  <si>
    <t>Elrassi,Joseph</t>
  </si>
  <si>
    <t>0000086602</t>
  </si>
  <si>
    <t>Johnson Jr,Fred L</t>
  </si>
  <si>
    <t>0000088822</t>
  </si>
  <si>
    <t>Scheufler,Layne</t>
  </si>
  <si>
    <t>0000089425</t>
  </si>
  <si>
    <t>Hartman,Erik</t>
  </si>
  <si>
    <t>0000091866</t>
  </si>
  <si>
    <t>Dowling,William</t>
  </si>
  <si>
    <t>0000086603</t>
  </si>
  <si>
    <t>Teeters,Matthew A</t>
  </si>
  <si>
    <t>0000086041</t>
  </si>
  <si>
    <t>Gantzler,Nickolas</t>
  </si>
  <si>
    <t>0000087761</t>
  </si>
  <si>
    <t>Shiban,Abbey</t>
  </si>
  <si>
    <t>0000084859</t>
  </si>
  <si>
    <t>Hartel,Brandon</t>
  </si>
  <si>
    <t>0000086604</t>
  </si>
  <si>
    <t>Yerian,Sebastian D</t>
  </si>
  <si>
    <t>0000086605</t>
  </si>
  <si>
    <t>Hammond,Chad W</t>
  </si>
  <si>
    <t>0000086149</t>
  </si>
  <si>
    <t>Logsdon,Julie</t>
  </si>
  <si>
    <t>0000095539</t>
  </si>
  <si>
    <t>Meighen,Zachary</t>
  </si>
  <si>
    <t>0000089337</t>
  </si>
  <si>
    <t>Casalinova,David</t>
  </si>
  <si>
    <t>0000095204</t>
  </si>
  <si>
    <t>McMonigle,Kree</t>
  </si>
  <si>
    <t>0000091677</t>
  </si>
  <si>
    <t>Wolf,Nicholas</t>
  </si>
  <si>
    <t>0000086606</t>
  </si>
  <si>
    <t>Kaser,Michael T</t>
  </si>
  <si>
    <t>0000086607</t>
  </si>
  <si>
    <t>Carter,Laiton M</t>
  </si>
  <si>
    <t>0000083935</t>
  </si>
  <si>
    <t>Belew,Logan</t>
  </si>
  <si>
    <t>0000093408</t>
  </si>
  <si>
    <t>Butler,Kaylee</t>
  </si>
  <si>
    <t>0000083936</t>
  </si>
  <si>
    <t>Ealy,Paul</t>
  </si>
  <si>
    <t>0000078389</t>
  </si>
  <si>
    <t>Kloehn,Jessica C</t>
  </si>
  <si>
    <t>0000093069</t>
  </si>
  <si>
    <t>Laliberte,Patrick</t>
  </si>
  <si>
    <t>0000086608</t>
  </si>
  <si>
    <t>Brummond,Troy M</t>
  </si>
  <si>
    <t>0000094518</t>
  </si>
  <si>
    <t>Burkholder,Hayden</t>
  </si>
  <si>
    <t>0000093750</t>
  </si>
  <si>
    <t>Carlton,George</t>
  </si>
  <si>
    <t>0000083217</t>
  </si>
  <si>
    <t>Holcomb,Luke C</t>
  </si>
  <si>
    <t>0000087924</t>
  </si>
  <si>
    <t>Swaim,Emily</t>
  </si>
  <si>
    <t>0000088274</t>
  </si>
  <si>
    <t>Thompson,Dillon</t>
  </si>
  <si>
    <t>0000092244</t>
  </si>
  <si>
    <t>Bowland,Brittany</t>
  </si>
  <si>
    <t>0000092499</t>
  </si>
  <si>
    <t>Goulden,Sydney</t>
  </si>
  <si>
    <t>0000086609</t>
  </si>
  <si>
    <t>Hamad,Cosette J</t>
  </si>
  <si>
    <t>0000091191</t>
  </si>
  <si>
    <t>Myers,Kyle</t>
  </si>
  <si>
    <t>0000075397</t>
  </si>
  <si>
    <t>Vogel,Steven</t>
  </si>
  <si>
    <t>0000094969</t>
  </si>
  <si>
    <t>Crane,Nicholas</t>
  </si>
  <si>
    <t>0000092235</t>
  </si>
  <si>
    <t>Arnold,Tyler</t>
  </si>
  <si>
    <t>0000086610</t>
  </si>
  <si>
    <t>Westfall,Madison K</t>
  </si>
  <si>
    <t>0000091162</t>
  </si>
  <si>
    <t>Undicelli,Gina</t>
  </si>
  <si>
    <t>0000073286</t>
  </si>
  <si>
    <t>Ouimet,Mark</t>
  </si>
  <si>
    <t>0000078100</t>
  </si>
  <si>
    <t>Ariza,Nathan R</t>
  </si>
  <si>
    <t>0000088143</t>
  </si>
  <si>
    <t>Hale,Stephanie</t>
  </si>
  <si>
    <t>0000089019</t>
  </si>
  <si>
    <t>Stark,Ciara</t>
  </si>
  <si>
    <t>0000086611</t>
  </si>
  <si>
    <t>Abdeljawad,Abdelrahim A</t>
  </si>
  <si>
    <t>0000078065</t>
  </si>
  <si>
    <t>Shephard,Sierra L</t>
  </si>
  <si>
    <t>0000090283</t>
  </si>
  <si>
    <t>Chadbourne,Joseph</t>
  </si>
  <si>
    <t>0000087341</t>
  </si>
  <si>
    <t>Berg,Jacob</t>
  </si>
  <si>
    <t>0000086612</t>
  </si>
  <si>
    <t>Looney,Morgan-Leanne M</t>
  </si>
  <si>
    <t>0000073335</t>
  </si>
  <si>
    <t>Reid,Preston</t>
  </si>
  <si>
    <t>0000074150</t>
  </si>
  <si>
    <t>Kondeti,Vinay Kumar</t>
  </si>
  <si>
    <t>0000075638</t>
  </si>
  <si>
    <t>Zhang,Songling</t>
  </si>
  <si>
    <t>0000081225</t>
  </si>
  <si>
    <t>Bedell,Amanda</t>
  </si>
  <si>
    <t>0000085183</t>
  </si>
  <si>
    <t>Dunning,Eden</t>
  </si>
  <si>
    <t>0000081535</t>
  </si>
  <si>
    <t>Fedorko,Alexandra</t>
  </si>
  <si>
    <t>0000086613</t>
  </si>
  <si>
    <t>Hoyer,Lauren E</t>
  </si>
  <si>
    <t>0000073783</t>
  </si>
  <si>
    <t>McCullough,Ian</t>
  </si>
  <si>
    <t>0000085625</t>
  </si>
  <si>
    <t>Topp,Tyler</t>
  </si>
  <si>
    <t>0000086614</t>
  </si>
  <si>
    <t>Miran,Seyed Morteza</t>
  </si>
  <si>
    <t>0000072729</t>
  </si>
  <si>
    <t>Juravich,Matthew</t>
  </si>
  <si>
    <t>0000084784</t>
  </si>
  <si>
    <t>Petit,Kristen</t>
  </si>
  <si>
    <t>0000085871</t>
  </si>
  <si>
    <t>Coy,Richard</t>
  </si>
  <si>
    <t>0000086615</t>
  </si>
  <si>
    <t>Al-Khalilee,Arkann</t>
  </si>
  <si>
    <t>0000088323</t>
  </si>
  <si>
    <t>Matty,Rachel</t>
  </si>
  <si>
    <t>0000084201</t>
  </si>
  <si>
    <t>Khalid,Nibras</t>
  </si>
  <si>
    <t>0000077210</t>
  </si>
  <si>
    <t>Lawrence,Hakeem R</t>
  </si>
  <si>
    <t>0000078290</t>
  </si>
  <si>
    <t>Bungo,Kyle</t>
  </si>
  <si>
    <t>0000072254</t>
  </si>
  <si>
    <t>Cheng,En</t>
  </si>
  <si>
    <t>0000072658</t>
  </si>
  <si>
    <t>Peng,Zhenmeng</t>
  </si>
  <si>
    <t>0000073337</t>
  </si>
  <si>
    <t>Gasparavicious,Gediminas</t>
  </si>
  <si>
    <t>0000089527</t>
  </si>
  <si>
    <t>Carder,Olivia</t>
  </si>
  <si>
    <t>0000091358</t>
  </si>
  <si>
    <t>Couch,Alexandria</t>
  </si>
  <si>
    <t>0000089547</t>
  </si>
  <si>
    <t>DeMali,Gavin</t>
  </si>
  <si>
    <t>0000085475</t>
  </si>
  <si>
    <t>Harvey,Bradley P</t>
  </si>
  <si>
    <t>0000084811</t>
  </si>
  <si>
    <t>Aho,Ryan</t>
  </si>
  <si>
    <t>0000090715</t>
  </si>
  <si>
    <t>Najjar,Amanda</t>
  </si>
  <si>
    <t>0000090204</t>
  </si>
  <si>
    <t>Thomas,Ariel</t>
  </si>
  <si>
    <t>0000090935</t>
  </si>
  <si>
    <t>Bonezzi,Jason</t>
  </si>
  <si>
    <t>0000091788</t>
  </si>
  <si>
    <t>Vongsaphay,Jessica</t>
  </si>
  <si>
    <t>0000082650</t>
  </si>
  <si>
    <t>Gildersleeve,Matthew</t>
  </si>
  <si>
    <t>0000080058</t>
  </si>
  <si>
    <t>Oliver,Alante L</t>
  </si>
  <si>
    <t>0000086008</t>
  </si>
  <si>
    <t>King,Robyn</t>
  </si>
  <si>
    <t>0000086616</t>
  </si>
  <si>
    <t>Hicks,Jefferson J</t>
  </si>
  <si>
    <t>0000077209</t>
  </si>
  <si>
    <t>Kortokrax,Ryan T</t>
  </si>
  <si>
    <t>0000086617</t>
  </si>
  <si>
    <t>Baecker,Ashley E</t>
  </si>
  <si>
    <t>0000086094</t>
  </si>
  <si>
    <t>Mitchell,Kristi</t>
  </si>
  <si>
    <t>0000086618</t>
  </si>
  <si>
    <t>Suarez,Jose M</t>
  </si>
  <si>
    <t>0000083502</t>
  </si>
  <si>
    <t>Hollamon,Donald W</t>
  </si>
  <si>
    <t>0000085822</t>
  </si>
  <si>
    <t>Rossman,Samantha</t>
  </si>
  <si>
    <t>0000088899</t>
  </si>
  <si>
    <t>Jewett,Jody</t>
  </si>
  <si>
    <t>0000090181</t>
  </si>
  <si>
    <t>Yarian,Marley</t>
  </si>
  <si>
    <t>0000072824</t>
  </si>
  <si>
    <t>Mimoto,Nao</t>
  </si>
  <si>
    <t>0000074797</t>
  </si>
  <si>
    <t>Dumser,Elisha A</t>
  </si>
  <si>
    <t>0000095183</t>
  </si>
  <si>
    <t>Wilson,Gavin</t>
  </si>
  <si>
    <t>0000075132</t>
  </si>
  <si>
    <t>Minocchi,Joseph</t>
  </si>
  <si>
    <t>0000085717</t>
  </si>
  <si>
    <t>Strohl,Zachary</t>
  </si>
  <si>
    <t>0000086619</t>
  </si>
  <si>
    <t>Radcliffe,Billie K</t>
  </si>
  <si>
    <t>0000080221</t>
  </si>
  <si>
    <t>Brochu,Karlene M</t>
  </si>
  <si>
    <t>0000090203</t>
  </si>
  <si>
    <t>Platts,Deborah</t>
  </si>
  <si>
    <t>0000089510</t>
  </si>
  <si>
    <t>Milford,Jeremy</t>
  </si>
  <si>
    <t>0000088594</t>
  </si>
  <si>
    <t>Segers,Carley</t>
  </si>
  <si>
    <t>0000086620</t>
  </si>
  <si>
    <t>Schaber,Kaitlyn N</t>
  </si>
  <si>
    <t>0000090273</t>
  </si>
  <si>
    <t>Ratcliffe,Russell</t>
  </si>
  <si>
    <t>0000086621</t>
  </si>
  <si>
    <t>Schooling,Jesse J</t>
  </si>
  <si>
    <t>0000082122</t>
  </si>
  <si>
    <t>Slone,Taron J</t>
  </si>
  <si>
    <t>0000090077</t>
  </si>
  <si>
    <t>Ilic,Jovana</t>
  </si>
  <si>
    <t>0000089526</t>
  </si>
  <si>
    <t>Carroll,Anny</t>
  </si>
  <si>
    <t>0000080660</t>
  </si>
  <si>
    <t>O'Leary,Vincent</t>
  </si>
  <si>
    <t>0000074854</t>
  </si>
  <si>
    <t>Du,Shirong</t>
  </si>
  <si>
    <t>0000088544</t>
  </si>
  <si>
    <t>Yue,Junliang</t>
  </si>
  <si>
    <t>0000076728</t>
  </si>
  <si>
    <t>McCrae,Michaela</t>
  </si>
  <si>
    <t>0000076936</t>
  </si>
  <si>
    <t>Forsythe,Patrick</t>
  </si>
  <si>
    <t>0000074459</t>
  </si>
  <si>
    <t>Sanders,Jason</t>
  </si>
  <si>
    <t>0000075340</t>
  </si>
  <si>
    <t>Cooney,Christin</t>
  </si>
  <si>
    <t>0000073019</t>
  </si>
  <si>
    <t>Ye,Jun</t>
  </si>
  <si>
    <t>0000072461</t>
  </si>
  <si>
    <t>Yu,Bing</t>
  </si>
  <si>
    <t>0000092231</t>
  </si>
  <si>
    <t>Hritz,Michael</t>
  </si>
  <si>
    <t>0000075148</t>
  </si>
  <si>
    <t>Jewell,Wendy</t>
  </si>
  <si>
    <t>0000082460</t>
  </si>
  <si>
    <t>Diaz De Machado,Claudia M</t>
  </si>
  <si>
    <t>0000088003</t>
  </si>
  <si>
    <t>Demor,Katrina</t>
  </si>
  <si>
    <t>0000077298</t>
  </si>
  <si>
    <t>Zerbola,Martina</t>
  </si>
  <si>
    <t>0000086622</t>
  </si>
  <si>
    <t>Morse,Jacquelynne R</t>
  </si>
  <si>
    <t>0000086623</t>
  </si>
  <si>
    <t>Craig,Toby C</t>
  </si>
  <si>
    <t>0000084651</t>
  </si>
  <si>
    <t>Kolba Jr,Thomas J</t>
  </si>
  <si>
    <t>0000083001</t>
  </si>
  <si>
    <t>Coppinger,Gerard</t>
  </si>
  <si>
    <t>0000083772</t>
  </si>
  <si>
    <t>Alabiso,Audry</t>
  </si>
  <si>
    <t>0000076961</t>
  </si>
  <si>
    <t>Ferris,Amber L</t>
  </si>
  <si>
    <t>0000086624</t>
  </si>
  <si>
    <t>Grant,Austin N</t>
  </si>
  <si>
    <t>0000079013</t>
  </si>
  <si>
    <t>Kvaran,Kara</t>
  </si>
  <si>
    <t>0000044679</t>
  </si>
  <si>
    <t>Watters,Shawn D</t>
  </si>
  <si>
    <t>0000081233</t>
  </si>
  <si>
    <t>Gollwitzer,Zach</t>
  </si>
  <si>
    <t>0000094528</t>
  </si>
  <si>
    <t>Dickerhoff,Evan L</t>
  </si>
  <si>
    <t>0000089220</t>
  </si>
  <si>
    <t>Fraley,Brooke</t>
  </si>
  <si>
    <t>0000091284</t>
  </si>
  <si>
    <t>Chukwudelunzu,Victor</t>
  </si>
  <si>
    <t>0000073006</t>
  </si>
  <si>
    <t>Zentall,Shannon</t>
  </si>
  <si>
    <t>0000074836</t>
  </si>
  <si>
    <t>Zhu,Yu</t>
  </si>
  <si>
    <t>0000086036</t>
  </si>
  <si>
    <t>Frame-White,Ruth</t>
  </si>
  <si>
    <t>0000079939</t>
  </si>
  <si>
    <t>Ullrich,Fabian M</t>
  </si>
  <si>
    <t>0000072818</t>
  </si>
  <si>
    <t>Choi,Seungdeog</t>
  </si>
  <si>
    <t>0000077724</t>
  </si>
  <si>
    <t>Halischak,James M</t>
  </si>
  <si>
    <t>0000083754</t>
  </si>
  <si>
    <t>Hampton,Cindy S</t>
  </si>
  <si>
    <t>0000090069</t>
  </si>
  <si>
    <t>Myatt,David</t>
  </si>
  <si>
    <t>0000073591</t>
  </si>
  <si>
    <t>Boduszek,Jocelyn</t>
  </si>
  <si>
    <t>0000090916</t>
  </si>
  <si>
    <t>Smith,Marc</t>
  </si>
  <si>
    <t>0000091700</t>
  </si>
  <si>
    <t>Albasha,Ahmed</t>
  </si>
  <si>
    <t>0000091076</t>
  </si>
  <si>
    <t>Wolff,Stephanie</t>
  </si>
  <si>
    <t>0000082540</t>
  </si>
  <si>
    <t>Bonthu,Sai Sudheer Reddy</t>
  </si>
  <si>
    <t>0000086625</t>
  </si>
  <si>
    <t>0000086626</t>
  </si>
  <si>
    <t>Mu±oz Salgado,Diana Rocio</t>
  </si>
  <si>
    <t>0000083206</t>
  </si>
  <si>
    <t>Munoz Salgado,Diana Rocio</t>
  </si>
  <si>
    <t>0000074899</t>
  </si>
  <si>
    <t>Mohammed,Wondimu Ahmed</t>
  </si>
  <si>
    <t>0000086627</t>
  </si>
  <si>
    <t>Razavi,Seyed Mostafa</t>
  </si>
  <si>
    <t>0000089065</t>
  </si>
  <si>
    <t>Sams,Jeffrey</t>
  </si>
  <si>
    <t>0000081494</t>
  </si>
  <si>
    <t>Bunting,Samuel</t>
  </si>
  <si>
    <t>0000088826</t>
  </si>
  <si>
    <t>Rowe,Kayla</t>
  </si>
  <si>
    <t>0000090519</t>
  </si>
  <si>
    <t>Cronaver,Jesse</t>
  </si>
  <si>
    <t>0000075636</t>
  </si>
  <si>
    <t>Hasse,Caroline</t>
  </si>
  <si>
    <t>0000086628</t>
  </si>
  <si>
    <t>Coleman,Sean E</t>
  </si>
  <si>
    <t>0000091719</t>
  </si>
  <si>
    <t>Santarelli,Eleni</t>
  </si>
  <si>
    <t>0000087220</t>
  </si>
  <si>
    <t>Silantyeva,Elena</t>
  </si>
  <si>
    <t>0000082643</t>
  </si>
  <si>
    <t>Xie,Tingzheng</t>
  </si>
  <si>
    <t>0000078012</t>
  </si>
  <si>
    <t>Etcheberry,Mallory Jo</t>
  </si>
  <si>
    <t>0000094707</t>
  </si>
  <si>
    <t>Levinstein,Michael</t>
  </si>
  <si>
    <t>0000075417</t>
  </si>
  <si>
    <t>Rose,Christine F</t>
  </si>
  <si>
    <t>0000088187</t>
  </si>
  <si>
    <t>Li,Zhao</t>
  </si>
  <si>
    <t>0000093837</t>
  </si>
  <si>
    <t>Ress,Jacob</t>
  </si>
  <si>
    <t>0000091427</t>
  </si>
  <si>
    <t>The Estate of Anthony Hrusch</t>
  </si>
  <si>
    <t>0000087389</t>
  </si>
  <si>
    <t>Howell,Alexis</t>
  </si>
  <si>
    <t>0000092290</t>
  </si>
  <si>
    <t>Stephens,Lindsay</t>
  </si>
  <si>
    <t>0000091080</t>
  </si>
  <si>
    <t>Sinay,Joseph</t>
  </si>
  <si>
    <t>0000080747</t>
  </si>
  <si>
    <t>Vineyard,Rich</t>
  </si>
  <si>
    <t>0000091467</t>
  </si>
  <si>
    <t>Kantor,Jozsef</t>
  </si>
  <si>
    <t>0000092430</t>
  </si>
  <si>
    <t>Ingalls,Lucas</t>
  </si>
  <si>
    <t>0000092291</t>
  </si>
  <si>
    <t>Hoster,Thomas</t>
  </si>
  <si>
    <t>0000088557</t>
  </si>
  <si>
    <t>Frey,Abigael</t>
  </si>
  <si>
    <t>0000081241</t>
  </si>
  <si>
    <t>Kaulius,Kara</t>
  </si>
  <si>
    <t>0000088659</t>
  </si>
  <si>
    <t>Kronen,Kyle</t>
  </si>
  <si>
    <t>0000077201</t>
  </si>
  <si>
    <t>Ericksen,Stephen F</t>
  </si>
  <si>
    <t>0000081250</t>
  </si>
  <si>
    <t>Shallman,Julie</t>
  </si>
  <si>
    <t>0000088973</t>
  </si>
  <si>
    <t>Cressman,Dana</t>
  </si>
  <si>
    <t>0000081232</t>
  </si>
  <si>
    <t>Gindlesberger,Abigail</t>
  </si>
  <si>
    <t>0000086629</t>
  </si>
  <si>
    <t>Decker,Hannah M</t>
  </si>
  <si>
    <t>0000085315</t>
  </si>
  <si>
    <t>Palm,Alyssa</t>
  </si>
  <si>
    <t>0000087866</t>
  </si>
  <si>
    <t>Buda,Roxana</t>
  </si>
  <si>
    <t>0000079953</t>
  </si>
  <si>
    <t>Helbling,Abigail L</t>
  </si>
  <si>
    <t>0000092214</t>
  </si>
  <si>
    <t>Soster,Jordan</t>
  </si>
  <si>
    <t>0000084517</t>
  </si>
  <si>
    <t>Schaffer,Justin</t>
  </si>
  <si>
    <t>0000094890</t>
  </si>
  <si>
    <t>Daniels,Zaire</t>
  </si>
  <si>
    <t>0000077637</t>
  </si>
  <si>
    <t>Ricketts,Alexandra N</t>
  </si>
  <si>
    <t>0000092519</t>
  </si>
  <si>
    <t>Barrios,Elton</t>
  </si>
  <si>
    <t>0000084445</t>
  </si>
  <si>
    <t>Gingerich,Zach</t>
  </si>
  <si>
    <t>0000080231</t>
  </si>
  <si>
    <t>Kulick,Kathleen M</t>
  </si>
  <si>
    <t>0000086630</t>
  </si>
  <si>
    <t>Herhold,Ryan J</t>
  </si>
  <si>
    <t>0000092206</t>
  </si>
  <si>
    <t>Stertzbach,Michael</t>
  </si>
  <si>
    <t>0000086631</t>
  </si>
  <si>
    <t>Roberts,Jasmine M</t>
  </si>
  <si>
    <t>0000086632</t>
  </si>
  <si>
    <t>Sondereker,Kyle R</t>
  </si>
  <si>
    <t>0000088823</t>
  </si>
  <si>
    <t>Vujanov,Daniel</t>
  </si>
  <si>
    <t>0000089561</t>
  </si>
  <si>
    <t>Tennant,Colton</t>
  </si>
  <si>
    <t>0000085222</t>
  </si>
  <si>
    <t>Kendall,Morgan</t>
  </si>
  <si>
    <t>0000075051</t>
  </si>
  <si>
    <t>Zupan,Daniel</t>
  </si>
  <si>
    <t>0000089419</t>
  </si>
  <si>
    <t>Burke,Christian</t>
  </si>
  <si>
    <t>0000089822</t>
  </si>
  <si>
    <t>Holda,Benjamin</t>
  </si>
  <si>
    <t>0000090265</t>
  </si>
  <si>
    <t>Karban Jr,Richard M</t>
  </si>
  <si>
    <t>0000086633</t>
  </si>
  <si>
    <t>Horton,Ryan M</t>
  </si>
  <si>
    <t>0000085939</t>
  </si>
  <si>
    <t>Baker,Ashley</t>
  </si>
  <si>
    <t>0000086634</t>
  </si>
  <si>
    <t>Sage,Chad E</t>
  </si>
  <si>
    <t>0000092283</t>
  </si>
  <si>
    <t>Lopez,Miguel</t>
  </si>
  <si>
    <t>0000080069</t>
  </si>
  <si>
    <t>Szabo,Rebecca L</t>
  </si>
  <si>
    <t>0000086635</t>
  </si>
  <si>
    <t>Sweazy,Kayla</t>
  </si>
  <si>
    <t>0000082817</t>
  </si>
  <si>
    <t>Green,Emily</t>
  </si>
  <si>
    <t>0000085940</t>
  </si>
  <si>
    <t>Vaughn,Kelsey</t>
  </si>
  <si>
    <t>0000074698</t>
  </si>
  <si>
    <t>Cheatham Jr,Kwan T</t>
  </si>
  <si>
    <t>0000095409</t>
  </si>
  <si>
    <t>Melton,Miah L</t>
  </si>
  <si>
    <t>0000084386</t>
  </si>
  <si>
    <t>Siefring,Jaclyn</t>
  </si>
  <si>
    <t>0000086636</t>
  </si>
  <si>
    <t>Thomas,Nichole R</t>
  </si>
  <si>
    <t>0000089024</t>
  </si>
  <si>
    <t>Jones,Kyle</t>
  </si>
  <si>
    <t>0000086637</t>
  </si>
  <si>
    <t>Dean,Brandon A</t>
  </si>
  <si>
    <t>0000086638</t>
  </si>
  <si>
    <t>Komer,Jeremy C</t>
  </si>
  <si>
    <t>0000088528</t>
  </si>
  <si>
    <t>Gilliam,Kyle</t>
  </si>
  <si>
    <t>0000084390</t>
  </si>
  <si>
    <t>Jones,Mackenzie</t>
  </si>
  <si>
    <t>0000090977</t>
  </si>
  <si>
    <t>Berilacqua,Daniel</t>
  </si>
  <si>
    <t>0000086639</t>
  </si>
  <si>
    <t>Tate,Danielle J</t>
  </si>
  <si>
    <t>0000094644</t>
  </si>
  <si>
    <t>Caprez,Katherine</t>
  </si>
  <si>
    <t>0000086640</t>
  </si>
  <si>
    <t>Ramaekers,Kailee M</t>
  </si>
  <si>
    <t>0000088593</t>
  </si>
  <si>
    <t>O'Mara,Connor</t>
  </si>
  <si>
    <t>0000091699</t>
  </si>
  <si>
    <t>Draper,Dylan</t>
  </si>
  <si>
    <t>0000084444</t>
  </si>
  <si>
    <t>Gasser,Nicholas</t>
  </si>
  <si>
    <t>0000083721</t>
  </si>
  <si>
    <t>Ortiz,Kelsey</t>
  </si>
  <si>
    <t>0000089131</t>
  </si>
  <si>
    <t>Dockry,Courtney</t>
  </si>
  <si>
    <t>0000093449</t>
  </si>
  <si>
    <t>Rusnak,Cameron</t>
  </si>
  <si>
    <t>0000094500</t>
  </si>
  <si>
    <t>Pyle,Zachary</t>
  </si>
  <si>
    <t>0000077035</t>
  </si>
  <si>
    <t>Sauder,Alexander</t>
  </si>
  <si>
    <t>0000083920</t>
  </si>
  <si>
    <t>Elghanayan,Alexandria</t>
  </si>
  <si>
    <t>0000086641</t>
  </si>
  <si>
    <t>Muniz,Luis Escudero</t>
  </si>
  <si>
    <t>0000092386</t>
  </si>
  <si>
    <t>Gleichert,Benjamin</t>
  </si>
  <si>
    <t>0000089407</t>
  </si>
  <si>
    <t>Mollick,Gabrielle</t>
  </si>
  <si>
    <t>0000094454</t>
  </si>
  <si>
    <t>Jadue,Michael</t>
  </si>
  <si>
    <t>0000092213</t>
  </si>
  <si>
    <t>Orlowski,Nicholas</t>
  </si>
  <si>
    <t>0000088799</t>
  </si>
  <si>
    <t>Keown,Stephanie</t>
  </si>
  <si>
    <t>0000089408</t>
  </si>
  <si>
    <t>Marty,Jake</t>
  </si>
  <si>
    <t>0000080059</t>
  </si>
  <si>
    <t>Green,Daziah</t>
  </si>
  <si>
    <t>0000091694</t>
  </si>
  <si>
    <t>Ruocchio-Cole,Jacob</t>
  </si>
  <si>
    <t>0000085174</t>
  </si>
  <si>
    <t>Gotti,Michael</t>
  </si>
  <si>
    <t>0000091678</t>
  </si>
  <si>
    <t>Fickert,Dustin</t>
  </si>
  <si>
    <t>0000086642</t>
  </si>
  <si>
    <t>Hafely,Michael P</t>
  </si>
  <si>
    <t>0000081249</t>
  </si>
  <si>
    <t>Sefcik,Megan</t>
  </si>
  <si>
    <t>0000091529</t>
  </si>
  <si>
    <t>Aboukhaled,Christopher</t>
  </si>
  <si>
    <t>0000087513</t>
  </si>
  <si>
    <t>Bartram,Alexander</t>
  </si>
  <si>
    <t>0000086643</t>
  </si>
  <si>
    <t>Ferguson,Megan M</t>
  </si>
  <si>
    <t>0000080050</t>
  </si>
  <si>
    <t>Letlow,Dewaylan T</t>
  </si>
  <si>
    <t>0000080259</t>
  </si>
  <si>
    <t>Galvan,Jennifer L</t>
  </si>
  <si>
    <t>0000075679</t>
  </si>
  <si>
    <t>Smith,Jada C</t>
  </si>
  <si>
    <t>0000082136</t>
  </si>
  <si>
    <t>Li,Xiaosi</t>
  </si>
  <si>
    <t>0000090573</t>
  </si>
  <si>
    <t>Anderson,Tanisha</t>
  </si>
  <si>
    <t>0000094902</t>
  </si>
  <si>
    <t>Draper,Serena</t>
  </si>
  <si>
    <t>0000081246</t>
  </si>
  <si>
    <t>Murphy,Clayton</t>
  </si>
  <si>
    <t>0000080034</t>
  </si>
  <si>
    <t>Snipes,Tara</t>
  </si>
  <si>
    <t>0000087218</t>
  </si>
  <si>
    <t>Lewandowski,Paul</t>
  </si>
  <si>
    <t>0000086644</t>
  </si>
  <si>
    <t>Delisle,Ellyn E</t>
  </si>
  <si>
    <t>0000087703</t>
  </si>
  <si>
    <t>Pasaml,Aruind</t>
  </si>
  <si>
    <t>0000089001</t>
  </si>
  <si>
    <t>Beckman,Benjamin</t>
  </si>
  <si>
    <t>0000086645</t>
  </si>
  <si>
    <t>Twum,Eric Antwi</t>
  </si>
  <si>
    <t>0000085754</t>
  </si>
  <si>
    <t>0000080822</t>
  </si>
  <si>
    <t>Watson,Alexander</t>
  </si>
  <si>
    <t>0000086646</t>
  </si>
  <si>
    <t>Kaur,Harmanjit</t>
  </si>
  <si>
    <t>0000079660</t>
  </si>
  <si>
    <t>Maksimava,Karalina</t>
  </si>
  <si>
    <t>0000090092</t>
  </si>
  <si>
    <t>Medred,Sarah</t>
  </si>
  <si>
    <t>0000088205</t>
  </si>
  <si>
    <t>Shrader,Samantha</t>
  </si>
  <si>
    <t>0000083756</t>
  </si>
  <si>
    <t>Laubli,Sarah</t>
  </si>
  <si>
    <t>0000086647</t>
  </si>
  <si>
    <t>Bartholomew,Abigail D</t>
  </si>
  <si>
    <t>0000080685</t>
  </si>
  <si>
    <t>Devaughn,Melanie</t>
  </si>
  <si>
    <t>0000086648</t>
  </si>
  <si>
    <t>DiCosimo,Joseph P</t>
  </si>
  <si>
    <t>0000095696</t>
  </si>
  <si>
    <t>Dunham,Joshua</t>
  </si>
  <si>
    <t>0000090830</t>
  </si>
  <si>
    <t>Harris,Kaitilyn</t>
  </si>
  <si>
    <t>0000086649</t>
  </si>
  <si>
    <t>Krukemeyer,David D</t>
  </si>
  <si>
    <t>0000086650</t>
  </si>
  <si>
    <t>Martinez,Alexandria J</t>
  </si>
  <si>
    <t>0000088459</t>
  </si>
  <si>
    <t>Myers,Olivia M</t>
  </si>
  <si>
    <t>0000087263</t>
  </si>
  <si>
    <t>Reilly,Cameron</t>
  </si>
  <si>
    <t>0000086651</t>
  </si>
  <si>
    <t>Sarpong,Maxwell K</t>
  </si>
  <si>
    <t>0000093710</t>
  </si>
  <si>
    <t>Schwall,Trevor</t>
  </si>
  <si>
    <t>0000086652</t>
  </si>
  <si>
    <t>Gankoski,Riley G</t>
  </si>
  <si>
    <t>0000080053</t>
  </si>
  <si>
    <t>Norman,Karin I</t>
  </si>
  <si>
    <t>0000087194</t>
  </si>
  <si>
    <t>Bucholz-Roach,Kaitlin</t>
  </si>
  <si>
    <t>0000090147</t>
  </si>
  <si>
    <t>Avowlanou,Dorcas</t>
  </si>
  <si>
    <t>0000092788</t>
  </si>
  <si>
    <t>Chaney,Cheyenne</t>
  </si>
  <si>
    <t>0000081688</t>
  </si>
  <si>
    <t>Liu,Jiawei</t>
  </si>
  <si>
    <t>0000081596</t>
  </si>
  <si>
    <t>Zhou,Yang</t>
  </si>
  <si>
    <t>0000082811</t>
  </si>
  <si>
    <t>Best,Jordan</t>
  </si>
  <si>
    <t>0000094501</t>
  </si>
  <si>
    <t>Ardeljan,Fabian</t>
  </si>
  <si>
    <t>0000086653</t>
  </si>
  <si>
    <t>Bowman,Katherine L</t>
  </si>
  <si>
    <t>0000088080</t>
  </si>
  <si>
    <t>Bailey,Donte</t>
  </si>
  <si>
    <t>0000081370</t>
  </si>
  <si>
    <t>Martin,Olivia</t>
  </si>
  <si>
    <t>0000073954</t>
  </si>
  <si>
    <t>Min,Younjin</t>
  </si>
  <si>
    <t>0000086654</t>
  </si>
  <si>
    <t>Adamescu,Joshua J</t>
  </si>
  <si>
    <t>0000090125</t>
  </si>
  <si>
    <t>Gadhave,Ashish D</t>
  </si>
  <si>
    <t>0000089744</t>
  </si>
  <si>
    <t>Waksmanski,Natalie</t>
  </si>
  <si>
    <t>0000088946</t>
  </si>
  <si>
    <t>Rosato,Kari</t>
  </si>
  <si>
    <t>0000086058</t>
  </si>
  <si>
    <t>McClung,Jacob</t>
  </si>
  <si>
    <t>0000080257</t>
  </si>
  <si>
    <t>Urtz,Kevin C</t>
  </si>
  <si>
    <t>0000091723</t>
  </si>
  <si>
    <t>Mansour,Mary Ann</t>
  </si>
  <si>
    <t>0000086655</t>
  </si>
  <si>
    <t>Ditty,Dakota M</t>
  </si>
  <si>
    <t>0000082188</t>
  </si>
  <si>
    <t>Sanders,Sarah</t>
  </si>
  <si>
    <t>0000086656</t>
  </si>
  <si>
    <t>Dorsey,Shakory J</t>
  </si>
  <si>
    <t>0000053187</t>
  </si>
  <si>
    <t>Johnson,Charles</t>
  </si>
  <si>
    <t>0000086657</t>
  </si>
  <si>
    <t>Hogue,Matthew J</t>
  </si>
  <si>
    <t>0000088585</t>
  </si>
  <si>
    <t>Miller,Angelina</t>
  </si>
  <si>
    <t>0000085558</t>
  </si>
  <si>
    <t>Chowdhury,Md Asif Mahmood</t>
  </si>
  <si>
    <t>0000087870</t>
  </si>
  <si>
    <t>Jackson,Kaitlyn</t>
  </si>
  <si>
    <t>0000087523</t>
  </si>
  <si>
    <t>Iguebuke,Kierra</t>
  </si>
  <si>
    <t>0000091918</t>
  </si>
  <si>
    <t>Merchant,Nicole</t>
  </si>
  <si>
    <t>0000094512</t>
  </si>
  <si>
    <t>Emmons,Christopher</t>
  </si>
  <si>
    <t>0000081594</t>
  </si>
  <si>
    <t>Yang,Feipeng</t>
  </si>
  <si>
    <t>0000081703</t>
  </si>
  <si>
    <t>Pappa,Maria L</t>
  </si>
  <si>
    <t>0000086658</t>
  </si>
  <si>
    <t>0000087140</t>
  </si>
  <si>
    <t>Beech,Alex</t>
  </si>
  <si>
    <t>0000087575</t>
  </si>
  <si>
    <t>Baier,Elliousa</t>
  </si>
  <si>
    <t>0000089146</t>
  </si>
  <si>
    <t>Schlesinger,Rebecca</t>
  </si>
  <si>
    <t>0000076339</t>
  </si>
  <si>
    <t>Zander,Zachary K</t>
  </si>
  <si>
    <t>0000092215</t>
  </si>
  <si>
    <t>Surman,Timothy</t>
  </si>
  <si>
    <t>0000086659</t>
  </si>
  <si>
    <t>Buffington,Randolph V</t>
  </si>
  <si>
    <t>0000094269</t>
  </si>
  <si>
    <t>Coleman,Isaiah</t>
  </si>
  <si>
    <t>0000086660</t>
  </si>
  <si>
    <t>Rodriguez,David D</t>
  </si>
  <si>
    <t>0000081750</t>
  </si>
  <si>
    <t>Ham,Trevor</t>
  </si>
  <si>
    <t>0000090179</t>
  </si>
  <si>
    <t>Lingerak,Ryan W</t>
  </si>
  <si>
    <t>0000087489</t>
  </si>
  <si>
    <t>Love,Jordan</t>
  </si>
  <si>
    <t>0000081228</t>
  </si>
  <si>
    <t>Burry,Greta</t>
  </si>
  <si>
    <t>0000085845</t>
  </si>
  <si>
    <t>Harrison,Austin</t>
  </si>
  <si>
    <t>0000075643</t>
  </si>
  <si>
    <t>Zacharia,Nicole</t>
  </si>
  <si>
    <t>0000081977</t>
  </si>
  <si>
    <t>Felipe,Bianca</t>
  </si>
  <si>
    <t>0000087196</t>
  </si>
  <si>
    <t>Singla,Saranshu</t>
  </si>
  <si>
    <t>0000083397</t>
  </si>
  <si>
    <t>Campbell,Katherine</t>
  </si>
  <si>
    <t>0000088509</t>
  </si>
  <si>
    <t>McSwain,Jeffrey</t>
  </si>
  <si>
    <t>0000086661</t>
  </si>
  <si>
    <t>Neopaney,Purusottam</t>
  </si>
  <si>
    <t>0000094997</t>
  </si>
  <si>
    <t>Laizure,Lindsey</t>
  </si>
  <si>
    <t>0000085486</t>
  </si>
  <si>
    <t>Hasan,Iftekhar</t>
  </si>
  <si>
    <t>0000087262</t>
  </si>
  <si>
    <t>Bates,Austin</t>
  </si>
  <si>
    <t>0000075924</t>
  </si>
  <si>
    <t>Humm,Brian</t>
  </si>
  <si>
    <t>0000088494</t>
  </si>
  <si>
    <t>Springer,Chase</t>
  </si>
  <si>
    <t>0000092152</t>
  </si>
  <si>
    <t>Bees,Rochelle</t>
  </si>
  <si>
    <t>0000083831</t>
  </si>
  <si>
    <t>Patil,Pritam S</t>
  </si>
  <si>
    <t>0000092233</t>
  </si>
  <si>
    <t>Dornback,Nathan</t>
  </si>
  <si>
    <t>0000091093</t>
  </si>
  <si>
    <t>Wittmer,Jonathan</t>
  </si>
  <si>
    <t>0000089514</t>
  </si>
  <si>
    <t>Myers,William</t>
  </si>
  <si>
    <t>0000094884</t>
  </si>
  <si>
    <t>Andre,Taylor</t>
  </si>
  <si>
    <t>0000094917</t>
  </si>
  <si>
    <t>Byo,Ryan</t>
  </si>
  <si>
    <t>0000086662</t>
  </si>
  <si>
    <t>Cimorelli,Jake B</t>
  </si>
  <si>
    <t>0000086663</t>
  </si>
  <si>
    <t>Henry,Joseph R</t>
  </si>
  <si>
    <t>0000083914</t>
  </si>
  <si>
    <t>Noland,Ryan</t>
  </si>
  <si>
    <t>0000092424</t>
  </si>
  <si>
    <t>Schwall,Kevin</t>
  </si>
  <si>
    <t>0000086664</t>
  </si>
  <si>
    <t>Esfahani,Pedram</t>
  </si>
  <si>
    <t>0000090606</t>
  </si>
  <si>
    <t>Pahlavian,Soroush Heidari</t>
  </si>
  <si>
    <t>0000089695</t>
  </si>
  <si>
    <t>Wang,Shijun</t>
  </si>
  <si>
    <t>0000080960</t>
  </si>
  <si>
    <t>Arefin,Mir Shahnewaz</t>
  </si>
  <si>
    <t>0000088416</t>
  </si>
  <si>
    <t>Parsa,Nitin</t>
  </si>
  <si>
    <t>0000086089</t>
  </si>
  <si>
    <t>Osinski,Allen</t>
  </si>
  <si>
    <t>0000086665</t>
  </si>
  <si>
    <t>Osinski,Allen J</t>
  </si>
  <si>
    <t>0000082342</t>
  </si>
  <si>
    <t>Li,Xiaoxiao</t>
  </si>
  <si>
    <t>0000075830</t>
  </si>
  <si>
    <t>Souto,Victor A</t>
  </si>
  <si>
    <t>0000076386</t>
  </si>
  <si>
    <t>Hazlett,Mark</t>
  </si>
  <si>
    <t>0000087095</t>
  </si>
  <si>
    <t>Moses,Jesse</t>
  </si>
  <si>
    <t>0000088599</t>
  </si>
  <si>
    <t>Ciotola,Adrianna</t>
  </si>
  <si>
    <t>0000087251</t>
  </si>
  <si>
    <t>Shane,Lucille</t>
  </si>
  <si>
    <t>0000082537</t>
  </si>
  <si>
    <t>Hashemi,Mohammad</t>
  </si>
  <si>
    <t>0000086666</t>
  </si>
  <si>
    <t>0000080726</t>
  </si>
  <si>
    <t>Pant,Anup Dev</t>
  </si>
  <si>
    <t>0000084661</t>
  </si>
  <si>
    <t>Meng,Tianyu</t>
  </si>
  <si>
    <t>0000091792</t>
  </si>
  <si>
    <t>Lauck,Kelly</t>
  </si>
  <si>
    <t>0000094503</t>
  </si>
  <si>
    <t>Tebcherani,Tanya</t>
  </si>
  <si>
    <t>0000076631</t>
  </si>
  <si>
    <t>Meenakshisundaram,Venkatesh</t>
  </si>
  <si>
    <t>0000080042</t>
  </si>
  <si>
    <t>Bell,Samia</t>
  </si>
  <si>
    <t>0000087571</t>
  </si>
  <si>
    <t>Womer,Melanie</t>
  </si>
  <si>
    <t>0000084375</t>
  </si>
  <si>
    <t>Ingle,Ashley</t>
  </si>
  <si>
    <t>0000081167</t>
  </si>
  <si>
    <t>Moore,Deon'Tae</t>
  </si>
  <si>
    <t>0000090929</t>
  </si>
  <si>
    <t>Csepe,Tim</t>
  </si>
  <si>
    <t>0000092348</t>
  </si>
  <si>
    <t>Mason,Ryan</t>
  </si>
  <si>
    <t>0000087961</t>
  </si>
  <si>
    <t>Vargo,Sara</t>
  </si>
  <si>
    <t>0000087089</t>
  </si>
  <si>
    <t>Aepelbacher,Rachel</t>
  </si>
  <si>
    <t>0000088044</t>
  </si>
  <si>
    <t>Anderson,Caleb</t>
  </si>
  <si>
    <t>0000087459</t>
  </si>
  <si>
    <t>Saucier,Johnathan</t>
  </si>
  <si>
    <t>0000086667</t>
  </si>
  <si>
    <t>Kashyap,Sumanth M</t>
  </si>
  <si>
    <t>0000086010</t>
  </si>
  <si>
    <t>Farrell,Kristen</t>
  </si>
  <si>
    <t>0000086668</t>
  </si>
  <si>
    <t>Hoye,Jessica D</t>
  </si>
  <si>
    <t>0000090942</t>
  </si>
  <si>
    <t>Crookston,Cara</t>
  </si>
  <si>
    <t>0000086669</t>
  </si>
  <si>
    <t>Hartman,Jacob W</t>
  </si>
  <si>
    <t>0000082450</t>
  </si>
  <si>
    <t>Klebe,Johnathon</t>
  </si>
  <si>
    <t>0000077688</t>
  </si>
  <si>
    <t>Lehman,Michaela</t>
  </si>
  <si>
    <t>0000086670</t>
  </si>
  <si>
    <t>Cronin,Rachel A</t>
  </si>
  <si>
    <t>0000084852</t>
  </si>
  <si>
    <t>Mahamadi,Abdelrhman A</t>
  </si>
  <si>
    <t>0000086671</t>
  </si>
  <si>
    <t>0000082034</t>
  </si>
  <si>
    <t>Salunke,Namrata</t>
  </si>
  <si>
    <t>0000082155</t>
  </si>
  <si>
    <t>Shah,Mickey T</t>
  </si>
  <si>
    <t>0000071112</t>
  </si>
  <si>
    <t>Liu,Tianbo</t>
  </si>
  <si>
    <t>0000076249</t>
  </si>
  <si>
    <t>Gaffke,Todd</t>
  </si>
  <si>
    <t>0000076450</t>
  </si>
  <si>
    <t>Pole,Sandeep</t>
  </si>
  <si>
    <t>0000003629</t>
  </si>
  <si>
    <t>Foster,Harold M</t>
  </si>
  <si>
    <t>0000051844</t>
  </si>
  <si>
    <t>Li,Hui</t>
  </si>
  <si>
    <t>0000087710</t>
  </si>
  <si>
    <t>Bundalo,Jelena</t>
  </si>
  <si>
    <t>0000089683</t>
  </si>
  <si>
    <t>Lyons,Joshua</t>
  </si>
  <si>
    <t>0000086672</t>
  </si>
  <si>
    <t>Van Riper,Alyssa M</t>
  </si>
  <si>
    <t>0000086153</t>
  </si>
  <si>
    <t>Haslam,Scott</t>
  </si>
  <si>
    <t>0000087324</t>
  </si>
  <si>
    <t>Slezak,Tyler</t>
  </si>
  <si>
    <t>0000085904</t>
  </si>
  <si>
    <t>Horne,Alex</t>
  </si>
  <si>
    <t>0000085094</t>
  </si>
  <si>
    <t>Royer,Hannah</t>
  </si>
  <si>
    <t>0000083663</t>
  </si>
  <si>
    <t>Green,Zachary W</t>
  </si>
  <si>
    <t>0000078625</t>
  </si>
  <si>
    <t>Samipour-Biel,Sabina</t>
  </si>
  <si>
    <t>0000085214</t>
  </si>
  <si>
    <t>Eubanks,Craig</t>
  </si>
  <si>
    <t>0000086673</t>
  </si>
  <si>
    <t>Hong,Xiangqian</t>
  </si>
  <si>
    <t>0000084623</t>
  </si>
  <si>
    <t>0000081689</t>
  </si>
  <si>
    <t>Luo,Jiancheng</t>
  </si>
  <si>
    <t>0000084206</t>
  </si>
  <si>
    <t>Javadi,Ali</t>
  </si>
  <si>
    <t>0000087904</t>
  </si>
  <si>
    <t>Pan,Lin</t>
  </si>
  <si>
    <t>0000084827</t>
  </si>
  <si>
    <t>Chi,Zhang</t>
  </si>
  <si>
    <t>0000082028</t>
  </si>
  <si>
    <t>Liu,Xiaoxiao</t>
  </si>
  <si>
    <t>0000081671</t>
  </si>
  <si>
    <t>Liu,Xiaoran</t>
  </si>
  <si>
    <t>0000092034</t>
  </si>
  <si>
    <t>Liu,Qianhui</t>
  </si>
  <si>
    <t>0000084554</t>
  </si>
  <si>
    <t>Subedi,Bijay</t>
  </si>
  <si>
    <t>0000086674</t>
  </si>
  <si>
    <t>Salopeck,Emily A</t>
  </si>
  <si>
    <t>0000084952</t>
  </si>
  <si>
    <t>Joshi,Ramila</t>
  </si>
  <si>
    <t>0000084953</t>
  </si>
  <si>
    <t>Thakuri,Pradip S</t>
  </si>
  <si>
    <t>0000081575</t>
  </si>
  <si>
    <t>Zhao,Yihong</t>
  </si>
  <si>
    <t>0000083573</t>
  </si>
  <si>
    <t>Haberle,Katelyn M</t>
  </si>
  <si>
    <t>0000081302</t>
  </si>
  <si>
    <t>Taylor,Jennifer L</t>
  </si>
  <si>
    <t>0000078369</t>
  </si>
  <si>
    <t>Kelkenberg,Paige E</t>
  </si>
  <si>
    <t>0000084647</t>
  </si>
  <si>
    <t>Snyder,Olivia</t>
  </si>
  <si>
    <t>0000085927</t>
  </si>
  <si>
    <t>Carmany,Amanda</t>
  </si>
  <si>
    <t>0000082936</t>
  </si>
  <si>
    <t>Jin,Hailiang</t>
  </si>
  <si>
    <t>0000081501</t>
  </si>
  <si>
    <t>Liu,Jianning</t>
  </si>
  <si>
    <t>0000083829</t>
  </si>
  <si>
    <t>Arafat,Akm</t>
  </si>
  <si>
    <t>0000083412</t>
  </si>
  <si>
    <t>Snyder,Matthew S</t>
  </si>
  <si>
    <t>0000086055</t>
  </si>
  <si>
    <t>Harman,Kristi</t>
  </si>
  <si>
    <t>0000087965</t>
  </si>
  <si>
    <t>Smith,Veronica</t>
  </si>
  <si>
    <t>0000089431</t>
  </si>
  <si>
    <t>Ahmadi,Farzad</t>
  </si>
  <si>
    <t>0000081428</t>
  </si>
  <si>
    <t>Conner,Laura</t>
  </si>
  <si>
    <t>0000088270</t>
  </si>
  <si>
    <t>Mann,Alexander</t>
  </si>
  <si>
    <t>0000089353</t>
  </si>
  <si>
    <t>Luo,Yuanyuan</t>
  </si>
  <si>
    <t>0000083010</t>
  </si>
  <si>
    <t>DeBord,Angela R</t>
  </si>
  <si>
    <t>0000091876</t>
  </si>
  <si>
    <t>Powell,Brandon</t>
  </si>
  <si>
    <t>0000095682</t>
  </si>
  <si>
    <t>Spyrou,Stefanos</t>
  </si>
  <si>
    <t>0000081754</t>
  </si>
  <si>
    <t>Yan,Xuesong</t>
  </si>
  <si>
    <t>0000081169</t>
  </si>
  <si>
    <t>Hauser,Andrew</t>
  </si>
  <si>
    <t>0000088312</t>
  </si>
  <si>
    <t>Xiao,Suo</t>
  </si>
  <si>
    <t>0000088846</t>
  </si>
  <si>
    <t>ODabasi Tasci,Pinar</t>
  </si>
  <si>
    <t>0000086675</t>
  </si>
  <si>
    <t>Kraus,Caitlin E</t>
  </si>
  <si>
    <t>0000084066</t>
  </si>
  <si>
    <t>Simmons,Joshua P</t>
  </si>
  <si>
    <t>0000086676</t>
  </si>
  <si>
    <t>Hart,Carly R</t>
  </si>
  <si>
    <t>0000085795</t>
  </si>
  <si>
    <t>Mullet,Cheryl</t>
  </si>
  <si>
    <t>0000091936</t>
  </si>
  <si>
    <t>Kish,Michael T</t>
  </si>
  <si>
    <t>0000084240</t>
  </si>
  <si>
    <t>Uzunyan,Christopher R</t>
  </si>
  <si>
    <t>0000090003</t>
  </si>
  <si>
    <t>Dyck,Amelia</t>
  </si>
  <si>
    <t>0000085887</t>
  </si>
  <si>
    <t>Dipuccio,Rebeccah</t>
  </si>
  <si>
    <t>0000087805</t>
  </si>
  <si>
    <t>Schuellerman,Ella</t>
  </si>
  <si>
    <t>0000093064</t>
  </si>
  <si>
    <t>Elbert,Kelly</t>
  </si>
  <si>
    <t>0000093707</t>
  </si>
  <si>
    <t>Planz,Emily</t>
  </si>
  <si>
    <t>0000082074</t>
  </si>
  <si>
    <t>Mosier,Elizabeth</t>
  </si>
  <si>
    <t>0000091161</t>
  </si>
  <si>
    <t>Yanetta,Michael</t>
  </si>
  <si>
    <t>0000084845</t>
  </si>
  <si>
    <t>Cyphert,Madison</t>
  </si>
  <si>
    <t>0000088947</t>
  </si>
  <si>
    <t>Dimanche,Djudelynn</t>
  </si>
  <si>
    <t>0000086677</t>
  </si>
  <si>
    <t>Adams,Zachary J</t>
  </si>
  <si>
    <t>0000090904</t>
  </si>
  <si>
    <t>Allensworth,Katherine</t>
  </si>
  <si>
    <t>0000089528</t>
  </si>
  <si>
    <t>Amore,Rosemarie</t>
  </si>
  <si>
    <t>0000085805</t>
  </si>
  <si>
    <t>Aramouni,Melissa</t>
  </si>
  <si>
    <t>0000089554</t>
  </si>
  <si>
    <t>Auffenberg,Brian</t>
  </si>
  <si>
    <t>0000091628</t>
  </si>
  <si>
    <t>Baker,Connor</t>
  </si>
  <si>
    <t>0000086678</t>
  </si>
  <si>
    <t>Barnes,Jordan S</t>
  </si>
  <si>
    <t>0000084673</t>
  </si>
  <si>
    <t>Baughman,Rachel</t>
  </si>
  <si>
    <t>0000088186</t>
  </si>
  <si>
    <t>Belli,Adrian</t>
  </si>
  <si>
    <t>0000090906</t>
  </si>
  <si>
    <t>Bennington,Taylor A</t>
  </si>
  <si>
    <t>0000088413</t>
  </si>
  <si>
    <t>Call,Brian</t>
  </si>
  <si>
    <t>0000095166</t>
  </si>
  <si>
    <t>Cardarelli,Joanna</t>
  </si>
  <si>
    <t>0000022132</t>
  </si>
  <si>
    <t>Miller,Michelle A</t>
  </si>
  <si>
    <t>0000093364</t>
  </si>
  <si>
    <t>Corley,Haley</t>
  </si>
  <si>
    <t>0000086679</t>
  </si>
  <si>
    <t>Cheuvront,Kelsey M</t>
  </si>
  <si>
    <t>0000092404</t>
  </si>
  <si>
    <t>Clay,William</t>
  </si>
  <si>
    <t>0000095597</t>
  </si>
  <si>
    <t>Cole,Patrick</t>
  </si>
  <si>
    <t>0000094483</t>
  </si>
  <si>
    <t>Conti,Marie</t>
  </si>
  <si>
    <t>0000086680</t>
  </si>
  <si>
    <t>Cua,Katie L</t>
  </si>
  <si>
    <t>0000086681</t>
  </si>
  <si>
    <t>Cuckler,Hannah</t>
  </si>
  <si>
    <t>0000090350</t>
  </si>
  <si>
    <t>Downey,Justin M</t>
  </si>
  <si>
    <t>0000086682</t>
  </si>
  <si>
    <t>Dubler,Aaron M</t>
  </si>
  <si>
    <t>0000086683</t>
  </si>
  <si>
    <t>Frisinger,Baylee R</t>
  </si>
  <si>
    <t>0000094532</t>
  </si>
  <si>
    <t>Ghumrawi,Amneh</t>
  </si>
  <si>
    <t>0000086684</t>
  </si>
  <si>
    <t>Golina,Nicholas J</t>
  </si>
  <si>
    <t>0000086685</t>
  </si>
  <si>
    <t>Gutheil,Kaitlynn N</t>
  </si>
  <si>
    <t>0000094551</t>
  </si>
  <si>
    <t>Harris,Megan</t>
  </si>
  <si>
    <t>0000086686</t>
  </si>
  <si>
    <t>Hemminger,Matthew R</t>
  </si>
  <si>
    <t>0000090940</t>
  </si>
  <si>
    <t>Henthorn,Katelyn</t>
  </si>
  <si>
    <t>0000089603</t>
  </si>
  <si>
    <t>Hilenski,Jillian</t>
  </si>
  <si>
    <t>0000085633</t>
  </si>
  <si>
    <t>Hunger,Lily</t>
  </si>
  <si>
    <t>0000093652</t>
  </si>
  <si>
    <t>Julian,Sabrina A</t>
  </si>
  <si>
    <t>0000094481</t>
  </si>
  <si>
    <t>Kinsey,Lacey</t>
  </si>
  <si>
    <t>0000092571</t>
  </si>
  <si>
    <t>Koczwara,Dylan</t>
  </si>
  <si>
    <t>0000087102</t>
  </si>
  <si>
    <t>Kothari,Shaili</t>
  </si>
  <si>
    <t>0000088032</t>
  </si>
  <si>
    <t>Hamlin,Irene R</t>
  </si>
  <si>
    <t>0000094428</t>
  </si>
  <si>
    <t>Laws,Megan</t>
  </si>
  <si>
    <t>0000089276</t>
  </si>
  <si>
    <t>Lengyel,Michael</t>
  </si>
  <si>
    <t>0000086687</t>
  </si>
  <si>
    <t>Lickwar,Arkansas R</t>
  </si>
  <si>
    <t>0000087122</t>
  </si>
  <si>
    <t>Lowe,Elora</t>
  </si>
  <si>
    <t>0000088202</t>
  </si>
  <si>
    <t>Malik,Aalia</t>
  </si>
  <si>
    <t>0000088424</t>
  </si>
  <si>
    <t>Martinez,Mileena</t>
  </si>
  <si>
    <t>0000086688</t>
  </si>
  <si>
    <t>McClellan,Jacob C</t>
  </si>
  <si>
    <t>0000085461</t>
  </si>
  <si>
    <t>Meece,Tori</t>
  </si>
  <si>
    <t>0000086689</t>
  </si>
  <si>
    <t>Mills,Katherine J</t>
  </si>
  <si>
    <t>0000087509</t>
  </si>
  <si>
    <t>Moore,Jeremy</t>
  </si>
  <si>
    <t>0000094133</t>
  </si>
  <si>
    <t>Moran,Jarrod</t>
  </si>
  <si>
    <t>0000093583</t>
  </si>
  <si>
    <t>Morgan,Rodney T</t>
  </si>
  <si>
    <t>0000086690</t>
  </si>
  <si>
    <t>Morisak,William M</t>
  </si>
  <si>
    <t>0000086691</t>
  </si>
  <si>
    <t>Muetzel,Logan N</t>
  </si>
  <si>
    <t>0000092820</t>
  </si>
  <si>
    <t>Nethers,Carson</t>
  </si>
  <si>
    <t>0000094498</t>
  </si>
  <si>
    <t>Patel,Nirali</t>
  </si>
  <si>
    <t>0000086692</t>
  </si>
  <si>
    <t>Polis,Reid A</t>
  </si>
  <si>
    <t>0000090938</t>
  </si>
  <si>
    <t>Pushak,Makayla</t>
  </si>
  <si>
    <t>0000086693</t>
  </si>
  <si>
    <t>Rutkowski,Hannah M</t>
  </si>
  <si>
    <t>0000090478</t>
  </si>
  <si>
    <t>Schmucker,Lyndsey</t>
  </si>
  <si>
    <t>0000086694</t>
  </si>
  <si>
    <t>Schrock,Clayton B</t>
  </si>
  <si>
    <t>0000093068</t>
  </si>
  <si>
    <t>Sien,Sydney</t>
  </si>
  <si>
    <t>0000094459</t>
  </si>
  <si>
    <t>Starks,Da'Vae</t>
  </si>
  <si>
    <t>0000094416</t>
  </si>
  <si>
    <t>Stevens,Rachel</t>
  </si>
  <si>
    <t>0000088147</t>
  </si>
  <si>
    <t>Stine,Cody</t>
  </si>
  <si>
    <t>0000087705</t>
  </si>
  <si>
    <t>Suleiman,Ibrahim</t>
  </si>
  <si>
    <t>0000086035</t>
  </si>
  <si>
    <t>Svetlak,Richard</t>
  </si>
  <si>
    <t>0000092189</t>
  </si>
  <si>
    <t>Swan,Andrew</t>
  </si>
  <si>
    <t>0000086695</t>
  </si>
  <si>
    <t>Tsangeos,Anthony J</t>
  </si>
  <si>
    <t>0000086696</t>
  </si>
  <si>
    <t>Updegraff,Ethan A</t>
  </si>
  <si>
    <t>0000087120</t>
  </si>
  <si>
    <t>Walters,Kevin J</t>
  </si>
  <si>
    <t>0000088573</t>
  </si>
  <si>
    <t>Wegman,Nicole</t>
  </si>
  <si>
    <t>0000092500</t>
  </si>
  <si>
    <t>Wienclaw,Laverena L</t>
  </si>
  <si>
    <t>0000085215</t>
  </si>
  <si>
    <t>Williams,Joshua</t>
  </si>
  <si>
    <t>0000086697</t>
  </si>
  <si>
    <t>Williams,Marc A</t>
  </si>
  <si>
    <t>0000089872</t>
  </si>
  <si>
    <t>Wolka,Sara</t>
  </si>
  <si>
    <t>0000088351</t>
  </si>
  <si>
    <t>Wood,Jordan</t>
  </si>
  <si>
    <t>0000087957</t>
  </si>
  <si>
    <t>Zuk,Allison</t>
  </si>
  <si>
    <t>0000091005</t>
  </si>
  <si>
    <t>0000092205</t>
  </si>
  <si>
    <t>Braccia,Casey</t>
  </si>
  <si>
    <t>0000089760</t>
  </si>
  <si>
    <t>Burnett,David</t>
  </si>
  <si>
    <t>0000086698</t>
  </si>
  <si>
    <t>Costa,Mariah L</t>
  </si>
  <si>
    <t>0000081647</t>
  </si>
  <si>
    <t>Cressman,Sophie</t>
  </si>
  <si>
    <t>0000091582</t>
  </si>
  <si>
    <t>Evangelist,Justin</t>
  </si>
  <si>
    <t>0000093703</t>
  </si>
  <si>
    <t>Friess,Katherine</t>
  </si>
  <si>
    <t>0000087709</t>
  </si>
  <si>
    <t>Garasimchuk,Andrey</t>
  </si>
  <si>
    <t>0000091580</t>
  </si>
  <si>
    <t>Greer,Jacob</t>
  </si>
  <si>
    <t>0000091094</t>
  </si>
  <si>
    <t>Hanson,Alexis</t>
  </si>
  <si>
    <t>0000086699</t>
  </si>
  <si>
    <t>Hughes,Madison R</t>
  </si>
  <si>
    <t>0000086700</t>
  </si>
  <si>
    <t>Kochis,Samantha H</t>
  </si>
  <si>
    <t>0000084379</t>
  </si>
  <si>
    <t>Nicholson,Danielle</t>
  </si>
  <si>
    <t>0000086701</t>
  </si>
  <si>
    <t>Oney,Dylan L</t>
  </si>
  <si>
    <t>0000084810</t>
  </si>
  <si>
    <t>Potter,Sonia</t>
  </si>
  <si>
    <t>0000091081</t>
  </si>
  <si>
    <t>Rosin,Felicia</t>
  </si>
  <si>
    <t>0000079889</t>
  </si>
  <si>
    <t>Weber,Alexander</t>
  </si>
  <si>
    <t>0000089933</t>
  </si>
  <si>
    <t>Wegierski,Andrew</t>
  </si>
  <si>
    <t>0000091484</t>
  </si>
  <si>
    <t>Williams,Madalyn</t>
  </si>
  <si>
    <t>0000082596</t>
  </si>
  <si>
    <t>Albright,Andrew</t>
  </si>
  <si>
    <t>0000094052</t>
  </si>
  <si>
    <t>Bica,Miranda</t>
  </si>
  <si>
    <t>0000087582</t>
  </si>
  <si>
    <t>Brown,Gregory</t>
  </si>
  <si>
    <t>0000091226</t>
  </si>
  <si>
    <t>Carothers,Hannah</t>
  </si>
  <si>
    <t>0000086702</t>
  </si>
  <si>
    <t>Cummings,Alexandra L</t>
  </si>
  <si>
    <t>0000095193</t>
  </si>
  <si>
    <t>Engelmann,Jacob</t>
  </si>
  <si>
    <t>0000089506</t>
  </si>
  <si>
    <t>Faber,Rachel</t>
  </si>
  <si>
    <t>0000095459</t>
  </si>
  <si>
    <t>Holozadah,Farah</t>
  </si>
  <si>
    <t>0000084672</t>
  </si>
  <si>
    <t>O'Brien,Keely "Shea"</t>
  </si>
  <si>
    <t>0000091863</t>
  </si>
  <si>
    <t>Mandt,Gunther</t>
  </si>
  <si>
    <t>0000090741</t>
  </si>
  <si>
    <t>Myatt,Gabrielle</t>
  </si>
  <si>
    <t>0000093654</t>
  </si>
  <si>
    <t>Whitman,Avery</t>
  </si>
  <si>
    <t>0000006554</t>
  </si>
  <si>
    <t>Dong,Dale Yee</t>
  </si>
  <si>
    <t>0000072766</t>
  </si>
  <si>
    <t>Konopka,Michael C</t>
  </si>
  <si>
    <t>0000076001</t>
  </si>
  <si>
    <t>Musallam,Abdulaziz</t>
  </si>
  <si>
    <t>0000080052</t>
  </si>
  <si>
    <t>Newnes,Shannon C</t>
  </si>
  <si>
    <t>0000082580</t>
  </si>
  <si>
    <t>Davoudi,Masoume</t>
  </si>
  <si>
    <t>0000091702</t>
  </si>
  <si>
    <t>Holt,Kashava</t>
  </si>
  <si>
    <t>0000084402</t>
  </si>
  <si>
    <t>Taylor,Zachary</t>
  </si>
  <si>
    <t>0000086703</t>
  </si>
  <si>
    <t>Kupetz,Caleb</t>
  </si>
  <si>
    <t>0000090688</t>
  </si>
  <si>
    <t>Green,Caleb</t>
  </si>
  <si>
    <t>0000075354</t>
  </si>
  <si>
    <t>Wiley,Anne</t>
  </si>
  <si>
    <t>0000076905</t>
  </si>
  <si>
    <t>Ostrosky,Chad</t>
  </si>
  <si>
    <t>0000087146</t>
  </si>
  <si>
    <t>Timms,Michael</t>
  </si>
  <si>
    <t>0000086073</t>
  </si>
  <si>
    <t>Robinson,Catherine</t>
  </si>
  <si>
    <t>0000081766</t>
  </si>
  <si>
    <t>Badock,Benjamin</t>
  </si>
  <si>
    <t>0000089879</t>
  </si>
  <si>
    <t>Allen,Zachary</t>
  </si>
  <si>
    <t>0000087128</t>
  </si>
  <si>
    <t>Gentner,Lauren</t>
  </si>
  <si>
    <t>0000077204</t>
  </si>
  <si>
    <t>Hayes,Mikee T</t>
  </si>
  <si>
    <t>0000087264</t>
  </si>
  <si>
    <t>Mendiola,Thomas</t>
  </si>
  <si>
    <t>0000092094</t>
  </si>
  <si>
    <t>Orcutt,Zoe</t>
  </si>
  <si>
    <t>0000086704</t>
  </si>
  <si>
    <t>Rittenour,Tiffany K</t>
  </si>
  <si>
    <t>0000079081</t>
  </si>
  <si>
    <t>Bourgeau,Cinda</t>
  </si>
  <si>
    <t>0000094635</t>
  </si>
  <si>
    <t>Simmons,Cierra</t>
  </si>
  <si>
    <t>0000086705</t>
  </si>
  <si>
    <t>Damsa,Madison E</t>
  </si>
  <si>
    <t>0000089796</t>
  </si>
  <si>
    <t>Daher,Joseph</t>
  </si>
  <si>
    <t>0000087143</t>
  </si>
  <si>
    <t>Denzer,Ellen</t>
  </si>
  <si>
    <t>0000094391</t>
  </si>
  <si>
    <t>Foster,Mitchell</t>
  </si>
  <si>
    <t>0000089876</t>
  </si>
  <si>
    <t>Weshah,Adel Al</t>
  </si>
  <si>
    <t>0000091693</t>
  </si>
  <si>
    <t>Batey,Jeff</t>
  </si>
  <si>
    <t>0000086706</t>
  </si>
  <si>
    <t>Genovese,Camden L</t>
  </si>
  <si>
    <t>0000091885</t>
  </si>
  <si>
    <t>Gienger,Tyler</t>
  </si>
  <si>
    <t>0000077216</t>
  </si>
  <si>
    <t>Traylor-Bennett,Mykel J</t>
  </si>
  <si>
    <t>0000082821</t>
  </si>
  <si>
    <t>Wilkins,Victoria</t>
  </si>
  <si>
    <t>0000091092</t>
  </si>
  <si>
    <t>D'Egidio,John</t>
  </si>
  <si>
    <t>0000087881</t>
  </si>
  <si>
    <t>Lombardi,Cecilia</t>
  </si>
  <si>
    <t>0000090749</t>
  </si>
  <si>
    <t>Ryan,Austin</t>
  </si>
  <si>
    <t>0000089485</t>
  </si>
  <si>
    <t>Anthony,Samantha</t>
  </si>
  <si>
    <t>0000090134</t>
  </si>
  <si>
    <t>Nuosci,Rocco</t>
  </si>
  <si>
    <t>0000088513</t>
  </si>
  <si>
    <t>Salvati,Anna</t>
  </si>
  <si>
    <t>0000086707</t>
  </si>
  <si>
    <t>Medrano,Nicholas A</t>
  </si>
  <si>
    <t>0000088483</t>
  </si>
  <si>
    <t>Jones,Kimberly</t>
  </si>
  <si>
    <t>0000086708</t>
  </si>
  <si>
    <t>Brown,Ryan J</t>
  </si>
  <si>
    <t>0000085675</t>
  </si>
  <si>
    <t>Chen,Jonathan Jun Feng</t>
  </si>
  <si>
    <t>0000093917</t>
  </si>
  <si>
    <t>Klingenberger,Courtney</t>
  </si>
  <si>
    <t>0000091115</t>
  </si>
  <si>
    <t>Atanasov,Tyler</t>
  </si>
  <si>
    <t>0000082846</t>
  </si>
  <si>
    <t>Custer,Philip B</t>
  </si>
  <si>
    <t>0000079316</t>
  </si>
  <si>
    <t>Schlissel,Ashley</t>
  </si>
  <si>
    <t>0000081939</t>
  </si>
  <si>
    <t>Matty,Rebecca</t>
  </si>
  <si>
    <t>0000087450</t>
  </si>
  <si>
    <t>Johnson,Kately</t>
  </si>
  <si>
    <t>0000094526</t>
  </si>
  <si>
    <t>Schmit,Megan F</t>
  </si>
  <si>
    <t>0000079825</t>
  </si>
  <si>
    <t>Galabada Kankanamge,Nilan Udayanga</t>
  </si>
  <si>
    <t>0000089061</t>
  </si>
  <si>
    <t>Rodriguez,Carmen</t>
  </si>
  <si>
    <t>0000084578</t>
  </si>
  <si>
    <t>Baldesberger,Luke</t>
  </si>
  <si>
    <t>0000088857</t>
  </si>
  <si>
    <t>Rios,Isaiah</t>
  </si>
  <si>
    <t>0000090149</t>
  </si>
  <si>
    <t>Deitrick,Katherine</t>
  </si>
  <si>
    <t>0000091794</t>
  </si>
  <si>
    <t>Grassi,Timothy</t>
  </si>
  <si>
    <t>0000090164</t>
  </si>
  <si>
    <t>Heldman,Christopher</t>
  </si>
  <si>
    <t>0000090288</t>
  </si>
  <si>
    <t>Holcomb,Katherine</t>
  </si>
  <si>
    <t>0000089788</t>
  </si>
  <si>
    <t>Jacobs,Logan</t>
  </si>
  <si>
    <t>0000091682</t>
  </si>
  <si>
    <t>Krol,Zachary</t>
  </si>
  <si>
    <t>0000079336</t>
  </si>
  <si>
    <t>Lauro,Anthony T</t>
  </si>
  <si>
    <t>0000077219</t>
  </si>
  <si>
    <t>Wolf,Austin Michael</t>
  </si>
  <si>
    <t>0000086074</t>
  </si>
  <si>
    <t>Ross,Erika</t>
  </si>
  <si>
    <t>0000077915</t>
  </si>
  <si>
    <t>Carnevale,Carl</t>
  </si>
  <si>
    <t>0000089797</t>
  </si>
  <si>
    <t>Hale,Derek</t>
  </si>
  <si>
    <t>0000088601</t>
  </si>
  <si>
    <t>Kiko,Leanne</t>
  </si>
  <si>
    <t>0000086709</t>
  </si>
  <si>
    <t>Saadeh,Yasmina E</t>
  </si>
  <si>
    <t>0000086710</t>
  </si>
  <si>
    <t>Norfolk,Graham D</t>
  </si>
  <si>
    <t>0000090645</t>
  </si>
  <si>
    <t>Sallam,Sahar</t>
  </si>
  <si>
    <t>0000090154</t>
  </si>
  <si>
    <t>Mihlbachler,Lucas</t>
  </si>
  <si>
    <t>0000091986</t>
  </si>
  <si>
    <t>Frank,Riley</t>
  </si>
  <si>
    <t>0000091880</t>
  </si>
  <si>
    <t>Verbanac,Hannah</t>
  </si>
  <si>
    <t>0000077218</t>
  </si>
  <si>
    <t>Woodson,Thomas I</t>
  </si>
  <si>
    <t>0000085592</t>
  </si>
  <si>
    <t>Wilson,Lauren</t>
  </si>
  <si>
    <t>0000087923</t>
  </si>
  <si>
    <t>Somsak,Jenna</t>
  </si>
  <si>
    <t>0000085781</t>
  </si>
  <si>
    <t>Tartaglia,Alexis</t>
  </si>
  <si>
    <t>0000088150</t>
  </si>
  <si>
    <t>Miller,Jaclyn</t>
  </si>
  <si>
    <t>0000085585</t>
  </si>
  <si>
    <t>Foster,Morgan</t>
  </si>
  <si>
    <t>0000094502</t>
  </si>
  <si>
    <t>LeBlanc,Holden</t>
  </si>
  <si>
    <t>0000084015</t>
  </si>
  <si>
    <t>Gerislioglu,Selim</t>
  </si>
  <si>
    <t>0000088951</t>
  </si>
  <si>
    <t>Gerrow,Christopher</t>
  </si>
  <si>
    <t>0000092316</t>
  </si>
  <si>
    <t>Ray,Cody</t>
  </si>
  <si>
    <t>0000087127</t>
  </si>
  <si>
    <t>Wan,Xiaoxia</t>
  </si>
  <si>
    <t>0000077213</t>
  </si>
  <si>
    <t>Morgan,Emanuel T</t>
  </si>
  <si>
    <t>0000091921</t>
  </si>
  <si>
    <t>Ankomah,Isaac</t>
  </si>
  <si>
    <t>0000086711</t>
  </si>
  <si>
    <t>Lawson,Brian J</t>
  </si>
  <si>
    <t>0000075943</t>
  </si>
  <si>
    <t>Martino-Trutor,Gina</t>
  </si>
  <si>
    <t>0000086712</t>
  </si>
  <si>
    <t>McLaughlin,Katelyn M</t>
  </si>
  <si>
    <t>0000080063</t>
  </si>
  <si>
    <t>Jagers,Phillip</t>
  </si>
  <si>
    <t>0000088201</t>
  </si>
  <si>
    <t>Sabatina,Isabella</t>
  </si>
  <si>
    <t>0000094140</t>
  </si>
  <si>
    <t>Folsom,Rebecca</t>
  </si>
  <si>
    <t>0000090750</t>
  </si>
  <si>
    <t>Reeves,Bernie</t>
  </si>
  <si>
    <t>0000076040</t>
  </si>
  <si>
    <t>Weinstein,Amanda</t>
  </si>
  <si>
    <t>0000092806</t>
  </si>
  <si>
    <t>Brahler,Sawyer</t>
  </si>
  <si>
    <t>0000078198</t>
  </si>
  <si>
    <t>Booher,Amanda K</t>
  </si>
  <si>
    <t>0000089739</t>
  </si>
  <si>
    <t>Breckenridge,Brianna K</t>
  </si>
  <si>
    <t>0000092315</t>
  </si>
  <si>
    <t>Lane,Gabriel</t>
  </si>
  <si>
    <t>0000081941</t>
  </si>
  <si>
    <t>Heminger,Alexandra</t>
  </si>
  <si>
    <t>0000091793</t>
  </si>
  <si>
    <t>Lakins,Laura</t>
  </si>
  <si>
    <t>0000082114</t>
  </si>
  <si>
    <t>Eck,Raechel M</t>
  </si>
  <si>
    <t>0000081236</t>
  </si>
  <si>
    <t>Hung,Lauren</t>
  </si>
  <si>
    <t>0000083340</t>
  </si>
  <si>
    <t>Comston,Benjamin</t>
  </si>
  <si>
    <t>0000087144</t>
  </si>
  <si>
    <t>Griesmyer,Gary</t>
  </si>
  <si>
    <t>0000088974</t>
  </si>
  <si>
    <t>Hochstetler,Kenaz</t>
  </si>
  <si>
    <t>0000077754</t>
  </si>
  <si>
    <t>Patel,Akshita</t>
  </si>
  <si>
    <t>0000077535</t>
  </si>
  <si>
    <t>Randall,Calissa</t>
  </si>
  <si>
    <t>0000083309</t>
  </si>
  <si>
    <t>Pero,Travis D</t>
  </si>
  <si>
    <t>0000094463</t>
  </si>
  <si>
    <t>Rabadi,Fadi</t>
  </si>
  <si>
    <t>0000076011</t>
  </si>
  <si>
    <t>Renna,Jordan</t>
  </si>
  <si>
    <t>0000093733</t>
  </si>
  <si>
    <t>Hariharan,Jonathan</t>
  </si>
  <si>
    <t>0000093785</t>
  </si>
  <si>
    <t>Schmitt,Luke A</t>
  </si>
  <si>
    <t>0000086713</t>
  </si>
  <si>
    <t>Hilton,La'Tisha</t>
  </si>
  <si>
    <t>0000090396</t>
  </si>
  <si>
    <t>Barrett Jr,Robert A</t>
  </si>
  <si>
    <t>0000088705</t>
  </si>
  <si>
    <t>Reljin,Victoria</t>
  </si>
  <si>
    <t>0000079413</t>
  </si>
  <si>
    <t>Kaddour,Hussein</t>
  </si>
  <si>
    <t>0000082113</t>
  </si>
  <si>
    <t>Kahsay,Ezana Y</t>
  </si>
  <si>
    <t>0000076895</t>
  </si>
  <si>
    <t>Vieler,Wayne</t>
  </si>
  <si>
    <t>0000086076</t>
  </si>
  <si>
    <t>Wareham,David</t>
  </si>
  <si>
    <t>0000087249</t>
  </si>
  <si>
    <t>Kearns,Michael</t>
  </si>
  <si>
    <t>0000076903</t>
  </si>
  <si>
    <t>Sussman,Greg</t>
  </si>
  <si>
    <t>0000087537</t>
  </si>
  <si>
    <t>Chulu,Kapambwe</t>
  </si>
  <si>
    <t>0000076454</t>
  </si>
  <si>
    <t>Bolton,Philathia</t>
  </si>
  <si>
    <t>0000086714</t>
  </si>
  <si>
    <t>Harles,Christine A</t>
  </si>
  <si>
    <t>0000087752</t>
  </si>
  <si>
    <t>Bowden,Erin</t>
  </si>
  <si>
    <t>0000093651</t>
  </si>
  <si>
    <t>Faust,Jared A</t>
  </si>
  <si>
    <t>0000088603</t>
  </si>
  <si>
    <t>Petrovic,Ivan</t>
  </si>
  <si>
    <t>0000086715</t>
  </si>
  <si>
    <t>Carsten,Jane M</t>
  </si>
  <si>
    <t>0000091687</t>
  </si>
  <si>
    <t>Pendleton,David</t>
  </si>
  <si>
    <t>0000082007</t>
  </si>
  <si>
    <t>McClain,Terrell</t>
  </si>
  <si>
    <t>0000087260</t>
  </si>
  <si>
    <t>Zachrich,Payton</t>
  </si>
  <si>
    <t>0000093897</t>
  </si>
  <si>
    <t>Alnawaiseh,Ali</t>
  </si>
  <si>
    <t>0000086716</t>
  </si>
  <si>
    <t>Harris,Kyle D</t>
  </si>
  <si>
    <t>0000087669</t>
  </si>
  <si>
    <t>Webster,Jaren</t>
  </si>
  <si>
    <t>0000087507</t>
  </si>
  <si>
    <t>Hale,Jonathan</t>
  </si>
  <si>
    <t>0000093001</t>
  </si>
  <si>
    <t>Anderson,Jessica</t>
  </si>
  <si>
    <t>0000082166</t>
  </si>
  <si>
    <t>Berger,Matthew</t>
  </si>
  <si>
    <t>0000086717</t>
  </si>
  <si>
    <t>Bergman,Travis J</t>
  </si>
  <si>
    <t>0000092809</t>
  </si>
  <si>
    <t>Henry,Jonathan</t>
  </si>
  <si>
    <t>0000089228</t>
  </si>
  <si>
    <t>Penney,Adam</t>
  </si>
  <si>
    <t>0000090353</t>
  </si>
  <si>
    <t>Fetters,Justin</t>
  </si>
  <si>
    <t>0000085445</t>
  </si>
  <si>
    <t>Reece,Jessica</t>
  </si>
  <si>
    <t>0000087078</t>
  </si>
  <si>
    <t>Chatman,Kiara</t>
  </si>
  <si>
    <t>0000081165</t>
  </si>
  <si>
    <t>Gauthney,Lavonne</t>
  </si>
  <si>
    <t>0000088064</t>
  </si>
  <si>
    <t>Jackson,Aaron</t>
  </si>
  <si>
    <t>0000077221</t>
  </si>
  <si>
    <t>Jackson Jr,Aaron M</t>
  </si>
  <si>
    <t>0000012744</t>
  </si>
  <si>
    <t>Hanlon,Susan</t>
  </si>
  <si>
    <t>0000094458</t>
  </si>
  <si>
    <t>Hamby,Elexis</t>
  </si>
  <si>
    <t>0000086718</t>
  </si>
  <si>
    <t>Grundy,Max T</t>
  </si>
  <si>
    <t>0000090924</t>
  </si>
  <si>
    <t>Garrett,Zachary</t>
  </si>
  <si>
    <t>0000089409</t>
  </si>
  <si>
    <t>Feltman,Monica</t>
  </si>
  <si>
    <t>0000089151</t>
  </si>
  <si>
    <t>Sadek,Anwar</t>
  </si>
  <si>
    <t>0000090108</t>
  </si>
  <si>
    <t>Aurthur,Kirsten</t>
  </si>
  <si>
    <t>0000086719</t>
  </si>
  <si>
    <t>Holl,Landon G</t>
  </si>
  <si>
    <t>0000091305</t>
  </si>
  <si>
    <t>Mullet,Julie</t>
  </si>
  <si>
    <t>0000085021</t>
  </si>
  <si>
    <t>Tarter,Alec</t>
  </si>
  <si>
    <t>0000086720</t>
  </si>
  <si>
    <t>VanBoxel,Karly J</t>
  </si>
  <si>
    <t>0000087491</t>
  </si>
  <si>
    <t>Wellman,Erica</t>
  </si>
  <si>
    <t>0000086721</t>
  </si>
  <si>
    <t>West,Taylor M</t>
  </si>
  <si>
    <t>0000076965</t>
  </si>
  <si>
    <t>Dilla,Rodger</t>
  </si>
  <si>
    <t>0000081936</t>
  </si>
  <si>
    <t>Vetrick,Alexander</t>
  </si>
  <si>
    <t>0000092493</t>
  </si>
  <si>
    <t>Alamri,Sagr</t>
  </si>
  <si>
    <t>0000090751</t>
  </si>
  <si>
    <t>Cheshire,Jason</t>
  </si>
  <si>
    <t>0000086722</t>
  </si>
  <si>
    <t>Sonntag,Meagan A</t>
  </si>
  <si>
    <t>0000093553</t>
  </si>
  <si>
    <t>Petrochko,Stephen</t>
  </si>
  <si>
    <t>0000093492</t>
  </si>
  <si>
    <t>Sebunia,Abigail</t>
  </si>
  <si>
    <t>0000093369</t>
  </si>
  <si>
    <t>Webel,Luke</t>
  </si>
  <si>
    <t>0000084560</t>
  </si>
  <si>
    <t>Cimperman,Matthew</t>
  </si>
  <si>
    <t>0000094226</t>
  </si>
  <si>
    <t>Cobb,Thomas B</t>
  </si>
  <si>
    <t>0000091572</t>
  </si>
  <si>
    <t>Denny,Dillon</t>
  </si>
  <si>
    <t>0000082929</t>
  </si>
  <si>
    <t>Bassett,Nathaniel</t>
  </si>
  <si>
    <t>0000086723</t>
  </si>
  <si>
    <t>Horomanski,Bryce E</t>
  </si>
  <si>
    <t>0000079601</t>
  </si>
  <si>
    <t>Hohlbaugh,Megan</t>
  </si>
  <si>
    <t>0000091077</t>
  </si>
  <si>
    <t>Spoutz,Nicholas</t>
  </si>
  <si>
    <t>0000090152</t>
  </si>
  <si>
    <t>Leong,Alexander</t>
  </si>
  <si>
    <t>0000094996</t>
  </si>
  <si>
    <t>Ackerman,Kathryn</t>
  </si>
  <si>
    <t>0000016227</t>
  </si>
  <si>
    <t>Braun,Minel J</t>
  </si>
  <si>
    <t>0000084441</t>
  </si>
  <si>
    <t>Fazio,Nick</t>
  </si>
  <si>
    <t>0000081283</t>
  </si>
  <si>
    <t>Ritz,Kyle</t>
  </si>
  <si>
    <t>0000081678</t>
  </si>
  <si>
    <t>Simpson,Ronald</t>
  </si>
  <si>
    <t>0000091015</t>
  </si>
  <si>
    <t>Spicer,Kara</t>
  </si>
  <si>
    <t>0000088645</t>
  </si>
  <si>
    <t>Stevens,Jacob</t>
  </si>
  <si>
    <t>0000085866</t>
  </si>
  <si>
    <t>Johnson,Danielle</t>
  </si>
  <si>
    <t>0000076228</t>
  </si>
  <si>
    <t>Sutton,Andrew N</t>
  </si>
  <si>
    <t>0000081311</t>
  </si>
  <si>
    <t>Chaves,Ian M</t>
  </si>
  <si>
    <t>0000078394</t>
  </si>
  <si>
    <t>Braun,Heather</t>
  </si>
  <si>
    <t>0000094983</t>
  </si>
  <si>
    <t>Chapman,Matthew</t>
  </si>
  <si>
    <t>0000091227</t>
  </si>
  <si>
    <t>Butcher,Brittany N</t>
  </si>
  <si>
    <t>0000094594</t>
  </si>
  <si>
    <t>DeSantis,Alisha</t>
  </si>
  <si>
    <t>0000086724</t>
  </si>
  <si>
    <t>Gillespie,Portia G</t>
  </si>
  <si>
    <t>0000092675</t>
  </si>
  <si>
    <t>Hayes,Nicholas</t>
  </si>
  <si>
    <t>0000094499</t>
  </si>
  <si>
    <t>Hutson,Zachary</t>
  </si>
  <si>
    <t>0000086725</t>
  </si>
  <si>
    <t>Kieffer,Allison M</t>
  </si>
  <si>
    <t>0000094513</t>
  </si>
  <si>
    <t>Lacek,Monica</t>
  </si>
  <si>
    <t>0000084887</t>
  </si>
  <si>
    <t>Marincic,Alexandra</t>
  </si>
  <si>
    <t>0000093388</t>
  </si>
  <si>
    <t>McClellan,Paul</t>
  </si>
  <si>
    <t>0000091140</t>
  </si>
  <si>
    <t>Schlosser,Julie</t>
  </si>
  <si>
    <t>0000092839</t>
  </si>
  <si>
    <t>Simon,Alyssa</t>
  </si>
  <si>
    <t>0000087261</t>
  </si>
  <si>
    <t>Ganios,Maria</t>
  </si>
  <si>
    <t>0000085641</t>
  </si>
  <si>
    <t>Griffin,Virginia</t>
  </si>
  <si>
    <t>0000094915</t>
  </si>
  <si>
    <t>Hetzel,Ryan</t>
  </si>
  <si>
    <t>0000091544</t>
  </si>
  <si>
    <t>Young,Megan</t>
  </si>
  <si>
    <t>0000088316</t>
  </si>
  <si>
    <t>Vansickle,Nicholas</t>
  </si>
  <si>
    <t>0000090385</t>
  </si>
  <si>
    <t>Oliver,Emily</t>
  </si>
  <si>
    <t>0000087073</t>
  </si>
  <si>
    <t>Mohammed,Ibrahim</t>
  </si>
  <si>
    <t>0000077908</t>
  </si>
  <si>
    <t>Peresie,Brian</t>
  </si>
  <si>
    <t>0000084675</t>
  </si>
  <si>
    <t>Walker,Fredniqua</t>
  </si>
  <si>
    <t>0000080054</t>
  </si>
  <si>
    <t>O'Brien,Emily J</t>
  </si>
  <si>
    <t>0000086726</t>
  </si>
  <si>
    <t>Virgo,Kathryn</t>
  </si>
  <si>
    <t>0000091114</t>
  </si>
  <si>
    <t>Lutikoff,Lauren</t>
  </si>
  <si>
    <t>0000085837</t>
  </si>
  <si>
    <t>Brown,Aaron</t>
  </si>
  <si>
    <t>0000084951</t>
  </si>
  <si>
    <t>Liu,Fan</t>
  </si>
  <si>
    <t>0000086727</t>
  </si>
  <si>
    <t>Parsons,Sarah A</t>
  </si>
  <si>
    <t>0000083767</t>
  </si>
  <si>
    <t>Zemrock,Breanna</t>
  </si>
  <si>
    <t>0000086728</t>
  </si>
  <si>
    <t>Obi-Akatchak,James E</t>
  </si>
  <si>
    <t>0000077407</t>
  </si>
  <si>
    <t>Copeland,Darius D</t>
  </si>
  <si>
    <t>0000094166</t>
  </si>
  <si>
    <t>Fertig,Kyle</t>
  </si>
  <si>
    <t>0000078925</t>
  </si>
  <si>
    <t>Stanley,Allie</t>
  </si>
  <si>
    <t>0000086729</t>
  </si>
  <si>
    <t>Bukowski,Paige K</t>
  </si>
  <si>
    <t>0000089302</t>
  </si>
  <si>
    <t>Hardy,Willia</t>
  </si>
  <si>
    <t>0000083698</t>
  </si>
  <si>
    <t>Nassos,Olivia</t>
  </si>
  <si>
    <t>0000093959</t>
  </si>
  <si>
    <t>Pamfilie,Alexandra</t>
  </si>
  <si>
    <t>0000087198</t>
  </si>
  <si>
    <t>Aljahdali Jr,Nada A</t>
  </si>
  <si>
    <t>0000082081</t>
  </si>
  <si>
    <t>Pope,Mychael L</t>
  </si>
  <si>
    <t>0000089523</t>
  </si>
  <si>
    <t>Demonte,Devynn</t>
  </si>
  <si>
    <t>0000079286</t>
  </si>
  <si>
    <t>Humphreys,J-Vonne D</t>
  </si>
  <si>
    <t>0000083327</t>
  </si>
  <si>
    <t>Zhang,Mingzhen</t>
  </si>
  <si>
    <t>0000085247</t>
  </si>
  <si>
    <t>Richardson,Curtis</t>
  </si>
  <si>
    <t>0000086118</t>
  </si>
  <si>
    <t>Brooks,Lydia</t>
  </si>
  <si>
    <t>0000087112</t>
  </si>
  <si>
    <t>Fuchs,Carlee</t>
  </si>
  <si>
    <t>0000084369</t>
  </si>
  <si>
    <t>Dull,Makayla</t>
  </si>
  <si>
    <t>0000090836</t>
  </si>
  <si>
    <t>Caris,Sara</t>
  </si>
  <si>
    <t>0000086730</t>
  </si>
  <si>
    <t>Singleton,Sydney L</t>
  </si>
  <si>
    <t>0000086731</t>
  </si>
  <si>
    <t>Morrow,Ezziree D</t>
  </si>
  <si>
    <t>0000086732</t>
  </si>
  <si>
    <t>Anderson,Alexander R</t>
  </si>
  <si>
    <t>0000095097</t>
  </si>
  <si>
    <t>Sines,Sydney</t>
  </si>
  <si>
    <t>0000093700</t>
  </si>
  <si>
    <t>Mann,Nicole A</t>
  </si>
  <si>
    <t>0000086733</t>
  </si>
  <si>
    <t>Agra,Lauren T</t>
  </si>
  <si>
    <t>0000091875</t>
  </si>
  <si>
    <t>Pogue,Rianna</t>
  </si>
  <si>
    <t>0000085782</t>
  </si>
  <si>
    <t>Magazine,Regina</t>
  </si>
  <si>
    <t>0000091049</t>
  </si>
  <si>
    <t>Claridge,Kelly</t>
  </si>
  <si>
    <t>0000086734</t>
  </si>
  <si>
    <t>Strazar,Shawn A</t>
  </si>
  <si>
    <t>0000095344</t>
  </si>
  <si>
    <t>Kordahi,Ryan</t>
  </si>
  <si>
    <t>0000086735</t>
  </si>
  <si>
    <t>Gonzalez,Joshua D</t>
  </si>
  <si>
    <t>0000086736</t>
  </si>
  <si>
    <t>Herwerden,Connor S</t>
  </si>
  <si>
    <t>0000092680</t>
  </si>
  <si>
    <t>Wells,Victor</t>
  </si>
  <si>
    <t>0000086737</t>
  </si>
  <si>
    <t>Littlefield,Nicole</t>
  </si>
  <si>
    <t>0000092333</t>
  </si>
  <si>
    <t>Nolte,Audrey</t>
  </si>
  <si>
    <t>0000087316</t>
  </si>
  <si>
    <t>Hurst,Logan</t>
  </si>
  <si>
    <t>0000093927</t>
  </si>
  <si>
    <t>Walter,Ileah</t>
  </si>
  <si>
    <t>0000091746</t>
  </si>
  <si>
    <t>Monnot,Kyle</t>
  </si>
  <si>
    <t>0000093362</t>
  </si>
  <si>
    <t>Bates,Karl</t>
  </si>
  <si>
    <t>0000086738</t>
  </si>
  <si>
    <t>Bryant III,Virgil C</t>
  </si>
  <si>
    <t>0000092915</t>
  </si>
  <si>
    <t>Williams,Xeyrius</t>
  </si>
  <si>
    <t>0000090004</t>
  </si>
  <si>
    <t>Carpenter,Ashleigh</t>
  </si>
  <si>
    <t>0000091538</t>
  </si>
  <si>
    <t>Carpenter,Justin</t>
  </si>
  <si>
    <t>0000093581</t>
  </si>
  <si>
    <t>Eberly,Jacob F</t>
  </si>
  <si>
    <t>0000093754</t>
  </si>
  <si>
    <t>Goostree,Damien A</t>
  </si>
  <si>
    <t>0000090126</t>
  </si>
  <si>
    <t>Morgenstern,Jillian</t>
  </si>
  <si>
    <t>0000088440</t>
  </si>
  <si>
    <t>Long,Carla</t>
  </si>
  <si>
    <t>0000087309</t>
  </si>
  <si>
    <t>Hart,Joseph</t>
  </si>
  <si>
    <t>0000093209</t>
  </si>
  <si>
    <t>Brink,Eric T</t>
  </si>
  <si>
    <t>0000078435</t>
  </si>
  <si>
    <t>Lane,Jerome</t>
  </si>
  <si>
    <t>0000094344</t>
  </si>
  <si>
    <t>Brady,Mychal A</t>
  </si>
  <si>
    <t>0000081633</t>
  </si>
  <si>
    <t>Grover,Hayden</t>
  </si>
  <si>
    <t>0000087946</t>
  </si>
  <si>
    <t>Desilets,Faith</t>
  </si>
  <si>
    <t>0000080051</t>
  </si>
  <si>
    <t>Martin-Sacristan Gandia,Ana</t>
  </si>
  <si>
    <t>0000081718</t>
  </si>
  <si>
    <t>Pannucci,Elizabeth J</t>
  </si>
  <si>
    <t>0000090453</t>
  </si>
  <si>
    <t>Deevers,Matthew</t>
  </si>
  <si>
    <t>0000091147</t>
  </si>
  <si>
    <t>Alexander,Adam</t>
  </si>
  <si>
    <t>0000083399</t>
  </si>
  <si>
    <t>Reese,Alyssa</t>
  </si>
  <si>
    <t>0000085264</t>
  </si>
  <si>
    <t>Nikolov,Zhorro</t>
  </si>
  <si>
    <t>0000088172</t>
  </si>
  <si>
    <t>Hetrick,Kimberlee</t>
  </si>
  <si>
    <t>0000093659</t>
  </si>
  <si>
    <t>Proch,Zachary</t>
  </si>
  <si>
    <t>0000088819</t>
  </si>
  <si>
    <t>Burch,Anthony</t>
  </si>
  <si>
    <t>0000090526</t>
  </si>
  <si>
    <t>Goebel,Courtney</t>
  </si>
  <si>
    <t>0000087628</t>
  </si>
  <si>
    <t>Weber,Michael</t>
  </si>
  <si>
    <t>0000078015</t>
  </si>
  <si>
    <t>Nichols,Bryan E</t>
  </si>
  <si>
    <t>0000085993</t>
  </si>
  <si>
    <t>Brewster,Courtney</t>
  </si>
  <si>
    <t>0000084915</t>
  </si>
  <si>
    <t>Stinson,Jelynn A</t>
  </si>
  <si>
    <t>0000088439</t>
  </si>
  <si>
    <t>Mariola,Madison</t>
  </si>
  <si>
    <t>0000080561</t>
  </si>
  <si>
    <t>Tao,Junliang</t>
  </si>
  <si>
    <t>0000078424</t>
  </si>
  <si>
    <t>Dong,Yalin</t>
  </si>
  <si>
    <t>0000091594</t>
  </si>
  <si>
    <t>Weber,Tristin</t>
  </si>
  <si>
    <t>0000091091</t>
  </si>
  <si>
    <t>Shearer,Cameron</t>
  </si>
  <si>
    <t>0000089559</t>
  </si>
  <si>
    <t>Bauman,Kyle</t>
  </si>
  <si>
    <t>0000094521</t>
  </si>
  <si>
    <t>Jackson,Devin M</t>
  </si>
  <si>
    <t>0000091531</t>
  </si>
  <si>
    <t>Jeong,Yangbin</t>
  </si>
  <si>
    <t>0000093716</t>
  </si>
  <si>
    <t>Jones,Madison R</t>
  </si>
  <si>
    <t>0000093476</t>
  </si>
  <si>
    <t>Pascal,Ryan</t>
  </si>
  <si>
    <t>0000086739</t>
  </si>
  <si>
    <t>Runninger,Adam T</t>
  </si>
  <si>
    <t>0000092482</t>
  </si>
  <si>
    <t>Sabat,Ben</t>
  </si>
  <si>
    <t>0000092178</t>
  </si>
  <si>
    <t>Janda,Jason</t>
  </si>
  <si>
    <t>0000090282</t>
  </si>
  <si>
    <t>Crawford,Audrey V</t>
  </si>
  <si>
    <t>0000092655</t>
  </si>
  <si>
    <t>McCollum,Karris</t>
  </si>
  <si>
    <t>0000086740</t>
  </si>
  <si>
    <t>Leone,Zachary T</t>
  </si>
  <si>
    <t>0000087829</t>
  </si>
  <si>
    <t>Van Dyke,Justin</t>
  </si>
  <si>
    <t>0000085408</t>
  </si>
  <si>
    <t>Abramo,Annie</t>
  </si>
  <si>
    <t>0000095337</t>
  </si>
  <si>
    <t>Bayer,Zachary</t>
  </si>
  <si>
    <t>0000083934</t>
  </si>
  <si>
    <t>Brown,Audrey</t>
  </si>
  <si>
    <t>0000089083</t>
  </si>
  <si>
    <t>Colston,Tiffany</t>
  </si>
  <si>
    <t>0000095425</t>
  </si>
  <si>
    <t>Daley,Stephen</t>
  </si>
  <si>
    <t>0000086741</t>
  </si>
  <si>
    <t>Gossick,Karles C</t>
  </si>
  <si>
    <t>0000086742</t>
  </si>
  <si>
    <t>Hursh,Benjamin D</t>
  </si>
  <si>
    <t>0000094646</t>
  </si>
  <si>
    <t>Peterson,Hannah E</t>
  </si>
  <si>
    <t>0000089395</t>
  </si>
  <si>
    <t>Rao,Guanyue</t>
  </si>
  <si>
    <t>0000090674</t>
  </si>
  <si>
    <t>Ratajczyk,Ryan</t>
  </si>
  <si>
    <t>0000093343</t>
  </si>
  <si>
    <t>Sebree,Samantha A</t>
  </si>
  <si>
    <t>0000089135</t>
  </si>
  <si>
    <t>Unger,Kelly</t>
  </si>
  <si>
    <t>0000086743</t>
  </si>
  <si>
    <t>Jackson,Shonte D</t>
  </si>
  <si>
    <t>0000091988</t>
  </si>
  <si>
    <t>Bush,Zach</t>
  </si>
  <si>
    <t>0000086744</t>
  </si>
  <si>
    <t>Dile,Michelle N</t>
  </si>
  <si>
    <t>0000093886</t>
  </si>
  <si>
    <t>Geiser,Jonathan</t>
  </si>
  <si>
    <t>0000087697</t>
  </si>
  <si>
    <t>Hames,Ian</t>
  </si>
  <si>
    <t>0000086745</t>
  </si>
  <si>
    <t>Kirby,Taylor R</t>
  </si>
  <si>
    <t>0000094447</t>
  </si>
  <si>
    <t>Pack,Sarah</t>
  </si>
  <si>
    <t>0000088133</t>
  </si>
  <si>
    <t>Schrader,Erica</t>
  </si>
  <si>
    <t>0000089940</t>
  </si>
  <si>
    <t>Smalley,Nash</t>
  </si>
  <si>
    <t>0000088347</t>
  </si>
  <si>
    <t>Sunkle,Chancelor</t>
  </si>
  <si>
    <t>0000094201</t>
  </si>
  <si>
    <t>Jackson,Kayla</t>
  </si>
  <si>
    <t>0000091622</t>
  </si>
  <si>
    <t>Raqmahi,Omar</t>
  </si>
  <si>
    <t>0000086746</t>
  </si>
  <si>
    <t>Sladek,Andrew N</t>
  </si>
  <si>
    <t>0000085449</t>
  </si>
  <si>
    <t>Sorrell,Devin</t>
  </si>
  <si>
    <t>0000086747</t>
  </si>
  <si>
    <t>Portik,Nicholas A</t>
  </si>
  <si>
    <t>0000090481</t>
  </si>
  <si>
    <t>Black,Anthony</t>
  </si>
  <si>
    <t>0000090949</t>
  </si>
  <si>
    <t>Braxton,Madison</t>
  </si>
  <si>
    <t>0000081289</t>
  </si>
  <si>
    <t>Desatnik,Richard D</t>
  </si>
  <si>
    <t>0000082104</t>
  </si>
  <si>
    <t>George,Jordan M</t>
  </si>
  <si>
    <t>0000086748</t>
  </si>
  <si>
    <t>Haut,Nathan D</t>
  </si>
  <si>
    <t>0000094563</t>
  </si>
  <si>
    <t>Kelso,Mylan</t>
  </si>
  <si>
    <t>0000086749</t>
  </si>
  <si>
    <t>Malenic,Michael J</t>
  </si>
  <si>
    <t>0000091922</t>
  </si>
  <si>
    <t>Mitchell,Tiana</t>
  </si>
  <si>
    <t>0000082123</t>
  </si>
  <si>
    <t>Thomas,Michael D</t>
  </si>
  <si>
    <t>0000091312</t>
  </si>
  <si>
    <t>Vaughn,Melisha</t>
  </si>
  <si>
    <t>0000086750</t>
  </si>
  <si>
    <t>Ventura,Jay T</t>
  </si>
  <si>
    <t>0000086751</t>
  </si>
  <si>
    <t>Ward,Heather A</t>
  </si>
  <si>
    <t>0000085938</t>
  </si>
  <si>
    <t>Woltermann,Adam</t>
  </si>
  <si>
    <t>0000092104</t>
  </si>
  <si>
    <t>Zipp,Scott</t>
  </si>
  <si>
    <t>0000084266</t>
  </si>
  <si>
    <t>Enayati,Hooman</t>
  </si>
  <si>
    <t>0000080056</t>
  </si>
  <si>
    <t>Gainford,Samuel</t>
  </si>
  <si>
    <t>0000085755</t>
  </si>
  <si>
    <t>Maghrabi,Abdulaziz Tariq</t>
  </si>
  <si>
    <t>0000093915</t>
  </si>
  <si>
    <t>Burgy,Brynne</t>
  </si>
  <si>
    <t>0000087486</t>
  </si>
  <si>
    <t>Eldred,Jeremy</t>
  </si>
  <si>
    <t>0000091786</t>
  </si>
  <si>
    <t>Husein,Duaa</t>
  </si>
  <si>
    <t>0000078660</t>
  </si>
  <si>
    <t>Amini,Rouzbeh</t>
  </si>
  <si>
    <t>0000078375</t>
  </si>
  <si>
    <t>Ye,Chang</t>
  </si>
  <si>
    <t>0000095528</t>
  </si>
  <si>
    <t>Ibrahimy,Alaaddin</t>
  </si>
  <si>
    <t>0000089926</t>
  </si>
  <si>
    <t>Hojnacki,John</t>
  </si>
  <si>
    <t>0000081255</t>
  </si>
  <si>
    <t>Wenger,Anna</t>
  </si>
  <si>
    <t>0000089501</t>
  </si>
  <si>
    <t>Williams,Andre</t>
  </si>
  <si>
    <t>0000087310</t>
  </si>
  <si>
    <t>Finocchiaro,Roman</t>
  </si>
  <si>
    <t>0000089243</t>
  </si>
  <si>
    <t>McGroarty,Michael</t>
  </si>
  <si>
    <t>0000094397</t>
  </si>
  <si>
    <t>Nelson,Ashley</t>
  </si>
  <si>
    <t>0000086752</t>
  </si>
  <si>
    <t>Olszewski,Emily K</t>
  </si>
  <si>
    <t>0000094520</t>
  </si>
  <si>
    <t>Ott,Conner J</t>
  </si>
  <si>
    <t>0000089080</t>
  </si>
  <si>
    <t>Petrash,Salvatore</t>
  </si>
  <si>
    <t>0000089503</t>
  </si>
  <si>
    <t>Stroud,Makaila</t>
  </si>
  <si>
    <t>0000079757</t>
  </si>
  <si>
    <t>Tucker,Brett L</t>
  </si>
  <si>
    <t>0000086753</t>
  </si>
  <si>
    <t>Wulff,Michael E</t>
  </si>
  <si>
    <t>0000081677</t>
  </si>
  <si>
    <t>Conklin,Stephen</t>
  </si>
  <si>
    <t>0000083917</t>
  </si>
  <si>
    <t>Flesher,Brett</t>
  </si>
  <si>
    <t>0000089763</t>
  </si>
  <si>
    <t>Frey,Abbey</t>
  </si>
  <si>
    <t>0000086754</t>
  </si>
  <si>
    <t>Tran,Van B</t>
  </si>
  <si>
    <t>0000081297</t>
  </si>
  <si>
    <t>Shurmer,Jeffrey D</t>
  </si>
  <si>
    <t>0000093440</t>
  </si>
  <si>
    <t>Romanowski,Joseph</t>
  </si>
  <si>
    <t>0000088915</t>
  </si>
  <si>
    <t>Bass,Christina</t>
  </si>
  <si>
    <t>0000082710</t>
  </si>
  <si>
    <t>Hatch,Julia</t>
  </si>
  <si>
    <t>0000088126</t>
  </si>
  <si>
    <t>Franz,Susan</t>
  </si>
  <si>
    <t>0000089054</t>
  </si>
  <si>
    <t>Uhler,Cody</t>
  </si>
  <si>
    <t>0000077752</t>
  </si>
  <si>
    <t>Pittman,Se'von A</t>
  </si>
  <si>
    <t>0000095317</t>
  </si>
  <si>
    <t>Spencer,Jeremy</t>
  </si>
  <si>
    <t>0000089988</t>
  </si>
  <si>
    <t>Burton,Kara</t>
  </si>
  <si>
    <t>0000086755</t>
  </si>
  <si>
    <t>Milosevic,Nicholas J</t>
  </si>
  <si>
    <t>0000086756</t>
  </si>
  <si>
    <t>Wade,Tyler M</t>
  </si>
  <si>
    <t>0000091779</t>
  </si>
  <si>
    <t>Wilson,Deborah</t>
  </si>
  <si>
    <t>0000094894</t>
  </si>
  <si>
    <t>Long,Adam</t>
  </si>
  <si>
    <t>0000086062</t>
  </si>
  <si>
    <t>Asamoah,Eunice</t>
  </si>
  <si>
    <t>0000083918</t>
  </si>
  <si>
    <t>Balash,Ryan</t>
  </si>
  <si>
    <t>0000095605</t>
  </si>
  <si>
    <t>Hoverston,Shaun</t>
  </si>
  <si>
    <t>0000089936</t>
  </si>
  <si>
    <t>Bercsik,Emily</t>
  </si>
  <si>
    <t>0000086757</t>
  </si>
  <si>
    <t>Hassan,Sasha</t>
  </si>
  <si>
    <t>0000086758</t>
  </si>
  <si>
    <t>Katel,Naryan</t>
  </si>
  <si>
    <t>0000089798</t>
  </si>
  <si>
    <t>Horomanski,Jennifer</t>
  </si>
  <si>
    <t>0000094517</t>
  </si>
  <si>
    <t>Kise,Katie</t>
  </si>
  <si>
    <t>0000087370</t>
  </si>
  <si>
    <t>Stack,Shannon</t>
  </si>
  <si>
    <t>0000077617</t>
  </si>
  <si>
    <t>Zhu,Jiahua</t>
  </si>
  <si>
    <t>0000086759</t>
  </si>
  <si>
    <t>Sorrells,Cynthia J</t>
  </si>
  <si>
    <t>0000094199</t>
  </si>
  <si>
    <t>Taylor,Meredith</t>
  </si>
  <si>
    <t>0000086760</t>
  </si>
  <si>
    <t>Martin,Kelsea M</t>
  </si>
  <si>
    <t>0000076333</t>
  </si>
  <si>
    <t>Bao,Forrest S</t>
  </si>
  <si>
    <t>0000094462</t>
  </si>
  <si>
    <t>Michael,Michelle</t>
  </si>
  <si>
    <t>0000090116</t>
  </si>
  <si>
    <t>Weeks,Elizabeth</t>
  </si>
  <si>
    <t>0000093791</t>
  </si>
  <si>
    <t>Stone King,Madison</t>
  </si>
  <si>
    <t>0000091039</t>
  </si>
  <si>
    <t>Barth,Kaci A</t>
  </si>
  <si>
    <t>0000087555</t>
  </si>
  <si>
    <t>Cowart,Sidney</t>
  </si>
  <si>
    <t>0000088398</t>
  </si>
  <si>
    <t>Shill,Seth</t>
  </si>
  <si>
    <t>0000088149</t>
  </si>
  <si>
    <t>Suppan III,Raymond</t>
  </si>
  <si>
    <t>0000084384</t>
  </si>
  <si>
    <t>Teske,Allison</t>
  </si>
  <si>
    <t>0000077485</t>
  </si>
  <si>
    <t>Gersch,Beate</t>
  </si>
  <si>
    <t>0000090890</t>
  </si>
  <si>
    <t>Milliron,Adam</t>
  </si>
  <si>
    <t>0000092440</t>
  </si>
  <si>
    <t>Campbell Sowden,Anna</t>
  </si>
  <si>
    <t>0000094455</t>
  </si>
  <si>
    <t>DeLeonardis,Shaye</t>
  </si>
  <si>
    <t>0000095345</t>
  </si>
  <si>
    <t>Smith,Rachel</t>
  </si>
  <si>
    <t>0000095627</t>
  </si>
  <si>
    <t>Sidewand,Trevor</t>
  </si>
  <si>
    <t>0000089085</t>
  </si>
  <si>
    <t>Hollowell,Abigail</t>
  </si>
  <si>
    <t>0000075130</t>
  </si>
  <si>
    <t>Panzner,Steve C</t>
  </si>
  <si>
    <t>0000091108</t>
  </si>
  <si>
    <t>Conlan,Jacen</t>
  </si>
  <si>
    <t>0000095142</t>
  </si>
  <si>
    <t>Smigel,Cory</t>
  </si>
  <si>
    <t>0000089011</t>
  </si>
  <si>
    <t>Malone,Taylor</t>
  </si>
  <si>
    <t>0000092146</t>
  </si>
  <si>
    <t>Choma,Christopher</t>
  </si>
  <si>
    <t>0000093687</t>
  </si>
  <si>
    <t>Swisher,Sierra</t>
  </si>
  <si>
    <t>0000090293</t>
  </si>
  <si>
    <t>Robinson,Carmen</t>
  </si>
  <si>
    <t>0000094161</t>
  </si>
  <si>
    <t>Zaitseva,Yevheniia</t>
  </si>
  <si>
    <t>0000090529</t>
  </si>
  <si>
    <t>Devenport,Maci</t>
  </si>
  <si>
    <t>0000089555</t>
  </si>
  <si>
    <t>Brodie,Spencer</t>
  </si>
  <si>
    <t>0000095436</t>
  </si>
  <si>
    <t>Howard,Nolan</t>
  </si>
  <si>
    <t>0000089560</t>
  </si>
  <si>
    <t>Tompkins,Joshua</t>
  </si>
  <si>
    <t>0000090563</t>
  </si>
  <si>
    <t>Handley,Alexis</t>
  </si>
  <si>
    <t>0000088200</t>
  </si>
  <si>
    <t>Trego,Anthony</t>
  </si>
  <si>
    <t>0000093656</t>
  </si>
  <si>
    <t>Burton,Alexa</t>
  </si>
  <si>
    <t>0000088385</t>
  </si>
  <si>
    <t>Franklin,Dustin</t>
  </si>
  <si>
    <t>0000089266</t>
  </si>
  <si>
    <t>Labillois,Whitney</t>
  </si>
  <si>
    <t>0000089424</t>
  </si>
  <si>
    <t>Grigson,John</t>
  </si>
  <si>
    <t>0000086761</t>
  </si>
  <si>
    <t>Thurston,Emma L</t>
  </si>
  <si>
    <t>0000094424</t>
  </si>
  <si>
    <t>Glass,Noah</t>
  </si>
  <si>
    <t>0000090598</t>
  </si>
  <si>
    <t>Bonezzi,Jessica</t>
  </si>
  <si>
    <t>0000090993</t>
  </si>
  <si>
    <t>Mulay,Prajakatta</t>
  </si>
  <si>
    <t>0000090687</t>
  </si>
  <si>
    <t>Coffman,Peyton</t>
  </si>
  <si>
    <t>0000086762</t>
  </si>
  <si>
    <t>Langenbeck,Kelly A</t>
  </si>
  <si>
    <t>0000086763</t>
  </si>
  <si>
    <t>Cordero,Kevin J</t>
  </si>
  <si>
    <t>0000085090</t>
  </si>
  <si>
    <t>Muzquiz,Atziri S</t>
  </si>
  <si>
    <t>0000091017</t>
  </si>
  <si>
    <t>Hu,Zhaoping</t>
  </si>
  <si>
    <t>0000093809</t>
  </si>
  <si>
    <t>Mastrandrea,Mario</t>
  </si>
  <si>
    <t>0000087918</t>
  </si>
  <si>
    <t>Lampert,Laura</t>
  </si>
  <si>
    <t>0000081696</t>
  </si>
  <si>
    <t>Kirian,Taylor</t>
  </si>
  <si>
    <t>0000089906</t>
  </si>
  <si>
    <t>Guo,Yunjun</t>
  </si>
  <si>
    <t>0000088955</t>
  </si>
  <si>
    <t>Guiler,Robin</t>
  </si>
  <si>
    <t>0000086764</t>
  </si>
  <si>
    <t>Mahmood,Kashif</t>
  </si>
  <si>
    <t>0000086765</t>
  </si>
  <si>
    <t>Bayane,El Mehdi</t>
  </si>
  <si>
    <t>0000080384</t>
  </si>
  <si>
    <t>Guerrero,Javier Esquivel</t>
  </si>
  <si>
    <t>0000094507</t>
  </si>
  <si>
    <t>Saunders,Christopher</t>
  </si>
  <si>
    <t>0000078199</t>
  </si>
  <si>
    <t>Patton,Rikki A</t>
  </si>
  <si>
    <t>0000092676</t>
  </si>
  <si>
    <t>King,Travis</t>
  </si>
  <si>
    <t>0000078166</t>
  </si>
  <si>
    <t>Sigler,Yuki</t>
  </si>
  <si>
    <t>0000080066</t>
  </si>
  <si>
    <t>Savariau,Laura</t>
  </si>
  <si>
    <t>0000085863</t>
  </si>
  <si>
    <t>Howard,Erika</t>
  </si>
  <si>
    <t>0000078565</t>
  </si>
  <si>
    <t>Sang,Jina</t>
  </si>
  <si>
    <t>0000090470</t>
  </si>
  <si>
    <t>Moser,Joshua</t>
  </si>
  <si>
    <t>0000084725</t>
  </si>
  <si>
    <t>Dibo,George</t>
  </si>
  <si>
    <t>0000094677</t>
  </si>
  <si>
    <t>Williams,Keith</t>
  </si>
  <si>
    <t>0000078912</t>
  </si>
  <si>
    <t>Lohrey,Laurel</t>
  </si>
  <si>
    <t>0000091249</t>
  </si>
  <si>
    <t>Rocco,Antonio</t>
  </si>
  <si>
    <t>0000078095</t>
  </si>
  <si>
    <t>Cong,Hongbo</t>
  </si>
  <si>
    <t>0000086766</t>
  </si>
  <si>
    <t>Cardenas,Julia C</t>
  </si>
  <si>
    <t>0000091728</t>
  </si>
  <si>
    <t>Delnoce,Maggie</t>
  </si>
  <si>
    <t>0000073918</t>
  </si>
  <si>
    <t>Mitchell,Deontae'</t>
  </si>
  <si>
    <t>0000095361</t>
  </si>
  <si>
    <t>Koeth,Madeline</t>
  </si>
  <si>
    <t>0000087124</t>
  </si>
  <si>
    <t>Stutzman,Jordan</t>
  </si>
  <si>
    <t>0000092212</t>
  </si>
  <si>
    <t>Williams,Ryan</t>
  </si>
  <si>
    <t>0000086108</t>
  </si>
  <si>
    <t>Conn,Brandon</t>
  </si>
  <si>
    <t>0000087097</t>
  </si>
  <si>
    <t>Sulenski,Daniel</t>
  </si>
  <si>
    <t>0000090165</t>
  </si>
  <si>
    <t>Turner,Samuel</t>
  </si>
  <si>
    <t>0000086767</t>
  </si>
  <si>
    <t>Argiro,Jared</t>
  </si>
  <si>
    <t>0000086119</t>
  </si>
  <si>
    <t>Youssef,Nahla</t>
  </si>
  <si>
    <t>0000081980</t>
  </si>
  <si>
    <t>Coder,Bryce</t>
  </si>
  <si>
    <t>0000092317</t>
  </si>
  <si>
    <t>Harter,Jonathan</t>
  </si>
  <si>
    <t>0000086768</t>
  </si>
  <si>
    <t>Taylor,De'Arius D</t>
  </si>
  <si>
    <t>0000094198</t>
  </si>
  <si>
    <t>Doll,Megan</t>
  </si>
  <si>
    <t>0000086769</t>
  </si>
  <si>
    <t>Jernigan,Kara A</t>
  </si>
  <si>
    <t>0000088115</t>
  </si>
  <si>
    <t>Shultz,Nathaniel</t>
  </si>
  <si>
    <t>0000084248</t>
  </si>
  <si>
    <t>Ren,Zhencheng</t>
  </si>
  <si>
    <t>0000086770</t>
  </si>
  <si>
    <t>Gough,Eric J</t>
  </si>
  <si>
    <t>0000086771</t>
  </si>
  <si>
    <t>Page,Rebecca A</t>
  </si>
  <si>
    <t>0000095350</t>
  </si>
  <si>
    <t>Bonaiuti,Federico</t>
  </si>
  <si>
    <t>0000082726</t>
  </si>
  <si>
    <t>Grayson,Elliott R</t>
  </si>
  <si>
    <t>0000079012</t>
  </si>
  <si>
    <t>Katafiasz,Heather</t>
  </si>
  <si>
    <t>0000092432</t>
  </si>
  <si>
    <t>Sheridan,Sean</t>
  </si>
  <si>
    <t>0000080311</t>
  </si>
  <si>
    <t>Verna,Nicholas P</t>
  </si>
  <si>
    <t>0000085141</t>
  </si>
  <si>
    <t>Christman,Kailey</t>
  </si>
  <si>
    <t>0000086772</t>
  </si>
  <si>
    <t>McCann,Colin G</t>
  </si>
  <si>
    <t>0000090056</t>
  </si>
  <si>
    <t>Marita,Jessica</t>
  </si>
  <si>
    <t>0000092250</t>
  </si>
  <si>
    <t>Frye,Nathan</t>
  </si>
  <si>
    <t>0000087311</t>
  </si>
  <si>
    <t>Sprague,Kenan</t>
  </si>
  <si>
    <t>0000092422</t>
  </si>
  <si>
    <t>Howard,Stephen</t>
  </si>
  <si>
    <t>0000095697</t>
  </si>
  <si>
    <t>Laughorn,Tyler</t>
  </si>
  <si>
    <t>0000090474</t>
  </si>
  <si>
    <t>Alyami,Manea</t>
  </si>
  <si>
    <t>0000092825</t>
  </si>
  <si>
    <t>Demshemino,Innocent</t>
  </si>
  <si>
    <t>0000086773</t>
  </si>
  <si>
    <t>Smyczek,Anna C</t>
  </si>
  <si>
    <t>0000081224</t>
  </si>
  <si>
    <t>Ball,Alli</t>
  </si>
  <si>
    <t>0000087307</t>
  </si>
  <si>
    <t>Hayes,Anthony</t>
  </si>
  <si>
    <t>0000086774</t>
  </si>
  <si>
    <t>Cross,Alexis L</t>
  </si>
  <si>
    <t>0000084914</t>
  </si>
  <si>
    <t>Siman,Kelly E</t>
  </si>
  <si>
    <t>0000086775</t>
  </si>
  <si>
    <t>Amini Khoiy,Keyvan</t>
  </si>
  <si>
    <t>0000084167</t>
  </si>
  <si>
    <t>Dunlap,Adrianna</t>
  </si>
  <si>
    <t>0000088008</t>
  </si>
  <si>
    <t>Svatos,Colin</t>
  </si>
  <si>
    <t>0000085922</t>
  </si>
  <si>
    <t>Callanan,Lindsay</t>
  </si>
  <si>
    <t>0000088838</t>
  </si>
  <si>
    <t>Brausch,Leah</t>
  </si>
  <si>
    <t>0000088913</t>
  </si>
  <si>
    <t>Sciscento,Bridget</t>
  </si>
  <si>
    <t>0000086776</t>
  </si>
  <si>
    <t>Deenanat,Kristina</t>
  </si>
  <si>
    <t>0000089081</t>
  </si>
  <si>
    <t>Fazio,Benjamin</t>
  </si>
  <si>
    <t>0000094601</t>
  </si>
  <si>
    <t>Harget,Rachel</t>
  </si>
  <si>
    <t>0000086777</t>
  </si>
  <si>
    <t>Heckman,Nicole V</t>
  </si>
  <si>
    <t>0000094660</t>
  </si>
  <si>
    <t>Rzotkiewicz,Meghan</t>
  </si>
  <si>
    <t>0000088369</t>
  </si>
  <si>
    <t>Rozaieski,Kendal</t>
  </si>
  <si>
    <t>0000087209</t>
  </si>
  <si>
    <t>Foor,Riniah Amanda-Pei</t>
  </si>
  <si>
    <t>0000090298</t>
  </si>
  <si>
    <t>Knepper,Amber</t>
  </si>
  <si>
    <t>0000092133</t>
  </si>
  <si>
    <t>Havelock,Selena</t>
  </si>
  <si>
    <t>0000087700</t>
  </si>
  <si>
    <t>Haverlock,Selena</t>
  </si>
  <si>
    <t>0000082118</t>
  </si>
  <si>
    <t>O'Brien,Natalie B</t>
  </si>
  <si>
    <t>0000089513</t>
  </si>
  <si>
    <t>Pohlman,Kyle</t>
  </si>
  <si>
    <t>0000090284</t>
  </si>
  <si>
    <t>Toothman,Jacob</t>
  </si>
  <si>
    <t>0000088758</t>
  </si>
  <si>
    <t>Manges,Margaret</t>
  </si>
  <si>
    <t>0000086778</t>
  </si>
  <si>
    <t>Phillips,Joshua E</t>
  </si>
  <si>
    <t>0000088828</t>
  </si>
  <si>
    <t>Dolly,Amber</t>
  </si>
  <si>
    <t>0000086779</t>
  </si>
  <si>
    <t>Dubina,Jacob M</t>
  </si>
  <si>
    <t>0000089741</t>
  </si>
  <si>
    <t>Foulks,Adam</t>
  </si>
  <si>
    <t>0000087506</t>
  </si>
  <si>
    <t>Hoffman,Leland</t>
  </si>
  <si>
    <t>0000095335</t>
  </si>
  <si>
    <t>Lint,Megan</t>
  </si>
  <si>
    <t>0000090229</t>
  </si>
  <si>
    <t>Rey,Gabrielle</t>
  </si>
  <si>
    <t>0000083109</t>
  </si>
  <si>
    <t>Westfield,Dana</t>
  </si>
  <si>
    <t>0000083586</t>
  </si>
  <si>
    <t>Zehentbauer,Elaina L</t>
  </si>
  <si>
    <t>0000088917</t>
  </si>
  <si>
    <t>Cargill,Corey</t>
  </si>
  <si>
    <t>0000089549</t>
  </si>
  <si>
    <t>Houston,Audri'Anna</t>
  </si>
  <si>
    <t>0000091139</t>
  </si>
  <si>
    <t>Otto,Anastasia</t>
  </si>
  <si>
    <t>0000086780</t>
  </si>
  <si>
    <t>Smith,Dillon C</t>
  </si>
  <si>
    <t>0000086781</t>
  </si>
  <si>
    <t>Sutton,Jordan K</t>
  </si>
  <si>
    <t>0000082105</t>
  </si>
  <si>
    <t>Williams,Newman L</t>
  </si>
  <si>
    <t>0000095541</t>
  </si>
  <si>
    <t>Dennen,Taylor</t>
  </si>
  <si>
    <t>0000082117</t>
  </si>
  <si>
    <t>Schlosser,Kayla M</t>
  </si>
  <si>
    <t>0000090247</t>
  </si>
  <si>
    <t>APSYS Inc</t>
  </si>
  <si>
    <t>0000090161</t>
  </si>
  <si>
    <t>Williams,Brandi</t>
  </si>
  <si>
    <t>0000089737</t>
  </si>
  <si>
    <t>Elms,Alyssa N</t>
  </si>
  <si>
    <t>0000089929</t>
  </si>
  <si>
    <t>Greene,Daniella</t>
  </si>
  <si>
    <t>0000092242</t>
  </si>
  <si>
    <t>Asare-Bediako,Felix</t>
  </si>
  <si>
    <t>0000080091</t>
  </si>
  <si>
    <t>Boxen,Brock</t>
  </si>
  <si>
    <t>0000088924</t>
  </si>
  <si>
    <t>Williams,Marisa</t>
  </si>
  <si>
    <t>0000079499</t>
  </si>
  <si>
    <t>Farhad,Siamak</t>
  </si>
  <si>
    <t>0000086782</t>
  </si>
  <si>
    <t>Cherukuri,Sneha Priya</t>
  </si>
  <si>
    <t>0000086783</t>
  </si>
  <si>
    <t>Young,Brandon M</t>
  </si>
  <si>
    <t>0000086784</t>
  </si>
  <si>
    <t>Crites,Amanda M</t>
  </si>
  <si>
    <t>0000090017</t>
  </si>
  <si>
    <t>Wolin,Kristina</t>
  </si>
  <si>
    <t>0000082469</t>
  </si>
  <si>
    <t>Durr,Jacob</t>
  </si>
  <si>
    <t>0000087625</t>
  </si>
  <si>
    <t>Bullock,Dirk</t>
  </si>
  <si>
    <t>0000092144</t>
  </si>
  <si>
    <t>Apanius,Avery</t>
  </si>
  <si>
    <t>0000089625</t>
  </si>
  <si>
    <t>Podolsky,Michael</t>
  </si>
  <si>
    <t>0000092297</t>
  </si>
  <si>
    <t>Ebie,Michael</t>
  </si>
  <si>
    <t>0000090068</t>
  </si>
  <si>
    <t>Wilkins,Alec</t>
  </si>
  <si>
    <t>0000094266</t>
  </si>
  <si>
    <t>Smith,Floreecia</t>
  </si>
  <si>
    <t>0000089336</t>
  </si>
  <si>
    <t>Cameron,Cassandra</t>
  </si>
  <si>
    <t>0000093415</t>
  </si>
  <si>
    <t>Wilson,Colin</t>
  </si>
  <si>
    <t>0000087851</t>
  </si>
  <si>
    <t>Zhao,Jingyi</t>
  </si>
  <si>
    <t>0000080310</t>
  </si>
  <si>
    <t>Qin,Mingzhou</t>
  </si>
  <si>
    <t>0000082836</t>
  </si>
  <si>
    <t>Weiss,Zachary</t>
  </si>
  <si>
    <t>0000086785</t>
  </si>
  <si>
    <t>Hughley,Dajah T</t>
  </si>
  <si>
    <t>0000094582</t>
  </si>
  <si>
    <t>Newell,Joshua</t>
  </si>
  <si>
    <t>0000082060</t>
  </si>
  <si>
    <t>Piersol,Jenna</t>
  </si>
  <si>
    <t>0000086786</t>
  </si>
  <si>
    <t>Amaro,Denajo E</t>
  </si>
  <si>
    <t>0000087169</t>
  </si>
  <si>
    <t>Herbert,Joseph</t>
  </si>
  <si>
    <t>0000093180</t>
  </si>
  <si>
    <t>Davis,Orion</t>
  </si>
  <si>
    <t>0000086787</t>
  </si>
  <si>
    <t>Tyson,Shaquille D</t>
  </si>
  <si>
    <t>0000086788</t>
  </si>
  <si>
    <t>Bousquet,Alexandra J</t>
  </si>
  <si>
    <t>0000086789</t>
  </si>
  <si>
    <t>May,Jacob G</t>
  </si>
  <si>
    <t>0000087999</t>
  </si>
  <si>
    <t>Mysliwiec,Mike</t>
  </si>
  <si>
    <t>0000090641</t>
  </si>
  <si>
    <t>Kleis,Austin</t>
  </si>
  <si>
    <t>0000085864</t>
  </si>
  <si>
    <t>Moody,Monica</t>
  </si>
  <si>
    <t>0000090037</t>
  </si>
  <si>
    <t>Loveland,Josh</t>
  </si>
  <si>
    <t>0000093588</t>
  </si>
  <si>
    <t>Tareen,Omar</t>
  </si>
  <si>
    <t>0000084145</t>
  </si>
  <si>
    <t>Scarpitti,Bethany</t>
  </si>
  <si>
    <t>0000089521</t>
  </si>
  <si>
    <t>Hammerstein,Matthew</t>
  </si>
  <si>
    <t>0000086790</t>
  </si>
  <si>
    <t>Stacy,Marcus A</t>
  </si>
  <si>
    <t>0000090601</t>
  </si>
  <si>
    <t>Vargas,Kristen</t>
  </si>
  <si>
    <t>0000086791</t>
  </si>
  <si>
    <t>Alcorn,Tanner R</t>
  </si>
  <si>
    <t>0000092792</t>
  </si>
  <si>
    <t>Alin,Maishah</t>
  </si>
  <si>
    <t>0000087371</t>
  </si>
  <si>
    <t>Power,James</t>
  </si>
  <si>
    <t>0000091309</t>
  </si>
  <si>
    <t>Szoch,Michael</t>
  </si>
  <si>
    <t>0000085651</t>
  </si>
  <si>
    <t>Queen,David</t>
  </si>
  <si>
    <t>0000086792</t>
  </si>
  <si>
    <t>Walters,Thomas C</t>
  </si>
  <si>
    <t>0000091438</t>
  </si>
  <si>
    <t>Keys,Kayla</t>
  </si>
  <si>
    <t>0000085960</t>
  </si>
  <si>
    <t>Montagna,Laina</t>
  </si>
  <si>
    <t>0000082731</t>
  </si>
  <si>
    <t>CEP Inc</t>
  </si>
  <si>
    <t>0000088559</t>
  </si>
  <si>
    <t>Lucintech Inc</t>
  </si>
  <si>
    <t>0000094714</t>
  </si>
  <si>
    <t>Pursel,Marissa</t>
  </si>
  <si>
    <t>0000090170</t>
  </si>
  <si>
    <t>Crain,Jordan</t>
  </si>
  <si>
    <t>0000092814</t>
  </si>
  <si>
    <t>To The Estate of Reed Gabor</t>
  </si>
  <si>
    <t>0000086793</t>
  </si>
  <si>
    <t>Parras,Gregory G</t>
  </si>
  <si>
    <t>0000093827</t>
  </si>
  <si>
    <t>McDivitt,Ryan</t>
  </si>
  <si>
    <t>0000088370</t>
  </si>
  <si>
    <t>Clark,Amy</t>
  </si>
  <si>
    <t>0000085992</t>
  </si>
  <si>
    <t>Martz,Nolyn</t>
  </si>
  <si>
    <t>0000086794</t>
  </si>
  <si>
    <t>Kirk,Shawn M</t>
  </si>
  <si>
    <t>0000088212</t>
  </si>
  <si>
    <t>Hamrick,Brandon</t>
  </si>
  <si>
    <t>0000079727</t>
  </si>
  <si>
    <t>Spath,Carolyn</t>
  </si>
  <si>
    <t>0000093642</t>
  </si>
  <si>
    <t>Eppelheimer,Maggie</t>
  </si>
  <si>
    <t>0000086795</t>
  </si>
  <si>
    <t>Loughner,Morgan E</t>
  </si>
  <si>
    <t>0000083569</t>
  </si>
  <si>
    <t>Clifford,Elizabeth J</t>
  </si>
  <si>
    <t>0000087898</t>
  </si>
  <si>
    <t>Qin,Haifeng</t>
  </si>
  <si>
    <t>0000086021</t>
  </si>
  <si>
    <t>Pfeifer,Adam</t>
  </si>
  <si>
    <t>0000086796</t>
  </si>
  <si>
    <t>Oatis,Key-Asia</t>
  </si>
  <si>
    <t>0000090274</t>
  </si>
  <si>
    <t>Gates,Steven</t>
  </si>
  <si>
    <t>0000084768</t>
  </si>
  <si>
    <t>Gold,Scott</t>
  </si>
  <si>
    <t>0000084759</t>
  </si>
  <si>
    <t>Chen,KeKe</t>
  </si>
  <si>
    <t>0000086797</t>
  </si>
  <si>
    <t>Johnson III,Clifford T</t>
  </si>
  <si>
    <t>0000082128</t>
  </si>
  <si>
    <t>Geier,Sophia</t>
  </si>
  <si>
    <t>0000092134</t>
  </si>
  <si>
    <t>Shah,Shriji</t>
  </si>
  <si>
    <t>0000082109</t>
  </si>
  <si>
    <t>Her,Pader B</t>
  </si>
  <si>
    <t>0000080070</t>
  </si>
  <si>
    <t>Szynal,Ludwika</t>
  </si>
  <si>
    <t>0000089601</t>
  </si>
  <si>
    <t>Refe,Michael</t>
  </si>
  <si>
    <t>0000087753</t>
  </si>
  <si>
    <t>Kaboli Farshchi,Seyeyamir</t>
  </si>
  <si>
    <t>0000095324</t>
  </si>
  <si>
    <t>Yao,Xuesi</t>
  </si>
  <si>
    <t>0000086798</t>
  </si>
  <si>
    <t>Gloss,Haley S</t>
  </si>
  <si>
    <t>0000086799</t>
  </si>
  <si>
    <t>Rajiah,Jordan H</t>
  </si>
  <si>
    <t>0000082283</t>
  </si>
  <si>
    <t>Edwards,Larissa</t>
  </si>
  <si>
    <t>0000084632</t>
  </si>
  <si>
    <t>Gerdes,Zachary</t>
  </si>
  <si>
    <t>0000086800</t>
  </si>
  <si>
    <t>Hoopingarner,Sharon A</t>
  </si>
  <si>
    <t>0000085134</t>
  </si>
  <si>
    <t>Rinaldo,Anthony</t>
  </si>
  <si>
    <t>0000093213</t>
  </si>
  <si>
    <t>Ryan,Christopher</t>
  </si>
  <si>
    <t>0000086801</t>
  </si>
  <si>
    <t>Kennedy,Stephfon J</t>
  </si>
  <si>
    <t>0000092873</t>
  </si>
  <si>
    <t>Kololli,Florent</t>
  </si>
  <si>
    <t>0000093386</t>
  </si>
  <si>
    <t>Bauknecht,Alexander</t>
  </si>
  <si>
    <t>0000090510</t>
  </si>
  <si>
    <t>Blanchard,Denisha</t>
  </si>
  <si>
    <t>0000092093</t>
  </si>
  <si>
    <t>Davis,Joshua A</t>
  </si>
  <si>
    <t>0000091796</t>
  </si>
  <si>
    <t>Dhakal,Prem</t>
  </si>
  <si>
    <t>0000089252</t>
  </si>
  <si>
    <t>Francisco,Gavin</t>
  </si>
  <si>
    <t>0000086802</t>
  </si>
  <si>
    <t>Grabowski,Corey A</t>
  </si>
  <si>
    <t>0000086803</t>
  </si>
  <si>
    <t>Harris,Jason S</t>
  </si>
  <si>
    <t>0000089520</t>
  </si>
  <si>
    <t>Horning,Sara</t>
  </si>
  <si>
    <t>0000092886</t>
  </si>
  <si>
    <t>Moore,Ryan</t>
  </si>
  <si>
    <t>0000088558</t>
  </si>
  <si>
    <t>Rogers,Gregory</t>
  </si>
  <si>
    <t>0000086804</t>
  </si>
  <si>
    <t>Sanders,Nicholas A</t>
  </si>
  <si>
    <t>0000090190</t>
  </si>
  <si>
    <t>Taylor,Deborah</t>
  </si>
  <si>
    <t>0000086805</t>
  </si>
  <si>
    <t>Thompson,Maria A</t>
  </si>
  <si>
    <t>0000085397</t>
  </si>
  <si>
    <t>Hall,Cheyanne</t>
  </si>
  <si>
    <t>0000080072</t>
  </si>
  <si>
    <t>Tsypin,Alisa</t>
  </si>
  <si>
    <t>0000094674</t>
  </si>
  <si>
    <t>Riley,Thomas C</t>
  </si>
  <si>
    <t>0000091107</t>
  </si>
  <si>
    <t>Fonner,Adam</t>
  </si>
  <si>
    <t>0000085869</t>
  </si>
  <si>
    <t>Ostroski,Sharon</t>
  </si>
  <si>
    <t>0000086806</t>
  </si>
  <si>
    <t>Lewis,Raven D</t>
  </si>
  <si>
    <t>0000086807</t>
  </si>
  <si>
    <t>Ouedraogo,Pengwende C</t>
  </si>
  <si>
    <t>0000090930</t>
  </si>
  <si>
    <t>Ardner,Devin</t>
  </si>
  <si>
    <t>0000083112</t>
  </si>
  <si>
    <t>Junius,Travonte</t>
  </si>
  <si>
    <t>0000086808</t>
  </si>
  <si>
    <t>Osickey Jr,Mark J</t>
  </si>
  <si>
    <t>0000086809</t>
  </si>
  <si>
    <t>Nazari,Ashkan</t>
  </si>
  <si>
    <t>0000087828</t>
  </si>
  <si>
    <t>Xia,Yanfeng</t>
  </si>
  <si>
    <t>0000087114</t>
  </si>
  <si>
    <t>Estate of Charles Page Jr</t>
  </si>
  <si>
    <t>0000085639</t>
  </si>
  <si>
    <t>Rohr,Katie</t>
  </si>
  <si>
    <t>0000086810</t>
  </si>
  <si>
    <t>Infante,Gabriella D</t>
  </si>
  <si>
    <t>0000089374</t>
  </si>
  <si>
    <t>Catania,James</t>
  </si>
  <si>
    <t>0000088267</t>
  </si>
  <si>
    <t>Bryant,Payton S</t>
  </si>
  <si>
    <t>0000086811</t>
  </si>
  <si>
    <t>Logan,Timothy J</t>
  </si>
  <si>
    <t>0000091078</t>
  </si>
  <si>
    <t>Somerville,Shane</t>
  </si>
  <si>
    <t>0000085806</t>
  </si>
  <si>
    <t>Albaba,Christine</t>
  </si>
  <si>
    <t>0000085032</t>
  </si>
  <si>
    <t>Barnes,April</t>
  </si>
  <si>
    <t>0000088435</t>
  </si>
  <si>
    <t>Shrikhande,Gayatri</t>
  </si>
  <si>
    <t>0000086812</t>
  </si>
  <si>
    <t>Pipkin,Maxwell D</t>
  </si>
  <si>
    <t>0000079378</t>
  </si>
  <si>
    <t>Gonzalez,Frank</t>
  </si>
  <si>
    <t>0000089620</t>
  </si>
  <si>
    <t>Wingard,Hobart</t>
  </si>
  <si>
    <t>0000079580</t>
  </si>
  <si>
    <t>Hatch,Shaylyn K</t>
  </si>
  <si>
    <t>0000084411</t>
  </si>
  <si>
    <t>Crichlow,Garrett</t>
  </si>
  <si>
    <t>0000086813</t>
  </si>
  <si>
    <t>Davis,Kai J</t>
  </si>
  <si>
    <t>0000081145</t>
  </si>
  <si>
    <t>Bullitt,Priscilla S</t>
  </si>
  <si>
    <t>0000079388</t>
  </si>
  <si>
    <t>Hartwell,Anne Marie</t>
  </si>
  <si>
    <t>0000079737</t>
  </si>
  <si>
    <t>Endres,Kevin J</t>
  </si>
  <si>
    <t>0000091703</t>
  </si>
  <si>
    <t>Chen,Jiahui</t>
  </si>
  <si>
    <t>0000086814</t>
  </si>
  <si>
    <t>Nimmalapalli,Sunny Rahul</t>
  </si>
  <si>
    <t>0000084430</t>
  </si>
  <si>
    <t>Zhang,Shuailin</t>
  </si>
  <si>
    <t>0000086815</t>
  </si>
  <si>
    <t>Channagiri,Abhay</t>
  </si>
  <si>
    <t>0000090852</t>
  </si>
  <si>
    <t>Kaur,Sukhmanjot</t>
  </si>
  <si>
    <t>0000087090</t>
  </si>
  <si>
    <t>Jancewicz,Amanda</t>
  </si>
  <si>
    <t>0000091613</t>
  </si>
  <si>
    <t>Smith,Laura</t>
  </si>
  <si>
    <t>0000085612</t>
  </si>
  <si>
    <t>Thomas,Luke I</t>
  </si>
  <si>
    <t>0000086816</t>
  </si>
  <si>
    <t>Wiedt,Shane P</t>
  </si>
  <si>
    <t>0000088433</t>
  </si>
  <si>
    <t>McCally,Logan</t>
  </si>
  <si>
    <t>0000086817</t>
  </si>
  <si>
    <t>Mikolay,Ashley J</t>
  </si>
  <si>
    <t>0000089377</t>
  </si>
  <si>
    <t>Panakarajupally,Ragavendra</t>
  </si>
  <si>
    <t>0000088609</t>
  </si>
  <si>
    <t>Haley,Christina</t>
  </si>
  <si>
    <t>0000087067</t>
  </si>
  <si>
    <t>Barakat,Youssef Elias</t>
  </si>
  <si>
    <t>0000085377</t>
  </si>
  <si>
    <t>Karnuth,Breanna</t>
  </si>
  <si>
    <t>0000091418</t>
  </si>
  <si>
    <t>Su,Zebin</t>
  </si>
  <si>
    <t>0000088610</t>
  </si>
  <si>
    <t>Zhao,Zhiling</t>
  </si>
  <si>
    <t>0000089241</t>
  </si>
  <si>
    <t>Arnett,Whitney</t>
  </si>
  <si>
    <t>0000082112</t>
  </si>
  <si>
    <t>Holthusen Jr,Stuart M</t>
  </si>
  <si>
    <t>0000086818</t>
  </si>
  <si>
    <t>Konda,Sandeep Reddy</t>
  </si>
  <si>
    <t>0000085788</t>
  </si>
  <si>
    <t>Krasner,Paul</t>
  </si>
  <si>
    <t>0000084995</t>
  </si>
  <si>
    <t>KC,Pawan</t>
  </si>
  <si>
    <t>0000090128</t>
  </si>
  <si>
    <t>Dunahay,Haylee</t>
  </si>
  <si>
    <t>0000089051</t>
  </si>
  <si>
    <t>Emon,Md Omar Faruk</t>
  </si>
  <si>
    <t>0000086819</t>
  </si>
  <si>
    <t>Ranjbar,Mohammad</t>
  </si>
  <si>
    <t>0000086820</t>
  </si>
  <si>
    <t>Vechalapu,Uday Bhaskar</t>
  </si>
  <si>
    <t>0000079269</t>
  </si>
  <si>
    <t>Bale,James</t>
  </si>
  <si>
    <t>0000086821</t>
  </si>
  <si>
    <t>Steo,Christopher W</t>
  </si>
  <si>
    <t>0000080274</t>
  </si>
  <si>
    <t>Wang,Chao</t>
  </si>
  <si>
    <t>0000087639</t>
  </si>
  <si>
    <t>Goebel,Eliza</t>
  </si>
  <si>
    <t>0000091170</t>
  </si>
  <si>
    <t>Pulipati,Sravan Kumar</t>
  </si>
  <si>
    <t>0000084200</t>
  </si>
  <si>
    <t>Tao,Hui</t>
  </si>
  <si>
    <t>0000084559</t>
  </si>
  <si>
    <t>Basutkar,Monali N</t>
  </si>
  <si>
    <t>0000087137</t>
  </si>
  <si>
    <t>Zhao,Yue</t>
  </si>
  <si>
    <t>0000083404</t>
  </si>
  <si>
    <t>Brown,Holly</t>
  </si>
  <si>
    <t>0000087762</t>
  </si>
  <si>
    <t>Song,Xuan</t>
  </si>
  <si>
    <t>0000085834</t>
  </si>
  <si>
    <t>Ustriyana,Putu</t>
  </si>
  <si>
    <t>0000088572</t>
  </si>
  <si>
    <t>Sun,Xinyu</t>
  </si>
  <si>
    <t>0000086822</t>
  </si>
  <si>
    <t>Chen,Yizhou</t>
  </si>
  <si>
    <t>0000084797</t>
  </si>
  <si>
    <t>Li,Yifan</t>
  </si>
  <si>
    <t>0000094990</t>
  </si>
  <si>
    <t>Wang,Sihan</t>
  </si>
  <si>
    <t>0000089617</t>
  </si>
  <si>
    <t>Wang,Xiaoteng</t>
  </si>
  <si>
    <t>0000086823</t>
  </si>
  <si>
    <t>Wang,Haoran</t>
  </si>
  <si>
    <t>0000084840</t>
  </si>
  <si>
    <t>Zhong,Yingfan</t>
  </si>
  <si>
    <t>0000083662</t>
  </si>
  <si>
    <t>Flores,Catalina</t>
  </si>
  <si>
    <t>0000088676</t>
  </si>
  <si>
    <t>Liang,Wenfeng</t>
  </si>
  <si>
    <t>0000095311</t>
  </si>
  <si>
    <t>Liu,Cheng</t>
  </si>
  <si>
    <t>0000087323</t>
  </si>
  <si>
    <t>Schauder,Max</t>
  </si>
  <si>
    <t>0000086824</t>
  </si>
  <si>
    <t>Islam,Md. Zakirul</t>
  </si>
  <si>
    <t>0000086131</t>
  </si>
  <si>
    <t>Ji,Tuo</t>
  </si>
  <si>
    <t>0000081733</t>
  </si>
  <si>
    <t>Ling,Chen</t>
  </si>
  <si>
    <t>0000084832</t>
  </si>
  <si>
    <t>Ren,Xianjie</t>
  </si>
  <si>
    <t>0000087136</t>
  </si>
  <si>
    <t>Zheng,Yexin</t>
  </si>
  <si>
    <t>0000085680</t>
  </si>
  <si>
    <t>Gaddam,Sai Prakash Reddy</t>
  </si>
  <si>
    <t>0000091338</t>
  </si>
  <si>
    <t>Seo,Junyoung</t>
  </si>
  <si>
    <t>0000086825</t>
  </si>
  <si>
    <t>Meka,Divya</t>
  </si>
  <si>
    <t>0000086826</t>
  </si>
  <si>
    <t>Dalvi,Siddhesh N</t>
  </si>
  <si>
    <t>0000091117</t>
  </si>
  <si>
    <t>Gade,Harshal</t>
  </si>
  <si>
    <t>0000082029</t>
  </si>
  <si>
    <t>Ma,Chi</t>
  </si>
  <si>
    <t>0000031166</t>
  </si>
  <si>
    <t>Parker,Alex Robert</t>
  </si>
  <si>
    <t>0000090183</t>
  </si>
  <si>
    <t>Ertle,Sabrina</t>
  </si>
  <si>
    <t>0000085582</t>
  </si>
  <si>
    <t>Khabouchi,Faycal</t>
  </si>
  <si>
    <t>0000092546</t>
  </si>
  <si>
    <t>Meyer,James W</t>
  </si>
  <si>
    <t>0000082247</t>
  </si>
  <si>
    <t>Gu,Yuanqing</t>
  </si>
  <si>
    <t>0000093872</t>
  </si>
  <si>
    <t>Fisher,Alexander</t>
  </si>
  <si>
    <t>0000086827</t>
  </si>
  <si>
    <t>Khan,Md. Mahfujul H</t>
  </si>
  <si>
    <t>0000087540</t>
  </si>
  <si>
    <t>Moulding,Lisa</t>
  </si>
  <si>
    <t>0000085047</t>
  </si>
  <si>
    <t>Walker,Pierce</t>
  </si>
  <si>
    <t>0000091187</t>
  </si>
  <si>
    <t>Gump,Kyle</t>
  </si>
  <si>
    <t>0000079874</t>
  </si>
  <si>
    <t>Brown,Gloria J</t>
  </si>
  <si>
    <t>0000088042</t>
  </si>
  <si>
    <t>Kovach,Claire</t>
  </si>
  <si>
    <t>0000084842</t>
  </si>
  <si>
    <t>Zhou,Zhe</t>
  </si>
  <si>
    <t>0000086828</t>
  </si>
  <si>
    <t>Lambert,Samuel J</t>
  </si>
  <si>
    <t>0000089535</t>
  </si>
  <si>
    <t>Ludwig,Matthew</t>
  </si>
  <si>
    <t>0000091264</t>
  </si>
  <si>
    <t>Alserhani,Fawaz</t>
  </si>
  <si>
    <t>0000083239</t>
  </si>
  <si>
    <t>Pierce,Adam J</t>
  </si>
  <si>
    <t>0000079735</t>
  </si>
  <si>
    <t>Wilson,Michael C</t>
  </si>
  <si>
    <t>0000087473</t>
  </si>
  <si>
    <t>Liu,Suqi</t>
  </si>
  <si>
    <t>0000087704</t>
  </si>
  <si>
    <t>Asghar,Hussain</t>
  </si>
  <si>
    <t>0000088515</t>
  </si>
  <si>
    <t>Barnes,Cassidy</t>
  </si>
  <si>
    <t>0000088414</t>
  </si>
  <si>
    <t>Brown,Erin</t>
  </si>
  <si>
    <t>0000089719</t>
  </si>
  <si>
    <t>Pearson,Samuel</t>
  </si>
  <si>
    <t>0000084732</t>
  </si>
  <si>
    <t>Flowers,Kaitlyn</t>
  </si>
  <si>
    <t>0000088134</t>
  </si>
  <si>
    <t>Richardson,Ashley</t>
  </si>
  <si>
    <t>0000085249</t>
  </si>
  <si>
    <t>Waterman,Benjamin</t>
  </si>
  <si>
    <t>0000091075</t>
  </si>
  <si>
    <t>Anthony,Sean</t>
  </si>
  <si>
    <t>0000087113</t>
  </si>
  <si>
    <t>Estate of Luke Collins</t>
  </si>
  <si>
    <t>0000091670</t>
  </si>
  <si>
    <t>Martin,Amanda</t>
  </si>
  <si>
    <t>0000087306</t>
  </si>
  <si>
    <t>Sabljak,Daniel</t>
  </si>
  <si>
    <t>0000088793</t>
  </si>
  <si>
    <t>Sage,Kennedy</t>
  </si>
  <si>
    <t>0000088805</t>
  </si>
  <si>
    <t>Smith,Kelley L</t>
  </si>
  <si>
    <t>0000086829</t>
  </si>
  <si>
    <t>Blair Jr,Jesse L</t>
  </si>
  <si>
    <t>0000093831</t>
  </si>
  <si>
    <t>Callahan,Ryan</t>
  </si>
  <si>
    <t>0000091685</t>
  </si>
  <si>
    <t>Teeling,Quinntin</t>
  </si>
  <si>
    <t>0000086830</t>
  </si>
  <si>
    <t>Haque,Moinul S</t>
  </si>
  <si>
    <t>0000084514</t>
  </si>
  <si>
    <t>Sobani,Masoud</t>
  </si>
  <si>
    <t>0000088397</t>
  </si>
  <si>
    <t>McDaniel,Keegan</t>
  </si>
  <si>
    <t>0000047462</t>
  </si>
  <si>
    <t>Chappel,Leonard L</t>
  </si>
  <si>
    <t>0000091030</t>
  </si>
  <si>
    <t>Jian,Pei-Zhen</t>
  </si>
  <si>
    <t>0000084239</t>
  </si>
  <si>
    <t>Tseng,Steven</t>
  </si>
  <si>
    <t>0000088519</t>
  </si>
  <si>
    <t>Graziani,Christy</t>
  </si>
  <si>
    <t>0000091407</t>
  </si>
  <si>
    <t>Dakdouk,Tamara</t>
  </si>
  <si>
    <t>0000091565</t>
  </si>
  <si>
    <t>Morrison,Eric</t>
  </si>
  <si>
    <t>0000086831</t>
  </si>
  <si>
    <t>Vales,Alexander D</t>
  </si>
  <si>
    <t>0000086832</t>
  </si>
  <si>
    <t>Anim,George B</t>
  </si>
  <si>
    <t>0000080316</t>
  </si>
  <si>
    <t>Luong,Derek</t>
  </si>
  <si>
    <t>0000086833</t>
  </si>
  <si>
    <t>Amawi,Alma A</t>
  </si>
  <si>
    <t>0000086834</t>
  </si>
  <si>
    <t>Liegl,Joshua W</t>
  </si>
  <si>
    <t>0000079524</t>
  </si>
  <si>
    <t>Mounds,Otis S</t>
  </si>
  <si>
    <t>0000087227</t>
  </si>
  <si>
    <t>Nallapaneni,Asritha</t>
  </si>
  <si>
    <t>0000087207</t>
  </si>
  <si>
    <t>Barua,Himel</t>
  </si>
  <si>
    <t>0000086835</t>
  </si>
  <si>
    <t>Kaur,Baljit</t>
  </si>
  <si>
    <t>0000086154</t>
  </si>
  <si>
    <t>Agrawal,Aditya</t>
  </si>
  <si>
    <t>0000093078</t>
  </si>
  <si>
    <t>Huang,Chuanshi</t>
  </si>
  <si>
    <t>0000090643</t>
  </si>
  <si>
    <t>Rezvanifar,Sayed Cyrus</t>
  </si>
  <si>
    <t>0000083475</t>
  </si>
  <si>
    <t>Luo,Wen</t>
  </si>
  <si>
    <t>0000084184</t>
  </si>
  <si>
    <t>George,Estee</t>
  </si>
  <si>
    <t>0000085830</t>
  </si>
  <si>
    <t>Jain,Tanmay</t>
  </si>
  <si>
    <t>0000087505</t>
  </si>
  <si>
    <t>Seebounhouang,Khounkham</t>
  </si>
  <si>
    <t>0000085197</t>
  </si>
  <si>
    <t>Vasilenko,Valeriya</t>
  </si>
  <si>
    <t>0000089850</t>
  </si>
  <si>
    <t>Goodwin,Molly</t>
  </si>
  <si>
    <t>0000084450</t>
  </si>
  <si>
    <t>O'Leary,Thomas</t>
  </si>
  <si>
    <t>0000086837</t>
  </si>
  <si>
    <t>Wirtz,Nathan P</t>
  </si>
  <si>
    <t>0000086838</t>
  </si>
  <si>
    <t>Johnson,Hannah E</t>
  </si>
  <si>
    <t>0000079008</t>
  </si>
  <si>
    <t>Nadkarni,Gopal</t>
  </si>
  <si>
    <t>0000086839</t>
  </si>
  <si>
    <t>Havens,Alexander A</t>
  </si>
  <si>
    <t>0000081410</t>
  </si>
  <si>
    <t>Edwards,Dayja</t>
  </si>
  <si>
    <t>0000079768</t>
  </si>
  <si>
    <t>Bisco,Jill M</t>
  </si>
  <si>
    <t>0000087373</t>
  </si>
  <si>
    <t>Gopal,Akhila</t>
  </si>
  <si>
    <t>0000086840</t>
  </si>
  <si>
    <t>De Vera,Niko A</t>
  </si>
  <si>
    <t>0000082099</t>
  </si>
  <si>
    <t>Bullard Jr,Undrea D</t>
  </si>
  <si>
    <t>0000095492</t>
  </si>
  <si>
    <t>Perie Jr,Charles</t>
  </si>
  <si>
    <t>0000090647</t>
  </si>
  <si>
    <t>Prasad,Nikhil</t>
  </si>
  <si>
    <t>0000086841</t>
  </si>
  <si>
    <t>Dakwar,Adi E</t>
  </si>
  <si>
    <t>0000082108</t>
  </si>
  <si>
    <t>Pfeiffer,Yann D</t>
  </si>
  <si>
    <t>0000081880</t>
  </si>
  <si>
    <t>Yamini,Yamini</t>
  </si>
  <si>
    <t>0000089558</t>
  </si>
  <si>
    <t>Devincent,Lydia</t>
  </si>
  <si>
    <t>0000084650</t>
  </si>
  <si>
    <t>Alicea-Serrano,Angela M</t>
  </si>
  <si>
    <t>0000079765</t>
  </si>
  <si>
    <t>Kleinfehn,Alex</t>
  </si>
  <si>
    <t>0000087392</t>
  </si>
  <si>
    <t>Travaly,Sarah</t>
  </si>
  <si>
    <t>0000086842</t>
  </si>
  <si>
    <t>Paul,Arindam</t>
  </si>
  <si>
    <t>0000084443</t>
  </si>
  <si>
    <t>Foster,Kyle</t>
  </si>
  <si>
    <t>0000088334</t>
  </si>
  <si>
    <t>Sasz.,Preston</t>
  </si>
  <si>
    <t>0000088375</t>
  </si>
  <si>
    <t>Gao,Ashley</t>
  </si>
  <si>
    <t>0000089420</t>
  </si>
  <si>
    <t>Dearth,Brady</t>
  </si>
  <si>
    <t>0000091932</t>
  </si>
  <si>
    <t>Robinson,Andrew</t>
  </si>
  <si>
    <t>0000086843</t>
  </si>
  <si>
    <t>Zuschak,Gabriella M</t>
  </si>
  <si>
    <t>0000083205</t>
  </si>
  <si>
    <t>Mohammad,Mostak</t>
  </si>
  <si>
    <t>0000086844</t>
  </si>
  <si>
    <t>0000084520</t>
  </si>
  <si>
    <t>Borra,Chaitanya</t>
  </si>
  <si>
    <t>0000085129</t>
  </si>
  <si>
    <t>Guay,Astrid</t>
  </si>
  <si>
    <t>3033376A</t>
  </si>
  <si>
    <t>0000090937</t>
  </si>
  <si>
    <t>Smeltzer,Melissa</t>
  </si>
  <si>
    <t>0000083423</t>
  </si>
  <si>
    <t>Murray,Natalie</t>
  </si>
  <si>
    <t>0000087171</t>
  </si>
  <si>
    <t>Nourmohammadi Najafabadi,Hoda</t>
  </si>
  <si>
    <t>0000086845</t>
  </si>
  <si>
    <t>Ravulapelli,Koushik</t>
  </si>
  <si>
    <t>0000085565</t>
  </si>
  <si>
    <t>Schneider,Kathryn</t>
  </si>
  <si>
    <t>0000069576</t>
  </si>
  <si>
    <t>Foster,Baron</t>
  </si>
  <si>
    <t>0000080014</t>
  </si>
  <si>
    <t>Patel,Ankita</t>
  </si>
  <si>
    <t>0000088203</t>
  </si>
  <si>
    <t>Mauder,Daryll J</t>
  </si>
  <si>
    <t>0000090899</t>
  </si>
  <si>
    <t>Bao,Ruotian</t>
  </si>
  <si>
    <t>0000092574</t>
  </si>
  <si>
    <t>Nasir,Waafa</t>
  </si>
  <si>
    <t>0000086846</t>
  </si>
  <si>
    <t>Trexler,Kayla L</t>
  </si>
  <si>
    <t>0000087516</t>
  </si>
  <si>
    <t>Gitiafroz,Roya</t>
  </si>
  <si>
    <t>0000082106</t>
  </si>
  <si>
    <t>Baylis,George B</t>
  </si>
  <si>
    <t>0000086847</t>
  </si>
  <si>
    <t>Elsaid,Lubna A</t>
  </si>
  <si>
    <t>0000094901</t>
  </si>
  <si>
    <t>Sancheti,Ashwin</t>
  </si>
  <si>
    <t>0000086848</t>
  </si>
  <si>
    <t>Stromyer,Michael L</t>
  </si>
  <si>
    <t>0000086090</t>
  </si>
  <si>
    <t>Stromyer,Michael</t>
  </si>
  <si>
    <t>0000088282</t>
  </si>
  <si>
    <t>Ellis,Mark</t>
  </si>
  <si>
    <t>0000087850</t>
  </si>
  <si>
    <t>Barry,Emma</t>
  </si>
  <si>
    <t>0000092506</t>
  </si>
  <si>
    <t>Smith,Nianna</t>
  </si>
  <si>
    <t>0000087431</t>
  </si>
  <si>
    <t>Sweitzer,Tristen</t>
  </si>
  <si>
    <t>0000085802</t>
  </si>
  <si>
    <t>Ademola,Oyinade</t>
  </si>
  <si>
    <t>0000089412</t>
  </si>
  <si>
    <t>Rodriguez,Miguel</t>
  </si>
  <si>
    <t>0000083591</t>
  </si>
  <si>
    <t>Dahal,Dipendra</t>
  </si>
  <si>
    <t>0000086849</t>
  </si>
  <si>
    <t>Wolford,William T</t>
  </si>
  <si>
    <t>0000090193</t>
  </si>
  <si>
    <t>Robinson,Keondrae'</t>
  </si>
  <si>
    <t>0000091067</t>
  </si>
  <si>
    <t>Aowad,Mikayla</t>
  </si>
  <si>
    <t>0000092490</t>
  </si>
  <si>
    <t>Daugherty,Michelle</t>
  </si>
  <si>
    <t>0000091785</t>
  </si>
  <si>
    <t>Ivanoff,Brianna</t>
  </si>
  <si>
    <t>0000086850</t>
  </si>
  <si>
    <t>Spessard,Kyle D</t>
  </si>
  <si>
    <t>0000091878</t>
  </si>
  <si>
    <t>Usher,Adam</t>
  </si>
  <si>
    <t>0000086851</t>
  </si>
  <si>
    <t>Nguyen,Demi</t>
  </si>
  <si>
    <t>0000089536</t>
  </si>
  <si>
    <t>Rana,Farisa</t>
  </si>
  <si>
    <t>0000090383</t>
  </si>
  <si>
    <t>Zimmerman,Carly</t>
  </si>
  <si>
    <t>0000091253</t>
  </si>
  <si>
    <t>Thompson,Willow</t>
  </si>
  <si>
    <t>0000093614</t>
  </si>
  <si>
    <t>Liu,Yuqian</t>
  </si>
  <si>
    <t>0000086015</t>
  </si>
  <si>
    <t>Lemmer,David</t>
  </si>
  <si>
    <t>0000086852</t>
  </si>
  <si>
    <t>Wituski,Waverly</t>
  </si>
  <si>
    <t>0000092819</t>
  </si>
  <si>
    <t>Davis,Joshua L</t>
  </si>
  <si>
    <t>0000086853</t>
  </si>
  <si>
    <t>McNabb,Alyssa A</t>
  </si>
  <si>
    <t>0000094792</t>
  </si>
  <si>
    <t>Cooper,Rebecca</t>
  </si>
  <si>
    <t>0000004592</t>
  </si>
  <si>
    <t>Pinheiro,Victor</t>
  </si>
  <si>
    <t>0000086854</t>
  </si>
  <si>
    <t>Drummey II,John R</t>
  </si>
  <si>
    <t>0000086855</t>
  </si>
  <si>
    <t>Fernandes,Eric M</t>
  </si>
  <si>
    <t>0000089716</t>
  </si>
  <si>
    <t>Quasem,Tanvir</t>
  </si>
  <si>
    <t>0000085135</t>
  </si>
  <si>
    <t>Devabhaktuni,Siva</t>
  </si>
  <si>
    <t>0000083477</t>
  </si>
  <si>
    <t>Avalos,Jeremy M</t>
  </si>
  <si>
    <t>0000093302</t>
  </si>
  <si>
    <t>Knox,Samantha</t>
  </si>
  <si>
    <t>0000088952</t>
  </si>
  <si>
    <t>Bhagat,Shraddha</t>
  </si>
  <si>
    <t>0000093002</t>
  </si>
  <si>
    <t>Emery,Victoria</t>
  </si>
  <si>
    <t>0000093541</t>
  </si>
  <si>
    <t>Keares,Peter</t>
  </si>
  <si>
    <t>0000088353</t>
  </si>
  <si>
    <t>Richards,Benjamin</t>
  </si>
  <si>
    <t>0000094596</t>
  </si>
  <si>
    <t>Gagne,Jackson</t>
  </si>
  <si>
    <t>0000087179</t>
  </si>
  <si>
    <t>Piedrahita,Camilo Rendon</t>
  </si>
  <si>
    <t>0000081351</t>
  </si>
  <si>
    <t>Ruttig,Laura</t>
  </si>
  <si>
    <t>0000087189</t>
  </si>
  <si>
    <t>Paa,Andrew</t>
  </si>
  <si>
    <t>0000093509</t>
  </si>
  <si>
    <t>Morisak,Karli</t>
  </si>
  <si>
    <t>0000083409</t>
  </si>
  <si>
    <t>Wood,Joan</t>
  </si>
  <si>
    <t>0000090139</t>
  </si>
  <si>
    <t>Buchbinder,Danielle</t>
  </si>
  <si>
    <t>0000092421</t>
  </si>
  <si>
    <t>Matejin,Isaac</t>
  </si>
  <si>
    <t>0000088309</t>
  </si>
  <si>
    <t>Lotfizadehdehkordi,Maziar</t>
  </si>
  <si>
    <t>0000087226</t>
  </si>
  <si>
    <t>Moradi,Ronak</t>
  </si>
  <si>
    <t>0000083737</t>
  </si>
  <si>
    <t>Steinman,Olivia</t>
  </si>
  <si>
    <t>0000084432</t>
  </si>
  <si>
    <t>Beruwawela Pathiranage,Paboda Viduneth</t>
  </si>
  <si>
    <t>0000082076</t>
  </si>
  <si>
    <t>Brown,Kyron</t>
  </si>
  <si>
    <t>0000092489</t>
  </si>
  <si>
    <t>Lindsey,Zachary</t>
  </si>
  <si>
    <t>0000089725</t>
  </si>
  <si>
    <t>Bond,Douglas</t>
  </si>
  <si>
    <t>0000089726</t>
  </si>
  <si>
    <t>Bonish IV,Joseph</t>
  </si>
  <si>
    <t>0000094352</t>
  </si>
  <si>
    <t>Kopfer,Brandon</t>
  </si>
  <si>
    <t>0000083637</t>
  </si>
  <si>
    <t>Steele,Kenton</t>
  </si>
  <si>
    <t>0000084703</t>
  </si>
  <si>
    <t>Weiss,Andrew</t>
  </si>
  <si>
    <t>0000091286</t>
  </si>
  <si>
    <t>Hesse,Josephine</t>
  </si>
  <si>
    <t>0000089731</t>
  </si>
  <si>
    <t>Reghetti,Jennifer</t>
  </si>
  <si>
    <t>0000090034</t>
  </si>
  <si>
    <t>Rippeth,Kimberly</t>
  </si>
  <si>
    <t>0000088606</t>
  </si>
  <si>
    <t>Zhang,Bingyan</t>
  </si>
  <si>
    <t>0000086856</t>
  </si>
  <si>
    <t>Ogunseye,Moses O</t>
  </si>
  <si>
    <t>0000090368</t>
  </si>
  <si>
    <t>Santana-Fernandez,Linda</t>
  </si>
  <si>
    <t>0000087208</t>
  </si>
  <si>
    <t>Collins III,Thomas L</t>
  </si>
  <si>
    <t>0000087941</t>
  </si>
  <si>
    <t>Diaz,Andres</t>
  </si>
  <si>
    <t>0000085006</t>
  </si>
  <si>
    <t>Casey,Cynthia</t>
  </si>
  <si>
    <t>0000086857</t>
  </si>
  <si>
    <t>Cox,Brian A</t>
  </si>
  <si>
    <t>0000086113</t>
  </si>
  <si>
    <t>Baird,Ellen</t>
  </si>
  <si>
    <t>0000088368</t>
  </si>
  <si>
    <t>Cowart,Kara</t>
  </si>
  <si>
    <t>0000094410</t>
  </si>
  <si>
    <t>Ellis,Justin</t>
  </si>
  <si>
    <t>0000087347</t>
  </si>
  <si>
    <t>Lowe,Adam</t>
  </si>
  <si>
    <t>0000089925</t>
  </si>
  <si>
    <t>Daneshkhah,Ali Reza</t>
  </si>
  <si>
    <t>0000087160</t>
  </si>
  <si>
    <t>Ploskonka,Mitchell</t>
  </si>
  <si>
    <t>0000089532</t>
  </si>
  <si>
    <t>Connelly,Amanda</t>
  </si>
  <si>
    <t>0000081826</t>
  </si>
  <si>
    <t>Baggett,Jamal D</t>
  </si>
  <si>
    <t>0000086858</t>
  </si>
  <si>
    <t>Olivia,Ashley E</t>
  </si>
  <si>
    <t>0000091271</t>
  </si>
  <si>
    <t>London,Dada</t>
  </si>
  <si>
    <t>0000085729</t>
  </si>
  <si>
    <t>Yovanovich,Micalah</t>
  </si>
  <si>
    <t>0000081549</t>
  </si>
  <si>
    <t>Narotzki,Doron</t>
  </si>
  <si>
    <t>0000080407</t>
  </si>
  <si>
    <t>Thomas,Patrick</t>
  </si>
  <si>
    <t>0000089730</t>
  </si>
  <si>
    <t>Maurer Jr,Kenneth</t>
  </si>
  <si>
    <t>0000086859</t>
  </si>
  <si>
    <t>Hartwig,Tanner T</t>
  </si>
  <si>
    <t>0000087445</t>
  </si>
  <si>
    <t>Deol,Jeskaran</t>
  </si>
  <si>
    <t>0000093873</t>
  </si>
  <si>
    <t>Koduru,Anna</t>
  </si>
  <si>
    <t>0000089885</t>
  </si>
  <si>
    <t>Needs,Andrew</t>
  </si>
  <si>
    <t>0000085945</t>
  </si>
  <si>
    <t>Bates,Kristen</t>
  </si>
  <si>
    <t>0000086860</t>
  </si>
  <si>
    <t>Bates,Kristen T</t>
  </si>
  <si>
    <t>0000095695</t>
  </si>
  <si>
    <t>James,Ryder</t>
  </si>
  <si>
    <t>0000080826</t>
  </si>
  <si>
    <t>Braga-Alves,Marcus</t>
  </si>
  <si>
    <t>0000089370</t>
  </si>
  <si>
    <t>Takaddus,Ahmed T</t>
  </si>
  <si>
    <t>0000086861</t>
  </si>
  <si>
    <t>Lawrence,Melissa M</t>
  </si>
  <si>
    <t>0000088472</t>
  </si>
  <si>
    <t>Xu,Qianwen</t>
  </si>
  <si>
    <t>0000083635</t>
  </si>
  <si>
    <t>Holsinger,John</t>
  </si>
  <si>
    <t>0000089908</t>
  </si>
  <si>
    <t>Perez,Dakota</t>
  </si>
  <si>
    <t>0000092068</t>
  </si>
  <si>
    <t>Witting,Brock</t>
  </si>
  <si>
    <t>0000093159</t>
  </si>
  <si>
    <t>Vassas,Jane</t>
  </si>
  <si>
    <t>0000090171</t>
  </si>
  <si>
    <t>Motta,Cecilia</t>
  </si>
  <si>
    <t>0000094413</t>
  </si>
  <si>
    <t>Bornstine,Sydney</t>
  </si>
  <si>
    <t>0000090685</t>
  </si>
  <si>
    <t>Hines,McKenzi</t>
  </si>
  <si>
    <t>0000084693</t>
  </si>
  <si>
    <t>Demetriades,Zachary</t>
  </si>
  <si>
    <t>0000082156</t>
  </si>
  <si>
    <t>Sweeney,David M</t>
  </si>
  <si>
    <t>0000095191</t>
  </si>
  <si>
    <t>Watson,Taylor</t>
  </si>
  <si>
    <t>0000080825</t>
  </si>
  <si>
    <t>Osafo-Darko,Doreen</t>
  </si>
  <si>
    <t>0000094060</t>
  </si>
  <si>
    <t>Aronhalt,Joey</t>
  </si>
  <si>
    <t>0000090680</t>
  </si>
  <si>
    <t>Dang,Francis</t>
  </si>
  <si>
    <t>0000086862</t>
  </si>
  <si>
    <t>Ambrose,Courtney E</t>
  </si>
  <si>
    <t>0000088556</t>
  </si>
  <si>
    <t>Cubela,Ariana</t>
  </si>
  <si>
    <t>0000090123</t>
  </si>
  <si>
    <t>Maruna,Carley</t>
  </si>
  <si>
    <t>0000090958</t>
  </si>
  <si>
    <t>Cavett,Alyssa N</t>
  </si>
  <si>
    <t>0000086863</t>
  </si>
  <si>
    <t>Chestney,Michael F</t>
  </si>
  <si>
    <t>0000088081</t>
  </si>
  <si>
    <t>Filmeck,Elizabeth</t>
  </si>
  <si>
    <t>0000085765</t>
  </si>
  <si>
    <t>Waltenbaugh,Steven</t>
  </si>
  <si>
    <t>0000094448</t>
  </si>
  <si>
    <t>Thomas,Christopher D</t>
  </si>
  <si>
    <t>0000086864</t>
  </si>
  <si>
    <t>Ammari,Karen S</t>
  </si>
  <si>
    <t>0000087440</t>
  </si>
  <si>
    <t>Das,Suma Rani</t>
  </si>
  <si>
    <t>0000082133</t>
  </si>
  <si>
    <t>Holyoke III,Caleb W</t>
  </si>
  <si>
    <t>0000092887</t>
  </si>
  <si>
    <t>Sweitzer,Aubreyelen</t>
  </si>
  <si>
    <t>0000088851</t>
  </si>
  <si>
    <t>Sweitzer,Stephen</t>
  </si>
  <si>
    <t>0000094992</t>
  </si>
  <si>
    <t>Maguire,Isabella</t>
  </si>
  <si>
    <t>0000086865</t>
  </si>
  <si>
    <t>Arnold,Sean M</t>
  </si>
  <si>
    <t>0000081227</t>
  </si>
  <si>
    <t>Blinova,Ariadna</t>
  </si>
  <si>
    <t>0000093966</t>
  </si>
  <si>
    <t>Harbarger,Kimberly</t>
  </si>
  <si>
    <t>0000081607</t>
  </si>
  <si>
    <t>Spencer,Erik N</t>
  </si>
  <si>
    <t>0000089373</t>
  </si>
  <si>
    <t>Senick,Anthony</t>
  </si>
  <si>
    <t>0000094004</t>
  </si>
  <si>
    <t>Radzialowski,Elise</t>
  </si>
  <si>
    <t>0000090159</t>
  </si>
  <si>
    <t>Siddiqui,Hamna</t>
  </si>
  <si>
    <t>0000090427</t>
  </si>
  <si>
    <t>Malioriello,Rachel</t>
  </si>
  <si>
    <t>0000084603</t>
  </si>
  <si>
    <t>Rellinger,Nathaniel</t>
  </si>
  <si>
    <t>0000094530</t>
  </si>
  <si>
    <t>Rutan,John M</t>
  </si>
  <si>
    <t>0000090944</t>
  </si>
  <si>
    <t>Auth,Anthony</t>
  </si>
  <si>
    <t>0000085240</t>
  </si>
  <si>
    <t>Harter,Matthew</t>
  </si>
  <si>
    <t>0000093175</t>
  </si>
  <si>
    <t>Jerger,Alec</t>
  </si>
  <si>
    <t>0000091689</t>
  </si>
  <si>
    <t>Lowery,Jeffery</t>
  </si>
  <si>
    <t>0000085255</t>
  </si>
  <si>
    <t>Wilson,Abigale</t>
  </si>
  <si>
    <t>0000086866</t>
  </si>
  <si>
    <t>Carner,Haley A</t>
  </si>
  <si>
    <t>0000094378</t>
  </si>
  <si>
    <t>Iacaco,John</t>
  </si>
  <si>
    <t>0000087443</t>
  </si>
  <si>
    <t>Boyer,Rachel</t>
  </si>
  <si>
    <t>0000086867</t>
  </si>
  <si>
    <t>Morgan,Brendan E</t>
  </si>
  <si>
    <t>0000090222</t>
  </si>
  <si>
    <t>Myers,Jordan</t>
  </si>
  <si>
    <t>0000088319</t>
  </si>
  <si>
    <t>White,Kelsey</t>
  </si>
  <si>
    <t>0000094333</t>
  </si>
  <si>
    <t>Butkovic,Hunter</t>
  </si>
  <si>
    <t>0000088565</t>
  </si>
  <si>
    <t>Sprit,Moriah</t>
  </si>
  <si>
    <t>0000092347</t>
  </si>
  <si>
    <t>Morris,William</t>
  </si>
  <si>
    <t>0000086868</t>
  </si>
  <si>
    <t>Armour,Kennedy C</t>
  </si>
  <si>
    <t>0000086869</t>
  </si>
  <si>
    <t>Dunn,Tyler J</t>
  </si>
  <si>
    <t>0000086870</t>
  </si>
  <si>
    <t>Wakefield,Jada E</t>
  </si>
  <si>
    <t>0000092679</t>
  </si>
  <si>
    <t>Stinson,Tyler</t>
  </si>
  <si>
    <t>0000077223</t>
  </si>
  <si>
    <t>Vonstein,Lindsey</t>
  </si>
  <si>
    <t>0000095371</t>
  </si>
  <si>
    <t>Winrod,Sarah</t>
  </si>
  <si>
    <t>0000087072</t>
  </si>
  <si>
    <t>Jones-Farhat,Devo'n</t>
  </si>
  <si>
    <t>0000086871</t>
  </si>
  <si>
    <t>Schlack,Chelsea B</t>
  </si>
  <si>
    <t>0000086872</t>
  </si>
  <si>
    <t>Portis,Samantha</t>
  </si>
  <si>
    <t>0000089714</t>
  </si>
  <si>
    <t>Lautenschleger,David G</t>
  </si>
  <si>
    <t>0000081025</t>
  </si>
  <si>
    <t>Ekkens,Brett</t>
  </si>
  <si>
    <t>0000086873</t>
  </si>
  <si>
    <t>Rendina,Danielle T</t>
  </si>
  <si>
    <t>0000092510</t>
  </si>
  <si>
    <t>Borick,Samuel</t>
  </si>
  <si>
    <t>0000086874</t>
  </si>
  <si>
    <t>Joliat,Carter L</t>
  </si>
  <si>
    <t>0000087085</t>
  </si>
  <si>
    <t>Lear,Megan</t>
  </si>
  <si>
    <t>0000090917</t>
  </si>
  <si>
    <t>Loferski,Peter</t>
  </si>
  <si>
    <t>0000085819</t>
  </si>
  <si>
    <t>Gooch,Madoc</t>
  </si>
  <si>
    <t>0000088485</t>
  </si>
  <si>
    <t>Schlitt,Jamie</t>
  </si>
  <si>
    <t>0000086875</t>
  </si>
  <si>
    <t>Abrego,Sabrina J</t>
  </si>
  <si>
    <t>0000095587</t>
  </si>
  <si>
    <t>Nguyen,Kristina</t>
  </si>
  <si>
    <t>0000086876</t>
  </si>
  <si>
    <t>Jacot,Kyle C</t>
  </si>
  <si>
    <t>0000089505</t>
  </si>
  <si>
    <t>Carder,McKenna</t>
  </si>
  <si>
    <t>0000085736</t>
  </si>
  <si>
    <t>Schirripa,Rachel</t>
  </si>
  <si>
    <t>0000091683</t>
  </si>
  <si>
    <t>Walker,Eric</t>
  </si>
  <si>
    <t>0000086877</t>
  </si>
  <si>
    <t>Markus II,John S</t>
  </si>
  <si>
    <t>0000088537</t>
  </si>
  <si>
    <t>Riffle,Amanda</t>
  </si>
  <si>
    <t>0000092491</t>
  </si>
  <si>
    <t>Harkness,Kelsey</t>
  </si>
  <si>
    <t>0000089819</t>
  </si>
  <si>
    <t>Siegferth,Erin M</t>
  </si>
  <si>
    <t>0000091292</t>
  </si>
  <si>
    <t>Hubach,Jared</t>
  </si>
  <si>
    <t>0000094478</t>
  </si>
  <si>
    <t>Lewis,Harrison</t>
  </si>
  <si>
    <t>0000094549</t>
  </si>
  <si>
    <t>Tobin,Aubrey</t>
  </si>
  <si>
    <t>0000094661</t>
  </si>
  <si>
    <t>Lawson,Kirsten</t>
  </si>
  <si>
    <t>0000088761</t>
  </si>
  <si>
    <t>Tytko,Michael</t>
  </si>
  <si>
    <t>0000090518</t>
  </si>
  <si>
    <t>Martin,Thomas</t>
  </si>
  <si>
    <t>0000091747</t>
  </si>
  <si>
    <t>Greggila,Mary</t>
  </si>
  <si>
    <t>0000091355</t>
  </si>
  <si>
    <t>Wallace,Michael</t>
  </si>
  <si>
    <t>0000094003</t>
  </si>
  <si>
    <t>Brown,Caitlyn</t>
  </si>
  <si>
    <t>0000087701</t>
  </si>
  <si>
    <t>Castner,Bailey</t>
  </si>
  <si>
    <t>0000086105</t>
  </si>
  <si>
    <t>Corle,Curtis</t>
  </si>
  <si>
    <t>0000087068</t>
  </si>
  <si>
    <t>Featherstone,Shawn</t>
  </si>
  <si>
    <t>0000095203</t>
  </si>
  <si>
    <t>Ferrara,Chad</t>
  </si>
  <si>
    <t>0000090533</t>
  </si>
  <si>
    <t>Frisone,Maria</t>
  </si>
  <si>
    <t>0000092352</t>
  </si>
  <si>
    <t>Hennessy,Terrance</t>
  </si>
  <si>
    <t>0000093370</t>
  </si>
  <si>
    <t>Suponcic,Morgan</t>
  </si>
  <si>
    <t>0000085745</t>
  </si>
  <si>
    <t>Warner,Kaitlin</t>
  </si>
  <si>
    <t>0000081650</t>
  </si>
  <si>
    <t>Rosowicz,Jacob</t>
  </si>
  <si>
    <t>0000090151</t>
  </si>
  <si>
    <t>Kerr,Allyssa</t>
  </si>
  <si>
    <t>0000087702</t>
  </si>
  <si>
    <t>Wivell,Austin</t>
  </si>
  <si>
    <t>0000088530</t>
  </si>
  <si>
    <t>Bower,Emily</t>
  </si>
  <si>
    <t>0000091629</t>
  </si>
  <si>
    <t>Breithaupt,Kirk</t>
  </si>
  <si>
    <t>0000093748</t>
  </si>
  <si>
    <t>Schurr,Victoria</t>
  </si>
  <si>
    <t>0000085668</t>
  </si>
  <si>
    <t>Martinez,Madison</t>
  </si>
  <si>
    <t>0000089123</t>
  </si>
  <si>
    <t>Tobin,Matt</t>
  </si>
  <si>
    <t>0000001364</t>
  </si>
  <si>
    <t>Dickie,Jill</t>
  </si>
  <si>
    <t>0000081163</t>
  </si>
  <si>
    <t>Alexander,Donnell</t>
  </si>
  <si>
    <t>0000088422</t>
  </si>
  <si>
    <t>Stokes,Sydney</t>
  </si>
  <si>
    <t>0000093228</t>
  </si>
  <si>
    <t>Corpas,Michael</t>
  </si>
  <si>
    <t>0000091754</t>
  </si>
  <si>
    <t>Reiland,Gavin</t>
  </si>
  <si>
    <t>0000085808</t>
  </si>
  <si>
    <t>Sevenoff,James</t>
  </si>
  <si>
    <t>0000085807</t>
  </si>
  <si>
    <t>Santarelli,Pasquale</t>
  </si>
  <si>
    <t>0000089300</t>
  </si>
  <si>
    <t>Cotterman,Brianna N</t>
  </si>
  <si>
    <t>0000088124</t>
  </si>
  <si>
    <t>King,Emma</t>
  </si>
  <si>
    <t>0000091680</t>
  </si>
  <si>
    <t>Goliday,Queen</t>
  </si>
  <si>
    <t>0000086878</t>
  </si>
  <si>
    <t>Ceasor,Samiyyah</t>
  </si>
  <si>
    <t>0000087305</t>
  </si>
  <si>
    <t>Smith,Shakema</t>
  </si>
  <si>
    <t>0000090595</t>
  </si>
  <si>
    <t>Pawlak,Abigail</t>
  </si>
  <si>
    <t>0000095182</t>
  </si>
  <si>
    <t>Weaver,Joshua</t>
  </si>
  <si>
    <t>0000095620</t>
  </si>
  <si>
    <t>Daniels,Savannah</t>
  </si>
  <si>
    <t>0000085804</t>
  </si>
  <si>
    <t>Qaqish,Rammi</t>
  </si>
  <si>
    <t>0000085246</t>
  </si>
  <si>
    <t>Hudson,Malik</t>
  </si>
  <si>
    <t>0000095351</t>
  </si>
  <si>
    <t>Anderson,Bryce</t>
  </si>
  <si>
    <t>0000086016</t>
  </si>
  <si>
    <t>Ballenger,James</t>
  </si>
  <si>
    <t>0000084524</t>
  </si>
  <si>
    <t>Petri,Julia</t>
  </si>
  <si>
    <t>0000086879</t>
  </si>
  <si>
    <t>Galonski,Antonio J</t>
  </si>
  <si>
    <t>0000084463</t>
  </si>
  <si>
    <t>Lockett,Vince</t>
  </si>
  <si>
    <t>0000090945</t>
  </si>
  <si>
    <t>Chips,Erin</t>
  </si>
  <si>
    <t>0000094270</t>
  </si>
  <si>
    <t>Chastain,Blake</t>
  </si>
  <si>
    <t>0000087115</t>
  </si>
  <si>
    <t>Machado,Arturo</t>
  </si>
  <si>
    <t>0000091729</t>
  </si>
  <si>
    <t>Uhase,Maria</t>
  </si>
  <si>
    <t>0000083328</t>
  </si>
  <si>
    <t>Newcomb,Elizabeth</t>
  </si>
  <si>
    <t>0000088379</t>
  </si>
  <si>
    <t>Wolfenbarger,Emilia</t>
  </si>
  <si>
    <t>0000090407</t>
  </si>
  <si>
    <t>Vale,David</t>
  </si>
  <si>
    <t>0000081052</t>
  </si>
  <si>
    <t>Sabol,Lisa</t>
  </si>
  <si>
    <t>0000088914</t>
  </si>
  <si>
    <t>Nicodemus,Mary</t>
  </si>
  <si>
    <t>0000094841</t>
  </si>
  <si>
    <t>Shultz,Parker</t>
  </si>
  <si>
    <t>0000094276</t>
  </si>
  <si>
    <t>Tropf,Morgan</t>
  </si>
  <si>
    <t>0000093812</t>
  </si>
  <si>
    <t>Meter,Eric</t>
  </si>
  <si>
    <t>0000093347</t>
  </si>
  <si>
    <t>Zehentbauer,Zebediah</t>
  </si>
  <si>
    <t>0000086880</t>
  </si>
  <si>
    <t>Zwick,Brock T</t>
  </si>
  <si>
    <t>0000086881</t>
  </si>
  <si>
    <t>Adams,T'Ara</t>
  </si>
  <si>
    <t>0000091690</t>
  </si>
  <si>
    <t>Cline,Nathan</t>
  </si>
  <si>
    <t>0000093149</t>
  </si>
  <si>
    <t>Norris,Emily</t>
  </si>
  <si>
    <t>0000093830</t>
  </si>
  <si>
    <t>Soinski,Jacob</t>
  </si>
  <si>
    <t>0000081238</t>
  </si>
  <si>
    <t>Jackson,Antino</t>
  </si>
  <si>
    <t>0000084413</t>
  </si>
  <si>
    <t>Latimer,Jordan</t>
  </si>
  <si>
    <t>0000086882</t>
  </si>
  <si>
    <t>Thurman,Rachel E</t>
  </si>
  <si>
    <t>0000089794</t>
  </si>
  <si>
    <t>Wolfram,David</t>
  </si>
  <si>
    <t>0000091028</t>
  </si>
  <si>
    <t>Carey,Nicole</t>
  </si>
  <si>
    <t>0000095488</t>
  </si>
  <si>
    <t>Talley,Sarah</t>
  </si>
  <si>
    <t>0000091954</t>
  </si>
  <si>
    <t>James,Jennifer M</t>
  </si>
  <si>
    <t>0000085253</t>
  </si>
  <si>
    <t>Seas,Lauren</t>
  </si>
  <si>
    <t>0000085783</t>
  </si>
  <si>
    <t>Lucas,Sarah</t>
  </si>
  <si>
    <t>0000092351</t>
  </si>
  <si>
    <t>Amato,Joseph</t>
  </si>
  <si>
    <t>0000088127</t>
  </si>
  <si>
    <t>Engel,Ragen</t>
  </si>
  <si>
    <t>0000093884</t>
  </si>
  <si>
    <t>Mitchell,Natalie</t>
  </si>
  <si>
    <t>0000091679</t>
  </si>
  <si>
    <t>Kern,Evan D</t>
  </si>
  <si>
    <t>0000093691</t>
  </si>
  <si>
    <t>Canfield,Emma</t>
  </si>
  <si>
    <t>0000087766</t>
  </si>
  <si>
    <t>Watt,Caroline</t>
  </si>
  <si>
    <t>0000090054</t>
  </si>
  <si>
    <t>Gerber,Mary</t>
  </si>
  <si>
    <t>0000095336</t>
  </si>
  <si>
    <t>Kleinhenz,Brandon</t>
  </si>
  <si>
    <t>0000086883</t>
  </si>
  <si>
    <t>Urick,Kristina M</t>
  </si>
  <si>
    <t>0000087331</t>
  </si>
  <si>
    <t>Adams,Colton</t>
  </si>
  <si>
    <t>0000086884</t>
  </si>
  <si>
    <t>Ghuman,Harvir</t>
  </si>
  <si>
    <t>0000088123</t>
  </si>
  <si>
    <t>Smith,Hannah</t>
  </si>
  <si>
    <t>0000090936</t>
  </si>
  <si>
    <t>Thakkar,Krishna</t>
  </si>
  <si>
    <t>0000089800</t>
  </si>
  <si>
    <t>Pandey,Ashna</t>
  </si>
  <si>
    <t>0000088144</t>
  </si>
  <si>
    <t>Hall,Eboni</t>
  </si>
  <si>
    <t>0000086885</t>
  </si>
  <si>
    <t>Malaska,Tiffany C</t>
  </si>
  <si>
    <t>0000088856</t>
  </si>
  <si>
    <t>Stewart,Robert</t>
  </si>
  <si>
    <t>0000091720</t>
  </si>
  <si>
    <t>Zawahri,George</t>
  </si>
  <si>
    <t>0000085239</t>
  </si>
  <si>
    <t>Dos Santos,Dener</t>
  </si>
  <si>
    <t>0000091633</t>
  </si>
  <si>
    <t>Lyons,Bernard</t>
  </si>
  <si>
    <t>0000092450</t>
  </si>
  <si>
    <t>Michaels,Jonathan</t>
  </si>
  <si>
    <t>0000080097</t>
  </si>
  <si>
    <t>Boika,Aliaksei</t>
  </si>
  <si>
    <t>0000079752</t>
  </si>
  <si>
    <t>Bucoy-Calavan,Marie</t>
  </si>
  <si>
    <t>0000089809</t>
  </si>
  <si>
    <t>Bertman,Keti</t>
  </si>
  <si>
    <t>0000081183</t>
  </si>
  <si>
    <t>Scarborough,Scott L</t>
  </si>
  <si>
    <t>0000087706</t>
  </si>
  <si>
    <t>Alharbi,Mohammed</t>
  </si>
  <si>
    <t>0000084749</t>
  </si>
  <si>
    <t>Rangarajan,Hariharan</t>
  </si>
  <si>
    <t>0000086886</t>
  </si>
  <si>
    <t>Huggins,Daniel D</t>
  </si>
  <si>
    <t>0000092349</t>
  </si>
  <si>
    <t>Jones,Errin</t>
  </si>
  <si>
    <t>0000092123</t>
  </si>
  <si>
    <t>Majid-Davis,Kamar</t>
  </si>
  <si>
    <t>0000087903</t>
  </si>
  <si>
    <t>Curtis,Maya</t>
  </si>
  <si>
    <t>0000082072</t>
  </si>
  <si>
    <t>Robotham,Noah</t>
  </si>
  <si>
    <t>0000089907</t>
  </si>
  <si>
    <t>Jahsman,William</t>
  </si>
  <si>
    <t>0000084944</t>
  </si>
  <si>
    <t>Wakefield,Amy</t>
  </si>
  <si>
    <t>0000095449</t>
  </si>
  <si>
    <t>Dusseau,Logan E</t>
  </si>
  <si>
    <t>0000086887</t>
  </si>
  <si>
    <t>Fetterman,Bryce A</t>
  </si>
  <si>
    <t>0000093814</t>
  </si>
  <si>
    <t>Hull,Macey</t>
  </si>
  <si>
    <t>0000091326</t>
  </si>
  <si>
    <t>Bodnar,Viktoria</t>
  </si>
  <si>
    <t>0000081245</t>
  </si>
  <si>
    <t>Micic,Dragana</t>
  </si>
  <si>
    <t>0000086888</t>
  </si>
  <si>
    <t>Pardee,Charles N</t>
  </si>
  <si>
    <t>0000087510</t>
  </si>
  <si>
    <t>Woodruff,K Whitman</t>
  </si>
  <si>
    <t>0000094514</t>
  </si>
  <si>
    <t>Cantrell,Andrew</t>
  </si>
  <si>
    <t>0000086889</t>
  </si>
  <si>
    <t>Townsend,Talor P</t>
  </si>
  <si>
    <t>0000086890</t>
  </si>
  <si>
    <t>Wooden,Tray D</t>
  </si>
  <si>
    <t>0000086891</t>
  </si>
  <si>
    <t>Cunningham,Dhestini O</t>
  </si>
  <si>
    <t>0000087538</t>
  </si>
  <si>
    <t>Anyomi,Siegried</t>
  </si>
  <si>
    <t>0000086892</t>
  </si>
  <si>
    <t>Brown,Alexandra O</t>
  </si>
  <si>
    <t>0000083492</t>
  </si>
  <si>
    <t>Catalano,Christopher D</t>
  </si>
  <si>
    <t>0000084457</t>
  </si>
  <si>
    <t>Williams,Brennan</t>
  </si>
  <si>
    <t>0000081995</t>
  </si>
  <si>
    <t>Fellenstein,John R</t>
  </si>
  <si>
    <t>0000093850</t>
  </si>
  <si>
    <t>Ebert,Justin</t>
  </si>
  <si>
    <t>0000089674</t>
  </si>
  <si>
    <t>Langenfield,Ann</t>
  </si>
  <si>
    <t>0000088009</t>
  </si>
  <si>
    <t>Vernak,Ryan</t>
  </si>
  <si>
    <t>0000091862</t>
  </si>
  <si>
    <t>Keuchel,Abbey</t>
  </si>
  <si>
    <t>0000089023</t>
  </si>
  <si>
    <t>Falcione,Dominic J</t>
  </si>
  <si>
    <t>0000091860</t>
  </si>
  <si>
    <t>Foster,Shawn</t>
  </si>
  <si>
    <t>0000089163</t>
  </si>
  <si>
    <t>Cooper,Monet</t>
  </si>
  <si>
    <t>0000095286</t>
  </si>
  <si>
    <t>Smucker,Lily</t>
  </si>
  <si>
    <t>0000093924</t>
  </si>
  <si>
    <t>Echeverri,Mario A</t>
  </si>
  <si>
    <t>0000086893</t>
  </si>
  <si>
    <t>Hall,Elizabeth A</t>
  </si>
  <si>
    <t>0000086894</t>
  </si>
  <si>
    <t>Christian,Marissa A</t>
  </si>
  <si>
    <t>0000083636</t>
  </si>
  <si>
    <t>Zebedis,Brad</t>
  </si>
  <si>
    <t>0000092060</t>
  </si>
  <si>
    <t>Caldwell,Alison</t>
  </si>
  <si>
    <t>0000081209</t>
  </si>
  <si>
    <t>Feyes,Andrew</t>
  </si>
  <si>
    <t>0000094184</t>
  </si>
  <si>
    <t>Kenworthy,Megan</t>
  </si>
  <si>
    <t>0000085586</t>
  </si>
  <si>
    <t>Kavuri,Nagasai Gouthamkumar</t>
  </si>
  <si>
    <t>0000089515</t>
  </si>
  <si>
    <t>Miller,Andrew</t>
  </si>
  <si>
    <t>0000089524</t>
  </si>
  <si>
    <t>Davis,Ciara</t>
  </si>
  <si>
    <t>0000086895</t>
  </si>
  <si>
    <t>Lowden,Elijah O</t>
  </si>
  <si>
    <t>0000082674</t>
  </si>
  <si>
    <t>Tung,Margaret</t>
  </si>
  <si>
    <t>0000059043</t>
  </si>
  <si>
    <t>Amis,Eric J</t>
  </si>
  <si>
    <t>0000094452</t>
  </si>
  <si>
    <t>Maynard,Alexander</t>
  </si>
  <si>
    <t>0000092224</t>
  </si>
  <si>
    <t>Maurer,Kyle</t>
  </si>
  <si>
    <t>0000091772</t>
  </si>
  <si>
    <t>Scolnick,Marc</t>
  </si>
  <si>
    <t>0000081193</t>
  </si>
  <si>
    <t>Hope,Larry</t>
  </si>
  <si>
    <t>0000086896</t>
  </si>
  <si>
    <t>Scott,Adelaide C</t>
  </si>
  <si>
    <t>0000084276</t>
  </si>
  <si>
    <t>Gautam,Prashanta</t>
  </si>
  <si>
    <t>0000086897</t>
  </si>
  <si>
    <t>0000084425</t>
  </si>
  <si>
    <t>Dalai,Punam</t>
  </si>
  <si>
    <t>0000086898</t>
  </si>
  <si>
    <t>McGill,Scott R</t>
  </si>
  <si>
    <t>0000085681</t>
  </si>
  <si>
    <t>Jordan,Joshua D</t>
  </si>
  <si>
    <t>0000094375</t>
  </si>
  <si>
    <t>Hendricks,Tanya</t>
  </si>
  <si>
    <t>0000081253</t>
  </si>
  <si>
    <t>Velasco-Villanueva,Alejandra</t>
  </si>
  <si>
    <t>0000080294</t>
  </si>
  <si>
    <t>Blaha,Christopher</t>
  </si>
  <si>
    <t>0000086899</t>
  </si>
  <si>
    <t>Andrews,Anastasia N</t>
  </si>
  <si>
    <t>0000089507</t>
  </si>
  <si>
    <t>Drechsler,Haylee H</t>
  </si>
  <si>
    <t>0000086900</t>
  </si>
  <si>
    <t>Macklin,Madison C</t>
  </si>
  <si>
    <t>0000088135</t>
  </si>
  <si>
    <t>Park,Cara</t>
  </si>
  <si>
    <t>0000085373</t>
  </si>
  <si>
    <t>Shearer,Paige</t>
  </si>
  <si>
    <t>0000093355</t>
  </si>
  <si>
    <t>Wardell,Laura</t>
  </si>
  <si>
    <t>0000091316</t>
  </si>
  <si>
    <t>Youssefi,Jeala</t>
  </si>
  <si>
    <t>0000086901</t>
  </si>
  <si>
    <t>Bhaidani,Zeeshan D</t>
  </si>
  <si>
    <t>0000081166</t>
  </si>
  <si>
    <t>Marcus,Jamal</t>
  </si>
  <si>
    <t>0000080166</t>
  </si>
  <si>
    <t>Luo,Zhe</t>
  </si>
  <si>
    <t>0000087222</t>
  </si>
  <si>
    <t>GT Environmental Inc</t>
  </si>
  <si>
    <t>0000082124</t>
  </si>
  <si>
    <t>Garcia Jou,Claudia</t>
  </si>
  <si>
    <t>0000081192</t>
  </si>
  <si>
    <t>Dorvilus,Richard</t>
  </si>
  <si>
    <t>0000084935</t>
  </si>
  <si>
    <t>Abu-Hassan,Yazeed</t>
  </si>
  <si>
    <t>0000086017</t>
  </si>
  <si>
    <t>Bosley,Olivia</t>
  </si>
  <si>
    <t>0000095177</t>
  </si>
  <si>
    <t>Cheatham,Cherisse</t>
  </si>
  <si>
    <t>0000094595</t>
  </si>
  <si>
    <t>Nielson,Eleanor</t>
  </si>
  <si>
    <t>0000087304</t>
  </si>
  <si>
    <t>Sigley,Matthew</t>
  </si>
  <si>
    <t>0000090826</t>
  </si>
  <si>
    <t>Stoll,Melanie</t>
  </si>
  <si>
    <t>0000095716</t>
  </si>
  <si>
    <t>Vickerman,Nicole</t>
  </si>
  <si>
    <t>0000088531</t>
  </si>
  <si>
    <t>Gono,Falor</t>
  </si>
  <si>
    <t>0000091739</t>
  </si>
  <si>
    <t>Armour,Rodney</t>
  </si>
  <si>
    <t>0000082239</t>
  </si>
  <si>
    <t>Nalty,Ashleigh</t>
  </si>
  <si>
    <t>0000094155</t>
  </si>
  <si>
    <t>Lor,Vang</t>
  </si>
  <si>
    <t>0000094154</t>
  </si>
  <si>
    <t>Vongsaphay,James</t>
  </si>
  <si>
    <t>0000085168</t>
  </si>
  <si>
    <t>Linebarger,Andrew</t>
  </si>
  <si>
    <t>0000086902</t>
  </si>
  <si>
    <t>Delsanter,Alyssa J</t>
  </si>
  <si>
    <t>0000083850</t>
  </si>
  <si>
    <t>Ljubi,David</t>
  </si>
  <si>
    <t>0000088868</t>
  </si>
  <si>
    <t>Steer,Rachael</t>
  </si>
  <si>
    <t>0000081190</t>
  </si>
  <si>
    <t>Coe Jr,Rodney</t>
  </si>
  <si>
    <t>0000086903</t>
  </si>
  <si>
    <t>Smith,Amanda S</t>
  </si>
  <si>
    <t>0000086904</t>
  </si>
  <si>
    <t>Smith,Dakota J</t>
  </si>
  <si>
    <t>0000081189</t>
  </si>
  <si>
    <t>Chapman,Tra'von</t>
  </si>
  <si>
    <t>0000086905</t>
  </si>
  <si>
    <t>Shah,Mohammad A</t>
  </si>
  <si>
    <t>0000087764</t>
  </si>
  <si>
    <t>Blazek,Benjamin</t>
  </si>
  <si>
    <t>0000080450</t>
  </si>
  <si>
    <t>Wilson,Matthew J</t>
  </si>
  <si>
    <t>0000081992</t>
  </si>
  <si>
    <t>Gupta,Rajeev</t>
  </si>
  <si>
    <t>0000082190</t>
  </si>
  <si>
    <t>Zhou,Qixin</t>
  </si>
  <si>
    <t>0000085687</t>
  </si>
  <si>
    <t>Giunta,Christian</t>
  </si>
  <si>
    <t>0000081191</t>
  </si>
  <si>
    <t>Coney,Alias</t>
  </si>
  <si>
    <t>0000081313</t>
  </si>
  <si>
    <t>Bush,Beverly</t>
  </si>
  <si>
    <t>0000091780</t>
  </si>
  <si>
    <t>Donovan,Meghan L</t>
  </si>
  <si>
    <t>0000077653</t>
  </si>
  <si>
    <t>Tan,Kwek Tze</t>
  </si>
  <si>
    <t>0000082056</t>
  </si>
  <si>
    <t>Wang,Shao</t>
  </si>
  <si>
    <t>0000086906</t>
  </si>
  <si>
    <t>Alsaikhan,Khaled S</t>
  </si>
  <si>
    <t>0000081618</t>
  </si>
  <si>
    <t>Green,Vanessa</t>
  </si>
  <si>
    <t>0000086907</t>
  </si>
  <si>
    <t>Vuppala,Vivek</t>
  </si>
  <si>
    <t>0000089006</t>
  </si>
  <si>
    <t>Clay,Joseph</t>
  </si>
  <si>
    <t>0000084238</t>
  </si>
  <si>
    <t>Thomka,James R</t>
  </si>
  <si>
    <t>0000086101</t>
  </si>
  <si>
    <t>Sutton,Ashley</t>
  </si>
  <si>
    <t>0000086908</t>
  </si>
  <si>
    <t>Nedoshytko,Iryna</t>
  </si>
  <si>
    <t>0000090451</t>
  </si>
  <si>
    <t>Peters,Elissa</t>
  </si>
  <si>
    <t>0000081468</t>
  </si>
  <si>
    <t>Bongiovi,Cathy</t>
  </si>
  <si>
    <t>0000089427</t>
  </si>
  <si>
    <t>McGrath,Thomas</t>
  </si>
  <si>
    <t>0000089762</t>
  </si>
  <si>
    <t>Bowman,Deanna</t>
  </si>
  <si>
    <t>0000086909</t>
  </si>
  <si>
    <t>Kannegalla,Ravi Kiran</t>
  </si>
  <si>
    <t>0000092774</t>
  </si>
  <si>
    <t>Eckert,Kurt</t>
  </si>
  <si>
    <t>0000087496</t>
  </si>
  <si>
    <t>Boyalla,Ujwal</t>
  </si>
  <si>
    <t>0000082001</t>
  </si>
  <si>
    <t>Kocsis,Jin</t>
  </si>
  <si>
    <t>0000086910</t>
  </si>
  <si>
    <t>Vadlamani,Kartheek</t>
  </si>
  <si>
    <t>0000088128</t>
  </si>
  <si>
    <t>Crail,Karly</t>
  </si>
  <si>
    <t>0000089631</t>
  </si>
  <si>
    <t>Grubar,Kristan</t>
  </si>
  <si>
    <t>0000087877</t>
  </si>
  <si>
    <t>Sconiers,Thomas</t>
  </si>
  <si>
    <t>0000091311</t>
  </si>
  <si>
    <t>Aninweze,Chidiebere</t>
  </si>
  <si>
    <t>0000093241</t>
  </si>
  <si>
    <t>Manes,Nick</t>
  </si>
  <si>
    <t>0000081670</t>
  </si>
  <si>
    <t>Pierce Jr,Samuel</t>
  </si>
  <si>
    <t>0000090889</t>
  </si>
  <si>
    <t>Bernard,Travis</t>
  </si>
  <si>
    <t>0000085431</t>
  </si>
  <si>
    <t>Adkins,Kina</t>
  </si>
  <si>
    <t>0000082030</t>
  </si>
  <si>
    <t>Ung,Victoria</t>
  </si>
  <si>
    <t>0000086911</t>
  </si>
  <si>
    <t>Pliske,Eric C</t>
  </si>
  <si>
    <t>0000082538</t>
  </si>
  <si>
    <t>Hawkins,Lois Maria</t>
  </si>
  <si>
    <t>0000087246</t>
  </si>
  <si>
    <t>Patra,Tarak K</t>
  </si>
  <si>
    <t>0000086093</t>
  </si>
  <si>
    <t>Nahouli,Leen</t>
  </si>
  <si>
    <t>0000085244</t>
  </si>
  <si>
    <t>Brown,Tevin</t>
  </si>
  <si>
    <t>0000086144</t>
  </si>
  <si>
    <t>Stevanov,Kelly</t>
  </si>
  <si>
    <t>0000091573</t>
  </si>
  <si>
    <t>Wegman,Kathryn</t>
  </si>
  <si>
    <t>0000088510</t>
  </si>
  <si>
    <t>Ojha,Krishna</t>
  </si>
  <si>
    <t>0000085905</t>
  </si>
  <si>
    <t>Cook,Jeffrey</t>
  </si>
  <si>
    <t>0000086912</t>
  </si>
  <si>
    <t>Davis,Soyriah G</t>
  </si>
  <si>
    <t>0000095044</t>
  </si>
  <si>
    <t>Carter,Madison</t>
  </si>
  <si>
    <t>0000090505</t>
  </si>
  <si>
    <t>McKay,Jamie</t>
  </si>
  <si>
    <t>0000090166</t>
  </si>
  <si>
    <t>Hughes,Jocelyn</t>
  </si>
  <si>
    <t>0000089030</t>
  </si>
  <si>
    <t>Deibel,Matthew</t>
  </si>
  <si>
    <t>0000086913</t>
  </si>
  <si>
    <t>Akula,Sridhar</t>
  </si>
  <si>
    <t>0000010162</t>
  </si>
  <si>
    <t>Steiner,Richard</t>
  </si>
  <si>
    <t>0000089720</t>
  </si>
  <si>
    <t>Riemenschneider,Haley</t>
  </si>
  <si>
    <t>0000090055</t>
  </si>
  <si>
    <t>Suchan,Andrew</t>
  </si>
  <si>
    <t>0000093406</t>
  </si>
  <si>
    <t>Potter,Tyler</t>
  </si>
  <si>
    <t>0000094162</t>
  </si>
  <si>
    <t>Taylor,Erin</t>
  </si>
  <si>
    <t>0000092429</t>
  </si>
  <si>
    <t>Darwish,Sam</t>
  </si>
  <si>
    <t>0000089545</t>
  </si>
  <si>
    <t>Steiner,Jacob</t>
  </si>
  <si>
    <t>0000091401</t>
  </si>
  <si>
    <t>Kanaparthi,Anuradha</t>
  </si>
  <si>
    <t>0000092399</t>
  </si>
  <si>
    <t>Sukie,Joshua</t>
  </si>
  <si>
    <t>0000007910</t>
  </si>
  <si>
    <t>Marion,Nancy E</t>
  </si>
  <si>
    <t>0000090587</t>
  </si>
  <si>
    <t>Gilchrist,Tyler</t>
  </si>
  <si>
    <t>0000090033</t>
  </si>
  <si>
    <t>Roberts,Abigail</t>
  </si>
  <si>
    <t>0000094460</t>
  </si>
  <si>
    <t>Patel,Ruchi</t>
  </si>
  <si>
    <t>0000089924</t>
  </si>
  <si>
    <t>Crouse,Ian</t>
  </si>
  <si>
    <t>0000089423</t>
  </si>
  <si>
    <t>Griffin,McKal</t>
  </si>
  <si>
    <t>0000090236</t>
  </si>
  <si>
    <t>Lake,Oliver</t>
  </si>
  <si>
    <t>0000093237</t>
  </si>
  <si>
    <t>Brennan,Colleen</t>
  </si>
  <si>
    <t>0000095175</t>
  </si>
  <si>
    <t>Gielink,Adam</t>
  </si>
  <si>
    <t>0000089430</t>
  </si>
  <si>
    <t>Stoldt,Bradley</t>
  </si>
  <si>
    <t>0000091686</t>
  </si>
  <si>
    <t>Hochbein,Cade</t>
  </si>
  <si>
    <t>0000095600</t>
  </si>
  <si>
    <t>Dayal,Pooja</t>
  </si>
  <si>
    <t>0000095172</t>
  </si>
  <si>
    <t>Cottone,Alexa</t>
  </si>
  <si>
    <t>0000091502</t>
  </si>
  <si>
    <t>Cook,Adrienna</t>
  </si>
  <si>
    <t>0000088850</t>
  </si>
  <si>
    <t>Rotary Club of Barberton</t>
  </si>
  <si>
    <t>0000088109</t>
  </si>
  <si>
    <t>Neeley,Jonathan</t>
  </si>
  <si>
    <t>0000090758</t>
  </si>
  <si>
    <t>Abdulla,Warda</t>
  </si>
  <si>
    <t>0000088921</t>
  </si>
  <si>
    <t>Rossrichards,Antonio</t>
  </si>
  <si>
    <t>0000089759</t>
  </si>
  <si>
    <t>Aguiar,Matthew</t>
  </si>
  <si>
    <t>0000095064</t>
  </si>
  <si>
    <t>Dailey,Maishe</t>
  </si>
  <si>
    <t>0000088119</t>
  </si>
  <si>
    <t>Harmon,Shayna</t>
  </si>
  <si>
    <t>0000094980</t>
  </si>
  <si>
    <t>Holzman,Jessica</t>
  </si>
  <si>
    <t>0000095518</t>
  </si>
  <si>
    <t>Horst,Austin</t>
  </si>
  <si>
    <t>0000089071</t>
  </si>
  <si>
    <t>Jackson,Sarah</t>
  </si>
  <si>
    <t>0000095180</t>
  </si>
  <si>
    <t>Matras,Brianna</t>
  </si>
  <si>
    <t>0000095784</t>
  </si>
  <si>
    <t>Salter,Austin</t>
  </si>
  <si>
    <t>0000089864</t>
  </si>
  <si>
    <t>Spehar,Gabrielle</t>
  </si>
  <si>
    <t>0000095707</t>
  </si>
  <si>
    <t>Starling,Shane</t>
  </si>
  <si>
    <t>0000087658</t>
  </si>
  <si>
    <t>McQuiston,James M</t>
  </si>
  <si>
    <t>0000094580</t>
  </si>
  <si>
    <t>Zogheib,Jasmine</t>
  </si>
  <si>
    <t>0000095197</t>
  </si>
  <si>
    <t>Arters.Eric</t>
  </si>
  <si>
    <t>0000094194</t>
  </si>
  <si>
    <t>Brown,William B</t>
  </si>
  <si>
    <t>0000095123</t>
  </si>
  <si>
    <t>Clark,Margaret</t>
  </si>
  <si>
    <t>0000090137</t>
  </si>
  <si>
    <t>Moody,Caleb</t>
  </si>
  <si>
    <t>0000089141</t>
  </si>
  <si>
    <t>Aramouni,Simon</t>
  </si>
  <si>
    <t>0000093692</t>
  </si>
  <si>
    <t>Daga,Mohit</t>
  </si>
  <si>
    <t>0000089829</t>
  </si>
  <si>
    <t>DeBruin,Claire</t>
  </si>
  <si>
    <t>0000090888</t>
  </si>
  <si>
    <t>Ferrell,Grant</t>
  </si>
  <si>
    <t>0000088804</t>
  </si>
  <si>
    <t>Ganios,Natalie</t>
  </si>
  <si>
    <t>0000091336</t>
  </si>
  <si>
    <t>Innoenzi,Steven</t>
  </si>
  <si>
    <t>0000091872</t>
  </si>
  <si>
    <t>Miller,Vere</t>
  </si>
  <si>
    <t>0000093811</t>
  </si>
  <si>
    <t>Smith,Meghan</t>
  </si>
  <si>
    <t>0000092538</t>
  </si>
  <si>
    <t>Dobinson,Hannah</t>
  </si>
  <si>
    <t>0000094903</t>
  </si>
  <si>
    <t>Fisher,Bradyn</t>
  </si>
  <si>
    <t>0000089557</t>
  </si>
  <si>
    <t>Manley,Caleb</t>
  </si>
  <si>
    <t>0000090600</t>
  </si>
  <si>
    <t>Nebraska,Anna E</t>
  </si>
  <si>
    <t>0000015674</t>
  </si>
  <si>
    <t>Varonis,Evangeline</t>
  </si>
  <si>
    <t>0000090692</t>
  </si>
  <si>
    <t>Siegman,Andrew</t>
  </si>
  <si>
    <t>0000088794</t>
  </si>
  <si>
    <t>Twiddy,Ty</t>
  </si>
  <si>
    <t>0000091581</t>
  </si>
  <si>
    <t>Wathen,Henry</t>
  </si>
  <si>
    <t>0000086102</t>
  </si>
  <si>
    <t>Yamat,Jacqueline</t>
  </si>
  <si>
    <t>0000084671</t>
  </si>
  <si>
    <t>Brown,Patience</t>
  </si>
  <si>
    <t>0000082134</t>
  </si>
  <si>
    <t>Hopper,Megan</t>
  </si>
  <si>
    <t>0000086914</t>
  </si>
  <si>
    <t>Kondisetti,Dheeraj</t>
  </si>
  <si>
    <t>0000086915</t>
  </si>
  <si>
    <t>Meka,Sandeep</t>
  </si>
  <si>
    <t>0000089712</t>
  </si>
  <si>
    <t>Zhao,Yichuan</t>
  </si>
  <si>
    <t>0000093952</t>
  </si>
  <si>
    <t>Shaaban,Ahmad</t>
  </si>
  <si>
    <t>0000084368</t>
  </si>
  <si>
    <t>Dixon,Jacquavis D</t>
  </si>
  <si>
    <t>0000093882</t>
  </si>
  <si>
    <t>0000086916</t>
  </si>
  <si>
    <t>Ervin,Casey G</t>
  </si>
  <si>
    <t>0000094858</t>
  </si>
  <si>
    <t>Shupe,Coldwell</t>
  </si>
  <si>
    <t>0000087838</t>
  </si>
  <si>
    <t>Young,Shawna</t>
  </si>
  <si>
    <t>0000090875</t>
  </si>
  <si>
    <t>Seijas Morillo,Arturo E</t>
  </si>
  <si>
    <t>0000086917</t>
  </si>
  <si>
    <t>Cartwright,Anna R</t>
  </si>
  <si>
    <t>0000088865</t>
  </si>
  <si>
    <t>Perkins,Melissa</t>
  </si>
  <si>
    <t>0000085232</t>
  </si>
  <si>
    <t>Lako,John</t>
  </si>
  <si>
    <t>0000090516</t>
  </si>
  <si>
    <t>Garman,Bridger</t>
  </si>
  <si>
    <t>0000085974</t>
  </si>
  <si>
    <t>Avery,Anna</t>
  </si>
  <si>
    <t>0000094362</t>
  </si>
  <si>
    <t>Marke,Jonathan D</t>
  </si>
  <si>
    <t>0000086918</t>
  </si>
  <si>
    <t>Smith,Tahjya D</t>
  </si>
  <si>
    <t>0000086919</t>
  </si>
  <si>
    <t>Eberhardt,Shanda N</t>
  </si>
  <si>
    <t>0000087075</t>
  </si>
  <si>
    <t>Rainey-Nix,Isaiah</t>
  </si>
  <si>
    <t>0000087971</t>
  </si>
  <si>
    <t>Jackson,Kenya</t>
  </si>
  <si>
    <t>0000088434</t>
  </si>
  <si>
    <t>O'Reilly,Amanda</t>
  </si>
  <si>
    <t>0000093405</t>
  </si>
  <si>
    <t>Gresser,Noah</t>
  </si>
  <si>
    <t>0000086920</t>
  </si>
  <si>
    <t>Ross,Diontez J</t>
  </si>
  <si>
    <t>0000086921</t>
  </si>
  <si>
    <t>Woodrich,Jonathan M</t>
  </si>
  <si>
    <t>0000087686</t>
  </si>
  <si>
    <t>Wheat,Deon</t>
  </si>
  <si>
    <t>0000086922</t>
  </si>
  <si>
    <t>Wiredu,Ivy O</t>
  </si>
  <si>
    <t>0000087398</t>
  </si>
  <si>
    <t>Zuk,Kiana</t>
  </si>
  <si>
    <t>0000089834</t>
  </si>
  <si>
    <t>Kpienbaareh,Daniel</t>
  </si>
  <si>
    <t>0000095106</t>
  </si>
  <si>
    <t>Galeti,Wesley</t>
  </si>
  <si>
    <t>0000086923</t>
  </si>
  <si>
    <t>Skurka,Joshua R</t>
  </si>
  <si>
    <t>0000086924</t>
  </si>
  <si>
    <t>Walsh,Laura R</t>
  </si>
  <si>
    <t>0000086925</t>
  </si>
  <si>
    <t>Nicholson,Taylor M</t>
  </si>
  <si>
    <t>0000085891</t>
  </si>
  <si>
    <t>Tennant,Chloe</t>
  </si>
  <si>
    <t>0000095586</t>
  </si>
  <si>
    <t>Sommer,Heather</t>
  </si>
  <si>
    <t>0000086926</t>
  </si>
  <si>
    <t>Poranski,Joseph D</t>
  </si>
  <si>
    <t>0000091787</t>
  </si>
  <si>
    <t>Whitmer,Lucas</t>
  </si>
  <si>
    <t>0000088853</t>
  </si>
  <si>
    <t>Nun,Nicholas</t>
  </si>
  <si>
    <t>0000091274</t>
  </si>
  <si>
    <t>Tarek, Md Tawhid Bin</t>
  </si>
  <si>
    <t>0000086927</t>
  </si>
  <si>
    <t>Bailey,Chalael M</t>
  </si>
  <si>
    <t>0000095201</t>
  </si>
  <si>
    <t>Grabowski,Dominic</t>
  </si>
  <si>
    <t>0000086928</t>
  </si>
  <si>
    <t>Pannitto,Mitchell P</t>
  </si>
  <si>
    <t>0000095715</t>
  </si>
  <si>
    <t>Carpenter,Kyle W</t>
  </si>
  <si>
    <t>0000086929</t>
  </si>
  <si>
    <t>Hedrick,Taylor V</t>
  </si>
  <si>
    <t>0000086930</t>
  </si>
  <si>
    <t>Loftin,Akilah A</t>
  </si>
  <si>
    <t>0000086931</t>
  </si>
  <si>
    <t>Malysa Jr,Joseph</t>
  </si>
  <si>
    <t>0000086932</t>
  </si>
  <si>
    <t>Ashley,Joseph J</t>
  </si>
  <si>
    <t>0000087336</t>
  </si>
  <si>
    <t>Vanderleest,Josh</t>
  </si>
  <si>
    <t>0000086933</t>
  </si>
  <si>
    <t>Starlin,Melanie B</t>
  </si>
  <si>
    <t>0000092501</t>
  </si>
  <si>
    <t>Neral,Nicholas A</t>
  </si>
  <si>
    <t>0000092492</t>
  </si>
  <si>
    <t>Santagata,Mia</t>
  </si>
  <si>
    <t>0000086934</t>
  </si>
  <si>
    <t>Saul,Maegan E</t>
  </si>
  <si>
    <t>0000086935</t>
  </si>
  <si>
    <t>Williams,Montonio R</t>
  </si>
  <si>
    <t>0000088251</t>
  </si>
  <si>
    <t>Wright-Rogers,Anthony</t>
  </si>
  <si>
    <t>0000086936</t>
  </si>
  <si>
    <t>Averyheart,Breinna L</t>
  </si>
  <si>
    <t>0000086937</t>
  </si>
  <si>
    <t>Blanchard,Logan A</t>
  </si>
  <si>
    <t>0000091651</t>
  </si>
  <si>
    <t>Sen,Sanghamitra</t>
  </si>
  <si>
    <t>0000088125</t>
  </si>
  <si>
    <t>Myers,Madison</t>
  </si>
  <si>
    <t>0000087399</t>
  </si>
  <si>
    <t>Fazekas,Sadie</t>
  </si>
  <si>
    <t>0000082539</t>
  </si>
  <si>
    <t>Palchick,Sean</t>
  </si>
  <si>
    <t>0000086938</t>
  </si>
  <si>
    <t>Gadd,Matthew E</t>
  </si>
  <si>
    <t>0000088345</t>
  </si>
  <si>
    <t>Makki,Jehad</t>
  </si>
  <si>
    <t>0000086939</t>
  </si>
  <si>
    <t>Zinn,Jessica N</t>
  </si>
  <si>
    <t>0000089546</t>
  </si>
  <si>
    <t>Scherer,Nicholas</t>
  </si>
  <si>
    <t>0000081851</t>
  </si>
  <si>
    <t>Dent,Jonathan</t>
  </si>
  <si>
    <t>0000082212</t>
  </si>
  <si>
    <t>Lally,Corinne</t>
  </si>
  <si>
    <t>0000090187</t>
  </si>
  <si>
    <t>Jain,Priyanka</t>
  </si>
  <si>
    <t>0000087966</t>
  </si>
  <si>
    <t>Winters,Madison</t>
  </si>
  <si>
    <t>0000086940</t>
  </si>
  <si>
    <t>Arnold,Jawuan M</t>
  </si>
  <si>
    <t>0000090002</t>
  </si>
  <si>
    <t>Young,Sue Hua Aw</t>
  </si>
  <si>
    <t>0000087435</t>
  </si>
  <si>
    <t>O'Laughlin,Sarah</t>
  </si>
  <si>
    <t>0000082867</t>
  </si>
  <si>
    <t>Orzel,Vince</t>
  </si>
  <si>
    <t>0000095096</t>
  </si>
  <si>
    <t>Stroud,Kali</t>
  </si>
  <si>
    <t>0000086941</t>
  </si>
  <si>
    <t>Nyland,Adam R</t>
  </si>
  <si>
    <t>0000093562</t>
  </si>
  <si>
    <t>McVey,Connor</t>
  </si>
  <si>
    <t>0000093749</t>
  </si>
  <si>
    <t>Auchman,Lauren</t>
  </si>
  <si>
    <t>0000086942</t>
  </si>
  <si>
    <t>Robinson,Cameron A</t>
  </si>
  <si>
    <t>0000088534</t>
  </si>
  <si>
    <t>Tullos,Zackary</t>
  </si>
  <si>
    <t>0000086943</t>
  </si>
  <si>
    <t>Donegan,Autumn C</t>
  </si>
  <si>
    <t>0000091303</t>
  </si>
  <si>
    <t>Miller,Kayla</t>
  </si>
  <si>
    <t>0000085251</t>
  </si>
  <si>
    <t>Perry-Brutton,Dara</t>
  </si>
  <si>
    <t>0000087269</t>
  </si>
  <si>
    <t>Jindra,Peter</t>
  </si>
  <si>
    <t>0000086132</t>
  </si>
  <si>
    <t>Mu,Liwen</t>
  </si>
  <si>
    <t>0000086944</t>
  </si>
  <si>
    <t>Lam,Ying H</t>
  </si>
  <si>
    <t>0000092843</t>
  </si>
  <si>
    <t>Ullom,Paige</t>
  </si>
  <si>
    <t>0000090891</t>
  </si>
  <si>
    <t>Aminu,Temitope</t>
  </si>
  <si>
    <t>0000086945</t>
  </si>
  <si>
    <t>Dalton III,Jack W</t>
  </si>
  <si>
    <t>0000094509</t>
  </si>
  <si>
    <t>Gent,Alaina</t>
  </si>
  <si>
    <t>0000091955</t>
  </si>
  <si>
    <t>Hamann,Hunter</t>
  </si>
  <si>
    <t>0000086946</t>
  </si>
  <si>
    <t>Mensah Jr,Ankrah K</t>
  </si>
  <si>
    <t>0000094414</t>
  </si>
  <si>
    <t>Perkins,Abigail</t>
  </si>
  <si>
    <t>0000088789</t>
  </si>
  <si>
    <t>Zeits,Roger</t>
  </si>
  <si>
    <t>0000085803</t>
  </si>
  <si>
    <t>Boone,Alexia</t>
  </si>
  <si>
    <t>0000086947</t>
  </si>
  <si>
    <t>Cupps,Tyler D</t>
  </si>
  <si>
    <t>0000089055</t>
  </si>
  <si>
    <t>Jones,Deja</t>
  </si>
  <si>
    <t>0000086948</t>
  </si>
  <si>
    <t>McCourt,Dakota A</t>
  </si>
  <si>
    <t>0000088066</t>
  </si>
  <si>
    <t>Olojakpoke,Emmanuel</t>
  </si>
  <si>
    <t>0000086949</t>
  </si>
  <si>
    <t>Pennebaker,Josiah A</t>
  </si>
  <si>
    <t>0000090428</t>
  </si>
  <si>
    <t>Tokie,Chad</t>
  </si>
  <si>
    <t>0000086951</t>
  </si>
  <si>
    <t>Zorn,Trevor A</t>
  </si>
  <si>
    <t>0000088806</t>
  </si>
  <si>
    <t>Cook,Corey</t>
  </si>
  <si>
    <t>0000094839</t>
  </si>
  <si>
    <t>Walsh,Nicklaus</t>
  </si>
  <si>
    <t>0000091724</t>
  </si>
  <si>
    <t>Smiley,Stacey</t>
  </si>
  <si>
    <t>0000089089</t>
  </si>
  <si>
    <t>Ameduri,Richelle</t>
  </si>
  <si>
    <t>0000095170</t>
  </si>
  <si>
    <t>Anderson,Jaret</t>
  </si>
  <si>
    <t>0000092203</t>
  </si>
  <si>
    <t>Baker,Gwen C</t>
  </si>
  <si>
    <t>0000085634</t>
  </si>
  <si>
    <t>Ghebreigziabher,Samrawit</t>
  </si>
  <si>
    <t>0000085211</t>
  </si>
  <si>
    <t>Agba,Peter</t>
  </si>
  <si>
    <t>0000086952</t>
  </si>
  <si>
    <t>Lindsay,Elissa M</t>
  </si>
  <si>
    <t>0000094080</t>
  </si>
  <si>
    <t>Brown,Treajane</t>
  </si>
  <si>
    <t>0000086953</t>
  </si>
  <si>
    <t>Danes,Jeffrey M</t>
  </si>
  <si>
    <t>0000085578</t>
  </si>
  <si>
    <t>Barbery,Albert M</t>
  </si>
  <si>
    <t>0000088942</t>
  </si>
  <si>
    <t>Mabie,Sarah</t>
  </si>
  <si>
    <t>0000086954</t>
  </si>
  <si>
    <t>Williams,Aiyanna B</t>
  </si>
  <si>
    <t>0000092753</t>
  </si>
  <si>
    <t>Delong,Megan A</t>
  </si>
  <si>
    <t>0000086955</t>
  </si>
  <si>
    <t>Ingol,Shannon D</t>
  </si>
  <si>
    <t>0000093410</t>
  </si>
  <si>
    <t>Mallinak,Benjamin</t>
  </si>
  <si>
    <t>0000094662</t>
  </si>
  <si>
    <t>Musser,Darian</t>
  </si>
  <si>
    <t>0000086956</t>
  </si>
  <si>
    <t>Volpe,Shannon M</t>
  </si>
  <si>
    <t>0000086957</t>
  </si>
  <si>
    <t>Grissom III,John R</t>
  </si>
  <si>
    <t>0000086958</t>
  </si>
  <si>
    <t>Priah,Toni A</t>
  </si>
  <si>
    <t>0000088071</t>
  </si>
  <si>
    <t>Riley,Catherine</t>
  </si>
  <si>
    <t>0000087165</t>
  </si>
  <si>
    <t>Schmidt,Alexandria</t>
  </si>
  <si>
    <t>0000089039</t>
  </si>
  <si>
    <t>Herbert,Stephen</t>
  </si>
  <si>
    <t>0000089917</t>
  </si>
  <si>
    <t>Sisayaket,Kyndra</t>
  </si>
  <si>
    <t>0000091331</t>
  </si>
  <si>
    <t>Mitchell,Tiaundria</t>
  </si>
  <si>
    <t>0000092844</t>
  </si>
  <si>
    <t>Hill,Nathan</t>
  </si>
  <si>
    <t>0000087448</t>
  </si>
  <si>
    <t>Starr,Lindsay</t>
  </si>
  <si>
    <t>0000082372</t>
  </si>
  <si>
    <t>Novak,Deborah A</t>
  </si>
  <si>
    <t>0000089580</t>
  </si>
  <si>
    <t>Kgosidialwa,Baluki</t>
  </si>
  <si>
    <t>0000086959</t>
  </si>
  <si>
    <t>Radcliff,Tylor J</t>
  </si>
  <si>
    <t>0000086960</t>
  </si>
  <si>
    <t>Charton II,Gary A</t>
  </si>
  <si>
    <t>0000093367</t>
  </si>
  <si>
    <t>Wooster All-Sports Booster Club</t>
  </si>
  <si>
    <t>0000094450</t>
  </si>
  <si>
    <t>Adhikari,Amit</t>
  </si>
  <si>
    <t>0000088615</t>
  </si>
  <si>
    <t>Howe,Stephen</t>
  </si>
  <si>
    <t>0000087611</t>
  </si>
  <si>
    <t>Zhong,Chong</t>
  </si>
  <si>
    <t>0000089676</t>
  </si>
  <si>
    <t>Randall,Destiny</t>
  </si>
  <si>
    <t>0000085243</t>
  </si>
  <si>
    <t>Echeverry,Luisa</t>
  </si>
  <si>
    <t>0000088040</t>
  </si>
  <si>
    <t>Alasri,Abkar Mohammed</t>
  </si>
  <si>
    <t>0000089177</t>
  </si>
  <si>
    <t>Sheng,Shuyan</t>
  </si>
  <si>
    <t>0000093389</t>
  </si>
  <si>
    <t>Palombo,Abigail</t>
  </si>
  <si>
    <t>0000085552</t>
  </si>
  <si>
    <t>Ellis,John M</t>
  </si>
  <si>
    <t>0000087952</t>
  </si>
  <si>
    <t>Zou,Feng</t>
  </si>
  <si>
    <t>0000082454</t>
  </si>
  <si>
    <t>Herlihy,Noreen</t>
  </si>
  <si>
    <t>0000082692</t>
  </si>
  <si>
    <t>Keszenheimer,James A</t>
  </si>
  <si>
    <t>0000087096</t>
  </si>
  <si>
    <t>Yuan,Guangcui</t>
  </si>
  <si>
    <t>0000085885</t>
  </si>
  <si>
    <t>Manandhar,Erendra</t>
  </si>
  <si>
    <t>0000082923</t>
  </si>
  <si>
    <t>Butler,Kerri</t>
  </si>
  <si>
    <t>0000082829</t>
  </si>
  <si>
    <t>Hickson,Eric</t>
  </si>
  <si>
    <t>0000082796</t>
  </si>
  <si>
    <t>Funk,Darrell</t>
  </si>
  <si>
    <t>0000084511</t>
  </si>
  <si>
    <t>Weaver,Michael</t>
  </si>
  <si>
    <t>0000082844</t>
  </si>
  <si>
    <t>Hanna,Thomas C</t>
  </si>
  <si>
    <t>0000061693</t>
  </si>
  <si>
    <t>Dobrynin,Andrey</t>
  </si>
  <si>
    <t>0000084706</t>
  </si>
  <si>
    <t>Short,Carrie L</t>
  </si>
  <si>
    <t>0000082873</t>
  </si>
  <si>
    <t>Ehinger,Kacie</t>
  </si>
  <si>
    <t>0000083087</t>
  </si>
  <si>
    <t>Burns,Lawrence J</t>
  </si>
  <si>
    <t>0000084733</t>
  </si>
  <si>
    <t>Ovwigho,Godfrey</t>
  </si>
  <si>
    <t>0000083173</t>
  </si>
  <si>
    <t>Gonzalez,Orlando</t>
  </si>
  <si>
    <t>0000084961</t>
  </si>
  <si>
    <t>Yogi,Theresa A</t>
  </si>
  <si>
    <t>0000082780</t>
  </si>
  <si>
    <t>Thayer,Amanda</t>
  </si>
  <si>
    <t>0000089457</t>
  </si>
  <si>
    <t>Masaki,Daisuke</t>
  </si>
  <si>
    <t>0000082866</t>
  </si>
  <si>
    <t>Sonstrom Malowski,Kristine E</t>
  </si>
  <si>
    <t>0000095813</t>
  </si>
  <si>
    <t>Ascar,Monica M</t>
  </si>
  <si>
    <t>0000087526</t>
  </si>
  <si>
    <t>Harpham,Jennifer E</t>
  </si>
  <si>
    <t>0000083702</t>
  </si>
  <si>
    <t>Ankney,Meagan</t>
  </si>
  <si>
    <t>0000083858</t>
  </si>
  <si>
    <t>Han,Kyung Jung</t>
  </si>
  <si>
    <t>0000087087</t>
  </si>
  <si>
    <t>Ransom,Lakeesha K</t>
  </si>
  <si>
    <t>0000089955</t>
  </si>
  <si>
    <t>Peterson,Gregory</t>
  </si>
  <si>
    <t>0000094870</t>
  </si>
  <si>
    <t>Kildow,Sarah</t>
  </si>
  <si>
    <t>0000084957</t>
  </si>
  <si>
    <t>Salkauski,Jaclyn</t>
  </si>
  <si>
    <t>0000085180</t>
  </si>
  <si>
    <t>Wilson,James</t>
  </si>
  <si>
    <t>0000088571</t>
  </si>
  <si>
    <t>Qi,Bo</t>
  </si>
  <si>
    <t>0000087223</t>
  </si>
  <si>
    <t>Dzwik,David</t>
  </si>
  <si>
    <t>0000085760</t>
  </si>
  <si>
    <t>Blake,David K</t>
  </si>
  <si>
    <t>0000037546</t>
  </si>
  <si>
    <t>Wang,Ying</t>
  </si>
  <si>
    <t>0000085501</t>
  </si>
  <si>
    <t>Williams II,Lawrence Richard</t>
  </si>
  <si>
    <t>0000087182</t>
  </si>
  <si>
    <t>Cui,Xiaofei</t>
  </si>
  <si>
    <t>0000089114</t>
  </si>
  <si>
    <t>Houser,Lauren M</t>
  </si>
  <si>
    <t>0000089346</t>
  </si>
  <si>
    <t>Burns,Krishi</t>
  </si>
  <si>
    <t>0000088634</t>
  </si>
  <si>
    <t>Noble Jr,Lawrence D</t>
  </si>
  <si>
    <t>0000085964</t>
  </si>
  <si>
    <t>Li,Bing</t>
  </si>
  <si>
    <t>0000085963</t>
  </si>
  <si>
    <t>Paige,Christopher</t>
  </si>
  <si>
    <t>0000087481</t>
  </si>
  <si>
    <t>Madad,Reza</t>
  </si>
  <si>
    <t>0000088349</t>
  </si>
  <si>
    <t>Wang,Zilu</t>
  </si>
  <si>
    <t>0000085151</t>
  </si>
  <si>
    <t>Altmeyer,Susan M</t>
  </si>
  <si>
    <t>0000088614</t>
  </si>
  <si>
    <t>Chen,Kun</t>
  </si>
  <si>
    <t>0000086026</t>
  </si>
  <si>
    <t>Li,Shengxi</t>
  </si>
  <si>
    <t>0000088311</t>
  </si>
  <si>
    <t>Tovkach,Oleh</t>
  </si>
  <si>
    <t>0000087928</t>
  </si>
  <si>
    <t>Zheng,Qiaofei</t>
  </si>
  <si>
    <t>0000085106</t>
  </si>
  <si>
    <t>Zhang,Ming</t>
  </si>
  <si>
    <t>0000094468</t>
  </si>
  <si>
    <t>Arbino,Michael</t>
  </si>
  <si>
    <t>0000090174</t>
  </si>
  <si>
    <t>Ghadimi,Hanieh</t>
  </si>
  <si>
    <t>0000089338</t>
  </si>
  <si>
    <t>Singh,Yogesh P</t>
  </si>
  <si>
    <t>0000088343</t>
  </si>
  <si>
    <t>Tanai,Yertai</t>
  </si>
  <si>
    <t>0000085027</t>
  </si>
  <si>
    <t>Gruber,Petra</t>
  </si>
  <si>
    <t>0000085092</t>
  </si>
  <si>
    <t>Mulholland,Barry</t>
  </si>
  <si>
    <t>0000085732</t>
  </si>
  <si>
    <t>Giammarco,James M</t>
  </si>
  <si>
    <t>0000085956</t>
  </si>
  <si>
    <t>Sayed,Seham</t>
  </si>
  <si>
    <t>0000087677</t>
  </si>
  <si>
    <t>Jewell,John</t>
  </si>
  <si>
    <t>0000085629</t>
  </si>
  <si>
    <t>Knowles,Elizabeth</t>
  </si>
  <si>
    <t>0000087902</t>
  </si>
  <si>
    <t>Brean,Daniel</t>
  </si>
  <si>
    <t>0000085708</t>
  </si>
  <si>
    <t>Antunez,Marilia Y</t>
  </si>
  <si>
    <t>0000091534</t>
  </si>
  <si>
    <t>Karwowski,Marcia</t>
  </si>
  <si>
    <t>0000085659</t>
  </si>
  <si>
    <t>Hrdy,Camilla</t>
  </si>
  <si>
    <t>0000090473</t>
  </si>
  <si>
    <t>Akinfosile,Maya</t>
  </si>
  <si>
    <t>0000090475</t>
  </si>
  <si>
    <t>Chapman,Eddie N</t>
  </si>
  <si>
    <t>0000088455</t>
  </si>
  <si>
    <t>Hinchliffe,Sarah</t>
  </si>
  <si>
    <t>0000086079</t>
  </si>
  <si>
    <t>Kuchibhotla,Dinkar</t>
  </si>
  <si>
    <t>0000087927</t>
  </si>
  <si>
    <t>Wallace,Carl P</t>
  </si>
  <si>
    <t>0000088004</t>
  </si>
  <si>
    <t>Fuller,Brian</t>
  </si>
  <si>
    <t>0000089305</t>
  </si>
  <si>
    <t>Russell,Christine</t>
  </si>
  <si>
    <t>0000087244</t>
  </si>
  <si>
    <t>Benjamin,Cortney</t>
  </si>
  <si>
    <t>0000087455</t>
  </si>
  <si>
    <t>Otto,Jessica</t>
  </si>
  <si>
    <t>0000088001</t>
  </si>
  <si>
    <t>O'Grady,Annmarie</t>
  </si>
  <si>
    <t>0000088432</t>
  </si>
  <si>
    <t>Ippoliti,Drew</t>
  </si>
  <si>
    <t>0000087680</t>
  </si>
  <si>
    <t>Paudel,Lokendra P</t>
  </si>
  <si>
    <t>0000088845</t>
  </si>
  <si>
    <t>Murray,Joshua M</t>
  </si>
  <si>
    <t>0000088454</t>
  </si>
  <si>
    <t>Luitel,Tulashi</t>
  </si>
  <si>
    <t>0000091439</t>
  </si>
  <si>
    <t>Velasco,Daniel</t>
  </si>
  <si>
    <t>0000089704</t>
  </si>
  <si>
    <t>Chiang,Jason</t>
  </si>
  <si>
    <t>0000088848</t>
  </si>
  <si>
    <t>Yanagida,Yoshiho</t>
  </si>
  <si>
    <t>0000088849</t>
  </si>
  <si>
    <t>Nakano,Shoki</t>
  </si>
  <si>
    <t>0000087633</t>
  </si>
  <si>
    <t>Yin,Zhijun</t>
  </si>
  <si>
    <t>0000092745</t>
  </si>
  <si>
    <t>Vasenda,Sandra</t>
  </si>
  <si>
    <t>0000091665</t>
  </si>
  <si>
    <t>Maliniak,Mark</t>
  </si>
  <si>
    <t>0000088381</t>
  </si>
  <si>
    <t>Sartor,Valerie</t>
  </si>
  <si>
    <t>0000087894</t>
  </si>
  <si>
    <t>Armstrong,Jordan</t>
  </si>
  <si>
    <t>0000088522</t>
  </si>
  <si>
    <t>Astley,Henry</t>
  </si>
  <si>
    <t>0000088635</t>
  </si>
  <si>
    <t>Mohsini,Mira</t>
  </si>
  <si>
    <t>0000088043</t>
  </si>
  <si>
    <t>Munger,Ben</t>
  </si>
  <si>
    <t>0000094323</t>
  </si>
  <si>
    <t>Nicolas,Daniel</t>
  </si>
  <si>
    <t>0000089938</t>
  </si>
  <si>
    <t>Johnson,Andrea L</t>
  </si>
  <si>
    <t>0000091406</t>
  </si>
  <si>
    <t>Litt,Wade</t>
  </si>
  <si>
    <t>0000088811</t>
  </si>
  <si>
    <t>Villano,Michael</t>
  </si>
  <si>
    <t>0000091543</t>
  </si>
  <si>
    <t>Furbee,Michelle</t>
  </si>
  <si>
    <t>0000087748</t>
  </si>
  <si>
    <t>Gregor,Margo</t>
  </si>
  <si>
    <t>0000087911</t>
  </si>
  <si>
    <t>Schreuders,Paul D</t>
  </si>
  <si>
    <t>0000091382</t>
  </si>
  <si>
    <t>Twede,Jason</t>
  </si>
  <si>
    <t>0000089296</t>
  </si>
  <si>
    <t>Schuff,Michael</t>
  </si>
  <si>
    <t>0000087397</t>
  </si>
  <si>
    <t>Janoski-Haehlen,Emily</t>
  </si>
  <si>
    <t>0000091431</t>
  </si>
  <si>
    <t>Smith,Lin</t>
  </si>
  <si>
    <t>0000090240</t>
  </si>
  <si>
    <t>Teegala,Lakshminarayan Reddy</t>
  </si>
  <si>
    <t>0000089597</t>
  </si>
  <si>
    <t>Liu,Xiuhua</t>
  </si>
  <si>
    <t>0000088658</t>
  </si>
  <si>
    <t>Xu,Wenzhan</t>
  </si>
  <si>
    <t>0000091051</t>
  </si>
  <si>
    <t>Zhang,Jibiao</t>
  </si>
  <si>
    <t>0000088597</t>
  </si>
  <si>
    <t>Abel,Patricia</t>
  </si>
  <si>
    <t>0000090879</t>
  </si>
  <si>
    <t>Gong,Xinghou</t>
  </si>
  <si>
    <t>0000091420</t>
  </si>
  <si>
    <t>Gerakis,William</t>
  </si>
  <si>
    <t>0000091892</t>
  </si>
  <si>
    <t>Marvel,Randall</t>
  </si>
  <si>
    <t>0000088742</t>
  </si>
  <si>
    <t>Gao,Lei</t>
  </si>
  <si>
    <t>0000090907</t>
  </si>
  <si>
    <t>Neururer,Thaddeus</t>
  </si>
  <si>
    <t>0000089277</t>
  </si>
  <si>
    <t>Blood,April</t>
  </si>
  <si>
    <t>0000088820</t>
  </si>
  <si>
    <t>Feng,Jiansheng</t>
  </si>
  <si>
    <t>0000092724</t>
  </si>
  <si>
    <t>Heffernan,Kimberly</t>
  </si>
  <si>
    <t>0000089476</t>
  </si>
  <si>
    <t>Emery,Hazel</t>
  </si>
  <si>
    <t>0000095838</t>
  </si>
  <si>
    <t>Kim,Minju</t>
  </si>
  <si>
    <t>0000089598</t>
  </si>
  <si>
    <t>Cross,Monika</t>
  </si>
  <si>
    <t>0000089319</t>
  </si>
  <si>
    <t>Lane,Jolene A</t>
  </si>
  <si>
    <t>0000089657</t>
  </si>
  <si>
    <t>Yates,John P</t>
  </si>
  <si>
    <t>0000090009</t>
  </si>
  <si>
    <t>Currie,James S</t>
  </si>
  <si>
    <t>0000092253</t>
  </si>
  <si>
    <t>Coard,Andrea</t>
  </si>
  <si>
    <t>0000095462</t>
  </si>
  <si>
    <t>Kenaga,Beth</t>
  </si>
  <si>
    <t>0000091403</t>
  </si>
  <si>
    <t>Ma,Siqi</t>
  </si>
  <si>
    <t>0000095558</t>
  </si>
  <si>
    <t>Lillard,Jennifer</t>
  </si>
  <si>
    <t>0000090446</t>
  </si>
  <si>
    <t>Howze,Rashad</t>
  </si>
  <si>
    <t>0000088992</t>
  </si>
  <si>
    <t>Holte,Ryan</t>
  </si>
  <si>
    <t>0000090178</t>
  </si>
  <si>
    <t>Peters,Christopher J</t>
  </si>
  <si>
    <t>0000090175</t>
  </si>
  <si>
    <t>Groce,John</t>
  </si>
  <si>
    <t>0000090951</t>
  </si>
  <si>
    <t>Andronowski,Janna</t>
  </si>
  <si>
    <t>0000090271</t>
  </si>
  <si>
    <t>Pridgen,Robert</t>
  </si>
  <si>
    <t>0000090277</t>
  </si>
  <si>
    <t>Fulford,Robert</t>
  </si>
  <si>
    <t>0000089965</t>
  </si>
  <si>
    <t>Ford,Dustin</t>
  </si>
  <si>
    <t>0000090392</t>
  </si>
  <si>
    <t>Faix,Timothy</t>
  </si>
  <si>
    <t>0000092254</t>
  </si>
  <si>
    <t>Kille,Nicola</t>
  </si>
  <si>
    <t>0000090707</t>
  </si>
  <si>
    <t>Sanders,Brianna</t>
  </si>
  <si>
    <t>0000091352</t>
  </si>
  <si>
    <t>Lumpkin,Ricky</t>
  </si>
  <si>
    <t>0000091141</t>
  </si>
  <si>
    <t>Wilson,Denise L</t>
  </si>
  <si>
    <t>0000091313</t>
  </si>
  <si>
    <t>Ewing,Lance</t>
  </si>
  <si>
    <t>0000090867</t>
  </si>
  <si>
    <t>Pierce,Gregory</t>
  </si>
  <si>
    <t>0000091163</t>
  </si>
  <si>
    <t>Bastidas,David M</t>
  </si>
  <si>
    <t>0000090568</t>
  </si>
  <si>
    <t>Qian,Ling</t>
  </si>
  <si>
    <t>0000092579</t>
  </si>
  <si>
    <t>Monroe,Robert</t>
  </si>
  <si>
    <t>0000090922</t>
  </si>
  <si>
    <t>Baker,Evann</t>
  </si>
  <si>
    <t>0000092816</t>
  </si>
  <si>
    <t>deAndrade Coutinho,Vitor</t>
  </si>
  <si>
    <t>0000091601</t>
  </si>
  <si>
    <t>Thiery,Elaine</t>
  </si>
  <si>
    <t>0000091770</t>
  </si>
  <si>
    <t>Hubbard,Dan</t>
  </si>
  <si>
    <t>0000091236</t>
  </si>
  <si>
    <t>Wilkes,Sandra</t>
  </si>
  <si>
    <t>0000092100</t>
  </si>
  <si>
    <t>Beverly,Adam</t>
  </si>
  <si>
    <t>0000089863</t>
  </si>
  <si>
    <t>McKenzie,Ruel</t>
  </si>
  <si>
    <t>0000093911</t>
  </si>
  <si>
    <t>Kelly,Tricia</t>
  </si>
  <si>
    <t>0000092102</t>
  </si>
  <si>
    <t>Rober,Timothy</t>
  </si>
  <si>
    <t>0000091361</t>
  </si>
  <si>
    <t>Onozuka,Ryo</t>
  </si>
  <si>
    <t>0000091027</t>
  </si>
  <si>
    <t>Starnes,Sarah</t>
  </si>
  <si>
    <t>0000091598</t>
  </si>
  <si>
    <t>Lyles,Carjay</t>
  </si>
  <si>
    <t>0000091507</t>
  </si>
  <si>
    <t>Fuciu,Kiriaki</t>
  </si>
  <si>
    <t>0000092744</t>
  </si>
  <si>
    <t>Robertson,Jessica</t>
  </si>
  <si>
    <t>0000094991</t>
  </si>
  <si>
    <t>LeFer,Gaelle</t>
  </si>
  <si>
    <t>0000091422</t>
  </si>
  <si>
    <t>Shin,Jung Heon</t>
  </si>
  <si>
    <t>0000092433</t>
  </si>
  <si>
    <t>Li,Jing</t>
  </si>
  <si>
    <t>0000091590</t>
  </si>
  <si>
    <t>Fay,Michael</t>
  </si>
  <si>
    <t>0000091956</t>
  </si>
  <si>
    <t>Droney,Michael</t>
  </si>
  <si>
    <t>0000091203</t>
  </si>
  <si>
    <t>Korzun,Vera</t>
  </si>
  <si>
    <t>0000091865</t>
  </si>
  <si>
    <t>Pomije,Miranda</t>
  </si>
  <si>
    <t>0000093419</t>
  </si>
  <si>
    <t>Paul,Bernadette</t>
  </si>
  <si>
    <t>0000092722</t>
  </si>
  <si>
    <t>Downs,Lamont</t>
  </si>
  <si>
    <t>0000095689</t>
  </si>
  <si>
    <t>Wang,Jinjing</t>
  </si>
  <si>
    <t>0000092580</t>
  </si>
  <si>
    <t>Terry,Douglas</t>
  </si>
  <si>
    <t>0000093794</t>
  </si>
  <si>
    <t>March,LeJeune</t>
  </si>
  <si>
    <t>0000093197</t>
  </si>
  <si>
    <t>Hoover,Alexander</t>
  </si>
  <si>
    <t>0000093760</t>
  </si>
  <si>
    <t>Yao,Lingxing</t>
  </si>
  <si>
    <t>0000091768</t>
  </si>
  <si>
    <t>Meibos,Alex</t>
  </si>
  <si>
    <t>0000092725</t>
  </si>
  <si>
    <t>Kroon,Tyler</t>
  </si>
  <si>
    <t>0000091992</t>
  </si>
  <si>
    <t>Wang,Junpeng</t>
  </si>
  <si>
    <t>0000094263</t>
  </si>
  <si>
    <t>Beach,Lauren</t>
  </si>
  <si>
    <t>0000092628</t>
  </si>
  <si>
    <t>Kirk,David</t>
  </si>
  <si>
    <t>0000094682</t>
  </si>
  <si>
    <t>Bales,Richard</t>
  </si>
  <si>
    <t>0000094555</t>
  </si>
  <si>
    <t>Turner,Tracy</t>
  </si>
  <si>
    <t>0000092786</t>
  </si>
  <si>
    <t>Mamedova,Anastasia</t>
  </si>
  <si>
    <t>0000093825</t>
  </si>
  <si>
    <t>Jennings,Matthew</t>
  </si>
  <si>
    <t>0000093736</t>
  </si>
  <si>
    <t>Boyd,Cristine</t>
  </si>
  <si>
    <t>0000094896</t>
  </si>
  <si>
    <t>Wriston,Brian</t>
  </si>
  <si>
    <t>0000093216</t>
  </si>
  <si>
    <t>Hillman,Michael</t>
  </si>
  <si>
    <t>0000094893</t>
  </si>
  <si>
    <t>Evans,Ian</t>
  </si>
  <si>
    <t>0000094892</t>
  </si>
  <si>
    <t>Nutten,Theresa</t>
  </si>
  <si>
    <t>0000093122</t>
  </si>
  <si>
    <t>Day,Colleen</t>
  </si>
  <si>
    <t>0000093155</t>
  </si>
  <si>
    <t>Taylor,Brooklyn</t>
  </si>
  <si>
    <t>0000092883</t>
  </si>
  <si>
    <t>Mattar,Hannah</t>
  </si>
  <si>
    <t>0000095820</t>
  </si>
  <si>
    <t>Yuan,Ruchao</t>
  </si>
  <si>
    <t>0000093533</t>
  </si>
  <si>
    <t>Wilcox,Ian</t>
  </si>
  <si>
    <t>0000095669</t>
  </si>
  <si>
    <t>Suarez,Laracarina</t>
  </si>
  <si>
    <t>0000093162</t>
  </si>
  <si>
    <t>McManaman,Kevin</t>
  </si>
  <si>
    <t>0000095015</t>
  </si>
  <si>
    <t>Faul,Amy</t>
  </si>
  <si>
    <t>0000093671</t>
  </si>
  <si>
    <t>Hernandez,Karen</t>
  </si>
  <si>
    <t>0000094900</t>
  </si>
  <si>
    <t>German,Spencer</t>
  </si>
  <si>
    <t>0000093334</t>
  </si>
  <si>
    <t>Podeszwa,Jeffrey</t>
  </si>
  <si>
    <t>0000093154</t>
  </si>
  <si>
    <t>McDaniel,Derek</t>
  </si>
  <si>
    <t>0000093525</t>
  </si>
  <si>
    <t>DeLost,Kathryn</t>
  </si>
  <si>
    <t>0000095163</t>
  </si>
  <si>
    <t>Long,Tanya</t>
  </si>
  <si>
    <t>0000094641</t>
  </si>
  <si>
    <t>Wiedenfeld,Laura</t>
  </si>
  <si>
    <t>0000093688</t>
  </si>
  <si>
    <t>Cohen,Ethan</t>
  </si>
  <si>
    <t>0000094627</t>
  </si>
  <si>
    <t>Ganger,Joshua</t>
  </si>
  <si>
    <t>0000093320</t>
  </si>
  <si>
    <t>Brokaw,Trey</t>
  </si>
  <si>
    <t>0000093808</t>
  </si>
  <si>
    <t>Roberts,Diane</t>
  </si>
  <si>
    <t>0000093304</t>
  </si>
  <si>
    <t>Scgalski,Jennifer Haedyn</t>
  </si>
  <si>
    <t>0000093515</t>
  </si>
  <si>
    <t>Quinn,Alan</t>
  </si>
  <si>
    <t>0000094244</t>
  </si>
  <si>
    <t>Newcome,Richard</t>
  </si>
  <si>
    <t>0000094128</t>
  </si>
  <si>
    <t>Bray,Kelly</t>
  </si>
  <si>
    <t>0000095726</t>
  </si>
  <si>
    <t>Timberlake,Renee</t>
  </si>
  <si>
    <t>0000093908</t>
  </si>
  <si>
    <t>Sabo,Chris</t>
  </si>
  <si>
    <t>0000095668</t>
  </si>
  <si>
    <t>Sausmikat,Rita</t>
  </si>
  <si>
    <t>0000093972</t>
  </si>
  <si>
    <t>Banfield,Jordon</t>
  </si>
  <si>
    <t>0000093973</t>
  </si>
  <si>
    <t>McKinney,Dan</t>
  </si>
  <si>
    <t>0000094835</t>
  </si>
  <si>
    <t>Gullatta,Matthew</t>
  </si>
  <si>
    <t>0000094076</t>
  </si>
  <si>
    <t>Arth,Thomas</t>
  </si>
  <si>
    <t>0000093978</t>
  </si>
  <si>
    <t>Zagorski,Thomas</t>
  </si>
  <si>
    <t>0000094066</t>
  </si>
  <si>
    <t>Cochran,Brian</t>
  </si>
  <si>
    <t>0000094077</t>
  </si>
  <si>
    <t>Feeney,Matthew</t>
  </si>
  <si>
    <t>0000093931</t>
  </si>
  <si>
    <t>Hurd,Christopher</t>
  </si>
  <si>
    <t>0000093962</t>
  </si>
  <si>
    <t>Rodriguez Jr,Oscar</t>
  </si>
  <si>
    <t>0000093933</t>
  </si>
  <si>
    <t>Williams,Davern</t>
  </si>
  <si>
    <t>0000094027</t>
  </si>
  <si>
    <t>Cook,Christopher</t>
  </si>
  <si>
    <t>0000094125</t>
  </si>
  <si>
    <t>Pearson,Chad</t>
  </si>
  <si>
    <t>0000094084</t>
  </si>
  <si>
    <t>Aligo,Scott</t>
  </si>
  <si>
    <t>0000093977</t>
  </si>
  <si>
    <t>Felton,Shelton</t>
  </si>
  <si>
    <t>0000094272</t>
  </si>
  <si>
    <t>Worsell,Richard</t>
  </si>
  <si>
    <t>0000093739</t>
  </si>
  <si>
    <t>Gentithes,Michael</t>
  </si>
  <si>
    <t>0000094466</t>
  </si>
  <si>
    <t>Seidel,Katherine</t>
  </si>
  <si>
    <t>0000095427</t>
  </si>
  <si>
    <t>Newby,Deniesha L</t>
  </si>
  <si>
    <t>0000094185</t>
  </si>
  <si>
    <t>Crosby,Claire</t>
  </si>
  <si>
    <t>0000094103</t>
  </si>
  <si>
    <t>Donatell,Steve</t>
  </si>
  <si>
    <t>0000094172</t>
  </si>
  <si>
    <t>Kline,Alex</t>
  </si>
  <si>
    <t>0000094834</t>
  </si>
  <si>
    <t>Everett,Jayden</t>
  </si>
  <si>
    <t>0000093930</t>
  </si>
  <si>
    <t>Liu,Chunming</t>
  </si>
  <si>
    <t>0000093944</t>
  </si>
  <si>
    <t>Xu,Weinan</t>
  </si>
  <si>
    <t>0000095227</t>
  </si>
  <si>
    <t>Kallis,Rhiannon</t>
  </si>
  <si>
    <t>0000094176</t>
  </si>
  <si>
    <t>Eagan,James</t>
  </si>
  <si>
    <t>0000095164</t>
  </si>
  <si>
    <t>Cox,Christopher</t>
  </si>
  <si>
    <t>0000095290</t>
  </si>
  <si>
    <t>Alexander,Brandee</t>
  </si>
  <si>
    <t>0000094842</t>
  </si>
  <si>
    <t>Trexler,Aaron</t>
  </si>
  <si>
    <t>0000093990</t>
  </si>
  <si>
    <t>Khabaz,Fardin</t>
  </si>
  <si>
    <t>0000095553</t>
  </si>
  <si>
    <t>Park,Insun</t>
  </si>
  <si>
    <t>0000094995</t>
  </si>
  <si>
    <t>Johnson,James</t>
  </si>
  <si>
    <t>0000095516</t>
  </si>
  <si>
    <t>Proctor,Kimberly L</t>
  </si>
  <si>
    <t>0000094405</t>
  </si>
  <si>
    <t>Reed,Marc</t>
  </si>
  <si>
    <t>0000094977</t>
  </si>
  <si>
    <t>Yilmazoglu,Unal Cagatay</t>
  </si>
  <si>
    <t>0000094860</t>
  </si>
  <si>
    <t>Lagoner,Abigail</t>
  </si>
  <si>
    <t>0000094715</t>
  </si>
  <si>
    <t>Alhalawani,Adel</t>
  </si>
  <si>
    <t>0000095591</t>
  </si>
  <si>
    <t>Brumbaugh,Douglas</t>
  </si>
  <si>
    <t>0000095012</t>
  </si>
  <si>
    <t>Mahabadi,Nariman</t>
  </si>
  <si>
    <t>0000095084</t>
  </si>
  <si>
    <t>Jenkins,Kalie</t>
  </si>
  <si>
    <t>0000095146</t>
  </si>
  <si>
    <t>Gearhart,Heather</t>
  </si>
  <si>
    <t>0000095226</t>
  </si>
  <si>
    <t>Shannon,Joseph</t>
  </si>
  <si>
    <t>0000088871</t>
  </si>
  <si>
    <t>Pettipiece,Meaggan</t>
  </si>
  <si>
    <t>0000095228</t>
  </si>
  <si>
    <t>McDonald,Adavion J</t>
  </si>
  <si>
    <t>0000093767</t>
  </si>
  <si>
    <t>Hayes,Janel</t>
  </si>
  <si>
    <t>0000095253</t>
  </si>
  <si>
    <t>Miller,Gary L</t>
  </si>
  <si>
    <t>0000095333</t>
  </si>
  <si>
    <t>Elder,Max</t>
  </si>
  <si>
    <t>0000095647</t>
  </si>
  <si>
    <t>Perry,Kayla</t>
  </si>
  <si>
    <t>0000095725</t>
  </si>
  <si>
    <t>Castertlow,William</t>
  </si>
  <si>
    <t>0000095433</t>
  </si>
  <si>
    <t>Tsevdos,Michael</t>
  </si>
  <si>
    <t>0000015534</t>
  </si>
  <si>
    <t>Welch,Cheryl</t>
  </si>
  <si>
    <t>0000005040</t>
  </si>
  <si>
    <t>Liszka,Kathy J</t>
  </si>
  <si>
    <t>0000094648</t>
  </si>
  <si>
    <t>Americrane &amp; Hoist Corporation</t>
  </si>
  <si>
    <t>0000082922</t>
  </si>
  <si>
    <t>Towards Employment</t>
  </si>
  <si>
    <t>0000012824</t>
  </si>
  <si>
    <t>Levy,Paul E</t>
  </si>
  <si>
    <t>0000012851</t>
  </si>
  <si>
    <t>Foisie,Christina</t>
  </si>
  <si>
    <t>0000007736</t>
  </si>
  <si>
    <t>Jordan III,William S</t>
  </si>
  <si>
    <t>0000088770</t>
  </si>
  <si>
    <t>Metro Plastics Technologies Inc</t>
  </si>
  <si>
    <t>0000002632</t>
  </si>
  <si>
    <t>Sancaktar,Erol</t>
  </si>
  <si>
    <t>0000063465</t>
  </si>
  <si>
    <t>Dick,John S</t>
  </si>
  <si>
    <t>0000081552</t>
  </si>
  <si>
    <t>Appeldorn,Alysa A</t>
  </si>
  <si>
    <t>0000011623</t>
  </si>
  <si>
    <t>Smolen,Lynn A</t>
  </si>
  <si>
    <t>0000002430</t>
  </si>
  <si>
    <t>Calderon,Thomas G</t>
  </si>
  <si>
    <t>0000003746</t>
  </si>
  <si>
    <t>Snell,Andrea F</t>
  </si>
  <si>
    <t>0000071612</t>
  </si>
  <si>
    <t>Bowden,Terry W</t>
  </si>
  <si>
    <t>0000008559</t>
  </si>
  <si>
    <t>Myers,Steven C</t>
  </si>
  <si>
    <t>0000023704</t>
  </si>
  <si>
    <t>Ashbaugh,Jackie E</t>
  </si>
  <si>
    <t>0000007244</t>
  </si>
  <si>
    <t>Wrice,Sheldon B</t>
  </si>
  <si>
    <t>0000086109</t>
  </si>
  <si>
    <t>Marnon,Ken</t>
  </si>
  <si>
    <t>0000007287</t>
  </si>
  <si>
    <t>Dukes,J Thomas</t>
  </si>
  <si>
    <t>0000007549</t>
  </si>
  <si>
    <t>Wainwright,A Martin</t>
  </si>
  <si>
    <t>0000001672</t>
  </si>
  <si>
    <t>Vijayaraman,Bindiganavale S</t>
  </si>
  <si>
    <t>0000034632</t>
  </si>
  <si>
    <t>Quinn,Daniel D **Use 3050 **</t>
  </si>
  <si>
    <t>0000003050</t>
  </si>
  <si>
    <t>Quinn,D Dane</t>
  </si>
  <si>
    <t>0000002351</t>
  </si>
  <si>
    <t>Srivatsan,Tirumalai S</t>
  </si>
  <si>
    <t>0000007163</t>
  </si>
  <si>
    <t>Hausknecht,Douglas R</t>
  </si>
  <si>
    <t>0000085851</t>
  </si>
  <si>
    <t>Adametz,Andrew</t>
  </si>
  <si>
    <t>0000081176</t>
  </si>
  <si>
    <t>Giammusso,Paige</t>
  </si>
  <si>
    <t>0000088975</t>
  </si>
  <si>
    <t>Sowle,Cassidy</t>
  </si>
  <si>
    <t>0000090192</t>
  </si>
  <si>
    <t>Smalley,Drake</t>
  </si>
  <si>
    <t>0000083178</t>
  </si>
  <si>
    <t>Marrero Munoz,Paloma</t>
  </si>
  <si>
    <t>0000091241</t>
  </si>
  <si>
    <t>Bass,Garrett</t>
  </si>
  <si>
    <t>0000086961</t>
  </si>
  <si>
    <t>Korsmo,Hunter W</t>
  </si>
  <si>
    <t>0000085346</t>
  </si>
  <si>
    <t>Korsmo,Hunter</t>
  </si>
  <si>
    <t>0000090689</t>
  </si>
  <si>
    <t>Grossman,Jason</t>
  </si>
  <si>
    <t>0000091692</t>
  </si>
  <si>
    <t>Levy,Mike</t>
  </si>
  <si>
    <t>0000088477</t>
  </si>
  <si>
    <t>Narayanan,Amal</t>
  </si>
  <si>
    <t>0000094121</t>
  </si>
  <si>
    <t>Prowell,Jusiah</t>
  </si>
  <si>
    <t>0000089768</t>
  </si>
  <si>
    <t>Zhao,Zhichen</t>
  </si>
  <si>
    <t>0000088773</t>
  </si>
  <si>
    <t>Lewis,Elizabeth</t>
  </si>
  <si>
    <t>0000093423</t>
  </si>
  <si>
    <t>Rupp,Ariana Isabel Kenez Salavessa</t>
  </si>
  <si>
    <t>0000086962</t>
  </si>
  <si>
    <t>Wheat,Eugene S</t>
  </si>
  <si>
    <t>0000091673</t>
  </si>
  <si>
    <t>Nahra,Daniel</t>
  </si>
  <si>
    <t>0000095239</t>
  </si>
  <si>
    <t>Hullum,Shonnee</t>
  </si>
  <si>
    <t>0000095496</t>
  </si>
  <si>
    <t>Melaiye,Kareemat</t>
  </si>
  <si>
    <t>0000095801</t>
  </si>
  <si>
    <t>Sims,Leila</t>
  </si>
  <si>
    <t>0000086963</t>
  </si>
  <si>
    <t>Stahler,Christopher L</t>
  </si>
  <si>
    <t>0000091926</t>
  </si>
  <si>
    <t>Tian,Yuan</t>
  </si>
  <si>
    <t>0000086964</t>
  </si>
  <si>
    <t>Mohammed,Najmuddin Rizwan</t>
  </si>
  <si>
    <t>0000092035</t>
  </si>
  <si>
    <t>Shrestha,Sulochana</t>
  </si>
  <si>
    <t>0000085894</t>
  </si>
  <si>
    <t>Khakipoor,Banafsheh</t>
  </si>
  <si>
    <t>0000086965</t>
  </si>
  <si>
    <t>Nellikanti,Chaitanya</t>
  </si>
  <si>
    <t>0000087931</t>
  </si>
  <si>
    <t>Xia,Xuhui</t>
  </si>
  <si>
    <t>0000086966</t>
  </si>
  <si>
    <t>Onyao,Jane Faith</t>
  </si>
  <si>
    <t>0000088532</t>
  </si>
  <si>
    <t>Tong,Jiayan</t>
  </si>
  <si>
    <t>0000095530</t>
  </si>
  <si>
    <t>Tseng,Yen-Ming</t>
  </si>
  <si>
    <t>0000092721</t>
  </si>
  <si>
    <t>Root,Kaitlyn</t>
  </si>
  <si>
    <t>0000087157</t>
  </si>
  <si>
    <t>Winland,Adreanna</t>
  </si>
  <si>
    <t>0000085976</t>
  </si>
  <si>
    <t>Wu,Yifu</t>
  </si>
  <si>
    <t>0000091909</t>
  </si>
  <si>
    <t>Frkonja-Kuczin,Ariana</t>
  </si>
  <si>
    <t>0000083331</t>
  </si>
  <si>
    <t>Nettleton,Jason</t>
  </si>
  <si>
    <t>0000086967</t>
  </si>
  <si>
    <t>Emeh,Kelly C</t>
  </si>
  <si>
    <t>0000089953</t>
  </si>
  <si>
    <t>Duan,Yipin</t>
  </si>
  <si>
    <t>0000088686</t>
  </si>
  <si>
    <t>Yang,Junhong</t>
  </si>
  <si>
    <t>0000095322</t>
  </si>
  <si>
    <t>Dean-Phillips,Ajha</t>
  </si>
  <si>
    <t>0000093046</t>
  </si>
  <si>
    <t>Zhu,Tao</t>
  </si>
  <si>
    <t>0000086968</t>
  </si>
  <si>
    <t>Charlton,Jaclyn</t>
  </si>
  <si>
    <t>0000091669</t>
  </si>
  <si>
    <t>Islam,Nusrat</t>
  </si>
  <si>
    <t>0000087108</t>
  </si>
  <si>
    <t>Rickel,Elizabeth</t>
  </si>
  <si>
    <t>0000094144</t>
  </si>
  <si>
    <t>Bassel,Nannette</t>
  </si>
  <si>
    <t>0000086969</t>
  </si>
  <si>
    <t>Crum,Cody W</t>
  </si>
  <si>
    <t>0000091020</t>
  </si>
  <si>
    <t>Bhadauriya,Sonal</t>
  </si>
  <si>
    <t>0000088501</t>
  </si>
  <si>
    <t>He,Youbiao</t>
  </si>
  <si>
    <t>0000088703</t>
  </si>
  <si>
    <t>Zhao,Mengmeng</t>
  </si>
  <si>
    <t>0000086970</t>
  </si>
  <si>
    <t>Ammakolla,Viswakaranreddy</t>
  </si>
  <si>
    <t>0000094210</t>
  </si>
  <si>
    <t>Aghjeh,Masoud Razavi</t>
  </si>
  <si>
    <t>0000085254</t>
  </si>
  <si>
    <t>Stroud,Chyna</t>
  </si>
  <si>
    <t>0000088555</t>
  </si>
  <si>
    <t>Mounika,Gudipati</t>
  </si>
  <si>
    <t>0000093139</t>
  </si>
  <si>
    <t>Maximovich,Kayla</t>
  </si>
  <si>
    <t>0000091795</t>
  </si>
  <si>
    <t>Dotterer,Kara</t>
  </si>
  <si>
    <t>0000093538</t>
  </si>
  <si>
    <t>Jascoe,Sydney</t>
  </si>
  <si>
    <t>0000086971</t>
  </si>
  <si>
    <t>Moniger,Tori C</t>
  </si>
  <si>
    <t>0000094339</t>
  </si>
  <si>
    <t>Vargo,Makenzie</t>
  </si>
  <si>
    <t>0000088458</t>
  </si>
  <si>
    <t>Willis,Madilyn</t>
  </si>
  <si>
    <t>0000088421</t>
  </si>
  <si>
    <t>Yurchak,Samara</t>
  </si>
  <si>
    <t>0000086972</t>
  </si>
  <si>
    <t>Li,Si</t>
  </si>
  <si>
    <t>0000085638</t>
  </si>
  <si>
    <t>Ramsier,Elizabeth</t>
  </si>
  <si>
    <t>0000088688</t>
  </si>
  <si>
    <t>Yao,Yuchen</t>
  </si>
  <si>
    <t>0000088694</t>
  </si>
  <si>
    <t>Zhu,Haidong</t>
  </si>
  <si>
    <t>0000086973</t>
  </si>
  <si>
    <t>Brown,Donovan L</t>
  </si>
  <si>
    <t>0000086974</t>
  </si>
  <si>
    <t>Budahn,Kelsey E</t>
  </si>
  <si>
    <t>0000087070</t>
  </si>
  <si>
    <t>John,Zach</t>
  </si>
  <si>
    <t>0000087929</t>
  </si>
  <si>
    <t>Cobaj,Anisa</t>
  </si>
  <si>
    <t>0000092343</t>
  </si>
  <si>
    <t>Elfadil,Husam</t>
  </si>
  <si>
    <t>0000088689</t>
  </si>
  <si>
    <t>Zhang,Cheng</t>
  </si>
  <si>
    <t>0000088680</t>
  </si>
  <si>
    <t>Qu,Haoran</t>
  </si>
  <si>
    <t>0000083099</t>
  </si>
  <si>
    <t>Wims,Darnell</t>
  </si>
  <si>
    <t>0000088692</t>
  </si>
  <si>
    <t>Zhang,Zimo</t>
  </si>
  <si>
    <t>0000088671</t>
  </si>
  <si>
    <t>Fu,Qang</t>
  </si>
  <si>
    <t>0000090915</t>
  </si>
  <si>
    <t>Teo,Nicholas</t>
  </si>
  <si>
    <t>0000094642</t>
  </si>
  <si>
    <t>Chen,Jin F</t>
  </si>
  <si>
    <t>0000085840</t>
  </si>
  <si>
    <t>Loges,Richard</t>
  </si>
  <si>
    <t>0000086975</t>
  </si>
  <si>
    <t>Lopez Mazariegos,Nelson</t>
  </si>
  <si>
    <t>0000086976</t>
  </si>
  <si>
    <t>Faris,Mark A</t>
  </si>
  <si>
    <t>0000095276</t>
  </si>
  <si>
    <t>Giffels,Lia</t>
  </si>
  <si>
    <t>0000090597</t>
  </si>
  <si>
    <t>McFarland,Mitchell</t>
  </si>
  <si>
    <t>0000087512</t>
  </si>
  <si>
    <t>Schneider,Gabriel</t>
  </si>
  <si>
    <t>0000095202</t>
  </si>
  <si>
    <t>Sommers,Chase</t>
  </si>
  <si>
    <t>0000092131</t>
  </si>
  <si>
    <t>Huang,Sichuan</t>
  </si>
  <si>
    <t>0000092222</t>
  </si>
  <si>
    <t>Magill,Douglas</t>
  </si>
  <si>
    <t>0000089486</t>
  </si>
  <si>
    <t>Comeaux,John</t>
  </si>
  <si>
    <t>0000085250</t>
  </si>
  <si>
    <t>Mills,Dajia</t>
  </si>
  <si>
    <t>0000086977</t>
  </si>
  <si>
    <t>Soutos,Maria C</t>
  </si>
  <si>
    <t>0000088859</t>
  </si>
  <si>
    <t>Bates,Carese</t>
  </si>
  <si>
    <t>0000093646</t>
  </si>
  <si>
    <t>Aslan,Batuhan</t>
  </si>
  <si>
    <t>0000092652</t>
  </si>
  <si>
    <t>Salzgeber,Owen</t>
  </si>
  <si>
    <t>0000092872</t>
  </si>
  <si>
    <t>Kries,Jacob</t>
  </si>
  <si>
    <t>0000086978</t>
  </si>
  <si>
    <t>Washington,Damani D</t>
  </si>
  <si>
    <t>0000087285</t>
  </si>
  <si>
    <t>MaWhinney,Kaitlyn</t>
  </si>
  <si>
    <t>0000088685</t>
  </si>
  <si>
    <t>Yang,Chen</t>
  </si>
  <si>
    <t>0000089487</t>
  </si>
  <si>
    <t>Keller,Timothy</t>
  </si>
  <si>
    <t>0000092811</t>
  </si>
  <si>
    <t>Morgan,Timothy D</t>
  </si>
  <si>
    <t>0000087825</t>
  </si>
  <si>
    <t>Morgan,Timothy David</t>
  </si>
  <si>
    <t>0000088670</t>
  </si>
  <si>
    <t>Cheng,Yizi</t>
  </si>
  <si>
    <t>0000088673</t>
  </si>
  <si>
    <t>Jin,Lun</t>
  </si>
  <si>
    <t>0000088677</t>
  </si>
  <si>
    <t>Liu,Tianyi</t>
  </si>
  <si>
    <t>0000088308</t>
  </si>
  <si>
    <t>Arsano,Iskinder</t>
  </si>
  <si>
    <t>0000088678</t>
  </si>
  <si>
    <t>Liu,Xiaohong</t>
  </si>
  <si>
    <t>0000090133</t>
  </si>
  <si>
    <t>McClurg,Caitlin</t>
  </si>
  <si>
    <t>0000088687</t>
  </si>
  <si>
    <t>Yang.Xing</t>
  </si>
  <si>
    <t>0000094597</t>
  </si>
  <si>
    <t>Watson,Abigail A</t>
  </si>
  <si>
    <t>0000087334</t>
  </si>
  <si>
    <t>To,Louis</t>
  </si>
  <si>
    <t>0000088520</t>
  </si>
  <si>
    <t>Xu,Rongcheng</t>
  </si>
  <si>
    <t>0000089849</t>
  </si>
  <si>
    <t>Cheng,Hui</t>
  </si>
  <si>
    <t>0000088672</t>
  </si>
  <si>
    <t>Gong,Zihao</t>
  </si>
  <si>
    <t>0000088674</t>
  </si>
  <si>
    <t>Lang,Kening</t>
  </si>
  <si>
    <t>0000086979</t>
  </si>
  <si>
    <t>Liu,Chen wei</t>
  </si>
  <si>
    <t>0000087719</t>
  </si>
  <si>
    <t>Hall,Miles</t>
  </si>
  <si>
    <t>0000085045</t>
  </si>
  <si>
    <t>Khan,Mohammad Umar Farooq</t>
  </si>
  <si>
    <t>0000088675</t>
  </si>
  <si>
    <t>Li,Weiyao</t>
  </si>
  <si>
    <t>0000088679</t>
  </si>
  <si>
    <t>Lu,Xinlin</t>
  </si>
  <si>
    <t>0000088681</t>
  </si>
  <si>
    <t>Ren,Tianli</t>
  </si>
  <si>
    <t>0000088682</t>
  </si>
  <si>
    <t>Wang,Xinyi</t>
  </si>
  <si>
    <t>0000088684</t>
  </si>
  <si>
    <t>Xu,Shengyi</t>
  </si>
  <si>
    <t>0000088693</t>
  </si>
  <si>
    <t>Zheng,Luyao</t>
  </si>
  <si>
    <t>0000088669</t>
  </si>
  <si>
    <t>Chen,Xiaocheng</t>
  </si>
  <si>
    <t>0000088683</t>
  </si>
  <si>
    <t>Xiao,Shengdong</t>
  </si>
  <si>
    <t>0000088691</t>
  </si>
  <si>
    <t>Zhang,Yue</t>
  </si>
  <si>
    <t>0000087559</t>
  </si>
  <si>
    <t>Mars,Blake</t>
  </si>
  <si>
    <t>0000087558</t>
  </si>
  <si>
    <t>Skaggs,Kiersten</t>
  </si>
  <si>
    <t>0000089046</t>
  </si>
  <si>
    <t>Jaberzadeh,Mehran</t>
  </si>
  <si>
    <t>0000088714</t>
  </si>
  <si>
    <t>Ji,Shuxin</t>
  </si>
  <si>
    <t>0000088690</t>
  </si>
  <si>
    <t>Zhang,Tong</t>
  </si>
  <si>
    <t>0000084383</t>
  </si>
  <si>
    <t>Tarpley,Anna</t>
  </si>
  <si>
    <t>0000091116</t>
  </si>
  <si>
    <t>Clark,Benjamin A</t>
  </si>
  <si>
    <t>0000086980</t>
  </si>
  <si>
    <t>Heath,Tyler D</t>
  </si>
  <si>
    <t>0000085928</t>
  </si>
  <si>
    <t>Siverts,Lamalani</t>
  </si>
  <si>
    <t>0000087350</t>
  </si>
  <si>
    <t>Li,Haipei</t>
  </si>
  <si>
    <t>0000086982</t>
  </si>
  <si>
    <t>Shell,Cristopher C</t>
  </si>
  <si>
    <t>0000084366</t>
  </si>
  <si>
    <t>Cagle,Avery</t>
  </si>
  <si>
    <t>0000088738</t>
  </si>
  <si>
    <t>Lai,Tzu-Yu</t>
  </si>
  <si>
    <t>0000086983</t>
  </si>
  <si>
    <t>Rubin,Orit T</t>
  </si>
  <si>
    <t>0000091178</t>
  </si>
  <si>
    <t>Ali,Awab</t>
  </si>
  <si>
    <t>0000095708</t>
  </si>
  <si>
    <t>Kang,Chin-Shuo</t>
  </si>
  <si>
    <t>0000083093</t>
  </si>
  <si>
    <t>Makita,Yuta</t>
  </si>
  <si>
    <t>0000091248</t>
  </si>
  <si>
    <t>Natseh,Sufian</t>
  </si>
  <si>
    <t>0000088735</t>
  </si>
  <si>
    <t>Bischoff,George C</t>
  </si>
  <si>
    <t>0000092435</t>
  </si>
  <si>
    <t>Mehra,Nitin</t>
  </si>
  <si>
    <t>0000084376</t>
  </si>
  <si>
    <t>Kallay,Richard</t>
  </si>
  <si>
    <t>0000088456</t>
  </si>
  <si>
    <t>Spangler,Alex</t>
  </si>
  <si>
    <t>0000091606</t>
  </si>
  <si>
    <t>Hartsough,Molly</t>
  </si>
  <si>
    <t>0000083098</t>
  </si>
  <si>
    <t>Stefin,Amanda</t>
  </si>
  <si>
    <t>0000094738</t>
  </si>
  <si>
    <t>Yost,Nathaniel</t>
  </si>
  <si>
    <t>0000089351</t>
  </si>
  <si>
    <t>Wittenauer,Benjamin</t>
  </si>
  <si>
    <t>0000086984</t>
  </si>
  <si>
    <t>Trust,Alonzo G</t>
  </si>
  <si>
    <t>0000091279</t>
  </si>
  <si>
    <t>Pawar,Umang</t>
  </si>
  <si>
    <t>0000088982</t>
  </si>
  <si>
    <t>Cruz,Megan</t>
  </si>
  <si>
    <t>0000094767</t>
  </si>
  <si>
    <t>Malekzadeh,Elham</t>
  </si>
  <si>
    <t>0000086985</t>
  </si>
  <si>
    <t>Bhamidimarri,Sandhya</t>
  </si>
  <si>
    <t>0000085705</t>
  </si>
  <si>
    <t>Bush,Brianna</t>
  </si>
  <si>
    <t>0000095628</t>
  </si>
  <si>
    <t>Lidderdale,Gabriel</t>
  </si>
  <si>
    <t>0000095414</t>
  </si>
  <si>
    <t>Matthews,Liam</t>
  </si>
  <si>
    <t>0000093158</t>
  </si>
  <si>
    <t>Mokkapati,Megha</t>
  </si>
  <si>
    <t>0000088976</t>
  </si>
  <si>
    <t>Molenda,Leah K</t>
  </si>
  <si>
    <t>0000092306</t>
  </si>
  <si>
    <t>Paananen,Brenna</t>
  </si>
  <si>
    <t>0000094411</t>
  </si>
  <si>
    <t>Petri,Jason</t>
  </si>
  <si>
    <t>0000095490</t>
  </si>
  <si>
    <t>Ricci,Michael</t>
  </si>
  <si>
    <t>0000094105</t>
  </si>
  <si>
    <t>Spencer,Rebecca</t>
  </si>
  <si>
    <t>0000093788</t>
  </si>
  <si>
    <t>Thiergartner,Brennan</t>
  </si>
  <si>
    <t>0000087629</t>
  </si>
  <si>
    <t>White,Keith</t>
  </si>
  <si>
    <t>0000091155</t>
  </si>
  <si>
    <t>Targosky,Alison</t>
  </si>
  <si>
    <t>0000087795</t>
  </si>
  <si>
    <t>Palmer,Sarah</t>
  </si>
  <si>
    <t>0000088060</t>
  </si>
  <si>
    <t>Junk,Brandon</t>
  </si>
  <si>
    <t>0000086986</t>
  </si>
  <si>
    <t>Wilson,John M</t>
  </si>
  <si>
    <t>0000084371</t>
  </si>
  <si>
    <t>Gilbert III,Ulysees</t>
  </si>
  <si>
    <t>0000086987</t>
  </si>
  <si>
    <t>Morris,Erin M</t>
  </si>
  <si>
    <t>0000094593</t>
  </si>
  <si>
    <t>Magnuson,Marinda</t>
  </si>
  <si>
    <t>0000089150</t>
  </si>
  <si>
    <t>Chinthala,Sai Prasana</t>
  </si>
  <si>
    <t>0000087453</t>
  </si>
  <si>
    <t>Muthireddy,Manoj R</t>
  </si>
  <si>
    <t>0000092508</t>
  </si>
  <si>
    <t>O'Connor,Mary T</t>
  </si>
  <si>
    <t>0000092143</t>
  </si>
  <si>
    <t>Stephan,Kathryn</t>
  </si>
  <si>
    <t>0000086988</t>
  </si>
  <si>
    <t>Zhang,Zhixia</t>
  </si>
  <si>
    <t>0000088516</t>
  </si>
  <si>
    <t>Karchegani,Maziyar Askari</t>
  </si>
  <si>
    <t>0000087390</t>
  </si>
  <si>
    <t>Yang,Fengyu</t>
  </si>
  <si>
    <t>0000085372</t>
  </si>
  <si>
    <t>Scott,Caleb</t>
  </si>
  <si>
    <t>0000093655</t>
  </si>
  <si>
    <t>Bragg,Faith</t>
  </si>
  <si>
    <t>0000095579</t>
  </si>
  <si>
    <t>Burton,Andrew</t>
  </si>
  <si>
    <t>0000091861</t>
  </si>
  <si>
    <t>Gildea,Peter</t>
  </si>
  <si>
    <t>0000095255</t>
  </si>
  <si>
    <t>Hochbein,Dylan</t>
  </si>
  <si>
    <t>0000095176</t>
  </si>
  <si>
    <t>Keller,Hannah</t>
  </si>
  <si>
    <t>0000094576</t>
  </si>
  <si>
    <t>Kraft,Abigail</t>
  </si>
  <si>
    <t>0000088647</t>
  </si>
  <si>
    <t>Finkelstein,Brianna</t>
  </si>
  <si>
    <t>0000086989</t>
  </si>
  <si>
    <t>Mumuni,Adekunle</t>
  </si>
  <si>
    <t>0000093690</t>
  </si>
  <si>
    <t>Abshire,Erin</t>
  </si>
  <si>
    <t>0000086990</t>
  </si>
  <si>
    <t>Mulpuri,Vamsi</t>
  </si>
  <si>
    <t>0000086991</t>
  </si>
  <si>
    <t>Taqdiri,Alireza</t>
  </si>
  <si>
    <t>0000086133</t>
  </si>
  <si>
    <t>Shreeram,Davesh Dadhich</t>
  </si>
  <si>
    <t>0000084427</t>
  </si>
  <si>
    <t>Mallory,Donald P</t>
  </si>
  <si>
    <t>0000094794</t>
  </si>
  <si>
    <t>Lockard,Alexis</t>
  </si>
  <si>
    <t>0000095372</t>
  </si>
  <si>
    <t>Ibrahim,Nouran</t>
  </si>
  <si>
    <t>0000089015</t>
  </si>
  <si>
    <t>Hundley,Tyler</t>
  </si>
  <si>
    <t>0000086993</t>
  </si>
  <si>
    <t>Malaeb Jr,Fawaz</t>
  </si>
  <si>
    <t>0000091169</t>
  </si>
  <si>
    <t>Reeder,Caleb W</t>
  </si>
  <si>
    <t>0000091176</t>
  </si>
  <si>
    <t>Elamin,Mohammed</t>
  </si>
  <si>
    <t>0000083427</t>
  </si>
  <si>
    <t>Crandell,Brandon</t>
  </si>
  <si>
    <t>0000085966</t>
  </si>
  <si>
    <t>Ramsey,Radis</t>
  </si>
  <si>
    <t>0000086994</t>
  </si>
  <si>
    <t>Middaugh,Abigail J</t>
  </si>
  <si>
    <t>0000091085</t>
  </si>
  <si>
    <t>Harvey,Shyann</t>
  </si>
  <si>
    <t>0000088817</t>
  </si>
  <si>
    <t>Miller,Allison</t>
  </si>
  <si>
    <t>0000088068</t>
  </si>
  <si>
    <t>Gwodzdz,Kayla</t>
  </si>
  <si>
    <t>0000086995</t>
  </si>
  <si>
    <t>Johnson,Adelyn B</t>
  </si>
  <si>
    <t>0000089921</t>
  </si>
  <si>
    <t>Coon,Michael</t>
  </si>
  <si>
    <t>0000089677</t>
  </si>
  <si>
    <t>Omran,Rehab</t>
  </si>
  <si>
    <t>0000090757</t>
  </si>
  <si>
    <t>Dorari,Elaheh</t>
  </si>
  <si>
    <t>0000094560</t>
  </si>
  <si>
    <t>Kobak,Eugenia</t>
  </si>
  <si>
    <t>0000086996</t>
  </si>
  <si>
    <t>McDiffitt,Jackson T</t>
  </si>
  <si>
    <t>0000092431</t>
  </si>
  <si>
    <t>Michael,Alexander</t>
  </si>
  <si>
    <t>0000093157</t>
  </si>
  <si>
    <t>Davidson,Chloe</t>
  </si>
  <si>
    <t>0000089434</t>
  </si>
  <si>
    <t>Fusco,Kerra</t>
  </si>
  <si>
    <t>0000092916</t>
  </si>
  <si>
    <t>Lambert,Lauren</t>
  </si>
  <si>
    <t>0000091722</t>
  </si>
  <si>
    <t>Albaba,Diana</t>
  </si>
  <si>
    <t>0000089347</t>
  </si>
  <si>
    <t>Barnett,Natalie</t>
  </si>
  <si>
    <t>0000091325</t>
  </si>
  <si>
    <t>Lanka,Pallavi</t>
  </si>
  <si>
    <t>0000082870</t>
  </si>
  <si>
    <t>Gwozdz,Kayla</t>
  </si>
  <si>
    <t>0000083270</t>
  </si>
  <si>
    <t>Gerrow,Hailey</t>
  </si>
  <si>
    <t>0000089111</t>
  </si>
  <si>
    <t>Wyder,Andrea</t>
  </si>
  <si>
    <t>0000089881</t>
  </si>
  <si>
    <t>Haritonova,Vasilina</t>
  </si>
  <si>
    <t>0000084160</t>
  </si>
  <si>
    <t>Beck,Jacob</t>
  </si>
  <si>
    <t>0000090124</t>
  </si>
  <si>
    <t>Truax,Bethany</t>
  </si>
  <si>
    <t>0000087723</t>
  </si>
  <si>
    <t>Tucker,Jamila</t>
  </si>
  <si>
    <t>0000083411</t>
  </si>
  <si>
    <t>Hughes,John Roland</t>
  </si>
  <si>
    <t>0000085216</t>
  </si>
  <si>
    <t>Edwards,Van</t>
  </si>
  <si>
    <t>0000086997</t>
  </si>
  <si>
    <t>Lama,Tsering L</t>
  </si>
  <si>
    <t>0000085235</t>
  </si>
  <si>
    <t>Williams,Darian</t>
  </si>
  <si>
    <t>0000092917</t>
  </si>
  <si>
    <t>Amato,Ashley</t>
  </si>
  <si>
    <t>0000088807</t>
  </si>
  <si>
    <t>Wilson,Dylan</t>
  </si>
  <si>
    <t>0000085236</t>
  </si>
  <si>
    <t>Gill,Euan</t>
  </si>
  <si>
    <t>0000094461</t>
  </si>
  <si>
    <t>King,Noah</t>
  </si>
  <si>
    <t>0000086998</t>
  </si>
  <si>
    <t>Coprean,Adriana I</t>
  </si>
  <si>
    <t>0000090477</t>
  </si>
  <si>
    <t>Salinas,Samuel</t>
  </si>
  <si>
    <t>0000093312</t>
  </si>
  <si>
    <t>Messer,Ryan</t>
  </si>
  <si>
    <t>0000088743</t>
  </si>
  <si>
    <t>Poudyal,Hari</t>
  </si>
  <si>
    <t>0000084261</t>
  </si>
  <si>
    <t>Aparicio,Boris</t>
  </si>
  <si>
    <t>0000087465</t>
  </si>
  <si>
    <t>Becker,Kelly</t>
  </si>
  <si>
    <t>0000083140</t>
  </si>
  <si>
    <t>Bush,James I</t>
  </si>
  <si>
    <t>0000089119</t>
  </si>
  <si>
    <t>Ciccolini,Maria</t>
  </si>
  <si>
    <t>0000093443</t>
  </si>
  <si>
    <t>Jason,Jordan</t>
  </si>
  <si>
    <t>0000082977</t>
  </si>
  <si>
    <t>Hill,Spencer</t>
  </si>
  <si>
    <t>0000086999</t>
  </si>
  <si>
    <t>Elsheikh,Rasha M</t>
  </si>
  <si>
    <t>0000093895</t>
  </si>
  <si>
    <t>Nazari,Masoud</t>
  </si>
  <si>
    <t>0000091491</t>
  </si>
  <si>
    <t>Feinman,Michaela</t>
  </si>
  <si>
    <t>0000088786</t>
  </si>
  <si>
    <t>Sieteski,Brandon</t>
  </si>
  <si>
    <t>0000084372</t>
  </si>
  <si>
    <t>Hegeman,Annabelle</t>
  </si>
  <si>
    <t>0000087228</t>
  </si>
  <si>
    <t>Kellberger,John</t>
  </si>
  <si>
    <t>0000093909</t>
  </si>
  <si>
    <t>White,Garrett</t>
  </si>
  <si>
    <t>0000087916</t>
  </si>
  <si>
    <t>Perez,Andrew</t>
  </si>
  <si>
    <t>0000087000</t>
  </si>
  <si>
    <t>Orchard,Shane V</t>
  </si>
  <si>
    <t>0000087001</t>
  </si>
  <si>
    <t>Christian Jr,Wendell</t>
  </si>
  <si>
    <t>0000084195</t>
  </si>
  <si>
    <t>Sanchez,Angel</t>
  </si>
  <si>
    <t>0000083236</t>
  </si>
  <si>
    <t>Sparkman,Chelsea</t>
  </si>
  <si>
    <t>0000090232</t>
  </si>
  <si>
    <t>Sullivan,Bonnie-Blue</t>
  </si>
  <si>
    <t>0000091488</t>
  </si>
  <si>
    <t>Wilson,Brittany</t>
  </si>
  <si>
    <t>0000084245</t>
  </si>
  <si>
    <t>Hoffman,Bryan</t>
  </si>
  <si>
    <t>0000093548</t>
  </si>
  <si>
    <t>Niles,Emily</t>
  </si>
  <si>
    <t>0000088733</t>
  </si>
  <si>
    <t>Winkhart,Tom</t>
  </si>
  <si>
    <t>0000091771</t>
  </si>
  <si>
    <t>Zwick,Amber</t>
  </si>
  <si>
    <t>0000092059</t>
  </si>
  <si>
    <t>Allooh,Samerra</t>
  </si>
  <si>
    <t>0000087467</t>
  </si>
  <si>
    <t>Dathis,Norlande</t>
  </si>
  <si>
    <t>0000091824</t>
  </si>
  <si>
    <t>Glaab IV,Peter</t>
  </si>
  <si>
    <t>0000091999</t>
  </si>
  <si>
    <t>Rhodes,Ryan</t>
  </si>
  <si>
    <t>0000087002</t>
  </si>
  <si>
    <t>Whitt,Feleshia A</t>
  </si>
  <si>
    <t>0000089421</t>
  </si>
  <si>
    <t>Farkas,Michael</t>
  </si>
  <si>
    <t>0000083139</t>
  </si>
  <si>
    <t>Olson,Calleigh</t>
  </si>
  <si>
    <t>0000087003</t>
  </si>
  <si>
    <t>Baldwin,Christina L</t>
  </si>
  <si>
    <t>0000093451</t>
  </si>
  <si>
    <t>Leora,Natalia</t>
  </si>
  <si>
    <t>0000090511</t>
  </si>
  <si>
    <t>Gopagani,Vikas</t>
  </si>
  <si>
    <t>0000092582</t>
  </si>
  <si>
    <t>Flickinger,Jackson</t>
  </si>
  <si>
    <t>0000092260</t>
  </si>
  <si>
    <t>Ramirez,Roger</t>
  </si>
  <si>
    <t>0000093441</t>
  </si>
  <si>
    <t>Sabol,Lisa A</t>
  </si>
  <si>
    <t>0000087004</t>
  </si>
  <si>
    <t>Seigla,Delayne R</t>
  </si>
  <si>
    <t>0000091783</t>
  </si>
  <si>
    <t>Vang,Gabrielle</t>
  </si>
  <si>
    <t>0000091490</t>
  </si>
  <si>
    <t>Black,Theresa</t>
  </si>
  <si>
    <t>0000093442</t>
  </si>
  <si>
    <t>Klecha,Kristina</t>
  </si>
  <si>
    <t>0000091218</t>
  </si>
  <si>
    <t>Scarborough,Spencer</t>
  </si>
  <si>
    <t>0000087470</t>
  </si>
  <si>
    <t>Schneckenburger,Nicholas</t>
  </si>
  <si>
    <t>0000086130</t>
  </si>
  <si>
    <t>Cao,Zhen</t>
  </si>
  <si>
    <t>0000087468</t>
  </si>
  <si>
    <t>Koren,Amanda</t>
  </si>
  <si>
    <t>0000091827</t>
  </si>
  <si>
    <t>0000089512</t>
  </si>
  <si>
    <t>Preisse,Tyler</t>
  </si>
  <si>
    <t>0000091829</t>
  </si>
  <si>
    <t>Tisdale,Kyle</t>
  </si>
  <si>
    <t>0000089029</t>
  </si>
  <si>
    <t>Thapa,Bimal</t>
  </si>
  <si>
    <t>0000089009</t>
  </si>
  <si>
    <t>Amirfazli,Amir</t>
  </si>
  <si>
    <t>0000088956</t>
  </si>
  <si>
    <t>Liu,Jun</t>
  </si>
  <si>
    <t>0000084676</t>
  </si>
  <si>
    <t>Perez,Carla Flores</t>
  </si>
  <si>
    <t>0000087366</t>
  </si>
  <si>
    <t>Liang,Heyi</t>
  </si>
  <si>
    <t>0000084983</t>
  </si>
  <si>
    <t>Alshaya,Huda</t>
  </si>
  <si>
    <t>0000087005</t>
  </si>
  <si>
    <t>Mohammadtabar,Karen</t>
  </si>
  <si>
    <t>0000084521</t>
  </si>
  <si>
    <t>Sims,Ashley</t>
  </si>
  <si>
    <t>0000089821</t>
  </si>
  <si>
    <t>Cregut,Celine</t>
  </si>
  <si>
    <t>0000089678</t>
  </si>
  <si>
    <t>Perry,Alexandria</t>
  </si>
  <si>
    <t>0000089923</t>
  </si>
  <si>
    <t>Wright,Alexandra</t>
  </si>
  <si>
    <t>0000094548</t>
  </si>
  <si>
    <t>Connolly,Madeline</t>
  </si>
  <si>
    <t>0000093010</t>
  </si>
  <si>
    <t>Li,Shuang</t>
  </si>
  <si>
    <t>0000085640</t>
  </si>
  <si>
    <t>Skaggs,Lauren</t>
  </si>
  <si>
    <t>0000090064</t>
  </si>
  <si>
    <t>Swigart,Paul</t>
  </si>
  <si>
    <t>0000091790</t>
  </si>
  <si>
    <t>McCullough,William</t>
  </si>
  <si>
    <t>0000090912</t>
  </si>
  <si>
    <t>Xiong,Liao</t>
  </si>
  <si>
    <t>0000091684</t>
  </si>
  <si>
    <t>Toplack,Matthew</t>
  </si>
  <si>
    <t>0000090864</t>
  </si>
  <si>
    <t>Dabbieri,Kyle</t>
  </si>
  <si>
    <t>0000094550</t>
  </si>
  <si>
    <t>Maroni,Matthew</t>
  </si>
  <si>
    <t>0000089293</t>
  </si>
  <si>
    <t>Wani,Roshni</t>
  </si>
  <si>
    <t>0000091881</t>
  </si>
  <si>
    <t>Young,Alyssa</t>
  </si>
  <si>
    <t>0000090575</t>
  </si>
  <si>
    <t>Dyhouse,Alexander</t>
  </si>
  <si>
    <t>0000087610</t>
  </si>
  <si>
    <t>Bals,Madeline</t>
  </si>
  <si>
    <t>0000093411</t>
  </si>
  <si>
    <t>Gotsiridze,Nickolaus</t>
  </si>
  <si>
    <t>0000092703</t>
  </si>
  <si>
    <t>Sullivan,Sean X</t>
  </si>
  <si>
    <t>0000088118</t>
  </si>
  <si>
    <t>Clay,Alyssa</t>
  </si>
  <si>
    <t>0000089422</t>
  </si>
  <si>
    <t>Gilkey,Lucas</t>
  </si>
  <si>
    <t>0000091083</t>
  </si>
  <si>
    <t>O'Brien,Duncan</t>
  </si>
  <si>
    <t>0000088120</t>
  </si>
  <si>
    <t>Reinoehl,Haliegh</t>
  </si>
  <si>
    <t>0000095594</t>
  </si>
  <si>
    <t>Taylor,Joshua</t>
  </si>
  <si>
    <t>0000092221</t>
  </si>
  <si>
    <t>Bosner,Cameron</t>
  </si>
  <si>
    <t>0000022350</t>
  </si>
  <si>
    <t>Sakezles,Priscilla</t>
  </si>
  <si>
    <t>0000091570</t>
  </si>
  <si>
    <t>Fox,Tayler</t>
  </si>
  <si>
    <t>0000092398</t>
  </si>
  <si>
    <t>Mazurek,Gillian</t>
  </si>
  <si>
    <t>0000035130</t>
  </si>
  <si>
    <t>Hallam,Teresa A</t>
  </si>
  <si>
    <t>0000091873</t>
  </si>
  <si>
    <t>Owen,Zach</t>
  </si>
  <si>
    <t>0000090596</t>
  </si>
  <si>
    <t>Waggoner,Morgan</t>
  </si>
  <si>
    <t>0000089826</t>
  </si>
  <si>
    <t>Warren,Richard M</t>
  </si>
  <si>
    <t>0000089703</t>
  </si>
  <si>
    <t>Wilson,Lexington</t>
  </si>
  <si>
    <t>0000089331</t>
  </si>
  <si>
    <t>Pash,Jackie</t>
  </si>
  <si>
    <t>0000091082</t>
  </si>
  <si>
    <t>Reilly,William</t>
  </si>
  <si>
    <t>0000095149</t>
  </si>
  <si>
    <t>Turner,Sean</t>
  </si>
  <si>
    <t>0000088438</t>
  </si>
  <si>
    <t>Crowe,Julia</t>
  </si>
  <si>
    <t>0000085616</t>
  </si>
  <si>
    <t>Hartley,Christian</t>
  </si>
  <si>
    <t>0000067292</t>
  </si>
  <si>
    <t>Cinadr,Lauren</t>
  </si>
  <si>
    <t>0000091073</t>
  </si>
  <si>
    <t>Frame,Tayler</t>
  </si>
  <si>
    <t>0000084609</t>
  </si>
  <si>
    <t>Buchmuller,Robert N</t>
  </si>
  <si>
    <t>0000091473</t>
  </si>
  <si>
    <t>Coles,Rachel</t>
  </si>
  <si>
    <t>0000084930</t>
  </si>
  <si>
    <t>Manning,James R</t>
  </si>
  <si>
    <t>0000084188</t>
  </si>
  <si>
    <t>Panda,Supriya</t>
  </si>
  <si>
    <t>0000095198</t>
  </si>
  <si>
    <t>Droz,Nicholas</t>
  </si>
  <si>
    <t>0000095819</t>
  </si>
  <si>
    <t>Popotnick,Matt</t>
  </si>
  <si>
    <t>0000091308</t>
  </si>
  <si>
    <t>Tyson,Brandon</t>
  </si>
  <si>
    <t>0000090614</t>
  </si>
  <si>
    <t>Kostelac,Mark</t>
  </si>
  <si>
    <t>0000094214</t>
  </si>
  <si>
    <t>Mackulin,Logan</t>
  </si>
  <si>
    <t>0000088117</t>
  </si>
  <si>
    <t>Edmonds,Shaunay</t>
  </si>
  <si>
    <t>0000095195</t>
  </si>
  <si>
    <t>Soto,Cristian</t>
  </si>
  <si>
    <t>0000090456</t>
  </si>
  <si>
    <t>Marando,Morgan</t>
  </si>
  <si>
    <t>0000094565</t>
  </si>
  <si>
    <t>Crawford,Hannah</t>
  </si>
  <si>
    <t>0000089077</t>
  </si>
  <si>
    <t>Burgess,Mar'Nisha</t>
  </si>
  <si>
    <t>0000095632</t>
  </si>
  <si>
    <t>Alfieri,John</t>
  </si>
  <si>
    <t>0000086018</t>
  </si>
  <si>
    <t>Corlett,Daniel</t>
  </si>
  <si>
    <t>0000094314</t>
  </si>
  <si>
    <t>Board,Monte</t>
  </si>
  <si>
    <t>0000092341</t>
  </si>
  <si>
    <t>Hartman,Brittany</t>
  </si>
  <si>
    <t>0000091642</t>
  </si>
  <si>
    <t>Kainrad,Joseph</t>
  </si>
  <si>
    <t>0000090169</t>
  </si>
  <si>
    <t>Gregg,Ken</t>
  </si>
  <si>
    <t>0000095599</t>
  </si>
  <si>
    <t>Hamad,Edward</t>
  </si>
  <si>
    <t>0000089426</t>
  </si>
  <si>
    <t>Lewis,Nicholas</t>
  </si>
  <si>
    <t>0000092989</t>
  </si>
  <si>
    <t>Mbajika,Irene</t>
  </si>
  <si>
    <t>0000087074</t>
  </si>
  <si>
    <t>Morrow,JoVohn</t>
  </si>
  <si>
    <t>0000092918</t>
  </si>
  <si>
    <t>Thomas,Alyssa</t>
  </si>
  <si>
    <t>0000087006</t>
  </si>
  <si>
    <t>Rosenlieb,Ariel E</t>
  </si>
  <si>
    <t>0000089587</t>
  </si>
  <si>
    <t>Domenighini,Petra</t>
  </si>
  <si>
    <t>0000094882</t>
  </si>
  <si>
    <t>Chambers,Alexis</t>
  </si>
  <si>
    <t>0000093696</t>
  </si>
  <si>
    <t>Smith,Emily R</t>
  </si>
  <si>
    <t>0000093227</t>
  </si>
  <si>
    <t>Sanner,Jacob</t>
  </si>
  <si>
    <t>0000089584</t>
  </si>
  <si>
    <t>Saurer,Maya</t>
  </si>
  <si>
    <t>0000010924</t>
  </si>
  <si>
    <t>Huff,Marlene S</t>
  </si>
  <si>
    <t>0000095190</t>
  </si>
  <si>
    <t>Carrothers,Brandon</t>
  </si>
  <si>
    <t>0000092919</t>
  </si>
  <si>
    <t>Lack,Bailey</t>
  </si>
  <si>
    <t>0000089586</t>
  </si>
  <si>
    <t>Neill,Benjamin</t>
  </si>
  <si>
    <t>0000090634</t>
  </si>
  <si>
    <t>Adleta,Alexis</t>
  </si>
  <si>
    <t>0000088795</t>
  </si>
  <si>
    <t>DeSantis,Emily</t>
  </si>
  <si>
    <t>0000090110</t>
  </si>
  <si>
    <t>Coblentz,Jared</t>
  </si>
  <si>
    <t>0000091466</t>
  </si>
  <si>
    <t>Friske,Anna</t>
  </si>
  <si>
    <t>0000087936</t>
  </si>
  <si>
    <t>Mills,Whitney</t>
  </si>
  <si>
    <t>0000088067</t>
  </si>
  <si>
    <t>Utomi,Daniel</t>
  </si>
  <si>
    <t>0000094722</t>
  </si>
  <si>
    <t>Stewart,Emalee</t>
  </si>
  <si>
    <t>0000089129</t>
  </si>
  <si>
    <t>Hakami,Tariq</t>
  </si>
  <si>
    <t>0000092920</t>
  </si>
  <si>
    <t>Wolfley,Maverick</t>
  </si>
  <si>
    <t>0000090629</t>
  </si>
  <si>
    <t>Woolridge,Malik</t>
  </si>
  <si>
    <t>0000093412</t>
  </si>
  <si>
    <t>Peek,Jacquez</t>
  </si>
  <si>
    <t>0000095023</t>
  </si>
  <si>
    <t>Kale,Charley</t>
  </si>
  <si>
    <t>0000095049</t>
  </si>
  <si>
    <t>Wulf,Kayla</t>
  </si>
  <si>
    <t>0000091721</t>
  </si>
  <si>
    <t>Vonortas,Anastasia</t>
  </si>
  <si>
    <t>0000090577</t>
  </si>
  <si>
    <t>Cook,Gregory</t>
  </si>
  <si>
    <t>0000092921</t>
  </si>
  <si>
    <t>Lochridge,Annie</t>
  </si>
  <si>
    <t>0000091666</t>
  </si>
  <si>
    <t>Fahoum,Noor</t>
  </si>
  <si>
    <t>0000091763</t>
  </si>
  <si>
    <t>Smith,Eden E</t>
  </si>
  <si>
    <t>0000089745</t>
  </si>
  <si>
    <t>Rindal,Claudia</t>
  </si>
  <si>
    <t>0000095017</t>
  </si>
  <si>
    <t>Sharrits,Taylor</t>
  </si>
  <si>
    <t>0000095576</t>
  </si>
  <si>
    <t>Slama,Brooke</t>
  </si>
  <si>
    <t>0000093431</t>
  </si>
  <si>
    <t>Micozzi,Annaliese</t>
  </si>
  <si>
    <t>0000092922</t>
  </si>
  <si>
    <t>Scarton,Lindsey</t>
  </si>
  <si>
    <t>0000095171</t>
  </si>
  <si>
    <t>Andrus,Mitchell</t>
  </si>
  <si>
    <t>0000094368</t>
  </si>
  <si>
    <t>McKenna,Abigail</t>
  </si>
  <si>
    <t>0000090876</t>
  </si>
  <si>
    <t>To the Estate of Aidan Maguire</t>
  </si>
  <si>
    <t>0000087007</t>
  </si>
  <si>
    <t>Gates,Peter</t>
  </si>
  <si>
    <t>0000003870</t>
  </si>
  <si>
    <t>Mehl,Carolyn L</t>
  </si>
  <si>
    <t>0000094331</t>
  </si>
  <si>
    <t>Kring,Taylor</t>
  </si>
  <si>
    <t>0000093017</t>
  </si>
  <si>
    <t>Bischof,Brandon</t>
  </si>
  <si>
    <t>0000093958</t>
  </si>
  <si>
    <t>Salem,Emmanuel</t>
  </si>
  <si>
    <t>0000085242</t>
  </si>
  <si>
    <t>Soares,Goncalo</t>
  </si>
  <si>
    <t>0000090464</t>
  </si>
  <si>
    <t>Mehdizadeh,Seyedeh Neda</t>
  </si>
  <si>
    <t>0000085241</t>
  </si>
  <si>
    <t>Mouafo,Barth-Luther</t>
  </si>
  <si>
    <t>0000095489</t>
  </si>
  <si>
    <t>Shaffer,Ciarra</t>
  </si>
  <si>
    <t>0000094817</t>
  </si>
  <si>
    <t>Anyabwile,Kandisi</t>
  </si>
  <si>
    <t>0000094001</t>
  </si>
  <si>
    <t>Riebe,Kayla</t>
  </si>
  <si>
    <t>0000092923</t>
  </si>
  <si>
    <t>Bugariu,Andrea</t>
  </si>
  <si>
    <t>0000090616</t>
  </si>
  <si>
    <t>Sayles,Jaden</t>
  </si>
  <si>
    <t>0000091089</t>
  </si>
  <si>
    <t>Goel,Nupur N</t>
  </si>
  <si>
    <t>0000089898</t>
  </si>
  <si>
    <t>Nagel,Michael</t>
  </si>
  <si>
    <t>0000095047</t>
  </si>
  <si>
    <t>Newland,Mikayla</t>
  </si>
  <si>
    <t>0000091636</t>
  </si>
  <si>
    <t>Thorman,Jarod</t>
  </si>
  <si>
    <t>0000094577</t>
  </si>
  <si>
    <t>Moore,Carson</t>
  </si>
  <si>
    <t>0000091718</t>
  </si>
  <si>
    <t>Odson,Jacob</t>
  </si>
  <si>
    <t>0000094393</t>
  </si>
  <si>
    <t>McCollough,Alexis</t>
  </si>
  <si>
    <t>0000088538</t>
  </si>
  <si>
    <t>Kotovets,David</t>
  </si>
  <si>
    <t>0000092924</t>
  </si>
  <si>
    <t>Babcock,Erin</t>
  </si>
  <si>
    <t>0000092274</t>
  </si>
  <si>
    <t>Goodman,Jacob</t>
  </si>
  <si>
    <t>0000090887</t>
  </si>
  <si>
    <t>Russell,Adam</t>
  </si>
  <si>
    <t>0000094564</t>
  </si>
  <si>
    <t>Browning,Natalie</t>
  </si>
  <si>
    <t>0000091074</t>
  </si>
  <si>
    <t>Bochart,Ronan</t>
  </si>
  <si>
    <t>0000092353</t>
  </si>
  <si>
    <t>Wondrak,Kira</t>
  </si>
  <si>
    <t>0000092925</t>
  </si>
  <si>
    <t>Alfery,Annamarie</t>
  </si>
  <si>
    <t>0000091797</t>
  </si>
  <si>
    <t>Seven Seventeen Credit Union</t>
  </si>
  <si>
    <t>0000089068</t>
  </si>
  <si>
    <t>Miller,Alan</t>
  </si>
  <si>
    <t>0000093401</t>
  </si>
  <si>
    <t>Yudt,Marcus</t>
  </si>
  <si>
    <t>0000093018</t>
  </si>
  <si>
    <t>Durkee,Rueben</t>
  </si>
  <si>
    <t>0000091864</t>
  </si>
  <si>
    <t>McLaughlin,Tia</t>
  </si>
  <si>
    <t>0000091877</t>
  </si>
  <si>
    <t>Steinmetz,Karey</t>
  </si>
  <si>
    <t>0000091789</t>
  </si>
  <si>
    <t>Schaber,Michaela</t>
  </si>
  <si>
    <t>0000089330</t>
  </si>
  <si>
    <t>Green,Rebecca</t>
  </si>
  <si>
    <t>0000091356</t>
  </si>
  <si>
    <t>McIntyre,Marquelle</t>
  </si>
  <si>
    <t>0000088739</t>
  </si>
  <si>
    <t>Reitenbach,Michael</t>
  </si>
  <si>
    <t>0000087456</t>
  </si>
  <si>
    <t>Starcher,Robert</t>
  </si>
  <si>
    <t>0000090439</t>
  </si>
  <si>
    <t>Cox,Alexander</t>
  </si>
  <si>
    <t>0000089418</t>
  </si>
  <si>
    <t>Bullen-Kidd,Jaden</t>
  </si>
  <si>
    <t>0000095083</t>
  </si>
  <si>
    <t>Csorba,Samantha</t>
  </si>
  <si>
    <t>0000093942</t>
  </si>
  <si>
    <t>Haymaker,Amanda</t>
  </si>
  <si>
    <t>0000090700</t>
  </si>
  <si>
    <t>Powers,Alyssa</t>
  </si>
  <si>
    <t>0000091925</t>
  </si>
  <si>
    <t>Russell,Elizabeth</t>
  </si>
  <si>
    <t>0000092504</t>
  </si>
  <si>
    <t>ElBetar,Lamise</t>
  </si>
  <si>
    <t>0000091452</t>
  </si>
  <si>
    <t>Pillitiere,Joshua</t>
  </si>
  <si>
    <t>0000085510</t>
  </si>
  <si>
    <t>Turfe,Charles</t>
  </si>
  <si>
    <t>0000094607</t>
  </si>
  <si>
    <t>Abuhashim,Walid</t>
  </si>
  <si>
    <t>0000092557</t>
  </si>
  <si>
    <t>Elliot,Brandon</t>
  </si>
  <si>
    <t>0000088380</t>
  </si>
  <si>
    <t>Muntin,Allison</t>
  </si>
  <si>
    <t>0000088121</t>
  </si>
  <si>
    <t>Vari,Caitlin</t>
  </si>
  <si>
    <t>0000092346</t>
  </si>
  <si>
    <t>Pollard,Madison</t>
  </si>
  <si>
    <t>0000090168</t>
  </si>
  <si>
    <t>Dice,Lauren</t>
  </si>
  <si>
    <t>0000085835</t>
  </si>
  <si>
    <t>Polley,Jessika</t>
  </si>
  <si>
    <t>0000071924</t>
  </si>
  <si>
    <t>Michalec,Ronald</t>
  </si>
  <si>
    <t>0000092817</t>
  </si>
  <si>
    <t>West,Colton</t>
  </si>
  <si>
    <t>0000088706</t>
  </si>
  <si>
    <t>Bucher,Ashley</t>
  </si>
  <si>
    <t>0000087008</t>
  </si>
  <si>
    <t>DePaul,Daltan K</t>
  </si>
  <si>
    <t>0000088350</t>
  </si>
  <si>
    <t>DiGregorio,Jack R</t>
  </si>
  <si>
    <t>0000083722</t>
  </si>
  <si>
    <t>Piemonte,Katrina</t>
  </si>
  <si>
    <t>0000093640</t>
  </si>
  <si>
    <t>Verbel,Benjamin N</t>
  </si>
  <si>
    <t>0000086042</t>
  </si>
  <si>
    <t>Morford,Megan</t>
  </si>
  <si>
    <t>0000087627</t>
  </si>
  <si>
    <t>Pariano,Chad</t>
  </si>
  <si>
    <t>0000089240</t>
  </si>
  <si>
    <t>Aldossary,Noof</t>
  </si>
  <si>
    <t>0000093789</t>
  </si>
  <si>
    <t>Burgess,Sarah</t>
  </si>
  <si>
    <t>0000087556</t>
  </si>
  <si>
    <t>Draman,Mackenzie</t>
  </si>
  <si>
    <t>0000090622</t>
  </si>
  <si>
    <t>Burkhart,Dustin</t>
  </si>
  <si>
    <t>0000095673</t>
  </si>
  <si>
    <t>Krager,Buzz</t>
  </si>
  <si>
    <t>0000088490</t>
  </si>
  <si>
    <t>Perez,Jesus</t>
  </si>
  <si>
    <t>0000088404</t>
  </si>
  <si>
    <t>Volcansek,James</t>
  </si>
  <si>
    <t>0000084452</t>
  </si>
  <si>
    <t>Quigley,Xavier</t>
  </si>
  <si>
    <t>0000087009</t>
  </si>
  <si>
    <t>Qu,Wanwan</t>
  </si>
  <si>
    <t>0000087010</t>
  </si>
  <si>
    <t>Coen,Samantha P</t>
  </si>
  <si>
    <t>0000085763</t>
  </si>
  <si>
    <t>Fowler,Kaylem</t>
  </si>
  <si>
    <t>0000088059</t>
  </si>
  <si>
    <t>Jordan,Montel</t>
  </si>
  <si>
    <t>0000094267</t>
  </si>
  <si>
    <t>Bashor,Abigail</t>
  </si>
  <si>
    <t>0000087011</t>
  </si>
  <si>
    <t>Aber,Joseph S</t>
  </si>
  <si>
    <t>0000084462</t>
  </si>
  <si>
    <t>Bell,Brian R</t>
  </si>
  <si>
    <t>0000084670</t>
  </si>
  <si>
    <t>Ward,Joshua</t>
  </si>
  <si>
    <t>0000084456</t>
  </si>
  <si>
    <t>Venckus,Daumantas</t>
  </si>
  <si>
    <t>0000093063</t>
  </si>
  <si>
    <t>Teare,Connor</t>
  </si>
  <si>
    <t>0000089073</t>
  </si>
  <si>
    <t>Booth,Carley</t>
  </si>
  <si>
    <t>0000090028</t>
  </si>
  <si>
    <t>Webber,Matthew</t>
  </si>
  <si>
    <t>0000094600</t>
  </si>
  <si>
    <t>Cabral,Phillip</t>
  </si>
  <si>
    <t>0000092425</t>
  </si>
  <si>
    <t>Casey,Drew</t>
  </si>
  <si>
    <t>0000093675</t>
  </si>
  <si>
    <t>Moeller,David</t>
  </si>
  <si>
    <t>0000088566</t>
  </si>
  <si>
    <t>Kunkel,Nicholas</t>
  </si>
  <si>
    <t>0000092058</t>
  </si>
  <si>
    <t>Adgate,Audrey</t>
  </si>
  <si>
    <t>0000092061</t>
  </si>
  <si>
    <t>Daily,Trenton</t>
  </si>
  <si>
    <t>0000084264</t>
  </si>
  <si>
    <t>Patara,Caio</t>
  </si>
  <si>
    <t>0000084435</t>
  </si>
  <si>
    <t>Reid,Kimberley</t>
  </si>
  <si>
    <t>0000084400</t>
  </si>
  <si>
    <t>Smith,Hector</t>
  </si>
  <si>
    <t>0000090087</t>
  </si>
  <si>
    <t>Wen,Xin</t>
  </si>
  <si>
    <t>0000087607</t>
  </si>
  <si>
    <t>Stein,Jeffrey</t>
  </si>
  <si>
    <t>0000094206</t>
  </si>
  <si>
    <t>Palcisko,Morgan</t>
  </si>
  <si>
    <t>0000031170</t>
  </si>
  <si>
    <t>Palmer,Chad</t>
  </si>
  <si>
    <t>0000091775</t>
  </si>
  <si>
    <t>Hodges,Sarah</t>
  </si>
  <si>
    <t>0000087012</t>
  </si>
  <si>
    <t>Sundaram,Sridhar</t>
  </si>
  <si>
    <t>0000087504</t>
  </si>
  <si>
    <t>Vadassery,Pravin</t>
  </si>
  <si>
    <t>0000084522</t>
  </si>
  <si>
    <t>Belana Huguet,Pau</t>
  </si>
  <si>
    <t>0000087302</t>
  </si>
  <si>
    <t>Curtis,Deaven</t>
  </si>
  <si>
    <t>0000085238</t>
  </si>
  <si>
    <t>Dixon,Adaria</t>
  </si>
  <si>
    <t>0000087013</t>
  </si>
  <si>
    <t>Brooks,Mercede A</t>
  </si>
  <si>
    <t>0000089838</t>
  </si>
  <si>
    <t>Yeboah,Kwaku</t>
  </si>
  <si>
    <t>0000094504</t>
  </si>
  <si>
    <t>Amacher,Blake</t>
  </si>
  <si>
    <t>0000089920</t>
  </si>
  <si>
    <t>Bird,Jacob</t>
  </si>
  <si>
    <t>0000085252</t>
  </si>
  <si>
    <t>Ramos-Gandia,Ariadna</t>
  </si>
  <si>
    <t>0000089928</t>
  </si>
  <si>
    <t>Ramos,Elis</t>
  </si>
  <si>
    <t>0000094427</t>
  </si>
  <si>
    <t>Kraft,Tyler</t>
  </si>
  <si>
    <t>0000094191</t>
  </si>
  <si>
    <t>Dos Santos,Manuel Corderio</t>
  </si>
  <si>
    <t>0000087554</t>
  </si>
  <si>
    <t>Anderson,Olivia</t>
  </si>
  <si>
    <t>0000087014</t>
  </si>
  <si>
    <t>Slocombe,Francisca</t>
  </si>
  <si>
    <t>0000094579</t>
  </si>
  <si>
    <t>Raulli,Nicole</t>
  </si>
  <si>
    <t>0000092145</t>
  </si>
  <si>
    <t>Vargas,Wendy</t>
  </si>
  <si>
    <t>0000087015</t>
  </si>
  <si>
    <t>Kuick,Jacob M</t>
  </si>
  <si>
    <t>0000089915</t>
  </si>
  <si>
    <t>Alfraiheen,Shahad</t>
  </si>
  <si>
    <t>0000084385</t>
  </si>
  <si>
    <t>Pietsch,Rebecca</t>
  </si>
  <si>
    <t>0000084580</t>
  </si>
  <si>
    <t>Phillips,John</t>
  </si>
  <si>
    <t>0000092137</t>
  </si>
  <si>
    <t>Barry,Andrew</t>
  </si>
  <si>
    <t>0000091072</t>
  </si>
  <si>
    <t>Leuanglitthidet,Jan</t>
  </si>
  <si>
    <t>0000090272</t>
  </si>
  <si>
    <t>Sinko,Cameron</t>
  </si>
  <si>
    <t>0000087016</t>
  </si>
  <si>
    <t>Osuoberii,Oyintarikeye D</t>
  </si>
  <si>
    <t>0000088260</t>
  </si>
  <si>
    <t>Monsman,Stacy</t>
  </si>
  <si>
    <t>0000044506</t>
  </si>
  <si>
    <t>Davis,Heather</t>
  </si>
  <si>
    <t>0000088263</t>
  </si>
  <si>
    <t>Saeger,Sheila</t>
  </si>
  <si>
    <t>0000088264</t>
  </si>
  <si>
    <t>Shaver,Chrystal</t>
  </si>
  <si>
    <t>0000088258</t>
  </si>
  <si>
    <t>McSherry,Andrea</t>
  </si>
  <si>
    <t>0000092385</t>
  </si>
  <si>
    <t>Alsulobi,Najwa</t>
  </si>
  <si>
    <t>0000084461</t>
  </si>
  <si>
    <t>Jean-Baptiste,Andy</t>
  </si>
  <si>
    <t>0000087853</t>
  </si>
  <si>
    <t>Hargrett,Timothy</t>
  </si>
  <si>
    <t>0000089295</t>
  </si>
  <si>
    <t>Essili,Mohamed</t>
  </si>
  <si>
    <t>0000091021</t>
  </si>
  <si>
    <t>Zhang,Hao</t>
  </si>
  <si>
    <t>0000087017</t>
  </si>
  <si>
    <t>Combs,Kaila E</t>
  </si>
  <si>
    <t>0000088065</t>
  </si>
  <si>
    <t>Knezevich,Carlin</t>
  </si>
  <si>
    <t>0000089112</t>
  </si>
  <si>
    <t>Gatian,Christopher</t>
  </si>
  <si>
    <t>0000095178</t>
  </si>
  <si>
    <t>Kleiner,Rachel</t>
  </si>
  <si>
    <t>0000091332</t>
  </si>
  <si>
    <t>Moore,Nathan</t>
  </si>
  <si>
    <t>0000091691</t>
  </si>
  <si>
    <t>Swan,Jeffrey</t>
  </si>
  <si>
    <t>0000090690</t>
  </si>
  <si>
    <t>Ramicone,Dean</t>
  </si>
  <si>
    <t>0000092891</t>
  </si>
  <si>
    <t>Chaney,Joseph</t>
  </si>
  <si>
    <t>0000093896</t>
  </si>
  <si>
    <t>Sadig,Tarig</t>
  </si>
  <si>
    <t>0000094561</t>
  </si>
  <si>
    <t>Verst,Mitchell</t>
  </si>
  <si>
    <t>0000084685</t>
  </si>
  <si>
    <t>Seifert,Daniel D</t>
  </si>
  <si>
    <t>0000084682</t>
  </si>
  <si>
    <t>Kozar, Kenneth</t>
  </si>
  <si>
    <t>0000065332</t>
  </si>
  <si>
    <t>Hartzell,Ryan L</t>
  </si>
  <si>
    <t>0000084684</t>
  </si>
  <si>
    <t>Norton,Matthew</t>
  </si>
  <si>
    <t>0000084679</t>
  </si>
  <si>
    <t>Duncan,Bernard A</t>
  </si>
  <si>
    <t>0000088070</t>
  </si>
  <si>
    <t>Alzanbaqi,Ahmed</t>
  </si>
  <si>
    <t>0000094880</t>
  </si>
  <si>
    <t>Deckerd,Dillion</t>
  </si>
  <si>
    <t>0000090946</t>
  </si>
  <si>
    <t>Shehaeleh,Christine</t>
  </si>
  <si>
    <t>0000084332</t>
  </si>
  <si>
    <t>Conrad,Lance</t>
  </si>
  <si>
    <t>0000087442</t>
  </si>
  <si>
    <t>Curet,Juilan</t>
  </si>
  <si>
    <t>0000089049</t>
  </si>
  <si>
    <t>Ali,Qusam</t>
  </si>
  <si>
    <t>0000094553</t>
  </si>
  <si>
    <t>Boateng,Justice Osei</t>
  </si>
  <si>
    <t>0000085237</t>
  </si>
  <si>
    <t>Childress,Carley</t>
  </si>
  <si>
    <t>0000087018</t>
  </si>
  <si>
    <t>Schantz,Danielle</t>
  </si>
  <si>
    <t>0000090646</t>
  </si>
  <si>
    <t>Fletcher,Brittany</t>
  </si>
  <si>
    <t>0000085425</t>
  </si>
  <si>
    <t>Pulley,Holly</t>
  </si>
  <si>
    <t>0000089053</t>
  </si>
  <si>
    <t>Armstrong,Michael</t>
  </si>
  <si>
    <t>0000093331</t>
  </si>
  <si>
    <t>Tully,Emily</t>
  </si>
  <si>
    <t>0000091180</t>
  </si>
  <si>
    <t>Vadamodala,Lavanya</t>
  </si>
  <si>
    <t>0000085234</t>
  </si>
  <si>
    <t>Natson,Bruce</t>
  </si>
  <si>
    <t>0000084565</t>
  </si>
  <si>
    <t>McVay,Jennifer</t>
  </si>
  <si>
    <t>0000090754</t>
  </si>
  <si>
    <t>Wu,Qing</t>
  </si>
  <si>
    <t>0000089148</t>
  </si>
  <si>
    <t>Shen,Xioachen</t>
  </si>
  <si>
    <t>0000089463</t>
  </si>
  <si>
    <t>Hewitt,Robert</t>
  </si>
  <si>
    <t>0000087391</t>
  </si>
  <si>
    <t>Ren,Baiping</t>
  </si>
  <si>
    <t>0000091095</t>
  </si>
  <si>
    <t>Daw-Powers,Ever</t>
  </si>
  <si>
    <t>0000084454</t>
  </si>
  <si>
    <t>Smith,Kwadarrius</t>
  </si>
  <si>
    <t>0000085248</t>
  </si>
  <si>
    <t>Twitty,Jailyn</t>
  </si>
  <si>
    <t>0000089041</t>
  </si>
  <si>
    <t>Stover,Anthony</t>
  </si>
  <si>
    <t>0000088116</t>
  </si>
  <si>
    <t>Zajac,Marcel</t>
  </si>
  <si>
    <t>0000092359</t>
  </si>
  <si>
    <t>O'Connor,Zach</t>
  </si>
  <si>
    <t>0000094337</t>
  </si>
  <si>
    <t>Tenney,Cheryl</t>
  </si>
  <si>
    <t>0000088755</t>
  </si>
  <si>
    <t>Warner,Eric</t>
  </si>
  <si>
    <t>0000085233</t>
  </si>
  <si>
    <t>Gladney,Kevin</t>
  </si>
  <si>
    <t>0000092926</t>
  </si>
  <si>
    <t>Frantz,Jenna</t>
  </si>
  <si>
    <t>0000091172</t>
  </si>
  <si>
    <t>Mottershead,Sabrina</t>
  </si>
  <si>
    <t>0000089257</t>
  </si>
  <si>
    <t>Staley,Adrianna</t>
  </si>
  <si>
    <t>0000089944</t>
  </si>
  <si>
    <t>Hasan,Md. Ariful</t>
  </si>
  <si>
    <t>0000091599</t>
  </si>
  <si>
    <t>Lowther,Slade</t>
  </si>
  <si>
    <t>0000087763</t>
  </si>
  <si>
    <t>Mohammed,Abdul Haq</t>
  </si>
  <si>
    <t>0000089259</t>
  </si>
  <si>
    <t>Adhikari,Mahesh</t>
  </si>
  <si>
    <t>0000091963</t>
  </si>
  <si>
    <t>Applin,Katelyn</t>
  </si>
  <si>
    <t>0000087497</t>
  </si>
  <si>
    <t>Akula,Venkata Ganesh Ahish</t>
  </si>
  <si>
    <t>0000087077</t>
  </si>
  <si>
    <t>Andrews,Mackenzie</t>
  </si>
  <si>
    <t>0000089433</t>
  </si>
  <si>
    <t>Chowdhury,Syes Mohammad Sifat Morshed</t>
  </si>
  <si>
    <t>0000087020</t>
  </si>
  <si>
    <t>Jenkins,Michael B</t>
  </si>
  <si>
    <t>0000088130</t>
  </si>
  <si>
    <t>Wentworth,Allyson</t>
  </si>
  <si>
    <t>0000092927</t>
  </si>
  <si>
    <t>Strachan,Daniel</t>
  </si>
  <si>
    <t>0000088451</t>
  </si>
  <si>
    <t>Aburaad,Lina</t>
  </si>
  <si>
    <t>0000094485</t>
  </si>
  <si>
    <t>Miller,Brianna</t>
  </si>
  <si>
    <t>0000091858</t>
  </si>
  <si>
    <t>Chaplin,Bailey</t>
  </si>
  <si>
    <t>0000089307</t>
  </si>
  <si>
    <t>Khatua,Sourav</t>
  </si>
  <si>
    <t>0000090508</t>
  </si>
  <si>
    <t>Asplin,James</t>
  </si>
  <si>
    <t>0000087917</t>
  </si>
  <si>
    <t>Devadula,Vamsi Vinay</t>
  </si>
  <si>
    <t>0000091233</t>
  </si>
  <si>
    <t>Venter,Evan</t>
  </si>
  <si>
    <t>0000093328</t>
  </si>
  <si>
    <t>Villers,Joshua</t>
  </si>
  <si>
    <t>0000095230</t>
  </si>
  <si>
    <t>Sindelar,Jacob</t>
  </si>
  <si>
    <t>0000088395</t>
  </si>
  <si>
    <t>Salisu,Ayodele</t>
  </si>
  <si>
    <t>0000089134</t>
  </si>
  <si>
    <t>Durgappagari,Sai Goud</t>
  </si>
  <si>
    <t>0000095847</t>
  </si>
  <si>
    <t>Shaheed,Mohammad Noor Bin</t>
  </si>
  <si>
    <t>0000090599</t>
  </si>
  <si>
    <t>Djonne,Kari</t>
  </si>
  <si>
    <t>0000088772</t>
  </si>
  <si>
    <t>Biswas,Mamun</t>
  </si>
  <si>
    <t>0000095493</t>
  </si>
  <si>
    <t>Nguyen,Alex</t>
  </si>
  <si>
    <t>0000090057</t>
  </si>
  <si>
    <t>Kanel,Victoria</t>
  </si>
  <si>
    <t>0000088972</t>
  </si>
  <si>
    <t>Harrison,Jared</t>
  </si>
  <si>
    <t>0000088419</t>
  </si>
  <si>
    <t>Foster,Lanee</t>
  </si>
  <si>
    <t>0000093020</t>
  </si>
  <si>
    <t>Mitchell,Brandon</t>
  </si>
  <si>
    <t>0000094974</t>
  </si>
  <si>
    <t>Baumann,Julia</t>
  </si>
  <si>
    <t>0000091166</t>
  </si>
  <si>
    <t>Innes,Haley</t>
  </si>
  <si>
    <t>0000090109</t>
  </si>
  <si>
    <t>Bell,Allison</t>
  </si>
  <si>
    <t>0000086050</t>
  </si>
  <si>
    <t>Saunders,Mason</t>
  </si>
  <si>
    <t>0000095043</t>
  </si>
  <si>
    <t>Terrizzi,Cierra</t>
  </si>
  <si>
    <t>0000088403</t>
  </si>
  <si>
    <t>Thomas,Cameron</t>
  </si>
  <si>
    <t>0000095615</t>
  </si>
  <si>
    <t>Adolph,Andrew M</t>
  </si>
  <si>
    <t>0000087275</t>
  </si>
  <si>
    <t>Merrifield,Kristin</t>
  </si>
  <si>
    <t>0000089223</t>
  </si>
  <si>
    <t>Myles,Destiny</t>
  </si>
  <si>
    <t>0000090602</t>
  </si>
  <si>
    <t>Vargas,Mackenzie</t>
  </si>
  <si>
    <t>0000094562</t>
  </si>
  <si>
    <t>Booker,Morgan</t>
  </si>
  <si>
    <t>0000090167</t>
  </si>
  <si>
    <t>Allen,Natalie</t>
  </si>
  <si>
    <t>0000087076</t>
  </si>
  <si>
    <t>Pollard,Jeremy</t>
  </si>
  <si>
    <t>0000088355</t>
  </si>
  <si>
    <t>Debruyn,Tess</t>
  </si>
  <si>
    <t>0000088006</t>
  </si>
  <si>
    <t>Johnson,Marcus</t>
  </si>
  <si>
    <t>0000087886</t>
  </si>
  <si>
    <t>Alhasani,Majed</t>
  </si>
  <si>
    <t>0000091884</t>
  </si>
  <si>
    <t>Nettle,Tabitha</t>
  </si>
  <si>
    <t>0000095179</t>
  </si>
  <si>
    <t>Mastrolonardo,Kassie</t>
  </si>
  <si>
    <t>0000094883</t>
  </si>
  <si>
    <t>Langhoff,Cory</t>
  </si>
  <si>
    <t>0000087192</t>
  </si>
  <si>
    <t>Mosier,Kathleen</t>
  </si>
  <si>
    <t>0000093804</t>
  </si>
  <si>
    <t>Alves,Alexis</t>
  </si>
  <si>
    <t>0000092928</t>
  </si>
  <si>
    <t>Morris,Jonah</t>
  </si>
  <si>
    <t>0000087948</t>
  </si>
  <si>
    <t>Byler,Elizabeth</t>
  </si>
  <si>
    <t>0000091179</t>
  </si>
  <si>
    <t>Harasis,Salman</t>
  </si>
  <si>
    <t>0000087883</t>
  </si>
  <si>
    <t>Archinal,Lee</t>
  </si>
  <si>
    <t>0000094456</t>
  </si>
  <si>
    <t>Deluga,Megan</t>
  </si>
  <si>
    <t>0000092396</t>
  </si>
  <si>
    <t>Wheatley,Christopher</t>
  </si>
  <si>
    <t>0000094717</t>
  </si>
  <si>
    <t>Migliozzi,Marc</t>
  </si>
  <si>
    <t>0000094135</t>
  </si>
  <si>
    <t>Maly,John</t>
  </si>
  <si>
    <t>0000004132</t>
  </si>
  <si>
    <t>O'Connor,Kevin G</t>
  </si>
  <si>
    <t>0000091424</t>
  </si>
  <si>
    <t>Glanton,James</t>
  </si>
  <si>
    <t>0000085934</t>
  </si>
  <si>
    <t>Fisher,Emily</t>
  </si>
  <si>
    <t>0000090082</t>
  </si>
  <si>
    <t>Michaels,Spencer</t>
  </si>
  <si>
    <t>0000091784</t>
  </si>
  <si>
    <t>Stickle,Ann</t>
  </si>
  <si>
    <t>0000091084</t>
  </si>
  <si>
    <t>Nelson,Hannah</t>
  </si>
  <si>
    <t>0000095019</t>
  </si>
  <si>
    <t>Saunders,Tor</t>
  </si>
  <si>
    <t>0000095189</t>
  </si>
  <si>
    <t>Singh,Vaneet</t>
  </si>
  <si>
    <t>0000091634</t>
  </si>
  <si>
    <t>Pyatt,Garret</t>
  </si>
  <si>
    <t>0000088052</t>
  </si>
  <si>
    <t>Kurucz,Brooke</t>
  </si>
  <si>
    <t>0000089429</t>
  </si>
  <si>
    <t>Shanabarger,Donald</t>
  </si>
  <si>
    <t>0000088191</t>
  </si>
  <si>
    <t>Bender,Brandon</t>
  </si>
  <si>
    <t>0000093416</t>
  </si>
  <si>
    <t>Connalley,Michael</t>
  </si>
  <si>
    <t>0000092754</t>
  </si>
  <si>
    <t>Cupp,Rylee</t>
  </si>
  <si>
    <t>0000093579</t>
  </si>
  <si>
    <t>Liang,Michael L</t>
  </si>
  <si>
    <t>0000089265</t>
  </si>
  <si>
    <t>Michaels,Adelynne</t>
  </si>
  <si>
    <t>0000092414</t>
  </si>
  <si>
    <t>Vargo,Michelle</t>
  </si>
  <si>
    <t>0000093061</t>
  </si>
  <si>
    <t>Ziga,Jonathan</t>
  </si>
  <si>
    <t>0000089130</t>
  </si>
  <si>
    <t>Sunukjian,Mary</t>
  </si>
  <si>
    <t>0000088862</t>
  </si>
  <si>
    <t>Jackson,Samantha</t>
  </si>
  <si>
    <t>0000088107</t>
  </si>
  <si>
    <t>Hughes,Michael</t>
  </si>
  <si>
    <t>0000085621</t>
  </si>
  <si>
    <t>Tjaden,Justin</t>
  </si>
  <si>
    <t>0000091593</t>
  </si>
  <si>
    <t>Devore,Alexander</t>
  </si>
  <si>
    <t>0000095512</t>
  </si>
  <si>
    <t>Boiarski,Tyler</t>
  </si>
  <si>
    <t>0000091698</t>
  </si>
  <si>
    <t>Woody III,Zachary J</t>
  </si>
  <si>
    <t>0000089764</t>
  </si>
  <si>
    <t>Perkins,Alec</t>
  </si>
  <si>
    <t>0000091550</t>
  </si>
  <si>
    <t>McDaniel,Caleb</t>
  </si>
  <si>
    <t>0000086025</t>
  </si>
  <si>
    <t>Veh,Gannon</t>
  </si>
  <si>
    <t>0000090256</t>
  </si>
  <si>
    <t>McDaniel,Kyle</t>
  </si>
  <si>
    <t>0000094079</t>
  </si>
  <si>
    <t>Ghatpande,Aditya</t>
  </si>
  <si>
    <t>0000085935</t>
  </si>
  <si>
    <t>Lanz,Ashley</t>
  </si>
  <si>
    <t>0000085620</t>
  </si>
  <si>
    <t>Lodadio,Deanna</t>
  </si>
  <si>
    <t>0000092007</t>
  </si>
  <si>
    <t>James,Ashlee</t>
  </si>
  <si>
    <t>0000093398</t>
  </si>
  <si>
    <t>Nally,Katelyn</t>
  </si>
  <si>
    <t>0000090713</t>
  </si>
  <si>
    <t>Woodhall,Mark</t>
  </si>
  <si>
    <t>0000093012</t>
  </si>
  <si>
    <t>Angel,Juan Camilo Marin</t>
  </si>
  <si>
    <t>0000094223</t>
  </si>
  <si>
    <t>Trivedi,Meeta</t>
  </si>
  <si>
    <t>0000089710</t>
  </si>
  <si>
    <t>Griffin,Brittany M</t>
  </si>
  <si>
    <t>0000090697</t>
  </si>
  <si>
    <t>Patil,Anvay Arun</t>
  </si>
  <si>
    <t>0000093219</t>
  </si>
  <si>
    <t>Gu,Kai</t>
  </si>
  <si>
    <t>0000090053</t>
  </si>
  <si>
    <t>Arndt,Callie</t>
  </si>
  <si>
    <t>0000088423</t>
  </si>
  <si>
    <t>Johnson,Elijah</t>
  </si>
  <si>
    <t>0000093024</t>
  </si>
  <si>
    <t>Stuhldreer,Michael</t>
  </si>
  <si>
    <t>0000095308</t>
  </si>
  <si>
    <t>Kulkarni,Akshata</t>
  </si>
  <si>
    <t>0000089721</t>
  </si>
  <si>
    <t>Alzaid,Abdulrahman</t>
  </si>
  <si>
    <t>0000089203</t>
  </si>
  <si>
    <t>Helmick,James</t>
  </si>
  <si>
    <t>0000095537</t>
  </si>
  <si>
    <t>Kimball,Patrick</t>
  </si>
  <si>
    <t>0000095174</t>
  </si>
  <si>
    <t>Gabbard,Joe</t>
  </si>
  <si>
    <t>0000088057</t>
  </si>
  <si>
    <t>Council,Brandon</t>
  </si>
  <si>
    <t>0000093093</t>
  </si>
  <si>
    <t>Logan,Matthew</t>
  </si>
  <si>
    <t>0000093409</t>
  </si>
  <si>
    <t>Fricker,Landon</t>
  </si>
  <si>
    <t>0000091562</t>
  </si>
  <si>
    <t>Carson,Storm</t>
  </si>
  <si>
    <t>0000085567</t>
  </si>
  <si>
    <t>Griffith,Thea</t>
  </si>
  <si>
    <t>0000093421</t>
  </si>
  <si>
    <t>Gonzalez-Lopez,Alejandra</t>
  </si>
  <si>
    <t>0000095104</t>
  </si>
  <si>
    <t>Labib,Manwel</t>
  </si>
  <si>
    <t>0000087647</t>
  </si>
  <si>
    <t>Fister,Alyssa</t>
  </si>
  <si>
    <t>0000093813</t>
  </si>
  <si>
    <t>Chisnell,Makayla</t>
  </si>
  <si>
    <t>0000093649</t>
  </si>
  <si>
    <t>Meltzer,Elia</t>
  </si>
  <si>
    <t>0000093619</t>
  </si>
  <si>
    <t>Rang,Ethan</t>
  </si>
  <si>
    <t>0000095021</t>
  </si>
  <si>
    <t>Costa,Ekaterina</t>
  </si>
  <si>
    <t>0000087273</t>
  </si>
  <si>
    <t>Brothers,Joshua</t>
  </si>
  <si>
    <t>0000093436</t>
  </si>
  <si>
    <t>Lee,Wonjune</t>
  </si>
  <si>
    <t>0000090503</t>
  </si>
  <si>
    <t>Konara Mudiyanselage,Iresha Amin</t>
  </si>
  <si>
    <t>0000091247</t>
  </si>
  <si>
    <t>Lopa,Afrin</t>
  </si>
  <si>
    <t>0000087951</t>
  </si>
  <si>
    <t>Shimada,Jami</t>
  </si>
  <si>
    <t>0000093217</t>
  </si>
  <si>
    <t>Peng,Bangan</t>
  </si>
  <si>
    <t>0000085994</t>
  </si>
  <si>
    <t>Crenshaw,Erik D</t>
  </si>
  <si>
    <t>0000088056</t>
  </si>
  <si>
    <t>Brown,Trevor</t>
  </si>
  <si>
    <t>0000088803</t>
  </si>
  <si>
    <t>Kieke,Stephanie</t>
  </si>
  <si>
    <t>0000093575</t>
  </si>
  <si>
    <t>Samipour Pakdehi,David P</t>
  </si>
  <si>
    <t>0000091816</t>
  </si>
  <si>
    <t>Tulsi,Davindra</t>
  </si>
  <si>
    <t>0000088536</t>
  </si>
  <si>
    <t>Rodgers,Cody</t>
  </si>
  <si>
    <t>0000094049</t>
  </si>
  <si>
    <t>Brightwell,Colin</t>
  </si>
  <si>
    <t>0000095114</t>
  </si>
  <si>
    <t>Kolek,Emily</t>
  </si>
  <si>
    <t>0000093665</t>
  </si>
  <si>
    <t>Shahrokhian,Aida</t>
  </si>
  <si>
    <t>0000091135</t>
  </si>
  <si>
    <t>Wodajo,Esheti Tezera</t>
  </si>
  <si>
    <t>0000092312</t>
  </si>
  <si>
    <t>Lei,Yajing</t>
  </si>
  <si>
    <t>0000087069</t>
  </si>
  <si>
    <t>Davis II,Jamal</t>
  </si>
  <si>
    <t>0000091920</t>
  </si>
  <si>
    <t>Nwotchouang,Blaise Simplice Talla</t>
  </si>
  <si>
    <t>0000092132</t>
  </si>
  <si>
    <t>Selvaganesan,Padmini</t>
  </si>
  <si>
    <t>0000087232</t>
  </si>
  <si>
    <t>Kim,So Yeon</t>
  </si>
  <si>
    <t>0000089867</t>
  </si>
  <si>
    <t>Liu,Yonglan</t>
  </si>
  <si>
    <t>0000088927</t>
  </si>
  <si>
    <t>Aljebairy,Arwa</t>
  </si>
  <si>
    <t>0000089588</t>
  </si>
  <si>
    <t>Motter,Jocelyn</t>
  </si>
  <si>
    <t>0000093098</t>
  </si>
  <si>
    <t>Pandey,Ganesh</t>
  </si>
  <si>
    <t>0000085995</t>
  </si>
  <si>
    <t>Presto,Dillon</t>
  </si>
  <si>
    <t>0000089840</t>
  </si>
  <si>
    <t>Jacob,Anish J</t>
  </si>
  <si>
    <t>0000091377</t>
  </si>
  <si>
    <t>Braboy,Giavanni</t>
  </si>
  <si>
    <t>0000087319</t>
  </si>
  <si>
    <t>Strauss,Amy</t>
  </si>
  <si>
    <t>0000091671</t>
  </si>
  <si>
    <t>Cubrich,Marc</t>
  </si>
  <si>
    <t>0000092716</t>
  </si>
  <si>
    <t>Madishetty,Suresh</t>
  </si>
  <si>
    <t>0000090584</t>
  </si>
  <si>
    <t>McCoy,Cedric</t>
  </si>
  <si>
    <t>0000092929</t>
  </si>
  <si>
    <t>Kelly,Richard</t>
  </si>
  <si>
    <t>0000095822</t>
  </si>
  <si>
    <t>Wyler,Brian</t>
  </si>
  <si>
    <t>0000093359</t>
  </si>
  <si>
    <t>Gardner,Ryan J</t>
  </si>
  <si>
    <t>0000095701</t>
  </si>
  <si>
    <t>Watler,Scott</t>
  </si>
  <si>
    <t>0000095477</t>
  </si>
  <si>
    <t>Harris,Dayjon</t>
  </si>
  <si>
    <t>0000093561</t>
  </si>
  <si>
    <t>Jenne,Alexander</t>
  </si>
  <si>
    <t>0000094425</t>
  </si>
  <si>
    <t>Armsey,Jared</t>
  </si>
  <si>
    <t>0000092930</t>
  </si>
  <si>
    <t>Miller,Kendall</t>
  </si>
  <si>
    <t>0000095478</t>
  </si>
  <si>
    <t>Hernandez,Maria</t>
  </si>
  <si>
    <t>0000087819</t>
  </si>
  <si>
    <t>Black,Kathryn</t>
  </si>
  <si>
    <t>0000091568</t>
  </si>
  <si>
    <t>Wilson,Lindsey</t>
  </si>
  <si>
    <t>0000092416</t>
  </si>
  <si>
    <t>Sharrotta,Dominic</t>
  </si>
  <si>
    <t>0000095474</t>
  </si>
  <si>
    <t>Clem,Kristina</t>
  </si>
  <si>
    <t>0000087921</t>
  </si>
  <si>
    <t>Green,Reuben</t>
  </si>
  <si>
    <t>0000090177</t>
  </si>
  <si>
    <t>Petruzzelli,Alexandra</t>
  </si>
  <si>
    <t>0000092324</t>
  </si>
  <si>
    <t>Chen,Jaimie</t>
  </si>
  <si>
    <t>0000092720</t>
  </si>
  <si>
    <t>Victory,Eric</t>
  </si>
  <si>
    <t>0000093067</t>
  </si>
  <si>
    <t>Gustin,Thomas</t>
  </si>
  <si>
    <t>0000089110</t>
  </si>
  <si>
    <t>Watters,Jodee</t>
  </si>
  <si>
    <t>0000093022</t>
  </si>
  <si>
    <t>Richardson,Trevon</t>
  </si>
  <si>
    <t>0000093943</t>
  </si>
  <si>
    <t>Kasburg,Joshua</t>
  </si>
  <si>
    <t>0000092226</t>
  </si>
  <si>
    <t>Sodhi,Ketaki</t>
  </si>
  <si>
    <t>0000094209</t>
  </si>
  <si>
    <t>Li,Siyauan</t>
  </si>
  <si>
    <t>0000088112</t>
  </si>
  <si>
    <t>Laryea,Reginald</t>
  </si>
  <si>
    <t>0000092277</t>
  </si>
  <si>
    <t>Stack,Padraig</t>
  </si>
  <si>
    <t>0000091079</t>
  </si>
  <si>
    <t>Snyder,Dakota</t>
  </si>
  <si>
    <t>0000091040</t>
  </si>
  <si>
    <t>Kleman,Allison</t>
  </si>
  <si>
    <t>0000085933</t>
  </si>
  <si>
    <t>Banks,Kelse</t>
  </si>
  <si>
    <t>0000086124</t>
  </si>
  <si>
    <t>Epperson,Katie</t>
  </si>
  <si>
    <t>0000086081</t>
  </si>
  <si>
    <t>Fortunato, Fabio</t>
  </si>
  <si>
    <t>0000091127</t>
  </si>
  <si>
    <t>Galla,James</t>
  </si>
  <si>
    <t>0000086082</t>
  </si>
  <si>
    <t>Jensen,Jacob</t>
  </si>
  <si>
    <t>0000090090</t>
  </si>
  <si>
    <t>Lindesmith,Zachary</t>
  </si>
  <si>
    <t>0000092832</t>
  </si>
  <si>
    <t>Robertson,Clark</t>
  </si>
  <si>
    <t>0000094457</t>
  </si>
  <si>
    <t>Hahn,Rachel</t>
  </si>
  <si>
    <t>0000093653</t>
  </si>
  <si>
    <t>Weinman,Kayla</t>
  </si>
  <si>
    <t>0000090844</t>
  </si>
  <si>
    <t>Cho,Szu-Hao</t>
  </si>
  <si>
    <t>0000094573</t>
  </si>
  <si>
    <t>Butryn,Ashlee</t>
  </si>
  <si>
    <t>0000095511</t>
  </si>
  <si>
    <t>Cook,Samantha</t>
  </si>
  <si>
    <t>0000095596</t>
  </si>
  <si>
    <t>Cohn,Emilie</t>
  </si>
  <si>
    <t>0000093368</t>
  </si>
  <si>
    <t>Williams,Kasey</t>
  </si>
  <si>
    <t>0000090839</t>
  </si>
  <si>
    <t>Li,Xindi</t>
  </si>
  <si>
    <t>0000091272</t>
  </si>
  <si>
    <t>Nabavizadeh,Seyed Amin</t>
  </si>
  <si>
    <t>0000093577</t>
  </si>
  <si>
    <t>McGannon,Amber L</t>
  </si>
  <si>
    <t>0000092072</t>
  </si>
  <si>
    <t>Mima,Sydney</t>
  </si>
  <si>
    <t>0000094469</t>
  </si>
  <si>
    <t>Mikityuk,Salina</t>
  </si>
  <si>
    <t>0000095623</t>
  </si>
  <si>
    <t>Anesu,Chinoda</t>
  </si>
  <si>
    <t>0000095435</t>
  </si>
  <si>
    <t>Scheatzle,Elizabeth</t>
  </si>
  <si>
    <t>0000092394</t>
  </si>
  <si>
    <t>Bearshak,Carrie L</t>
  </si>
  <si>
    <t>0000093603</t>
  </si>
  <si>
    <t>Kirila,Josilyn</t>
  </si>
  <si>
    <t>0000095561</t>
  </si>
  <si>
    <t>Mohan,Brendan</t>
  </si>
  <si>
    <t>0000095667</t>
  </si>
  <si>
    <t>McElroy,Hayley</t>
  </si>
  <si>
    <t>0000094916</t>
  </si>
  <si>
    <t>Crites,Ian</t>
  </si>
  <si>
    <t>0000092931</t>
  </si>
  <si>
    <t>Recker,Leah</t>
  </si>
  <si>
    <t>0000092932</t>
  </si>
  <si>
    <t>Bayerl,Beau</t>
  </si>
  <si>
    <t>0000090618</t>
  </si>
  <si>
    <t>Gregory,Taylor</t>
  </si>
  <si>
    <t>0000091857</t>
  </si>
  <si>
    <t>Baughn,Devin</t>
  </si>
  <si>
    <t>0000091386</t>
  </si>
  <si>
    <t>Tiell,Shaye</t>
  </si>
  <si>
    <t>0000095392</t>
  </si>
  <si>
    <t>Beck,Emily</t>
  </si>
  <si>
    <t>0000095319</t>
  </si>
  <si>
    <t>Bahn,Wrenn</t>
  </si>
  <si>
    <t>0000095491</t>
  </si>
  <si>
    <t>Raber,Christian</t>
  </si>
  <si>
    <t>0000092818</t>
  </si>
  <si>
    <t>Coats,Alexis</t>
  </si>
  <si>
    <t>0000094578</t>
  </si>
  <si>
    <t>Olson,Hailee</t>
  </si>
  <si>
    <t>0000090988</t>
  </si>
  <si>
    <t>Rinderman,Rosalie</t>
  </si>
  <si>
    <t>0000091390</t>
  </si>
  <si>
    <t>Giles,Trinity</t>
  </si>
  <si>
    <t>0000089162</t>
  </si>
  <si>
    <t>Thorne,Adrianna</t>
  </si>
  <si>
    <t>0000090973</t>
  </si>
  <si>
    <t>Gao,Teng</t>
  </si>
  <si>
    <t>0000085838</t>
  </si>
  <si>
    <t>Hartman,Ernest</t>
  </si>
  <si>
    <t>0000090863</t>
  </si>
  <si>
    <t>Wu,Kecheng</t>
  </si>
  <si>
    <t>0000092006</t>
  </si>
  <si>
    <t>Zhou,Wenxuan</t>
  </si>
  <si>
    <t>0000095234</t>
  </si>
  <si>
    <t>Liu,Xinhao</t>
  </si>
  <si>
    <t>0000090884</t>
  </si>
  <si>
    <t>Vishwakarma,Apoorva</t>
  </si>
  <si>
    <t>0000091567</t>
  </si>
  <si>
    <t>Khan,Sifat</t>
  </si>
  <si>
    <t>0000094009</t>
  </si>
  <si>
    <t>Lin,Han</t>
  </si>
  <si>
    <t>0000086104</t>
  </si>
  <si>
    <t>Graybill,Jared</t>
  </si>
  <si>
    <t>0000088113</t>
  </si>
  <si>
    <t>Lewis,Jonathan</t>
  </si>
  <si>
    <t>0000095764</t>
  </si>
  <si>
    <t>Botosan,Nathan</t>
  </si>
  <si>
    <t>0000089070</t>
  </si>
  <si>
    <t>McDaniel,Laura</t>
  </si>
  <si>
    <t>0000089711</t>
  </si>
  <si>
    <t>Harrison,Alicia M</t>
  </si>
  <si>
    <t>0000086117</t>
  </si>
  <si>
    <t>Smith,Kirsten</t>
  </si>
  <si>
    <t>0000088136</t>
  </si>
  <si>
    <t>Karsner,Elya</t>
  </si>
  <si>
    <t>0000090129</t>
  </si>
  <si>
    <t>Oppon-Acquah,Yorkow</t>
  </si>
  <si>
    <t>0000093641</t>
  </si>
  <si>
    <t>Singh,Sunil</t>
  </si>
  <si>
    <t>0000091055</t>
  </si>
  <si>
    <t>Qian,Jin</t>
  </si>
  <si>
    <t>0000092743</t>
  </si>
  <si>
    <t>Feng,Yixiao</t>
  </si>
  <si>
    <t>0000085999</t>
  </si>
  <si>
    <t>Woods,Adam</t>
  </si>
  <si>
    <t>0000092876</t>
  </si>
  <si>
    <t>Ghanekarade,Asieh</t>
  </si>
  <si>
    <t>0000091560</t>
  </si>
  <si>
    <t>Vaughan,Jeremy</t>
  </si>
  <si>
    <t>0000095675</t>
  </si>
  <si>
    <t>Stecker,Isaac</t>
  </si>
  <si>
    <t>0000095173</t>
  </si>
  <si>
    <t>Foerst,Logan</t>
  </si>
  <si>
    <t>0000093019</t>
  </si>
  <si>
    <t>Knight,Jeremiah</t>
  </si>
  <si>
    <t>0000091962</t>
  </si>
  <si>
    <t>Bentley,Eric</t>
  </si>
  <si>
    <t>0000091235</t>
  </si>
  <si>
    <t>Nored,Derius</t>
  </si>
  <si>
    <t>0000091635</t>
  </si>
  <si>
    <t>Simmons,Nathan</t>
  </si>
  <si>
    <t>0000090824</t>
  </si>
  <si>
    <t>Davenport,Naudia</t>
  </si>
  <si>
    <t>0000095150</t>
  </si>
  <si>
    <t>Radulescu,Luana</t>
  </si>
  <si>
    <t>0000095783</t>
  </si>
  <si>
    <t>Fleming,Andrew</t>
  </si>
  <si>
    <t>0000093801</t>
  </si>
  <si>
    <t>Steen,Thomas</t>
  </si>
  <si>
    <t>0000091637</t>
  </si>
  <si>
    <t>White,Gregory</t>
  </si>
  <si>
    <t>0000089160</t>
  </si>
  <si>
    <t>Trepal,Anthony</t>
  </si>
  <si>
    <t>0000095475</t>
  </si>
  <si>
    <t>Deokarran,Cynthia</t>
  </si>
  <si>
    <t>0000095422</t>
  </si>
  <si>
    <t>Soehnlen,Gunther</t>
  </si>
  <si>
    <t>0000092350</t>
  </si>
  <si>
    <t>Henry,Abigail</t>
  </si>
  <si>
    <t>0000094262</t>
  </si>
  <si>
    <t>Myers,Madeline</t>
  </si>
  <si>
    <t>0000095457</t>
  </si>
  <si>
    <t>Lester-Trapp,Kaelan</t>
  </si>
  <si>
    <t>0000095629</t>
  </si>
  <si>
    <t>Henderson,Aaliyah</t>
  </si>
  <si>
    <t>0000089153</t>
  </si>
  <si>
    <t>Rahimy,Fazila</t>
  </si>
  <si>
    <t>0000090862</t>
  </si>
  <si>
    <t>Chen,Yusheng</t>
  </si>
  <si>
    <t>0000090838</t>
  </si>
  <si>
    <t>Guo,Yuelei</t>
  </si>
  <si>
    <t>0000089435</t>
  </si>
  <si>
    <t>Wu,Dezhen</t>
  </si>
  <si>
    <t>0000090560</t>
  </si>
  <si>
    <t>Zhao,Wenhan</t>
  </si>
  <si>
    <t>0000093321</t>
  </si>
  <si>
    <t>Gudneppanavar,Ravindra</t>
  </si>
  <si>
    <t>0000090837</t>
  </si>
  <si>
    <t>Feng,Yi</t>
  </si>
  <si>
    <t>0000090840</t>
  </si>
  <si>
    <t>Li,Yanxi</t>
  </si>
  <si>
    <t>0000093594</t>
  </si>
  <si>
    <t>Kontham,Rajashekhar R</t>
  </si>
  <si>
    <t>0000089816</t>
  </si>
  <si>
    <t>Mirhosseini,Seyed Amin</t>
  </si>
  <si>
    <t>0000087243</t>
  </si>
  <si>
    <t>Khadjevand,Arameh</t>
  </si>
  <si>
    <t>0000088371</t>
  </si>
  <si>
    <t>Laury,Ashton</t>
  </si>
  <si>
    <t>0000092335</t>
  </si>
  <si>
    <t>Annamgari,Sai P</t>
  </si>
  <si>
    <t>0000092135</t>
  </si>
  <si>
    <t>Gore,Alexis</t>
  </si>
  <si>
    <t>0000088248</t>
  </si>
  <si>
    <t>Nutsch,Josh</t>
  </si>
  <si>
    <t>0000093448</t>
  </si>
  <si>
    <t>Philip,Diana</t>
  </si>
  <si>
    <t>0000090866</t>
  </si>
  <si>
    <t>He,Hu</t>
  </si>
  <si>
    <t>0000089069</t>
  </si>
  <si>
    <t>Zikeli,Christopher</t>
  </si>
  <si>
    <t>0000090827</t>
  </si>
  <si>
    <t>Guo,Hao</t>
  </si>
  <si>
    <t>0000091753</t>
  </si>
  <si>
    <t>Alnashar,Nadia</t>
  </si>
  <si>
    <t>0000093506</t>
  </si>
  <si>
    <t>Anderson,Kale</t>
  </si>
  <si>
    <t>0000087126</t>
  </si>
  <si>
    <t>De Vito,Daniel</t>
  </si>
  <si>
    <t>0000092342</t>
  </si>
  <si>
    <t>Filce,Emily</t>
  </si>
  <si>
    <t>0000087353</t>
  </si>
  <si>
    <t>Shumski,Chris</t>
  </si>
  <si>
    <t>0000092518</t>
  </si>
  <si>
    <t>Rashidi,Neda</t>
  </si>
  <si>
    <t>0000090691</t>
  </si>
  <si>
    <t>Sample,Austin</t>
  </si>
  <si>
    <t>0000093607</t>
  </si>
  <si>
    <t>Bennett-Warnick,Patricia</t>
  </si>
  <si>
    <t>0000090619</t>
  </si>
  <si>
    <t>Leyendecker,Sarah</t>
  </si>
  <si>
    <t>0000090631</t>
  </si>
  <si>
    <t>Pikunas,Jacinta</t>
  </si>
  <si>
    <t>0000093851</t>
  </si>
  <si>
    <t>Henning,Matthew</t>
  </si>
  <si>
    <t>0000093397</t>
  </si>
  <si>
    <t>Kauf,Sierra</t>
  </si>
  <si>
    <t>0000093396</t>
  </si>
  <si>
    <t>Malcuit,Megan</t>
  </si>
  <si>
    <t>0000092188</t>
  </si>
  <si>
    <t>Rosenberger,Gabriella</t>
  </si>
  <si>
    <t>0000095315</t>
  </si>
  <si>
    <t>Burkhardt,Zachariah</t>
  </si>
  <si>
    <t>0000093424</t>
  </si>
  <si>
    <t>Smith,Jaron</t>
  </si>
  <si>
    <t>0000090637</t>
  </si>
  <si>
    <t>Weigand,Emily</t>
  </si>
  <si>
    <t>0000095444</t>
  </si>
  <si>
    <t>Whyte,Kyle</t>
  </si>
  <si>
    <t>0000090114</t>
  </si>
  <si>
    <t>Rickel,Sarah</t>
  </si>
  <si>
    <t>0000093070</t>
  </si>
  <si>
    <t>Liu,Yawen</t>
  </si>
  <si>
    <t>0000090850</t>
  </si>
  <si>
    <t>Aryal,Deepak</t>
  </si>
  <si>
    <t>0000089368</t>
  </si>
  <si>
    <t>Manilla,Francesca</t>
  </si>
  <si>
    <t>0000092417</t>
  </si>
  <si>
    <t>Miller,Emily</t>
  </si>
  <si>
    <t>0000090784</t>
  </si>
  <si>
    <t>Watt,Ryley</t>
  </si>
  <si>
    <t>0000089044</t>
  </si>
  <si>
    <t>Henderson,Zachary</t>
  </si>
  <si>
    <t>0000086103</t>
  </si>
  <si>
    <t>Linn,Colleen</t>
  </si>
  <si>
    <t>0000088791</t>
  </si>
  <si>
    <t>Pritchard,Chelsea</t>
  </si>
  <si>
    <t>0000092367</t>
  </si>
  <si>
    <t>Odekunle Sunday,James</t>
  </si>
  <si>
    <t>0000090630</t>
  </si>
  <si>
    <t>Pearce,Abbie</t>
  </si>
  <si>
    <t>0000094684</t>
  </si>
  <si>
    <t>Rahman,Tamanna</t>
  </si>
  <si>
    <t>0000089067</t>
  </si>
  <si>
    <t>Beery,Heather</t>
  </si>
  <si>
    <t>0000094968</t>
  </si>
  <si>
    <t>Dickens,Michael</t>
  </si>
  <si>
    <t>0000093852</t>
  </si>
  <si>
    <t>Tinkey,Avery</t>
  </si>
  <si>
    <t>0000090588</t>
  </si>
  <si>
    <t>Glover,DaMarkus</t>
  </si>
  <si>
    <t>0000090656</t>
  </si>
  <si>
    <t>Kaufman,Kera</t>
  </si>
  <si>
    <t>0000095786</t>
  </si>
  <si>
    <t>McDaniel,Katherine</t>
  </si>
  <si>
    <t>0000093698</t>
  </si>
  <si>
    <t>Reddy,Shilpa</t>
  </si>
  <si>
    <t>0000087272</t>
  </si>
  <si>
    <t>Mathers,Brian</t>
  </si>
  <si>
    <t>0000093493</t>
  </si>
  <si>
    <t>Cerna,Emanuel D</t>
  </si>
  <si>
    <t>0000094215</t>
  </si>
  <si>
    <t>Wengerd,Kimberly</t>
  </si>
  <si>
    <t>0000088062</t>
  </si>
  <si>
    <t>Lloyd,Demarcus</t>
  </si>
  <si>
    <t>0000095238</t>
  </si>
  <si>
    <t>Brilla,Paul</t>
  </si>
  <si>
    <t>0000091592</t>
  </si>
  <si>
    <t>Prock,Stephanie</t>
  </si>
  <si>
    <t>0000092933</t>
  </si>
  <si>
    <t>Hess,Haley</t>
  </si>
  <si>
    <t>0000092076</t>
  </si>
  <si>
    <t>Young,Rosa</t>
  </si>
  <si>
    <t>0000089348</t>
  </si>
  <si>
    <t>Bobak,Katelyn</t>
  </si>
  <si>
    <t>0000089350</t>
  </si>
  <si>
    <t>Byrne,Rachel</t>
  </si>
  <si>
    <t>0000094137</t>
  </si>
  <si>
    <t>Gustafson,Daniel</t>
  </si>
  <si>
    <t>0000090814</t>
  </si>
  <si>
    <t>Phillips,Ryan</t>
  </si>
  <si>
    <t>0000003125</t>
  </si>
  <si>
    <t>Weakland,Myra J</t>
  </si>
  <si>
    <t>0000093735</t>
  </si>
  <si>
    <t>Wood,Shatiera</t>
  </si>
  <si>
    <t>0000090426</t>
  </si>
  <si>
    <t>Bohland,Scott</t>
  </si>
  <si>
    <t>0000094971</t>
  </si>
  <si>
    <t>Burgess,Marisa</t>
  </si>
  <si>
    <t>0000093160</t>
  </si>
  <si>
    <t>Cora,Marissa</t>
  </si>
  <si>
    <t>0000093856</t>
  </si>
  <si>
    <t>Hanna,Caroline</t>
  </si>
  <si>
    <t>0000092719</t>
  </si>
  <si>
    <t>Hughes,Tyler</t>
  </si>
  <si>
    <t>0000095187</t>
  </si>
  <si>
    <t>Jadwin,Aaron</t>
  </si>
  <si>
    <t>0000093635</t>
  </si>
  <si>
    <t>Kalb,Rachel</t>
  </si>
  <si>
    <t>0000095598</t>
  </si>
  <si>
    <t>Kindig,Rachael</t>
  </si>
  <si>
    <t>0000093613</t>
  </si>
  <si>
    <t>Noll,Brooke</t>
  </si>
  <si>
    <t>0000093414</t>
  </si>
  <si>
    <t>Maera,Tree</t>
  </si>
  <si>
    <t>0000095020</t>
  </si>
  <si>
    <t>Tojaga,Sam</t>
  </si>
  <si>
    <t>0000093844</t>
  </si>
  <si>
    <t>Zollinger,Caitlin</t>
  </si>
  <si>
    <t>0000089931</t>
  </si>
  <si>
    <t>Foster,Coltan</t>
  </si>
  <si>
    <t>0000088762</t>
  </si>
  <si>
    <t>Montgomery,Kaylor</t>
  </si>
  <si>
    <t>0000086143</t>
  </si>
  <si>
    <t>Kieffaber,Michelle</t>
  </si>
  <si>
    <t>0000061414</t>
  </si>
  <si>
    <t>Huff,Debra L</t>
  </si>
  <si>
    <t>0000004937</t>
  </si>
  <si>
    <t>Rodriguez,Michael J</t>
  </si>
  <si>
    <t>0000094010</t>
  </si>
  <si>
    <t>Roundtree,Jace</t>
  </si>
  <si>
    <t>0000088111</t>
  </si>
  <si>
    <t>Hinds,Nicholas</t>
  </si>
  <si>
    <t>0000086001</t>
  </si>
  <si>
    <t>King,Jaelynne</t>
  </si>
  <si>
    <t>0000089824</t>
  </si>
  <si>
    <t>Stricklin,Rita</t>
  </si>
  <si>
    <t>0000093514</t>
  </si>
  <si>
    <t>Romaniuk,Alexei</t>
  </si>
  <si>
    <t>0000093417</t>
  </si>
  <si>
    <t>Donges,Makaleigh</t>
  </si>
  <si>
    <t>0000088280</t>
  </si>
  <si>
    <t>Dailey,Darian</t>
  </si>
  <si>
    <t>0000092057</t>
  </si>
  <si>
    <t>Abrahams,Dan-Ishaq</t>
  </si>
  <si>
    <t>0000093392</t>
  </si>
  <si>
    <t>Blank,Sarah</t>
  </si>
  <si>
    <t>0000087377</t>
  </si>
  <si>
    <t>Gehm,Kayla</t>
  </si>
  <si>
    <t>0000094248</t>
  </si>
  <si>
    <t>Peters,Ethan</t>
  </si>
  <si>
    <t>0000087378</t>
  </si>
  <si>
    <t>Short,Kristen</t>
  </si>
  <si>
    <t>0000094249</t>
  </si>
  <si>
    <t>Torres,Alexis</t>
  </si>
  <si>
    <t>0000090005</t>
  </si>
  <si>
    <t>Zeng,Weixiu</t>
  </si>
  <si>
    <t>0000088402</t>
  </si>
  <si>
    <t>Pauls,Kelly</t>
  </si>
  <si>
    <t>0000088110</t>
  </si>
  <si>
    <t>Nelson,Kalyn</t>
  </si>
  <si>
    <t>0000093523</t>
  </si>
  <si>
    <t>Nguyen,Phong</t>
  </si>
  <si>
    <t>0000090586</t>
  </si>
  <si>
    <t>Fitschen,Jerry</t>
  </si>
  <si>
    <t>0000088061</t>
  </si>
  <si>
    <t>Letuli,Jovann</t>
  </si>
  <si>
    <t>0000088249</t>
  </si>
  <si>
    <t>Estala,Luis</t>
  </si>
  <si>
    <t>0000060175</t>
  </si>
  <si>
    <t>Pond,Kathryn</t>
  </si>
  <si>
    <t>0000088131</t>
  </si>
  <si>
    <t>Woitzik,Nina</t>
  </si>
  <si>
    <t>0000091631</t>
  </si>
  <si>
    <t>Feezel,Kevin</t>
  </si>
  <si>
    <t>0000095487</t>
  </si>
  <si>
    <t>Van Hyning,Noah</t>
  </si>
  <si>
    <t>0000090644</t>
  </si>
  <si>
    <t>Booker,Kobie</t>
  </si>
  <si>
    <t>0000094039</t>
  </si>
  <si>
    <t>Dunn,Kennedy</t>
  </si>
  <si>
    <t>0000088836</t>
  </si>
  <si>
    <t>Besse,Delaney</t>
  </si>
  <si>
    <t>0000093366</t>
  </si>
  <si>
    <t>Brown,William</t>
  </si>
  <si>
    <t>0000095185</t>
  </si>
  <si>
    <t>Gremling,Nicholas</t>
  </si>
  <si>
    <t>0000093534</t>
  </si>
  <si>
    <t>Anenson,Carly</t>
  </si>
  <si>
    <t>0000089862</t>
  </si>
  <si>
    <t>Aliberti,Louis</t>
  </si>
  <si>
    <t>0000093156</t>
  </si>
  <si>
    <t>Bertolone,Gina</t>
  </si>
  <si>
    <t>0000092934</t>
  </si>
  <si>
    <t>Brimage,Daishawn</t>
  </si>
  <si>
    <t>0000093620</t>
  </si>
  <si>
    <t>Chinn,Garrett</t>
  </si>
  <si>
    <t>0000093853</t>
  </si>
  <si>
    <t>Hoffman,Cordelia</t>
  </si>
  <si>
    <t>0000081112</t>
  </si>
  <si>
    <t>Sanders,Symphony</t>
  </si>
  <si>
    <t>0000095848</t>
  </si>
  <si>
    <t>Wilhelm,Samantha</t>
  </si>
  <si>
    <t>0000089224</t>
  </si>
  <si>
    <t>Adamic,Brandon</t>
  </si>
  <si>
    <t>0000090657</t>
  </si>
  <si>
    <t>Alexander,Marc</t>
  </si>
  <si>
    <t>0000090617</t>
  </si>
  <si>
    <t>Azubike,Kynnedy</t>
  </si>
  <si>
    <t>0000088792</t>
  </si>
  <si>
    <t>Curtin,Brianna</t>
  </si>
  <si>
    <t>0000092278</t>
  </si>
  <si>
    <t>Giebel,Robert A</t>
  </si>
  <si>
    <t>0000094426</t>
  </si>
  <si>
    <t>Novianto,Aldi</t>
  </si>
  <si>
    <t>0000005637</t>
  </si>
  <si>
    <t>Welday,Wendy L</t>
  </si>
  <si>
    <t>0000091395</t>
  </si>
  <si>
    <t>Shroyer,Skyeler</t>
  </si>
  <si>
    <t>0000093025</t>
  </si>
  <si>
    <t>Wieland,Jonah</t>
  </si>
  <si>
    <t>0000089910</t>
  </si>
  <si>
    <t>Cava,Anthony</t>
  </si>
  <si>
    <t>0000092392</t>
  </si>
  <si>
    <t>Fathollahipour,Shadrzad</t>
  </si>
  <si>
    <t>0000091888</t>
  </si>
  <si>
    <t>Prokasy,Sarah</t>
  </si>
  <si>
    <t>0000090075</t>
  </si>
  <si>
    <t>Frainier,Alexandria</t>
  </si>
  <si>
    <t>0000093993</t>
  </si>
  <si>
    <t>Marlin,Kara</t>
  </si>
  <si>
    <t>0000095241</t>
  </si>
  <si>
    <t>Hashemi,Sayed Reza</t>
  </si>
  <si>
    <t>0000088247</t>
  </si>
  <si>
    <t>Pellikan,Madeline</t>
  </si>
  <si>
    <t>0000091545</t>
  </si>
  <si>
    <t>Pichardo,Aneury</t>
  </si>
  <si>
    <t>0000087441</t>
  </si>
  <si>
    <t>Hokanson,Vaughn E</t>
  </si>
  <si>
    <t>0000095713</t>
  </si>
  <si>
    <t>Williams,Melise</t>
  </si>
  <si>
    <t>0000092436</t>
  </si>
  <si>
    <t>Sanchez Camacho,Lizeth J</t>
  </si>
  <si>
    <t>0000093535</t>
  </si>
  <si>
    <t>Alassaf,Eli</t>
  </si>
  <si>
    <t>0000088108</t>
  </si>
  <si>
    <t>Ball,Warren</t>
  </si>
  <si>
    <t>0000093565</t>
  </si>
  <si>
    <t>Chong,Andrew</t>
  </si>
  <si>
    <t>0000094006</t>
  </si>
  <si>
    <t>Ennis,Dawn</t>
  </si>
  <si>
    <t>0000088139</t>
  </si>
  <si>
    <t>Dunn-Martin,Tavian</t>
  </si>
  <si>
    <t>0000090926</t>
  </si>
  <si>
    <t>Odame,Alec</t>
  </si>
  <si>
    <t>0000092935</t>
  </si>
  <si>
    <t>Neitzel,Colleen</t>
  </si>
  <si>
    <t>0000093783</t>
  </si>
  <si>
    <t>Mckelvey,Sutherland</t>
  </si>
  <si>
    <t>0000095300</t>
  </si>
  <si>
    <t>Molinelli,Kyle</t>
  </si>
  <si>
    <t>0000095113</t>
  </si>
  <si>
    <t>Robinson,Amber</t>
  </si>
  <si>
    <t>0000087318</t>
  </si>
  <si>
    <t>Gargano,Michelle</t>
  </si>
  <si>
    <t>0000093854</t>
  </si>
  <si>
    <t>Fennell,Gabriella</t>
  </si>
  <si>
    <t>0000093855</t>
  </si>
  <si>
    <t>Haines,Molly</t>
  </si>
  <si>
    <t>0000095485</t>
  </si>
  <si>
    <t>Labosky,Vincent</t>
  </si>
  <si>
    <t>0000093161</t>
  </si>
  <si>
    <t>Newman,Cady</t>
  </si>
  <si>
    <t>0000092936</t>
  </si>
  <si>
    <t>Ochaya,Teagan</t>
  </si>
  <si>
    <t>0000094106</t>
  </si>
  <si>
    <t>Rice,McKenzie</t>
  </si>
  <si>
    <t>0000095510</t>
  </si>
  <si>
    <t>Rohrabaugh,Seth</t>
  </si>
  <si>
    <t>0000091204</t>
  </si>
  <si>
    <t>Smerage,Trinity</t>
  </si>
  <si>
    <t>0000093633</t>
  </si>
  <si>
    <t>Speight,Nicholas</t>
  </si>
  <si>
    <t>0000095482</t>
  </si>
  <si>
    <t>Sutyak,Cole</t>
  </si>
  <si>
    <t>0000093630</t>
  </si>
  <si>
    <t>Thompson,Lauren</t>
  </si>
  <si>
    <t>0000090576</t>
  </si>
  <si>
    <t>Schirtzinger,Ashley</t>
  </si>
  <si>
    <t>0000091394</t>
  </si>
  <si>
    <t>Petri,Andrew</t>
  </si>
  <si>
    <t>0000093617</t>
  </si>
  <si>
    <t>Grassi,Christina</t>
  </si>
  <si>
    <t>0000094284</t>
  </si>
  <si>
    <t>Haider,Shamir</t>
  </si>
  <si>
    <t>0000093638</t>
  </si>
  <si>
    <t>Ospelt,Truman</t>
  </si>
  <si>
    <t>0000093622</t>
  </si>
  <si>
    <t>Stein,Harrison</t>
  </si>
  <si>
    <t>0000092246</t>
  </si>
  <si>
    <t>Smith,Isaiah</t>
  </si>
  <si>
    <t>0000087352</t>
  </si>
  <si>
    <t>Cook,Jonathan</t>
  </si>
  <si>
    <t>0000095135</t>
  </si>
  <si>
    <t>DiLauro,Zach</t>
  </si>
  <si>
    <t>0000088284</t>
  </si>
  <si>
    <t>Jones,Tony</t>
  </si>
  <si>
    <t>0000095192</t>
  </si>
  <si>
    <t>Hoffmeyer,Andrew</t>
  </si>
  <si>
    <t>0000087632</t>
  </si>
  <si>
    <t>Dietrich,Simon</t>
  </si>
  <si>
    <t>0000092937</t>
  </si>
  <si>
    <t>Jest,Davonte</t>
  </si>
  <si>
    <t>0000091734</t>
  </si>
  <si>
    <t>Bandarkar,Abdul Wahab</t>
  </si>
  <si>
    <t>0000091175</t>
  </si>
  <si>
    <t>Das,Shuvaji</t>
  </si>
  <si>
    <t>0000089066</t>
  </si>
  <si>
    <t>Beun,Brooke</t>
  </si>
  <si>
    <t>0000089607</t>
  </si>
  <si>
    <t>Chathoth,Krisnadas Koyadan</t>
  </si>
  <si>
    <t>0000091251</t>
  </si>
  <si>
    <t>Adams,Michael</t>
  </si>
  <si>
    <t>0000088279</t>
  </si>
  <si>
    <t>Camara,Ibrahima</t>
  </si>
  <si>
    <t>0000094527</t>
  </si>
  <si>
    <t>Urban,Aaron W</t>
  </si>
  <si>
    <t>0000088246</t>
  </si>
  <si>
    <t>Corcino,Allison</t>
  </si>
  <si>
    <t>0000088699</t>
  </si>
  <si>
    <t>Bradley,Larry G</t>
  </si>
  <si>
    <t>0000087593</t>
  </si>
  <si>
    <t>Sayko,Ryan</t>
  </si>
  <si>
    <t>0000092314</t>
  </si>
  <si>
    <t>Long,Preston</t>
  </si>
  <si>
    <t>0000091087</t>
  </si>
  <si>
    <t>Curtis,Joshua</t>
  </si>
  <si>
    <t>0000093385</t>
  </si>
  <si>
    <t>Cole,Bryce</t>
  </si>
  <si>
    <t>0000095631</t>
  </si>
  <si>
    <t>Gajmer,Chandra L</t>
  </si>
  <si>
    <t>0000089406</t>
  </si>
  <si>
    <t>Johns,Mikayla</t>
  </si>
  <si>
    <t>0000094127</t>
  </si>
  <si>
    <t>Miller-Heisler,Martin</t>
  </si>
  <si>
    <t>0000093624</t>
  </si>
  <si>
    <t>Sarver,Hogan</t>
  </si>
  <si>
    <t>0000089455</t>
  </si>
  <si>
    <t>Banna,Thomas</t>
  </si>
  <si>
    <t>0000092514</t>
  </si>
  <si>
    <t>Lattaker,Jennifer</t>
  </si>
  <si>
    <t>0000087864</t>
  </si>
  <si>
    <t>Mayer,Morgan R</t>
  </si>
  <si>
    <t>0000088012</t>
  </si>
  <si>
    <t>Paige,Emily</t>
  </si>
  <si>
    <t>0000091194</t>
  </si>
  <si>
    <t>Rahman,Mohammad Arifur</t>
  </si>
  <si>
    <t>0000087590</t>
  </si>
  <si>
    <t>Orndorf,Nate</t>
  </si>
  <si>
    <t>0000088132</t>
  </si>
  <si>
    <t>Abbott,Becky</t>
  </si>
  <si>
    <t>0000091856</t>
  </si>
  <si>
    <t>Barnes,Lauren</t>
  </si>
  <si>
    <t>0000091650</t>
  </si>
  <si>
    <t>Flowers,Cherie A</t>
  </si>
  <si>
    <t>0000089388</t>
  </si>
  <si>
    <t>Feng,Dehua</t>
  </si>
  <si>
    <t>0000094487</t>
  </si>
  <si>
    <t>Gresham,Andrew</t>
  </si>
  <si>
    <t>0000088468</t>
  </si>
  <si>
    <t>Buening,Brian</t>
  </si>
  <si>
    <t>0000094984</t>
  </si>
  <si>
    <t>Barrickman,Alexis</t>
  </si>
  <si>
    <t>0000093864</t>
  </si>
  <si>
    <t>Carpenter,Elizabeth</t>
  </si>
  <si>
    <t>0000088058</t>
  </si>
  <si>
    <t>Hamilton,Jelani</t>
  </si>
  <si>
    <t>0000093779</t>
  </si>
  <si>
    <t>Solmen,Paige</t>
  </si>
  <si>
    <t>0000088741</t>
  </si>
  <si>
    <t>Krueger,Nicole</t>
  </si>
  <si>
    <t>0000090659</t>
  </si>
  <si>
    <t>Lundt,Benjamin</t>
  </si>
  <si>
    <t>0000091449</t>
  </si>
  <si>
    <t>Lyons,Cameron</t>
  </si>
  <si>
    <t>0000091435</t>
  </si>
  <si>
    <t>Hodgson,Drew</t>
  </si>
  <si>
    <t>0000095494</t>
  </si>
  <si>
    <t>Ng,Chris</t>
  </si>
  <si>
    <t>0000093626</t>
  </si>
  <si>
    <t>Novak,Jolene</t>
  </si>
  <si>
    <t>0000088138</t>
  </si>
  <si>
    <t>Teixeira Pedroso,Ana Rita</t>
  </si>
  <si>
    <t>0000091630</t>
  </si>
  <si>
    <t>Coole,Gary</t>
  </si>
  <si>
    <t>0000093021</t>
  </si>
  <si>
    <t>Muldowney,Shawn</t>
  </si>
  <si>
    <t>0000089292</t>
  </si>
  <si>
    <t>Knoll,Jacob</t>
  </si>
  <si>
    <t>0000092848</t>
  </si>
  <si>
    <t>Yevtukh,Madeline</t>
  </si>
  <si>
    <t>0000090621</t>
  </si>
  <si>
    <t>Brimage,De'Andre</t>
  </si>
  <si>
    <t>0000090987</t>
  </si>
  <si>
    <t>Berish,Skylar</t>
  </si>
  <si>
    <t>0000091632</t>
  </si>
  <si>
    <t>Leluika,Anthony</t>
  </si>
  <si>
    <t>0000091958</t>
  </si>
  <si>
    <t>Arbogast,Abigail</t>
  </si>
  <si>
    <t>0000091982</t>
  </si>
  <si>
    <t>Shandiz,Saeed Akbari</t>
  </si>
  <si>
    <t>0000095583</t>
  </si>
  <si>
    <t>Kowalski,Macey</t>
  </si>
  <si>
    <t>0000093634</t>
  </si>
  <si>
    <t>Shultz,Paige</t>
  </si>
  <si>
    <t>0000094178</t>
  </si>
  <si>
    <t>Ives,Savannah</t>
  </si>
  <si>
    <t>0000093625</t>
  </si>
  <si>
    <t>Vance,Jared</t>
  </si>
  <si>
    <t>0000093631</t>
  </si>
  <si>
    <t>Jennings,Leah</t>
  </si>
  <si>
    <t>0000093413</t>
  </si>
  <si>
    <t>Mitchell,Tyler</t>
  </si>
  <si>
    <t>0000091408</t>
  </si>
  <si>
    <t>Morales-Rodriguez,Joe</t>
  </si>
  <si>
    <t>0000091595</t>
  </si>
  <si>
    <t>Miller,Corey</t>
  </si>
  <si>
    <t>0000093612</t>
  </si>
  <si>
    <t>Shanower,Brendan</t>
  </si>
  <si>
    <t>0000094471</t>
  </si>
  <si>
    <t>The Estate of Grace Cline</t>
  </si>
  <si>
    <t>0000093636</t>
  </si>
  <si>
    <t>Mingle,Sidney</t>
  </si>
  <si>
    <t>0000093615</t>
  </si>
  <si>
    <t>Andreas,Cassidy</t>
  </si>
  <si>
    <t>0000092310</t>
  </si>
  <si>
    <t>Spencer,Henry</t>
  </si>
  <si>
    <t>0000090585</t>
  </si>
  <si>
    <t>Davis,Alvin</t>
  </si>
  <si>
    <t>0000092938</t>
  </si>
  <si>
    <t>Brown,Abigail</t>
  </si>
  <si>
    <t>0000092939</t>
  </si>
  <si>
    <t>Brown,Allison</t>
  </si>
  <si>
    <t>0000095622</t>
  </si>
  <si>
    <t>Snider,Joshua</t>
  </si>
  <si>
    <t>0000090294</t>
  </si>
  <si>
    <t>Moo,Tamwee</t>
  </si>
  <si>
    <t>0000088425</t>
  </si>
  <si>
    <t>Czech,Tyler</t>
  </si>
  <si>
    <t>0000090589</t>
  </si>
  <si>
    <t>Stewart,Nathanael</t>
  </si>
  <si>
    <t>0000090694</t>
  </si>
  <si>
    <t>Haberman,Jeremy</t>
  </si>
  <si>
    <t>0000090785</t>
  </si>
  <si>
    <t>Esmaeeli,Roja</t>
  </si>
  <si>
    <t>0000090234</t>
  </si>
  <si>
    <t>Glasker,Dieterich</t>
  </si>
  <si>
    <t>0000090115</t>
  </si>
  <si>
    <t>Shepler,Kayla</t>
  </si>
  <si>
    <t>0000089402</t>
  </si>
  <si>
    <t>0000088517</t>
  </si>
  <si>
    <t>Moore,Michael</t>
  </si>
  <si>
    <t>0000088373</t>
  </si>
  <si>
    <t>Boley,Tristan</t>
  </si>
  <si>
    <t>0000090081</t>
  </si>
  <si>
    <t>McChesney,Alexander</t>
  </si>
  <si>
    <t>0000094075</t>
  </si>
  <si>
    <t>Steele,Heather</t>
  </si>
  <si>
    <t>0000088100</t>
  </si>
  <si>
    <t>Rivera,Anthony</t>
  </si>
  <si>
    <t>0000093637</t>
  </si>
  <si>
    <t>Garic,Tifany</t>
  </si>
  <si>
    <t>0000088063</t>
  </si>
  <si>
    <t>Tuley-Tillman,Logan</t>
  </si>
  <si>
    <t>0000090972</t>
  </si>
  <si>
    <t>Haney,Jennah</t>
  </si>
  <si>
    <t>0000092140</t>
  </si>
  <si>
    <t>Metheny,Caitlin</t>
  </si>
  <si>
    <t>0000091807</t>
  </si>
  <si>
    <t>Rankin,Keenan</t>
  </si>
  <si>
    <t>0000089149</t>
  </si>
  <si>
    <t>Pan,Yanbo</t>
  </si>
  <si>
    <t>0000094465</t>
  </si>
  <si>
    <t>Saleh,Ayman H</t>
  </si>
  <si>
    <t>0000088129</t>
  </si>
  <si>
    <t>Vertz,Kooper</t>
  </si>
  <si>
    <t>0000089458</t>
  </si>
  <si>
    <t>Petty,Bernice</t>
  </si>
  <si>
    <t>0000088286</t>
  </si>
  <si>
    <t>Sands,Deltron</t>
  </si>
  <si>
    <t>0000088011</t>
  </si>
  <si>
    <t>Gordon,Brittany</t>
  </si>
  <si>
    <t>0000092515</t>
  </si>
  <si>
    <t>Vu,Minh</t>
  </si>
  <si>
    <t>0000091752</t>
  </si>
  <si>
    <t>Hegyi,Dzsenifer</t>
  </si>
  <si>
    <t>0000088007</t>
  </si>
  <si>
    <t>Pine,Richard</t>
  </si>
  <si>
    <t>0000088145</t>
  </si>
  <si>
    <t>Manson,Nikki</t>
  </si>
  <si>
    <t>0000088014</t>
  </si>
  <si>
    <t>Kent,Althea</t>
  </si>
  <si>
    <t>0000088021</t>
  </si>
  <si>
    <t>Lockhart,Paul</t>
  </si>
  <si>
    <t>0000088020</t>
  </si>
  <si>
    <t>Potter,Jennifer</t>
  </si>
  <si>
    <t>0000094436</t>
  </si>
  <si>
    <t>McCarthy,Sean</t>
  </si>
  <si>
    <t>0000095086</t>
  </si>
  <si>
    <t>Martin,Sharmelle</t>
  </si>
  <si>
    <t>0000088790</t>
  </si>
  <si>
    <t>Robinson,Chase</t>
  </si>
  <si>
    <t>0000092220</t>
  </si>
  <si>
    <t>Bailey,Nicholas</t>
  </si>
  <si>
    <t>0000089219</t>
  </si>
  <si>
    <t>Richburg,Kylan</t>
  </si>
  <si>
    <t>0000093611</t>
  </si>
  <si>
    <t>Houdeshell,Anthony</t>
  </si>
  <si>
    <t>0000093759</t>
  </si>
  <si>
    <t>Kieke,Matthew</t>
  </si>
  <si>
    <t>0000092384</t>
  </si>
  <si>
    <t>Woods,Camie</t>
  </si>
  <si>
    <t>0000088332</t>
  </si>
  <si>
    <t>Purpish,Oleg</t>
  </si>
  <si>
    <t>0000089854</t>
  </si>
  <si>
    <t>Stachew,Elena</t>
  </si>
  <si>
    <t>0000088041</t>
  </si>
  <si>
    <t>Alshabani,Salah</t>
  </si>
  <si>
    <t>0000089639</t>
  </si>
  <si>
    <t>Perko,Erin</t>
  </si>
  <si>
    <t>0000090813</t>
  </si>
  <si>
    <t>Frazier,Marcia</t>
  </si>
  <si>
    <t>0000093606</t>
  </si>
  <si>
    <t>Qu,Xiaofeng</t>
  </si>
  <si>
    <t>0000089007</t>
  </si>
  <si>
    <t>Gadi,Rishabh</t>
  </si>
  <si>
    <t>0000088287</t>
  </si>
  <si>
    <t>Semerene,Jonathan</t>
  </si>
  <si>
    <t>0000091859</t>
  </si>
  <si>
    <t>Falcione,Elena</t>
  </si>
  <si>
    <t>0000088278</t>
  </si>
  <si>
    <t>Butler,Michael</t>
  </si>
  <si>
    <t>0000088367</t>
  </si>
  <si>
    <t>Butler,Denzel</t>
  </si>
  <si>
    <t>0000088288</t>
  </si>
  <si>
    <t>Simmons,Freddie</t>
  </si>
  <si>
    <t>0000089585</t>
  </si>
  <si>
    <t>Redd,LeeAnna</t>
  </si>
  <si>
    <t>0000088478</t>
  </si>
  <si>
    <t>Tompkins,Quinten</t>
  </si>
  <si>
    <t>0000094100</t>
  </si>
  <si>
    <t>Talbott,Ryan</t>
  </si>
  <si>
    <t>0000093494</t>
  </si>
  <si>
    <t>Stefan,Joshua</t>
  </si>
  <si>
    <t>0000093495</t>
  </si>
  <si>
    <t>Stefan,Nathan</t>
  </si>
  <si>
    <t>0000094336</t>
  </si>
  <si>
    <t>Kassatly,Gaea</t>
  </si>
  <si>
    <t>0000088281</t>
  </si>
  <si>
    <t>Dixon,Bryce</t>
  </si>
  <si>
    <t>0000090872</t>
  </si>
  <si>
    <t>Gbadebo,Akeem</t>
  </si>
  <si>
    <t>0000089484</t>
  </si>
  <si>
    <t>Moton,Ryan C</t>
  </si>
  <si>
    <t>0000090214</t>
  </si>
  <si>
    <t>Harris,Israel</t>
  </si>
  <si>
    <t>0000091026</t>
  </si>
  <si>
    <t>McDonough,Peyton</t>
  </si>
  <si>
    <t>0000088283</t>
  </si>
  <si>
    <t>Fonseca,James</t>
  </si>
  <si>
    <t>0000089248</t>
  </si>
  <si>
    <t>Houghton-Smith,Tabitha</t>
  </si>
  <si>
    <t>0000088430</t>
  </si>
  <si>
    <t>Gainer,Kevin</t>
  </si>
  <si>
    <t>0000095624</t>
  </si>
  <si>
    <t>Rababy,Jared</t>
  </si>
  <si>
    <t>0000088285</t>
  </si>
  <si>
    <t>King,James</t>
  </si>
  <si>
    <t>0000088431</t>
  </si>
  <si>
    <t>Lewis,William</t>
  </si>
  <si>
    <t>0000088835</t>
  </si>
  <si>
    <t>Williams,Woodrina</t>
  </si>
  <si>
    <t>0000095382</t>
  </si>
  <si>
    <t>Robertson-Laryea,Paanii</t>
  </si>
  <si>
    <t>0000088539</t>
  </si>
  <si>
    <t>Micali,Philip</t>
  </si>
  <si>
    <t>0000089020</t>
  </si>
  <si>
    <t>Estate of Deborah Golden</t>
  </si>
  <si>
    <t>0000088630</t>
  </si>
  <si>
    <t>Yasa,Ilknur Turgut</t>
  </si>
  <si>
    <t>0000092988</t>
  </si>
  <si>
    <t>Glantz,Brittany</t>
  </si>
  <si>
    <t>0000090347</t>
  </si>
  <si>
    <t>Franek,Bridget</t>
  </si>
  <si>
    <t>0000088837</t>
  </si>
  <si>
    <t>Stevens,Holland</t>
  </si>
  <si>
    <t>0000090658</t>
  </si>
  <si>
    <t>Egbo,David</t>
  </si>
  <si>
    <t>0000094408</t>
  </si>
  <si>
    <t>Monroe,Paul</t>
  </si>
  <si>
    <t>0000090635</t>
  </si>
  <si>
    <t>Rogers,Kaylee</t>
  </si>
  <si>
    <t>0000088502</t>
  </si>
  <si>
    <t>Bashiri,Mohammed</t>
  </si>
  <si>
    <t>0000092874</t>
  </si>
  <si>
    <t>Gajbhiye,Sumedha</t>
  </si>
  <si>
    <t>0000093496</t>
  </si>
  <si>
    <t>Martin,Edwin</t>
  </si>
  <si>
    <t>0000090661</t>
  </si>
  <si>
    <t>Uljanov,Anna</t>
  </si>
  <si>
    <t>0000091436</t>
  </si>
  <si>
    <t>Cooper,Jerome</t>
  </si>
  <si>
    <t>0000092940</t>
  </si>
  <si>
    <t>Sunden,Fabian</t>
  </si>
  <si>
    <t>0000093609</t>
  </si>
  <si>
    <t>Steineman,Abigail</t>
  </si>
  <si>
    <t>0000090632</t>
  </si>
  <si>
    <t>Nogaj,Paulina</t>
  </si>
  <si>
    <t>0000092033</t>
  </si>
  <si>
    <t>Kerr,Linda J</t>
  </si>
  <si>
    <t>0000095481</t>
  </si>
  <si>
    <t>Varvel,Lourdres</t>
  </si>
  <si>
    <t>0000089042</t>
  </si>
  <si>
    <t>Obidi,Olisaemeka</t>
  </si>
  <si>
    <t>0000089356</t>
  </si>
  <si>
    <t>Wilson,Tyler</t>
  </si>
  <si>
    <t>0000090881</t>
  </si>
  <si>
    <t>Russelle,Shonia</t>
  </si>
  <si>
    <t>0000091474</t>
  </si>
  <si>
    <t>Thal,Alexander</t>
  </si>
  <si>
    <t>0000094559</t>
  </si>
  <si>
    <t>Bihlman,Brooke</t>
  </si>
  <si>
    <t>0000090817</t>
  </si>
  <si>
    <t>Williams,Ariel</t>
  </si>
  <si>
    <t>0000092941</t>
  </si>
  <si>
    <t>Fonte,Vincent M</t>
  </si>
  <si>
    <t>0000095731</t>
  </si>
  <si>
    <t>Hine,Joshua</t>
  </si>
  <si>
    <t>0000090615</t>
  </si>
  <si>
    <t>Patton,Torrey</t>
  </si>
  <si>
    <t>0000001277</t>
  </si>
  <si>
    <t>Weber,James P</t>
  </si>
  <si>
    <t>0000095833</t>
  </si>
  <si>
    <t>Bevington,Andrew L</t>
  </si>
  <si>
    <t>0000045979</t>
  </si>
  <si>
    <t>Dominik,Erich</t>
  </si>
  <si>
    <t>0000087760</t>
  </si>
  <si>
    <t>Mukherjee,Soham</t>
  </si>
  <si>
    <t>0000094891</t>
  </si>
  <si>
    <t>Detorakis,Gabriela</t>
  </si>
  <si>
    <t>0000095588</t>
  </si>
  <si>
    <t>Stevens,Jared</t>
  </si>
  <si>
    <t>0000092621</t>
  </si>
  <si>
    <t>Bella,Jason</t>
  </si>
  <si>
    <t>0000095138</t>
  </si>
  <si>
    <t>Hicks,Julian</t>
  </si>
  <si>
    <t>0000092942</t>
  </si>
  <si>
    <t>Lamoureux,Brooke</t>
  </si>
  <si>
    <t>0000092543</t>
  </si>
  <si>
    <t>Timsina,Sushma</t>
  </si>
  <si>
    <t>0000090623</t>
  </si>
  <si>
    <t>Corne,Hunter</t>
  </si>
  <si>
    <t>0000094218</t>
  </si>
  <si>
    <t>Chachkovskyy,Tatiana</t>
  </si>
  <si>
    <t>0000089442</t>
  </si>
  <si>
    <t>Seylar,Joshua</t>
  </si>
  <si>
    <t>0000091656</t>
  </si>
  <si>
    <t>Bryan,Lucy</t>
  </si>
  <si>
    <t>0000088827</t>
  </si>
  <si>
    <t>Yong,Christopher</t>
  </si>
  <si>
    <t>0000090662</t>
  </si>
  <si>
    <t>Vasilescu,Miruna</t>
  </si>
  <si>
    <t>0000093056</t>
  </si>
  <si>
    <t>Marongiu,Maria V</t>
  </si>
  <si>
    <t>0000095473</t>
  </si>
  <si>
    <t>Abbeyquaye,Chelsea</t>
  </si>
  <si>
    <t>0000091503</t>
  </si>
  <si>
    <t>Rashid,Taylor</t>
  </si>
  <si>
    <t>0000038994</t>
  </si>
  <si>
    <t>Corner,Reginald</t>
  </si>
  <si>
    <t>0000089750</t>
  </si>
  <si>
    <t>Nazario Rivera,Jayhannys</t>
  </si>
  <si>
    <t>0000095769</t>
  </si>
  <si>
    <t>Clawson,Jon</t>
  </si>
  <si>
    <t>0000094061</t>
  </si>
  <si>
    <t>Gomez,Kwame</t>
  </si>
  <si>
    <t>0000091423</t>
  </si>
  <si>
    <t>Sydnor,Diamonique</t>
  </si>
  <si>
    <t>0000093876</t>
  </si>
  <si>
    <t>Best,Garrett</t>
  </si>
  <si>
    <t>0000093205</t>
  </si>
  <si>
    <t>Hubbard,Keith</t>
  </si>
  <si>
    <t>0000093593</t>
  </si>
  <si>
    <t>Mulakala,Nikhileshwar</t>
  </si>
  <si>
    <t>0000094095</t>
  </si>
  <si>
    <t>Vargas Ruiz,Gonzalo</t>
  </si>
  <si>
    <t>0000089185</t>
  </si>
  <si>
    <t>Unune,Dhawal</t>
  </si>
  <si>
    <t>0000091090</t>
  </si>
  <si>
    <t>Shearer,Michaela</t>
  </si>
  <si>
    <t>0000089057</t>
  </si>
  <si>
    <t>Hrovat,Jennifer</t>
  </si>
  <si>
    <t>0000093554</t>
  </si>
  <si>
    <t>Narute,Suresh</t>
  </si>
  <si>
    <t>0000093345</t>
  </si>
  <si>
    <t>Caruso,Savannah</t>
  </si>
  <si>
    <t>0000093572</t>
  </si>
  <si>
    <t>Robakowski,Sylvester</t>
  </si>
  <si>
    <t>0000090663</t>
  </si>
  <si>
    <t>Wolfe,Madison</t>
  </si>
  <si>
    <t>0000090651</t>
  </si>
  <si>
    <t>Arslanian,Alan</t>
  </si>
  <si>
    <t>0000090820</t>
  </si>
  <si>
    <t>Laster,Sammy</t>
  </si>
  <si>
    <t>0000089385</t>
  </si>
  <si>
    <t>Syed,Salwa</t>
  </si>
  <si>
    <t>0000095181</t>
  </si>
  <si>
    <t>Smith,Kaleb</t>
  </si>
  <si>
    <t>0000094190</t>
  </si>
  <si>
    <t>Openshaw,Wyatt</t>
  </si>
  <si>
    <t>0000092943</t>
  </si>
  <si>
    <t>Gnafaki,Dimitra</t>
  </si>
  <si>
    <t>0000094643</t>
  </si>
  <si>
    <t>Calia,Cassandra</t>
  </si>
  <si>
    <t>0000092328</t>
  </si>
  <si>
    <t>Askey,Elizabeth</t>
  </si>
  <si>
    <t>0000094679</t>
  </si>
  <si>
    <t>Tran,Bach Xuan</t>
  </si>
  <si>
    <t>0000089482</t>
  </si>
  <si>
    <t>Kippenbrock,Grant</t>
  </si>
  <si>
    <t>0000094360</t>
  </si>
  <si>
    <t>King,Kiarra</t>
  </si>
  <si>
    <t>0000094122</t>
  </si>
  <si>
    <t>Martin-Fernandez,Javier</t>
  </si>
  <si>
    <t>0000090185</t>
  </si>
  <si>
    <t>Ziegler,Ben</t>
  </si>
  <si>
    <t>0000092907</t>
  </si>
  <si>
    <t>Yang,Yuqing</t>
  </si>
  <si>
    <t>0000094479</t>
  </si>
  <si>
    <t>Weaver,Abigail</t>
  </si>
  <si>
    <t>0000092944</t>
  </si>
  <si>
    <t>Hackworth,Morgan</t>
  </si>
  <si>
    <t>0000094012</t>
  </si>
  <si>
    <t>Wolfe,Ginelle</t>
  </si>
  <si>
    <t>0000093709</t>
  </si>
  <si>
    <t>Schuster,Kathleen</t>
  </si>
  <si>
    <t>0000095700</t>
  </si>
  <si>
    <t>Campbell-Halfaker,Devynn</t>
  </si>
  <si>
    <t>0000090437</t>
  </si>
  <si>
    <t>Battles,Adrienne</t>
  </si>
  <si>
    <t>0000093177</t>
  </si>
  <si>
    <t>Murphy,Kerry</t>
  </si>
  <si>
    <t>0000090578</t>
  </si>
  <si>
    <t>Perez,Cristhian</t>
  </si>
  <si>
    <t>0000092101</t>
  </si>
  <si>
    <t>Wager,Amanda</t>
  </si>
  <si>
    <t>0000091527</t>
  </si>
  <si>
    <t>Jurestovsky,Derek</t>
  </si>
  <si>
    <t>0000089717</t>
  </si>
  <si>
    <t>Brown,Evan</t>
  </si>
  <si>
    <t>0000089650</t>
  </si>
  <si>
    <t>Gomez,Jesse</t>
  </si>
  <si>
    <t>0000089722</t>
  </si>
  <si>
    <t>Rossi,Brenna</t>
  </si>
  <si>
    <t>0000003129</t>
  </si>
  <si>
    <t>Appleby Jr,Donald R</t>
  </si>
  <si>
    <t>0000095766</t>
  </si>
  <si>
    <t>Ullman,Brandon</t>
  </si>
  <si>
    <t>0000095846</t>
  </si>
  <si>
    <t>Haque,Md Ehsanul</t>
  </si>
  <si>
    <t>0000094409</t>
  </si>
  <si>
    <t>Stahl,Carly</t>
  </si>
  <si>
    <t>0000090681</t>
  </si>
  <si>
    <t>Schmitz,Nathan</t>
  </si>
  <si>
    <t>0000091208</t>
  </si>
  <si>
    <t>Twitchell,Sarah</t>
  </si>
  <si>
    <t>0000093999</t>
  </si>
  <si>
    <t>Kumar,Nityanshu</t>
  </si>
  <si>
    <t>0000089478</t>
  </si>
  <si>
    <t>Jacobs,Michael</t>
  </si>
  <si>
    <t>0000090655</t>
  </si>
  <si>
    <t>Sampson,Justin</t>
  </si>
  <si>
    <t>0000093023</t>
  </si>
  <si>
    <t>Robinson,Dayvon</t>
  </si>
  <si>
    <t>0000095845</t>
  </si>
  <si>
    <t>Chowdhury,Anik</t>
  </si>
  <si>
    <t>0000091791</t>
  </si>
  <si>
    <t>Marti,John</t>
  </si>
  <si>
    <t>0000095790</t>
  </si>
  <si>
    <t>Meyer,Joel</t>
  </si>
  <si>
    <t>0000090594</t>
  </si>
  <si>
    <t>Parrish,Eric</t>
  </si>
  <si>
    <t>0000090624</t>
  </si>
  <si>
    <t>Johns,Nicholas</t>
  </si>
  <si>
    <t>0000089263</t>
  </si>
  <si>
    <t>Sweeney,Stephanie</t>
  </si>
  <si>
    <t>0000090626</t>
  </si>
  <si>
    <t>Ramart,Alexander</t>
  </si>
  <si>
    <t>0000094488</t>
  </si>
  <si>
    <t>Kenyon,Seth</t>
  </si>
  <si>
    <t>0000094708</t>
  </si>
  <si>
    <t>Rashidi,Sedigheh</t>
  </si>
  <si>
    <t>0000095747</t>
  </si>
  <si>
    <t>Chockalingam,Mano</t>
  </si>
  <si>
    <t>0000094274</t>
  </si>
  <si>
    <t>Lahmann,Allison</t>
  </si>
  <si>
    <t>0000091989</t>
  </si>
  <si>
    <t>Nagy,Taylor</t>
  </si>
  <si>
    <t>0000095035</t>
  </si>
  <si>
    <t>Uran,Jarred</t>
  </si>
  <si>
    <t>0000092945</t>
  </si>
  <si>
    <t>Hawkins,Logan</t>
  </si>
  <si>
    <t>0000092158</t>
  </si>
  <si>
    <t>Sboray,Matthew</t>
  </si>
  <si>
    <t>0000094335</t>
  </si>
  <si>
    <t>Ren,Ji</t>
  </si>
  <si>
    <t>0000091516</t>
  </si>
  <si>
    <t>Marlowe,Jessica</t>
  </si>
  <si>
    <t>0000093172</t>
  </si>
  <si>
    <t>Carper,Alexa</t>
  </si>
  <si>
    <t>0000095821</t>
  </si>
  <si>
    <t>Clifford,William</t>
  </si>
  <si>
    <t>0000091519</t>
  </si>
  <si>
    <t>Sharier,Quinten</t>
  </si>
  <si>
    <t>0000092412</t>
  </si>
  <si>
    <t>Yang,Ailun</t>
  </si>
  <si>
    <t>0000094364</t>
  </si>
  <si>
    <t>Paudyal,Pramila</t>
  </si>
  <si>
    <t>0000094721</t>
  </si>
  <si>
    <t>Pukale,Dipak</t>
  </si>
  <si>
    <t>0000090948</t>
  </si>
  <si>
    <t>Tasnim,Bushra</t>
  </si>
  <si>
    <t>0000094474</t>
  </si>
  <si>
    <t>Jadhav,Sainath</t>
  </si>
  <si>
    <t>0000093564</t>
  </si>
  <si>
    <t>Church,Alexandria</t>
  </si>
  <si>
    <t>0000090455</t>
  </si>
  <si>
    <t>Brown,Matthew</t>
  </si>
  <si>
    <t>0000091337</t>
  </si>
  <si>
    <t>Headlee,Max</t>
  </si>
  <si>
    <t>0000090625</t>
  </si>
  <si>
    <t>Lubin,Jeffrey</t>
  </si>
  <si>
    <t>0000092227</t>
  </si>
  <si>
    <t>Thibodeau,Ryan</t>
  </si>
  <si>
    <t>0000095430</t>
  </si>
  <si>
    <t>Elgehawe,Nader</t>
  </si>
  <si>
    <t>0000091471</t>
  </si>
  <si>
    <t>Jiao,Dian</t>
  </si>
  <si>
    <t>0000091815</t>
  </si>
  <si>
    <t>Unsworth,Colleen K</t>
  </si>
  <si>
    <t>0000095131</t>
  </si>
  <si>
    <t>Qureshi,Emad</t>
  </si>
  <si>
    <t>0000092764</t>
  </si>
  <si>
    <t>Tadros,Eman</t>
  </si>
  <si>
    <t>0000093657</t>
  </si>
  <si>
    <t>Reul,Sam</t>
  </si>
  <si>
    <t>0000090620</t>
  </si>
  <si>
    <t>Perkins,Destiny</t>
  </si>
  <si>
    <t>0000091643</t>
  </si>
  <si>
    <t>Zhang,Xiyang</t>
  </si>
  <si>
    <t>0000095694</t>
  </si>
  <si>
    <t>Banik,Arnob</t>
  </si>
  <si>
    <t>0000093751</t>
  </si>
  <si>
    <t>Soraghi,Ahmad</t>
  </si>
  <si>
    <t>0000095559</t>
  </si>
  <si>
    <t>Lin,Chekuan</t>
  </si>
  <si>
    <t>0000091923</t>
  </si>
  <si>
    <t>Deolankar,Kunal</t>
  </si>
  <si>
    <t>0000093519</t>
  </si>
  <si>
    <t>Coulter,Nicole</t>
  </si>
  <si>
    <t>0000093095</t>
  </si>
  <si>
    <t>Ma,Zhihao</t>
  </si>
  <si>
    <t>0000089882</t>
  </si>
  <si>
    <t>Ghaffur,Faisal</t>
  </si>
  <si>
    <t>0000090914</t>
  </si>
  <si>
    <t>Kornbluh,Andrea</t>
  </si>
  <si>
    <t>0000092946</t>
  </si>
  <si>
    <t>Jacobs,Zaire</t>
  </si>
  <si>
    <t>0000095250</t>
  </si>
  <si>
    <t>Pociask,Adelle</t>
  </si>
  <si>
    <t>0000094683</t>
  </si>
  <si>
    <t>Pokhrel,Sabita</t>
  </si>
  <si>
    <t>0000089748</t>
  </si>
  <si>
    <t>Craig,Caleb</t>
  </si>
  <si>
    <t>0000092565</t>
  </si>
  <si>
    <t>Laubernds,Molly R</t>
  </si>
  <si>
    <t>0000089369</t>
  </si>
  <si>
    <t>Tamasy,David</t>
  </si>
  <si>
    <t>0000093239</t>
  </si>
  <si>
    <t>Kandray,Sydney</t>
  </si>
  <si>
    <t>0000092448</t>
  </si>
  <si>
    <t>Ihasz-Hendenskoog,Maria</t>
  </si>
  <si>
    <t>0000094697</t>
  </si>
  <si>
    <t>Witharamage,Chathuranga</t>
  </si>
  <si>
    <t>0000094964</t>
  </si>
  <si>
    <t>Srivastava,Aarushi</t>
  </si>
  <si>
    <t>0000095046</t>
  </si>
  <si>
    <t>Michallas,Camryn</t>
  </si>
  <si>
    <t>0000094200</t>
  </si>
  <si>
    <t>Shang,Zhihao</t>
  </si>
  <si>
    <t>0000093211</t>
  </si>
  <si>
    <t>Zhao,Chenying</t>
  </si>
  <si>
    <t>0000090044</t>
  </si>
  <si>
    <t>Hu,Yongan</t>
  </si>
  <si>
    <t>0000090633</t>
  </si>
  <si>
    <t>Garcia Estrella,Paula</t>
  </si>
  <si>
    <t>0000093152</t>
  </si>
  <si>
    <t>Wu.Leyao</t>
  </si>
  <si>
    <t>0000094482</t>
  </si>
  <si>
    <t>Fabian,Michael</t>
  </si>
  <si>
    <t>0000093220</t>
  </si>
  <si>
    <t>Xu,Zhuang</t>
  </si>
  <si>
    <t>0000092449</t>
  </si>
  <si>
    <t>Dickson,Jerry</t>
  </si>
  <si>
    <t>0000095208</t>
  </si>
  <si>
    <t>Pellegrene,Alexis</t>
  </si>
  <si>
    <t>0000093170</t>
  </si>
  <si>
    <t>Wei,Benqian</t>
  </si>
  <si>
    <t>0000090343</t>
  </si>
  <si>
    <t>Gennerman,Cora</t>
  </si>
  <si>
    <t>0000093467</t>
  </si>
  <si>
    <t>Furin,Victoria</t>
  </si>
  <si>
    <t>0000093151</t>
  </si>
  <si>
    <t>0000095222</t>
  </si>
  <si>
    <t>Tang,Yijing</t>
  </si>
  <si>
    <t>0000091419</t>
  </si>
  <si>
    <t>Bender,Katey</t>
  </si>
  <si>
    <t>0000089654</t>
  </si>
  <si>
    <t>Bowlin,Shianne</t>
  </si>
  <si>
    <t>0000093051</t>
  </si>
  <si>
    <t>Lewis,Kenyatis</t>
  </si>
  <si>
    <t>0000093094</t>
  </si>
  <si>
    <t>Zhou,Suyuan</t>
  </si>
  <si>
    <t>0000093218</t>
  </si>
  <si>
    <t>Mao,Jingyi</t>
  </si>
  <si>
    <t>0000093136</t>
  </si>
  <si>
    <t>Zhao,Zhe</t>
  </si>
  <si>
    <t>0000093137</t>
  </si>
  <si>
    <t>Zhang,Baosen</t>
  </si>
  <si>
    <t>0000093138</t>
  </si>
  <si>
    <t>Guo,Hongming</t>
  </si>
  <si>
    <t>0000092363</t>
  </si>
  <si>
    <t>Li,Zhengai</t>
  </si>
  <si>
    <t>0000094581</t>
  </si>
  <si>
    <t>Harper,Eric D</t>
  </si>
  <si>
    <t>0000093153</t>
  </si>
  <si>
    <t>Ma,Wenbo</t>
  </si>
  <si>
    <t>0000091446</t>
  </si>
  <si>
    <t>Zhang,Yanxian</t>
  </si>
  <si>
    <t>0000092520</t>
  </si>
  <si>
    <t>Beatty,Elliot</t>
  </si>
  <si>
    <t>0000093363</t>
  </si>
  <si>
    <t>Cuff,Andrea</t>
  </si>
  <si>
    <t>0000095795</t>
  </si>
  <si>
    <t>Rath,Ben</t>
  </si>
  <si>
    <t>0000091672</t>
  </si>
  <si>
    <t>Mincey,Alexia</t>
  </si>
  <si>
    <t>0000002638</t>
  </si>
  <si>
    <t>Troutman,Janice</t>
  </si>
  <si>
    <t>0000093628</t>
  </si>
  <si>
    <t>May,Justine</t>
  </si>
  <si>
    <t>0000094713</t>
  </si>
  <si>
    <t>Branham,Rebekah</t>
  </si>
  <si>
    <t>0000092529</t>
  </si>
  <si>
    <t>LaPilusa,Richard</t>
  </si>
  <si>
    <t>0000094652</t>
  </si>
  <si>
    <t>Phillips,Melissa</t>
  </si>
  <si>
    <t>0000090832</t>
  </si>
  <si>
    <t>Samuel,Vin</t>
  </si>
  <si>
    <t>0000089786</t>
  </si>
  <si>
    <t>Schall,Emily</t>
  </si>
  <si>
    <t>0000093230</t>
  </si>
  <si>
    <t>Nguyen,Tyler</t>
  </si>
  <si>
    <t>0000089531</t>
  </si>
  <si>
    <t>Qi,Zhan</t>
  </si>
  <si>
    <t>0000093877</t>
  </si>
  <si>
    <t>Heid-Perez,Isabel</t>
  </si>
  <si>
    <t>0000095791</t>
  </si>
  <si>
    <t>Pfeiffer,Isaac</t>
  </si>
  <si>
    <t>0000092413</t>
  </si>
  <si>
    <t>Storad,Taylor</t>
  </si>
  <si>
    <t>0000094165</t>
  </si>
  <si>
    <t>Swinehart,Scott</t>
  </si>
  <si>
    <t>0000094243</t>
  </si>
  <si>
    <t>Elsoury,Maria</t>
  </si>
  <si>
    <t>0000092354</t>
  </si>
  <si>
    <t>Shondel,Adam</t>
  </si>
  <si>
    <t>0000093595</t>
  </si>
  <si>
    <t>Gadepalli,Presanna C</t>
  </si>
  <si>
    <t>0000095240</t>
  </si>
  <si>
    <t>Okenimkpe,Isioma</t>
  </si>
  <si>
    <t>0000092541</t>
  </si>
  <si>
    <t>Olowe,Olatunde</t>
  </si>
  <si>
    <t>0000093992</t>
  </si>
  <si>
    <t>Gamel,Kaelyn</t>
  </si>
  <si>
    <t>0000092326</t>
  </si>
  <si>
    <t>Folmer,John</t>
  </si>
  <si>
    <t>0000091911</t>
  </si>
  <si>
    <t>Zhang,Xiaohui S</t>
  </si>
  <si>
    <t>0000094486</t>
  </si>
  <si>
    <t>Lopes,Emarii Holton</t>
  </si>
  <si>
    <t>0000093790</t>
  </si>
  <si>
    <t>Koziol,Marcos</t>
  </si>
  <si>
    <t>0000089747</t>
  </si>
  <si>
    <t>Shields,Collin</t>
  </si>
  <si>
    <t>0000090101</t>
  </si>
  <si>
    <t>Baciu,Anthony</t>
  </si>
  <si>
    <t>0000092535</t>
  </si>
  <si>
    <t>Schievelbein,Anthony</t>
  </si>
  <si>
    <t>0000093746</t>
  </si>
  <si>
    <t>Summers,Tarah</t>
  </si>
  <si>
    <t>0000093135</t>
  </si>
  <si>
    <t>Zheng,Zhaoxi</t>
  </si>
  <si>
    <t>0000093629</t>
  </si>
  <si>
    <t>Donnachie,Katharine</t>
  </si>
  <si>
    <t>0000093567</t>
  </si>
  <si>
    <t>Murray,Daniel</t>
  </si>
  <si>
    <t>0000093627</t>
  </si>
  <si>
    <t>Ollis,Justin</t>
  </si>
  <si>
    <t>0000093910</t>
  </si>
  <si>
    <t>Penton,Kayleigh</t>
  </si>
  <si>
    <t>0000093878</t>
  </si>
  <si>
    <t>Ricciardi,Mariah</t>
  </si>
  <si>
    <t>0000093610</t>
  </si>
  <si>
    <t>Ripley,Alexandria</t>
  </si>
  <si>
    <t>0000093616</t>
  </si>
  <si>
    <t>Thomas,Chanel</t>
  </si>
  <si>
    <t>0000091912</t>
  </si>
  <si>
    <t>Caraballo,Kiara</t>
  </si>
  <si>
    <t>0000093568</t>
  </si>
  <si>
    <t>Crowe,Jordan</t>
  </si>
  <si>
    <t>0000095134</t>
  </si>
  <si>
    <t>DeShields,Tyler</t>
  </si>
  <si>
    <t>0000095136</t>
  </si>
  <si>
    <t>Eisenaugle,Preston</t>
  </si>
  <si>
    <t>0000092947</t>
  </si>
  <si>
    <t>Floyd,Devanier</t>
  </si>
  <si>
    <t>0000093556</t>
  </si>
  <si>
    <t>Leverett,Marqusie</t>
  </si>
  <si>
    <t>0000095024</t>
  </si>
  <si>
    <t>Worthy,Sydney</t>
  </si>
  <si>
    <t>0000093566</t>
  </si>
  <si>
    <t>Li,Barry</t>
  </si>
  <si>
    <t>0000092885</t>
  </si>
  <si>
    <t>Raje,Renuka</t>
  </si>
  <si>
    <t>0000090636</t>
  </si>
  <si>
    <t>Slijepcevic,Jelena</t>
  </si>
  <si>
    <t>0000090627</t>
  </si>
  <si>
    <t>Riley,Jordyn</t>
  </si>
  <si>
    <t>0000095761</t>
  </si>
  <si>
    <t>Allen,Brandon</t>
  </si>
  <si>
    <t>0000089884</t>
  </si>
  <si>
    <t>Dureinovic,Natasa</t>
  </si>
  <si>
    <t>0000093945</t>
  </si>
  <si>
    <t>Morgan,Jacob</t>
  </si>
  <si>
    <t>0000095756</t>
  </si>
  <si>
    <t>Onyinyechi,nwagbara</t>
  </si>
  <si>
    <t>0000025995</t>
  </si>
  <si>
    <t>Tudor,Jarrod</t>
  </si>
  <si>
    <t>0000095040</t>
  </si>
  <si>
    <t>Dean,Riley</t>
  </si>
  <si>
    <t>0000092651</t>
  </si>
  <si>
    <t>Farrenholz,Abigail</t>
  </si>
  <si>
    <t>0000095061</t>
  </si>
  <si>
    <t>Murphy,Owen</t>
  </si>
  <si>
    <t>0000095674</t>
  </si>
  <si>
    <t>Roberts,Tristan</t>
  </si>
  <si>
    <t>0000095802</t>
  </si>
  <si>
    <t>Siver,Paige</t>
  </si>
  <si>
    <t>0000095034</t>
  </si>
  <si>
    <t>Thomas,Corey</t>
  </si>
  <si>
    <t>0000092948</t>
  </si>
  <si>
    <t>Brown-Mitchell,Gabrielle</t>
  </si>
  <si>
    <t>0000093427</t>
  </si>
  <si>
    <t>Kohl,Sawyer W</t>
  </si>
  <si>
    <t>0000093571</t>
  </si>
  <si>
    <t>Frase,Spencer</t>
  </si>
  <si>
    <t>0000093880</t>
  </si>
  <si>
    <t>Gesquiere,Madeline</t>
  </si>
  <si>
    <t>0000093879</t>
  </si>
  <si>
    <t>Troyer,Rhonda</t>
  </si>
  <si>
    <t>0000095714</t>
  </si>
  <si>
    <t>Brinkman,Ella</t>
  </si>
  <si>
    <t>0000093618</t>
  </si>
  <si>
    <t>Harris,Danielle</t>
  </si>
  <si>
    <t>0000093623</t>
  </si>
  <si>
    <t>Zanath,Ian</t>
  </si>
  <si>
    <t>0000095767</t>
  </si>
  <si>
    <t>Brunty,Andrew</t>
  </si>
  <si>
    <t>0000089787</t>
  </si>
  <si>
    <t>Haer,John</t>
  </si>
  <si>
    <t>0000090341</t>
  </si>
  <si>
    <t>Williams,Jaquan</t>
  </si>
  <si>
    <t>0000090173</t>
  </si>
  <si>
    <t>Zhang,Zhenlong</t>
  </si>
  <si>
    <t>0000095055</t>
  </si>
  <si>
    <t>Herring,Caleb</t>
  </si>
  <si>
    <t>0000095789</t>
  </si>
  <si>
    <t>Metcalf,Palmer</t>
  </si>
  <si>
    <t>0000093008</t>
  </si>
  <si>
    <t>Warren,Sarah</t>
  </si>
  <si>
    <t>0000095807</t>
  </si>
  <si>
    <t>Wensing,Calan</t>
  </si>
  <si>
    <t>0000095042</t>
  </si>
  <si>
    <t>Jackson,William</t>
  </si>
  <si>
    <t>0000095777</t>
  </si>
  <si>
    <t>Kennedy,Thomas</t>
  </si>
  <si>
    <t>0000095779</t>
  </si>
  <si>
    <t>Lefton,Scott</t>
  </si>
  <si>
    <t>0000095780</t>
  </si>
  <si>
    <t>Leon,Brandon</t>
  </si>
  <si>
    <t>0000095519</t>
  </si>
  <si>
    <t>Nedeljkovic,Annamarie</t>
  </si>
  <si>
    <t>0000095484</t>
  </si>
  <si>
    <t>Pennington,Jesse</t>
  </si>
  <si>
    <t>0000095800</t>
  </si>
  <si>
    <t>Shields,Jada</t>
  </si>
  <si>
    <t>0000095806</t>
  </si>
  <si>
    <t>Tomko,Libby</t>
  </si>
  <si>
    <t>0000093301</t>
  </si>
  <si>
    <t>Baczkowski,Cory</t>
  </si>
  <si>
    <t>0000095828</t>
  </si>
  <si>
    <t>Elango,Meha</t>
  </si>
  <si>
    <t>0000095792</t>
  </si>
  <si>
    <t>Phillips,Alexis</t>
  </si>
  <si>
    <t>0000095805</t>
  </si>
  <si>
    <t>Teodosiu,Becca</t>
  </si>
  <si>
    <t>0000094491</t>
  </si>
  <si>
    <t>Weyandt,Samuel</t>
  </si>
  <si>
    <t>0000095476</t>
  </si>
  <si>
    <t>Dobben,Nathan</t>
  </si>
  <si>
    <t>0000095041</t>
  </si>
  <si>
    <t>Hahn,Jessica</t>
  </si>
  <si>
    <t>0000095762</t>
  </si>
  <si>
    <t>Bartlett,Justin</t>
  </si>
  <si>
    <t>0000095796</t>
  </si>
  <si>
    <t>Rawson,Alex</t>
  </si>
  <si>
    <t>0000092532</t>
  </si>
  <si>
    <t>McGinty,Erin</t>
  </si>
  <si>
    <t>0000094590</t>
  </si>
  <si>
    <t>Schinabeck,Joseph</t>
  </si>
  <si>
    <t>0000094670</t>
  </si>
  <si>
    <t>Grass,Lauryn</t>
  </si>
  <si>
    <t>0000091701</t>
  </si>
  <si>
    <t>Alamdari,Asian Bafahm</t>
  </si>
  <si>
    <t>0000095184</t>
  </si>
  <si>
    <t>McQueen,Tyler</t>
  </si>
  <si>
    <t>0000095703</t>
  </si>
  <si>
    <t>Freeman,Enrique</t>
  </si>
  <si>
    <t>0000093845</t>
  </si>
  <si>
    <t>Sheehan,Liam</t>
  </si>
  <si>
    <t>0000094338</t>
  </si>
  <si>
    <t>Weston,Jada</t>
  </si>
  <si>
    <t>0000090953</t>
  </si>
  <si>
    <t>Tector,Tyler</t>
  </si>
  <si>
    <t>0000095479</t>
  </si>
  <si>
    <t>Hill,Seth</t>
  </si>
  <si>
    <t>0000093608</t>
  </si>
  <si>
    <t>Skakun,Christine</t>
  </si>
  <si>
    <t>0000090063</t>
  </si>
  <si>
    <t>McCauley,Seth</t>
  </si>
  <si>
    <t>0000095684</t>
  </si>
  <si>
    <t>Ramsey,Maliyah G</t>
  </si>
  <si>
    <t>0000092521</t>
  </si>
  <si>
    <t>Fontana,Sarah</t>
  </si>
  <si>
    <t>0000090226</t>
  </si>
  <si>
    <t>Keel,Christa</t>
  </si>
  <si>
    <t>0000090228</t>
  </si>
  <si>
    <t>Kuenen,Mara</t>
  </si>
  <si>
    <t>0000090153</t>
  </si>
  <si>
    <t>Lewis,Devin</t>
  </si>
  <si>
    <t>0000090156</t>
  </si>
  <si>
    <t>Ortiz,Deliris</t>
  </si>
  <si>
    <t>0000090393</t>
  </si>
  <si>
    <t>Tchenga,Farrell Stephane Nono</t>
  </si>
  <si>
    <t>0000090593</t>
  </si>
  <si>
    <t>Jackson,Loren</t>
  </si>
  <si>
    <t>0000090157</t>
  </si>
  <si>
    <t>Pedroza,Nicandro</t>
  </si>
  <si>
    <t>0000090654</t>
  </si>
  <si>
    <t>Meeks,Dylan</t>
  </si>
  <si>
    <t>0000090158</t>
  </si>
  <si>
    <t>Pugnet,Brandon</t>
  </si>
  <si>
    <t>0000090148</t>
  </si>
  <si>
    <t>Diouf,Arame Assane</t>
  </si>
  <si>
    <t>0000090250</t>
  </si>
  <si>
    <t>Schott,Carol</t>
  </si>
  <si>
    <t>0000090102</t>
  </si>
  <si>
    <t>Sylvester,Jason</t>
  </si>
  <si>
    <t>0000090591</t>
  </si>
  <si>
    <t>Riak,Deng</t>
  </si>
  <si>
    <t>0000093846</t>
  </si>
  <si>
    <t>Biondich,Lucas</t>
  </si>
  <si>
    <t>0000092949</t>
  </si>
  <si>
    <t>Vinson,Mahogany</t>
  </si>
  <si>
    <t>0000090592</t>
  </si>
  <si>
    <t>Hester,Eric</t>
  </si>
  <si>
    <t>0000093715</t>
  </si>
  <si>
    <t>Smith,Kelly R</t>
  </si>
  <si>
    <t>0000093266</t>
  </si>
  <si>
    <t>Gallis,Brandon</t>
  </si>
  <si>
    <t>0000093399</t>
  </si>
  <si>
    <t>Lewis,Nathaniel</t>
  </si>
  <si>
    <t>0000090582</t>
  </si>
  <si>
    <t>Kelley,Robert</t>
  </si>
  <si>
    <t>0000090404</t>
  </si>
  <si>
    <t>Conant,Douglas</t>
  </si>
  <si>
    <t>0000090628</t>
  </si>
  <si>
    <t>Suggs,Jemarulin</t>
  </si>
  <si>
    <t>0000090613</t>
  </si>
  <si>
    <t>Cotton,Virshon</t>
  </si>
  <si>
    <t>0000090652</t>
  </si>
  <si>
    <t>Hanson,Matthew</t>
  </si>
  <si>
    <t>0000090660</t>
  </si>
  <si>
    <t>0000090590</t>
  </si>
  <si>
    <t>Duvivier,Malcolm</t>
  </si>
  <si>
    <t>0000092572</t>
  </si>
  <si>
    <t>Hough,Christopher</t>
  </si>
  <si>
    <t>0000090653</t>
  </si>
  <si>
    <t>McGriff,Lumuria</t>
  </si>
  <si>
    <t>0000093365</t>
  </si>
  <si>
    <t>Cooke,Sonya</t>
  </si>
  <si>
    <t>0000093971</t>
  </si>
  <si>
    <t>Clowdus,Madison</t>
  </si>
  <si>
    <t>0000091713</t>
  </si>
  <si>
    <t>Jones,Timothy</t>
  </si>
  <si>
    <t>0000095028</t>
  </si>
  <si>
    <t>Forgaci,Enya</t>
  </si>
  <si>
    <t>0000092114</t>
  </si>
  <si>
    <t>Kobus,Matthew</t>
  </si>
  <si>
    <t>0000094919</t>
  </si>
  <si>
    <t>Alnasser,Fadi</t>
  </si>
  <si>
    <t>0000090557</t>
  </si>
  <si>
    <t>Zhou,Marvel</t>
  </si>
  <si>
    <t>0000095595</t>
  </si>
  <si>
    <t>Bartles,Jessica</t>
  </si>
  <si>
    <t>0000090501</t>
  </si>
  <si>
    <t>Swint,Lauretta</t>
  </si>
  <si>
    <t>0000090495</t>
  </si>
  <si>
    <t>Custer,Gavin</t>
  </si>
  <si>
    <t>0000090493</t>
  </si>
  <si>
    <t>Sanchez,Juana</t>
  </si>
  <si>
    <t>0000090498</t>
  </si>
  <si>
    <t>Kestel,Stephen</t>
  </si>
  <si>
    <t>0000090494</t>
  </si>
  <si>
    <t>Yeung,Garvin</t>
  </si>
  <si>
    <t>0000090490</t>
  </si>
  <si>
    <t>Turner,Benjamin</t>
  </si>
  <si>
    <t>0000090497</t>
  </si>
  <si>
    <t>Munda,Rachel</t>
  </si>
  <si>
    <t>0000090499</t>
  </si>
  <si>
    <t>Yost,Drake</t>
  </si>
  <si>
    <t>0000090496</t>
  </si>
  <si>
    <t>Ahmed,Misbahuddin</t>
  </si>
  <si>
    <t>0000094729</t>
  </si>
  <si>
    <t>Cline,Benjamin</t>
  </si>
  <si>
    <t>0000090843</t>
  </si>
  <si>
    <t>Johnson,Ayana</t>
  </si>
  <si>
    <t>0000092378</t>
  </si>
  <si>
    <t>Steffens,Daniel</t>
  </si>
  <si>
    <t>0000091569</t>
  </si>
  <si>
    <t>Kuchcinski,Sarah</t>
  </si>
  <si>
    <t>0000092528</t>
  </si>
  <si>
    <t>Kellstein,Todd</t>
  </si>
  <si>
    <t>0000092447</t>
  </si>
  <si>
    <t>Crandell,Cynthia</t>
  </si>
  <si>
    <t>0000093166</t>
  </si>
  <si>
    <t>Primm,Taja</t>
  </si>
  <si>
    <t>0000091300</t>
  </si>
  <si>
    <t>Pereira,Denise</t>
  </si>
  <si>
    <t>0000095237</t>
  </si>
  <si>
    <t>Petrof,Alexandria</t>
  </si>
  <si>
    <t>0000091136</t>
  </si>
  <si>
    <t>Grigsby,Talmadge J</t>
  </si>
  <si>
    <t>0000095018</t>
  </si>
  <si>
    <t>Ritaccio,Carlo</t>
  </si>
  <si>
    <t>0000092327</t>
  </si>
  <si>
    <t>Alomari,Nadeh</t>
  </si>
  <si>
    <t>0000095050</t>
  </si>
  <si>
    <t>Biros,Colin</t>
  </si>
  <si>
    <t>0000092950</t>
  </si>
  <si>
    <t>Hooks,Jalen</t>
  </si>
  <si>
    <t>0000091806</t>
  </si>
  <si>
    <t>Hall,Perris</t>
  </si>
  <si>
    <t>0000095702</t>
  </si>
  <si>
    <t>Edwards,Tre</t>
  </si>
  <si>
    <t>0000092085</t>
  </si>
  <si>
    <t>Gladieux,Mikayla</t>
  </si>
  <si>
    <t>0000093621</t>
  </si>
  <si>
    <t>Dostall,Garrett</t>
  </si>
  <si>
    <t>0000093847</t>
  </si>
  <si>
    <t>LaBoe,Trevor</t>
  </si>
  <si>
    <t>0000093252</t>
  </si>
  <si>
    <t>Fellenstein,Cale N</t>
  </si>
  <si>
    <t>0000093673</t>
  </si>
  <si>
    <t>Genovese,Julia</t>
  </si>
  <si>
    <t>0000095291</t>
  </si>
  <si>
    <t>Kenneally,Ian</t>
  </si>
  <si>
    <t>0000093569</t>
  </si>
  <si>
    <t>Danko,Lucas</t>
  </si>
  <si>
    <t>0000093848</t>
  </si>
  <si>
    <t>Nicholson,Thomas</t>
  </si>
  <si>
    <t>0000095666</t>
  </si>
  <si>
    <t>Mihalek,Brandon</t>
  </si>
  <si>
    <t>0000092311</t>
  </si>
  <si>
    <t>Shuppas,Isaiah</t>
  </si>
  <si>
    <t>0000092826</t>
  </si>
  <si>
    <t>Houette,Thibaut</t>
  </si>
  <si>
    <t>0000094048</t>
  </si>
  <si>
    <t>Miller,Max</t>
  </si>
  <si>
    <t>0000090042</t>
  </si>
  <si>
    <t>SuperFranU Inc</t>
  </si>
  <si>
    <t>0000095031</t>
  </si>
  <si>
    <t>Kelly,Megan</t>
  </si>
  <si>
    <t>0000087042</t>
  </si>
  <si>
    <t>Propagenix Inc</t>
  </si>
  <si>
    <t>0000091822</t>
  </si>
  <si>
    <t>Jeong,Jin Bo</t>
  </si>
  <si>
    <t>0000093341</t>
  </si>
  <si>
    <t>Virtue,Christopher</t>
  </si>
  <si>
    <t>0000091600</t>
  </si>
  <si>
    <t>Smith,Amya</t>
  </si>
  <si>
    <t>0000093632</t>
  </si>
  <si>
    <t>Murphy,Madison</t>
  </si>
  <si>
    <t>0000095803</t>
  </si>
  <si>
    <t>Sluder,Isaac</t>
  </si>
  <si>
    <t>0000095768</t>
  </si>
  <si>
    <t>Caserta,Logan</t>
  </si>
  <si>
    <t>0000095471</t>
  </si>
  <si>
    <t>Eshler,Dylan</t>
  </si>
  <si>
    <t>0000092147</t>
  </si>
  <si>
    <t>Sabetta,Nicolas</t>
  </si>
  <si>
    <t>0000095771</t>
  </si>
  <si>
    <t>Green,Bridget</t>
  </si>
  <si>
    <t>0000091810</t>
  </si>
  <si>
    <t>Hardy,Cymone</t>
  </si>
  <si>
    <t>0000094484</t>
  </si>
  <si>
    <t>Setsu,Eya</t>
  </si>
  <si>
    <t>0000092951</t>
  </si>
  <si>
    <t>Blunt,Gavin</t>
  </si>
  <si>
    <t>0000094633</t>
  </si>
  <si>
    <t>Watson,Sarah</t>
  </si>
  <si>
    <t>0000095066</t>
  </si>
  <si>
    <t>Tribble,Gregory</t>
  </si>
  <si>
    <t>0000095117</t>
  </si>
  <si>
    <t>Mulford,Melissa</t>
  </si>
  <si>
    <t>0000092952</t>
  </si>
  <si>
    <t>Puente,Ignacio</t>
  </si>
  <si>
    <t>0000091518</t>
  </si>
  <si>
    <t>Benitez,Edgar</t>
  </si>
  <si>
    <t>0000091402</t>
  </si>
  <si>
    <t>Sawaya,Dominick</t>
  </si>
  <si>
    <t>0000091263</t>
  </si>
  <si>
    <t>Young,Mitchell</t>
  </si>
  <si>
    <t>0000091349</t>
  </si>
  <si>
    <t>Gunther,Conran</t>
  </si>
  <si>
    <t>0000092953</t>
  </si>
  <si>
    <t>Durra,Jennifer</t>
  </si>
  <si>
    <t>0000093570</t>
  </si>
  <si>
    <t>0000094108</t>
  </si>
  <si>
    <t>Joyner,Nicholas</t>
  </si>
  <si>
    <t>0000093390</t>
  </si>
  <si>
    <t>Ali,Munibah R</t>
  </si>
  <si>
    <t>0000095763</t>
  </si>
  <si>
    <t>Bolek,Trent</t>
  </si>
  <si>
    <t>0000094192</t>
  </si>
  <si>
    <t>Schnupp,Patrick</t>
  </si>
  <si>
    <t>0000094558</t>
  </si>
  <si>
    <t>Cruz,Naomi</t>
  </si>
  <si>
    <t>0000093400</t>
  </si>
  <si>
    <t>Caskey,Rachel</t>
  </si>
  <si>
    <t>0000093590</t>
  </si>
  <si>
    <t>Sorato,Bruno P</t>
  </si>
  <si>
    <t>0000094204</t>
  </si>
  <si>
    <t>Lienhart,Katelyn</t>
  </si>
  <si>
    <t>0000092954</t>
  </si>
  <si>
    <t>Rosas Garcia,Claudia</t>
  </si>
  <si>
    <t>0000092955</t>
  </si>
  <si>
    <t>Eldesouky,Hesham</t>
  </si>
  <si>
    <t>0000091733</t>
  </si>
  <si>
    <t>Abdulaal,Mustafa</t>
  </si>
  <si>
    <t>0000092956</t>
  </si>
  <si>
    <t>Hall,Rich</t>
  </si>
  <si>
    <t>0000093849</t>
  </si>
  <si>
    <t>Paintiff,Richard</t>
  </si>
  <si>
    <t>0000092957</t>
  </si>
  <si>
    <t>White,Keyondre</t>
  </si>
  <si>
    <t>0000095188</t>
  </si>
  <si>
    <t>Schveder,Kimberly</t>
  </si>
  <si>
    <t>0000094877</t>
  </si>
  <si>
    <t>Ai,Jia-Ruey</t>
  </si>
  <si>
    <t>0000092014</t>
  </si>
  <si>
    <t>Small,Jesse</t>
  </si>
  <si>
    <t>0000091675</t>
  </si>
  <si>
    <t>Dovgaliuc,Dumitru</t>
  </si>
  <si>
    <t>0000094999</t>
  </si>
  <si>
    <t>Dibia,Meron</t>
  </si>
  <si>
    <t>0000092540</t>
  </si>
  <si>
    <t>Vora,Vaishali</t>
  </si>
  <si>
    <t>0000092958</t>
  </si>
  <si>
    <t>Milanese,Marco</t>
  </si>
  <si>
    <t>0000092959</t>
  </si>
  <si>
    <t>Cornish,Najiya</t>
  </si>
  <si>
    <t>0000095499</t>
  </si>
  <si>
    <t>Project Excellence</t>
  </si>
  <si>
    <t>0000094377</t>
  </si>
  <si>
    <t>Takeda,Momoko</t>
  </si>
  <si>
    <t>0000093240</t>
  </si>
  <si>
    <t>Newman,Joshua</t>
  </si>
  <si>
    <t>0000094109</t>
  </si>
  <si>
    <t>Lee,Faith</t>
  </si>
  <si>
    <t>0000093647</t>
  </si>
  <si>
    <t>Krisna Santoso,Eka</t>
  </si>
  <si>
    <t>0000091615</t>
  </si>
  <si>
    <t>Sohn,Leonard</t>
  </si>
  <si>
    <t>0000093163</t>
  </si>
  <si>
    <t>Rinella,Joseph</t>
  </si>
  <si>
    <t>0000091898</t>
  </si>
  <si>
    <t>Sines,Kaitlin</t>
  </si>
  <si>
    <t>0000092960</t>
  </si>
  <si>
    <t>Petersen,Bryce</t>
  </si>
  <si>
    <t>0000094655</t>
  </si>
  <si>
    <t>Seabolt,Melissa D</t>
  </si>
  <si>
    <t>0000094495</t>
  </si>
  <si>
    <t>Jacobs,Melanie</t>
  </si>
  <si>
    <t>0000095760</t>
  </si>
  <si>
    <t>Allen,Antwan</t>
  </si>
  <si>
    <t>0000094656</t>
  </si>
  <si>
    <t>Schafer,Henna R</t>
  </si>
  <si>
    <t>0000094852</t>
  </si>
  <si>
    <t>Mihalek,Mason</t>
  </si>
  <si>
    <t>0000094985</t>
  </si>
  <si>
    <t>Clark,Laklisha</t>
  </si>
  <si>
    <t>0000095837</t>
  </si>
  <si>
    <t>Mansour,Mustafa</t>
  </si>
  <si>
    <t>0000094998</t>
  </si>
  <si>
    <t>Nassar,Saif</t>
  </si>
  <si>
    <t>0000091985</t>
  </si>
  <si>
    <t>Carron,Bathany</t>
  </si>
  <si>
    <t>0000093294</t>
  </si>
  <si>
    <t>Martindale,Rachel</t>
  </si>
  <si>
    <t>0000091660</t>
  </si>
  <si>
    <t>Baker,Makayla</t>
  </si>
  <si>
    <t>0000095211</t>
  </si>
  <si>
    <t>Bhimavarapu,Murari</t>
  </si>
  <si>
    <t>0000094728</t>
  </si>
  <si>
    <t>Getchey,Natalie</t>
  </si>
  <si>
    <t>0000094050</t>
  </si>
  <si>
    <t>Spears,Allison</t>
  </si>
  <si>
    <t>0000092013</t>
  </si>
  <si>
    <t>Bayles,Lindsay</t>
  </si>
  <si>
    <t>0000095458</t>
  </si>
  <si>
    <t>Kutcher,Johnathan</t>
  </si>
  <si>
    <t>0000094636</t>
  </si>
  <si>
    <t>Perkins,Nicole</t>
  </si>
  <si>
    <t>0000091727</t>
  </si>
  <si>
    <t>Dhillon,Tanjeet</t>
  </si>
  <si>
    <t>0000092015</t>
  </si>
  <si>
    <t>Sohail,Sajid</t>
  </si>
  <si>
    <t>0000095130</t>
  </si>
  <si>
    <t>Robarge,Alex</t>
  </si>
  <si>
    <t>0000094051</t>
  </si>
  <si>
    <t>Rosenberg,Ian</t>
  </si>
  <si>
    <t>0000095328</t>
  </si>
  <si>
    <t>The Estate of Trevor Rothchild</t>
  </si>
  <si>
    <t>0000095834</t>
  </si>
  <si>
    <t>Ubinas-Wright,Brielle N</t>
  </si>
  <si>
    <t>0000093173</t>
  </si>
  <si>
    <t>Stout,Emma</t>
  </si>
  <si>
    <t>0000094221</t>
  </si>
  <si>
    <t>Gross,Antonio</t>
  </si>
  <si>
    <t>0000092961</t>
  </si>
  <si>
    <t>Pacheco,Diogo</t>
  </si>
  <si>
    <t>0000095633</t>
  </si>
  <si>
    <t>Thomas,Carsyn</t>
  </si>
  <si>
    <t>0000095126</t>
  </si>
  <si>
    <t>Beckman,Ryan</t>
  </si>
  <si>
    <t>0000095486</t>
  </si>
  <si>
    <t>Chhetri,Bishnu</t>
  </si>
  <si>
    <t>0000093199</t>
  </si>
  <si>
    <t>Kurtzman,Jensen</t>
  </si>
  <si>
    <t>0000095787</t>
  </si>
  <si>
    <t>McCalla,Michael</t>
  </si>
  <si>
    <t>0000095472</t>
  </si>
  <si>
    <t>Sparks,Rachel</t>
  </si>
  <si>
    <t>0000095755</t>
  </si>
  <si>
    <t>Cramblit,Kylee</t>
  </si>
  <si>
    <t>0000095217</t>
  </si>
  <si>
    <t>Yang,Zepeng</t>
  </si>
  <si>
    <t>0000094070</t>
  </si>
  <si>
    <t>Fontana,Amanda</t>
  </si>
  <si>
    <t>0000095637</t>
  </si>
  <si>
    <t>Corrigan,Casey</t>
  </si>
  <si>
    <t>0000095127</t>
  </si>
  <si>
    <t>Garrett,Noah</t>
  </si>
  <si>
    <t>0000093445</t>
  </si>
  <si>
    <t>Kozar,Jenson</t>
  </si>
  <si>
    <t>0000095788</t>
  </si>
  <si>
    <t>McPherson,Jordan</t>
  </si>
  <si>
    <t>0000095793</t>
  </si>
  <si>
    <t>Pully,Brianna</t>
  </si>
  <si>
    <t>0000092357</t>
  </si>
  <si>
    <t>Donnella,Schuyler</t>
  </si>
  <si>
    <t>0000095775</t>
  </si>
  <si>
    <t>Joanow,Nick</t>
  </si>
  <si>
    <t>0000095469</t>
  </si>
  <si>
    <t>Korenyi-Both,Maximillian</t>
  </si>
  <si>
    <t>0000095794</t>
  </si>
  <si>
    <t>Radachy,Anna</t>
  </si>
  <si>
    <t>0000095036</t>
  </si>
  <si>
    <t>Walls,Kevin</t>
  </si>
  <si>
    <t>0000092962</t>
  </si>
  <si>
    <t>Yaconis,Hannah</t>
  </si>
  <si>
    <t>0000092963</t>
  </si>
  <si>
    <t>Alce,Abraham</t>
  </si>
  <si>
    <t>0000061845</t>
  </si>
  <si>
    <t>Woodall Caine,Pamela L</t>
  </si>
  <si>
    <t>0000092358</t>
  </si>
  <si>
    <t>Eskander,Anthony</t>
  </si>
  <si>
    <t>0000095685</t>
  </si>
  <si>
    <t>Johnson,Branden</t>
  </si>
  <si>
    <t>0000094986</t>
  </si>
  <si>
    <t>Lockard,Tristan</t>
  </si>
  <si>
    <t>0000004184</t>
  </si>
  <si>
    <t>Walchalk,Peggy L</t>
  </si>
  <si>
    <t>0000092555</t>
  </si>
  <si>
    <t>Flaker,Matthew</t>
  </si>
  <si>
    <t>0000092992</t>
  </si>
  <si>
    <t>Roemer,Kassanddra</t>
  </si>
  <si>
    <t>0000092991</t>
  </si>
  <si>
    <t>Balamouti,Zoi</t>
  </si>
  <si>
    <t>0000095223</t>
  </si>
  <si>
    <t>Zhu,Runyao</t>
  </si>
  <si>
    <t>0000093648</t>
  </si>
  <si>
    <t>Bagheri,Alireza</t>
  </si>
  <si>
    <t>0000092622</t>
  </si>
  <si>
    <t>Burke,David</t>
  </si>
  <si>
    <t>0000092016</t>
  </si>
  <si>
    <t>Nance,Troy</t>
  </si>
  <si>
    <t>0000092154</t>
  </si>
  <si>
    <t>Edwards,Matthew</t>
  </si>
  <si>
    <t>0000094658</t>
  </si>
  <si>
    <t>Rodriguez Carreras,Annette D</t>
  </si>
  <si>
    <t>0000092554</t>
  </si>
  <si>
    <t>Alhaih,Hassan</t>
  </si>
  <si>
    <t>0000095074</t>
  </si>
  <si>
    <t>Daranijo,Adetutu</t>
  </si>
  <si>
    <t>0000093544</t>
  </si>
  <si>
    <t>Moukoutis,Peter</t>
  </si>
  <si>
    <t>0000095329</t>
  </si>
  <si>
    <t>The Estate of Christian Anderson</t>
  </si>
  <si>
    <t>0000092190</t>
  </si>
  <si>
    <t>Hostetler,Mia</t>
  </si>
  <si>
    <t>0000093984</t>
  </si>
  <si>
    <t>Winborn,Emily</t>
  </si>
  <si>
    <t>0000094667</t>
  </si>
  <si>
    <t>Ley,Anna K</t>
  </si>
  <si>
    <t>0000094657</t>
  </si>
  <si>
    <t>McKain,Derrick J</t>
  </si>
  <si>
    <t>0000093384</t>
  </si>
  <si>
    <t>Eblen,Erin</t>
  </si>
  <si>
    <t>0000092793</t>
  </si>
  <si>
    <t>Pugh,Tamara</t>
  </si>
  <si>
    <t>0000094666</t>
  </si>
  <si>
    <t>Irwin,Bradley T</t>
  </si>
  <si>
    <t>0000092157</t>
  </si>
  <si>
    <t>Cowart,Savannah</t>
  </si>
  <si>
    <t>0000092192</t>
  </si>
  <si>
    <t>Aufdenkamp,Dalton</t>
  </si>
  <si>
    <t>0000095068</t>
  </si>
  <si>
    <t>Brewer,Lonasia</t>
  </si>
  <si>
    <t>0000095630</t>
  </si>
  <si>
    <t>Dieterich,Bradley</t>
  </si>
  <si>
    <t>0000093295</t>
  </si>
  <si>
    <t>Ferrell,Layne</t>
  </si>
  <si>
    <t>0000093303</t>
  </si>
  <si>
    <t>Lester,Nicole</t>
  </si>
  <si>
    <t>0000095798</t>
  </si>
  <si>
    <t>Schneider,Bryce</t>
  </si>
  <si>
    <t>0000092964</t>
  </si>
  <si>
    <t>Mohamed,Abdirazak</t>
  </si>
  <si>
    <t>0000094449</t>
  </si>
  <si>
    <t>Edwards,Devyn</t>
  </si>
  <si>
    <t>0000092249</t>
  </si>
  <si>
    <t>Ma,TianChi</t>
  </si>
  <si>
    <t>0000092360</t>
  </si>
  <si>
    <t>Ganley,Alexandria</t>
  </si>
  <si>
    <t>0000095026</t>
  </si>
  <si>
    <t>Gardner,Olivia</t>
  </si>
  <si>
    <t>0000092401</t>
  </si>
  <si>
    <t>Kimel,Moriah</t>
  </si>
  <si>
    <t>0000092400</t>
  </si>
  <si>
    <t>Wilcox,Kathryn</t>
  </si>
  <si>
    <t>0000092402</t>
  </si>
  <si>
    <t>Dome,Patrick A</t>
  </si>
  <si>
    <t>0000092439</t>
  </si>
  <si>
    <t>Le,Nancy</t>
  </si>
  <si>
    <t>0000092381</t>
  </si>
  <si>
    <t>Lee,Heather</t>
  </si>
  <si>
    <t>0000092395</t>
  </si>
  <si>
    <t>Chirume,Charles</t>
  </si>
  <si>
    <t>0000092403</t>
  </si>
  <si>
    <t>Bailey,Reid</t>
  </si>
  <si>
    <t>0000094653</t>
  </si>
  <si>
    <t>Crouch,Charles</t>
  </si>
  <si>
    <t>0000093920</t>
  </si>
  <si>
    <t>Florence,Charlice</t>
  </si>
  <si>
    <t>0000095070</t>
  </si>
  <si>
    <t>Neitzel,Molly</t>
  </si>
  <si>
    <t>0000095804</t>
  </si>
  <si>
    <t>Sounders,Ryan</t>
  </si>
  <si>
    <t>0000092380</t>
  </si>
  <si>
    <t>Phuong,Bui</t>
  </si>
  <si>
    <t>0000092397</t>
  </si>
  <si>
    <t>Laredo,Dalia</t>
  </si>
  <si>
    <t>0000094429</t>
  </si>
  <si>
    <t>Patel,Tejas</t>
  </si>
  <si>
    <t>0000095045</t>
  </si>
  <si>
    <t>Malik,Samantha</t>
  </si>
  <si>
    <t>0000092965</t>
  </si>
  <si>
    <t>Jordan,Devin</t>
  </si>
  <si>
    <t>0000095140</t>
  </si>
  <si>
    <t>Lee,Brandon</t>
  </si>
  <si>
    <t>0000092356</t>
  </si>
  <si>
    <t>Cardwell,Mya</t>
  </si>
  <si>
    <t>0000092355</t>
  </si>
  <si>
    <t>Gump,Rylee</t>
  </si>
  <si>
    <t>0000095625</t>
  </si>
  <si>
    <t>Dailey,Ashtin D</t>
  </si>
  <si>
    <t>0000092966</t>
  </si>
  <si>
    <t>Murray,Freyja</t>
  </si>
  <si>
    <t>0000093737</t>
  </si>
  <si>
    <t>Brown,Steven</t>
  </si>
  <si>
    <t>0000085996</t>
  </si>
  <si>
    <t>Matta,Megan</t>
  </si>
  <si>
    <t>0000093425</t>
  </si>
  <si>
    <t>Henderson,John P</t>
  </si>
  <si>
    <t>0000095593</t>
  </si>
  <si>
    <t>Michael,Hailey</t>
  </si>
  <si>
    <t>0000092967</t>
  </si>
  <si>
    <t>Cheese,Tyler</t>
  </si>
  <si>
    <t>0000094480</t>
  </si>
  <si>
    <t>Wood,Charles Z</t>
  </si>
  <si>
    <t>0000092968</t>
  </si>
  <si>
    <t>Scippio,Timothy</t>
  </si>
  <si>
    <t>0000092969</t>
  </si>
  <si>
    <t>Banks,Channel</t>
  </si>
  <si>
    <t>0000093119</t>
  </si>
  <si>
    <t>Thielke,Maxwell</t>
  </si>
  <si>
    <t>0000093198</t>
  </si>
  <si>
    <t>Doran,Emily</t>
  </si>
  <si>
    <t>0000092970</t>
  </si>
  <si>
    <t>Gueye,Khadim</t>
  </si>
  <si>
    <t>0000093832</t>
  </si>
  <si>
    <t>Alexander,Sharon</t>
  </si>
  <si>
    <t>0000095254</t>
  </si>
  <si>
    <t>Holdsworth,Lauren</t>
  </si>
  <si>
    <t>0000095616</t>
  </si>
  <si>
    <t>Van Vranken,Christopher</t>
  </si>
  <si>
    <t>0000094315</t>
  </si>
  <si>
    <t>Kaess,Jordan</t>
  </si>
  <si>
    <t>0000093708</t>
  </si>
  <si>
    <t>Rose,Megan</t>
  </si>
  <si>
    <t>0000092971</t>
  </si>
  <si>
    <t>Roscoe,Jeremy</t>
  </si>
  <si>
    <t>0000092972</t>
  </si>
  <si>
    <t>Forman,Landon</t>
  </si>
  <si>
    <t>0000095495</t>
  </si>
  <si>
    <t>Martinez,Andrew</t>
  </si>
  <si>
    <t>0000094818</t>
  </si>
  <si>
    <t>Christudasjustus,Jijo</t>
  </si>
  <si>
    <t>0000092973</t>
  </si>
  <si>
    <t>Henell,Sofia</t>
  </si>
  <si>
    <t>0000093576</t>
  </si>
  <si>
    <t>Green,Jayla R</t>
  </si>
  <si>
    <t>0000093178</t>
  </si>
  <si>
    <t>Ladwig,Hannah</t>
  </si>
  <si>
    <t>0000095048</t>
  </si>
  <si>
    <t>Smith,Adrian</t>
  </si>
  <si>
    <t>0000095765</t>
  </si>
  <si>
    <t>Brown,Abram</t>
  </si>
  <si>
    <t>0000093694</t>
  </si>
  <si>
    <t>Mitchiner,Mackenzie</t>
  </si>
  <si>
    <t>0000093704</t>
  </si>
  <si>
    <t>Feltner,Ryan</t>
  </si>
  <si>
    <t>0000094976</t>
  </si>
  <si>
    <t>Metcalfe,Erin</t>
  </si>
  <si>
    <t>0000095030</t>
  </si>
  <si>
    <t>Barksdale,Arianna</t>
  </si>
  <si>
    <t>0000094182</t>
  </si>
  <si>
    <t>Marciano,Mary Claire</t>
  </si>
  <si>
    <t>0000093016</t>
  </si>
  <si>
    <t>Brady,Walter</t>
  </si>
  <si>
    <t>0000093732</t>
  </si>
  <si>
    <t>Booth,Peyton</t>
  </si>
  <si>
    <t>0000093100</t>
  </si>
  <si>
    <t>Wido,Ryan</t>
  </si>
  <si>
    <t>0000093816</t>
  </si>
  <si>
    <t>Chesney,Jill</t>
  </si>
  <si>
    <t>0000095407</t>
  </si>
  <si>
    <t>Choi,Lance</t>
  </si>
  <si>
    <t>0000095405</t>
  </si>
  <si>
    <t>Sobolewski,Angel</t>
  </si>
  <si>
    <t>0000095095</t>
  </si>
  <si>
    <t>Malahimov,Vlad</t>
  </si>
  <si>
    <t>0000093695</t>
  </si>
  <si>
    <t>Vered,Rebecca</t>
  </si>
  <si>
    <t>0000093925</t>
  </si>
  <si>
    <t>Alrubaye,Ali</t>
  </si>
  <si>
    <t>0000095029</t>
  </si>
  <si>
    <t>Abramson,Rachel</t>
  </si>
  <si>
    <t>0000095781</t>
  </si>
  <si>
    <t>Matousek,Joel</t>
  </si>
  <si>
    <t>0000093701</t>
  </si>
  <si>
    <t>Hall,Eileen</t>
  </si>
  <si>
    <t>0000095470</t>
  </si>
  <si>
    <t>Rinehart,Tabitha</t>
  </si>
  <si>
    <t>0000095051</t>
  </si>
  <si>
    <t>Cruz,Henrique</t>
  </si>
  <si>
    <t>0000094152</t>
  </si>
  <si>
    <t>Burns,John</t>
  </si>
  <si>
    <t>0000094174</t>
  </si>
  <si>
    <t>Tenelshof,Haley</t>
  </si>
  <si>
    <t>0000094845</t>
  </si>
  <si>
    <t>Yehnert,Luke</t>
  </si>
  <si>
    <t>0000094982</t>
  </si>
  <si>
    <t>Jamali,Raiyanur</t>
  </si>
  <si>
    <t>0000095727</t>
  </si>
  <si>
    <t>0000095027</t>
  </si>
  <si>
    <t>Derowski,Tanja</t>
  </si>
  <si>
    <t>0000093526</t>
  </si>
  <si>
    <t>Fields,Brian</t>
  </si>
  <si>
    <t>0000095075</t>
  </si>
  <si>
    <t>Ali,Ali</t>
  </si>
  <si>
    <t>0000095071</t>
  </si>
  <si>
    <t>Tecca,Emma</t>
  </si>
  <si>
    <t>0000095776</t>
  </si>
  <si>
    <t>Kastor,Jacob</t>
  </si>
  <si>
    <t>0000095778</t>
  </si>
  <si>
    <t>Kiani,Mariya</t>
  </si>
  <si>
    <t>0000095770</t>
  </si>
  <si>
    <t>Douglas,Mark</t>
  </si>
  <si>
    <t>0000094710</t>
  </si>
  <si>
    <t>Aboutanos,Deangelo</t>
  </si>
  <si>
    <t>0000095774</t>
  </si>
  <si>
    <t>Green,D'Avalon</t>
  </si>
  <si>
    <t>0000095099</t>
  </si>
  <si>
    <t>Evans,Sheilha</t>
  </si>
  <si>
    <t>0000095797</t>
  </si>
  <si>
    <t>Rhoades,Kyle</t>
  </si>
  <si>
    <t>0000094535</t>
  </si>
  <si>
    <t>Tween,Adrian</t>
  </si>
  <si>
    <t>0000093919</t>
  </si>
  <si>
    <t>Anderson,Krystal</t>
  </si>
  <si>
    <t>0000095815</t>
  </si>
  <si>
    <t>Liu,Shan</t>
  </si>
  <si>
    <t>0000095129</t>
  </si>
  <si>
    <t>Maul,Jordan</t>
  </si>
  <si>
    <t>0000095128</t>
  </si>
  <si>
    <t>Griffin,Taylor</t>
  </si>
  <si>
    <t>0000095120</t>
  </si>
  <si>
    <t>Bennett,Christopher</t>
  </si>
  <si>
    <t>0000094235</t>
  </si>
  <si>
    <t>Karkoska,Katherine</t>
  </si>
  <si>
    <t>0000094492</t>
  </si>
  <si>
    <t>Fletcher,Amber</t>
  </si>
  <si>
    <t>0000095232</t>
  </si>
  <si>
    <t>The Estate of Christopher Emmons</t>
  </si>
  <si>
    <t>0000095705</t>
  </si>
  <si>
    <t>Dawson,Mikal</t>
  </si>
  <si>
    <t>0000095032</t>
  </si>
  <si>
    <t>Scott,Michael</t>
  </si>
  <si>
    <t>0000085606</t>
  </si>
  <si>
    <t>Shmoof Inc</t>
  </si>
  <si>
    <t>0000095799</t>
  </si>
  <si>
    <t>Shaffer,Veronica</t>
  </si>
  <si>
    <t>0000094332</t>
  </si>
  <si>
    <t>Stermer,Rachel</t>
  </si>
  <si>
    <t>0000095275</t>
  </si>
  <si>
    <t>Harris,Carla</t>
  </si>
  <si>
    <t>0000094011</t>
  </si>
  <si>
    <t>Weist,Randall</t>
  </si>
  <si>
    <t>0000095059</t>
  </si>
  <si>
    <t>Mathison,Michael</t>
  </si>
  <si>
    <t>0000094054</t>
  </si>
  <si>
    <t>Rosenwald,Kade</t>
  </si>
  <si>
    <t>0000095582</t>
  </si>
  <si>
    <t>Bowen,Clinton</t>
  </si>
  <si>
    <t>0000095033</t>
  </si>
  <si>
    <t>Swanson,Keyshawn</t>
  </si>
  <si>
    <t>0000095058</t>
  </si>
  <si>
    <t>Mack,Kyshad</t>
  </si>
  <si>
    <t>0000095073</t>
  </si>
  <si>
    <t>Daniels,Jordan</t>
  </si>
  <si>
    <t>0000095052</t>
  </si>
  <si>
    <t>Gibson,Colin</t>
  </si>
  <si>
    <t>0000095057</t>
  </si>
  <si>
    <t>Lawson,Quevan</t>
  </si>
  <si>
    <t>0000095053</t>
  </si>
  <si>
    <t>Gray,Xavior</t>
  </si>
  <si>
    <t>0000095037</t>
  </si>
  <si>
    <t>Watts,Anthony</t>
  </si>
  <si>
    <t>0000095063</t>
  </si>
  <si>
    <t>Romenick,Kyle</t>
  </si>
  <si>
    <t>0000095056</t>
  </si>
  <si>
    <t>Lavelle,Daniel</t>
  </si>
  <si>
    <t>0000095060</t>
  </si>
  <si>
    <t>McDonald,Tyson</t>
  </si>
  <si>
    <t>0000095039</t>
  </si>
  <si>
    <t>Wilson,Bryce</t>
  </si>
  <si>
    <t>0000095483</t>
  </si>
  <si>
    <t>Simhadri,Nikhila</t>
  </si>
  <si>
    <t>0000095139</t>
  </si>
  <si>
    <t>Larsosa,Gabriel</t>
  </si>
  <si>
    <t>0000094470</t>
  </si>
  <si>
    <t>Reesman,Lauren</t>
  </si>
  <si>
    <t>0000095062</t>
  </si>
  <si>
    <t>Richardson,Julian</t>
  </si>
  <si>
    <t>0000095038</t>
  </si>
  <si>
    <t>Watts II,Demetrick</t>
  </si>
  <si>
    <t>0000095054</t>
  </si>
  <si>
    <t>Hayes,Peter</t>
  </si>
  <si>
    <t>0000095072</t>
  </si>
  <si>
    <t>Cochran,Randy</t>
  </si>
  <si>
    <t>0000094193</t>
  </si>
  <si>
    <t>Chisnell,James</t>
  </si>
  <si>
    <t>0000095643</t>
  </si>
  <si>
    <t>Nejad,Pouria Rafsanjani</t>
  </si>
  <si>
    <t>0000095025</t>
  </si>
  <si>
    <t>Bozso,Sara</t>
  </si>
  <si>
    <t>0000095022</t>
  </si>
  <si>
    <t>Donelan,Anya</t>
  </si>
  <si>
    <t>0000094575</t>
  </si>
  <si>
    <t>Sleet,Jada</t>
  </si>
  <si>
    <t>0000094490</t>
  </si>
  <si>
    <t>Cramer,Mackenzie</t>
  </si>
  <si>
    <t>0000094396</t>
  </si>
  <si>
    <t>Vernon,Alexander</t>
  </si>
  <si>
    <t>0000094390</t>
  </si>
  <si>
    <t>Cook,Sydney</t>
  </si>
  <si>
    <t>0000094395</t>
  </si>
  <si>
    <t>Cordray,Brayden</t>
  </si>
  <si>
    <t>0000094387</t>
  </si>
  <si>
    <t>Smith,Brooke</t>
  </si>
  <si>
    <t>0000094389</t>
  </si>
  <si>
    <t>Reho,Joseph</t>
  </si>
  <si>
    <t>0000094392</t>
  </si>
  <si>
    <t>Hostetler,Jared</t>
  </si>
  <si>
    <t>0000095065</t>
  </si>
  <si>
    <t>Reece,Camron</t>
  </si>
  <si>
    <t>0000094680</t>
  </si>
  <si>
    <t>Sharma,Tripti</t>
  </si>
  <si>
    <t>0000094394</t>
  </si>
  <si>
    <t>Pea,Heather</t>
  </si>
  <si>
    <t>0000094388</t>
  </si>
  <si>
    <t>Chong,Ashley</t>
  </si>
  <si>
    <t>0000095141</t>
  </si>
  <si>
    <t>Reese,DeCavilon</t>
  </si>
  <si>
    <t>0000037290</t>
  </si>
  <si>
    <t>Dreher,Christine D</t>
  </si>
  <si>
    <t>0000095133</t>
  </si>
  <si>
    <t>Mitchell,John</t>
  </si>
  <si>
    <t>0000094688</t>
  </si>
  <si>
    <t>Russell,Naomi</t>
  </si>
  <si>
    <t>0000094611</t>
  </si>
  <si>
    <t>Dershem,Amanda</t>
  </si>
  <si>
    <t>0000094676</t>
  </si>
  <si>
    <t>Shane,Ali</t>
  </si>
  <si>
    <t>0000094764</t>
  </si>
  <si>
    <t>Hennings,Bailey</t>
  </si>
  <si>
    <t>0000095434</t>
  </si>
  <si>
    <t>Martin,Sabastian</t>
  </si>
  <si>
    <t>0000095649</t>
  </si>
  <si>
    <t>Stupka,Grace</t>
  </si>
  <si>
    <t>0000094675</t>
  </si>
  <si>
    <t>Price,Ethan</t>
  </si>
  <si>
    <t>0000095069</t>
  </si>
  <si>
    <t>Dawson,Jordyn</t>
  </si>
  <si>
    <t>0000095076</t>
  </si>
  <si>
    <t>Baab,C Jason</t>
  </si>
  <si>
    <t>0000094687</t>
  </si>
  <si>
    <t>Davis,Trinity</t>
  </si>
  <si>
    <t>0000095408</t>
  </si>
  <si>
    <t>McAllister,Charles</t>
  </si>
  <si>
    <t>0000095132</t>
  </si>
  <si>
    <t>Cross,Jaquize</t>
  </si>
  <si>
    <t>0000095137</t>
  </si>
  <si>
    <t>Harris,Darrius</t>
  </si>
  <si>
    <t>0000094851</t>
  </si>
  <si>
    <t>Fahos,Reem</t>
  </si>
  <si>
    <t>0000095244</t>
  </si>
  <si>
    <t>Butts,Donald</t>
  </si>
  <si>
    <t>0000095067</t>
  </si>
  <si>
    <t>Trimble,Bryan</t>
  </si>
  <si>
    <t>0000095546</t>
  </si>
  <si>
    <t>Long,Hannah</t>
  </si>
  <si>
    <t>0000095706</t>
  </si>
  <si>
    <t>Everett,Tyrell</t>
  </si>
  <si>
    <t>0000095635</t>
  </si>
  <si>
    <t>Heiser,Gregory</t>
  </si>
  <si>
    <t>0000090544</t>
  </si>
  <si>
    <t>Jones,Alysha</t>
  </si>
  <si>
    <t>0000095562</t>
  </si>
  <si>
    <t>Stoll,Earl</t>
  </si>
  <si>
    <t>0000095636</t>
  </si>
  <si>
    <t>Costanzo,Anthony</t>
  </si>
  <si>
    <t>0000095743</t>
  </si>
  <si>
    <t>Cruz,Erendira</t>
  </si>
  <si>
    <t>0000088628</t>
  </si>
  <si>
    <t>Rupert,Pamela R</t>
  </si>
  <si>
    <t>0000008725</t>
  </si>
  <si>
    <t>Lieberman,Alvin Herbert</t>
  </si>
  <si>
    <t>0000078125</t>
  </si>
  <si>
    <t>Warrick,John David</t>
  </si>
  <si>
    <t>0000019105</t>
  </si>
  <si>
    <t>Kim C Calvo Estate</t>
  </si>
  <si>
    <t>0000022141</t>
  </si>
  <si>
    <t>Nixon,S Mark</t>
  </si>
  <si>
    <t>0000083577</t>
  </si>
  <si>
    <t>Harris,Terrance LaVell</t>
  </si>
  <si>
    <t>0000031167</t>
  </si>
  <si>
    <t>Palmer,Lori J</t>
  </si>
  <si>
    <t>0000005679</t>
  </si>
  <si>
    <t>Carson,Jeanette</t>
  </si>
  <si>
    <t>0000006389</t>
  </si>
  <si>
    <t>Dieringer,Gregory S</t>
  </si>
  <si>
    <t>0000004988</t>
  </si>
  <si>
    <t>Brown,Diane K</t>
  </si>
  <si>
    <t>0000035328</t>
  </si>
  <si>
    <t>Shane,Jeffrey</t>
  </si>
  <si>
    <t>0000005800</t>
  </si>
  <si>
    <t>Holmes,Kenneth J</t>
  </si>
  <si>
    <t>0000088408</t>
  </si>
  <si>
    <t>Walker,Travis</t>
  </si>
  <si>
    <t>0000004712</t>
  </si>
  <si>
    <t>Zanetta,Maria A</t>
  </si>
  <si>
    <t>0000089943</t>
  </si>
  <si>
    <t>Coss,Thelma</t>
  </si>
  <si>
    <t>0000012924</t>
  </si>
  <si>
    <t>Graham,Michael F</t>
  </si>
  <si>
    <t>0000002435</t>
  </si>
  <si>
    <t>Franks,Jeffrey A</t>
  </si>
  <si>
    <t>0000004142</t>
  </si>
  <si>
    <t>Butler,Sheryl A</t>
  </si>
  <si>
    <t>0000084851</t>
  </si>
  <si>
    <t>Washington Music Sales Center Inc</t>
  </si>
  <si>
    <t>0000018711</t>
  </si>
  <si>
    <t>Peel,Edward</t>
  </si>
  <si>
    <t>0000007621</t>
  </si>
  <si>
    <t>Clemons,Curtis</t>
  </si>
  <si>
    <t>0000093234</t>
  </si>
  <si>
    <t>Ellis,Andreas</t>
  </si>
  <si>
    <t>0000071755</t>
  </si>
  <si>
    <t>Woodford,Michael P</t>
  </si>
  <si>
    <t>0000044536</t>
  </si>
  <si>
    <t>Davis,Maureen L</t>
  </si>
  <si>
    <t>0000089570</t>
  </si>
  <si>
    <t>Nolle,Laura</t>
  </si>
  <si>
    <t>0000089414</t>
  </si>
  <si>
    <t>Coca Cola Bottling Company Consolidated</t>
  </si>
  <si>
    <t>0000074309</t>
  </si>
  <si>
    <t>Fields,Deborah</t>
  </si>
  <si>
    <t>0000092452</t>
  </si>
  <si>
    <t>McCann,Peggy A</t>
  </si>
  <si>
    <t>0000091957</t>
  </si>
  <si>
    <t>Fox,Robert</t>
  </si>
  <si>
    <t>0000049183</t>
  </si>
  <si>
    <t>Richardson,Laura</t>
  </si>
  <si>
    <t>0000087546</t>
  </si>
  <si>
    <t>Oldham,Scott</t>
  </si>
  <si>
    <t>0000007604</t>
  </si>
  <si>
    <t>Pachnowski,Lynne M</t>
  </si>
  <si>
    <t>0000031343</t>
  </si>
  <si>
    <t>Bobbs,Marchelle R</t>
  </si>
  <si>
    <t>0000004713</t>
  </si>
  <si>
    <t>Rex,Kathleen M</t>
  </si>
  <si>
    <t>0000018509</t>
  </si>
  <si>
    <t>Norfolk,Timothy S</t>
  </si>
  <si>
    <t>0000089196</t>
  </si>
  <si>
    <t>Yu,Jin</t>
  </si>
  <si>
    <t>0000053199</t>
  </si>
  <si>
    <t>Bruno,Anne F</t>
  </si>
  <si>
    <t>0000088553</t>
  </si>
  <si>
    <t>0000026652</t>
  </si>
  <si>
    <t>Woods,Douglas B</t>
  </si>
  <si>
    <t>0000002740</t>
  </si>
  <si>
    <t>Engle,Marling P</t>
  </si>
  <si>
    <t>0000005457</t>
  </si>
  <si>
    <t>Vierheller,Timothy R</t>
  </si>
  <si>
    <t>0000087383</t>
  </si>
  <si>
    <t>Baker,Susan</t>
  </si>
  <si>
    <t>0000007902</t>
  </si>
  <si>
    <t>Donatelli,Frances</t>
  </si>
  <si>
    <t>0000015058</t>
  </si>
  <si>
    <t>Romano,Annette</t>
  </si>
  <si>
    <t>0000044547</t>
  </si>
  <si>
    <t>Gill-Kinast,Marcie</t>
  </si>
  <si>
    <t>0000041311</t>
  </si>
  <si>
    <t>Scotto,Carol J</t>
  </si>
  <si>
    <t>0000016479</t>
  </si>
  <si>
    <t>Shovestull,Diane</t>
  </si>
  <si>
    <t>0000018140</t>
  </si>
  <si>
    <t>Vukovich,Thomas</t>
  </si>
  <si>
    <t>0000002255</t>
  </si>
  <si>
    <t>Clark,Susan G</t>
  </si>
  <si>
    <t>0000039220</t>
  </si>
  <si>
    <t>Diefendorff,James M</t>
  </si>
  <si>
    <t>0000062385</t>
  </si>
  <si>
    <t>Adams,Jason M</t>
  </si>
  <si>
    <t>0000011347</t>
  </si>
  <si>
    <t>Montanari,Denise K</t>
  </si>
  <si>
    <t>0000003643</t>
  </si>
  <si>
    <t>Brinker,Lori</t>
  </si>
  <si>
    <t>0000026725</t>
  </si>
  <si>
    <t>Mills,Michele Denise</t>
  </si>
  <si>
    <t>0000017366</t>
  </si>
  <si>
    <t>Osyk,Barbara A</t>
  </si>
  <si>
    <t>0000008124</t>
  </si>
  <si>
    <t>Davis,Brian E</t>
  </si>
  <si>
    <t>0000008222</t>
  </si>
  <si>
    <t>Kappler,Rachele M</t>
  </si>
  <si>
    <t>0000075763</t>
  </si>
  <si>
    <t>John Zink Co LLC</t>
  </si>
  <si>
    <t>0000027343</t>
  </si>
  <si>
    <t>Pi Mu Epsilon</t>
  </si>
  <si>
    <t>0000013167</t>
  </si>
  <si>
    <t>Endres,Kathleen L</t>
  </si>
  <si>
    <t>0000065707</t>
  </si>
  <si>
    <t>Spring,Gary W</t>
  </si>
  <si>
    <t>0000006680</t>
  </si>
  <si>
    <t>Stott,Nancy</t>
  </si>
  <si>
    <t>0000001948</t>
  </si>
  <si>
    <t>Bright Cobb,Marie A</t>
  </si>
  <si>
    <t>0000063030</t>
  </si>
  <si>
    <t>Saunders,Marnie</t>
  </si>
  <si>
    <t>0000091228</t>
  </si>
  <si>
    <t>Burke,Richard W</t>
  </si>
  <si>
    <t>0000043480</t>
  </si>
  <si>
    <t>Shaffer,Katherine F</t>
  </si>
  <si>
    <t>0000005378</t>
  </si>
  <si>
    <t>Belcher,Marcia C</t>
  </si>
  <si>
    <t>0000075149</t>
  </si>
  <si>
    <t>Naidu,Jenny</t>
  </si>
  <si>
    <t>0000091145</t>
  </si>
  <si>
    <t>Keith,Brian</t>
  </si>
  <si>
    <t>0000003627</t>
  </si>
  <si>
    <t>Chernikova,Irina</t>
  </si>
  <si>
    <t>0000005154</t>
  </si>
  <si>
    <t>Tsukerman,Igor A</t>
  </si>
  <si>
    <t>788 N OAKWOOD DR</t>
  </si>
  <si>
    <t>0000093110</t>
  </si>
  <si>
    <t>Pallotta,Sophia</t>
  </si>
  <si>
    <t>0000026338</t>
  </si>
  <si>
    <t>Kent,Richard</t>
  </si>
  <si>
    <t>0000022257</t>
  </si>
  <si>
    <t>Evans,Kathryn R</t>
  </si>
  <si>
    <t>0000028641</t>
  </si>
  <si>
    <t>Alford,Richard</t>
  </si>
  <si>
    <t>0000073973</t>
  </si>
  <si>
    <t>Reale,Loretta R</t>
  </si>
  <si>
    <t>0000090113</t>
  </si>
  <si>
    <t>Stay in Play Recreation LLC</t>
  </si>
  <si>
    <t>0000013316</t>
  </si>
  <si>
    <t>Main,Marcia</t>
  </si>
  <si>
    <t>0000039101</t>
  </si>
  <si>
    <t>Lundy,Tanya V</t>
  </si>
  <si>
    <t>0000003518</t>
  </si>
  <si>
    <t>Dambrot,Keith B</t>
  </si>
  <si>
    <t>0000020497</t>
  </si>
  <si>
    <t>Spray,Laura</t>
  </si>
  <si>
    <t>0000033340</t>
  </si>
  <si>
    <t>Thompson,Janet E</t>
  </si>
  <si>
    <t>0000024969</t>
  </si>
  <si>
    <t>Sedlock,Cherie M</t>
  </si>
  <si>
    <t>0000033522</t>
  </si>
  <si>
    <t>Thomas,Andrew Robert</t>
  </si>
  <si>
    <t>0000002566</t>
  </si>
  <si>
    <t>Vesalo,John P</t>
  </si>
  <si>
    <t>0000005271</t>
  </si>
  <si>
    <t>Myers,Mary E</t>
  </si>
  <si>
    <t>0000073417</t>
  </si>
  <si>
    <t>Whitehurst,Michele J</t>
  </si>
  <si>
    <t>0000026323</t>
  </si>
  <si>
    <t>Yahner,Lori</t>
  </si>
  <si>
    <t>0000021208</t>
  </si>
  <si>
    <t>Bennett,Richard L</t>
  </si>
  <si>
    <t>0000026089</t>
  </si>
  <si>
    <t>Daniels,Christopher C</t>
  </si>
  <si>
    <t>0000053286</t>
  </si>
  <si>
    <t>Musser,David R</t>
  </si>
  <si>
    <t>0000007898</t>
  </si>
  <si>
    <t>Haverkamp,Kimberly A</t>
  </si>
  <si>
    <t>0000088545</t>
  </si>
  <si>
    <t>Pierce,Samule</t>
  </si>
  <si>
    <t>0000094132</t>
  </si>
  <si>
    <t>Manes,Jan K</t>
  </si>
  <si>
    <t>0000009026</t>
  </si>
  <si>
    <t>Turner,Carol Michele</t>
  </si>
  <si>
    <t>0000017117</t>
  </si>
  <si>
    <t>Lanshe,John C</t>
  </si>
  <si>
    <t>0000095816</t>
  </si>
  <si>
    <t>Sales,LauraLee</t>
  </si>
  <si>
    <t>0000092251</t>
  </si>
  <si>
    <t>Leising,Linda</t>
  </si>
  <si>
    <t>0000008534</t>
  </si>
  <si>
    <t>De Abreu-Garcia,Jose A</t>
  </si>
  <si>
    <t>0000094083</t>
  </si>
  <si>
    <t>Martin,Ann</t>
  </si>
  <si>
    <t>0000055621</t>
  </si>
  <si>
    <t>Novachek,Michele A</t>
  </si>
  <si>
    <t>0000095364</t>
  </si>
  <si>
    <t>Powell,James R</t>
  </si>
  <si>
    <t>0000088727</t>
  </si>
  <si>
    <t>Wynn,Susan</t>
  </si>
  <si>
    <t>0000019779</t>
  </si>
  <si>
    <t>Lawrence,James</t>
  </si>
  <si>
    <t>0000031805</t>
  </si>
  <si>
    <t>DuBose,Kathy Diane</t>
  </si>
  <si>
    <t>0000094696</t>
  </si>
  <si>
    <t>Kreeger,Dennis</t>
  </si>
  <si>
    <t>0000003408</t>
  </si>
  <si>
    <t>Thorpe,Lauri S</t>
  </si>
  <si>
    <t>0000002641</t>
  </si>
  <si>
    <t>Batur,Celal</t>
  </si>
  <si>
    <t>0000027162</t>
  </si>
  <si>
    <t>Hauser,William J</t>
  </si>
  <si>
    <t>0000023866</t>
  </si>
  <si>
    <t>Dabb,Joanne</t>
  </si>
  <si>
    <t>0000012586</t>
  </si>
  <si>
    <t>Morse,Mindy</t>
  </si>
  <si>
    <t>0000010576</t>
  </si>
  <si>
    <t>Bowman,Melissa J</t>
  </si>
  <si>
    <t>0000055382</t>
  </si>
  <si>
    <t>Stitz,Tammy</t>
  </si>
  <si>
    <t>0000015060</t>
  </si>
  <si>
    <t>Gilliland,Amy S</t>
  </si>
  <si>
    <t>0000009979</t>
  </si>
  <si>
    <t>Mallo,Ted A</t>
  </si>
  <si>
    <t>0000061838</t>
  </si>
  <si>
    <t>Hackathorn,Edward</t>
  </si>
  <si>
    <t>0000010814</t>
  </si>
  <si>
    <t>Kushner-Benson,Susan</t>
  </si>
  <si>
    <t>addendum</t>
  </si>
  <si>
    <t>dates</t>
  </si>
  <si>
    <t>Account Allocations</t>
  </si>
  <si>
    <t>Amt</t>
  </si>
  <si>
    <t>Descriptions</t>
  </si>
  <si>
    <t>1031 Cash Advance</t>
  </si>
  <si>
    <t>Cash Advance</t>
  </si>
  <si>
    <t xml:space="preserve">2001 AP </t>
  </si>
  <si>
    <t>Account Allocation by Speedtype %</t>
  </si>
  <si>
    <t>Speedtype</t>
  </si>
  <si>
    <t>%</t>
  </si>
  <si>
    <t>Speedtype 1</t>
  </si>
  <si>
    <t>Total to Speedtype 1</t>
  </si>
  <si>
    <t>Speedtype 2</t>
  </si>
  <si>
    <t>Total to Speedtype 2</t>
  </si>
  <si>
    <t>Speedtype 3</t>
  </si>
  <si>
    <t>Total to Speedtype 3</t>
  </si>
  <si>
    <t>Speedtype 4</t>
  </si>
  <si>
    <t>Total to Speedtype 4</t>
  </si>
  <si>
    <t>5763 Supplies</t>
  </si>
  <si>
    <t>5787 Memberships</t>
  </si>
  <si>
    <t>6212 Particip Supp Travel</t>
  </si>
  <si>
    <t>7009 Athletic Team Meals Non Travel</t>
  </si>
  <si>
    <t>7041 Hospitality</t>
  </si>
  <si>
    <t>7045 Business Meals</t>
  </si>
  <si>
    <t>7061 Airfare</t>
  </si>
  <si>
    <t>7063 Car Rental</t>
  </si>
  <si>
    <t>7068 Conference Fees</t>
  </si>
  <si>
    <t>7069 Shuttle/Taxi</t>
  </si>
  <si>
    <t>7070 Parking</t>
  </si>
  <si>
    <t>7070 Tolls</t>
  </si>
  <si>
    <t>7070 Travel Misc.</t>
  </si>
  <si>
    <t>7071 Gasoline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</si>
</sst>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2" formatCode="_(&quot;$&quot;* #,##0_);_(&quot;$&quot;* \(#,##0\);_(&quot;$&quot;* &quot;-&quot;_);_(@_)"/>
    <numFmt numFmtId="41" formatCode="_(* #,##0_);_(* \(#,##0\);_(* &quot;-&quot;_);_(@_)"/>
    <numFmt numFmtId="44" formatCode="_(&quot;$&quot;* #,##0.00_);_(&quot;$&quot;* \(#,##0.00\);_(&quot;$&quot;* &quot;-&quot;??_);_(@_)"/>
    <numFmt numFmtId="164" formatCode="&quot;$&quot;#,##0.00"/>
    <numFmt numFmtId="165" formatCode="[$-409]h:mm\ AM/PM;@"/>
    <numFmt numFmtId="166" formatCode="mm/dd/yy;@"/>
    <numFmt numFmtId="167" formatCode="[&lt;=9999999]###\-####;\(###\)\ ###\-####"/>
    <numFmt numFmtId="168" formatCode="yyyy\-mm\-dd"/>
    <numFmt numFmtId="169" formatCode="mm/dd/yyyy"/>
    <numFmt numFmtId="170" formatCode="_(&quot;$&quot;* #,##0.000_);_(&quot;$&quot;* \(#,##0.000\);_(&quot;$&quot;* &quot;-&quot;???_);_(@_)"/>
  </numFmts>
  <fonts count="64">
    <font>
      <sz val="11"/>
      <color theme="1"/>
      <name val="Calibri"/>
      <family val="2"/>
      <scheme val="minor"/>
    </font>
    <font>
      <sz val="11"/>
      <color indexed="8"/>
      <name val="Calibri"/>
      <family val="2"/>
    </font>
    <font>
      <b/>
      <sz val="11"/>
      <color indexed="8"/>
      <name val="Calibri"/>
      <family val="2"/>
    </font>
    <font>
      <sz val="10"/>
      <name val="Arial"/>
      <family val="2"/>
    </font>
    <font>
      <b/>
      <sz val="10"/>
      <name val="Arial"/>
      <family val="2"/>
    </font>
    <font>
      <sz val="7"/>
      <name val="Arial"/>
      <family val="2"/>
    </font>
    <font>
      <b/>
      <sz val="9"/>
      <name val="Arial"/>
      <family val="2"/>
    </font>
    <font>
      <sz val="9"/>
      <name val="Arial"/>
      <family val="2"/>
    </font>
    <font>
      <sz val="9.5"/>
      <name val="Arial"/>
      <family val="2"/>
    </font>
    <font>
      <sz val="10"/>
      <color indexed="56"/>
      <name val="Arial"/>
      <family val="2"/>
    </font>
    <font>
      <sz val="9"/>
      <color indexed="56"/>
      <name val="Arial"/>
      <family val="2"/>
    </font>
    <font>
      <sz val="11"/>
      <color indexed="56"/>
      <name val="Calibri"/>
      <family val="2"/>
    </font>
    <font>
      <b/>
      <sz val="9"/>
      <color indexed="56"/>
      <name val="Arial"/>
      <family val="2"/>
    </font>
    <font>
      <b/>
      <sz val="11"/>
      <name val="Calibri"/>
      <family val="2"/>
    </font>
    <font>
      <sz val="11"/>
      <color indexed="62"/>
      <name val="Calibri"/>
      <family val="2"/>
    </font>
    <font>
      <b/>
      <u/>
      <sz val="11"/>
      <color indexed="8"/>
      <name val="Calibri"/>
      <family val="2"/>
    </font>
    <font>
      <u val="singleAccounting"/>
      <sz val="11"/>
      <color indexed="8"/>
      <name val="Calibri"/>
      <family val="2"/>
    </font>
    <font>
      <sz val="11"/>
      <color indexed="60"/>
      <name val="Calibri"/>
      <family val="2"/>
    </font>
    <font>
      <sz val="11"/>
      <color indexed="10"/>
      <name val="Calibri"/>
      <family val="2"/>
    </font>
    <font>
      <sz val="11"/>
      <name val="Calibri"/>
      <family val="2"/>
    </font>
    <font>
      <u val="singleAccounting"/>
      <sz val="11"/>
      <color indexed="56"/>
      <name val="Calibri"/>
      <family val="2"/>
    </font>
    <font>
      <b/>
      <sz val="11"/>
      <color indexed="10"/>
      <name val="Calibri"/>
      <family val="2"/>
    </font>
    <font>
      <b/>
      <u val="singleAccounting"/>
      <sz val="11"/>
      <color indexed="8"/>
      <name val="Calibri"/>
      <family val="2"/>
    </font>
    <font>
      <b/>
      <sz val="14"/>
      <name val="Arial"/>
      <family val="2"/>
    </font>
    <font>
      <b/>
      <sz val="9"/>
      <color indexed="10"/>
      <name val="Arial"/>
      <family val="2"/>
    </font>
    <font>
      <b/>
      <u/>
      <sz val="14"/>
      <name val="Arial"/>
      <family val="2"/>
    </font>
    <font>
      <b/>
      <sz val="16"/>
      <color indexed="8"/>
      <name val="Calibri"/>
      <family val="2"/>
    </font>
    <font>
      <b/>
      <sz val="11"/>
      <color indexed="62"/>
      <name val="Calibri"/>
      <family val="2"/>
    </font>
    <font>
      <sz val="8"/>
      <color indexed="8"/>
      <name val="Arial"/>
      <family val="2"/>
    </font>
    <font>
      <sz val="10"/>
      <color indexed="53"/>
      <name val="Arial"/>
      <family val="2"/>
    </font>
    <font>
      <sz val="10"/>
      <color indexed="57"/>
      <name val="Arial"/>
      <family val="2"/>
    </font>
    <font>
      <sz val="10"/>
      <color indexed="20"/>
      <name val="Arial"/>
      <family val="2"/>
    </font>
    <font>
      <sz val="10"/>
      <color indexed="50"/>
      <name val="Arial"/>
      <family val="2"/>
    </font>
    <font>
      <sz val="10"/>
      <color indexed="61"/>
      <name val="Arial"/>
      <family val="2"/>
    </font>
    <font>
      <sz val="10"/>
      <color indexed="21"/>
      <name val="Arial"/>
      <family val="2"/>
    </font>
    <font>
      <sz val="10"/>
      <color indexed="60"/>
      <name val="Arial"/>
      <family val="2"/>
    </font>
    <font>
      <sz val="10"/>
      <color indexed="40"/>
      <name val="Arial"/>
      <family val="2"/>
    </font>
    <font>
      <sz val="10"/>
      <color indexed="8"/>
      <name val="Arial"/>
      <family val="2"/>
    </font>
    <font>
      <b/>
      <u/>
      <sz val="9"/>
      <name val="Arial"/>
      <family val="2"/>
    </font>
    <font>
      <u val="singleAccounting"/>
      <sz val="10"/>
      <color indexed="8"/>
      <name val="Arial"/>
      <family val="2"/>
    </font>
    <font>
      <b/>
      <sz val="10"/>
      <color indexed="56"/>
      <name val="Arial"/>
      <family val="2"/>
    </font>
    <font>
      <b/>
      <u/>
      <sz val="10"/>
      <name val="Arial"/>
      <family val="2"/>
    </font>
    <font>
      <sz val="11"/>
      <name val="Arial"/>
      <family val="2"/>
    </font>
    <font>
      <b/>
      <u/>
      <sz val="14"/>
      <color indexed="8"/>
      <name val="Calibri"/>
      <family val="2"/>
    </font>
    <font>
      <sz val="10"/>
      <color indexed="8"/>
      <name val="Calibri"/>
      <family val="2"/>
    </font>
    <font>
      <u/>
      <sz val="11"/>
      <color indexed="12"/>
      <name val="Calibri"/>
      <family val="2"/>
    </font>
    <font>
      <u/>
      <sz val="11"/>
      <color indexed="8"/>
      <name val="Calibri"/>
      <family val="2"/>
    </font>
    <font>
      <b/>
      <i/>
      <sz val="11"/>
      <color indexed="8"/>
      <name val="Calibri"/>
      <family val="2"/>
    </font>
    <font>
      <b/>
      <i/>
      <sz val="11"/>
      <name val="Calibri"/>
      <family val="2"/>
    </font>
    <font>
      <b/>
      <u/>
      <sz val="11"/>
      <name val="Calibri"/>
      <family val="2"/>
    </font>
    <font>
      <sz val="11"/>
      <color indexed="30"/>
      <name val="Calibri"/>
      <family val="2"/>
    </font>
    <font>
      <sz val="9"/>
      <name val="宋体"/>
      <charset val="134"/>
    </font>
    <font>
      <u/>
      <sz val="11"/>
      <color theme="10"/>
      <name val="Calibri"/>
      <family val="2"/>
    </font>
    <font>
      <b/>
      <sz val="10"/>
      <color indexed="0"/>
      <name val="Arial"/>
      <family val="2"/>
    </font>
    <font>
      <b/>
      <sz val="11"/>
      <color theme="3"/>
      <name val="Calibri"/>
      <family val="2"/>
      <scheme val="minor"/>
    </font>
    <font>
      <b/>
      <sz val="11"/>
      <color rgb="FFFF0000"/>
      <name val="Calibri"/>
      <family val="2"/>
    </font>
    <font>
      <b/>
      <sz val="10"/>
      <color rgb="FFFF0000"/>
      <name val="Arial"/>
      <family val="2"/>
    </font>
    <font>
      <b/>
      <sz val="10"/>
      <color rgb="FF002060"/>
      <name val="Arial"/>
      <family val="2"/>
    </font>
    <font>
      <b/>
      <sz val="10"/>
      <color rgb="FF003366"/>
      <name val="Arial"/>
      <family val="2"/>
    </font>
    <font>
      <b/>
      <sz val="11"/>
      <color rgb="FFFF0000"/>
      <name val="Calibri"/>
      <family val="2"/>
      <scheme val="minor"/>
    </font>
    <font>
      <b/>
      <sz val="11"/>
      <color rgb="FFFF0000"/>
      <name val="Arial"/>
      <family val="2"/>
    </font>
    <font>
      <b/>
      <sz val="10"/>
      <color rgb="FFFF0000"/>
      <name val="Calibri"/>
      <family val="2"/>
    </font>
    <font>
      <b/>
      <sz val="10"/>
      <color theme="3" tint="-0.499984740745262"/>
      <name val="Calibri"/>
      <family val="2"/>
    </font>
    <font>
      <sz val="10"/>
      <color rgb="FFFF0000"/>
      <name val="Calibri"/>
      <family val="2"/>
    </font>
  </fonts>
  <fills count="16">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23"/>
        <bgColor indexed="64"/>
      </patternFill>
    </fill>
    <fill>
      <patternFill patternType="solid">
        <fgColor indexed="43"/>
        <bgColor indexed="64"/>
      </patternFill>
    </fill>
    <fill>
      <patternFill patternType="solid">
        <fgColor indexed="11"/>
        <bgColor indexed="64"/>
      </patternFill>
    </fill>
    <fill>
      <patternFill patternType="solid">
        <fgColor indexed="44"/>
        <bgColor indexed="64"/>
      </patternFill>
    </fill>
    <fill>
      <patternFill patternType="solid">
        <fgColor indexed="50"/>
        <bgColor indexed="64"/>
      </patternFill>
    </fill>
    <fill>
      <patternFill patternType="solid">
        <fgColor indexed="44"/>
        <bgColor indexed="8"/>
      </patternFill>
    </fill>
    <fill>
      <patternFill patternType="solid">
        <fgColor indexed="43"/>
        <bgColor indexed="8"/>
      </patternFill>
    </fill>
    <fill>
      <patternFill patternType="solid">
        <fgColor indexed="31"/>
        <bgColor indexed="8"/>
      </patternFill>
    </fill>
    <fill>
      <patternFill patternType="solid">
        <fgColor indexed="29"/>
        <bgColor indexed="64"/>
      </patternFill>
    </fill>
    <fill>
      <patternFill patternType="solid">
        <fgColor indexed="40"/>
        <bgColor indexed="64"/>
      </patternFill>
    </fill>
    <fill>
      <patternFill patternType="solid">
        <fgColor rgb="FFFFFF00"/>
        <bgColor indexed="64"/>
      </patternFill>
    </fill>
    <fill>
      <patternFill patternType="solid">
        <fgColor indexed="55"/>
        <bgColor indexed="55"/>
      </patternFill>
    </fill>
  </fills>
  <borders count="41">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bottom style="double">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top/>
      <bottom style="thin">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double">
        <color indexed="64"/>
      </top>
      <bottom/>
      <diagonal/>
    </border>
    <border>
      <left style="medium">
        <color indexed="64"/>
      </left>
      <right/>
      <top style="double">
        <color indexed="64"/>
      </top>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double">
        <color auto="1"/>
      </left>
      <right style="double">
        <color auto="1"/>
      </right>
      <top style="double">
        <color auto="1"/>
      </top>
      <bottom style="double">
        <color auto="1"/>
      </bottom>
      <diagonal/>
    </border>
  </borders>
  <cellStyleXfs count="5">
    <xf numFmtId="0" fontId="0" fillId="0" borderId="0"/>
    <xf numFmtId="0" fontId="3" fillId="0" borderId="0"/>
    <xf numFmtId="9" fontId="1" fillId="0" borderId="0" applyFont="0" applyFill="0" applyBorder="0" applyAlignment="0" applyProtection="0"/>
    <xf numFmtId="0" fontId="52" fillId="0" borderId="0" applyNumberFormat="0" applyFill="0" applyBorder="0" applyAlignment="0" applyProtection="0">
      <alignment vertical="top"/>
      <protection locked="0"/>
    </xf>
    <xf numFmtId="44" fontId="1" fillId="0" borderId="0" applyFont="0" applyFill="0" applyBorder="0" applyAlignment="0" applyProtection="0"/>
  </cellStyleXfs>
  <cellXfs count="475">
    <xf numFmtId="0" fontId="0" fillId="0" borderId="0" xfId="0"/>
    <xf numFmtId="164" fontId="10" fillId="0" borderId="0" xfId="1" applyNumberFormat="1" applyFont="1" applyFill="1" applyBorder="1" applyAlignment="1" applyProtection="1">
      <alignment horizontal="right"/>
      <protection locked="0"/>
    </xf>
    <xf numFmtId="0" fontId="9" fillId="0" borderId="0" xfId="1" applyFont="1" applyFill="1" applyBorder="1" applyProtection="1">
      <protection locked="0"/>
    </xf>
    <xf numFmtId="0" fontId="11" fillId="0" borderId="0" xfId="0" applyFont="1" applyFill="1" applyBorder="1" applyProtection="1">
      <protection locked="0"/>
    </xf>
    <xf numFmtId="0" fontId="19" fillId="0" borderId="0" xfId="0" applyFont="1" applyFill="1" applyBorder="1" applyProtection="1">
      <protection locked="0"/>
    </xf>
    <xf numFmtId="0" fontId="0" fillId="0" borderId="0" xfId="0" applyFont="1" applyFill="1" applyBorder="1" applyAlignment="1" applyProtection="1">
      <alignment horizontal="center"/>
      <protection locked="0"/>
    </xf>
    <xf numFmtId="14" fontId="14" fillId="0" borderId="0" xfId="0" applyNumberFormat="1" applyFont="1" applyFill="1" applyBorder="1" applyAlignment="1" applyProtection="1">
      <protection locked="0"/>
    </xf>
    <xf numFmtId="44" fontId="21" fillId="0" borderId="0" xfId="4" applyFont="1" applyFill="1" applyBorder="1" applyAlignment="1" applyProtection="1">
      <alignment wrapText="1"/>
      <protection locked="0"/>
    </xf>
    <xf numFmtId="0" fontId="11" fillId="0" borderId="0" xfId="0" applyFont="1" applyBorder="1" applyProtection="1">
      <protection locked="0"/>
    </xf>
    <xf numFmtId="0" fontId="4" fillId="2" borderId="0" xfId="1" applyFont="1" applyFill="1" applyAlignment="1" applyProtection="1">
      <protection locked="0"/>
    </xf>
    <xf numFmtId="0" fontId="0" fillId="0" borderId="0" xfId="0" applyProtection="1">
      <protection locked="0"/>
    </xf>
    <xf numFmtId="0" fontId="7" fillId="2" borderId="2" xfId="1" applyFont="1" applyFill="1" applyBorder="1" applyAlignment="1" applyProtection="1">
      <alignment vertical="center"/>
      <protection locked="0"/>
    </xf>
    <xf numFmtId="0" fontId="7" fillId="2" borderId="3" xfId="1" applyFont="1" applyFill="1" applyBorder="1" applyAlignment="1" applyProtection="1">
      <alignment vertical="center"/>
      <protection locked="0"/>
    </xf>
    <xf numFmtId="0" fontId="4" fillId="0" borderId="0" xfId="1" applyFont="1" applyBorder="1" applyProtection="1">
      <protection locked="0"/>
    </xf>
    <xf numFmtId="0" fontId="0" fillId="0" borderId="0" xfId="0" applyBorder="1" applyProtection="1">
      <protection locked="0"/>
    </xf>
    <xf numFmtId="0" fontId="0" fillId="0" borderId="0" xfId="0" applyFill="1" applyProtection="1">
      <protection locked="0"/>
    </xf>
    <xf numFmtId="0" fontId="3" fillId="0" borderId="0" xfId="1" applyFill="1" applyBorder="1" applyProtection="1">
      <protection locked="0"/>
    </xf>
    <xf numFmtId="0" fontId="0" fillId="0" borderId="0" xfId="0" applyFill="1" applyBorder="1" applyProtection="1">
      <protection locked="0"/>
    </xf>
    <xf numFmtId="0" fontId="2" fillId="0" borderId="0" xfId="0" applyFont="1" applyProtection="1">
      <protection locked="0"/>
    </xf>
    <xf numFmtId="0" fontId="2" fillId="0" borderId="0" xfId="0" applyFont="1" applyBorder="1" applyProtection="1">
      <protection locked="0"/>
    </xf>
    <xf numFmtId="44" fontId="2" fillId="0" borderId="0" xfId="0" applyNumberFormat="1" applyFont="1" applyBorder="1" applyProtection="1">
      <protection locked="0"/>
    </xf>
    <xf numFmtId="0" fontId="4" fillId="0" borderId="0" xfId="0" applyFont="1" applyBorder="1" applyProtection="1">
      <protection locked="0"/>
    </xf>
    <xf numFmtId="0" fontId="7" fillId="0" borderId="0" xfId="0" applyFont="1" applyBorder="1" applyProtection="1">
      <protection locked="0"/>
    </xf>
    <xf numFmtId="0" fontId="7" fillId="0" borderId="0" xfId="1" applyFont="1" applyFill="1" applyBorder="1" applyAlignment="1" applyProtection="1">
      <alignment horizontal="center" vertical="center"/>
      <protection locked="0"/>
    </xf>
    <xf numFmtId="0" fontId="2" fillId="0" borderId="0" xfId="0" applyFont="1" applyBorder="1" applyAlignment="1" applyProtection="1">
      <alignment horizontal="right"/>
      <protection locked="0"/>
    </xf>
    <xf numFmtId="0" fontId="2" fillId="0" borderId="0" xfId="0" applyFont="1" applyFill="1" applyBorder="1" applyAlignment="1" applyProtection="1">
      <alignment horizontal="right"/>
      <protection locked="0"/>
    </xf>
    <xf numFmtId="14" fontId="14" fillId="0" borderId="0" xfId="0" applyNumberFormat="1" applyFont="1" applyFill="1" applyBorder="1" applyAlignment="1" applyProtection="1">
      <alignment horizontal="center"/>
      <protection locked="0"/>
    </xf>
    <xf numFmtId="0" fontId="18" fillId="0" borderId="0" xfId="0" applyFont="1" applyBorder="1" applyAlignment="1" applyProtection="1">
      <alignment wrapText="1"/>
      <protection locked="0"/>
    </xf>
    <xf numFmtId="9" fontId="0" fillId="0" borderId="0" xfId="2" applyFont="1" applyFill="1" applyBorder="1" applyAlignment="1" applyProtection="1">
      <protection locked="0"/>
    </xf>
    <xf numFmtId="0" fontId="2" fillId="0" borderId="0" xfId="0" applyFont="1" applyBorder="1" applyAlignment="1" applyProtection="1">
      <protection locked="0"/>
    </xf>
    <xf numFmtId="0" fontId="18" fillId="0" borderId="0" xfId="0" applyFont="1" applyBorder="1" applyAlignment="1" applyProtection="1">
      <alignment horizontal="center" wrapText="1"/>
      <protection locked="0"/>
    </xf>
    <xf numFmtId="0" fontId="2" fillId="0" borderId="0" xfId="0" applyFont="1" applyBorder="1" applyAlignment="1" applyProtection="1">
      <alignment horizontal="center"/>
      <protection locked="0"/>
    </xf>
    <xf numFmtId="0" fontId="3" fillId="0" borderId="0" xfId="1" applyFill="1" applyBorder="1" applyProtection="1"/>
    <xf numFmtId="0" fontId="0" fillId="0" borderId="0" xfId="0" applyFill="1" applyBorder="1" applyProtection="1"/>
    <xf numFmtId="44" fontId="0" fillId="0" borderId="0" xfId="4" applyFont="1" applyFill="1" applyBorder="1" applyProtection="1"/>
    <xf numFmtId="0" fontId="2" fillId="0" borderId="0" xfId="0" applyFont="1" applyProtection="1"/>
    <xf numFmtId="0" fontId="2" fillId="0" borderId="0" xfId="0" applyFont="1" applyBorder="1" applyProtection="1"/>
    <xf numFmtId="44" fontId="2" fillId="0" borderId="0" xfId="0" applyNumberFormat="1" applyFont="1" applyBorder="1" applyProtection="1"/>
    <xf numFmtId="0" fontId="7" fillId="0" borderId="0" xfId="0" applyFont="1" applyBorder="1" applyProtection="1"/>
    <xf numFmtId="0" fontId="9" fillId="0" borderId="0" xfId="1" applyFont="1" applyFill="1" applyBorder="1" applyProtection="1"/>
    <xf numFmtId="164" fontId="10" fillId="0" borderId="0" xfId="1" applyNumberFormat="1" applyFont="1" applyFill="1" applyBorder="1" applyAlignment="1" applyProtection="1">
      <alignment horizontal="right"/>
    </xf>
    <xf numFmtId="0" fontId="0" fillId="0" borderId="0" xfId="0" applyProtection="1"/>
    <xf numFmtId="0" fontId="2" fillId="0" borderId="0" xfId="0" applyFont="1" applyFill="1" applyProtection="1"/>
    <xf numFmtId="164" fontId="12" fillId="0" borderId="0" xfId="1" applyNumberFormat="1" applyFont="1" applyFill="1" applyBorder="1" applyAlignment="1" applyProtection="1">
      <alignment horizontal="right"/>
    </xf>
    <xf numFmtId="0" fontId="0" fillId="0" borderId="0" xfId="0" applyFont="1" applyProtection="1"/>
    <xf numFmtId="0" fontId="4" fillId="0" borderId="0" xfId="1" applyFont="1" applyFill="1" applyBorder="1" applyProtection="1"/>
    <xf numFmtId="0" fontId="0" fillId="0" borderId="0" xfId="0" applyFill="1" applyProtection="1"/>
    <xf numFmtId="44" fontId="2" fillId="0" borderId="0" xfId="4" applyFont="1" applyFill="1" applyBorder="1" applyProtection="1"/>
    <xf numFmtId="0" fontId="2" fillId="0" borderId="0" xfId="0" applyFont="1" applyFill="1" applyBorder="1" applyProtection="1"/>
    <xf numFmtId="44" fontId="13" fillId="0" borderId="0" xfId="4" applyFont="1" applyFill="1" applyBorder="1" applyProtection="1"/>
    <xf numFmtId="164" fontId="6" fillId="0" borderId="0" xfId="1" applyNumberFormat="1" applyFont="1" applyFill="1" applyBorder="1" applyAlignment="1" applyProtection="1">
      <alignment horizontal="right"/>
    </xf>
    <xf numFmtId="44" fontId="0" fillId="0" borderId="0" xfId="0" applyNumberFormat="1" applyFont="1" applyFill="1" applyBorder="1" applyAlignment="1" applyProtection="1"/>
    <xf numFmtId="44" fontId="16" fillId="0" borderId="0" xfId="0" applyNumberFormat="1" applyFont="1" applyFill="1" applyBorder="1" applyAlignment="1" applyProtection="1"/>
    <xf numFmtId="44" fontId="2" fillId="0" borderId="0" xfId="0" applyNumberFormat="1" applyFont="1" applyProtection="1"/>
    <xf numFmtId="44" fontId="22" fillId="0" borderId="0" xfId="0" applyNumberFormat="1" applyFont="1" applyProtection="1"/>
    <xf numFmtId="44" fontId="11" fillId="3" borderId="0" xfId="4" applyFont="1" applyFill="1" applyBorder="1" applyProtection="1">
      <protection locked="0"/>
    </xf>
    <xf numFmtId="44" fontId="11" fillId="3" borderId="5" xfId="0" applyNumberFormat="1" applyFont="1" applyFill="1" applyBorder="1" applyProtection="1">
      <protection locked="0"/>
    </xf>
    <xf numFmtId="44" fontId="11" fillId="3" borderId="5" xfId="0" applyNumberFormat="1" applyFont="1" applyFill="1" applyBorder="1" applyAlignment="1" applyProtection="1">
      <protection locked="0"/>
    </xf>
    <xf numFmtId="0" fontId="8" fillId="0" borderId="0" xfId="1" applyFont="1" applyBorder="1" applyProtection="1"/>
    <xf numFmtId="0" fontId="8" fillId="0" borderId="0" xfId="1" applyFont="1" applyFill="1" applyBorder="1" applyProtection="1"/>
    <xf numFmtId="0" fontId="0" fillId="4" borderId="0" xfId="0" applyFont="1" applyFill="1" applyProtection="1">
      <protection locked="0"/>
    </xf>
    <xf numFmtId="0" fontId="0" fillId="4" borderId="0" xfId="0" applyFill="1" applyProtection="1">
      <protection locked="0"/>
    </xf>
    <xf numFmtId="0" fontId="0" fillId="4" borderId="2" xfId="0" applyFill="1" applyBorder="1" applyProtection="1">
      <protection locked="0"/>
    </xf>
    <xf numFmtId="0" fontId="0" fillId="4" borderId="3" xfId="0" applyFill="1" applyBorder="1" applyProtection="1">
      <protection locked="0"/>
    </xf>
    <xf numFmtId="0" fontId="0" fillId="4" borderId="0" xfId="0" applyFill="1" applyProtection="1"/>
    <xf numFmtId="0" fontId="0" fillId="4" borderId="0" xfId="0" applyFont="1" applyFill="1" applyProtection="1"/>
    <xf numFmtId="0" fontId="2" fillId="4" borderId="0" xfId="0" applyFont="1" applyFill="1" applyProtection="1"/>
    <xf numFmtId="0" fontId="2" fillId="4" borderId="0" xfId="0" applyFont="1" applyFill="1" applyProtection="1">
      <protection locked="0"/>
    </xf>
    <xf numFmtId="9" fontId="0" fillId="4" borderId="0" xfId="2" applyFont="1" applyFill="1" applyProtection="1">
      <protection locked="0"/>
    </xf>
    <xf numFmtId="44" fontId="0" fillId="4" borderId="0" xfId="0" applyNumberFormat="1" applyFont="1" applyFill="1" applyProtection="1">
      <protection locked="0"/>
    </xf>
    <xf numFmtId="0" fontId="0" fillId="4" borderId="0" xfId="0" applyFont="1" applyFill="1" applyBorder="1" applyProtection="1">
      <protection locked="0"/>
    </xf>
    <xf numFmtId="0" fontId="11" fillId="0" borderId="0" xfId="0" applyFont="1" applyFill="1" applyBorder="1" applyProtection="1"/>
    <xf numFmtId="0" fontId="19" fillId="0" borderId="0" xfId="0" applyFont="1" applyFill="1" applyBorder="1" applyProtection="1"/>
    <xf numFmtId="0" fontId="4" fillId="0" borderId="0" xfId="1" applyFont="1" applyBorder="1" applyProtection="1"/>
    <xf numFmtId="0" fontId="0" fillId="0" borderId="0" xfId="0" applyBorder="1" applyAlignment="1" applyProtection="1">
      <alignment horizontal="center"/>
    </xf>
    <xf numFmtId="0" fontId="7" fillId="0" borderId="0" xfId="1" applyFont="1" applyFill="1" applyBorder="1" applyProtection="1"/>
    <xf numFmtId="0" fontId="7" fillId="0" borderId="0" xfId="1" applyFont="1" applyFill="1" applyBorder="1" applyAlignment="1" applyProtection="1">
      <alignment horizontal="center" vertical="center"/>
    </xf>
    <xf numFmtId="0" fontId="2" fillId="0" borderId="0" xfId="0" applyFont="1" applyBorder="1" applyAlignment="1" applyProtection="1">
      <alignment horizontal="right"/>
    </xf>
    <xf numFmtId="0" fontId="2" fillId="0" borderId="0" xfId="0" applyFont="1" applyAlignment="1" applyProtection="1">
      <alignment horizontal="right"/>
    </xf>
    <xf numFmtId="0" fontId="5" fillId="0" borderId="0" xfId="0" applyFont="1" applyProtection="1"/>
    <xf numFmtId="44" fontId="20" fillId="3" borderId="0" xfId="4" applyFont="1" applyFill="1" applyBorder="1" applyProtection="1">
      <protection locked="0"/>
    </xf>
    <xf numFmtId="164" fontId="10" fillId="0" borderId="0" xfId="1" applyNumberFormat="1" applyFont="1" applyFill="1" applyBorder="1" applyAlignment="1" applyProtection="1">
      <alignment horizontal="center"/>
      <protection locked="0"/>
    </xf>
    <xf numFmtId="0" fontId="2" fillId="0" borderId="0" xfId="0" applyFont="1" applyFill="1" applyProtection="1">
      <protection locked="0"/>
    </xf>
    <xf numFmtId="0" fontId="0" fillId="4" borderId="0" xfId="0" applyFill="1" applyBorder="1" applyProtection="1">
      <protection locked="0"/>
    </xf>
    <xf numFmtId="0" fontId="0" fillId="4" borderId="0" xfId="0" applyFont="1" applyFill="1" applyBorder="1" applyProtection="1"/>
    <xf numFmtId="0" fontId="0" fillId="4" borderId="0" xfId="0" applyFill="1" applyBorder="1" applyProtection="1"/>
    <xf numFmtId="0" fontId="0" fillId="5" borderId="6" xfId="0" applyFill="1" applyBorder="1" applyAlignment="1" applyProtection="1">
      <alignment horizontal="center"/>
    </xf>
    <xf numFmtId="0" fontId="0" fillId="5" borderId="7" xfId="0" applyFont="1" applyFill="1" applyBorder="1" applyAlignment="1" applyProtection="1">
      <alignment horizontal="center"/>
    </xf>
    <xf numFmtId="0" fontId="0" fillId="5" borderId="8" xfId="0" applyFont="1" applyFill="1" applyBorder="1" applyProtection="1"/>
    <xf numFmtId="44" fontId="0" fillId="5" borderId="8" xfId="0" applyNumberFormat="1" applyFont="1" applyFill="1" applyBorder="1" applyProtection="1"/>
    <xf numFmtId="0" fontId="2" fillId="5" borderId="8" xfId="0" applyFont="1" applyFill="1" applyBorder="1" applyProtection="1"/>
    <xf numFmtId="44" fontId="16" fillId="5" borderId="8" xfId="0" applyNumberFormat="1" applyFont="1" applyFill="1" applyBorder="1" applyProtection="1"/>
    <xf numFmtId="44" fontId="2" fillId="5" borderId="7" xfId="4" applyFont="1" applyFill="1" applyBorder="1" applyProtection="1"/>
    <xf numFmtId="0" fontId="0" fillId="5" borderId="6" xfId="0" applyFont="1" applyFill="1" applyBorder="1" applyAlignment="1" applyProtection="1">
      <alignment horizontal="center"/>
    </xf>
    <xf numFmtId="0" fontId="0" fillId="5" borderId="7" xfId="0" applyFill="1" applyBorder="1" applyAlignment="1" applyProtection="1">
      <alignment horizontal="center"/>
    </xf>
    <xf numFmtId="0" fontId="0" fillId="6" borderId="6" xfId="0" applyFill="1" applyBorder="1" applyAlignment="1" applyProtection="1">
      <alignment horizontal="center"/>
    </xf>
    <xf numFmtId="0" fontId="0" fillId="6" borderId="7" xfId="0" applyFont="1" applyFill="1" applyBorder="1" applyAlignment="1" applyProtection="1">
      <alignment horizontal="center"/>
    </xf>
    <xf numFmtId="0" fontId="0" fillId="6" borderId="8" xfId="0" applyFill="1" applyBorder="1" applyProtection="1"/>
    <xf numFmtId="0" fontId="2" fillId="6" borderId="8" xfId="0" applyFont="1" applyFill="1" applyBorder="1" applyProtection="1"/>
    <xf numFmtId="0" fontId="0" fillId="6" borderId="8" xfId="0" applyFont="1" applyFill="1" applyBorder="1" applyProtection="1"/>
    <xf numFmtId="44" fontId="0" fillId="6" borderId="8" xfId="0" applyNumberFormat="1" applyFont="1" applyFill="1" applyBorder="1" applyProtection="1"/>
    <xf numFmtId="44" fontId="16" fillId="6" borderId="8" xfId="0" applyNumberFormat="1" applyFont="1" applyFill="1" applyBorder="1" applyProtection="1"/>
    <xf numFmtId="44" fontId="0" fillId="6" borderId="7" xfId="0" applyNumberFormat="1" applyFont="1" applyFill="1" applyBorder="1" applyProtection="1"/>
    <xf numFmtId="0" fontId="13" fillId="0" borderId="0" xfId="0" applyFont="1" applyFill="1" applyBorder="1" applyProtection="1"/>
    <xf numFmtId="0" fontId="11" fillId="0" borderId="0" xfId="0" applyFont="1" applyFill="1" applyBorder="1" applyAlignment="1" applyProtection="1">
      <protection locked="0"/>
    </xf>
    <xf numFmtId="8" fontId="12" fillId="0" borderId="0" xfId="1" applyNumberFormat="1" applyFont="1" applyFill="1" applyBorder="1" applyAlignment="1" applyProtection="1">
      <alignment horizontal="right"/>
    </xf>
    <xf numFmtId="0" fontId="0" fillId="0" borderId="0" xfId="0" applyFill="1"/>
    <xf numFmtId="0" fontId="0" fillId="0" borderId="0" xfId="0" applyFont="1" applyFill="1" applyProtection="1">
      <protection locked="0"/>
    </xf>
    <xf numFmtId="0" fontId="0" fillId="0" borderId="0" xfId="0" applyBorder="1" applyAlignment="1" applyProtection="1">
      <alignment horizontal="right"/>
    </xf>
    <xf numFmtId="0" fontId="5" fillId="0" borderId="0" xfId="0" applyFont="1" applyAlignment="1" applyProtection="1">
      <alignment horizontal="left"/>
      <protection locked="0"/>
    </xf>
    <xf numFmtId="44" fontId="2" fillId="0" borderId="0" xfId="0" applyNumberFormat="1" applyFont="1" applyFill="1" applyBorder="1" applyProtection="1"/>
    <xf numFmtId="0" fontId="2" fillId="0" borderId="0" xfId="0" applyFont="1" applyFill="1" applyBorder="1" applyProtection="1">
      <protection locked="0"/>
    </xf>
    <xf numFmtId="0" fontId="0" fillId="0" borderId="9" xfId="0" applyBorder="1" applyAlignment="1" applyProtection="1"/>
    <xf numFmtId="0" fontId="25" fillId="0" borderId="0" xfId="1" applyFont="1" applyFill="1" applyBorder="1" applyProtection="1"/>
    <xf numFmtId="0" fontId="4" fillId="0" borderId="0" xfId="1" applyFont="1" applyBorder="1" applyAlignment="1" applyProtection="1">
      <alignment horizontal="right"/>
      <protection locked="0"/>
    </xf>
    <xf numFmtId="0" fontId="7" fillId="0" borderId="0" xfId="0" applyFont="1" applyBorder="1" applyAlignment="1" applyProtection="1">
      <alignment horizontal="right"/>
    </xf>
    <xf numFmtId="0" fontId="2" fillId="0" borderId="5" xfId="0" applyFont="1" applyFill="1" applyBorder="1" applyAlignment="1" applyProtection="1">
      <alignment horizontal="center"/>
    </xf>
    <xf numFmtId="0" fontId="0" fillId="5" borderId="9" xfId="0" applyFont="1" applyFill="1" applyBorder="1" applyProtection="1"/>
    <xf numFmtId="44" fontId="0" fillId="5" borderId="9" xfId="0" applyNumberFormat="1" applyFont="1" applyFill="1" applyBorder="1" applyProtection="1"/>
    <xf numFmtId="44" fontId="0" fillId="6" borderId="8" xfId="0" applyNumberFormat="1" applyFill="1" applyBorder="1" applyProtection="1"/>
    <xf numFmtId="44" fontId="2" fillId="5" borderId="8" xfId="0" applyNumberFormat="1" applyFont="1" applyFill="1" applyBorder="1" applyProtection="1"/>
    <xf numFmtId="14" fontId="14" fillId="0" borderId="0" xfId="0" applyNumberFormat="1" applyFont="1" applyFill="1" applyBorder="1" applyAlignment="1" applyProtection="1">
      <alignment horizontal="center"/>
    </xf>
    <xf numFmtId="0" fontId="2" fillId="0" borderId="0" xfId="0" applyFont="1" applyFill="1" applyBorder="1" applyAlignment="1" applyProtection="1">
      <alignment horizontal="right"/>
    </xf>
    <xf numFmtId="0" fontId="0" fillId="0" borderId="0" xfId="0" applyFill="1" applyAlignment="1" applyProtection="1">
      <alignment horizontal="right"/>
    </xf>
    <xf numFmtId="14" fontId="27" fillId="0" borderId="0" xfId="0" applyNumberFormat="1" applyFont="1" applyFill="1" applyBorder="1" applyAlignment="1" applyProtection="1">
      <alignment horizontal="center"/>
    </xf>
    <xf numFmtId="0" fontId="2" fillId="4" borderId="0" xfId="0" applyFont="1" applyFill="1" applyAlignment="1" applyProtection="1">
      <alignment horizontal="right"/>
    </xf>
    <xf numFmtId="9" fontId="0" fillId="4" borderId="0" xfId="2" applyFont="1" applyFill="1" applyBorder="1" applyProtection="1"/>
    <xf numFmtId="44" fontId="0" fillId="4" borderId="0" xfId="0" applyNumberFormat="1" applyFont="1" applyFill="1" applyProtection="1"/>
    <xf numFmtId="9" fontId="0" fillId="4" borderId="0" xfId="0" applyNumberFormat="1" applyFont="1" applyFill="1" applyBorder="1" applyProtection="1"/>
    <xf numFmtId="49" fontId="11" fillId="3" borderId="5" xfId="0" applyNumberFormat="1" applyFont="1" applyFill="1" applyBorder="1" applyAlignment="1" applyProtection="1">
      <protection locked="0"/>
    </xf>
    <xf numFmtId="0" fontId="0" fillId="0" borderId="0" xfId="0" quotePrefix="1"/>
    <xf numFmtId="0" fontId="15" fillId="0" borderId="0" xfId="0" applyFont="1"/>
    <xf numFmtId="44" fontId="0" fillId="0" borderId="0" xfId="0" applyNumberFormat="1"/>
    <xf numFmtId="49" fontId="0" fillId="0" borderId="0" xfId="0" applyNumberFormat="1"/>
    <xf numFmtId="0" fontId="2" fillId="0" borderId="0" xfId="0" applyFont="1" applyAlignment="1">
      <alignment horizontal="center"/>
    </xf>
    <xf numFmtId="0" fontId="2" fillId="3" borderId="0" xfId="0" applyFont="1" applyFill="1"/>
    <xf numFmtId="49" fontId="2" fillId="3" borderId="0" xfId="0" applyNumberFormat="1" applyFont="1" applyFill="1"/>
    <xf numFmtId="9" fontId="2" fillId="3" borderId="0" xfId="0" applyNumberFormat="1" applyFont="1" applyFill="1"/>
    <xf numFmtId="0" fontId="0" fillId="7" borderId="0" xfId="0" applyFill="1"/>
    <xf numFmtId="44" fontId="0" fillId="7" borderId="0" xfId="0" applyNumberFormat="1" applyFill="1"/>
    <xf numFmtId="44" fontId="0" fillId="0" borderId="0" xfId="0" applyNumberFormat="1" applyFill="1"/>
    <xf numFmtId="44" fontId="2" fillId="7" borderId="0" xfId="0" applyNumberFormat="1" applyFont="1" applyFill="1"/>
    <xf numFmtId="0" fontId="2" fillId="7" borderId="0" xfId="0" applyFont="1" applyFill="1"/>
    <xf numFmtId="9" fontId="2" fillId="0" borderId="0" xfId="0" applyNumberFormat="1" applyFont="1" applyFill="1"/>
    <xf numFmtId="0" fontId="2" fillId="0" borderId="0" xfId="0" applyFont="1" applyFill="1" applyAlignment="1">
      <alignment horizontal="center"/>
    </xf>
    <xf numFmtId="0" fontId="0" fillId="0" borderId="10" xfId="0" applyBorder="1" applyProtection="1">
      <protection locked="0"/>
    </xf>
    <xf numFmtId="0" fontId="2" fillId="0" borderId="11" xfId="0" applyFont="1" applyBorder="1" applyAlignment="1" applyProtection="1">
      <alignment horizontal="center"/>
      <protection locked="0"/>
    </xf>
    <xf numFmtId="0" fontId="2" fillId="0" borderId="12" xfId="0" applyFont="1" applyBorder="1" applyAlignment="1" applyProtection="1">
      <alignment horizontal="right"/>
      <protection locked="0"/>
    </xf>
    <xf numFmtId="0" fontId="0" fillId="0" borderId="9" xfId="0" applyBorder="1" applyProtection="1">
      <protection locked="0"/>
    </xf>
    <xf numFmtId="0" fontId="2" fillId="0" borderId="13" xfId="0" applyFont="1" applyBorder="1" applyAlignment="1" applyProtection="1">
      <alignment horizontal="center"/>
      <protection locked="0"/>
    </xf>
    <xf numFmtId="0" fontId="11" fillId="0" borderId="13" xfId="0" applyFont="1" applyBorder="1" applyProtection="1">
      <protection locked="0"/>
    </xf>
    <xf numFmtId="0" fontId="18" fillId="0" borderId="9" xfId="0" applyFont="1" applyBorder="1" applyAlignment="1" applyProtection="1">
      <alignment wrapText="1"/>
      <protection locked="0"/>
    </xf>
    <xf numFmtId="44" fontId="11" fillId="0" borderId="13" xfId="0" applyNumberFormat="1" applyFont="1" applyFill="1" applyBorder="1" applyProtection="1">
      <protection locked="0"/>
    </xf>
    <xf numFmtId="0" fontId="11" fillId="0" borderId="9" xfId="0" applyFont="1" applyFill="1" applyBorder="1" applyAlignment="1" applyProtection="1">
      <alignment horizontal="center"/>
      <protection locked="0"/>
    </xf>
    <xf numFmtId="0" fontId="0" fillId="0" borderId="13" xfId="0" applyBorder="1" applyProtection="1">
      <protection locked="0"/>
    </xf>
    <xf numFmtId="44" fontId="17" fillId="0" borderId="13" xfId="0" applyNumberFormat="1" applyFont="1" applyBorder="1" applyProtection="1"/>
    <xf numFmtId="44" fontId="0" fillId="8" borderId="0" xfId="0" applyNumberFormat="1" applyFont="1" applyFill="1" applyBorder="1" applyAlignment="1" applyProtection="1"/>
    <xf numFmtId="44" fontId="0" fillId="8" borderId="13" xfId="0" applyNumberFormat="1" applyFill="1" applyBorder="1" applyProtection="1"/>
    <xf numFmtId="0" fontId="9" fillId="0" borderId="0" xfId="1" applyFont="1" applyFill="1" applyBorder="1" applyAlignment="1" applyProtection="1">
      <alignment horizontal="center"/>
      <protection locked="0"/>
    </xf>
    <xf numFmtId="9" fontId="0" fillId="8" borderId="0" xfId="2" applyFont="1" applyFill="1" applyBorder="1" applyAlignment="1" applyProtection="1">
      <alignment horizontal="center"/>
      <protection locked="0"/>
    </xf>
    <xf numFmtId="0" fontId="0" fillId="0" borderId="0" xfId="0" applyFill="1" applyBorder="1" applyAlignment="1" applyProtection="1">
      <alignment horizontal="right"/>
    </xf>
    <xf numFmtId="9" fontId="0" fillId="4" borderId="0" xfId="2" applyFont="1" applyFill="1" applyProtection="1"/>
    <xf numFmtId="44" fontId="0" fillId="4" borderId="0" xfId="0" applyNumberFormat="1" applyFill="1" applyProtection="1"/>
    <xf numFmtId="0" fontId="18" fillId="4" borderId="0" xfId="0" applyFont="1" applyFill="1" applyBorder="1" applyAlignment="1" applyProtection="1">
      <alignment wrapText="1"/>
    </xf>
    <xf numFmtId="44" fontId="0" fillId="0" borderId="0" xfId="2" applyNumberFormat="1" applyFont="1" applyFill="1" applyBorder="1" applyAlignment="1" applyProtection="1"/>
    <xf numFmtId="44" fontId="2" fillId="0" borderId="0" xfId="0" applyNumberFormat="1" applyFont="1" applyAlignment="1" applyProtection="1">
      <alignment horizontal="right"/>
    </xf>
    <xf numFmtId="44" fontId="22" fillId="0" borderId="0" xfId="0" applyNumberFormat="1" applyFont="1" applyAlignment="1" applyProtection="1">
      <alignment horizontal="right"/>
    </xf>
    <xf numFmtId="0" fontId="18" fillId="0" borderId="0" xfId="0" applyFont="1" applyBorder="1" applyAlignment="1" applyProtection="1">
      <alignment wrapText="1"/>
    </xf>
    <xf numFmtId="0" fontId="0" fillId="0" borderId="0" xfId="0" applyFill="1" applyBorder="1" applyAlignment="1" applyProtection="1">
      <alignment horizontal="center"/>
    </xf>
    <xf numFmtId="49" fontId="3" fillId="0" borderId="0" xfId="1" applyNumberFormat="1"/>
    <xf numFmtId="0" fontId="3" fillId="0" borderId="0" xfId="1"/>
    <xf numFmtId="168" fontId="3" fillId="0" borderId="0" xfId="1" applyNumberFormat="1"/>
    <xf numFmtId="0" fontId="3" fillId="0" borderId="0" xfId="1" applyNumberFormat="1"/>
    <xf numFmtId="49" fontId="28" fillId="9" borderId="14" xfId="1" applyNumberFormat="1" applyFont="1" applyFill="1" applyBorder="1" applyAlignment="1">
      <alignment horizontal="left" wrapText="1"/>
    </xf>
    <xf numFmtId="168" fontId="28" fillId="9" borderId="14" xfId="1" applyNumberFormat="1" applyFont="1" applyFill="1" applyBorder="1" applyAlignment="1">
      <alignment horizontal="left" wrapText="1"/>
    </xf>
    <xf numFmtId="0" fontId="28" fillId="9" borderId="14" xfId="1" applyNumberFormat="1" applyFont="1" applyFill="1" applyBorder="1" applyAlignment="1">
      <alignment horizontal="left" wrapText="1"/>
    </xf>
    <xf numFmtId="49" fontId="28" fillId="10" borderId="15" xfId="1" applyNumberFormat="1" applyFont="1" applyFill="1" applyBorder="1" applyAlignment="1">
      <alignment horizontal="left" wrapText="1"/>
    </xf>
    <xf numFmtId="0" fontId="28" fillId="10" borderId="15" xfId="1" applyNumberFormat="1" applyFont="1" applyFill="1" applyBorder="1" applyAlignment="1">
      <alignment horizontal="left" wrapText="1"/>
    </xf>
    <xf numFmtId="168" fontId="28" fillId="10" borderId="15" xfId="1" applyNumberFormat="1" applyFont="1" applyFill="1" applyBorder="1" applyAlignment="1">
      <alignment horizontal="left" wrapText="1"/>
    </xf>
    <xf numFmtId="49" fontId="28" fillId="11" borderId="15" xfId="1" applyNumberFormat="1" applyFont="1" applyFill="1" applyBorder="1" applyAlignment="1">
      <alignment horizontal="left" wrapText="1"/>
    </xf>
    <xf numFmtId="0" fontId="28" fillId="11" borderId="15" xfId="1" applyNumberFormat="1" applyFont="1" applyFill="1" applyBorder="1" applyAlignment="1">
      <alignment horizontal="left" wrapText="1"/>
    </xf>
    <xf numFmtId="168" fontId="28" fillId="11" borderId="15" xfId="1" applyNumberFormat="1" applyFont="1" applyFill="1" applyBorder="1" applyAlignment="1">
      <alignment horizontal="left" wrapText="1"/>
    </xf>
    <xf numFmtId="0" fontId="28" fillId="9" borderId="16" xfId="1" applyFont="1" applyFill="1" applyBorder="1" applyAlignment="1">
      <alignment horizontal="left" wrapText="1"/>
    </xf>
    <xf numFmtId="0" fontId="28" fillId="9" borderId="1" xfId="1" applyFont="1" applyFill="1" applyBorder="1" applyAlignment="1">
      <alignment horizontal="left" wrapText="1"/>
    </xf>
    <xf numFmtId="168" fontId="28" fillId="9" borderId="1" xfId="1" applyNumberFormat="1" applyFont="1" applyFill="1" applyBorder="1" applyAlignment="1">
      <alignment horizontal="left" wrapText="1"/>
    </xf>
    <xf numFmtId="0" fontId="28" fillId="9" borderId="1" xfId="1" applyNumberFormat="1" applyFont="1" applyFill="1" applyBorder="1" applyAlignment="1">
      <alignment horizontal="left" wrapText="1"/>
    </xf>
    <xf numFmtId="0" fontId="28" fillId="10" borderId="1" xfId="1" applyFont="1" applyFill="1" applyBorder="1" applyAlignment="1">
      <alignment horizontal="left" wrapText="1"/>
    </xf>
    <xf numFmtId="0" fontId="28" fillId="10" borderId="1" xfId="1" applyNumberFormat="1" applyFont="1" applyFill="1" applyBorder="1" applyAlignment="1">
      <alignment horizontal="left" wrapText="1"/>
    </xf>
    <xf numFmtId="168" fontId="28" fillId="10" borderId="1" xfId="1" applyNumberFormat="1" applyFont="1" applyFill="1" applyBorder="1" applyAlignment="1">
      <alignment horizontal="left" wrapText="1"/>
    </xf>
    <xf numFmtId="0" fontId="28" fillId="11" borderId="1" xfId="1" applyFont="1" applyFill="1" applyBorder="1" applyAlignment="1">
      <alignment horizontal="left" wrapText="1"/>
    </xf>
    <xf numFmtId="0" fontId="28" fillId="11" borderId="1" xfId="1" applyNumberFormat="1" applyFont="1" applyFill="1" applyBorder="1" applyAlignment="1">
      <alignment horizontal="left" wrapText="1"/>
    </xf>
    <xf numFmtId="168" fontId="28" fillId="11" borderId="1" xfId="1" applyNumberFormat="1" applyFont="1" applyFill="1" applyBorder="1" applyAlignment="1">
      <alignment horizontal="left" wrapText="1"/>
    </xf>
    <xf numFmtId="49" fontId="29" fillId="0" borderId="0" xfId="1" applyNumberFormat="1" applyFont="1"/>
    <xf numFmtId="168" fontId="29" fillId="0" borderId="0" xfId="1" applyNumberFormat="1" applyFont="1"/>
    <xf numFmtId="0" fontId="29" fillId="0" borderId="0" xfId="1" applyNumberFormat="1" applyFont="1"/>
    <xf numFmtId="49" fontId="30" fillId="0" borderId="0" xfId="1" applyNumberFormat="1" applyFont="1"/>
    <xf numFmtId="49" fontId="31" fillId="0" borderId="0" xfId="1" applyNumberFormat="1" applyFont="1"/>
    <xf numFmtId="168" fontId="31" fillId="0" borderId="0" xfId="1" applyNumberFormat="1" applyFont="1"/>
    <xf numFmtId="49" fontId="32" fillId="0" borderId="0" xfId="1" applyNumberFormat="1" applyFont="1"/>
    <xf numFmtId="0" fontId="32" fillId="0" borderId="0" xfId="1" applyNumberFormat="1" applyFont="1"/>
    <xf numFmtId="168" fontId="32" fillId="0" borderId="0" xfId="1" applyNumberFormat="1" applyFont="1"/>
    <xf numFmtId="0" fontId="33" fillId="0" borderId="0" xfId="1" applyNumberFormat="1" applyFont="1"/>
    <xf numFmtId="49" fontId="33" fillId="0" borderId="0" xfId="1" applyNumberFormat="1" applyFont="1"/>
    <xf numFmtId="49" fontId="34" fillId="0" borderId="0" xfId="1" applyNumberFormat="1" applyFont="1"/>
    <xf numFmtId="49" fontId="35" fillId="0" borderId="0" xfId="1" applyNumberFormat="1" applyFont="1"/>
    <xf numFmtId="168" fontId="35" fillId="0" borderId="0" xfId="1" applyNumberFormat="1" applyFont="1"/>
    <xf numFmtId="0" fontId="35" fillId="0" borderId="0" xfId="1" applyNumberFormat="1" applyFont="1"/>
    <xf numFmtId="49" fontId="36" fillId="0" borderId="0" xfId="1" applyNumberFormat="1" applyFont="1"/>
    <xf numFmtId="0" fontId="36" fillId="0" borderId="0" xfId="1" applyNumberFormat="1" applyFont="1"/>
    <xf numFmtId="168" fontId="36" fillId="0" borderId="0" xfId="1" applyNumberFormat="1" applyFont="1"/>
    <xf numFmtId="169" fontId="3" fillId="0" borderId="0" xfId="1" applyNumberFormat="1"/>
    <xf numFmtId="0" fontId="31" fillId="0" borderId="0" xfId="1" applyNumberFormat="1" applyFont="1"/>
    <xf numFmtId="49" fontId="37" fillId="0" borderId="0" xfId="1" applyNumberFormat="1" applyFont="1" applyFill="1"/>
    <xf numFmtId="0" fontId="37" fillId="0" borderId="0" xfId="1" applyNumberFormat="1" applyFont="1" applyFill="1"/>
    <xf numFmtId="168" fontId="37" fillId="0" borderId="0" xfId="1" applyNumberFormat="1" applyFont="1" applyFill="1"/>
    <xf numFmtId="44" fontId="37" fillId="0" borderId="0" xfId="1" applyNumberFormat="1" applyFont="1" applyFill="1"/>
    <xf numFmtId="169" fontId="37" fillId="0" borderId="0" xfId="1" applyNumberFormat="1" applyFont="1" applyFill="1"/>
    <xf numFmtId="0" fontId="0" fillId="0" borderId="7" xfId="0" applyBorder="1"/>
    <xf numFmtId="0" fontId="0" fillId="0" borderId="5" xfId="0" applyBorder="1"/>
    <xf numFmtId="0" fontId="0" fillId="0" borderId="0" xfId="0" applyFill="1" applyBorder="1"/>
    <xf numFmtId="44" fontId="3" fillId="0" borderId="0" xfId="1" applyNumberFormat="1"/>
    <xf numFmtId="0" fontId="2" fillId="0" borderId="0" xfId="0" applyFont="1"/>
    <xf numFmtId="14" fontId="3" fillId="0" borderId="0" xfId="1" applyNumberFormat="1" applyFill="1"/>
    <xf numFmtId="49" fontId="3" fillId="0" borderId="0" xfId="1" applyNumberFormat="1" applyFill="1"/>
    <xf numFmtId="0" fontId="3" fillId="0" borderId="0" xfId="1" applyNumberFormat="1" applyFill="1"/>
    <xf numFmtId="49" fontId="32" fillId="0" borderId="0" xfId="1" applyNumberFormat="1" applyFont="1" applyFill="1"/>
    <xf numFmtId="0" fontId="32" fillId="0" borderId="0" xfId="1" applyNumberFormat="1" applyFont="1" applyFill="1"/>
    <xf numFmtId="0" fontId="33" fillId="0" borderId="0" xfId="1" applyNumberFormat="1" applyFont="1" applyFill="1"/>
    <xf numFmtId="49" fontId="33" fillId="0" borderId="0" xfId="1" applyNumberFormat="1" applyFont="1" applyFill="1"/>
    <xf numFmtId="49" fontId="34" fillId="0" borderId="0" xfId="1" applyNumberFormat="1" applyFont="1" applyFill="1"/>
    <xf numFmtId="49" fontId="35" fillId="0" borderId="0" xfId="1" applyNumberFormat="1" applyFont="1" applyFill="1"/>
    <xf numFmtId="168" fontId="35" fillId="0" borderId="0" xfId="1" applyNumberFormat="1" applyFont="1" applyFill="1"/>
    <xf numFmtId="0" fontId="35" fillId="0" borderId="0" xfId="1" applyNumberFormat="1" applyFont="1" applyFill="1"/>
    <xf numFmtId="49" fontId="36" fillId="0" borderId="0" xfId="1" applyNumberFormat="1" applyFont="1" applyFill="1"/>
    <xf numFmtId="0" fontId="36" fillId="0" borderId="0" xfId="1" applyNumberFormat="1" applyFont="1" applyFill="1"/>
    <xf numFmtId="168" fontId="36" fillId="0" borderId="0" xfId="1" applyNumberFormat="1" applyFont="1" applyFill="1"/>
    <xf numFmtId="169" fontId="3" fillId="0" borderId="0" xfId="1" applyNumberFormat="1" applyFill="1"/>
    <xf numFmtId="168" fontId="3" fillId="0" borderId="0" xfId="1" applyNumberFormat="1" applyFill="1"/>
    <xf numFmtId="0" fontId="3" fillId="12" borderId="0" xfId="1" applyNumberFormat="1" applyFill="1"/>
    <xf numFmtId="49" fontId="32" fillId="12" borderId="0" xfId="1" applyNumberFormat="1" applyFont="1" applyFill="1"/>
    <xf numFmtId="0" fontId="32" fillId="12" borderId="0" xfId="1" applyNumberFormat="1" applyFont="1" applyFill="1"/>
    <xf numFmtId="0" fontId="33" fillId="12" borderId="0" xfId="1" applyNumberFormat="1" applyFont="1" applyFill="1"/>
    <xf numFmtId="49" fontId="33" fillId="12" borderId="0" xfId="1" applyNumberFormat="1" applyFont="1" applyFill="1"/>
    <xf numFmtId="49" fontId="34" fillId="12" borderId="0" xfId="1" applyNumberFormat="1" applyFont="1" applyFill="1"/>
    <xf numFmtId="49" fontId="35" fillId="12" borderId="0" xfId="1" applyNumberFormat="1" applyFont="1" applyFill="1"/>
    <xf numFmtId="168" fontId="35" fillId="12" borderId="0" xfId="1" applyNumberFormat="1" applyFont="1" applyFill="1"/>
    <xf numFmtId="0" fontId="35" fillId="12" borderId="0" xfId="1" applyNumberFormat="1" applyFont="1" applyFill="1"/>
    <xf numFmtId="49" fontId="36" fillId="12" borderId="0" xfId="1" applyNumberFormat="1" applyFont="1" applyFill="1"/>
    <xf numFmtId="0" fontId="36" fillId="12" borderId="0" xfId="1" applyNumberFormat="1" applyFont="1" applyFill="1"/>
    <xf numFmtId="168" fontId="36" fillId="12" borderId="0" xfId="1" applyNumberFormat="1" applyFont="1" applyFill="1"/>
    <xf numFmtId="49" fontId="3" fillId="12" borderId="0" xfId="1" applyNumberFormat="1" applyFill="1"/>
    <xf numFmtId="44" fontId="37" fillId="12" borderId="0" xfId="1" applyNumberFormat="1" applyFont="1" applyFill="1"/>
    <xf numFmtId="49" fontId="37" fillId="12" borderId="0" xfId="1" applyNumberFormat="1" applyFont="1" applyFill="1"/>
    <xf numFmtId="0" fontId="37" fillId="12" borderId="0" xfId="1" applyNumberFormat="1" applyFont="1" applyFill="1"/>
    <xf numFmtId="169" fontId="37" fillId="12" borderId="0" xfId="1" applyNumberFormat="1" applyFont="1" applyFill="1"/>
    <xf numFmtId="168" fontId="37" fillId="12" borderId="0" xfId="1" applyNumberFormat="1" applyFont="1" applyFill="1"/>
    <xf numFmtId="49" fontId="0" fillId="3" borderId="5" xfId="0" applyNumberFormat="1" applyFill="1" applyBorder="1" applyProtection="1">
      <protection locked="0"/>
    </xf>
    <xf numFmtId="0" fontId="11" fillId="0" borderId="0" xfId="0" applyFont="1"/>
    <xf numFmtId="0" fontId="30" fillId="0" borderId="0" xfId="1" applyNumberFormat="1" applyFont="1"/>
    <xf numFmtId="0" fontId="4" fillId="0" borderId="0" xfId="1" applyFont="1" applyBorder="1" applyAlignment="1" applyProtection="1">
      <alignment horizontal="left"/>
      <protection locked="0"/>
    </xf>
    <xf numFmtId="0" fontId="0" fillId="5" borderId="13" xfId="0" applyFont="1" applyFill="1" applyBorder="1" applyProtection="1"/>
    <xf numFmtId="41" fontId="11" fillId="3" borderId="4" xfId="4" applyNumberFormat="1" applyFont="1" applyFill="1" applyBorder="1" applyProtection="1">
      <protection locked="0"/>
    </xf>
    <xf numFmtId="0" fontId="6" fillId="0" borderId="0" xfId="0" applyFont="1" applyBorder="1" applyProtection="1"/>
    <xf numFmtId="44" fontId="9" fillId="0" borderId="0" xfId="1" applyNumberFormat="1" applyFont="1" applyFill="1" applyBorder="1" applyProtection="1">
      <protection locked="0"/>
    </xf>
    <xf numFmtId="0" fontId="2" fillId="0" borderId="0" xfId="0" applyFont="1" applyFill="1" applyBorder="1" applyAlignment="1" applyProtection="1">
      <alignment horizontal="center"/>
    </xf>
    <xf numFmtId="165" fontId="0" fillId="3" borderId="17" xfId="0" applyNumberFormat="1" applyFill="1" applyBorder="1" applyProtection="1">
      <protection locked="0"/>
    </xf>
    <xf numFmtId="0" fontId="40" fillId="0" borderId="0" xfId="1" applyFont="1" applyFill="1" applyBorder="1" applyProtection="1"/>
    <xf numFmtId="0" fontId="2" fillId="0" borderId="0" xfId="4" applyNumberFormat="1" applyFont="1" applyFill="1" applyBorder="1" applyProtection="1"/>
    <xf numFmtId="0" fontId="40" fillId="6" borderId="0" xfId="1" applyFont="1" applyFill="1" applyBorder="1" applyProtection="1"/>
    <xf numFmtId="0" fontId="2" fillId="6" borderId="0" xfId="4" applyNumberFormat="1" applyFont="1" applyFill="1" applyBorder="1" applyProtection="1"/>
    <xf numFmtId="44" fontId="2" fillId="6" borderId="0" xfId="4" applyFont="1" applyFill="1" applyBorder="1" applyProtection="1"/>
    <xf numFmtId="44" fontId="2" fillId="5" borderId="7" xfId="0" applyNumberFormat="1" applyFont="1" applyFill="1" applyBorder="1" applyProtection="1"/>
    <xf numFmtId="41" fontId="11" fillId="6" borderId="4" xfId="4" applyNumberFormat="1" applyFont="1" applyFill="1" applyBorder="1" applyProtection="1"/>
    <xf numFmtId="44" fontId="20" fillId="6" borderId="0" xfId="4" applyFont="1" applyFill="1" applyBorder="1" applyProtection="1"/>
    <xf numFmtId="41" fontId="0" fillId="0" borderId="0" xfId="4" applyNumberFormat="1" applyFont="1" applyFill="1" applyBorder="1" applyProtection="1"/>
    <xf numFmtId="0" fontId="7" fillId="0" borderId="18" xfId="1" applyFont="1" applyFill="1" applyBorder="1" applyAlignment="1" applyProtection="1">
      <alignment vertical="center"/>
      <protection locked="0"/>
    </xf>
    <xf numFmtId="0" fontId="5" fillId="0" borderId="17" xfId="1" applyFont="1" applyFill="1" applyBorder="1" applyAlignment="1" applyProtection="1">
      <alignment horizontal="center" vertical="center" wrapText="1"/>
    </xf>
    <xf numFmtId="0" fontId="5" fillId="0" borderId="19" xfId="1" applyFont="1" applyFill="1" applyBorder="1" applyAlignment="1" applyProtection="1">
      <alignment horizontal="center" vertical="center" wrapText="1"/>
    </xf>
    <xf numFmtId="165" fontId="0" fillId="0" borderId="0" xfId="0" applyNumberFormat="1" applyFill="1" applyBorder="1" applyProtection="1"/>
    <xf numFmtId="165" fontId="0" fillId="0" borderId="4" xfId="0" applyNumberFormat="1" applyFill="1" applyBorder="1" applyProtection="1"/>
    <xf numFmtId="0" fontId="0" fillId="5" borderId="12" xfId="0" applyFont="1" applyFill="1" applyBorder="1" applyAlignment="1" applyProtection="1">
      <alignment horizontal="center"/>
    </xf>
    <xf numFmtId="0" fontId="0" fillId="5" borderId="20" xfId="0" applyFill="1" applyBorder="1" applyAlignment="1" applyProtection="1">
      <alignment horizontal="center"/>
    </xf>
    <xf numFmtId="44" fontId="0" fillId="5" borderId="13" xfId="0" applyNumberFormat="1" applyFont="1" applyFill="1" applyBorder="1" applyProtection="1"/>
    <xf numFmtId="0" fontId="2" fillId="5" borderId="13" xfId="0" applyFont="1" applyFill="1" applyBorder="1" applyProtection="1"/>
    <xf numFmtId="44" fontId="16" fillId="5" borderId="13" xfId="0" applyNumberFormat="1" applyFont="1" applyFill="1" applyBorder="1" applyProtection="1"/>
    <xf numFmtId="0" fontId="0" fillId="4" borderId="8" xfId="0" applyFill="1" applyBorder="1" applyProtection="1"/>
    <xf numFmtId="0" fontId="5" fillId="0" borderId="0" xfId="0" applyFont="1" applyAlignment="1" applyProtection="1"/>
    <xf numFmtId="0" fontId="52" fillId="0" borderId="0" xfId="3" applyFill="1" applyBorder="1" applyAlignment="1" applyProtection="1"/>
    <xf numFmtId="42" fontId="37" fillId="0" borderId="0" xfId="1" applyNumberFormat="1" applyFont="1" applyFill="1" applyBorder="1" applyProtection="1"/>
    <xf numFmtId="42" fontId="39" fillId="0" borderId="0" xfId="1" applyNumberFormat="1" applyFont="1" applyFill="1" applyBorder="1" applyProtection="1"/>
    <xf numFmtId="0" fontId="5" fillId="0" borderId="0" xfId="0" applyFont="1" applyProtection="1">
      <protection locked="0"/>
    </xf>
    <xf numFmtId="0" fontId="5" fillId="0" borderId="0" xfId="0" applyFont="1" applyAlignment="1" applyProtection="1">
      <alignment horizontal="right"/>
    </xf>
    <xf numFmtId="44" fontId="11" fillId="3" borderId="0" xfId="4" applyFont="1" applyFill="1" applyBorder="1" applyProtection="1"/>
    <xf numFmtId="0" fontId="4" fillId="0" borderId="0" xfId="0" applyFont="1" applyBorder="1" applyAlignment="1" applyProtection="1">
      <alignment horizontal="center"/>
    </xf>
    <xf numFmtId="0" fontId="41" fillId="0" borderId="0" xfId="0" applyFont="1" applyBorder="1" applyAlignment="1" applyProtection="1">
      <alignment horizontal="center"/>
    </xf>
    <xf numFmtId="0" fontId="15" fillId="0" borderId="0" xfId="0" applyFont="1" applyBorder="1" applyAlignment="1" applyProtection="1">
      <alignment horizontal="center"/>
      <protection locked="0"/>
    </xf>
    <xf numFmtId="44" fontId="11" fillId="0" borderId="0" xfId="4" applyFont="1" applyFill="1" applyBorder="1" applyProtection="1">
      <protection locked="0"/>
    </xf>
    <xf numFmtId="44" fontId="20" fillId="0" borderId="0" xfId="4" applyFont="1" applyFill="1" applyBorder="1" applyProtection="1">
      <protection locked="0"/>
    </xf>
    <xf numFmtId="0" fontId="19" fillId="0" borderId="21" xfId="0" applyFont="1" applyBorder="1" applyAlignment="1" applyProtection="1">
      <alignment horizontal="center"/>
    </xf>
    <xf numFmtId="0" fontId="38" fillId="0" borderId="0" xfId="0" applyFont="1" applyBorder="1" applyProtection="1"/>
    <xf numFmtId="166" fontId="19" fillId="0" borderId="4" xfId="0" applyNumberFormat="1" applyFont="1" applyFill="1" applyBorder="1" applyAlignment="1" applyProtection="1">
      <alignment horizontal="center"/>
      <protection locked="0"/>
    </xf>
    <xf numFmtId="166" fontId="14" fillId="3" borderId="4" xfId="0" applyNumberFormat="1" applyFont="1" applyFill="1" applyBorder="1" applyAlignment="1" applyProtection="1">
      <alignment horizontal="center"/>
      <protection locked="0"/>
    </xf>
    <xf numFmtId="44" fontId="11" fillId="0" borderId="0" xfId="4" applyFont="1" applyFill="1" applyBorder="1" applyProtection="1"/>
    <xf numFmtId="0" fontId="2" fillId="0" borderId="0" xfId="0" applyFont="1" applyAlignment="1" applyProtection="1">
      <alignment horizontal="left"/>
      <protection locked="0"/>
    </xf>
    <xf numFmtId="0" fontId="0" fillId="0" borderId="5" xfId="0" applyFill="1" applyBorder="1" applyAlignment="1" applyProtection="1">
      <alignment horizontal="left"/>
    </xf>
    <xf numFmtId="0" fontId="0" fillId="0" borderId="4" xfId="0" applyBorder="1" applyAlignment="1" applyProtection="1">
      <alignment horizontal="center"/>
      <protection locked="0"/>
    </xf>
    <xf numFmtId="0" fontId="0" fillId="0" borderId="21" xfId="0" applyBorder="1" applyAlignment="1" applyProtection="1">
      <alignment horizontal="center"/>
      <protection locked="0"/>
    </xf>
    <xf numFmtId="166" fontId="0" fillId="3" borderId="4" xfId="0" applyNumberFormat="1" applyFill="1" applyBorder="1" applyProtection="1">
      <protection locked="0"/>
    </xf>
    <xf numFmtId="166" fontId="0" fillId="3" borderId="21" xfId="0" applyNumberFormat="1" applyFill="1" applyBorder="1" applyProtection="1">
      <protection locked="0"/>
    </xf>
    <xf numFmtId="0" fontId="43" fillId="0" borderId="0" xfId="0" applyFont="1" applyAlignment="1" applyProtection="1">
      <alignment horizontal="left"/>
      <protection locked="0"/>
    </xf>
    <xf numFmtId="0" fontId="42" fillId="0" borderId="0" xfId="1" applyFont="1" applyFill="1" applyBorder="1" applyProtection="1"/>
    <xf numFmtId="0" fontId="0" fillId="0" borderId="0" xfId="0" applyFont="1"/>
    <xf numFmtId="0" fontId="44" fillId="0" borderId="0" xfId="0" applyFont="1"/>
    <xf numFmtId="0" fontId="45" fillId="0" borderId="0" xfId="3" applyFont="1" applyAlignment="1" applyProtection="1">
      <alignment horizontal="left"/>
      <protection locked="0"/>
    </xf>
    <xf numFmtId="0" fontId="45" fillId="0" borderId="0" xfId="3" applyFont="1" applyFill="1" applyBorder="1" applyAlignment="1" applyProtection="1"/>
    <xf numFmtId="0" fontId="19" fillId="0" borderId="0" xfId="1" applyFont="1" applyFill="1" applyBorder="1" applyProtection="1"/>
    <xf numFmtId="0" fontId="19" fillId="0" borderId="0" xfId="1" quotePrefix="1" applyFont="1" applyFill="1" applyBorder="1" applyProtection="1"/>
    <xf numFmtId="0" fontId="19" fillId="0" borderId="0" xfId="1" applyFont="1" applyFill="1" applyBorder="1" applyAlignment="1" applyProtection="1">
      <alignment horizontal="center"/>
    </xf>
    <xf numFmtId="0" fontId="0" fillId="0" borderId="0" xfId="0" applyFont="1" applyFill="1"/>
    <xf numFmtId="164" fontId="11" fillId="0" borderId="0" xfId="1" applyNumberFormat="1" applyFont="1" applyFill="1" applyBorder="1" applyAlignment="1" applyProtection="1">
      <alignment horizontal="center"/>
      <protection locked="0"/>
    </xf>
    <xf numFmtId="0" fontId="19" fillId="0" borderId="0" xfId="1" quotePrefix="1" applyFont="1" applyFill="1" applyBorder="1" applyProtection="1">
      <protection locked="0"/>
    </xf>
    <xf numFmtId="0" fontId="50" fillId="0" borderId="0" xfId="1" applyFont="1" applyFill="1" applyBorder="1" applyAlignment="1" applyProtection="1">
      <alignment horizontal="center"/>
    </xf>
    <xf numFmtId="0" fontId="19" fillId="0" borderId="0" xfId="1" applyFont="1" applyFill="1" applyBorder="1" applyAlignment="1" applyProtection="1"/>
    <xf numFmtId="0" fontId="2" fillId="0" borderId="6" xfId="0" applyFont="1" applyBorder="1" applyAlignment="1">
      <alignment horizontal="center"/>
    </xf>
    <xf numFmtId="166" fontId="0" fillId="4" borderId="25" xfId="0" applyNumberFormat="1" applyFill="1" applyBorder="1"/>
    <xf numFmtId="166" fontId="0" fillId="4" borderId="20" xfId="0" applyNumberFormat="1" applyFill="1" applyBorder="1"/>
    <xf numFmtId="0" fontId="0" fillId="4" borderId="7" xfId="0" applyNumberFormat="1" applyFill="1" applyBorder="1"/>
    <xf numFmtId="8" fontId="24" fillId="0" borderId="3" xfId="1" applyNumberFormat="1" applyFont="1" applyFill="1" applyBorder="1" applyAlignment="1" applyProtection="1"/>
    <xf numFmtId="44" fontId="19" fillId="6" borderId="0" xfId="4" applyFont="1" applyFill="1" applyBorder="1" applyAlignment="1" applyProtection="1">
      <alignment horizontal="right"/>
    </xf>
    <xf numFmtId="0" fontId="11" fillId="0" borderId="0" xfId="0" applyFont="1" applyFill="1" applyBorder="1" applyAlignment="1" applyProtection="1">
      <alignment wrapText="1"/>
      <protection locked="0"/>
    </xf>
    <xf numFmtId="164" fontId="10" fillId="0" borderId="0" xfId="1" applyNumberFormat="1" applyFont="1" applyFill="1" applyBorder="1" applyAlignment="1" applyProtection="1">
      <alignment horizontal="left"/>
      <protection locked="0"/>
    </xf>
    <xf numFmtId="0" fontId="7" fillId="0" borderId="0" xfId="1" applyFont="1" applyFill="1" applyBorder="1" applyAlignment="1" applyProtection="1">
      <alignment horizontal="left" vertical="center"/>
      <protection locked="0"/>
    </xf>
    <xf numFmtId="0" fontId="0" fillId="0" borderId="0" xfId="0" applyAlignment="1" applyProtection="1">
      <alignment horizontal="left"/>
      <protection locked="0"/>
    </xf>
    <xf numFmtId="0" fontId="0" fillId="0" borderId="0" xfId="0" applyAlignment="1" applyProtection="1">
      <alignment horizontal="center"/>
    </xf>
    <xf numFmtId="14" fontId="27" fillId="0" borderId="0" xfId="0" applyNumberFormat="1" applyFont="1" applyFill="1" applyBorder="1" applyAlignment="1" applyProtection="1">
      <alignment horizontal="center"/>
      <protection locked="0"/>
    </xf>
    <xf numFmtId="44" fontId="2" fillId="0" borderId="0" xfId="0" applyNumberFormat="1" applyFont="1" applyFill="1" applyBorder="1" applyAlignment="1" applyProtection="1"/>
    <xf numFmtId="0" fontId="11" fillId="13" borderId="5" xfId="0" applyFont="1" applyFill="1" applyBorder="1" applyProtection="1">
      <protection locked="0"/>
    </xf>
    <xf numFmtId="0" fontId="0" fillId="13" borderId="26" xfId="0" applyFont="1" applyFill="1" applyBorder="1" applyProtection="1">
      <protection locked="0"/>
    </xf>
    <xf numFmtId="44" fontId="20" fillId="0" borderId="0" xfId="4" applyFont="1" applyFill="1" applyBorder="1" applyProtection="1"/>
    <xf numFmtId="0" fontId="1" fillId="0" borderId="0" xfId="0" applyFont="1" applyAlignment="1"/>
    <xf numFmtId="0" fontId="1" fillId="0" borderId="13" xfId="0" applyFont="1" applyBorder="1" applyAlignment="1"/>
    <xf numFmtId="0" fontId="2" fillId="0" borderId="0" xfId="0" applyFont="1" applyBorder="1" applyAlignment="1" applyProtection="1">
      <alignment horizontal="center"/>
    </xf>
    <xf numFmtId="0" fontId="2" fillId="0" borderId="0" xfId="0" applyFont="1" applyAlignment="1" applyProtection="1">
      <alignment horizontal="center"/>
      <protection locked="0"/>
    </xf>
    <xf numFmtId="0" fontId="3" fillId="0" borderId="0" xfId="1" applyFill="1" applyBorder="1" applyAlignment="1" applyProtection="1">
      <alignment horizontal="center"/>
      <protection locked="0"/>
    </xf>
    <xf numFmtId="0" fontId="0" fillId="0" borderId="0" xfId="0" applyBorder="1" applyAlignment="1" applyProtection="1">
      <alignment horizontal="center"/>
      <protection locked="0"/>
    </xf>
    <xf numFmtId="0" fontId="42" fillId="2" borderId="0" xfId="1" applyFont="1" applyFill="1" applyBorder="1" applyAlignment="1" applyProtection="1">
      <alignment vertical="center"/>
    </xf>
    <xf numFmtId="0" fontId="7" fillId="2" borderId="2" xfId="1" applyFont="1" applyFill="1" applyBorder="1" applyAlignment="1" applyProtection="1">
      <alignment vertical="center" wrapText="1"/>
    </xf>
    <xf numFmtId="0" fontId="7" fillId="2" borderId="3" xfId="1" applyFont="1" applyFill="1" applyBorder="1" applyAlignment="1" applyProtection="1">
      <alignment vertical="center" wrapText="1"/>
    </xf>
    <xf numFmtId="44" fontId="1" fillId="0" borderId="0" xfId="4" applyFont="1" applyFill="1" applyBorder="1" applyProtection="1"/>
    <xf numFmtId="0" fontId="4" fillId="0" borderId="0" xfId="1" applyFont="1" applyFill="1" applyBorder="1" applyProtection="1">
      <protection locked="0"/>
    </xf>
    <xf numFmtId="0" fontId="21" fillId="0" borderId="0" xfId="0" applyFont="1" applyFill="1" applyAlignment="1"/>
    <xf numFmtId="44" fontId="2" fillId="0" borderId="0" xfId="0" applyNumberFormat="1" applyFont="1" applyFill="1" applyAlignment="1" applyProtection="1">
      <alignment horizontal="right"/>
    </xf>
    <xf numFmtId="8" fontId="24" fillId="0" borderId="0" xfId="1" applyNumberFormat="1" applyFont="1" applyFill="1" applyBorder="1" applyAlignment="1" applyProtection="1"/>
    <xf numFmtId="8" fontId="10" fillId="0" borderId="0" xfId="1" applyNumberFormat="1" applyFont="1" applyFill="1" applyBorder="1" applyAlignment="1" applyProtection="1">
      <alignment horizontal="left"/>
    </xf>
    <xf numFmtId="8" fontId="10" fillId="0" borderId="0" xfId="1" applyNumberFormat="1" applyFont="1" applyFill="1" applyBorder="1" applyAlignment="1" applyProtection="1">
      <alignment horizontal="right"/>
    </xf>
    <xf numFmtId="0" fontId="11" fillId="0" borderId="0" xfId="0" applyFont="1" applyFill="1" applyBorder="1" applyAlignment="1" applyProtection="1">
      <alignment vertical="justify" wrapText="1"/>
      <protection locked="0"/>
    </xf>
    <xf numFmtId="0" fontId="0" fillId="0" borderId="0" xfId="0" applyAlignment="1">
      <alignment wrapText="1"/>
    </xf>
    <xf numFmtId="0" fontId="0" fillId="0" borderId="0" xfId="0" applyFill="1" applyAlignment="1" applyProtection="1">
      <alignment wrapText="1"/>
      <protection locked="0"/>
    </xf>
    <xf numFmtId="0" fontId="0" fillId="0" borderId="0" xfId="0" applyFill="1" applyAlignment="1">
      <alignment vertical="top" wrapText="1"/>
    </xf>
    <xf numFmtId="0" fontId="43" fillId="0" borderId="0" xfId="0" applyFont="1" applyFill="1" applyAlignment="1" applyProtection="1">
      <alignment horizontal="left"/>
      <protection locked="0"/>
    </xf>
    <xf numFmtId="0" fontId="52" fillId="0" borderId="0" xfId="3" applyFill="1" applyAlignment="1" applyProtection="1">
      <alignment wrapText="1"/>
      <protection locked="0"/>
    </xf>
    <xf numFmtId="0" fontId="19" fillId="0" borderId="0" xfId="1" applyFont="1" applyFill="1" applyBorder="1" applyProtection="1">
      <protection locked="0"/>
    </xf>
    <xf numFmtId="0" fontId="8" fillId="0" borderId="0" xfId="1" applyFont="1" applyFill="1" applyBorder="1" applyProtection="1">
      <protection locked="0"/>
    </xf>
    <xf numFmtId="0" fontId="11" fillId="0" borderId="5" xfId="0" applyFont="1" applyFill="1" applyBorder="1" applyAlignment="1" applyProtection="1">
      <alignment horizontal="left"/>
      <protection locked="0"/>
    </xf>
    <xf numFmtId="44" fontId="11" fillId="14" borderId="0" xfId="4" applyFont="1" applyFill="1" applyBorder="1" applyProtection="1">
      <protection locked="0"/>
    </xf>
    <xf numFmtId="44" fontId="20" fillId="14" borderId="0" xfId="4" applyFont="1" applyFill="1" applyBorder="1" applyProtection="1">
      <protection locked="0"/>
    </xf>
    <xf numFmtId="0" fontId="53" fillId="15" borderId="40" xfId="0" applyFont="1" applyFill="1" applyBorder="1"/>
    <xf numFmtId="2" fontId="53" fillId="15" borderId="40" xfId="0" applyNumberFormat="1" applyFont="1" applyFill="1" applyBorder="1"/>
    <xf numFmtId="2" fontId="0" fillId="0" borderId="0" xfId="0" applyNumberFormat="1"/>
    <xf numFmtId="0" fontId="0" fillId="0" borderId="0" xfId="0" applyNumberFormat="1"/>
    <xf numFmtId="2" fontId="0" fillId="3" borderId="5" xfId="0" applyNumberFormat="1" applyFill="1" applyBorder="1" applyProtection="1">
      <protection locked="0"/>
    </xf>
    <xf numFmtId="1" fontId="0" fillId="0" borderId="5" xfId="0" applyNumberFormat="1" applyBorder="1"/>
    <xf numFmtId="2" fontId="54" fillId="0" borderId="5" xfId="0" applyNumberFormat="1" applyFont="1" applyFill="1" applyBorder="1" applyProtection="1">
      <protection locked="0"/>
    </xf>
    <xf numFmtId="166" fontId="55" fillId="14" borderId="4" xfId="0" applyNumberFormat="1" applyFont="1" applyFill="1" applyBorder="1" applyProtection="1">
      <protection locked="0"/>
    </xf>
    <xf numFmtId="170" fontId="55" fillId="14" borderId="5" xfId="4" applyNumberFormat="1" applyFont="1" applyFill="1" applyBorder="1" applyAlignment="1" applyProtection="1">
      <alignment horizontal="center"/>
      <protection locked="0"/>
    </xf>
    <xf numFmtId="0" fontId="9" fillId="3" borderId="4" xfId="1" applyFont="1" applyFill="1" applyBorder="1" applyAlignment="1" applyProtection="1">
      <alignment horizontal="left" vertical="justify" wrapText="1"/>
      <protection locked="0"/>
    </xf>
    <xf numFmtId="0" fontId="23" fillId="2" borderId="0" xfId="1" applyFont="1" applyFill="1" applyAlignment="1" applyProtection="1">
      <alignment horizontal="center"/>
      <protection locked="0"/>
    </xf>
    <xf numFmtId="0" fontId="21" fillId="0" borderId="0" xfId="0" applyFont="1" applyAlignment="1"/>
    <xf numFmtId="0" fontId="0" fillId="0" borderId="0" xfId="0" applyAlignment="1"/>
    <xf numFmtId="0" fontId="45" fillId="0" borderId="0" xfId="3" applyFont="1" applyFill="1" applyBorder="1" applyAlignment="1" applyProtection="1">
      <protection locked="0"/>
    </xf>
    <xf numFmtId="0" fontId="9" fillId="14" borderId="4" xfId="1" applyFont="1" applyFill="1" applyBorder="1" applyAlignment="1" applyProtection="1">
      <alignment horizontal="left" vertical="justify" wrapText="1"/>
      <protection locked="0"/>
    </xf>
    <xf numFmtId="0" fontId="40" fillId="14" borderId="4" xfId="1" applyFont="1" applyFill="1" applyBorder="1" applyAlignment="1" applyProtection="1">
      <alignment horizontal="left" vertical="justify" wrapText="1"/>
      <protection locked="0"/>
    </xf>
    <xf numFmtId="166" fontId="59" fillId="14" borderId="4" xfId="0" applyNumberFormat="1" applyFont="1" applyFill="1" applyBorder="1" applyProtection="1">
      <protection locked="0"/>
    </xf>
    <xf numFmtId="166" fontId="61" fillId="14" borderId="4" xfId="0" applyNumberFormat="1" applyFont="1" applyFill="1" applyBorder="1" applyProtection="1">
      <protection locked="0"/>
    </xf>
    <xf numFmtId="166" fontId="61" fillId="14" borderId="4" xfId="0" applyNumberFormat="1" applyFont="1" applyFill="1" applyBorder="1" applyAlignment="1" applyProtection="1">
      <alignment horizontal="center"/>
      <protection locked="0"/>
    </xf>
    <xf numFmtId="166" fontId="63" fillId="14" borderId="4" xfId="0" applyNumberFormat="1" applyFont="1" applyFill="1" applyBorder="1" applyAlignment="1" applyProtection="1">
      <alignment horizontal="center"/>
      <protection locked="0"/>
    </xf>
    <xf numFmtId="170" fontId="61" fillId="14" borderId="5" xfId="4" applyNumberFormat="1" applyFont="1" applyFill="1" applyBorder="1" applyProtection="1">
      <protection locked="0"/>
    </xf>
    <xf numFmtId="167" fontId="61" fillId="14" borderId="4" xfId="0" applyNumberFormat="1" applyFont="1" applyFill="1" applyBorder="1" applyAlignment="1" applyProtection="1">
      <protection locked="0"/>
    </xf>
    <xf numFmtId="44" fontId="61" fillId="14" borderId="5" xfId="0" applyNumberFormat="1" applyFont="1" applyFill="1" applyBorder="1" applyAlignment="1" applyProtection="1">
      <protection locked="0"/>
    </xf>
    <xf numFmtId="49" fontId="61" fillId="14" borderId="5" xfId="0" applyNumberFormat="1" applyFont="1" applyFill="1" applyBorder="1" applyAlignment="1" applyProtection="1">
      <protection locked="0"/>
    </xf>
    <xf numFmtId="44" fontId="61" fillId="14" borderId="5" xfId="0" applyNumberFormat="1" applyFont="1" applyFill="1" applyBorder="1" applyProtection="1">
      <protection locked="0"/>
    </xf>
    <xf numFmtId="0" fontId="11" fillId="3" borderId="4" xfId="0" applyFont="1" applyFill="1" applyBorder="1" applyAlignment="1" applyProtection="1">
      <alignment horizontal="left" wrapText="1"/>
      <protection locked="0"/>
    </xf>
    <xf numFmtId="0" fontId="62" fillId="14" borderId="4" xfId="0" applyFont="1" applyFill="1" applyBorder="1" applyAlignment="1" applyProtection="1">
      <alignment horizontal="left" vertical="top" wrapText="1"/>
      <protection locked="0"/>
    </xf>
    <xf numFmtId="0" fontId="6" fillId="2" borderId="29" xfId="1" applyFont="1" applyFill="1" applyBorder="1" applyAlignment="1" applyProtection="1">
      <alignment horizontal="center" vertical="center" wrapText="1"/>
    </xf>
    <xf numFmtId="0" fontId="6" fillId="2" borderId="30" xfId="1" applyFont="1" applyFill="1" applyBorder="1" applyAlignment="1" applyProtection="1">
      <alignment horizontal="center" vertical="center" wrapText="1"/>
    </xf>
    <xf numFmtId="0" fontId="7" fillId="2" borderId="2" xfId="1" applyFont="1" applyFill="1" applyBorder="1" applyAlignment="1" applyProtection="1">
      <alignment horizontal="center" vertical="center" wrapText="1"/>
    </xf>
    <xf numFmtId="0" fontId="7" fillId="2" borderId="3" xfId="1" applyFont="1" applyFill="1" applyBorder="1" applyAlignment="1" applyProtection="1">
      <alignment horizontal="center" vertical="center" wrapText="1"/>
    </xf>
    <xf numFmtId="0" fontId="11" fillId="3" borderId="4" xfId="0" applyFont="1" applyFill="1" applyBorder="1" applyAlignment="1" applyProtection="1">
      <alignment horizontal="center" wrapText="1"/>
      <protection locked="0"/>
    </xf>
    <xf numFmtId="0" fontId="14" fillId="3" borderId="4" xfId="0" applyFont="1" applyFill="1" applyBorder="1" applyAlignment="1" applyProtection="1">
      <alignment horizontal="left"/>
      <protection locked="0"/>
    </xf>
    <xf numFmtId="0" fontId="7" fillId="2" borderId="29" xfId="1" applyFont="1" applyFill="1" applyBorder="1" applyAlignment="1" applyProtection="1">
      <alignment horizontal="center" vertical="center"/>
    </xf>
    <xf numFmtId="0" fontId="7" fillId="2" borderId="30" xfId="1" applyFont="1" applyFill="1" applyBorder="1" applyAlignment="1" applyProtection="1">
      <alignment horizontal="center" vertical="center"/>
    </xf>
    <xf numFmtId="0" fontId="56" fillId="14" borderId="21" xfId="1" applyFont="1" applyFill="1" applyBorder="1" applyAlignment="1" applyProtection="1">
      <alignment horizontal="center"/>
      <protection locked="0"/>
    </xf>
    <xf numFmtId="0" fontId="7" fillId="2" borderId="36" xfId="1" applyFont="1" applyFill="1" applyBorder="1" applyAlignment="1" applyProtection="1">
      <alignment horizontal="center" vertical="center" wrapText="1"/>
    </xf>
    <xf numFmtId="0" fontId="7" fillId="2" borderId="29" xfId="1" applyFont="1" applyFill="1" applyBorder="1" applyAlignment="1" applyProtection="1">
      <alignment horizontal="center" vertical="center" wrapText="1"/>
    </xf>
    <xf numFmtId="0" fontId="7" fillId="2" borderId="30" xfId="1" applyFont="1" applyFill="1" applyBorder="1" applyAlignment="1" applyProtection="1">
      <alignment horizontal="center" vertical="center" wrapText="1"/>
    </xf>
    <xf numFmtId="0" fontId="7" fillId="2" borderId="38" xfId="1" applyFont="1" applyFill="1" applyBorder="1" applyAlignment="1" applyProtection="1">
      <alignment horizontal="center" vertical="center" wrapText="1"/>
    </xf>
    <xf numFmtId="0" fontId="7" fillId="2" borderId="39" xfId="1" applyFont="1" applyFill="1" applyBorder="1" applyAlignment="1" applyProtection="1">
      <alignment horizontal="center" vertical="center" wrapText="1"/>
    </xf>
    <xf numFmtId="0" fontId="23" fillId="2" borderId="0" xfId="1" applyFont="1" applyFill="1" applyAlignment="1" applyProtection="1">
      <alignment horizontal="center"/>
      <protection locked="0"/>
    </xf>
    <xf numFmtId="0" fontId="56" fillId="14" borderId="4" xfId="1" applyFont="1" applyFill="1" applyBorder="1" applyAlignment="1" applyProtection="1">
      <alignment horizontal="center"/>
      <protection locked="0"/>
    </xf>
    <xf numFmtId="49" fontId="61" fillId="14" borderId="34" xfId="0" applyNumberFormat="1" applyFont="1" applyFill="1" applyBorder="1" applyAlignment="1" applyProtection="1">
      <alignment horizontal="left"/>
      <protection locked="0"/>
    </xf>
    <xf numFmtId="49" fontId="61" fillId="14" borderId="35" xfId="0" applyNumberFormat="1" applyFont="1" applyFill="1" applyBorder="1" applyAlignment="1" applyProtection="1">
      <alignment horizontal="left"/>
      <protection locked="0"/>
    </xf>
    <xf numFmtId="49" fontId="61" fillId="14" borderId="26" xfId="0" applyNumberFormat="1" applyFont="1" applyFill="1" applyBorder="1" applyAlignment="1" applyProtection="1">
      <alignment horizontal="left"/>
      <protection locked="0"/>
    </xf>
    <xf numFmtId="1" fontId="62" fillId="14" borderId="34" xfId="0" applyNumberFormat="1" applyFont="1" applyFill="1" applyBorder="1" applyAlignment="1" applyProtection="1">
      <alignment horizontal="left"/>
      <protection locked="0"/>
    </xf>
    <xf numFmtId="1" fontId="62" fillId="14" borderId="35" xfId="0" applyNumberFormat="1" applyFont="1" applyFill="1" applyBorder="1" applyAlignment="1" applyProtection="1">
      <alignment horizontal="left"/>
      <protection locked="0"/>
    </xf>
    <xf numFmtId="1" fontId="62" fillId="14" borderId="26" xfId="0" applyNumberFormat="1" applyFont="1" applyFill="1" applyBorder="1" applyAlignment="1" applyProtection="1">
      <alignment horizontal="left"/>
      <protection locked="0"/>
    </xf>
    <xf numFmtId="0" fontId="62" fillId="14" borderId="21" xfId="0" applyFont="1" applyFill="1" applyBorder="1" applyAlignment="1" applyProtection="1">
      <alignment horizontal="left" vertical="top" wrapText="1"/>
      <protection locked="0"/>
    </xf>
    <xf numFmtId="0" fontId="9" fillId="3" borderId="28" xfId="1" applyFont="1" applyFill="1" applyBorder="1" applyAlignment="1" applyProtection="1">
      <alignment horizontal="left" vertical="justify" wrapText="1"/>
      <protection locked="0"/>
    </xf>
    <xf numFmtId="0" fontId="9" fillId="3" borderId="4" xfId="1" applyFont="1" applyFill="1" applyBorder="1" applyAlignment="1" applyProtection="1">
      <alignment horizontal="left" vertical="justify" wrapText="1"/>
      <protection locked="0"/>
    </xf>
    <xf numFmtId="0" fontId="0" fillId="0" borderId="29" xfId="0" applyBorder="1" applyAlignment="1">
      <alignment vertical="center" wrapText="1"/>
    </xf>
    <xf numFmtId="0" fontId="0" fillId="0" borderId="30" xfId="0" applyBorder="1" applyAlignment="1">
      <alignment vertical="center" wrapText="1"/>
    </xf>
    <xf numFmtId="0" fontId="21" fillId="0" borderId="0" xfId="0" applyFont="1" applyAlignment="1"/>
    <xf numFmtId="0" fontId="0" fillId="0" borderId="0" xfId="0" applyAlignment="1"/>
    <xf numFmtId="0" fontId="18" fillId="0" borderId="9"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25" xfId="0" applyFont="1" applyBorder="1" applyAlignment="1" applyProtection="1">
      <alignment horizontal="center" wrapText="1"/>
    </xf>
    <xf numFmtId="0" fontId="18" fillId="0" borderId="31" xfId="0" applyFont="1" applyBorder="1" applyAlignment="1" applyProtection="1">
      <alignment horizontal="center" wrapText="1"/>
    </xf>
    <xf numFmtId="0" fontId="18" fillId="0" borderId="20" xfId="0" applyFont="1" applyBorder="1" applyAlignment="1" applyProtection="1">
      <alignment horizontal="center" wrapText="1"/>
    </xf>
    <xf numFmtId="14" fontId="61" fillId="14" borderId="2" xfId="0" applyNumberFormat="1" applyFont="1" applyFill="1" applyBorder="1" applyAlignment="1" applyProtection="1">
      <alignment horizontal="center"/>
      <protection locked="0"/>
    </xf>
    <xf numFmtId="0" fontId="61" fillId="14" borderId="2" xfId="0" applyFont="1" applyFill="1" applyBorder="1" applyAlignment="1" applyProtection="1">
      <alignment horizontal="center"/>
      <protection locked="0"/>
    </xf>
    <xf numFmtId="44" fontId="21" fillId="0" borderId="0" xfId="4" applyFont="1" applyFill="1" applyBorder="1" applyAlignment="1" applyProtection="1">
      <alignment horizontal="center" wrapText="1"/>
    </xf>
    <xf numFmtId="0" fontId="0" fillId="0" borderId="0" xfId="0" applyBorder="1" applyAlignment="1" applyProtection="1">
      <alignment vertical="top" wrapText="1"/>
      <protection locked="0"/>
    </xf>
    <xf numFmtId="0" fontId="7" fillId="2" borderId="0" xfId="1" applyFont="1" applyFill="1" applyBorder="1" applyAlignment="1" applyProtection="1">
      <alignment horizontal="left" vertical="center" wrapText="1"/>
    </xf>
    <xf numFmtId="0" fontId="2" fillId="0" borderId="0" xfId="0" applyFont="1" applyAlignment="1" applyProtection="1">
      <alignment horizontal="left" vertical="justify" wrapText="1"/>
    </xf>
    <xf numFmtId="0" fontId="0" fillId="0" borderId="0" xfId="0" applyAlignment="1">
      <alignment horizontal="left" vertical="justify" wrapText="1"/>
    </xf>
    <xf numFmtId="0" fontId="0" fillId="0" borderId="0" xfId="0" applyAlignment="1" applyProtection="1">
      <alignment vertical="top" wrapText="1"/>
      <protection locked="0"/>
    </xf>
    <xf numFmtId="0" fontId="0" fillId="0" borderId="0" xfId="0" applyAlignment="1">
      <alignment vertical="top" wrapText="1"/>
    </xf>
    <xf numFmtId="0" fontId="60" fillId="14" borderId="27" xfId="1" applyFont="1" applyFill="1" applyBorder="1" applyAlignment="1" applyProtection="1">
      <alignment horizontal="left" vertical="top" wrapText="1"/>
      <protection locked="0"/>
    </xf>
    <xf numFmtId="0" fontId="60" fillId="14" borderId="2" xfId="1" applyFont="1" applyFill="1" applyBorder="1" applyAlignment="1" applyProtection="1">
      <alignment horizontal="left" vertical="top" wrapText="1"/>
      <protection locked="0"/>
    </xf>
    <xf numFmtId="0" fontId="60" fillId="14" borderId="22" xfId="1" applyFont="1" applyFill="1" applyBorder="1" applyAlignment="1" applyProtection="1">
      <alignment horizontal="left" vertical="top" wrapText="1"/>
      <protection locked="0"/>
    </xf>
    <xf numFmtId="0" fontId="60" fillId="14" borderId="23" xfId="1" applyFont="1" applyFill="1" applyBorder="1" applyAlignment="1" applyProtection="1">
      <alignment horizontal="left" vertical="top" wrapText="1"/>
      <protection locked="0"/>
    </xf>
    <xf numFmtId="0" fontId="60" fillId="14" borderId="0" xfId="1" applyFont="1" applyFill="1" applyBorder="1" applyAlignment="1" applyProtection="1">
      <alignment horizontal="left" vertical="top" wrapText="1"/>
      <protection locked="0"/>
    </xf>
    <xf numFmtId="0" fontId="60" fillId="14" borderId="24" xfId="1" applyFont="1" applyFill="1" applyBorder="1" applyAlignment="1" applyProtection="1">
      <alignment horizontal="left" vertical="top" wrapText="1"/>
      <protection locked="0"/>
    </xf>
    <xf numFmtId="0" fontId="60" fillId="14" borderId="32" xfId="1" applyFont="1" applyFill="1" applyBorder="1" applyAlignment="1" applyProtection="1">
      <alignment horizontal="left" vertical="top" wrapText="1"/>
      <protection locked="0"/>
    </xf>
    <xf numFmtId="0" fontId="60" fillId="14" borderId="4" xfId="1" applyFont="1" applyFill="1" applyBorder="1" applyAlignment="1" applyProtection="1">
      <alignment horizontal="left" vertical="top" wrapText="1"/>
      <protection locked="0"/>
    </xf>
    <xf numFmtId="0" fontId="60" fillId="14" borderId="33" xfId="1" applyFont="1" applyFill="1" applyBorder="1" applyAlignment="1" applyProtection="1">
      <alignment horizontal="left" vertical="top" wrapText="1"/>
      <protection locked="0"/>
    </xf>
    <xf numFmtId="0" fontId="0" fillId="0" borderId="0" xfId="0" applyFill="1" applyBorder="1" applyAlignment="1" applyProtection="1">
      <alignment horizontal="left" vertical="top" wrapText="1"/>
    </xf>
    <xf numFmtId="0" fontId="52" fillId="0" borderId="0" xfId="3" applyFill="1" applyBorder="1" applyAlignment="1" applyProtection="1">
      <alignment horizontal="left"/>
      <protection locked="0"/>
    </xf>
    <xf numFmtId="0" fontId="9" fillId="3" borderId="4" xfId="1" applyFont="1" applyFill="1" applyBorder="1" applyAlignment="1" applyProtection="1">
      <alignment horizontal="center"/>
      <protection locked="0"/>
    </xf>
    <xf numFmtId="0" fontId="6" fillId="0" borderId="2" xfId="1" applyFont="1" applyFill="1" applyBorder="1" applyAlignment="1" applyProtection="1">
      <alignment horizontal="center" vertical="center"/>
    </xf>
    <xf numFmtId="0" fontId="7" fillId="0" borderId="18" xfId="1" applyFont="1" applyFill="1" applyBorder="1" applyAlignment="1" applyProtection="1">
      <alignment horizontal="center" vertical="center"/>
    </xf>
    <xf numFmtId="0" fontId="4" fillId="0" borderId="37" xfId="0" applyFont="1" applyBorder="1" applyAlignment="1" applyProtection="1">
      <alignment horizontal="center"/>
    </xf>
    <xf numFmtId="0" fontId="0" fillId="0" borderId="36" xfId="0" applyBorder="1" applyAlignment="1">
      <alignment horizontal="center"/>
    </xf>
    <xf numFmtId="0" fontId="7" fillId="3" borderId="4" xfId="0" applyFont="1" applyFill="1" applyBorder="1" applyAlignment="1" applyProtection="1">
      <alignment horizontal="center"/>
      <protection locked="0"/>
    </xf>
    <xf numFmtId="0" fontId="2" fillId="6" borderId="0" xfId="0" applyFont="1" applyFill="1" applyBorder="1" applyAlignment="1" applyProtection="1">
      <alignment horizontal="center"/>
    </xf>
    <xf numFmtId="0" fontId="11" fillId="3" borderId="21" xfId="0" applyFont="1" applyFill="1" applyBorder="1" applyAlignment="1" applyProtection="1">
      <alignment horizontal="left"/>
    </xf>
    <xf numFmtId="0" fontId="45" fillId="0" borderId="0" xfId="3" applyFont="1" applyFill="1" applyBorder="1" applyAlignment="1" applyProtection="1">
      <protection locked="0"/>
    </xf>
    <xf numFmtId="0" fontId="0" fillId="0" borderId="0" xfId="0" applyFont="1" applyAlignment="1"/>
    <xf numFmtId="0" fontId="26" fillId="0" borderId="0" xfId="0" applyFont="1" applyAlignment="1">
      <alignment horizontal="center"/>
    </xf>
    <xf numFmtId="0" fontId="2" fillId="3" borderId="34" xfId="0" applyFont="1" applyFill="1" applyBorder="1" applyAlignment="1" applyProtection="1">
      <alignment horizontal="center"/>
      <protection locked="0"/>
    </xf>
    <xf numFmtId="0" fontId="2" fillId="3" borderId="35" xfId="0" applyFont="1" applyFill="1" applyBorder="1" applyAlignment="1" applyProtection="1">
      <alignment horizontal="center"/>
      <protection locked="0"/>
    </xf>
    <xf numFmtId="0" fontId="2" fillId="3" borderId="26" xfId="0" applyFont="1" applyFill="1" applyBorder="1" applyAlignment="1" applyProtection="1">
      <alignment horizontal="center"/>
      <protection locked="0"/>
    </xf>
    <xf numFmtId="0" fontId="0" fillId="3" borderId="10" xfId="0" applyFill="1" applyBorder="1" applyAlignment="1" applyProtection="1">
      <alignment horizontal="left" vertical="top" wrapText="1"/>
      <protection locked="0"/>
    </xf>
    <xf numFmtId="0" fontId="0" fillId="3" borderId="11" xfId="0" applyFill="1" applyBorder="1" applyAlignment="1" applyProtection="1">
      <alignment horizontal="left" vertical="top" wrapText="1"/>
      <protection locked="0"/>
    </xf>
    <xf numFmtId="0" fontId="0" fillId="3" borderId="12" xfId="0" applyFill="1" applyBorder="1" applyAlignment="1" applyProtection="1">
      <alignment horizontal="left" vertical="top" wrapText="1"/>
      <protection locked="0"/>
    </xf>
    <xf numFmtId="0" fontId="0" fillId="3" borderId="9" xfId="0" applyFill="1" applyBorder="1" applyAlignment="1" applyProtection="1">
      <alignment horizontal="left" vertical="top" wrapText="1"/>
      <protection locked="0"/>
    </xf>
    <xf numFmtId="0" fontId="0" fillId="3" borderId="0"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25" xfId="0" applyFill="1" applyBorder="1" applyAlignment="1" applyProtection="1">
      <alignment horizontal="left" vertical="top" wrapText="1"/>
      <protection locked="0"/>
    </xf>
    <xf numFmtId="0" fontId="0" fillId="3" borderId="31" xfId="0" applyFill="1" applyBorder="1" applyAlignment="1" applyProtection="1">
      <alignment horizontal="left" vertical="top" wrapText="1"/>
      <protection locked="0"/>
    </xf>
    <xf numFmtId="0" fontId="0" fillId="3" borderId="20" xfId="0" applyFill="1" applyBorder="1" applyAlignment="1" applyProtection="1">
      <alignment horizontal="left" vertical="top" wrapText="1"/>
      <protection locked="0"/>
    </xf>
    <xf numFmtId="0" fontId="2" fillId="0" borderId="10" xfId="0" applyFont="1" applyBorder="1" applyAlignment="1">
      <alignment horizontal="center"/>
    </xf>
    <xf numFmtId="0" fontId="2" fillId="0" borderId="12" xfId="0" applyFont="1" applyBorder="1" applyAlignment="1">
      <alignment horizontal="center"/>
    </xf>
    <xf numFmtId="0" fontId="17" fillId="0" borderId="0" xfId="0" applyFont="1" applyAlignment="1">
      <alignment horizontal="center"/>
    </xf>
    <xf numFmtId="0" fontId="17" fillId="0" borderId="0" xfId="0" applyFont="1" applyAlignment="1"/>
  </cellXfs>
  <cellStyles count="5">
    <cellStyle name="Currency" xfId="4" builtinId="4"/>
    <cellStyle name="Hyperlink" xfId="3" builtinId="8"/>
    <cellStyle name="Normal" xfId="0" builtinId="0"/>
    <cellStyle name="Normal 2" xfId="1" xr:uid="{00000000-0005-0000-0000-000003000000}"/>
    <cellStyle name="Percent" xfId="2" builtinId="5"/>
  </cellStyles>
  <dxfs count="2073">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3" tint="0.79998168889431442"/>
        </patternFill>
      </fill>
    </dxf>
    <dxf>
      <font>
        <color theme="3"/>
      </font>
      <fill>
        <patternFill>
          <bgColor theme="9" tint="0.59996337778862885"/>
        </patternFill>
      </fill>
    </dxf>
    <dxf>
      <font>
        <color theme="3"/>
      </font>
      <fill>
        <patternFill>
          <bgColor theme="9" tint="0.39994506668294322"/>
        </patternFill>
      </fill>
    </dxf>
    <dxf>
      <font>
        <color theme="3"/>
      </font>
      <fill>
        <patternFill>
          <bgColor theme="9" tint="0.59996337778862885"/>
        </patternFill>
      </fill>
    </dxf>
    <dxf>
      <fill>
        <patternFill>
          <bgColor theme="9" tint="0.59996337778862885"/>
        </patternFill>
      </fill>
    </dxf>
    <dxf>
      <fill>
        <patternFill>
          <bgColor theme="3" tint="0.79998168889431442"/>
        </patternFill>
      </fill>
    </dxf>
    <dxf>
      <fill>
        <patternFill>
          <bgColor rgb="FFFFFF00"/>
        </patternFill>
      </fill>
    </dxf>
    <dxf>
      <fill>
        <patternFill>
          <bgColor theme="7" tint="0.59996337778862885"/>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ill>
        <patternFill>
          <bgColor theme="9" tint="0.59996337778862885"/>
        </patternFill>
      </fill>
    </dxf>
    <dxf>
      <fill>
        <patternFill>
          <bgColor theme="3" tint="0.79998168889431442"/>
        </patternFill>
      </fill>
    </dxf>
    <dxf>
      <fill>
        <patternFill>
          <bgColor rgb="FFFFFF00"/>
        </patternFill>
      </fill>
    </dxf>
    <dxf>
      <fill>
        <patternFill>
          <bgColor theme="7" tint="0.59996337778862885"/>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rgb="FFFF0000"/>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rgb="FFFF000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bgColor rgb="FFFF0000"/>
        </patternFill>
      </fill>
    </dxf>
    <dxf>
      <fill>
        <patternFill>
          <bgColor theme="3" tint="0.79998168889431442"/>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ont>
        <color theme="3"/>
      </font>
      <fill>
        <patternFill>
          <bgColor theme="9" tint="0.59996337778862885"/>
        </patternFill>
      </fill>
    </dxf>
    <dxf>
      <fill>
        <patternFill>
          <bgColor theme="9" tint="0.59996337778862885"/>
        </patternFill>
      </fill>
    </dxf>
    <dxf>
      <fill>
        <patternFill>
          <bgColor theme="3" tint="0.79998168889431442"/>
        </patternFill>
      </fill>
    </dxf>
    <dxf>
      <fill>
        <patternFill>
          <bgColor rgb="FFFFFF00"/>
        </patternFill>
      </fill>
    </dxf>
    <dxf>
      <fill>
        <patternFill>
          <bgColor theme="7" tint="0.59996337778862885"/>
        </patternFill>
      </fill>
    </dxf>
    <dxf>
      <font>
        <color auto="1"/>
      </font>
      <fill>
        <patternFill>
          <fgColor rgb="FFFF0000"/>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45</xdr:col>
      <xdr:colOff>409575</xdr:colOff>
      <xdr:row>96</xdr:row>
      <xdr:rowOff>76200</xdr:rowOff>
    </xdr:from>
    <xdr:to>
      <xdr:col>45</xdr:col>
      <xdr:colOff>409575</xdr:colOff>
      <xdr:row>100</xdr:row>
      <xdr:rowOff>85725</xdr:rowOff>
    </xdr:to>
    <xdr:cxnSp macro="">
      <xdr:nvCxnSpPr>
        <xdr:cNvPr id="3" name="Straight Arrow Connector 2">
          <a:extLst>
            <a:ext uri="{FF2B5EF4-FFF2-40B4-BE49-F238E27FC236}">
              <a16:creationId xmlns:a16="http://schemas.microsoft.com/office/drawing/2014/main" id="{00000000-0008-0000-0000-000003000000}"/>
            </a:ext>
          </a:extLst>
        </xdr:cNvPr>
        <xdr:cNvCxnSpPr/>
      </xdr:nvCxnSpPr>
      <xdr:spPr>
        <a:xfrm>
          <a:off x="10029825" y="17964150"/>
          <a:ext cx="0" cy="8286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5</xdr:col>
          <xdr:colOff>152400</xdr:colOff>
          <xdr:row>56</xdr:row>
          <xdr:rowOff>38100</xdr:rowOff>
        </xdr:from>
        <xdr:to>
          <xdr:col>7</xdr:col>
          <xdr:colOff>276225</xdr:colOff>
          <xdr:row>57</xdr:row>
          <xdr:rowOff>66675</xdr:rowOff>
        </xdr:to>
        <xdr:sp macro="" textlink="">
          <xdr:nvSpPr>
            <xdr:cNvPr id="1027" name="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Unhide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171450</xdr:colOff>
          <xdr:row>56</xdr:row>
          <xdr:rowOff>47625</xdr:rowOff>
        </xdr:from>
        <xdr:to>
          <xdr:col>11</xdr:col>
          <xdr:colOff>180975</xdr:colOff>
          <xdr:row>57</xdr:row>
          <xdr:rowOff>66675</xdr:rowOff>
        </xdr:to>
        <xdr:sp macro="" textlink="">
          <xdr:nvSpPr>
            <xdr:cNvPr id="1028" name="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Rows with Zero Value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9</xdr:row>
          <xdr:rowOff>0</xdr:rowOff>
        </xdr:from>
        <xdr:to>
          <xdr:col>11</xdr:col>
          <xdr:colOff>285750</xdr:colOff>
          <xdr:row>9</xdr:row>
          <xdr:rowOff>228600</xdr:rowOff>
        </xdr:to>
        <xdr:sp macro="" textlink="">
          <xdr:nvSpPr>
            <xdr:cNvPr id="1041" name="Button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columns with no travel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552450</xdr:colOff>
          <xdr:row>8</xdr:row>
          <xdr:rowOff>9525</xdr:rowOff>
        </xdr:from>
        <xdr:to>
          <xdr:col>10</xdr:col>
          <xdr:colOff>476250</xdr:colOff>
          <xdr:row>8</xdr:row>
          <xdr:rowOff>228600</xdr:rowOff>
        </xdr:to>
        <xdr:sp macro="" textlink="">
          <xdr:nvSpPr>
            <xdr:cNvPr id="1043" name="Button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Add Columns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0</xdr:colOff>
      <xdr:row>7</xdr:row>
      <xdr:rowOff>0</xdr:rowOff>
    </xdr:from>
    <xdr:to>
      <xdr:col>4</xdr:col>
      <xdr:colOff>504825</xdr:colOff>
      <xdr:row>16</xdr:row>
      <xdr:rowOff>0</xdr:rowOff>
    </xdr:to>
    <xdr:pic>
      <xdr:nvPicPr>
        <xdr:cNvPr id="3073" name="Picture 1">
          <a:extLst>
            <a:ext uri="{FF2B5EF4-FFF2-40B4-BE49-F238E27FC236}">
              <a16:creationId xmlns:a16="http://schemas.microsoft.com/office/drawing/2014/main" id="{00000000-0008-0000-0200-000001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0" y="1371600"/>
          <a:ext cx="1743075" cy="1714500"/>
        </a:xfrm>
        <a:prstGeom prst="rect">
          <a:avLst/>
        </a:prstGeom>
        <a:noFill/>
        <a:ln w="1">
          <a:noFill/>
          <a:miter lim="800000"/>
          <a:headEnd/>
          <a:tailEnd/>
        </a:ln>
      </xdr:spPr>
    </xdr:pic>
    <xdr:clientData/>
  </xdr:twoCellAnchor>
  <xdr:twoCellAnchor editAs="oneCell">
    <xdr:from>
      <xdr:col>2</xdr:col>
      <xdr:colOff>0</xdr:colOff>
      <xdr:row>7</xdr:row>
      <xdr:rowOff>0</xdr:rowOff>
    </xdr:from>
    <xdr:to>
      <xdr:col>4</xdr:col>
      <xdr:colOff>504825</xdr:colOff>
      <xdr:row>16</xdr:row>
      <xdr:rowOff>0</xdr:rowOff>
    </xdr:to>
    <xdr:pic>
      <xdr:nvPicPr>
        <xdr:cNvPr id="3074" name="Picture 1">
          <a:extLst>
            <a:ext uri="{FF2B5EF4-FFF2-40B4-BE49-F238E27FC236}">
              <a16:creationId xmlns:a16="http://schemas.microsoft.com/office/drawing/2014/main" id="{00000000-0008-0000-0200-000002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0" y="1371600"/>
          <a:ext cx="1743075" cy="1714500"/>
        </a:xfrm>
        <a:prstGeom prst="rect">
          <a:avLst/>
        </a:prstGeom>
        <a:noFill/>
        <a:ln w="1">
          <a:noFill/>
          <a:miter lim="800000"/>
          <a:headEnd/>
          <a:tailEnd/>
        </a:ln>
      </xdr:spPr>
    </xdr:pic>
    <xdr:clientData/>
  </xdr:twoCellAnchor>
  <xdr:twoCellAnchor>
    <xdr:from>
      <xdr:col>1</xdr:col>
      <xdr:colOff>0</xdr:colOff>
      <xdr:row>49</xdr:row>
      <xdr:rowOff>180975</xdr:rowOff>
    </xdr:from>
    <xdr:to>
      <xdr:col>10</xdr:col>
      <xdr:colOff>552450</xdr:colOff>
      <xdr:row>70</xdr:row>
      <xdr:rowOff>180975</xdr:rowOff>
    </xdr:to>
    <xdr:pic>
      <xdr:nvPicPr>
        <xdr:cNvPr id="3075" name="Picture 7">
          <a:extLst>
            <a:ext uri="{FF2B5EF4-FFF2-40B4-BE49-F238E27FC236}">
              <a16:creationId xmlns:a16="http://schemas.microsoft.com/office/drawing/2014/main" id="{00000000-0008-0000-0200-0000030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09550" y="9629775"/>
          <a:ext cx="5124450" cy="4000500"/>
        </a:xfrm>
        <a:prstGeom prst="rect">
          <a:avLst/>
        </a:prstGeom>
        <a:noFill/>
        <a:ln w="9525">
          <a:noFill/>
          <a:miter lim="800000"/>
          <a:headEnd/>
          <a:tailEnd/>
        </a:ln>
      </xdr:spPr>
    </xdr:pic>
    <xdr:clientData/>
  </xdr:twoCellAnchor>
  <xdr:twoCellAnchor editAs="oneCell">
    <xdr:from>
      <xdr:col>2</xdr:col>
      <xdr:colOff>333375</xdr:colOff>
      <xdr:row>19</xdr:row>
      <xdr:rowOff>9525</xdr:rowOff>
    </xdr:from>
    <xdr:to>
      <xdr:col>4</xdr:col>
      <xdr:colOff>38100</xdr:colOff>
      <xdr:row>23</xdr:row>
      <xdr:rowOff>57150</xdr:rowOff>
    </xdr:to>
    <xdr:pic>
      <xdr:nvPicPr>
        <xdr:cNvPr id="3076" name="Picture 2">
          <a:extLst>
            <a:ext uri="{FF2B5EF4-FFF2-40B4-BE49-F238E27FC236}">
              <a16:creationId xmlns:a16="http://schemas.microsoft.com/office/drawing/2014/main" id="{00000000-0008-0000-0200-0000040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04875" y="3667125"/>
          <a:ext cx="942975" cy="809625"/>
        </a:xfrm>
        <a:prstGeom prst="rect">
          <a:avLst/>
        </a:prstGeom>
        <a:noFill/>
        <a:ln w="1">
          <a:noFill/>
          <a:miter lim="800000"/>
          <a:headEnd/>
          <a:tailEnd/>
        </a:ln>
      </xdr:spPr>
    </xdr:pic>
    <xdr:clientData/>
  </xdr:twoCellAnchor>
  <xdr:twoCellAnchor>
    <xdr:from>
      <xdr:col>11</xdr:col>
      <xdr:colOff>28575</xdr:colOff>
      <xdr:row>49</xdr:row>
      <xdr:rowOff>95250</xdr:rowOff>
    </xdr:from>
    <xdr:to>
      <xdr:col>17</xdr:col>
      <xdr:colOff>638175</xdr:colOff>
      <xdr:row>74</xdr:row>
      <xdr:rowOff>104775</xdr:rowOff>
    </xdr:to>
    <xdr:pic>
      <xdr:nvPicPr>
        <xdr:cNvPr id="3077" name="Picture 10">
          <a:extLst>
            <a:ext uri="{FF2B5EF4-FFF2-40B4-BE49-F238E27FC236}">
              <a16:creationId xmlns:a16="http://schemas.microsoft.com/office/drawing/2014/main" id="{00000000-0008-0000-0200-0000050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419725" y="9544050"/>
          <a:ext cx="4362450" cy="47720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123825</xdr:colOff>
          <xdr:row>1</xdr:row>
          <xdr:rowOff>28575</xdr:rowOff>
        </xdr:from>
        <xdr:to>
          <xdr:col>10</xdr:col>
          <xdr:colOff>209550</xdr:colOff>
          <xdr:row>2</xdr:row>
          <xdr:rowOff>133350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Zero Accounts (Show Journal Entries)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247650</xdr:colOff>
          <xdr:row>3</xdr:row>
          <xdr:rowOff>66675</xdr:rowOff>
        </xdr:from>
        <xdr:to>
          <xdr:col>9</xdr:col>
          <xdr:colOff>238125</xdr:colOff>
          <xdr:row>4</xdr:row>
          <xdr:rowOff>142875</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400-000002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UnHide Zero Accounts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95250</xdr:colOff>
          <xdr:row>5</xdr:row>
          <xdr:rowOff>66675</xdr:rowOff>
        </xdr:from>
        <xdr:to>
          <xdr:col>9</xdr:col>
          <xdr:colOff>428625</xdr:colOff>
          <xdr:row>7</xdr:row>
          <xdr:rowOff>38100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4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Populate Data for Voucher Upload</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www.uakron.edu/controller/accounts-payable.dot"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uakron.edu/controller/accounts-payable.dot"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sheetPr>
  <dimension ref="A1:EB117"/>
  <sheetViews>
    <sheetView tabSelected="1" zoomScale="80" zoomScaleNormal="80" zoomScaleSheetLayoutView="100" workbookViewId="0">
      <pane ySplit="11" topLeftCell="A92" activePane="bottomLeft" state="frozen"/>
      <selection pane="bottomLeft" activeCell="L103" sqref="L102:L103"/>
      <selection activeCell="D73" activeCellId="3" sqref="A50:IV50 C57 K61 D73"/>
    </sheetView>
  </sheetViews>
  <sheetFormatPr defaultColWidth="9.140625" defaultRowHeight="15"/>
  <cols>
    <col min="1" max="1" width="33.140625" style="61" customWidth="1"/>
    <col min="2" max="2" width="11.140625" style="61" customWidth="1"/>
    <col min="3" max="3" width="5.140625" style="61" customWidth="1"/>
    <col min="4" max="4" width="11.140625" style="61" customWidth="1"/>
    <col min="5" max="5" width="10.140625" style="61" customWidth="1"/>
    <col min="6" max="6" width="9.85546875" style="61" customWidth="1"/>
    <col min="7" max="7" width="11.28515625" style="61" customWidth="1"/>
    <col min="8" max="8" width="5.5703125" style="61" customWidth="1"/>
    <col min="9" max="9" width="11.28515625" style="61" customWidth="1"/>
    <col min="10" max="10" width="5.5703125" style="61" customWidth="1"/>
    <col min="11" max="11" width="11.42578125" style="61" customWidth="1"/>
    <col min="12" max="12" width="5.7109375" style="61" customWidth="1"/>
    <col min="13" max="13" width="13.5703125" style="61" customWidth="1"/>
    <col min="14" max="14" width="6.140625" style="61" customWidth="1"/>
    <col min="15" max="15" width="13.5703125" style="61" customWidth="1"/>
    <col min="16" max="16" width="6.42578125" style="61" customWidth="1"/>
    <col min="17" max="17" width="13.5703125" style="61" customWidth="1"/>
    <col min="18" max="18" width="6.5703125" style="61" customWidth="1"/>
    <col min="19" max="19" width="13.5703125" style="61" customWidth="1"/>
    <col min="20" max="20" width="6.5703125" style="61" customWidth="1"/>
    <col min="21" max="21" width="13.5703125" style="61" hidden="1" customWidth="1"/>
    <col min="22" max="22" width="7.28515625" style="61" hidden="1" customWidth="1"/>
    <col min="23" max="23" width="13.5703125" style="61" hidden="1" customWidth="1"/>
    <col min="24" max="24" width="6.28515625" style="61" hidden="1" customWidth="1"/>
    <col min="25" max="25" width="13.5703125" style="61" hidden="1" customWidth="1"/>
    <col min="26" max="26" width="6.5703125" style="61" hidden="1" customWidth="1"/>
    <col min="27" max="27" width="13.5703125" style="61" hidden="1" customWidth="1"/>
    <col min="28" max="28" width="6.5703125" style="61" hidden="1" customWidth="1"/>
    <col min="29" max="29" width="13.5703125" style="61" hidden="1" customWidth="1"/>
    <col min="30" max="30" width="6.5703125" style="61" hidden="1" customWidth="1"/>
    <col min="31" max="31" width="13.5703125" style="61" hidden="1" customWidth="1"/>
    <col min="32" max="32" width="7.28515625" style="61" hidden="1" customWidth="1"/>
    <col min="33" max="33" width="13.5703125" style="61" hidden="1" customWidth="1"/>
    <col min="34" max="34" width="6.28515625" style="61" hidden="1" customWidth="1"/>
    <col min="35" max="35" width="13.5703125" style="61" hidden="1" customWidth="1"/>
    <col min="36" max="36" width="6.5703125" style="61" hidden="1" customWidth="1"/>
    <col min="37" max="37" width="13.5703125" style="61" hidden="1" customWidth="1"/>
    <col min="38" max="38" width="7.140625" style="61" hidden="1" customWidth="1"/>
    <col min="39" max="39" width="13.5703125" style="61" hidden="1" customWidth="1"/>
    <col min="40" max="40" width="7.140625" style="61" hidden="1" customWidth="1"/>
    <col min="41" max="41" width="13.5703125" style="61" hidden="1" customWidth="1"/>
    <col min="42" max="42" width="7.5703125" style="61" hidden="1" customWidth="1"/>
    <col min="43" max="43" width="11.42578125" style="61" customWidth="1"/>
    <col min="44" max="44" width="7.28515625" style="61" customWidth="1"/>
    <col min="45" max="45" width="12.140625" style="61" customWidth="1"/>
    <col min="46" max="46" width="12.28515625" style="61" customWidth="1"/>
    <col min="47" max="47" width="13.5703125" style="60" bestFit="1" customWidth="1"/>
    <col min="48" max="49" width="13.140625" style="60" bestFit="1" customWidth="1"/>
    <col min="50" max="50" width="13.7109375" style="60" bestFit="1" customWidth="1"/>
    <col min="51" max="51" width="13.42578125" style="61" customWidth="1"/>
    <col min="52" max="16384" width="9.140625" style="61"/>
  </cols>
  <sheetData>
    <row r="1" spans="1:132" ht="18" customHeight="1">
      <c r="A1" s="407" t="s">
        <v>0</v>
      </c>
      <c r="B1" s="407"/>
      <c r="C1" s="407"/>
      <c r="D1" s="407"/>
      <c r="E1" s="407"/>
      <c r="F1" s="407"/>
      <c r="G1" s="407"/>
      <c r="H1" s="407"/>
      <c r="I1" s="407"/>
      <c r="J1" s="407"/>
      <c r="K1" s="407"/>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row>
    <row r="2" spans="1:132" ht="3" customHeight="1" thickBot="1">
      <c r="A2" s="376"/>
      <c r="B2" s="376"/>
      <c r="C2" s="376"/>
      <c r="D2" s="376"/>
      <c r="E2" s="376"/>
      <c r="F2" s="376"/>
      <c r="G2" s="376"/>
      <c r="H2" s="376"/>
      <c r="I2" s="376"/>
      <c r="J2" s="376"/>
      <c r="K2" s="376"/>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row>
    <row r="3" spans="1:132" ht="13.5" customHeight="1" thickBot="1">
      <c r="A3" s="58" t="s">
        <v>1</v>
      </c>
      <c r="B3" s="58"/>
      <c r="C3" s="409" t="s">
        <v>2</v>
      </c>
      <c r="D3" s="410"/>
      <c r="E3" s="410"/>
      <c r="F3" s="410"/>
      <c r="G3" s="411"/>
      <c r="H3" s="3"/>
      <c r="I3" s="377" t="s">
        <v>3</v>
      </c>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377"/>
      <c r="AR3" s="378"/>
      <c r="AS3" s="3"/>
      <c r="AT3" s="3"/>
    </row>
    <row r="4" spans="1:132" ht="12.75" customHeight="1" thickBot="1">
      <c r="A4" s="58" t="s">
        <v>4</v>
      </c>
      <c r="B4" s="58"/>
      <c r="C4" s="412" t="s">
        <v>5</v>
      </c>
      <c r="D4" s="413"/>
      <c r="E4" s="413"/>
      <c r="F4" s="413"/>
      <c r="G4" s="414"/>
      <c r="H4" s="71"/>
      <c r="I4" s="377" t="s">
        <v>6</v>
      </c>
      <c r="J4" s="377"/>
      <c r="K4" s="377"/>
      <c r="L4" s="377"/>
      <c r="M4" s="377"/>
      <c r="N4" s="377"/>
      <c r="O4" s="377"/>
      <c r="P4" s="377"/>
      <c r="Q4" s="350"/>
      <c r="R4" s="350"/>
      <c r="S4" s="350"/>
      <c r="T4" s="350"/>
      <c r="U4" s="350"/>
      <c r="V4" s="350"/>
      <c r="W4" s="350"/>
      <c r="X4" s="350"/>
      <c r="Y4" s="350"/>
      <c r="Z4" s="350"/>
      <c r="AA4" s="350"/>
      <c r="AB4" s="377"/>
      <c r="AC4" s="377"/>
      <c r="AD4" s="377"/>
      <c r="AE4" s="377"/>
      <c r="AF4" s="377"/>
      <c r="AG4" s="377"/>
      <c r="AH4" s="377"/>
      <c r="AI4" s="377"/>
      <c r="AJ4" s="377"/>
      <c r="AK4" s="377"/>
      <c r="AL4" s="377"/>
      <c r="AM4" s="377"/>
      <c r="AN4" s="377"/>
      <c r="AO4" s="377"/>
      <c r="AP4" s="377"/>
      <c r="AQ4" s="377"/>
      <c r="AR4" s="377"/>
      <c r="AS4" s="3"/>
      <c r="AT4" s="3"/>
    </row>
    <row r="5" spans="1:132" ht="31.5" customHeight="1" thickBot="1">
      <c r="A5" s="58" t="s">
        <v>7</v>
      </c>
      <c r="B5" s="58"/>
      <c r="C5" s="415" t="s">
        <v>8</v>
      </c>
      <c r="D5" s="415"/>
      <c r="E5" s="415"/>
      <c r="F5" s="415"/>
      <c r="G5" s="415"/>
      <c r="H5" s="71"/>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c r="AJ5" s="420"/>
      <c r="AK5" s="420"/>
      <c r="AL5" s="420"/>
      <c r="AM5" s="420"/>
      <c r="AN5" s="420"/>
      <c r="AO5" s="420"/>
      <c r="AP5" s="420"/>
      <c r="AQ5" s="420"/>
      <c r="AR5" s="421"/>
      <c r="AS5" s="3" t="s">
        <v>9</v>
      </c>
      <c r="AT5" s="3"/>
    </row>
    <row r="6" spans="1:132" ht="13.5" customHeight="1" thickBot="1">
      <c r="A6" s="59" t="s">
        <v>10</v>
      </c>
      <c r="B6" s="59"/>
      <c r="C6" s="392" t="s">
        <v>11</v>
      </c>
      <c r="D6" s="392"/>
      <c r="E6" s="392"/>
      <c r="F6" s="392"/>
      <c r="G6" s="392"/>
      <c r="H6" s="392"/>
      <c r="I6" s="392"/>
      <c r="J6" s="392"/>
      <c r="K6" s="392"/>
      <c r="L6" s="392"/>
      <c r="M6" s="355"/>
      <c r="N6" s="355"/>
      <c r="O6" s="355"/>
      <c r="P6" s="355"/>
      <c r="Q6" s="355"/>
      <c r="R6" s="355"/>
      <c r="S6" s="355"/>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
      <c r="AS6" s="3"/>
      <c r="AT6" s="3"/>
      <c r="AU6" s="337"/>
      <c r="AV6" s="336" t="s">
        <v>12</v>
      </c>
      <c r="AW6" s="337"/>
    </row>
    <row r="7" spans="1:132" ht="13.5" customHeight="1">
      <c r="A7" s="59" t="s">
        <v>13</v>
      </c>
      <c r="B7" s="59"/>
      <c r="C7" s="168" t="s">
        <v>14</v>
      </c>
      <c r="D7" s="383">
        <v>36892</v>
      </c>
      <c r="E7" s="168" t="s">
        <v>15</v>
      </c>
      <c r="F7" s="383">
        <v>36892</v>
      </c>
      <c r="G7" s="72" t="s">
        <v>16</v>
      </c>
      <c r="H7" s="71"/>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83"/>
      <c r="AV7" s="70"/>
      <c r="AW7" s="70"/>
      <c r="AX7" s="70"/>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row>
    <row r="8" spans="1:132" ht="8.25" customHeight="1">
      <c r="A8" s="10"/>
      <c r="B8" s="10"/>
      <c r="C8" s="72"/>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70"/>
      <c r="AV8" s="70"/>
      <c r="AW8" s="70"/>
      <c r="AX8" s="70"/>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G8" s="83"/>
      <c r="CH8" s="83"/>
      <c r="CI8" s="83"/>
      <c r="CJ8" s="83"/>
      <c r="CK8" s="83"/>
      <c r="CL8" s="83"/>
      <c r="CM8" s="83"/>
      <c r="CN8" s="83"/>
      <c r="CO8" s="83"/>
      <c r="CP8" s="83"/>
      <c r="CQ8" s="83"/>
      <c r="CR8" s="83"/>
      <c r="CS8" s="83"/>
      <c r="CT8" s="83"/>
      <c r="CU8" s="83"/>
      <c r="CV8" s="83"/>
      <c r="CW8" s="83"/>
      <c r="CX8" s="83"/>
      <c r="CY8" s="83"/>
      <c r="CZ8" s="83"/>
      <c r="DA8" s="83"/>
      <c r="DB8" s="83"/>
      <c r="DC8" s="83"/>
      <c r="DD8" s="83"/>
      <c r="DE8" s="83"/>
      <c r="DF8" s="83"/>
      <c r="DG8" s="83"/>
      <c r="DH8" s="83"/>
      <c r="DI8" s="83"/>
      <c r="DJ8" s="83"/>
      <c r="DK8" s="83"/>
      <c r="DL8" s="83"/>
      <c r="DM8" s="83"/>
      <c r="DN8" s="83"/>
      <c r="DO8" s="83"/>
      <c r="DP8" s="83"/>
      <c r="DQ8" s="83"/>
      <c r="DR8" s="83"/>
      <c r="DS8" s="83"/>
      <c r="DT8" s="83"/>
      <c r="DU8" s="83"/>
      <c r="DV8" s="83"/>
      <c r="DW8" s="83"/>
      <c r="DX8" s="83"/>
      <c r="DY8" s="83"/>
      <c r="DZ8" s="83"/>
      <c r="EA8" s="83"/>
      <c r="EB8" s="83"/>
    </row>
    <row r="9" spans="1:132" s="62" customFormat="1" ht="20.25" customHeight="1" thickBot="1">
      <c r="A9" s="395" t="s">
        <v>17</v>
      </c>
      <c r="B9" s="395"/>
      <c r="C9" s="395"/>
      <c r="D9" s="395"/>
      <c r="E9" s="395"/>
      <c r="F9" s="395"/>
      <c r="G9" s="395"/>
      <c r="H9" s="395"/>
      <c r="I9" s="346"/>
      <c r="J9" s="346"/>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84"/>
      <c r="AV9" s="84"/>
      <c r="AW9" s="84"/>
      <c r="AX9" s="84"/>
      <c r="AY9" s="85"/>
      <c r="AZ9" s="85"/>
      <c r="BA9" s="85"/>
      <c r="BB9" s="85"/>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row>
    <row r="10" spans="1:132" s="63" customFormat="1" ht="19.5" customHeight="1" thickBot="1">
      <c r="A10" s="396"/>
      <c r="B10" s="396"/>
      <c r="C10" s="396"/>
      <c r="D10" s="396"/>
      <c r="E10" s="396"/>
      <c r="F10" s="396"/>
      <c r="G10" s="396"/>
      <c r="H10" s="396"/>
      <c r="I10" s="347"/>
      <c r="J10" s="347"/>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86" t="s">
        <v>18</v>
      </c>
      <c r="AV10" s="280" t="s">
        <v>18</v>
      </c>
      <c r="AW10" s="93" t="s">
        <v>18</v>
      </c>
      <c r="AX10" s="93" t="s">
        <v>18</v>
      </c>
      <c r="AY10" s="95" t="s">
        <v>19</v>
      </c>
      <c r="AZ10" s="85"/>
      <c r="BA10" s="85"/>
      <c r="BB10" s="85"/>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row>
    <row r="11" spans="1:132" ht="16.5" thickTop="1" thickBot="1">
      <c r="A11" s="10"/>
      <c r="B11" s="10"/>
      <c r="C11" s="10"/>
      <c r="D11" s="10"/>
      <c r="E11" s="303" t="s">
        <v>20</v>
      </c>
      <c r="F11" s="303"/>
      <c r="G11" s="383">
        <v>36892</v>
      </c>
      <c r="H11" s="44" t="str">
        <f>IF(ISBLANK(G11),"", "Trav")</f>
        <v>Trav</v>
      </c>
      <c r="I11" s="383">
        <v>36896</v>
      </c>
      <c r="J11" s="44" t="str">
        <f>IF(ISBLANK(I11),"", "Trav")</f>
        <v>Trav</v>
      </c>
      <c r="K11" s="383">
        <v>36898</v>
      </c>
      <c r="L11" s="44" t="str">
        <f>IF(ISBLANK(K11),"", "Trav")</f>
        <v>Trav</v>
      </c>
      <c r="M11" s="383">
        <v>36899</v>
      </c>
      <c r="N11" s="44" t="str">
        <f>IF(ISBLANK(M11),"", "Trav")</f>
        <v>Trav</v>
      </c>
      <c r="O11" s="383">
        <v>36923</v>
      </c>
      <c r="P11" s="44" t="str">
        <f>IF(ISBLANK(O11),"", "Trav")</f>
        <v>Trav</v>
      </c>
      <c r="Q11" s="384">
        <v>36927</v>
      </c>
      <c r="R11" s="44" t="str">
        <f>IF(ISBLANK(Q11),"", "Trav")</f>
        <v>Trav</v>
      </c>
      <c r="S11" s="385">
        <v>36930</v>
      </c>
      <c r="T11" s="44" t="str">
        <f>IF(ISBLANK(S11),"", "Trav")</f>
        <v>Trav</v>
      </c>
      <c r="U11" s="301"/>
      <c r="V11" s="44" t="str">
        <f>IF(ISBLANK(U11),"", "Trav")</f>
        <v/>
      </c>
      <c r="W11" s="301"/>
      <c r="X11" s="44" t="str">
        <f>IF(ISBLANK(W11),"", "Trav")</f>
        <v/>
      </c>
      <c r="Y11" s="301"/>
      <c r="Z11" s="44" t="str">
        <f>IF(ISBLANK(Y11),"", "Trav")</f>
        <v/>
      </c>
      <c r="AA11" s="301"/>
      <c r="AB11" s="44" t="str">
        <f>IF(ISBLANK(AA11),"", "Trav")</f>
        <v/>
      </c>
      <c r="AC11" s="301"/>
      <c r="AD11" s="44" t="str">
        <f>IF(ISBLANK(AC11),"", "Trav")</f>
        <v/>
      </c>
      <c r="AE11" s="301"/>
      <c r="AF11" s="44" t="str">
        <f>IF(ISBLANK(AE11),"", "Trav")</f>
        <v/>
      </c>
      <c r="AG11" s="301"/>
      <c r="AH11" s="44" t="str">
        <f>IF(ISBLANK(AG11),"", "Trav")</f>
        <v/>
      </c>
      <c r="AI11" s="301"/>
      <c r="AJ11" s="44" t="str">
        <f>IF(ISBLANK(AI11),"", "Trav")</f>
        <v/>
      </c>
      <c r="AK11" s="301"/>
      <c r="AL11" s="44" t="str">
        <f>IF(ISBLANK(AK11),"", "Trav")</f>
        <v/>
      </c>
      <c r="AM11" s="301"/>
      <c r="AN11" s="44" t="str">
        <f>IF(ISBLANK(AM11),"", "Trav")</f>
        <v/>
      </c>
      <c r="AO11" s="301"/>
      <c r="AP11" s="44" t="str">
        <f>IF(ISBLANK(AO11),"", "Trav")</f>
        <v/>
      </c>
      <c r="AQ11" s="373"/>
      <c r="AR11" s="44" t="str">
        <f>IF(ISBLANK(AQ11),"", "Trav")</f>
        <v/>
      </c>
      <c r="AS11" s="373"/>
      <c r="AT11" s="44" t="str">
        <f>IF(ISBLANK(AS11),"", "Trav")</f>
        <v/>
      </c>
      <c r="AU11" s="94" t="s">
        <v>21</v>
      </c>
      <c r="AV11" s="281" t="s">
        <v>22</v>
      </c>
      <c r="AW11" s="94" t="s">
        <v>23</v>
      </c>
      <c r="AX11" s="87" t="s">
        <v>24</v>
      </c>
      <c r="AY11" s="96"/>
      <c r="AZ11" s="85"/>
      <c r="BA11" s="85"/>
      <c r="BB11" s="85"/>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row>
    <row r="12" spans="1:132" ht="15.75" thickBot="1">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285"/>
      <c r="AV12" s="64"/>
      <c r="AW12" s="64"/>
      <c r="AX12" s="64"/>
      <c r="AY12" s="64"/>
      <c r="AZ12" s="64"/>
      <c r="BA12" s="64"/>
      <c r="BB12" s="64"/>
    </row>
    <row r="13" spans="1:132" ht="15" customHeight="1" thickTop="1" thickBot="1">
      <c r="A13" s="393" t="s">
        <v>25</v>
      </c>
      <c r="B13" s="393"/>
      <c r="C13" s="393"/>
      <c r="D13" s="393"/>
      <c r="E13" s="393"/>
      <c r="F13" s="393"/>
      <c r="G13" s="393"/>
      <c r="H13" s="393"/>
      <c r="I13" s="393"/>
      <c r="J13" s="393"/>
      <c r="K13" s="393"/>
      <c r="L13" s="393"/>
      <c r="M13" s="393"/>
      <c r="N13" s="393"/>
      <c r="O13" s="393"/>
      <c r="P13" s="393"/>
      <c r="Q13" s="393"/>
      <c r="R13" s="393"/>
      <c r="S13" s="393"/>
      <c r="T13" s="393"/>
      <c r="U13" s="393"/>
      <c r="V13" s="393"/>
      <c r="W13" s="393"/>
      <c r="X13" s="393"/>
      <c r="Y13" s="393"/>
      <c r="Z13" s="393"/>
      <c r="AA13" s="393"/>
      <c r="AB13" s="393"/>
      <c r="AC13" s="393"/>
      <c r="AD13" s="393"/>
      <c r="AE13" s="393"/>
      <c r="AF13" s="393"/>
      <c r="AG13" s="393"/>
      <c r="AH13" s="393"/>
      <c r="AI13" s="393"/>
      <c r="AJ13" s="393"/>
      <c r="AK13" s="393"/>
      <c r="AL13" s="393"/>
      <c r="AM13" s="393"/>
      <c r="AN13" s="393"/>
      <c r="AO13" s="393"/>
      <c r="AP13" s="393"/>
      <c r="AQ13" s="393"/>
      <c r="AR13" s="393"/>
      <c r="AS13" s="393"/>
      <c r="AT13" s="394"/>
      <c r="AU13" s="88"/>
      <c r="AV13" s="260"/>
      <c r="AW13" s="88"/>
      <c r="AX13" s="117"/>
      <c r="AY13" s="99"/>
      <c r="AZ13" s="64"/>
      <c r="BA13" s="64"/>
      <c r="BB13" s="64"/>
    </row>
    <row r="14" spans="1:132" ht="16.5" thickTop="1" thickBot="1">
      <c r="A14" s="116" t="s">
        <v>26</v>
      </c>
      <c r="B14" s="73" t="s">
        <v>27</v>
      </c>
      <c r="C14" s="13"/>
      <c r="D14" s="14"/>
      <c r="E14" s="14"/>
      <c r="F14" s="14"/>
      <c r="G14" s="14"/>
      <c r="H14" s="14"/>
      <c r="I14" s="14"/>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88"/>
      <c r="AV14" s="260"/>
      <c r="AW14" s="88"/>
      <c r="AX14" s="88"/>
      <c r="AY14" s="97"/>
      <c r="AZ14" s="64"/>
      <c r="BA14" s="64"/>
      <c r="BB14" s="64"/>
    </row>
    <row r="15" spans="1:132" ht="15.75" thickBot="1">
      <c r="A15" s="363" t="s">
        <v>28</v>
      </c>
      <c r="B15" s="112" t="s">
        <v>29</v>
      </c>
      <c r="C15" s="329"/>
      <c r="D15" s="397"/>
      <c r="E15" s="397"/>
      <c r="F15" s="108" t="s">
        <v>30</v>
      </c>
      <c r="G15" s="391"/>
      <c r="H15" s="391"/>
      <c r="I15" s="55">
        <v>0</v>
      </c>
      <c r="J15" s="81" t="s">
        <v>31</v>
      </c>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89">
        <f>IF(J15="Reimb",I15,0)</f>
        <v>0</v>
      </c>
      <c r="AV15" s="282">
        <f>IF(J15="Pre-Pd",I15,0)</f>
        <v>0</v>
      </c>
      <c r="AW15" s="89">
        <f>IF(J15="PCard",I15,0)</f>
        <v>0</v>
      </c>
      <c r="AX15" s="89">
        <f>SUM(AU15:AW15)</f>
        <v>0</v>
      </c>
      <c r="AY15" s="97"/>
      <c r="AZ15" s="64"/>
      <c r="BA15" s="64"/>
      <c r="BB15" s="64"/>
    </row>
    <row r="16" spans="1:132" ht="15.75" thickBot="1">
      <c r="A16" s="363" t="s">
        <v>28</v>
      </c>
      <c r="B16" s="112" t="s">
        <v>29</v>
      </c>
      <c r="C16" s="329"/>
      <c r="D16" s="397"/>
      <c r="E16" s="397"/>
      <c r="F16" s="108" t="s">
        <v>30</v>
      </c>
      <c r="G16" s="391"/>
      <c r="H16" s="391"/>
      <c r="I16" s="55">
        <v>0</v>
      </c>
      <c r="J16" s="81" t="s">
        <v>31</v>
      </c>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89">
        <f>IF(J16="Reimb",I16,0)</f>
        <v>0</v>
      </c>
      <c r="AV16" s="282">
        <f>IF(J16="Pre-Pd",I16,0)</f>
        <v>0</v>
      </c>
      <c r="AW16" s="89">
        <f>IF(J16="PCard",I16,0)</f>
        <v>0</v>
      </c>
      <c r="AX16" s="89">
        <f>SUM(AU16:AW16)</f>
        <v>0</v>
      </c>
      <c r="AY16" s="97"/>
      <c r="AZ16" s="64"/>
      <c r="BA16" s="64"/>
      <c r="BB16" s="64"/>
    </row>
    <row r="17" spans="1:54" ht="15.75" thickBot="1">
      <c r="A17" s="363" t="s">
        <v>28</v>
      </c>
      <c r="B17" s="112" t="s">
        <v>29</v>
      </c>
      <c r="C17" s="329"/>
      <c r="D17" s="397"/>
      <c r="E17" s="397"/>
      <c r="F17" s="108" t="s">
        <v>30</v>
      </c>
      <c r="G17" s="391"/>
      <c r="H17" s="391"/>
      <c r="I17" s="55">
        <v>0</v>
      </c>
      <c r="J17" s="81" t="s">
        <v>31</v>
      </c>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89">
        <f>IF(J17="Reimb",I17,0)</f>
        <v>0</v>
      </c>
      <c r="AV17" s="282">
        <f>IF(J17="Pre-Pd",I17,0)</f>
        <v>0</v>
      </c>
      <c r="AW17" s="89">
        <f>IF(J17="PCard",I17,0)</f>
        <v>0</v>
      </c>
      <c r="AX17" s="89">
        <f>SUM(AU17:AW17)</f>
        <v>0</v>
      </c>
      <c r="AY17" s="97"/>
      <c r="AZ17" s="64"/>
      <c r="BA17" s="64"/>
      <c r="BB17" s="64"/>
    </row>
    <row r="18" spans="1:54" ht="15.75" thickBot="1">
      <c r="A18" s="363" t="s">
        <v>28</v>
      </c>
      <c r="B18" s="112" t="s">
        <v>29</v>
      </c>
      <c r="C18" s="329"/>
      <c r="D18" s="397"/>
      <c r="E18" s="397"/>
      <c r="F18" s="108" t="s">
        <v>30</v>
      </c>
      <c r="G18" s="391"/>
      <c r="H18" s="391"/>
      <c r="I18" s="55">
        <v>0</v>
      </c>
      <c r="J18" s="81" t="s">
        <v>31</v>
      </c>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89">
        <f>IF(J18="Reimb",I18,0)</f>
        <v>0</v>
      </c>
      <c r="AV18" s="282">
        <f>IF(J18="Pre-Pd",I18,0)</f>
        <v>0</v>
      </c>
      <c r="AW18" s="89">
        <f>IF(J18="PCard",I18,0)</f>
        <v>0</v>
      </c>
      <c r="AX18" s="89">
        <f>SUM(AU18:AW18)</f>
        <v>0</v>
      </c>
      <c r="AY18" s="97"/>
      <c r="AZ18" s="64"/>
      <c r="BA18" s="64"/>
      <c r="BB18" s="64"/>
    </row>
    <row r="19" spans="1:54" ht="18" thickBot="1">
      <c r="A19" s="363" t="s">
        <v>28</v>
      </c>
      <c r="B19" s="112" t="s">
        <v>29</v>
      </c>
      <c r="C19" s="329"/>
      <c r="D19" s="397"/>
      <c r="E19" s="397"/>
      <c r="F19" s="108" t="s">
        <v>30</v>
      </c>
      <c r="G19" s="391"/>
      <c r="H19" s="391"/>
      <c r="I19" s="80">
        <v>0</v>
      </c>
      <c r="J19" s="81" t="s">
        <v>31</v>
      </c>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89">
        <f>IF(J19="Reimb",I19,0)</f>
        <v>0</v>
      </c>
      <c r="AV19" s="282">
        <f>IF(J19="Pre-Pd",I19,0)</f>
        <v>0</v>
      </c>
      <c r="AW19" s="89">
        <f>IF(J19="PCard",I19,0)</f>
        <v>0</v>
      </c>
      <c r="AX19" s="89">
        <f>SUM(AU19:AW19)</f>
        <v>0</v>
      </c>
      <c r="AY19" s="97"/>
      <c r="AZ19" s="64"/>
      <c r="BA19" s="64"/>
      <c r="BB19" s="64"/>
    </row>
    <row r="20" spans="1:54" hidden="1">
      <c r="A20" s="15"/>
      <c r="B20" s="16"/>
      <c r="C20" s="32" t="s">
        <v>32</v>
      </c>
      <c r="D20" s="16"/>
      <c r="E20" s="32"/>
      <c r="F20" s="33"/>
      <c r="G20" s="34"/>
      <c r="H20" s="1"/>
      <c r="I20" s="34">
        <f>SUM(IF(J15="Reimb",I15,0)+(IF(J16="Reimb",I16,0))+(IF(J17="Reimb",I17,0))+(IF(J18="Reimb",I18,0))+(IF(J19="Reimb",I19,0)))</f>
        <v>0</v>
      </c>
      <c r="J20" s="1"/>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89"/>
      <c r="AV20" s="260"/>
      <c r="AW20" s="88"/>
      <c r="AX20" s="88"/>
      <c r="AY20" s="97"/>
      <c r="AZ20" s="64"/>
      <c r="BA20" s="64"/>
      <c r="BB20" s="64"/>
    </row>
    <row r="21" spans="1:54" hidden="1">
      <c r="A21" s="15"/>
      <c r="B21" s="16"/>
      <c r="C21" s="32" t="s">
        <v>33</v>
      </c>
      <c r="D21" s="16"/>
      <c r="E21" s="32"/>
      <c r="F21" s="33"/>
      <c r="G21" s="34"/>
      <c r="H21" s="1"/>
      <c r="I21" s="34">
        <f>SUM(IF(J15="Pre-Pd",I15,0)+(IF(J16="Pre-Pd",I16,0))+(IF(J17="Pre-Pd",I17,0))+(IF(J18="Pre-Pd",I18,0))+(IF(J19="Pre-Pd",I19,0)))</f>
        <v>0</v>
      </c>
      <c r="J21" s="1"/>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89"/>
      <c r="AV21" s="282"/>
      <c r="AW21" s="88"/>
      <c r="AX21" s="88"/>
      <c r="AY21" s="97"/>
      <c r="AZ21" s="64"/>
      <c r="BA21" s="64"/>
      <c r="BB21" s="64"/>
    </row>
    <row r="22" spans="1:54" hidden="1">
      <c r="A22" s="15"/>
      <c r="B22" s="16"/>
      <c r="C22" s="32" t="s">
        <v>34</v>
      </c>
      <c r="D22" s="16"/>
      <c r="E22" s="32"/>
      <c r="F22" s="33"/>
      <c r="G22" s="348"/>
      <c r="H22" s="1"/>
      <c r="I22" s="348">
        <f>SUM(IF(J15="PCard",I15,0)+(IF(J16="PCard",I16,0))+(IF(J17="PCard",I17,0))+(IF(J18="PCard",I18,0))+(IF(J19="PCard",I19,0)))</f>
        <v>0</v>
      </c>
      <c r="J22" s="1"/>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88"/>
      <c r="AV22" s="282"/>
      <c r="AW22" s="89"/>
      <c r="AX22" s="88"/>
      <c r="AY22" s="97"/>
      <c r="AZ22" s="64"/>
      <c r="BA22" s="64"/>
      <c r="BB22" s="64"/>
    </row>
    <row r="23" spans="1:54" s="67" customFormat="1" ht="15.75" thickBot="1">
      <c r="A23" s="18"/>
      <c r="B23" s="13"/>
      <c r="C23" s="35" t="s">
        <v>35</v>
      </c>
      <c r="D23" s="349"/>
      <c r="E23" s="42"/>
      <c r="F23" s="48"/>
      <c r="G23" s="110"/>
      <c r="H23" s="111"/>
      <c r="I23" s="110">
        <f>SUM(I20:I22)</f>
        <v>0</v>
      </c>
      <c r="J23" s="19"/>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88"/>
      <c r="AV23" s="260"/>
      <c r="AW23" s="88"/>
      <c r="AX23" s="89"/>
      <c r="AY23" s="98"/>
      <c r="AZ23" s="66"/>
      <c r="BA23" s="66"/>
      <c r="BB23" s="66"/>
    </row>
    <row r="24" spans="1:54" ht="26.25" customHeight="1" thickTop="1" thickBot="1">
      <c r="A24" s="402" t="s">
        <v>36</v>
      </c>
      <c r="B24" s="418"/>
      <c r="C24" s="418"/>
      <c r="D24" s="418"/>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18"/>
      <c r="AL24" s="418"/>
      <c r="AM24" s="418"/>
      <c r="AN24" s="418"/>
      <c r="AO24" s="418"/>
      <c r="AP24" s="418"/>
      <c r="AQ24" s="418"/>
      <c r="AR24" s="418"/>
      <c r="AS24" s="418"/>
      <c r="AT24" s="419"/>
      <c r="AU24" s="88"/>
      <c r="AV24" s="260"/>
      <c r="AW24" s="88"/>
      <c r="AX24" s="117"/>
      <c r="AY24" s="99"/>
      <c r="AZ24" s="64"/>
      <c r="BA24" s="64"/>
      <c r="BB24" s="64"/>
    </row>
    <row r="25" spans="1:54" ht="16.5" thickTop="1" thickBot="1">
      <c r="A25" s="304" t="s">
        <v>37</v>
      </c>
      <c r="B25" s="451" t="s">
        <v>38</v>
      </c>
      <c r="C25" s="452"/>
      <c r="D25" s="452"/>
      <c r="E25" s="293" t="s">
        <v>39</v>
      </c>
      <c r="F25" s="293" t="s">
        <v>40</v>
      </c>
      <c r="G25" s="25"/>
      <c r="H25" s="17"/>
      <c r="I25" s="25"/>
      <c r="J25" s="25" t="s">
        <v>41</v>
      </c>
      <c r="K25" s="386">
        <v>0.56000000000000005</v>
      </c>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82"/>
      <c r="AO25" s="15"/>
      <c r="AP25" s="15"/>
      <c r="AQ25" s="15"/>
      <c r="AR25" s="15"/>
      <c r="AS25" s="10"/>
      <c r="AT25" s="10"/>
      <c r="AU25" s="88"/>
      <c r="AV25" s="260"/>
      <c r="AW25" s="88"/>
      <c r="AX25" s="88"/>
      <c r="AY25" s="97"/>
      <c r="AZ25" s="64"/>
      <c r="BA25" s="64"/>
      <c r="BB25" s="64"/>
    </row>
    <row r="26" spans="1:54">
      <c r="A26" s="108" t="s">
        <v>14</v>
      </c>
      <c r="B26" s="375"/>
      <c r="C26" s="74" t="s">
        <v>15</v>
      </c>
      <c r="D26" s="375"/>
      <c r="E26" s="300"/>
      <c r="F26" s="261"/>
      <c r="G26" s="302">
        <f>IF($E26="",0,IF($E26=G$11,+$F26*$K$25,0))</f>
        <v>0</v>
      </c>
      <c r="H26" s="82"/>
      <c r="I26" s="302">
        <f>IF($E26="",0,IF($E26=I$11,+$F26*$K$25,0))</f>
        <v>0</v>
      </c>
      <c r="J26" s="82"/>
      <c r="K26" s="302">
        <f>IF($E26="",0,IF($E26=K$11,+$F26*$K$25,0))</f>
        <v>0</v>
      </c>
      <c r="L26" s="18"/>
      <c r="M26" s="302">
        <f>IF($E26="",0,IF($E26=M$11,+$F26*$K$25,0))</f>
        <v>0</v>
      </c>
      <c r="N26" s="18"/>
      <c r="O26" s="302">
        <f>IF($E26="",0,IF($E26=O$11,+$F26*$K$25,0))</f>
        <v>0</v>
      </c>
      <c r="P26" s="18"/>
      <c r="Q26" s="302">
        <f>IF($E26="",0,IF($E26=Q$11,+$F26*$K$25,0))</f>
        <v>0</v>
      </c>
      <c r="R26" s="18"/>
      <c r="S26" s="302">
        <f>IF($E26="",0,IF($E26=S$11,+$F26*$K$25,0))</f>
        <v>0</v>
      </c>
      <c r="T26" s="18"/>
      <c r="U26" s="302">
        <f>IF($E26="",0,IF($E26=U$11,+$F26*$K$25,0))</f>
        <v>0</v>
      </c>
      <c r="V26" s="18"/>
      <c r="W26" s="302">
        <f>IF($E26="",0,IF($E26=W$11,+$F26*$K$25,0))</f>
        <v>0</v>
      </c>
      <c r="X26" s="18"/>
      <c r="Y26" s="302">
        <f>IF($E26="",0,IF($E26=Y$11,+$F26*$K$25,0))</f>
        <v>0</v>
      </c>
      <c r="Z26" s="18"/>
      <c r="AA26" s="302">
        <f>IF($E26="",0,IF($E26=AA$11,+$F26*$K$25,0))</f>
        <v>0</v>
      </c>
      <c r="AB26" s="18"/>
      <c r="AC26" s="302">
        <f>IF($E26="",0,IF($E26=AC$11,+$F26*$K$25,0))</f>
        <v>0</v>
      </c>
      <c r="AD26" s="18"/>
      <c r="AE26" s="302">
        <f>IF($E26="",0,IF($E26=AE$11,+$F26*$K$25,0))</f>
        <v>0</v>
      </c>
      <c r="AF26" s="18"/>
      <c r="AG26" s="302">
        <f>IF($E26="",0,IF($E26=AG$11,+$F26*$K$25,0))</f>
        <v>0</v>
      </c>
      <c r="AH26" s="18"/>
      <c r="AI26" s="302">
        <f>IF($E26="",0,IF($E26=AI$11,+$F26*$K$25,0))</f>
        <v>0</v>
      </c>
      <c r="AJ26" s="18"/>
      <c r="AK26" s="302">
        <f>IF($E26="",0,IF($E26=AK$11,+$F26*$K$25,0))</f>
        <v>0</v>
      </c>
      <c r="AL26" s="18"/>
      <c r="AM26" s="302">
        <f>IF($E26="",0,IF($E26=AM$11,+$F26*$K$25,0))</f>
        <v>0</v>
      </c>
      <c r="AN26" s="18"/>
      <c r="AO26" s="302">
        <f>IF($E26="",0,IF($E26=AO$11,+$F26*$K$25,0))</f>
        <v>0</v>
      </c>
      <c r="AP26" s="18"/>
      <c r="AQ26" s="302">
        <f>IF($E26="",0,IF($E26=AQ$11,+$F26*$K$25,0))</f>
        <v>0</v>
      </c>
      <c r="AR26" s="18"/>
      <c r="AS26" s="302">
        <f>IF($E26="",0,IF($E26=AS$11,+$F26*$K$25,0))</f>
        <v>0</v>
      </c>
      <c r="AT26" s="18"/>
      <c r="AU26" s="88"/>
      <c r="AV26" s="260"/>
      <c r="AW26" s="88"/>
      <c r="AX26" s="88"/>
      <c r="AY26" s="97"/>
      <c r="AZ26" s="64"/>
      <c r="BA26" s="64"/>
      <c r="BB26" s="64"/>
    </row>
    <row r="27" spans="1:54">
      <c r="A27" s="108" t="s">
        <v>14</v>
      </c>
      <c r="B27" s="375"/>
      <c r="C27" s="74" t="s">
        <v>15</v>
      </c>
      <c r="D27" s="375"/>
      <c r="E27" s="300"/>
      <c r="F27" s="261"/>
      <c r="G27" s="302">
        <f>IF($E27="",0,IF($E27=G$11,+$F27*$K$25,0))</f>
        <v>0</v>
      </c>
      <c r="H27" s="18"/>
      <c r="I27" s="302">
        <f>IF($E27="",0,IF($E27=I$11,+$F27*$K$25,0))</f>
        <v>0</v>
      </c>
      <c r="J27" s="18"/>
      <c r="K27" s="302">
        <f>IF($E27="",0,IF($E27=K$11,+$F27*$K$25,0))</f>
        <v>0</v>
      </c>
      <c r="L27" s="18"/>
      <c r="M27" s="302">
        <f>IF($E27="",0,IF($E27=M$11,+$F27*$K$25,0))</f>
        <v>0</v>
      </c>
      <c r="N27" s="18"/>
      <c r="O27" s="302">
        <f>IF($E27="",0,IF($E27=O$11,+$F27*$K$25,0))</f>
        <v>0</v>
      </c>
      <c r="P27" s="18"/>
      <c r="Q27" s="302">
        <f>IF($E27="",0,IF($E27=Q$11,+$F27*$K$25,0))</f>
        <v>0</v>
      </c>
      <c r="R27" s="18"/>
      <c r="S27" s="302">
        <f>IF($E27="",0,IF($E27=S$11,+$F27*$K$25,0))</f>
        <v>0</v>
      </c>
      <c r="T27" s="18"/>
      <c r="U27" s="302">
        <f>IF($E27="",0,IF($E27=U$11,+$F27*$K$25,0))</f>
        <v>0</v>
      </c>
      <c r="V27" s="18"/>
      <c r="W27" s="302">
        <f>IF($E27="",0,IF($E27=W$11,+$F27*$K$25,0))</f>
        <v>0</v>
      </c>
      <c r="X27" s="18"/>
      <c r="Y27" s="302">
        <f>IF($E27="",0,IF($E27=Y$11,+$F27*$K$25,0))</f>
        <v>0</v>
      </c>
      <c r="Z27" s="18"/>
      <c r="AA27" s="302">
        <f>IF($E27="",0,IF($E27=AA$11,+$F27*$K$25,0))</f>
        <v>0</v>
      </c>
      <c r="AB27" s="18"/>
      <c r="AC27" s="302">
        <f>IF($E27="",0,IF($E27=AC$11,+$F27*$K$25,0))</f>
        <v>0</v>
      </c>
      <c r="AD27" s="18"/>
      <c r="AE27" s="302">
        <f>IF($E27="",0,IF($E27=AE$11,+$F27*$K$25,0))</f>
        <v>0</v>
      </c>
      <c r="AF27" s="18"/>
      <c r="AG27" s="302">
        <f>IF($E27="",0,IF($E27=AG$11,+$F27*$K$25,0))</f>
        <v>0</v>
      </c>
      <c r="AH27" s="18"/>
      <c r="AI27" s="302">
        <f>IF($E27="",0,IF($E27=AI$11,+$F27*$K$25,0))</f>
        <v>0</v>
      </c>
      <c r="AJ27" s="18"/>
      <c r="AK27" s="302">
        <f>IF($E27="",0,IF($E27=AK$11,+$F27*$K$25,0))</f>
        <v>0</v>
      </c>
      <c r="AL27" s="18"/>
      <c r="AM27" s="302">
        <f>IF($E27="",0,IF($E27=AM$11,+$F27*$K$25,0))</f>
        <v>0</v>
      </c>
      <c r="AN27" s="18"/>
      <c r="AO27" s="302">
        <f>IF($E27="",0,IF($E27=AO$11,+$F27*$K$25,0))</f>
        <v>0</v>
      </c>
      <c r="AP27" s="18"/>
      <c r="AQ27" s="302">
        <f>IF($E27="",0,IF($E27=AQ$11,+$F27*$K$25,0))</f>
        <v>0</v>
      </c>
      <c r="AR27" s="18"/>
      <c r="AS27" s="302">
        <f>IF($E27="",0,IF($E27=AS$11,+$F27*$K$25,0))</f>
        <v>0</v>
      </c>
      <c r="AT27" s="18"/>
      <c r="AU27" s="88"/>
      <c r="AV27" s="260"/>
      <c r="AW27" s="88"/>
      <c r="AX27" s="88"/>
      <c r="AY27" s="97"/>
      <c r="AZ27" s="64"/>
      <c r="BA27" s="64"/>
      <c r="BB27" s="64"/>
    </row>
    <row r="28" spans="1:54">
      <c r="A28" s="108" t="s">
        <v>14</v>
      </c>
      <c r="B28" s="375"/>
      <c r="C28" s="74" t="s">
        <v>15</v>
      </c>
      <c r="D28" s="375"/>
      <c r="E28" s="300"/>
      <c r="F28" s="261"/>
      <c r="G28" s="302">
        <f>IF($E28="",0,IF($E28=G$11,+$F28*$K$25,0))</f>
        <v>0</v>
      </c>
      <c r="H28" s="18"/>
      <c r="I28" s="302">
        <f>IF($E28="",0,IF($E28=I$11,+$F28*$K$25,0))</f>
        <v>0</v>
      </c>
      <c r="J28" s="18"/>
      <c r="K28" s="302">
        <f>IF($E28="",0,IF($E28=K$11,+$F28*$K$25,0))</f>
        <v>0</v>
      </c>
      <c r="L28" s="18"/>
      <c r="M28" s="302">
        <f>IF($E28="",0,IF($E28=M$11,+$F28*$K$25,0))</f>
        <v>0</v>
      </c>
      <c r="N28" s="18"/>
      <c r="O28" s="302">
        <f>IF($E28="",0,IF($E28=O$11,+$F28*$K$25,0))</f>
        <v>0</v>
      </c>
      <c r="P28" s="18"/>
      <c r="Q28" s="302">
        <f>IF($E28="",0,IF($E28=Q$11,+$F28*$K$25,0))</f>
        <v>0</v>
      </c>
      <c r="R28" s="18"/>
      <c r="S28" s="302">
        <f>IF($E28="",0,IF($E28=S$11,+$F28*$K$25,0))</f>
        <v>0</v>
      </c>
      <c r="T28" s="18"/>
      <c r="U28" s="302">
        <f>IF($E28="",0,IF($E28=U$11,+$F28*$K$25,0))</f>
        <v>0</v>
      </c>
      <c r="V28" s="18"/>
      <c r="W28" s="302">
        <f>IF($E28="",0,IF($E28=W$11,+$F28*$K$25,0))</f>
        <v>0</v>
      </c>
      <c r="X28" s="18"/>
      <c r="Y28" s="302">
        <f>IF($E28="",0,IF($E28=Y$11,+$F28*$K$25,0))</f>
        <v>0</v>
      </c>
      <c r="Z28" s="18"/>
      <c r="AA28" s="302">
        <f>IF($E28="",0,IF($E28=AA$11,+$F28*$K$25,0))</f>
        <v>0</v>
      </c>
      <c r="AB28" s="18"/>
      <c r="AC28" s="302">
        <f>IF($E28="",0,IF($E28=AC$11,+$F28*$K$25,0))</f>
        <v>0</v>
      </c>
      <c r="AD28" s="18"/>
      <c r="AE28" s="302">
        <f>IF($E28="",0,IF($E28=AE$11,+$F28*$K$25,0))</f>
        <v>0</v>
      </c>
      <c r="AF28" s="18"/>
      <c r="AG28" s="302">
        <f>IF($E28="",0,IF($E28=AG$11,+$F28*$K$25,0))</f>
        <v>0</v>
      </c>
      <c r="AH28" s="18"/>
      <c r="AI28" s="302">
        <f>IF($E28="",0,IF($E28=AI$11,+$F28*$K$25,0))</f>
        <v>0</v>
      </c>
      <c r="AJ28" s="18"/>
      <c r="AK28" s="302">
        <f>IF($E28="",0,IF($E28=AK$11,+$F28*$K$25,0))</f>
        <v>0</v>
      </c>
      <c r="AL28" s="18"/>
      <c r="AM28" s="302">
        <f>IF($E28="",0,IF($E28=AM$11,+$F28*$K$25,0))</f>
        <v>0</v>
      </c>
      <c r="AN28" s="18"/>
      <c r="AO28" s="302">
        <f>IF($E28="",0,IF($E28=AO$11,+$F28*$K$25,0))</f>
        <v>0</v>
      </c>
      <c r="AP28" s="18"/>
      <c r="AQ28" s="302">
        <f>IF($E28="",0,IF($E28=AQ$11,+$F28*$K$25,0))</f>
        <v>0</v>
      </c>
      <c r="AR28" s="18"/>
      <c r="AS28" s="302">
        <f>IF($E28="",0,IF($E28=AS$11,+$F28*$K$25,0))</f>
        <v>0</v>
      </c>
      <c r="AT28" s="18"/>
      <c r="AU28" s="88"/>
      <c r="AV28" s="260"/>
      <c r="AW28" s="88"/>
      <c r="AX28" s="88"/>
      <c r="AY28" s="97"/>
      <c r="AZ28" s="64"/>
      <c r="BA28" s="64"/>
      <c r="BB28" s="64"/>
    </row>
    <row r="29" spans="1:54">
      <c r="A29" s="108" t="s">
        <v>14</v>
      </c>
      <c r="B29" s="375"/>
      <c r="C29" s="74" t="s">
        <v>15</v>
      </c>
      <c r="D29" s="375"/>
      <c r="E29" s="300"/>
      <c r="F29" s="261"/>
      <c r="G29" s="302">
        <f>IF($E29="",0,IF($E29=G$11,+$F29*$K$25,0))</f>
        <v>0</v>
      </c>
      <c r="H29" s="18"/>
      <c r="I29" s="302">
        <f>IF($E29="",0,IF($E29=I$11,+$F29*$K$25,0))</f>
        <v>0</v>
      </c>
      <c r="J29" s="18"/>
      <c r="K29" s="302">
        <f>IF($E29="",0,IF($E29=K$11,+$F29*$K$25,0))</f>
        <v>0</v>
      </c>
      <c r="L29" s="18"/>
      <c r="M29" s="302">
        <f>IF($E29="",0,IF($E29=M$11,+$F29*$K$25,0))</f>
        <v>0</v>
      </c>
      <c r="N29" s="18"/>
      <c r="O29" s="302">
        <f>IF($E29="",0,IF($E29=O$11,+$F29*$K$25,0))</f>
        <v>0</v>
      </c>
      <c r="P29" s="18"/>
      <c r="Q29" s="302">
        <f>IF($E29="",0,IF($E29=Q$11,+$F29*$K$25,0))</f>
        <v>0</v>
      </c>
      <c r="R29" s="18"/>
      <c r="S29" s="302">
        <f>IF($E29="",0,IF($E29=S$11,+$F29*$K$25,0))</f>
        <v>0</v>
      </c>
      <c r="T29" s="18"/>
      <c r="U29" s="302">
        <f>IF($E29="",0,IF($E29=U$11,+$F29*$K$25,0))</f>
        <v>0</v>
      </c>
      <c r="V29" s="18"/>
      <c r="W29" s="302">
        <f>IF($E29="",0,IF($E29=W$11,+$F29*$K$25,0))</f>
        <v>0</v>
      </c>
      <c r="X29" s="18"/>
      <c r="Y29" s="302">
        <f>IF($E29="",0,IF($E29=Y$11,+$F29*$K$25,0))</f>
        <v>0</v>
      </c>
      <c r="Z29" s="18"/>
      <c r="AA29" s="302">
        <f>IF($E29="",0,IF($E29=AA$11,+$F29*$K$25,0))</f>
        <v>0</v>
      </c>
      <c r="AB29" s="18"/>
      <c r="AC29" s="302">
        <f>IF($E29="",0,IF($E29=AC$11,+$F29*$K$25,0))</f>
        <v>0</v>
      </c>
      <c r="AD29" s="18"/>
      <c r="AE29" s="302">
        <f>IF($E29="",0,IF($E29=AE$11,+$F29*$K$25,0))</f>
        <v>0</v>
      </c>
      <c r="AF29" s="18"/>
      <c r="AG29" s="302">
        <f>IF($E29="",0,IF($E29=AG$11,+$F29*$K$25,0))</f>
        <v>0</v>
      </c>
      <c r="AH29" s="18"/>
      <c r="AI29" s="302">
        <f>IF($E29="",0,IF($E29=AI$11,+$F29*$K$25,0))</f>
        <v>0</v>
      </c>
      <c r="AJ29" s="18"/>
      <c r="AK29" s="302">
        <f>IF($E29="",0,IF($E29=AK$11,+$F29*$K$25,0))</f>
        <v>0</v>
      </c>
      <c r="AL29" s="18"/>
      <c r="AM29" s="302">
        <f>IF($E29="",0,IF($E29=AM$11,+$F29*$K$25,0))</f>
        <v>0</v>
      </c>
      <c r="AN29" s="18"/>
      <c r="AO29" s="302">
        <f>IF($E29="",0,IF($E29=AO$11,+$F29*$K$25,0))</f>
        <v>0</v>
      </c>
      <c r="AP29" s="18"/>
      <c r="AQ29" s="302">
        <f>IF($E29="",0,IF($E29=AQ$11,+$F29*$K$25,0))</f>
        <v>0</v>
      </c>
      <c r="AR29" s="18"/>
      <c r="AS29" s="302">
        <f>IF($E29="",0,IF($E29=AS$11,+$F29*$K$25,0))</f>
        <v>0</v>
      </c>
      <c r="AT29" s="18"/>
      <c r="AU29" s="88"/>
      <c r="AV29" s="260"/>
      <c r="AW29" s="88"/>
      <c r="AX29" s="88"/>
      <c r="AY29" s="97"/>
      <c r="AZ29" s="64"/>
      <c r="BA29" s="64"/>
      <c r="BB29" s="64"/>
    </row>
    <row r="30" spans="1:54">
      <c r="A30" s="108" t="s">
        <v>14</v>
      </c>
      <c r="B30" s="375"/>
      <c r="C30" s="74" t="s">
        <v>15</v>
      </c>
      <c r="D30" s="375"/>
      <c r="E30" s="300"/>
      <c r="F30" s="261"/>
      <c r="G30" s="302">
        <f>IF($E30="",0,IF($E30=G$11,+$F30*$K$25,0))</f>
        <v>0</v>
      </c>
      <c r="H30" s="18"/>
      <c r="I30" s="302">
        <f>IF($E30="",0,IF($E30=I$11,+$F30*$K$25,0))</f>
        <v>0</v>
      </c>
      <c r="J30" s="18"/>
      <c r="K30" s="302">
        <f>IF($E30="",0,IF($E30=K$11,+$F30*$K$25,0))</f>
        <v>0</v>
      </c>
      <c r="L30" s="18"/>
      <c r="M30" s="302">
        <f>IF($E30="",0,IF($E30=M$11,+$F30*$K$25,0))</f>
        <v>0</v>
      </c>
      <c r="N30" s="18"/>
      <c r="O30" s="302">
        <f>IF($E30="",0,IF($E30=O$11,+$F30*$K$25,0))</f>
        <v>0</v>
      </c>
      <c r="P30" s="18"/>
      <c r="Q30" s="302">
        <f>IF($E30="",0,IF($E30=Q$11,+$F30*$K$25,0))</f>
        <v>0</v>
      </c>
      <c r="R30" s="18"/>
      <c r="S30" s="302">
        <f>IF($E30="",0,IF($E30=S$11,+$F30*$K$25,0))</f>
        <v>0</v>
      </c>
      <c r="T30" s="18"/>
      <c r="U30" s="302">
        <f>IF($E30="",0,IF($E30=U$11,+$F30*$K$25,0))</f>
        <v>0</v>
      </c>
      <c r="V30" s="18"/>
      <c r="W30" s="302">
        <f>IF($E30="",0,IF($E30=W$11,+$F30*$K$25,0))</f>
        <v>0</v>
      </c>
      <c r="X30" s="18"/>
      <c r="Y30" s="302">
        <f>IF($E30="",0,IF($E30=Y$11,+$F30*$K$25,0))</f>
        <v>0</v>
      </c>
      <c r="Z30" s="18"/>
      <c r="AA30" s="302">
        <f>IF($E30="",0,IF($E30=AA$11,+$F30*$K$25,0))</f>
        <v>0</v>
      </c>
      <c r="AB30" s="18"/>
      <c r="AC30" s="302">
        <f>IF($E30="",0,IF($E30=AC$11,+$F30*$K$25,0))</f>
        <v>0</v>
      </c>
      <c r="AD30" s="18"/>
      <c r="AE30" s="302">
        <f>IF($E30="",0,IF($E30=AE$11,+$F30*$K$25,0))</f>
        <v>0</v>
      </c>
      <c r="AF30" s="18"/>
      <c r="AG30" s="302">
        <f>IF($E30="",0,IF($E30=AG$11,+$F30*$K$25,0))</f>
        <v>0</v>
      </c>
      <c r="AH30" s="18"/>
      <c r="AI30" s="302">
        <f>IF($E30="",0,IF($E30=AI$11,+$F30*$K$25,0))</f>
        <v>0</v>
      </c>
      <c r="AJ30" s="18"/>
      <c r="AK30" s="302">
        <f>IF($E30="",0,IF($E30=AK$11,+$F30*$K$25,0))</f>
        <v>0</v>
      </c>
      <c r="AL30" s="18"/>
      <c r="AM30" s="302">
        <f>IF($E30="",0,IF($E30=AM$11,+$F30*$K$25,0))</f>
        <v>0</v>
      </c>
      <c r="AN30" s="18"/>
      <c r="AO30" s="302">
        <f>IF($E30="",0,IF($E30=AO$11,+$F30*$K$25,0))</f>
        <v>0</v>
      </c>
      <c r="AP30" s="18"/>
      <c r="AQ30" s="302">
        <f>IF($E30="",0,IF($E30=AQ$11,+$F30*$K$25,0))</f>
        <v>0</v>
      </c>
      <c r="AR30" s="18"/>
      <c r="AS30" s="302">
        <f>IF($E30="",0,IF($E30=AS$11,+$F30*$K$25,0))</f>
        <v>0</v>
      </c>
      <c r="AT30" s="18"/>
      <c r="AU30" s="88"/>
      <c r="AV30" s="260"/>
      <c r="AW30" s="88"/>
      <c r="AX30" s="88"/>
      <c r="AY30" s="97"/>
      <c r="AZ30" s="64"/>
      <c r="BA30" s="64"/>
      <c r="BB30" s="64"/>
    </row>
    <row r="31" spans="1:54" s="64" customFormat="1" ht="17.25">
      <c r="A31" s="273"/>
      <c r="B31" s="273"/>
      <c r="C31" s="273"/>
      <c r="D31" s="328" t="s">
        <v>42</v>
      </c>
      <c r="E31" s="298"/>
      <c r="F31" s="272">
        <f>'Mileage Worksheet'!G41</f>
        <v>51</v>
      </c>
      <c r="G31" s="273">
        <f>'Mileage Worksheet'!H41</f>
        <v>28.56</v>
      </c>
      <c r="H31" s="18"/>
      <c r="I31" s="338"/>
      <c r="J31" s="82"/>
      <c r="K31" s="338"/>
      <c r="L31" s="82"/>
      <c r="M31" s="338"/>
      <c r="N31" s="18"/>
      <c r="O31" s="338"/>
      <c r="P31" s="18"/>
      <c r="Q31" s="338"/>
      <c r="R31" s="338"/>
      <c r="S31" s="338"/>
      <c r="T31" s="18"/>
      <c r="U31" s="338"/>
      <c r="V31" s="18"/>
      <c r="W31" s="338"/>
      <c r="X31" s="18"/>
      <c r="Y31" s="338"/>
      <c r="Z31" s="18"/>
      <c r="AA31" s="338"/>
      <c r="AB31" s="338"/>
      <c r="AC31" s="338"/>
      <c r="AD31" s="18"/>
      <c r="AE31" s="338"/>
      <c r="AF31" s="18"/>
      <c r="AG31" s="338"/>
      <c r="AH31" s="18"/>
      <c r="AI31" s="338"/>
      <c r="AJ31" s="18"/>
      <c r="AK31" s="338"/>
      <c r="AL31" s="18"/>
      <c r="AM31" s="338"/>
      <c r="AN31" s="18"/>
      <c r="AO31" s="338"/>
      <c r="AP31" s="18"/>
      <c r="AQ31" s="338"/>
      <c r="AR31" s="82"/>
      <c r="AS31" s="338"/>
      <c r="AT31" s="82"/>
      <c r="AU31" s="88"/>
      <c r="AV31" s="260"/>
      <c r="AW31" s="88"/>
      <c r="AX31" s="88"/>
      <c r="AY31" s="97"/>
    </row>
    <row r="32" spans="1:54" s="64" customFormat="1">
      <c r="A32" s="38"/>
      <c r="B32" s="38"/>
      <c r="C32" s="45" t="s">
        <v>32</v>
      </c>
      <c r="D32" s="39"/>
      <c r="E32" s="39"/>
      <c r="F32" s="274">
        <f>SUM(F26:F31)</f>
        <v>51</v>
      </c>
      <c r="G32" s="34">
        <f>ROUNDUP(SUM(G26:G31),2)</f>
        <v>28.56</v>
      </c>
      <c r="H32" s="40"/>
      <c r="I32" s="34">
        <f>ROUNDUP(SUM(I26:I31),2)</f>
        <v>0</v>
      </c>
      <c r="J32" s="40"/>
      <c r="K32" s="34">
        <f>ROUNDUP(SUM(K26:K31),2)</f>
        <v>0</v>
      </c>
      <c r="L32" s="40"/>
      <c r="M32" s="34">
        <f>ROUNDUP(SUM(M26:M31),2)</f>
        <v>0</v>
      </c>
      <c r="N32" s="40"/>
      <c r="O32" s="34">
        <f>ROUNDUP(SUM(O26:O31),2)</f>
        <v>0</v>
      </c>
      <c r="P32" s="40"/>
      <c r="Q32" s="34">
        <f>ROUNDUP(SUM(Q26:Q31),2)</f>
        <v>0</v>
      </c>
      <c r="R32" s="40"/>
      <c r="S32" s="34">
        <f>ROUNDUP(SUM(S26:S31),2)</f>
        <v>0</v>
      </c>
      <c r="T32" s="40"/>
      <c r="U32" s="34">
        <f>ROUNDUP(SUM(U26:U31),2)</f>
        <v>0</v>
      </c>
      <c r="V32" s="40"/>
      <c r="W32" s="34">
        <f>ROUNDUP(SUM(W26:W31),2)</f>
        <v>0</v>
      </c>
      <c r="X32" s="18"/>
      <c r="Y32" s="34">
        <f>ROUNDUP(SUM(Y26:Y31),2)</f>
        <v>0</v>
      </c>
      <c r="Z32" s="40"/>
      <c r="AA32" s="34">
        <f>ROUNDUP(SUM(AA26:AA31),2)</f>
        <v>0</v>
      </c>
      <c r="AB32" s="40"/>
      <c r="AC32" s="34">
        <f>ROUNDUP(SUM(AC26:AC31),2)</f>
        <v>0</v>
      </c>
      <c r="AD32" s="40"/>
      <c r="AE32" s="34">
        <f>ROUNDUP(SUM(AE26:AE31),2)</f>
        <v>0</v>
      </c>
      <c r="AF32" s="40"/>
      <c r="AG32" s="34">
        <f>ROUNDUP(SUM(AG26:AG31),2)</f>
        <v>0</v>
      </c>
      <c r="AH32" s="18"/>
      <c r="AI32" s="34">
        <f>ROUNDUP(SUM(AI26:AI31),2)</f>
        <v>0</v>
      </c>
      <c r="AJ32" s="40"/>
      <c r="AK32" s="34">
        <f>ROUNDUP(SUM(AK26:AK31),2)</f>
        <v>0</v>
      </c>
      <c r="AL32" s="40"/>
      <c r="AM32" s="34">
        <f>ROUNDUP(SUM(AM26:AM31),2)</f>
        <v>0</v>
      </c>
      <c r="AN32" s="40"/>
      <c r="AO32" s="34">
        <f>ROUNDUP(SUM(AO26:AO31),2)</f>
        <v>0</v>
      </c>
      <c r="AP32" s="40"/>
      <c r="AQ32" s="34">
        <f>ROUNDUP(SUM(AQ26:AQ31),2)</f>
        <v>0</v>
      </c>
      <c r="AR32" s="40"/>
      <c r="AS32" s="34">
        <f>ROUNDUP(SUM(AS26:AS31),2)</f>
        <v>0</v>
      </c>
      <c r="AT32" s="40"/>
      <c r="AU32" s="89">
        <f>ROUNDUP(SUM(G32:AS32),2)</f>
        <v>28.56</v>
      </c>
      <c r="AV32" s="260"/>
      <c r="AW32" s="88"/>
      <c r="AX32" s="89">
        <f>ROUNDUP(SUM(G32:AS32),2)</f>
        <v>28.56</v>
      </c>
      <c r="AY32" s="97"/>
    </row>
    <row r="33" spans="1:54" ht="15.75" thickBot="1">
      <c r="A33" s="38"/>
      <c r="B33" s="115" t="s">
        <v>43</v>
      </c>
      <c r="C33" s="401" t="s">
        <v>44</v>
      </c>
      <c r="D33" s="401"/>
      <c r="E33" s="401"/>
      <c r="F33" s="401"/>
      <c r="G33" s="401"/>
      <c r="H33" s="327" t="str">
        <f>IF(G32&gt;0, "Please enter name of insurance company if requesting mileage reimbursement."," ")</f>
        <v>Please enter name of insurance company if requesting mileage reimbursement.</v>
      </c>
      <c r="I33" s="327"/>
      <c r="J33" s="327"/>
      <c r="K33" s="327"/>
      <c r="L33" s="327"/>
      <c r="M33" s="37"/>
      <c r="N33" s="105"/>
      <c r="O33" s="37"/>
      <c r="P33" s="105"/>
      <c r="Q33" s="37"/>
      <c r="R33" s="105"/>
      <c r="S33" s="37"/>
      <c r="T33" s="105"/>
      <c r="U33" s="37"/>
      <c r="V33" s="105"/>
      <c r="W33" s="37"/>
      <c r="X33" s="105"/>
      <c r="Y33" s="37"/>
      <c r="Z33" s="105"/>
      <c r="AA33" s="37"/>
      <c r="AB33" s="105"/>
      <c r="AC33" s="37"/>
      <c r="AD33" s="105"/>
      <c r="AE33" s="37"/>
      <c r="AF33" s="105"/>
      <c r="AG33" s="37"/>
      <c r="AH33" s="105"/>
      <c r="AI33" s="37"/>
      <c r="AJ33" s="105"/>
      <c r="AK33" s="37"/>
      <c r="AL33" s="105"/>
      <c r="AM33" s="37"/>
      <c r="AN33" s="105"/>
      <c r="AO33" s="37"/>
      <c r="AP33" s="105"/>
      <c r="AQ33" s="37"/>
      <c r="AR33" s="105"/>
      <c r="AS33" s="20"/>
      <c r="AT33" s="105"/>
      <c r="AU33" s="88"/>
      <c r="AV33" s="260"/>
      <c r="AW33" s="88"/>
      <c r="AX33" s="88"/>
      <c r="AY33" s="97"/>
      <c r="AZ33" s="64"/>
      <c r="BA33" s="64"/>
      <c r="BB33" s="64"/>
    </row>
    <row r="34" spans="1:54" ht="16.5" thickTop="1" thickBot="1">
      <c r="A34" s="402" t="s">
        <v>45</v>
      </c>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4"/>
      <c r="AU34" s="88"/>
      <c r="AV34" s="260"/>
      <c r="AW34" s="88"/>
      <c r="AX34" s="117"/>
      <c r="AY34" s="99"/>
      <c r="AZ34" s="64"/>
      <c r="BA34" s="64"/>
      <c r="BB34" s="64"/>
    </row>
    <row r="35" spans="1:54" ht="18.75" thickTop="1" thickBot="1">
      <c r="A35" s="304" t="s">
        <v>46</v>
      </c>
      <c r="B35" s="259" t="s">
        <v>47</v>
      </c>
      <c r="C35" s="114"/>
      <c r="D35" s="398"/>
      <c r="E35" s="398"/>
      <c r="F35" s="398"/>
      <c r="G35" s="80">
        <v>0</v>
      </c>
      <c r="H35" s="330" t="s">
        <v>31</v>
      </c>
      <c r="I35" s="80">
        <v>0</v>
      </c>
      <c r="J35" s="330" t="s">
        <v>31</v>
      </c>
      <c r="K35" s="80">
        <v>0</v>
      </c>
      <c r="L35" s="330" t="s">
        <v>31</v>
      </c>
      <c r="M35" s="80">
        <v>0</v>
      </c>
      <c r="N35" s="330" t="s">
        <v>31</v>
      </c>
      <c r="O35" s="80">
        <v>0</v>
      </c>
      <c r="P35" s="330" t="s">
        <v>31</v>
      </c>
      <c r="Q35" s="80">
        <v>0</v>
      </c>
      <c r="R35" s="330" t="s">
        <v>31</v>
      </c>
      <c r="S35" s="80">
        <v>0</v>
      </c>
      <c r="T35" s="330" t="s">
        <v>31</v>
      </c>
      <c r="U35" s="80">
        <v>0</v>
      </c>
      <c r="V35" s="330" t="s">
        <v>31</v>
      </c>
      <c r="W35" s="80">
        <v>0</v>
      </c>
      <c r="X35" s="330" t="s">
        <v>31</v>
      </c>
      <c r="Y35" s="80">
        <v>0</v>
      </c>
      <c r="Z35" s="330" t="s">
        <v>31</v>
      </c>
      <c r="AA35" s="80">
        <v>0</v>
      </c>
      <c r="AB35" s="330" t="s">
        <v>31</v>
      </c>
      <c r="AC35" s="80">
        <v>0</v>
      </c>
      <c r="AD35" s="330" t="s">
        <v>31</v>
      </c>
      <c r="AE35" s="80">
        <v>0</v>
      </c>
      <c r="AF35" s="330" t="s">
        <v>31</v>
      </c>
      <c r="AG35" s="80">
        <v>0</v>
      </c>
      <c r="AH35" s="330" t="s">
        <v>31</v>
      </c>
      <c r="AI35" s="80">
        <v>0</v>
      </c>
      <c r="AJ35" s="330" t="s">
        <v>31</v>
      </c>
      <c r="AK35" s="80">
        <v>0</v>
      </c>
      <c r="AL35" s="330" t="s">
        <v>31</v>
      </c>
      <c r="AM35" s="80">
        <v>0</v>
      </c>
      <c r="AN35" s="330" t="s">
        <v>31</v>
      </c>
      <c r="AO35" s="80">
        <v>0</v>
      </c>
      <c r="AP35" s="330" t="s">
        <v>31</v>
      </c>
      <c r="AQ35" s="80">
        <v>0</v>
      </c>
      <c r="AR35" s="330" t="s">
        <v>31</v>
      </c>
      <c r="AS35" s="80">
        <v>0</v>
      </c>
      <c r="AT35" s="330" t="s">
        <v>31</v>
      </c>
      <c r="AU35" s="88"/>
      <c r="AV35" s="260"/>
      <c r="AW35" s="88"/>
      <c r="AX35" s="88"/>
      <c r="AY35" s="97"/>
      <c r="AZ35" s="64"/>
      <c r="BA35" s="64"/>
      <c r="BB35" s="64"/>
    </row>
    <row r="36" spans="1:54" s="64" customFormat="1" hidden="1">
      <c r="A36" s="45"/>
      <c r="B36" s="45"/>
      <c r="C36" s="32" t="s">
        <v>32</v>
      </c>
      <c r="D36" s="46"/>
      <c r="E36" s="46"/>
      <c r="F36" s="46"/>
      <c r="G36" s="34">
        <f>SUM(IF(H35="Reimb",G35,0))</f>
        <v>0</v>
      </c>
      <c r="H36" s="105"/>
      <c r="I36" s="34">
        <f>SUM(IF(J35="Reimb",I35,0))</f>
        <v>0</v>
      </c>
      <c r="J36" s="105"/>
      <c r="K36" s="34">
        <f>SUM(IF(L35="Reimb",K35,0))</f>
        <v>0</v>
      </c>
      <c r="L36" s="105"/>
      <c r="M36" s="34">
        <f>SUM(IF(N35="Reimb",M35,0))</f>
        <v>0</v>
      </c>
      <c r="N36" s="105"/>
      <c r="O36" s="34">
        <f>SUM(IF(P35="Reimb",O35,0))</f>
        <v>0</v>
      </c>
      <c r="P36" s="105"/>
      <c r="Q36" s="34">
        <f>SUM(IF(R35="Reimb",Q35,0))</f>
        <v>0</v>
      </c>
      <c r="R36" s="105"/>
      <c r="S36" s="34">
        <f>SUM(IF(T35="Reimb",S35,0))</f>
        <v>0</v>
      </c>
      <c r="T36" s="105"/>
      <c r="U36" s="34">
        <f>SUM(IF(V35="Reimb",U35,0))</f>
        <v>0</v>
      </c>
      <c r="V36" s="105"/>
      <c r="W36" s="34">
        <f>SUM(IF(X35="Reimb",W35,0))</f>
        <v>0</v>
      </c>
      <c r="X36" s="105"/>
      <c r="Y36" s="34">
        <f>SUM(IF(Z35="Reimb",Y35,0))</f>
        <v>0</v>
      </c>
      <c r="Z36" s="105"/>
      <c r="AA36" s="34">
        <f>SUM(IF(AB35="Reimb",AA35,0))</f>
        <v>0</v>
      </c>
      <c r="AB36" s="105"/>
      <c r="AC36" s="34">
        <f>SUM(IF(AD35="Reimb",AC35,0))</f>
        <v>0</v>
      </c>
      <c r="AD36" s="105"/>
      <c r="AE36" s="34">
        <f>SUM(IF(AF35="Reimb",AE35,0))</f>
        <v>0</v>
      </c>
      <c r="AF36" s="105"/>
      <c r="AG36" s="34">
        <f>SUM(IF(AH35="Reimb",AG35,0))</f>
        <v>0</v>
      </c>
      <c r="AH36" s="105"/>
      <c r="AI36" s="34">
        <f>SUM(IF(AJ35="Reimb",AI35,0))</f>
        <v>0</v>
      </c>
      <c r="AJ36" s="105"/>
      <c r="AK36" s="34">
        <f>SUM(IF(AL35="Reimb",AK35,0))</f>
        <v>0</v>
      </c>
      <c r="AL36" s="105"/>
      <c r="AM36" s="34">
        <f>SUM(IF(AN35="Reimb",AM35,0))</f>
        <v>0</v>
      </c>
      <c r="AN36" s="105"/>
      <c r="AO36" s="34">
        <f>SUM(IF(AP35="Reimb",AO35,0))</f>
        <v>0</v>
      </c>
      <c r="AP36" s="105"/>
      <c r="AQ36" s="34">
        <f>SUM(IF(AR35="Reimb",AQ35,0))</f>
        <v>0</v>
      </c>
      <c r="AR36" s="105"/>
      <c r="AS36" s="34">
        <f>SUM(IF(AT35="Reimb",AS35,0))</f>
        <v>0</v>
      </c>
      <c r="AT36" s="105"/>
      <c r="AU36" s="89"/>
      <c r="AV36" s="260"/>
      <c r="AW36" s="88"/>
      <c r="AX36" s="88"/>
      <c r="AY36" s="97"/>
    </row>
    <row r="37" spans="1:54" s="64" customFormat="1" hidden="1">
      <c r="A37" s="45"/>
      <c r="B37" s="45"/>
      <c r="C37" s="32" t="s">
        <v>33</v>
      </c>
      <c r="D37" s="46"/>
      <c r="E37" s="46"/>
      <c r="F37" s="46"/>
      <c r="G37" s="34">
        <f>SUM(IF(H35="Pre-Pd",G35,0))</f>
        <v>0</v>
      </c>
      <c r="H37" s="105"/>
      <c r="I37" s="34">
        <f>SUM(IF(J35="Pre-Pd",I35,0))</f>
        <v>0</v>
      </c>
      <c r="J37" s="105"/>
      <c r="K37" s="34">
        <f>SUM(IF(L35="Pre-Pd",K35,0))</f>
        <v>0</v>
      </c>
      <c r="L37" s="105"/>
      <c r="M37" s="34">
        <f>SUM(IF(N35="Pre-Pd",M35,0))</f>
        <v>0</v>
      </c>
      <c r="N37" s="105"/>
      <c r="O37" s="34">
        <f>SUM(IF(P35="Pre-Pd",O35,0))</f>
        <v>0</v>
      </c>
      <c r="P37" s="105"/>
      <c r="Q37" s="34">
        <f>SUM(IF(R35="Pre-Pd",Q35,0))</f>
        <v>0</v>
      </c>
      <c r="R37" s="105"/>
      <c r="S37" s="34">
        <f>SUM(IF(T35="Pre-Pd",S35,0))</f>
        <v>0</v>
      </c>
      <c r="T37" s="105"/>
      <c r="U37" s="34">
        <f>SUM(IF(V35="Pre-Pd",U35,0))</f>
        <v>0</v>
      </c>
      <c r="V37" s="105"/>
      <c r="W37" s="34">
        <f>SUM(IF(X35="Pre-Pd",W35,0))</f>
        <v>0</v>
      </c>
      <c r="X37" s="105"/>
      <c r="Y37" s="34">
        <f>SUM(IF(Z35="Pre-Pd",Y35,0))</f>
        <v>0</v>
      </c>
      <c r="Z37" s="105"/>
      <c r="AA37" s="34">
        <f>SUM(IF(AB35="Pre-Pd",AA35,0))</f>
        <v>0</v>
      </c>
      <c r="AB37" s="105"/>
      <c r="AC37" s="34">
        <f>SUM(IF(AD35="Pre-Pd",AC35,0))</f>
        <v>0</v>
      </c>
      <c r="AD37" s="105"/>
      <c r="AE37" s="34">
        <f>SUM(IF(AF35="Pre-Pd",AE35,0))</f>
        <v>0</v>
      </c>
      <c r="AF37" s="105"/>
      <c r="AG37" s="34">
        <f>SUM(IF(AH35="Pre-Pd",AG35,0))</f>
        <v>0</v>
      </c>
      <c r="AH37" s="105"/>
      <c r="AI37" s="34">
        <f>SUM(IF(AJ35="Pre-Pd",AI35,0))</f>
        <v>0</v>
      </c>
      <c r="AJ37" s="105"/>
      <c r="AK37" s="34">
        <f>SUM(IF(AL35="Pre-Pd",AK35,0))</f>
        <v>0</v>
      </c>
      <c r="AL37" s="105"/>
      <c r="AM37" s="34">
        <f>SUM(IF(AN35="Pre-Pd",AM35,0))</f>
        <v>0</v>
      </c>
      <c r="AN37" s="105"/>
      <c r="AO37" s="34">
        <f>SUM(IF(AP35="Pre-Pd",AO35,0))</f>
        <v>0</v>
      </c>
      <c r="AP37" s="105"/>
      <c r="AQ37" s="34">
        <f>SUM(IF(AR35="Pre-Pd",AQ35,0))</f>
        <v>0</v>
      </c>
      <c r="AR37" s="105"/>
      <c r="AS37" s="34">
        <f>SUM(IF(AT35="Pre-Pd",AS35,0))</f>
        <v>0</v>
      </c>
      <c r="AT37" s="105"/>
      <c r="AU37" s="89"/>
      <c r="AV37" s="282"/>
      <c r="AW37" s="88"/>
      <c r="AX37" s="88"/>
      <c r="AY37" s="97"/>
    </row>
    <row r="38" spans="1:54" s="64" customFormat="1" hidden="1">
      <c r="A38" s="45"/>
      <c r="B38" s="45"/>
      <c r="C38" s="32" t="s">
        <v>34</v>
      </c>
      <c r="D38" s="46"/>
      <c r="E38" s="46"/>
      <c r="F38" s="46"/>
      <c r="G38" s="34">
        <f>SUM(IF(H35="PCard",G35,0))</f>
        <v>0</v>
      </c>
      <c r="H38" s="105"/>
      <c r="I38" s="34">
        <f>SUM(IF(J35="PCard",I35,0))</f>
        <v>0</v>
      </c>
      <c r="J38" s="105"/>
      <c r="K38" s="34">
        <f>SUM(IF(L35="PCard",K35,0))</f>
        <v>0</v>
      </c>
      <c r="L38" s="105"/>
      <c r="M38" s="34">
        <f>SUM(IF(N35="PCard",M35,0))</f>
        <v>0</v>
      </c>
      <c r="N38" s="105"/>
      <c r="O38" s="34">
        <f>SUM(IF(P35="PCard",O35,0))</f>
        <v>0</v>
      </c>
      <c r="P38" s="105"/>
      <c r="Q38" s="34">
        <f>SUM(IF(R35="PCard",Q35,0))</f>
        <v>0</v>
      </c>
      <c r="R38" s="105"/>
      <c r="S38" s="34">
        <f>SUM(IF(T35="PCard",S35,0))</f>
        <v>0</v>
      </c>
      <c r="T38" s="105"/>
      <c r="U38" s="34">
        <f>SUM(IF(V35="PCard",U35,0))</f>
        <v>0</v>
      </c>
      <c r="V38" s="105"/>
      <c r="W38" s="34">
        <f>SUM(IF(X35="PCard",W35,0))</f>
        <v>0</v>
      </c>
      <c r="X38" s="105"/>
      <c r="Y38" s="34">
        <f>SUM(IF(Z35="PCard",Y35,0))</f>
        <v>0</v>
      </c>
      <c r="Z38" s="105"/>
      <c r="AA38" s="34">
        <f>SUM(IF(AB35="PCard",AA35,0))</f>
        <v>0</v>
      </c>
      <c r="AB38" s="105"/>
      <c r="AC38" s="34">
        <f>SUM(IF(AD35="PCard",AC35,0))</f>
        <v>0</v>
      </c>
      <c r="AD38" s="105"/>
      <c r="AE38" s="34">
        <f>SUM(IF(AF35="PCard",AE35,0))</f>
        <v>0</v>
      </c>
      <c r="AF38" s="105"/>
      <c r="AG38" s="34">
        <f>SUM(IF(AH35="PCard",AG35,0))</f>
        <v>0</v>
      </c>
      <c r="AH38" s="105"/>
      <c r="AI38" s="34">
        <f>SUM(IF(AJ35="PCard",AI35,0))</f>
        <v>0</v>
      </c>
      <c r="AJ38" s="105"/>
      <c r="AK38" s="34">
        <f>SUM(IF(AL35="PCard",AK35,0))</f>
        <v>0</v>
      </c>
      <c r="AL38" s="105"/>
      <c r="AM38" s="34">
        <f>SUM(IF(AN35="PCard",AM35,0))</f>
        <v>0</v>
      </c>
      <c r="AN38" s="105"/>
      <c r="AO38" s="34">
        <f>SUM(IF(AP35="PCard",AO35,0))</f>
        <v>0</v>
      </c>
      <c r="AP38" s="105"/>
      <c r="AQ38" s="34">
        <f>SUM(IF(AR35="PCard",AQ35,0))</f>
        <v>0</v>
      </c>
      <c r="AR38" s="105"/>
      <c r="AS38" s="34">
        <f>SUM(IF(AT35="PCard",AS35,0))</f>
        <v>0</v>
      </c>
      <c r="AT38" s="105"/>
      <c r="AU38" s="88"/>
      <c r="AV38" s="282"/>
      <c r="AW38" s="89"/>
      <c r="AX38" s="88"/>
      <c r="AY38" s="97"/>
    </row>
    <row r="39" spans="1:54" s="66" customFormat="1" ht="15.75" thickBot="1">
      <c r="A39" s="45"/>
      <c r="B39" s="45"/>
      <c r="C39" s="35" t="s">
        <v>48</v>
      </c>
      <c r="D39" s="42"/>
      <c r="E39" s="42"/>
      <c r="F39" s="42"/>
      <c r="G39" s="47">
        <f>SUM(G36:G38)</f>
        <v>0</v>
      </c>
      <c r="H39" s="105"/>
      <c r="I39" s="47">
        <f>SUM(I36:I38)</f>
        <v>0</v>
      </c>
      <c r="J39" s="105"/>
      <c r="K39" s="47">
        <f>SUM(K36:K38)</f>
        <v>0</v>
      </c>
      <c r="L39" s="105"/>
      <c r="M39" s="47">
        <f>SUM(M36:M38)</f>
        <v>0</v>
      </c>
      <c r="N39" s="105"/>
      <c r="O39" s="47">
        <f>SUM(O36:O38)</f>
        <v>0</v>
      </c>
      <c r="P39" s="105"/>
      <c r="Q39" s="47">
        <f>SUM(Q36:Q38)</f>
        <v>0</v>
      </c>
      <c r="R39" s="105"/>
      <c r="S39" s="47">
        <f>SUM(S36:S38)</f>
        <v>0</v>
      </c>
      <c r="T39" s="105"/>
      <c r="U39" s="47">
        <f>SUM(U36:U38)</f>
        <v>0</v>
      </c>
      <c r="V39" s="105"/>
      <c r="W39" s="47">
        <f>SUM(W36:W38)</f>
        <v>0</v>
      </c>
      <c r="X39" s="105"/>
      <c r="Y39" s="47">
        <f>SUM(Y36:Y38)</f>
        <v>0</v>
      </c>
      <c r="Z39" s="105"/>
      <c r="AA39" s="47">
        <f>SUM(AA36:AA38)</f>
        <v>0</v>
      </c>
      <c r="AB39" s="105"/>
      <c r="AC39" s="47">
        <f>SUM(AC36:AC38)</f>
        <v>0</v>
      </c>
      <c r="AD39" s="105"/>
      <c r="AE39" s="47">
        <f>SUM(AE36:AE38)</f>
        <v>0</v>
      </c>
      <c r="AF39" s="105"/>
      <c r="AG39" s="47">
        <f>SUM(AG36:AG38)</f>
        <v>0</v>
      </c>
      <c r="AH39" s="105"/>
      <c r="AI39" s="47">
        <f>SUM(AI36:AI38)</f>
        <v>0</v>
      </c>
      <c r="AJ39" s="105"/>
      <c r="AK39" s="47">
        <f>SUM(AK36:AK38)</f>
        <v>0</v>
      </c>
      <c r="AL39" s="105"/>
      <c r="AM39" s="47">
        <f>SUM(AM36:AM38)</f>
        <v>0</v>
      </c>
      <c r="AN39" s="105"/>
      <c r="AO39" s="47">
        <f>SUM(AO36:AO38)</f>
        <v>0</v>
      </c>
      <c r="AP39" s="105"/>
      <c r="AQ39" s="47">
        <f>SUM(AQ36:AQ38)</f>
        <v>0</v>
      </c>
      <c r="AR39" s="105"/>
      <c r="AS39" s="47">
        <f>SUM(AS36:AS38)</f>
        <v>0</v>
      </c>
      <c r="AT39" s="105"/>
      <c r="AU39" s="89">
        <f>SUM(G36:AS36)</f>
        <v>0</v>
      </c>
      <c r="AV39" s="282">
        <f>SUM(G37:AS37)</f>
        <v>0</v>
      </c>
      <c r="AW39" s="89">
        <f>SUM(G38:AS38)</f>
        <v>0</v>
      </c>
      <c r="AX39" s="89">
        <f>SUM(G39:AS39)</f>
        <v>0</v>
      </c>
      <c r="AY39" s="98"/>
    </row>
    <row r="40" spans="1:54" ht="29.25" customHeight="1" thickTop="1">
      <c r="A40" s="405" t="s">
        <v>49</v>
      </c>
      <c r="B40" s="405"/>
      <c r="C40" s="405"/>
      <c r="D40" s="405"/>
      <c r="E40" s="405"/>
      <c r="F40" s="405"/>
      <c r="G40" s="405"/>
      <c r="H40" s="405"/>
      <c r="I40" s="405"/>
      <c r="J40" s="405"/>
      <c r="K40" s="405"/>
      <c r="L40" s="405"/>
      <c r="M40" s="405"/>
      <c r="N40" s="405"/>
      <c r="O40" s="405"/>
      <c r="P40" s="405"/>
      <c r="Q40" s="405"/>
      <c r="R40" s="405"/>
      <c r="S40" s="405"/>
      <c r="T40" s="405"/>
      <c r="U40" s="405"/>
      <c r="V40" s="405"/>
      <c r="W40" s="405"/>
      <c r="X40" s="405"/>
      <c r="Y40" s="405"/>
      <c r="Z40" s="405"/>
      <c r="AA40" s="405"/>
      <c r="AB40" s="405"/>
      <c r="AC40" s="405"/>
      <c r="AD40" s="405"/>
      <c r="AE40" s="405"/>
      <c r="AF40" s="405"/>
      <c r="AG40" s="405"/>
      <c r="AH40" s="405"/>
      <c r="AI40" s="405"/>
      <c r="AJ40" s="405"/>
      <c r="AK40" s="405"/>
      <c r="AL40" s="405"/>
      <c r="AM40" s="405"/>
      <c r="AN40" s="405"/>
      <c r="AO40" s="405"/>
      <c r="AP40" s="405"/>
      <c r="AQ40" s="405"/>
      <c r="AR40" s="405"/>
      <c r="AS40" s="405"/>
      <c r="AT40" s="406"/>
      <c r="AU40" s="88"/>
      <c r="AV40" s="260"/>
      <c r="AW40" s="88"/>
      <c r="AX40" s="88"/>
      <c r="AY40" s="97"/>
      <c r="AZ40" s="64"/>
      <c r="BA40" s="64"/>
      <c r="BB40" s="64"/>
    </row>
    <row r="41" spans="1:54" ht="15.75" thickBot="1">
      <c r="A41" s="449" t="s">
        <v>50</v>
      </c>
      <c r="B41" s="450"/>
      <c r="C41" s="450"/>
      <c r="D41" s="450"/>
      <c r="E41" s="450"/>
      <c r="F41" s="450"/>
      <c r="G41" s="450"/>
      <c r="H41" s="450"/>
      <c r="I41" s="450"/>
      <c r="J41" s="450"/>
      <c r="K41" s="450"/>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88"/>
      <c r="AV41" s="260"/>
      <c r="AW41" s="88"/>
      <c r="AX41" s="88"/>
      <c r="AY41" s="97"/>
      <c r="AZ41" s="64"/>
      <c r="BA41" s="64"/>
      <c r="BB41" s="64"/>
    </row>
    <row r="42" spans="1:54" ht="16.5" thickTop="1" thickBot="1">
      <c r="A42" s="304" t="s">
        <v>51</v>
      </c>
      <c r="B42" s="45" t="s">
        <v>52</v>
      </c>
      <c r="C42" s="33"/>
      <c r="D42" s="41"/>
      <c r="E42" s="41"/>
      <c r="F42" s="276" t="s">
        <v>53</v>
      </c>
      <c r="G42" s="265"/>
      <c r="H42" s="278"/>
      <c r="I42" s="265"/>
      <c r="J42" s="278"/>
      <c r="K42" s="265"/>
      <c r="L42" s="278"/>
      <c r="M42" s="265"/>
      <c r="N42" s="278"/>
      <c r="O42" s="265"/>
      <c r="P42" s="278"/>
      <c r="Q42" s="265">
        <v>0.29166666666666669</v>
      </c>
      <c r="R42" s="278"/>
      <c r="S42" s="265">
        <v>0.29166666666666669</v>
      </c>
      <c r="T42" s="278"/>
      <c r="U42" s="265"/>
      <c r="V42" s="278"/>
      <c r="W42" s="265"/>
      <c r="X42" s="278"/>
      <c r="Y42" s="265"/>
      <c r="Z42" s="278"/>
      <c r="AA42" s="265"/>
      <c r="AB42" s="278"/>
      <c r="AC42" s="265"/>
      <c r="AD42" s="278"/>
      <c r="AE42" s="265"/>
      <c r="AF42" s="278"/>
      <c r="AG42" s="265"/>
      <c r="AH42" s="278"/>
      <c r="AI42" s="265"/>
      <c r="AJ42" s="278"/>
      <c r="AK42" s="265"/>
      <c r="AL42" s="278"/>
      <c r="AM42" s="265"/>
      <c r="AN42" s="278"/>
      <c r="AO42" s="265"/>
      <c r="AP42" s="278"/>
      <c r="AQ42" s="265"/>
      <c r="AR42" s="278"/>
      <c r="AS42" s="265"/>
      <c r="AT42" s="278"/>
      <c r="AU42" s="88"/>
      <c r="AV42" s="260"/>
      <c r="AW42" s="88"/>
      <c r="AX42" s="88"/>
      <c r="AY42" s="97"/>
      <c r="AZ42" s="64"/>
      <c r="BA42" s="64"/>
      <c r="BB42" s="64"/>
    </row>
    <row r="43" spans="1:54">
      <c r="A43" s="5"/>
      <c r="B43" s="45"/>
      <c r="C43" s="33"/>
      <c r="D43" s="41"/>
      <c r="E43" s="41"/>
      <c r="F43" s="277" t="s">
        <v>54</v>
      </c>
      <c r="G43" s="265"/>
      <c r="H43" s="279"/>
      <c r="I43" s="265"/>
      <c r="J43" s="279"/>
      <c r="K43" s="265"/>
      <c r="L43" s="279"/>
      <c r="M43" s="265"/>
      <c r="N43" s="279"/>
      <c r="O43" s="265"/>
      <c r="P43" s="279"/>
      <c r="Q43" s="265">
        <v>0.83333333333333337</v>
      </c>
      <c r="R43" s="279"/>
      <c r="S43" s="265">
        <v>0.83333333333333337</v>
      </c>
      <c r="T43" s="279"/>
      <c r="U43" s="265"/>
      <c r="V43" s="279"/>
      <c r="W43" s="265"/>
      <c r="X43" s="279"/>
      <c r="Y43" s="265"/>
      <c r="Z43" s="279"/>
      <c r="AA43" s="265"/>
      <c r="AB43" s="279"/>
      <c r="AC43" s="265"/>
      <c r="AD43" s="279"/>
      <c r="AE43" s="265"/>
      <c r="AF43" s="279"/>
      <c r="AG43" s="265"/>
      <c r="AH43" s="279"/>
      <c r="AI43" s="265"/>
      <c r="AJ43" s="279"/>
      <c r="AK43" s="265"/>
      <c r="AL43" s="279"/>
      <c r="AM43" s="265"/>
      <c r="AN43" s="279"/>
      <c r="AO43" s="265"/>
      <c r="AP43" s="279"/>
      <c r="AQ43" s="265"/>
      <c r="AR43" s="279"/>
      <c r="AS43" s="265"/>
      <c r="AT43" s="279"/>
      <c r="AU43" s="88"/>
      <c r="AV43" s="260"/>
      <c r="AW43" s="88"/>
      <c r="AX43" s="88"/>
      <c r="AY43" s="97"/>
      <c r="AZ43" s="64"/>
      <c r="BA43" s="64"/>
      <c r="BB43" s="64"/>
    </row>
    <row r="44" spans="1:54">
      <c r="A44" s="17"/>
      <c r="B44" s="33"/>
      <c r="C44" s="75" t="s">
        <v>55</v>
      </c>
      <c r="D44" s="41"/>
      <c r="E44" s="41"/>
      <c r="F44" s="41"/>
      <c r="G44" s="364"/>
      <c r="H44" s="40"/>
      <c r="I44" s="364"/>
      <c r="J44" s="40"/>
      <c r="K44" s="364"/>
      <c r="L44" s="40"/>
      <c r="M44" s="364"/>
      <c r="N44" s="40"/>
      <c r="O44" s="364"/>
      <c r="P44" s="40"/>
      <c r="Q44" s="55"/>
      <c r="R44" s="40"/>
      <c r="S44" s="55"/>
      <c r="T44" s="40"/>
      <c r="U44" s="55">
        <v>0</v>
      </c>
      <c r="V44" s="40"/>
      <c r="W44" s="55">
        <v>0</v>
      </c>
      <c r="X44" s="40"/>
      <c r="Y44" s="55">
        <v>0</v>
      </c>
      <c r="Z44" s="40"/>
      <c r="AA44" s="55">
        <v>0</v>
      </c>
      <c r="AB44" s="40"/>
      <c r="AC44" s="55">
        <v>0</v>
      </c>
      <c r="AD44" s="40"/>
      <c r="AE44" s="55">
        <v>0</v>
      </c>
      <c r="AF44" s="40"/>
      <c r="AG44" s="55">
        <v>0</v>
      </c>
      <c r="AH44" s="40"/>
      <c r="AI44" s="55">
        <v>0</v>
      </c>
      <c r="AJ44" s="40"/>
      <c r="AK44" s="55">
        <v>0</v>
      </c>
      <c r="AL44" s="40"/>
      <c r="AM44" s="55">
        <v>0</v>
      </c>
      <c r="AN44" s="40"/>
      <c r="AO44" s="55">
        <v>0</v>
      </c>
      <c r="AP44" s="40"/>
      <c r="AQ44" s="55"/>
      <c r="AR44" s="40"/>
      <c r="AS44" s="55"/>
      <c r="AT44" s="40"/>
      <c r="AU44" s="88"/>
      <c r="AV44" s="260"/>
      <c r="AW44" s="88"/>
      <c r="AX44" s="88"/>
      <c r="AY44" s="97"/>
      <c r="AZ44" s="64"/>
      <c r="BA44" s="64"/>
      <c r="BB44" s="64"/>
    </row>
    <row r="45" spans="1:54">
      <c r="A45" s="17"/>
      <c r="B45" s="17"/>
      <c r="C45" s="75" t="s">
        <v>56</v>
      </c>
      <c r="D45" s="41"/>
      <c r="E45" s="41"/>
      <c r="F45" s="41"/>
      <c r="G45" s="364"/>
      <c r="H45" s="40"/>
      <c r="I45" s="364"/>
      <c r="J45" s="40"/>
      <c r="K45" s="364"/>
      <c r="L45" s="40"/>
      <c r="M45" s="364"/>
      <c r="N45" s="40"/>
      <c r="O45" s="364"/>
      <c r="P45" s="40"/>
      <c r="Q45" s="55"/>
      <c r="R45" s="40"/>
      <c r="S45" s="55"/>
      <c r="T45" s="40"/>
      <c r="U45" s="55">
        <v>0</v>
      </c>
      <c r="V45" s="40"/>
      <c r="W45" s="55">
        <v>0</v>
      </c>
      <c r="X45" s="40"/>
      <c r="Y45" s="55">
        <v>0</v>
      </c>
      <c r="Z45" s="40"/>
      <c r="AA45" s="55">
        <v>0</v>
      </c>
      <c r="AB45" s="40"/>
      <c r="AC45" s="55">
        <v>0</v>
      </c>
      <c r="AD45" s="40"/>
      <c r="AE45" s="55">
        <v>0</v>
      </c>
      <c r="AF45" s="40"/>
      <c r="AG45" s="55">
        <v>0</v>
      </c>
      <c r="AH45" s="40"/>
      <c r="AI45" s="55">
        <v>0</v>
      </c>
      <c r="AJ45" s="40"/>
      <c r="AK45" s="55">
        <v>0</v>
      </c>
      <c r="AL45" s="40"/>
      <c r="AM45" s="55">
        <v>0</v>
      </c>
      <c r="AN45" s="40"/>
      <c r="AO45" s="55">
        <v>0</v>
      </c>
      <c r="AP45" s="40"/>
      <c r="AQ45" s="55"/>
      <c r="AR45" s="40"/>
      <c r="AS45" s="55"/>
      <c r="AT45" s="40"/>
      <c r="AU45" s="88"/>
      <c r="AV45" s="260"/>
      <c r="AW45" s="88"/>
      <c r="AX45" s="88"/>
      <c r="AY45" s="97"/>
      <c r="AZ45" s="64"/>
      <c r="BA45" s="64"/>
      <c r="BB45" s="64"/>
    </row>
    <row r="46" spans="1:54" ht="17.25">
      <c r="A46" s="17"/>
      <c r="B46" s="17"/>
      <c r="C46" s="75" t="s">
        <v>57</v>
      </c>
      <c r="D46" s="41"/>
      <c r="E46" s="41"/>
      <c r="F46" s="41"/>
      <c r="G46" s="364"/>
      <c r="H46" s="40"/>
      <c r="I46" s="365"/>
      <c r="J46" s="40"/>
      <c r="K46" s="365"/>
      <c r="L46" s="40"/>
      <c r="M46" s="365"/>
      <c r="N46" s="40"/>
      <c r="O46" s="365"/>
      <c r="P46" s="40"/>
      <c r="Q46" s="80"/>
      <c r="R46" s="40"/>
      <c r="S46" s="80"/>
      <c r="T46" s="40"/>
      <c r="U46" s="80">
        <v>0</v>
      </c>
      <c r="V46" s="40"/>
      <c r="W46" s="80">
        <v>0</v>
      </c>
      <c r="X46" s="40"/>
      <c r="Y46" s="80">
        <v>0</v>
      </c>
      <c r="Z46" s="40"/>
      <c r="AA46" s="80">
        <v>0</v>
      </c>
      <c r="AB46" s="40"/>
      <c r="AC46" s="80">
        <v>0</v>
      </c>
      <c r="AD46" s="40"/>
      <c r="AE46" s="80">
        <v>0</v>
      </c>
      <c r="AF46" s="40"/>
      <c r="AG46" s="80">
        <v>0</v>
      </c>
      <c r="AH46" s="40"/>
      <c r="AI46" s="80">
        <v>0</v>
      </c>
      <c r="AJ46" s="40"/>
      <c r="AK46" s="80">
        <v>0</v>
      </c>
      <c r="AL46" s="40"/>
      <c r="AM46" s="80">
        <v>0</v>
      </c>
      <c r="AN46" s="40"/>
      <c r="AO46" s="80">
        <v>0</v>
      </c>
      <c r="AP46" s="40"/>
      <c r="AQ46" s="55"/>
      <c r="AR46" s="40"/>
      <c r="AS46" s="55"/>
      <c r="AT46" s="40"/>
      <c r="AU46" s="88"/>
      <c r="AV46" s="260"/>
      <c r="AW46" s="88"/>
      <c r="AX46" s="88"/>
      <c r="AY46" s="99"/>
      <c r="AZ46" s="64"/>
      <c r="BA46" s="64"/>
      <c r="BB46" s="64"/>
    </row>
    <row r="47" spans="1:54" s="66" customFormat="1">
      <c r="A47" s="48"/>
      <c r="B47" s="48"/>
      <c r="C47" s="45" t="s">
        <v>58</v>
      </c>
      <c r="D47" s="42"/>
      <c r="E47" s="42"/>
      <c r="F47" s="42"/>
      <c r="G47" s="49">
        <f>SUM(G44:G46)</f>
        <v>0</v>
      </c>
      <c r="H47" s="50"/>
      <c r="I47" s="49">
        <f>SUM(I44:I46)</f>
        <v>0</v>
      </c>
      <c r="J47" s="50"/>
      <c r="K47" s="49">
        <f>SUM(K44:K46)</f>
        <v>0</v>
      </c>
      <c r="L47" s="50"/>
      <c r="M47" s="49">
        <f>SUM(M44:M46)</f>
        <v>0</v>
      </c>
      <c r="N47" s="50"/>
      <c r="O47" s="49">
        <f>SUM(O44:O46)</f>
        <v>0</v>
      </c>
      <c r="P47" s="50"/>
      <c r="Q47" s="49">
        <f>SUM(Q44:Q46)</f>
        <v>0</v>
      </c>
      <c r="R47" s="50"/>
      <c r="S47" s="49">
        <f>SUM(S44:S46)</f>
        <v>0</v>
      </c>
      <c r="T47" s="50"/>
      <c r="U47" s="49">
        <f>SUM(U44:U46)</f>
        <v>0</v>
      </c>
      <c r="V47" s="50"/>
      <c r="W47" s="49">
        <f>SUM(W44:W46)</f>
        <v>0</v>
      </c>
      <c r="X47" s="50"/>
      <c r="Y47" s="49">
        <f>SUM(Y44:Y46)</f>
        <v>0</v>
      </c>
      <c r="Z47" s="50"/>
      <c r="AA47" s="49">
        <f>SUM(AA44:AA46)</f>
        <v>0</v>
      </c>
      <c r="AB47" s="50"/>
      <c r="AC47" s="49">
        <f>SUM(AC44:AC46)</f>
        <v>0</v>
      </c>
      <c r="AD47" s="50"/>
      <c r="AE47" s="49">
        <f>SUM(AE44:AE46)</f>
        <v>0</v>
      </c>
      <c r="AF47" s="50"/>
      <c r="AG47" s="49">
        <f>SUM(AG44:AG46)</f>
        <v>0</v>
      </c>
      <c r="AH47" s="50"/>
      <c r="AI47" s="49">
        <f>SUM(AI44:AI46)</f>
        <v>0</v>
      </c>
      <c r="AJ47" s="50"/>
      <c r="AK47" s="49">
        <f>SUM(AK44:AK46)</f>
        <v>0</v>
      </c>
      <c r="AL47" s="50"/>
      <c r="AM47" s="49">
        <f>SUM(AM44:AM46)</f>
        <v>0</v>
      </c>
      <c r="AN47" s="50"/>
      <c r="AO47" s="49">
        <f>SUM(AO44:AO46)</f>
        <v>0</v>
      </c>
      <c r="AP47" s="50"/>
      <c r="AQ47" s="49">
        <f>SUM(AQ44:AQ46)</f>
        <v>0</v>
      </c>
      <c r="AR47" s="50"/>
      <c r="AS47" s="49">
        <f>SUM(AS44:AS46)</f>
        <v>0</v>
      </c>
      <c r="AT47" s="50"/>
      <c r="AU47" s="120"/>
      <c r="AV47" s="283"/>
      <c r="AW47" s="90"/>
      <c r="AX47" s="89">
        <f>SUM(G47:AS47)</f>
        <v>0</v>
      </c>
      <c r="AY47" s="100">
        <f>SUM(G47:AS47)</f>
        <v>0</v>
      </c>
    </row>
    <row r="48" spans="1:54" s="66" customFormat="1" ht="15.75" thickBot="1">
      <c r="A48" s="48"/>
      <c r="B48" s="17"/>
      <c r="C48" s="38"/>
      <c r="D48" s="115"/>
      <c r="E48" s="115"/>
      <c r="F48" s="115"/>
      <c r="G48" s="115" t="s">
        <v>59</v>
      </c>
      <c r="H48" s="453"/>
      <c r="I48" s="453"/>
      <c r="J48" s="453"/>
      <c r="K48" s="453"/>
      <c r="L48" s="352"/>
      <c r="M48" s="110"/>
      <c r="N48" s="105"/>
      <c r="O48" s="110"/>
      <c r="P48" s="105"/>
      <c r="Q48" s="110"/>
      <c r="R48" s="105"/>
      <c r="S48" s="110"/>
      <c r="T48" s="105"/>
      <c r="U48" s="110"/>
      <c r="V48" s="105"/>
      <c r="W48" s="110"/>
      <c r="X48" s="105"/>
      <c r="Y48" s="110"/>
      <c r="Z48" s="105"/>
      <c r="AA48" s="110"/>
      <c r="AB48" s="105"/>
      <c r="AC48" s="110"/>
      <c r="AD48" s="105"/>
      <c r="AE48" s="110"/>
      <c r="AF48" s="105"/>
      <c r="AG48" s="110"/>
      <c r="AH48" s="105"/>
      <c r="AI48" s="110"/>
      <c r="AJ48" s="105"/>
      <c r="AK48" s="110"/>
      <c r="AL48" s="105"/>
      <c r="AM48" s="110"/>
      <c r="AN48" s="105"/>
      <c r="AO48" s="110"/>
      <c r="AP48" s="105"/>
      <c r="AQ48" s="110"/>
      <c r="AR48" s="105"/>
      <c r="AS48" s="110"/>
      <c r="AT48" s="105"/>
      <c r="AU48" s="89"/>
      <c r="AV48" s="260"/>
      <c r="AW48" s="88"/>
      <c r="AX48" s="118"/>
      <c r="AY48" s="119"/>
    </row>
    <row r="49" spans="1:54" ht="15.75" thickBot="1">
      <c r="A49" s="304" t="s">
        <v>51</v>
      </c>
      <c r="B49" s="45" t="s">
        <v>60</v>
      </c>
      <c r="C49" s="33"/>
      <c r="D49" s="41"/>
      <c r="E49" s="41"/>
      <c r="F49" s="41"/>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332"/>
      <c r="AS49" s="10"/>
      <c r="AT49" s="10"/>
      <c r="AU49" s="88"/>
      <c r="AV49" s="260"/>
      <c r="AW49" s="88"/>
      <c r="AX49" s="88"/>
      <c r="AY49" s="99"/>
      <c r="AZ49" s="64"/>
      <c r="BA49" s="64"/>
      <c r="BB49" s="64"/>
    </row>
    <row r="50" spans="1:54">
      <c r="A50" s="17"/>
      <c r="B50" s="33"/>
      <c r="C50" s="75" t="s">
        <v>55</v>
      </c>
      <c r="D50" s="41"/>
      <c r="E50" s="41"/>
      <c r="F50" s="41"/>
      <c r="G50" s="55">
        <v>0</v>
      </c>
      <c r="H50" s="353" t="s">
        <v>61</v>
      </c>
      <c r="I50" s="55">
        <v>0</v>
      </c>
      <c r="J50" s="353" t="s">
        <v>61</v>
      </c>
      <c r="K50" s="55">
        <v>0</v>
      </c>
      <c r="L50" s="354" t="s">
        <v>61</v>
      </c>
      <c r="M50" s="55">
        <v>0</v>
      </c>
      <c r="N50" s="353" t="s">
        <v>61</v>
      </c>
      <c r="O50" s="55">
        <v>0</v>
      </c>
      <c r="P50" s="353" t="s">
        <v>61</v>
      </c>
      <c r="Q50" s="55">
        <v>0</v>
      </c>
      <c r="R50" s="353" t="s">
        <v>61</v>
      </c>
      <c r="S50" s="55">
        <v>0</v>
      </c>
      <c r="T50" s="353" t="s">
        <v>61</v>
      </c>
      <c r="U50" s="55">
        <v>0</v>
      </c>
      <c r="V50" s="353" t="s">
        <v>61</v>
      </c>
      <c r="W50" s="55">
        <v>0</v>
      </c>
      <c r="X50" s="354" t="s">
        <v>61</v>
      </c>
      <c r="Y50" s="55">
        <v>0</v>
      </c>
      <c r="Z50" s="353" t="s">
        <v>61</v>
      </c>
      <c r="AA50" s="55">
        <v>0</v>
      </c>
      <c r="AB50" s="353" t="s">
        <v>61</v>
      </c>
      <c r="AC50" s="55">
        <v>0</v>
      </c>
      <c r="AD50" s="353" t="s">
        <v>61</v>
      </c>
      <c r="AE50" s="55">
        <v>0</v>
      </c>
      <c r="AF50" s="353" t="s">
        <v>61</v>
      </c>
      <c r="AG50" s="55">
        <v>0</v>
      </c>
      <c r="AH50" s="354" t="s">
        <v>61</v>
      </c>
      <c r="AI50" s="55">
        <v>0</v>
      </c>
      <c r="AJ50" s="353" t="s">
        <v>61</v>
      </c>
      <c r="AK50" s="55">
        <v>0</v>
      </c>
      <c r="AL50" s="353" t="s">
        <v>61</v>
      </c>
      <c r="AM50" s="55">
        <v>0</v>
      </c>
      <c r="AN50" s="353" t="s">
        <v>61</v>
      </c>
      <c r="AO50" s="55">
        <v>0</v>
      </c>
      <c r="AP50" s="353" t="s">
        <v>61</v>
      </c>
      <c r="AQ50" s="55">
        <v>0</v>
      </c>
      <c r="AR50" s="353" t="s">
        <v>61</v>
      </c>
      <c r="AS50" s="55">
        <v>0</v>
      </c>
      <c r="AT50" s="353" t="s">
        <v>61</v>
      </c>
      <c r="AU50" s="88"/>
      <c r="AV50" s="260"/>
      <c r="AW50" s="88"/>
      <c r="AX50" s="88"/>
      <c r="AY50" s="99"/>
      <c r="AZ50" s="64"/>
      <c r="BA50" s="64"/>
      <c r="BB50" s="64"/>
    </row>
    <row r="51" spans="1:54">
      <c r="A51" s="17"/>
      <c r="B51" s="33"/>
      <c r="C51" s="75" t="s">
        <v>56</v>
      </c>
      <c r="D51" s="41"/>
      <c r="E51" s="41"/>
      <c r="F51" s="41"/>
      <c r="G51" s="55">
        <v>0</v>
      </c>
      <c r="H51" s="353" t="s">
        <v>61</v>
      </c>
      <c r="I51" s="55">
        <v>0</v>
      </c>
      <c r="J51" s="353" t="s">
        <v>61</v>
      </c>
      <c r="K51" s="55">
        <v>0</v>
      </c>
      <c r="L51" s="354" t="s">
        <v>61</v>
      </c>
      <c r="M51" s="55">
        <v>0</v>
      </c>
      <c r="N51" s="353" t="s">
        <v>61</v>
      </c>
      <c r="O51" s="55">
        <v>0</v>
      </c>
      <c r="P51" s="353" t="s">
        <v>61</v>
      </c>
      <c r="Q51" s="55">
        <v>0</v>
      </c>
      <c r="R51" s="353" t="s">
        <v>61</v>
      </c>
      <c r="S51" s="55">
        <v>0</v>
      </c>
      <c r="T51" s="353" t="s">
        <v>61</v>
      </c>
      <c r="U51" s="55">
        <v>0</v>
      </c>
      <c r="V51" s="353" t="s">
        <v>61</v>
      </c>
      <c r="W51" s="55">
        <v>0</v>
      </c>
      <c r="X51" s="354" t="s">
        <v>61</v>
      </c>
      <c r="Y51" s="55">
        <v>0</v>
      </c>
      <c r="Z51" s="353" t="s">
        <v>61</v>
      </c>
      <c r="AA51" s="55">
        <v>0</v>
      </c>
      <c r="AB51" s="353" t="s">
        <v>61</v>
      </c>
      <c r="AC51" s="55">
        <v>0</v>
      </c>
      <c r="AD51" s="353" t="s">
        <v>61</v>
      </c>
      <c r="AE51" s="55">
        <v>0</v>
      </c>
      <c r="AF51" s="353" t="s">
        <v>61</v>
      </c>
      <c r="AG51" s="55">
        <v>0</v>
      </c>
      <c r="AH51" s="354" t="s">
        <v>61</v>
      </c>
      <c r="AI51" s="55">
        <v>0</v>
      </c>
      <c r="AJ51" s="353" t="s">
        <v>61</v>
      </c>
      <c r="AK51" s="55">
        <v>0</v>
      </c>
      <c r="AL51" s="353" t="s">
        <v>61</v>
      </c>
      <c r="AM51" s="55">
        <v>0</v>
      </c>
      <c r="AN51" s="353" t="s">
        <v>61</v>
      </c>
      <c r="AO51" s="55">
        <v>0</v>
      </c>
      <c r="AP51" s="353" t="s">
        <v>61</v>
      </c>
      <c r="AQ51" s="55">
        <v>0</v>
      </c>
      <c r="AR51" s="353" t="s">
        <v>61</v>
      </c>
      <c r="AS51" s="55">
        <v>0</v>
      </c>
      <c r="AT51" s="353" t="s">
        <v>61</v>
      </c>
      <c r="AU51" s="88"/>
      <c r="AV51" s="260"/>
      <c r="AW51" s="88"/>
      <c r="AX51" s="117"/>
      <c r="AY51" s="99"/>
      <c r="AZ51" s="64"/>
      <c r="BA51" s="64"/>
      <c r="BB51" s="64"/>
    </row>
    <row r="52" spans="1:54" ht="17.25">
      <c r="A52" s="17"/>
      <c r="B52" s="33"/>
      <c r="C52" s="75" t="s">
        <v>57</v>
      </c>
      <c r="D52" s="41"/>
      <c r="E52" s="41"/>
      <c r="F52" s="41"/>
      <c r="G52" s="80">
        <v>0</v>
      </c>
      <c r="H52" s="353" t="s">
        <v>61</v>
      </c>
      <c r="I52" s="80">
        <v>0</v>
      </c>
      <c r="J52" s="353" t="s">
        <v>61</v>
      </c>
      <c r="K52" s="80">
        <v>0</v>
      </c>
      <c r="L52" s="354" t="s">
        <v>61</v>
      </c>
      <c r="M52" s="80">
        <v>0</v>
      </c>
      <c r="N52" s="353" t="s">
        <v>61</v>
      </c>
      <c r="O52" s="80">
        <v>0</v>
      </c>
      <c r="P52" s="353" t="s">
        <v>61</v>
      </c>
      <c r="Q52" s="80">
        <v>0</v>
      </c>
      <c r="R52" s="353" t="s">
        <v>61</v>
      </c>
      <c r="S52" s="80">
        <v>0</v>
      </c>
      <c r="T52" s="353" t="s">
        <v>61</v>
      </c>
      <c r="U52" s="80">
        <v>0</v>
      </c>
      <c r="V52" s="353" t="s">
        <v>61</v>
      </c>
      <c r="W52" s="80">
        <v>0</v>
      </c>
      <c r="X52" s="354" t="s">
        <v>61</v>
      </c>
      <c r="Y52" s="80">
        <v>0</v>
      </c>
      <c r="Z52" s="353" t="s">
        <v>61</v>
      </c>
      <c r="AA52" s="80">
        <v>0</v>
      </c>
      <c r="AB52" s="353" t="s">
        <v>61</v>
      </c>
      <c r="AC52" s="80">
        <v>0</v>
      </c>
      <c r="AD52" s="353" t="s">
        <v>61</v>
      </c>
      <c r="AE52" s="80">
        <v>0</v>
      </c>
      <c r="AF52" s="353" t="s">
        <v>61</v>
      </c>
      <c r="AG52" s="80">
        <v>0</v>
      </c>
      <c r="AH52" s="354" t="s">
        <v>61</v>
      </c>
      <c r="AI52" s="80">
        <v>0</v>
      </c>
      <c r="AJ52" s="353" t="s">
        <v>61</v>
      </c>
      <c r="AK52" s="80">
        <v>0</v>
      </c>
      <c r="AL52" s="353" t="s">
        <v>61</v>
      </c>
      <c r="AM52" s="80">
        <v>0</v>
      </c>
      <c r="AN52" s="353" t="s">
        <v>61</v>
      </c>
      <c r="AO52" s="80">
        <v>0</v>
      </c>
      <c r="AP52" s="353" t="s">
        <v>61</v>
      </c>
      <c r="AQ52" s="80">
        <v>0</v>
      </c>
      <c r="AR52" s="353" t="s">
        <v>61</v>
      </c>
      <c r="AS52" s="80">
        <v>0</v>
      </c>
      <c r="AT52" s="353" t="s">
        <v>61</v>
      </c>
      <c r="AU52" s="88"/>
      <c r="AV52" s="260"/>
      <c r="AW52" s="88"/>
      <c r="AX52" s="117"/>
      <c r="AY52" s="99"/>
      <c r="AZ52" s="64"/>
      <c r="BA52" s="64"/>
      <c r="BB52" s="64"/>
    </row>
    <row r="53" spans="1:54" s="64" customFormat="1" ht="17.25" customHeight="1">
      <c r="A53" s="33"/>
      <c r="B53" s="33"/>
      <c r="C53" s="45" t="s">
        <v>34</v>
      </c>
      <c r="D53" s="46"/>
      <c r="E53" s="46"/>
      <c r="F53" s="33"/>
      <c r="G53" s="47">
        <f>SUM(IF(H$50="PCard",G$50,0))+(IF(H$51="PCard",G$51,0))+(IF(H$52="PCard",G$52,0))</f>
        <v>0</v>
      </c>
      <c r="H53" s="105"/>
      <c r="I53" s="47">
        <f>SUM(IF(J$50="PCard",I$50,0))+(IF(J$51="PCard",I$51,0))+(IF(J$52="PCard",I$52,0))</f>
        <v>0</v>
      </c>
      <c r="J53" s="105"/>
      <c r="K53" s="47">
        <f>SUM(IF(L$50="PCard",K$50,0))+(IF(L$51="PCard",K$51,0))+(IF(L$52="PCard",K$52,0))</f>
        <v>0</v>
      </c>
      <c r="L53" s="105"/>
      <c r="M53" s="47">
        <f>SUM(IF(N$50="PCard",M$50,0))+(IF(N$51="PCard",M$51,0))+(IF(N$52="PCard",M$52,0))</f>
        <v>0</v>
      </c>
      <c r="N53" s="105"/>
      <c r="O53" s="47">
        <f>SUM(IF(P$50="PCard",O$50,0))+(IF(P$51="PCard",O$51,0))+(IF(P$52="PCard",O$52,0))</f>
        <v>0</v>
      </c>
      <c r="P53" s="105"/>
      <c r="Q53" s="47">
        <f>SUM(IF(R$50="PCard",Q$50,0))+(IF(R$51="PCard",Q$51,0))+(IF(R$52="PCard",Q$52,0))</f>
        <v>0</v>
      </c>
      <c r="R53" s="105"/>
      <c r="S53" s="47">
        <f>SUM(IF(T$50="PCard",S$50,0))+(IF(T$51="PCard",S$51,0))+(IF(T$52="PCard",S$52,0))</f>
        <v>0</v>
      </c>
      <c r="T53" s="105"/>
      <c r="U53" s="47">
        <f>SUM(IF(V$50="PCard",U$50,0))+(IF(V$51="PCard",U$51,0))+(IF(V$52="PCard",U$52,0))</f>
        <v>0</v>
      </c>
      <c r="V53" s="105"/>
      <c r="W53" s="47">
        <f>SUM(IF(X$50="PCard",W$50,0))+(IF(X$51="PCard",W$51,0))+(IF(X$52="PCard",W$52,0))</f>
        <v>0</v>
      </c>
      <c r="X53" s="105"/>
      <c r="Y53" s="47">
        <f>SUM(IF(Z$50="PCard",Y$50,0))+(IF(Z$51="PCard",Y$51,0))+(IF(Z$52="PCard",Y$52,0))</f>
        <v>0</v>
      </c>
      <c r="Z53" s="105"/>
      <c r="AA53" s="47">
        <f>SUM(IF(AB$50="PCard",AA$50,0))+(IF(AB$51="PCard",AA$51,0))+(IF(AB$52="PCard",AA$52,0))</f>
        <v>0</v>
      </c>
      <c r="AB53" s="105"/>
      <c r="AC53" s="47">
        <f>SUM(IF(AD$50="PCard",AC$50,0))+(IF(AD$51="PCard",AC$51,0))+(IF(AD$52="PCard",AC$52,0))</f>
        <v>0</v>
      </c>
      <c r="AD53" s="105"/>
      <c r="AE53" s="47">
        <f>SUM(IF(AF$50="PCard",AE$50,0))+(IF(AF$51="PCard",AE$51,0))+(IF(AF$52="PCard",AE$52,0))</f>
        <v>0</v>
      </c>
      <c r="AF53" s="105"/>
      <c r="AG53" s="47">
        <f>SUM(IF(AH$50="PCard",AG$50,0))+(IF(AH$51="PCard",AG$51,0))+(IF(AH$52="PCard",AG$52,0))</f>
        <v>0</v>
      </c>
      <c r="AH53" s="105"/>
      <c r="AI53" s="47">
        <f>SUM(IF(AJ$50="PCard",AI$50,0))+(IF(AJ$51="PCard",AI$51,0))+(IF(AJ$52="PCard",AI$52,0))</f>
        <v>0</v>
      </c>
      <c r="AJ53" s="105"/>
      <c r="AK53" s="47">
        <f>SUM(IF(AL$50="PCard",AK$50,0))+(IF(AL$51="PCard",AK$51,0))+(IF(AL$52="PCard",AK$52,0))</f>
        <v>0</v>
      </c>
      <c r="AL53" s="105"/>
      <c r="AM53" s="47">
        <f>SUM(IF(AN$50="PCard",AM$50,0))+(IF(AN$51="PCard",AM$51,0))+(IF(AN$52="PCard",AM$52,0))</f>
        <v>0</v>
      </c>
      <c r="AN53" s="105"/>
      <c r="AO53" s="47">
        <f>SUM(IF(AP$50="PCard",AO$50,0))+(IF(AP$51="PCard",AO$51,0))+(IF(AP$52="PCard",AO$52,0))</f>
        <v>0</v>
      </c>
      <c r="AP53" s="105"/>
      <c r="AQ53" s="47">
        <f>SUM(IF(AR$50="PCard",AQ$50,0))+(IF(AR$51="PCard",AQ$51,0))+(IF(AR$52="PCard",AQ$52,0))</f>
        <v>0</v>
      </c>
      <c r="AR53" s="105"/>
      <c r="AS53" s="47">
        <f>SUM(IF(AT$50="PCard",AS$50,0))+(IF(AT$51="PCard",AS$51,0))+(IF(AT$52="PCard",AS$52,0))</f>
        <v>0</v>
      </c>
      <c r="AT53" s="105"/>
      <c r="AU53" s="88"/>
      <c r="AV53" s="282"/>
      <c r="AW53" s="89">
        <f>SUM(G53:AS53)</f>
        <v>0</v>
      </c>
      <c r="AX53" s="117"/>
      <c r="AY53" s="101">
        <f>AW53</f>
        <v>0</v>
      </c>
      <c r="AZ53" s="66" t="s">
        <v>62</v>
      </c>
    </row>
    <row r="54" spans="1:54" s="64" customFormat="1" ht="11.25" customHeight="1">
      <c r="A54" s="33"/>
      <c r="B54" s="33"/>
      <c r="C54" s="32"/>
      <c r="D54" s="46"/>
      <c r="E54" s="46"/>
      <c r="F54" s="33"/>
      <c r="G54" s="34"/>
      <c r="H54" s="105"/>
      <c r="I54" s="34"/>
      <c r="J54" s="105"/>
      <c r="K54" s="34"/>
      <c r="L54" s="105"/>
      <c r="M54" s="34"/>
      <c r="N54" s="105"/>
      <c r="O54" s="34"/>
      <c r="P54" s="105"/>
      <c r="Q54" s="34"/>
      <c r="R54" s="105"/>
      <c r="S54" s="34"/>
      <c r="T54" s="105"/>
      <c r="U54" s="34"/>
      <c r="V54" s="105"/>
      <c r="W54" s="34"/>
      <c r="X54" s="105"/>
      <c r="Y54" s="34"/>
      <c r="Z54" s="105"/>
      <c r="AA54" s="34"/>
      <c r="AB54" s="105"/>
      <c r="AC54" s="34"/>
      <c r="AD54" s="105"/>
      <c r="AE54" s="34"/>
      <c r="AF54" s="105"/>
      <c r="AG54" s="34"/>
      <c r="AH54" s="105"/>
      <c r="AI54" s="34"/>
      <c r="AJ54" s="105"/>
      <c r="AK54" s="34"/>
      <c r="AL54" s="105"/>
      <c r="AM54" s="34"/>
      <c r="AN54" s="105"/>
      <c r="AO54" s="34"/>
      <c r="AP54" s="105"/>
      <c r="AQ54" s="34"/>
      <c r="AR54" s="105"/>
      <c r="AS54" s="34"/>
      <c r="AT54" s="105"/>
      <c r="AU54" s="88"/>
      <c r="AV54" s="282"/>
      <c r="AW54" s="89"/>
      <c r="AX54" s="117"/>
      <c r="AY54" s="99"/>
    </row>
    <row r="55" spans="1:54" s="66" customFormat="1" ht="15.75" thickBot="1">
      <c r="A55" s="48"/>
      <c r="B55" s="48"/>
      <c r="C55" s="35" t="s">
        <v>63</v>
      </c>
      <c r="D55" s="42"/>
      <c r="E55" s="42"/>
      <c r="F55" s="48"/>
      <c r="G55" s="37">
        <f>G47-G53</f>
        <v>0</v>
      </c>
      <c r="H55" s="105"/>
      <c r="I55" s="37">
        <f>I47-I53</f>
        <v>0</v>
      </c>
      <c r="J55" s="105"/>
      <c r="K55" s="37">
        <f>K47-K53</f>
        <v>0</v>
      </c>
      <c r="L55" s="105"/>
      <c r="M55" s="37">
        <f>M47-M53</f>
        <v>0</v>
      </c>
      <c r="N55" s="105"/>
      <c r="O55" s="37">
        <f>O47-O53</f>
        <v>0</v>
      </c>
      <c r="P55" s="105"/>
      <c r="Q55" s="37">
        <f>Q47-Q53</f>
        <v>0</v>
      </c>
      <c r="R55" s="105"/>
      <c r="S55" s="37">
        <f>S47-S53</f>
        <v>0</v>
      </c>
      <c r="T55" s="105"/>
      <c r="U55" s="37">
        <f>U47-U53</f>
        <v>0</v>
      </c>
      <c r="V55" s="105"/>
      <c r="W55" s="37">
        <f>W47-W53</f>
        <v>0</v>
      </c>
      <c r="X55" s="105"/>
      <c r="Y55" s="37">
        <f>Y47-Y53</f>
        <v>0</v>
      </c>
      <c r="Z55" s="105"/>
      <c r="AA55" s="37">
        <f>AA47-AA53</f>
        <v>0</v>
      </c>
      <c r="AB55" s="105"/>
      <c r="AC55" s="37">
        <f>AC47-AC53</f>
        <v>0</v>
      </c>
      <c r="AD55" s="105"/>
      <c r="AE55" s="37">
        <f>AE47-AE53</f>
        <v>0</v>
      </c>
      <c r="AF55" s="105"/>
      <c r="AG55" s="37">
        <f>AG47-AG53</f>
        <v>0</v>
      </c>
      <c r="AH55" s="105"/>
      <c r="AI55" s="37">
        <f>AI47-AI53</f>
        <v>0</v>
      </c>
      <c r="AJ55" s="105"/>
      <c r="AK55" s="37">
        <f>AK47-AK53</f>
        <v>0</v>
      </c>
      <c r="AL55" s="105"/>
      <c r="AM55" s="37">
        <f>AM47-AM53</f>
        <v>0</v>
      </c>
      <c r="AN55" s="105"/>
      <c r="AO55" s="37">
        <f>AO47-AO53</f>
        <v>0</v>
      </c>
      <c r="AP55" s="105"/>
      <c r="AQ55" s="37">
        <f>AQ47-AQ53</f>
        <v>0</v>
      </c>
      <c r="AR55" s="105"/>
      <c r="AS55" s="37">
        <f>AS47-AS53</f>
        <v>0</v>
      </c>
      <c r="AT55" s="105"/>
      <c r="AU55" s="89">
        <f>SUM(G55:AS55)</f>
        <v>0</v>
      </c>
      <c r="AV55" s="260"/>
      <c r="AW55" s="88"/>
      <c r="AX55" s="118"/>
      <c r="AY55" s="119"/>
    </row>
    <row r="56" spans="1:54" ht="16.5" thickTop="1" thickBot="1">
      <c r="A56" s="399" t="s">
        <v>64</v>
      </c>
      <c r="B56" s="399"/>
      <c r="C56" s="399"/>
      <c r="D56" s="399"/>
      <c r="E56" s="399"/>
      <c r="F56" s="399"/>
      <c r="G56" s="399"/>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400"/>
      <c r="AU56" s="88"/>
      <c r="AV56" s="260"/>
      <c r="AW56" s="88"/>
      <c r="AX56" s="117"/>
      <c r="AY56" s="99"/>
      <c r="AZ56" s="64"/>
      <c r="BA56" s="64"/>
      <c r="BB56" s="64"/>
    </row>
    <row r="57" spans="1:54" ht="16.5" thickTop="1" thickBo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88"/>
      <c r="AV57" s="260"/>
      <c r="AW57" s="88"/>
      <c r="AX57" s="117"/>
      <c r="AY57" s="99"/>
      <c r="AZ57" s="64"/>
      <c r="BA57" s="64"/>
      <c r="BB57" s="64"/>
    </row>
    <row r="58" spans="1:54" ht="17.25" customHeight="1" thickBot="1">
      <c r="A58" s="116" t="s">
        <v>26</v>
      </c>
      <c r="B58" s="45" t="s">
        <v>65</v>
      </c>
      <c r="C58" s="76"/>
      <c r="D58" s="76"/>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331"/>
      <c r="AS58" s="23"/>
      <c r="AT58" s="23"/>
      <c r="AU58" s="88"/>
      <c r="AV58" s="260"/>
      <c r="AW58" s="88"/>
      <c r="AX58" s="117"/>
      <c r="AY58" s="99"/>
      <c r="AZ58" s="64"/>
      <c r="BA58" s="64"/>
      <c r="BB58" s="64"/>
    </row>
    <row r="59" spans="1:54" ht="15.75" thickBot="1">
      <c r="A59" s="363" t="s">
        <v>28</v>
      </c>
      <c r="B59" s="416"/>
      <c r="C59" s="417"/>
      <c r="D59" s="417"/>
      <c r="E59" s="417"/>
      <c r="F59" s="417"/>
      <c r="G59" s="55">
        <v>0</v>
      </c>
      <c r="H59" s="330" t="s">
        <v>31</v>
      </c>
      <c r="I59" s="55">
        <v>0</v>
      </c>
      <c r="J59" s="330" t="s">
        <v>31</v>
      </c>
      <c r="K59" s="55">
        <v>0</v>
      </c>
      <c r="L59" s="330" t="s">
        <v>31</v>
      </c>
      <c r="M59" s="55">
        <v>0</v>
      </c>
      <c r="N59" s="330" t="s">
        <v>31</v>
      </c>
      <c r="O59" s="55">
        <v>0</v>
      </c>
      <c r="P59" s="330" t="s">
        <v>31</v>
      </c>
      <c r="Q59" s="55">
        <v>0</v>
      </c>
      <c r="R59" s="330" t="s">
        <v>31</v>
      </c>
      <c r="S59" s="55">
        <v>0</v>
      </c>
      <c r="T59" s="330" t="s">
        <v>31</v>
      </c>
      <c r="U59" s="55">
        <v>0</v>
      </c>
      <c r="V59" s="330" t="s">
        <v>31</v>
      </c>
      <c r="W59" s="55">
        <v>0</v>
      </c>
      <c r="X59" s="330" t="s">
        <v>31</v>
      </c>
      <c r="Y59" s="55">
        <v>0</v>
      </c>
      <c r="Z59" s="330" t="s">
        <v>31</v>
      </c>
      <c r="AA59" s="55">
        <v>0</v>
      </c>
      <c r="AB59" s="330" t="s">
        <v>31</v>
      </c>
      <c r="AC59" s="55">
        <v>0</v>
      </c>
      <c r="AD59" s="330" t="s">
        <v>31</v>
      </c>
      <c r="AE59" s="55">
        <v>0</v>
      </c>
      <c r="AF59" s="330" t="s">
        <v>31</v>
      </c>
      <c r="AG59" s="55">
        <v>0</v>
      </c>
      <c r="AH59" s="330" t="s">
        <v>31</v>
      </c>
      <c r="AI59" s="55">
        <v>0</v>
      </c>
      <c r="AJ59" s="330" t="s">
        <v>31</v>
      </c>
      <c r="AK59" s="55">
        <v>0</v>
      </c>
      <c r="AL59" s="330" t="s">
        <v>31</v>
      </c>
      <c r="AM59" s="55">
        <v>0</v>
      </c>
      <c r="AN59" s="330" t="s">
        <v>31</v>
      </c>
      <c r="AO59" s="55">
        <v>0</v>
      </c>
      <c r="AP59" s="330" t="s">
        <v>31</v>
      </c>
      <c r="AQ59" s="55">
        <v>0</v>
      </c>
      <c r="AR59" s="330" t="s">
        <v>31</v>
      </c>
      <c r="AS59" s="55">
        <v>0</v>
      </c>
      <c r="AT59" s="330" t="s">
        <v>31</v>
      </c>
      <c r="AU59" s="89">
        <f>SUM(IF(H59="Reimb",G59,0))+(IF(J59="Reimb",I59,0))+(IF(L59="Reimb",K59,0))+(IF(N59="Reimb",M59,0))+(IF(P59="Reimb",O59,0))+(IF(R59="Reimb",Q59,0))+(IF(T59="Reimb",S59,0))+(IF(V59="Reimb",U59,0))+(IF(X59="Reimb",W59,0))+(IF(Z59="Reimb",Y59,0))+(IF(AB59="Reimb",AA59,0))+(IF(AD59="Reimb",AC59,0))+(IF(AF59="Reimb",AE59,0))+(IF(AH59="Reimb",AG59,0))+(IF(AJ59="Reimb",AI59,0))+(IF(AL59="Reimb",AK59,0))+(IF(AN59="Reimb",AM59,0))+(IF(AP59="Reimb",AO59,0))+(IF(AR59="Reimb",AQ59,0))+(IF(AT59="Reimb",AS59,0))</f>
        <v>0</v>
      </c>
      <c r="AV59" s="282">
        <f>SUM(IF(H59="Pre-Pd",G59,0))+(IF(J59="Pre-Pd",I59,0))+(IF(L59="Pre-Pd",K59,0))+(IF(N59="Pre-Pd",M59,0))+(IF(P59="Pre-Pd",O59,0))+(IF(R59="Pre-Pd",Q59,0))+(IF(T59="Pre-Pd",S59,0))+(IF(V59="Pre-Pd",U59,0))+(IF(X59="Pre-Pd",W59,0))+(IF(Z59="Pre-Pd",Y59,0))+(IF(AB59="Pre-Pd",AA59,0))+(IF(AD59="Pre-Pd",AC59,0))+(IF(AF59="Pre-Pd",AE59,0))+(IF(AH59="Pre-Pd",AG59,0))+(IF(AJ59="Pre-Pd",AI59,0))+(IF(AL59="Pre-Pd",AK59,0))+(IF(AN59="Pre-Pd",AM59,0))+(IF(AP59="Pre-Pd",AO59,0))+(IF(AR59="Pre-Pd",AQ59,0))+(IF(AT59="Pre-Pd",AS59,0))</f>
        <v>0</v>
      </c>
      <c r="AW59" s="89">
        <f>SUM(IF(H59="PCard",G59,0))+(IF(J59="PCard",I59,0))+(IF(L59="PCard",K59,0))+(IF(N59="PCard",M59,0))+(IF(P59="PCard",O59,0))+(IF(R59="PCard",Q59,0))+(IF(T59="PCard",S59,0))+(IF(V59="PCard",U59,0))+(IF(X59="PCard",W59,0))+(IF(Z59="PCard",Y59,0))+(IF(AB59="PCard",AA59,0))+(IF(AD59="PCard",AC59,0))+(IF(AF59="PCard",AE59,0))+(IF(AH59="PCard",AG59,0))+(IF(AJ59="PCard",AI59,0))+(IF(AL59="PCard",AK59,0))+(IF(AN59="PCard",AM59,0))+(IF(AP59="PCard",AO59,0))+(IF(AR59="PCard",AQ59,0))+(IF(AT59="PCard",AS59,0))</f>
        <v>0</v>
      </c>
      <c r="AX59" s="89">
        <f>SUM(AU59:AW59)</f>
        <v>0</v>
      </c>
      <c r="AY59" s="99"/>
      <c r="AZ59" s="64"/>
      <c r="BA59" s="64"/>
      <c r="BB59" s="64"/>
    </row>
    <row r="60" spans="1:54" ht="15.75" thickBot="1">
      <c r="A60" s="363" t="s">
        <v>28</v>
      </c>
      <c r="B60" s="416"/>
      <c r="C60" s="417"/>
      <c r="D60" s="417"/>
      <c r="E60" s="417"/>
      <c r="F60" s="417"/>
      <c r="G60" s="55">
        <v>0</v>
      </c>
      <c r="H60" s="330" t="s">
        <v>31</v>
      </c>
      <c r="I60" s="55">
        <v>0</v>
      </c>
      <c r="J60" s="330" t="s">
        <v>31</v>
      </c>
      <c r="K60" s="55">
        <v>0</v>
      </c>
      <c r="L60" s="330" t="s">
        <v>31</v>
      </c>
      <c r="M60" s="55">
        <v>0</v>
      </c>
      <c r="N60" s="330" t="s">
        <v>31</v>
      </c>
      <c r="O60" s="55">
        <v>0</v>
      </c>
      <c r="P60" s="330" t="s">
        <v>31</v>
      </c>
      <c r="Q60" s="55">
        <v>0</v>
      </c>
      <c r="R60" s="330" t="s">
        <v>31</v>
      </c>
      <c r="S60" s="55">
        <v>0</v>
      </c>
      <c r="T60" s="330" t="s">
        <v>31</v>
      </c>
      <c r="U60" s="55">
        <v>0</v>
      </c>
      <c r="V60" s="330" t="s">
        <v>31</v>
      </c>
      <c r="W60" s="55">
        <v>0</v>
      </c>
      <c r="X60" s="330" t="s">
        <v>31</v>
      </c>
      <c r="Y60" s="55">
        <v>0</v>
      </c>
      <c r="Z60" s="330" t="s">
        <v>31</v>
      </c>
      <c r="AA60" s="55">
        <v>0</v>
      </c>
      <c r="AB60" s="330" t="s">
        <v>31</v>
      </c>
      <c r="AC60" s="55">
        <v>0</v>
      </c>
      <c r="AD60" s="330" t="s">
        <v>31</v>
      </c>
      <c r="AE60" s="55">
        <v>0</v>
      </c>
      <c r="AF60" s="330" t="s">
        <v>31</v>
      </c>
      <c r="AG60" s="55">
        <v>0</v>
      </c>
      <c r="AH60" s="330" t="s">
        <v>31</v>
      </c>
      <c r="AI60" s="55">
        <v>0</v>
      </c>
      <c r="AJ60" s="330" t="s">
        <v>31</v>
      </c>
      <c r="AK60" s="55">
        <v>0</v>
      </c>
      <c r="AL60" s="330" t="s">
        <v>31</v>
      </c>
      <c r="AM60" s="55">
        <v>0</v>
      </c>
      <c r="AN60" s="330" t="s">
        <v>31</v>
      </c>
      <c r="AO60" s="55">
        <v>0</v>
      </c>
      <c r="AP60" s="330" t="s">
        <v>31</v>
      </c>
      <c r="AQ60" s="55">
        <v>0</v>
      </c>
      <c r="AR60" s="330" t="s">
        <v>31</v>
      </c>
      <c r="AS60" s="55">
        <v>0</v>
      </c>
      <c r="AT60" s="330" t="s">
        <v>31</v>
      </c>
      <c r="AU60" s="89">
        <f t="shared" ref="AU60:AU76" si="0">SUM(IF(H60="Reimb",G60,0))+(IF(J60="Reimb",I60,0))+(IF(L60="Reimb",K60,0))+(IF(N60="Reimb",M60,0))+(IF(P60="Reimb",O60,0))+(IF(R60="Reimb",Q60,0))+(IF(T60="Reimb",S60,0))+(IF(V60="Reimb",U60,0))+(IF(X60="Reimb",W60,0))+(IF(Z60="Reimb",Y60,0))+(IF(AB60="Reimb",AA60,0))+(IF(AD60="Reimb",AC60,0))+(IF(AF60="Reimb",AE60,0))+(IF(AH60="Reimb",AG60,0))+(IF(AJ60="Reimb",AI60,0))+(IF(AL60="Reimb",AK60,0))+(IF(AN60="Reimb",AM60,0))+(IF(AP60="Reimb",AO60,0))+(IF(AR60="Reimb",AQ60,0))+(IF(AT60="Reimb",AS60,0))</f>
        <v>0</v>
      </c>
      <c r="AV60" s="282">
        <f t="shared" ref="AV60:AV76" si="1">SUM(IF(H60="Pre-Pd",G60,0))+(IF(J60="Pre-Pd",I60,0))+(IF(L60="Pre-Pd",K60,0))+(IF(N60="Pre-Pd",M60,0))+(IF(P60="Pre-Pd",O60,0))+(IF(R60="Pre-Pd",Q60,0))+(IF(T60="Pre-Pd",S60,0))+(IF(V60="Pre-Pd",U60,0))+(IF(X60="Pre-Pd",W60,0))+(IF(Z60="Pre-Pd",Y60,0))+(IF(AB60="Pre-Pd",AA60,0))+(IF(AD60="Pre-Pd",AC60,0))+(IF(AF60="Pre-Pd",AE60,0))+(IF(AH60="Pre-Pd",AG60,0))+(IF(AJ60="Pre-Pd",AI60,0))+(IF(AL60="Pre-Pd",AK60,0))+(IF(AN60="Pre-Pd",AM60,0))+(IF(AP60="Pre-Pd",AO60,0))+(IF(AR60="Pre-Pd",AQ60,0))+(IF(AT60="Pre-Pd",AS60,0))</f>
        <v>0</v>
      </c>
      <c r="AW60" s="89">
        <f t="shared" ref="AW60:AW76" si="2">SUM(IF(H60="PCard",G60,0))+(IF(J60="PCard",I60,0))+(IF(L60="PCard",K60,0))+(IF(N60="PCard",M60,0))+(IF(P60="PCard",O60,0))+(IF(R60="PCard",Q60,0))+(IF(T60="PCard",S60,0))+(IF(V60="PCard",U60,0))+(IF(X60="PCard",W60,0))+(IF(Z60="PCard",Y60,0))+(IF(AB60="PCard",AA60,0))+(IF(AD60="PCard",AC60,0))+(IF(AF60="PCard",AE60,0))+(IF(AH60="PCard",AG60,0))+(IF(AJ60="PCard",AI60,0))+(IF(AL60="PCard",AK60,0))+(IF(AN60="PCard",AM60,0))+(IF(AP60="PCard",AO60,0))+(IF(AR60="PCard",AQ60,0))+(IF(AT60="PCard",AS60,0))</f>
        <v>0</v>
      </c>
      <c r="AX60" s="89">
        <f>SUM(AU60:AW60)</f>
        <v>0</v>
      </c>
      <c r="AY60" s="99"/>
      <c r="AZ60" s="64"/>
      <c r="BA60" s="64"/>
      <c r="BB60" s="64"/>
    </row>
    <row r="61" spans="1:54" ht="15.75" thickBot="1">
      <c r="A61" s="363" t="s">
        <v>28</v>
      </c>
      <c r="B61" s="416"/>
      <c r="C61" s="417"/>
      <c r="D61" s="417"/>
      <c r="E61" s="417"/>
      <c r="F61" s="417"/>
      <c r="G61" s="55">
        <v>0</v>
      </c>
      <c r="H61" s="330" t="s">
        <v>31</v>
      </c>
      <c r="I61" s="55">
        <v>0</v>
      </c>
      <c r="J61" s="330" t="s">
        <v>31</v>
      </c>
      <c r="K61" s="55">
        <v>0</v>
      </c>
      <c r="L61" s="330" t="s">
        <v>31</v>
      </c>
      <c r="M61" s="55">
        <v>0</v>
      </c>
      <c r="N61" s="330" t="s">
        <v>31</v>
      </c>
      <c r="O61" s="55">
        <v>0</v>
      </c>
      <c r="P61" s="330" t="s">
        <v>31</v>
      </c>
      <c r="Q61" s="55">
        <v>0</v>
      </c>
      <c r="R61" s="330" t="s">
        <v>31</v>
      </c>
      <c r="S61" s="55">
        <v>0</v>
      </c>
      <c r="T61" s="330" t="s">
        <v>31</v>
      </c>
      <c r="U61" s="55">
        <v>0</v>
      </c>
      <c r="V61" s="330" t="s">
        <v>31</v>
      </c>
      <c r="W61" s="55">
        <v>0</v>
      </c>
      <c r="X61" s="330" t="s">
        <v>31</v>
      </c>
      <c r="Y61" s="55">
        <v>0</v>
      </c>
      <c r="Z61" s="330" t="s">
        <v>31</v>
      </c>
      <c r="AA61" s="55">
        <v>0</v>
      </c>
      <c r="AB61" s="330" t="s">
        <v>31</v>
      </c>
      <c r="AC61" s="55">
        <v>0</v>
      </c>
      <c r="AD61" s="330" t="s">
        <v>31</v>
      </c>
      <c r="AE61" s="55">
        <v>0</v>
      </c>
      <c r="AF61" s="330" t="s">
        <v>31</v>
      </c>
      <c r="AG61" s="55">
        <v>0</v>
      </c>
      <c r="AH61" s="330" t="s">
        <v>31</v>
      </c>
      <c r="AI61" s="55">
        <v>0</v>
      </c>
      <c r="AJ61" s="330" t="s">
        <v>31</v>
      </c>
      <c r="AK61" s="55">
        <v>0</v>
      </c>
      <c r="AL61" s="330" t="s">
        <v>31</v>
      </c>
      <c r="AM61" s="55">
        <v>0</v>
      </c>
      <c r="AN61" s="330" t="s">
        <v>31</v>
      </c>
      <c r="AO61" s="55">
        <v>0</v>
      </c>
      <c r="AP61" s="330" t="s">
        <v>31</v>
      </c>
      <c r="AQ61" s="55">
        <v>0</v>
      </c>
      <c r="AR61" s="330" t="s">
        <v>31</v>
      </c>
      <c r="AS61" s="55">
        <v>0</v>
      </c>
      <c r="AT61" s="330" t="s">
        <v>31</v>
      </c>
      <c r="AU61" s="89">
        <f t="shared" si="0"/>
        <v>0</v>
      </c>
      <c r="AV61" s="282">
        <f t="shared" si="1"/>
        <v>0</v>
      </c>
      <c r="AW61" s="89">
        <f t="shared" si="2"/>
        <v>0</v>
      </c>
      <c r="AX61" s="89">
        <f t="shared" ref="AX61:AX76" si="3">SUM(AU61:AW61)</f>
        <v>0</v>
      </c>
      <c r="AY61" s="99"/>
      <c r="AZ61" s="64"/>
      <c r="BA61" s="64"/>
      <c r="BB61" s="64"/>
    </row>
    <row r="62" spans="1:54" ht="15.75" hidden="1" thickBot="1">
      <c r="A62" s="363" t="s">
        <v>28</v>
      </c>
      <c r="B62" s="416"/>
      <c r="C62" s="417"/>
      <c r="D62" s="417"/>
      <c r="E62" s="417"/>
      <c r="F62" s="417"/>
      <c r="G62" s="55">
        <v>0</v>
      </c>
      <c r="H62" s="330" t="s">
        <v>31</v>
      </c>
      <c r="I62" s="55">
        <v>0</v>
      </c>
      <c r="J62" s="330" t="s">
        <v>31</v>
      </c>
      <c r="K62" s="55">
        <v>0</v>
      </c>
      <c r="L62" s="330" t="s">
        <v>31</v>
      </c>
      <c r="M62" s="55">
        <v>0</v>
      </c>
      <c r="N62" s="330" t="s">
        <v>31</v>
      </c>
      <c r="O62" s="55">
        <v>0</v>
      </c>
      <c r="P62" s="330" t="s">
        <v>31</v>
      </c>
      <c r="Q62" s="55">
        <v>0</v>
      </c>
      <c r="R62" s="330" t="s">
        <v>31</v>
      </c>
      <c r="S62" s="55">
        <v>0</v>
      </c>
      <c r="T62" s="330" t="s">
        <v>31</v>
      </c>
      <c r="U62" s="55">
        <v>0</v>
      </c>
      <c r="V62" s="330" t="s">
        <v>31</v>
      </c>
      <c r="W62" s="55">
        <v>0</v>
      </c>
      <c r="X62" s="330" t="s">
        <v>31</v>
      </c>
      <c r="Y62" s="55">
        <v>0</v>
      </c>
      <c r="Z62" s="330" t="s">
        <v>31</v>
      </c>
      <c r="AA62" s="55">
        <v>0</v>
      </c>
      <c r="AB62" s="330" t="s">
        <v>31</v>
      </c>
      <c r="AC62" s="55">
        <v>0</v>
      </c>
      <c r="AD62" s="330" t="s">
        <v>31</v>
      </c>
      <c r="AE62" s="55">
        <v>0</v>
      </c>
      <c r="AF62" s="330" t="s">
        <v>31</v>
      </c>
      <c r="AG62" s="55">
        <v>0</v>
      </c>
      <c r="AH62" s="330" t="s">
        <v>31</v>
      </c>
      <c r="AI62" s="55">
        <v>0</v>
      </c>
      <c r="AJ62" s="330" t="s">
        <v>31</v>
      </c>
      <c r="AK62" s="55">
        <v>0</v>
      </c>
      <c r="AL62" s="330" t="s">
        <v>31</v>
      </c>
      <c r="AM62" s="55">
        <v>0</v>
      </c>
      <c r="AN62" s="330" t="s">
        <v>31</v>
      </c>
      <c r="AO62" s="55">
        <v>0</v>
      </c>
      <c r="AP62" s="330" t="s">
        <v>31</v>
      </c>
      <c r="AQ62" s="55">
        <v>0</v>
      </c>
      <c r="AR62" s="330" t="s">
        <v>31</v>
      </c>
      <c r="AS62" s="55">
        <v>0</v>
      </c>
      <c r="AT62" s="330" t="s">
        <v>31</v>
      </c>
      <c r="AU62" s="89">
        <f t="shared" si="0"/>
        <v>0</v>
      </c>
      <c r="AV62" s="282">
        <f t="shared" si="1"/>
        <v>0</v>
      </c>
      <c r="AW62" s="89">
        <f t="shared" si="2"/>
        <v>0</v>
      </c>
      <c r="AX62" s="89">
        <f t="shared" si="3"/>
        <v>0</v>
      </c>
      <c r="AY62" s="99"/>
      <c r="AZ62" s="64"/>
      <c r="BA62" s="64"/>
      <c r="BB62" s="64"/>
    </row>
    <row r="63" spans="1:54" ht="15.75" hidden="1" thickBot="1">
      <c r="A63" s="363" t="s">
        <v>28</v>
      </c>
      <c r="B63" s="416"/>
      <c r="C63" s="417"/>
      <c r="D63" s="417"/>
      <c r="E63" s="417"/>
      <c r="F63" s="417"/>
      <c r="G63" s="55">
        <v>0</v>
      </c>
      <c r="H63" s="330" t="s">
        <v>31</v>
      </c>
      <c r="I63" s="55">
        <v>0</v>
      </c>
      <c r="J63" s="330" t="s">
        <v>31</v>
      </c>
      <c r="K63" s="55">
        <v>0</v>
      </c>
      <c r="L63" s="330" t="s">
        <v>31</v>
      </c>
      <c r="M63" s="55">
        <v>0</v>
      </c>
      <c r="N63" s="330" t="s">
        <v>31</v>
      </c>
      <c r="O63" s="55">
        <v>0</v>
      </c>
      <c r="P63" s="330" t="s">
        <v>31</v>
      </c>
      <c r="Q63" s="55">
        <v>0</v>
      </c>
      <c r="R63" s="330" t="s">
        <v>31</v>
      </c>
      <c r="S63" s="55">
        <v>0</v>
      </c>
      <c r="T63" s="330" t="s">
        <v>31</v>
      </c>
      <c r="U63" s="55">
        <v>0</v>
      </c>
      <c r="V63" s="330" t="s">
        <v>31</v>
      </c>
      <c r="W63" s="55">
        <v>0</v>
      </c>
      <c r="X63" s="330" t="s">
        <v>31</v>
      </c>
      <c r="Y63" s="55">
        <v>0</v>
      </c>
      <c r="Z63" s="330" t="s">
        <v>31</v>
      </c>
      <c r="AA63" s="55">
        <v>0</v>
      </c>
      <c r="AB63" s="330" t="s">
        <v>31</v>
      </c>
      <c r="AC63" s="55">
        <v>0</v>
      </c>
      <c r="AD63" s="330" t="s">
        <v>31</v>
      </c>
      <c r="AE63" s="55">
        <v>0</v>
      </c>
      <c r="AF63" s="330" t="s">
        <v>31</v>
      </c>
      <c r="AG63" s="55">
        <v>0</v>
      </c>
      <c r="AH63" s="330" t="s">
        <v>31</v>
      </c>
      <c r="AI63" s="55">
        <v>0</v>
      </c>
      <c r="AJ63" s="330" t="s">
        <v>31</v>
      </c>
      <c r="AK63" s="55">
        <v>0</v>
      </c>
      <c r="AL63" s="330" t="s">
        <v>31</v>
      </c>
      <c r="AM63" s="55">
        <v>0</v>
      </c>
      <c r="AN63" s="330" t="s">
        <v>31</v>
      </c>
      <c r="AO63" s="55">
        <v>0</v>
      </c>
      <c r="AP63" s="330" t="s">
        <v>31</v>
      </c>
      <c r="AQ63" s="55">
        <v>0</v>
      </c>
      <c r="AR63" s="330" t="s">
        <v>31</v>
      </c>
      <c r="AS63" s="55">
        <v>0</v>
      </c>
      <c r="AT63" s="330" t="s">
        <v>31</v>
      </c>
      <c r="AU63" s="89">
        <f t="shared" si="0"/>
        <v>0</v>
      </c>
      <c r="AV63" s="282">
        <f t="shared" si="1"/>
        <v>0</v>
      </c>
      <c r="AW63" s="89">
        <f t="shared" si="2"/>
        <v>0</v>
      </c>
      <c r="AX63" s="89">
        <f t="shared" si="3"/>
        <v>0</v>
      </c>
      <c r="AY63" s="99"/>
      <c r="AZ63" s="64"/>
      <c r="BA63" s="64"/>
      <c r="BB63" s="64"/>
    </row>
    <row r="64" spans="1:54" ht="15.75" hidden="1" thickBot="1">
      <c r="A64" s="363" t="s">
        <v>28</v>
      </c>
      <c r="B64" s="416"/>
      <c r="C64" s="417"/>
      <c r="D64" s="417"/>
      <c r="E64" s="417"/>
      <c r="F64" s="417"/>
      <c r="G64" s="55">
        <v>0</v>
      </c>
      <c r="H64" s="330" t="s">
        <v>31</v>
      </c>
      <c r="I64" s="55">
        <v>0</v>
      </c>
      <c r="J64" s="330" t="s">
        <v>31</v>
      </c>
      <c r="K64" s="55">
        <v>0</v>
      </c>
      <c r="L64" s="330" t="s">
        <v>31</v>
      </c>
      <c r="M64" s="55">
        <v>0</v>
      </c>
      <c r="N64" s="330" t="s">
        <v>31</v>
      </c>
      <c r="O64" s="55">
        <v>0</v>
      </c>
      <c r="P64" s="330" t="s">
        <v>31</v>
      </c>
      <c r="Q64" s="55">
        <v>0</v>
      </c>
      <c r="R64" s="330" t="s">
        <v>31</v>
      </c>
      <c r="S64" s="55">
        <v>0</v>
      </c>
      <c r="T64" s="330" t="s">
        <v>31</v>
      </c>
      <c r="U64" s="55">
        <v>0</v>
      </c>
      <c r="V64" s="330" t="s">
        <v>31</v>
      </c>
      <c r="W64" s="55">
        <v>0</v>
      </c>
      <c r="X64" s="330" t="s">
        <v>31</v>
      </c>
      <c r="Y64" s="55">
        <v>0</v>
      </c>
      <c r="Z64" s="330" t="s">
        <v>31</v>
      </c>
      <c r="AA64" s="55">
        <v>0</v>
      </c>
      <c r="AB64" s="330" t="s">
        <v>31</v>
      </c>
      <c r="AC64" s="55">
        <v>0</v>
      </c>
      <c r="AD64" s="330" t="s">
        <v>31</v>
      </c>
      <c r="AE64" s="55">
        <v>0</v>
      </c>
      <c r="AF64" s="330" t="s">
        <v>31</v>
      </c>
      <c r="AG64" s="55">
        <v>0</v>
      </c>
      <c r="AH64" s="330" t="s">
        <v>31</v>
      </c>
      <c r="AI64" s="55">
        <v>0</v>
      </c>
      <c r="AJ64" s="330" t="s">
        <v>31</v>
      </c>
      <c r="AK64" s="55">
        <v>0</v>
      </c>
      <c r="AL64" s="330" t="s">
        <v>31</v>
      </c>
      <c r="AM64" s="55">
        <v>0</v>
      </c>
      <c r="AN64" s="330" t="s">
        <v>31</v>
      </c>
      <c r="AO64" s="55">
        <v>0</v>
      </c>
      <c r="AP64" s="330" t="s">
        <v>31</v>
      </c>
      <c r="AQ64" s="55">
        <v>0</v>
      </c>
      <c r="AR64" s="330" t="s">
        <v>31</v>
      </c>
      <c r="AS64" s="55">
        <v>0</v>
      </c>
      <c r="AT64" s="330" t="s">
        <v>31</v>
      </c>
      <c r="AU64" s="89">
        <f t="shared" si="0"/>
        <v>0</v>
      </c>
      <c r="AV64" s="282">
        <f t="shared" si="1"/>
        <v>0</v>
      </c>
      <c r="AW64" s="89">
        <f t="shared" si="2"/>
        <v>0</v>
      </c>
      <c r="AX64" s="89">
        <f t="shared" si="3"/>
        <v>0</v>
      </c>
      <c r="AY64" s="99"/>
      <c r="AZ64" s="64"/>
      <c r="BA64" s="64"/>
      <c r="BB64" s="64"/>
    </row>
    <row r="65" spans="1:54" ht="15.75" hidden="1" thickBot="1">
      <c r="A65" s="363" t="s">
        <v>28</v>
      </c>
      <c r="B65" s="416"/>
      <c r="C65" s="417"/>
      <c r="D65" s="417"/>
      <c r="E65" s="417"/>
      <c r="F65" s="417"/>
      <c r="G65" s="55">
        <v>0</v>
      </c>
      <c r="H65" s="330" t="s">
        <v>31</v>
      </c>
      <c r="I65" s="55">
        <v>0</v>
      </c>
      <c r="J65" s="330" t="s">
        <v>31</v>
      </c>
      <c r="K65" s="55">
        <v>0</v>
      </c>
      <c r="L65" s="330" t="s">
        <v>31</v>
      </c>
      <c r="M65" s="55">
        <v>0</v>
      </c>
      <c r="N65" s="330" t="s">
        <v>31</v>
      </c>
      <c r="O65" s="55">
        <v>0</v>
      </c>
      <c r="P65" s="330" t="s">
        <v>31</v>
      </c>
      <c r="Q65" s="55">
        <v>0</v>
      </c>
      <c r="R65" s="330" t="s">
        <v>31</v>
      </c>
      <c r="S65" s="55">
        <v>0</v>
      </c>
      <c r="T65" s="330" t="s">
        <v>31</v>
      </c>
      <c r="U65" s="55">
        <v>0</v>
      </c>
      <c r="V65" s="330" t="s">
        <v>31</v>
      </c>
      <c r="W65" s="55">
        <v>0</v>
      </c>
      <c r="X65" s="330" t="s">
        <v>31</v>
      </c>
      <c r="Y65" s="55">
        <v>0</v>
      </c>
      <c r="Z65" s="330" t="s">
        <v>31</v>
      </c>
      <c r="AA65" s="55">
        <v>0</v>
      </c>
      <c r="AB65" s="330" t="s">
        <v>31</v>
      </c>
      <c r="AC65" s="55">
        <v>0</v>
      </c>
      <c r="AD65" s="330" t="s">
        <v>31</v>
      </c>
      <c r="AE65" s="55">
        <v>0</v>
      </c>
      <c r="AF65" s="330" t="s">
        <v>31</v>
      </c>
      <c r="AG65" s="55">
        <v>0</v>
      </c>
      <c r="AH65" s="330" t="s">
        <v>31</v>
      </c>
      <c r="AI65" s="55">
        <v>0</v>
      </c>
      <c r="AJ65" s="330" t="s">
        <v>31</v>
      </c>
      <c r="AK65" s="55">
        <v>0</v>
      </c>
      <c r="AL65" s="330" t="s">
        <v>31</v>
      </c>
      <c r="AM65" s="55">
        <v>0</v>
      </c>
      <c r="AN65" s="330" t="s">
        <v>31</v>
      </c>
      <c r="AO65" s="55">
        <v>0</v>
      </c>
      <c r="AP65" s="330" t="s">
        <v>31</v>
      </c>
      <c r="AQ65" s="55">
        <v>0</v>
      </c>
      <c r="AR65" s="330" t="s">
        <v>31</v>
      </c>
      <c r="AS65" s="55">
        <v>0</v>
      </c>
      <c r="AT65" s="330" t="s">
        <v>31</v>
      </c>
      <c r="AU65" s="89">
        <f t="shared" si="0"/>
        <v>0</v>
      </c>
      <c r="AV65" s="282">
        <f t="shared" si="1"/>
        <v>0</v>
      </c>
      <c r="AW65" s="89">
        <f t="shared" si="2"/>
        <v>0</v>
      </c>
      <c r="AX65" s="89">
        <f t="shared" si="3"/>
        <v>0</v>
      </c>
      <c r="AY65" s="99"/>
      <c r="AZ65" s="64"/>
      <c r="BA65" s="64"/>
      <c r="BB65" s="64"/>
    </row>
    <row r="66" spans="1:54" ht="15.75" hidden="1" thickBot="1">
      <c r="A66" s="363" t="s">
        <v>28</v>
      </c>
      <c r="B66" s="416"/>
      <c r="C66" s="417"/>
      <c r="D66" s="417"/>
      <c r="E66" s="417"/>
      <c r="F66" s="417"/>
      <c r="G66" s="55">
        <v>0</v>
      </c>
      <c r="H66" s="330" t="s">
        <v>31</v>
      </c>
      <c r="I66" s="55">
        <v>0</v>
      </c>
      <c r="J66" s="330" t="s">
        <v>31</v>
      </c>
      <c r="K66" s="55">
        <v>0</v>
      </c>
      <c r="L66" s="330" t="s">
        <v>31</v>
      </c>
      <c r="M66" s="55">
        <v>0</v>
      </c>
      <c r="N66" s="330" t="s">
        <v>31</v>
      </c>
      <c r="O66" s="55">
        <v>0</v>
      </c>
      <c r="P66" s="330" t="s">
        <v>31</v>
      </c>
      <c r="Q66" s="55">
        <v>0</v>
      </c>
      <c r="R66" s="330" t="s">
        <v>31</v>
      </c>
      <c r="S66" s="55">
        <v>0</v>
      </c>
      <c r="T66" s="330" t="s">
        <v>31</v>
      </c>
      <c r="U66" s="55">
        <v>0</v>
      </c>
      <c r="V66" s="330" t="s">
        <v>31</v>
      </c>
      <c r="W66" s="55">
        <v>0</v>
      </c>
      <c r="X66" s="330" t="s">
        <v>31</v>
      </c>
      <c r="Y66" s="55">
        <v>0</v>
      </c>
      <c r="Z66" s="330" t="s">
        <v>31</v>
      </c>
      <c r="AA66" s="55">
        <v>0</v>
      </c>
      <c r="AB66" s="330" t="s">
        <v>31</v>
      </c>
      <c r="AC66" s="55">
        <v>0</v>
      </c>
      <c r="AD66" s="330" t="s">
        <v>31</v>
      </c>
      <c r="AE66" s="55">
        <v>0</v>
      </c>
      <c r="AF66" s="330" t="s">
        <v>31</v>
      </c>
      <c r="AG66" s="55">
        <v>0</v>
      </c>
      <c r="AH66" s="330" t="s">
        <v>31</v>
      </c>
      <c r="AI66" s="55">
        <v>0</v>
      </c>
      <c r="AJ66" s="330" t="s">
        <v>31</v>
      </c>
      <c r="AK66" s="55">
        <v>0</v>
      </c>
      <c r="AL66" s="330" t="s">
        <v>31</v>
      </c>
      <c r="AM66" s="55">
        <v>0</v>
      </c>
      <c r="AN66" s="330" t="s">
        <v>31</v>
      </c>
      <c r="AO66" s="55">
        <v>0</v>
      </c>
      <c r="AP66" s="330" t="s">
        <v>31</v>
      </c>
      <c r="AQ66" s="55">
        <v>0</v>
      </c>
      <c r="AR66" s="330" t="s">
        <v>31</v>
      </c>
      <c r="AS66" s="55">
        <v>0</v>
      </c>
      <c r="AT66" s="330" t="s">
        <v>31</v>
      </c>
      <c r="AU66" s="89">
        <f t="shared" si="0"/>
        <v>0</v>
      </c>
      <c r="AV66" s="282">
        <f t="shared" si="1"/>
        <v>0</v>
      </c>
      <c r="AW66" s="89">
        <f t="shared" si="2"/>
        <v>0</v>
      </c>
      <c r="AX66" s="89">
        <f t="shared" si="3"/>
        <v>0</v>
      </c>
      <c r="AY66" s="99"/>
      <c r="AZ66" s="64"/>
      <c r="BA66" s="64"/>
      <c r="BB66" s="64"/>
    </row>
    <row r="67" spans="1:54" ht="15.75" hidden="1" thickBot="1">
      <c r="A67" s="363" t="s">
        <v>28</v>
      </c>
      <c r="B67" s="416"/>
      <c r="C67" s="417"/>
      <c r="D67" s="417"/>
      <c r="E67" s="417"/>
      <c r="F67" s="417"/>
      <c r="G67" s="55">
        <v>0</v>
      </c>
      <c r="H67" s="330" t="s">
        <v>31</v>
      </c>
      <c r="I67" s="55">
        <v>0</v>
      </c>
      <c r="J67" s="330" t="s">
        <v>31</v>
      </c>
      <c r="K67" s="55">
        <v>0</v>
      </c>
      <c r="L67" s="330" t="s">
        <v>31</v>
      </c>
      <c r="M67" s="55">
        <v>0</v>
      </c>
      <c r="N67" s="330" t="s">
        <v>31</v>
      </c>
      <c r="O67" s="55">
        <v>0</v>
      </c>
      <c r="P67" s="330" t="s">
        <v>31</v>
      </c>
      <c r="Q67" s="55">
        <v>0</v>
      </c>
      <c r="R67" s="330" t="s">
        <v>31</v>
      </c>
      <c r="S67" s="55">
        <v>0</v>
      </c>
      <c r="T67" s="330" t="s">
        <v>31</v>
      </c>
      <c r="U67" s="55">
        <v>0</v>
      </c>
      <c r="V67" s="330" t="s">
        <v>31</v>
      </c>
      <c r="W67" s="55">
        <v>0</v>
      </c>
      <c r="X67" s="330" t="s">
        <v>31</v>
      </c>
      <c r="Y67" s="55">
        <v>0</v>
      </c>
      <c r="Z67" s="330" t="s">
        <v>31</v>
      </c>
      <c r="AA67" s="55">
        <v>0</v>
      </c>
      <c r="AB67" s="330" t="s">
        <v>31</v>
      </c>
      <c r="AC67" s="55">
        <v>0</v>
      </c>
      <c r="AD67" s="330" t="s">
        <v>31</v>
      </c>
      <c r="AE67" s="55">
        <v>0</v>
      </c>
      <c r="AF67" s="330" t="s">
        <v>31</v>
      </c>
      <c r="AG67" s="55">
        <v>0</v>
      </c>
      <c r="AH67" s="330" t="s">
        <v>31</v>
      </c>
      <c r="AI67" s="55">
        <v>0</v>
      </c>
      <c r="AJ67" s="330" t="s">
        <v>31</v>
      </c>
      <c r="AK67" s="55">
        <v>0</v>
      </c>
      <c r="AL67" s="330" t="s">
        <v>31</v>
      </c>
      <c r="AM67" s="55">
        <v>0</v>
      </c>
      <c r="AN67" s="330" t="s">
        <v>31</v>
      </c>
      <c r="AO67" s="55">
        <v>0</v>
      </c>
      <c r="AP67" s="330" t="s">
        <v>31</v>
      </c>
      <c r="AQ67" s="55">
        <v>0</v>
      </c>
      <c r="AR67" s="330" t="s">
        <v>31</v>
      </c>
      <c r="AS67" s="55">
        <v>0</v>
      </c>
      <c r="AT67" s="330" t="s">
        <v>31</v>
      </c>
      <c r="AU67" s="89">
        <f t="shared" si="0"/>
        <v>0</v>
      </c>
      <c r="AV67" s="282">
        <f t="shared" si="1"/>
        <v>0</v>
      </c>
      <c r="AW67" s="89">
        <f t="shared" si="2"/>
        <v>0</v>
      </c>
      <c r="AX67" s="89">
        <f t="shared" si="3"/>
        <v>0</v>
      </c>
      <c r="AY67" s="99"/>
      <c r="AZ67" s="64"/>
      <c r="BA67" s="64"/>
      <c r="BB67" s="64"/>
    </row>
    <row r="68" spans="1:54" ht="15.75" hidden="1" thickBot="1">
      <c r="A68" s="363" t="s">
        <v>28</v>
      </c>
      <c r="B68" s="416"/>
      <c r="C68" s="417"/>
      <c r="D68" s="417"/>
      <c r="E68" s="417"/>
      <c r="F68" s="417"/>
      <c r="G68" s="55">
        <v>0</v>
      </c>
      <c r="H68" s="330" t="s">
        <v>31</v>
      </c>
      <c r="I68" s="55">
        <v>0</v>
      </c>
      <c r="J68" s="330" t="s">
        <v>31</v>
      </c>
      <c r="K68" s="55">
        <v>0</v>
      </c>
      <c r="L68" s="330" t="s">
        <v>31</v>
      </c>
      <c r="M68" s="55">
        <v>0</v>
      </c>
      <c r="N68" s="330" t="s">
        <v>31</v>
      </c>
      <c r="O68" s="55">
        <v>0</v>
      </c>
      <c r="P68" s="330" t="s">
        <v>31</v>
      </c>
      <c r="Q68" s="55">
        <v>0</v>
      </c>
      <c r="R68" s="330" t="s">
        <v>31</v>
      </c>
      <c r="S68" s="55">
        <v>0</v>
      </c>
      <c r="T68" s="330" t="s">
        <v>31</v>
      </c>
      <c r="U68" s="55">
        <v>0</v>
      </c>
      <c r="V68" s="330" t="s">
        <v>31</v>
      </c>
      <c r="W68" s="55">
        <v>0</v>
      </c>
      <c r="X68" s="330" t="s">
        <v>31</v>
      </c>
      <c r="Y68" s="55">
        <v>0</v>
      </c>
      <c r="Z68" s="330" t="s">
        <v>31</v>
      </c>
      <c r="AA68" s="55">
        <v>0</v>
      </c>
      <c r="AB68" s="330" t="s">
        <v>31</v>
      </c>
      <c r="AC68" s="55">
        <v>0</v>
      </c>
      <c r="AD68" s="330" t="s">
        <v>31</v>
      </c>
      <c r="AE68" s="55">
        <v>0</v>
      </c>
      <c r="AF68" s="330" t="s">
        <v>31</v>
      </c>
      <c r="AG68" s="55">
        <v>0</v>
      </c>
      <c r="AH68" s="330" t="s">
        <v>31</v>
      </c>
      <c r="AI68" s="55">
        <v>0</v>
      </c>
      <c r="AJ68" s="330" t="s">
        <v>31</v>
      </c>
      <c r="AK68" s="55">
        <v>0</v>
      </c>
      <c r="AL68" s="330" t="s">
        <v>31</v>
      </c>
      <c r="AM68" s="55">
        <v>0</v>
      </c>
      <c r="AN68" s="330" t="s">
        <v>31</v>
      </c>
      <c r="AO68" s="55">
        <v>0</v>
      </c>
      <c r="AP68" s="330" t="s">
        <v>31</v>
      </c>
      <c r="AQ68" s="55">
        <v>0</v>
      </c>
      <c r="AR68" s="330" t="s">
        <v>31</v>
      </c>
      <c r="AS68" s="55">
        <v>0</v>
      </c>
      <c r="AT68" s="330" t="s">
        <v>31</v>
      </c>
      <c r="AU68" s="89">
        <f t="shared" si="0"/>
        <v>0</v>
      </c>
      <c r="AV68" s="282">
        <f t="shared" si="1"/>
        <v>0</v>
      </c>
      <c r="AW68" s="89">
        <f t="shared" si="2"/>
        <v>0</v>
      </c>
      <c r="AX68" s="89">
        <f t="shared" si="3"/>
        <v>0</v>
      </c>
      <c r="AY68" s="99"/>
      <c r="AZ68" s="64"/>
      <c r="BA68" s="64"/>
      <c r="BB68" s="64"/>
    </row>
    <row r="69" spans="1:54" ht="15.75" hidden="1" thickBot="1">
      <c r="A69" s="363" t="s">
        <v>28</v>
      </c>
      <c r="B69" s="416"/>
      <c r="C69" s="417"/>
      <c r="D69" s="417"/>
      <c r="E69" s="417"/>
      <c r="F69" s="417"/>
      <c r="G69" s="55">
        <v>0</v>
      </c>
      <c r="H69" s="330" t="s">
        <v>31</v>
      </c>
      <c r="I69" s="55">
        <v>0</v>
      </c>
      <c r="J69" s="330" t="s">
        <v>31</v>
      </c>
      <c r="K69" s="55">
        <v>0</v>
      </c>
      <c r="L69" s="330" t="s">
        <v>31</v>
      </c>
      <c r="M69" s="55">
        <v>0</v>
      </c>
      <c r="N69" s="330" t="s">
        <v>31</v>
      </c>
      <c r="O69" s="55">
        <v>0</v>
      </c>
      <c r="P69" s="330" t="s">
        <v>31</v>
      </c>
      <c r="Q69" s="55">
        <v>0</v>
      </c>
      <c r="R69" s="330" t="s">
        <v>31</v>
      </c>
      <c r="S69" s="55">
        <v>0</v>
      </c>
      <c r="T69" s="330" t="s">
        <v>31</v>
      </c>
      <c r="U69" s="55">
        <v>0</v>
      </c>
      <c r="V69" s="330" t="s">
        <v>31</v>
      </c>
      <c r="W69" s="55">
        <v>0</v>
      </c>
      <c r="X69" s="330" t="s">
        <v>31</v>
      </c>
      <c r="Y69" s="55">
        <v>0</v>
      </c>
      <c r="Z69" s="330" t="s">
        <v>31</v>
      </c>
      <c r="AA69" s="55">
        <v>0</v>
      </c>
      <c r="AB69" s="330" t="s">
        <v>31</v>
      </c>
      <c r="AC69" s="55">
        <v>0</v>
      </c>
      <c r="AD69" s="330" t="s">
        <v>31</v>
      </c>
      <c r="AE69" s="55">
        <v>0</v>
      </c>
      <c r="AF69" s="330" t="s">
        <v>31</v>
      </c>
      <c r="AG69" s="55">
        <v>0</v>
      </c>
      <c r="AH69" s="330" t="s">
        <v>31</v>
      </c>
      <c r="AI69" s="55">
        <v>0</v>
      </c>
      <c r="AJ69" s="330" t="s">
        <v>31</v>
      </c>
      <c r="AK69" s="55">
        <v>0</v>
      </c>
      <c r="AL69" s="330" t="s">
        <v>31</v>
      </c>
      <c r="AM69" s="55">
        <v>0</v>
      </c>
      <c r="AN69" s="330" t="s">
        <v>31</v>
      </c>
      <c r="AO69" s="55">
        <v>0</v>
      </c>
      <c r="AP69" s="330" t="s">
        <v>31</v>
      </c>
      <c r="AQ69" s="55">
        <v>0</v>
      </c>
      <c r="AR69" s="330" t="s">
        <v>31</v>
      </c>
      <c r="AS69" s="55">
        <v>0</v>
      </c>
      <c r="AT69" s="330" t="s">
        <v>31</v>
      </c>
      <c r="AU69" s="89">
        <f t="shared" si="0"/>
        <v>0</v>
      </c>
      <c r="AV69" s="282">
        <f t="shared" si="1"/>
        <v>0</v>
      </c>
      <c r="AW69" s="89">
        <f t="shared" si="2"/>
        <v>0</v>
      </c>
      <c r="AX69" s="89">
        <f t="shared" si="3"/>
        <v>0</v>
      </c>
      <c r="AY69" s="99"/>
      <c r="AZ69" s="64"/>
      <c r="BA69" s="64"/>
      <c r="BB69" s="64"/>
    </row>
    <row r="70" spans="1:54" ht="15.75" hidden="1" thickBot="1">
      <c r="A70" s="363" t="s">
        <v>28</v>
      </c>
      <c r="B70" s="416"/>
      <c r="C70" s="417"/>
      <c r="D70" s="417"/>
      <c r="E70" s="417"/>
      <c r="F70" s="417"/>
      <c r="G70" s="55">
        <v>0</v>
      </c>
      <c r="H70" s="330" t="s">
        <v>31</v>
      </c>
      <c r="I70" s="55">
        <v>0</v>
      </c>
      <c r="J70" s="330" t="s">
        <v>31</v>
      </c>
      <c r="K70" s="55">
        <v>0</v>
      </c>
      <c r="L70" s="330" t="s">
        <v>31</v>
      </c>
      <c r="M70" s="55">
        <v>0</v>
      </c>
      <c r="N70" s="330" t="s">
        <v>31</v>
      </c>
      <c r="O70" s="55">
        <v>0</v>
      </c>
      <c r="P70" s="330" t="s">
        <v>31</v>
      </c>
      <c r="Q70" s="55">
        <v>0</v>
      </c>
      <c r="R70" s="330" t="s">
        <v>31</v>
      </c>
      <c r="S70" s="55">
        <v>0</v>
      </c>
      <c r="T70" s="330" t="s">
        <v>31</v>
      </c>
      <c r="U70" s="55">
        <v>0</v>
      </c>
      <c r="V70" s="330" t="s">
        <v>31</v>
      </c>
      <c r="W70" s="55">
        <v>0</v>
      </c>
      <c r="X70" s="330" t="s">
        <v>31</v>
      </c>
      <c r="Y70" s="55">
        <v>0</v>
      </c>
      <c r="Z70" s="330" t="s">
        <v>31</v>
      </c>
      <c r="AA70" s="55">
        <v>0</v>
      </c>
      <c r="AB70" s="330" t="s">
        <v>31</v>
      </c>
      <c r="AC70" s="55">
        <v>0</v>
      </c>
      <c r="AD70" s="330" t="s">
        <v>31</v>
      </c>
      <c r="AE70" s="55">
        <v>0</v>
      </c>
      <c r="AF70" s="330" t="s">
        <v>31</v>
      </c>
      <c r="AG70" s="55">
        <v>0</v>
      </c>
      <c r="AH70" s="330" t="s">
        <v>31</v>
      </c>
      <c r="AI70" s="55">
        <v>0</v>
      </c>
      <c r="AJ70" s="330" t="s">
        <v>31</v>
      </c>
      <c r="AK70" s="55">
        <v>0</v>
      </c>
      <c r="AL70" s="330" t="s">
        <v>31</v>
      </c>
      <c r="AM70" s="55">
        <v>0</v>
      </c>
      <c r="AN70" s="330" t="s">
        <v>31</v>
      </c>
      <c r="AO70" s="55">
        <v>0</v>
      </c>
      <c r="AP70" s="330" t="s">
        <v>31</v>
      </c>
      <c r="AQ70" s="55">
        <v>0</v>
      </c>
      <c r="AR70" s="330" t="s">
        <v>31</v>
      </c>
      <c r="AS70" s="55">
        <v>0</v>
      </c>
      <c r="AT70" s="330" t="s">
        <v>31</v>
      </c>
      <c r="AU70" s="89">
        <f t="shared" si="0"/>
        <v>0</v>
      </c>
      <c r="AV70" s="282">
        <f t="shared" si="1"/>
        <v>0</v>
      </c>
      <c r="AW70" s="89">
        <f t="shared" si="2"/>
        <v>0</v>
      </c>
      <c r="AX70" s="89">
        <f t="shared" si="3"/>
        <v>0</v>
      </c>
      <c r="AY70" s="99"/>
      <c r="AZ70" s="64"/>
      <c r="BA70" s="64"/>
      <c r="BB70" s="64"/>
    </row>
    <row r="71" spans="1:54" ht="15.75" hidden="1" thickBot="1">
      <c r="A71" s="363" t="s">
        <v>28</v>
      </c>
      <c r="B71" s="416"/>
      <c r="C71" s="417"/>
      <c r="D71" s="417"/>
      <c r="E71" s="417"/>
      <c r="F71" s="417"/>
      <c r="G71" s="55">
        <v>0</v>
      </c>
      <c r="H71" s="330" t="s">
        <v>31</v>
      </c>
      <c r="I71" s="55">
        <v>0</v>
      </c>
      <c r="J71" s="330" t="s">
        <v>31</v>
      </c>
      <c r="K71" s="55">
        <v>0</v>
      </c>
      <c r="L71" s="330" t="s">
        <v>31</v>
      </c>
      <c r="M71" s="55">
        <v>0</v>
      </c>
      <c r="N71" s="330" t="s">
        <v>31</v>
      </c>
      <c r="O71" s="55">
        <v>0</v>
      </c>
      <c r="P71" s="330" t="s">
        <v>31</v>
      </c>
      <c r="Q71" s="55">
        <v>0</v>
      </c>
      <c r="R71" s="330" t="s">
        <v>31</v>
      </c>
      <c r="S71" s="55">
        <v>0</v>
      </c>
      <c r="T71" s="330" t="s">
        <v>31</v>
      </c>
      <c r="U71" s="55">
        <v>0</v>
      </c>
      <c r="V71" s="330" t="s">
        <v>31</v>
      </c>
      <c r="W71" s="55">
        <v>0</v>
      </c>
      <c r="X71" s="330" t="s">
        <v>31</v>
      </c>
      <c r="Y71" s="55">
        <v>0</v>
      </c>
      <c r="Z71" s="330" t="s">
        <v>31</v>
      </c>
      <c r="AA71" s="55">
        <v>0</v>
      </c>
      <c r="AB71" s="330" t="s">
        <v>31</v>
      </c>
      <c r="AC71" s="55">
        <v>0</v>
      </c>
      <c r="AD71" s="330" t="s">
        <v>31</v>
      </c>
      <c r="AE71" s="55">
        <v>0</v>
      </c>
      <c r="AF71" s="330" t="s">
        <v>31</v>
      </c>
      <c r="AG71" s="55">
        <v>0</v>
      </c>
      <c r="AH71" s="330" t="s">
        <v>31</v>
      </c>
      <c r="AI71" s="55">
        <v>0</v>
      </c>
      <c r="AJ71" s="330" t="s">
        <v>31</v>
      </c>
      <c r="AK71" s="55">
        <v>0</v>
      </c>
      <c r="AL71" s="330" t="s">
        <v>31</v>
      </c>
      <c r="AM71" s="55">
        <v>0</v>
      </c>
      <c r="AN71" s="330" t="s">
        <v>31</v>
      </c>
      <c r="AO71" s="55">
        <v>0</v>
      </c>
      <c r="AP71" s="330" t="s">
        <v>31</v>
      </c>
      <c r="AQ71" s="55">
        <v>0</v>
      </c>
      <c r="AR71" s="330" t="s">
        <v>31</v>
      </c>
      <c r="AS71" s="55">
        <v>0</v>
      </c>
      <c r="AT71" s="330" t="s">
        <v>31</v>
      </c>
      <c r="AU71" s="89">
        <f t="shared" si="0"/>
        <v>0</v>
      </c>
      <c r="AV71" s="282">
        <f t="shared" si="1"/>
        <v>0</v>
      </c>
      <c r="AW71" s="89">
        <f t="shared" si="2"/>
        <v>0</v>
      </c>
      <c r="AX71" s="89">
        <f t="shared" si="3"/>
        <v>0</v>
      </c>
      <c r="AY71" s="99"/>
      <c r="AZ71" s="64"/>
      <c r="BA71" s="64"/>
      <c r="BB71" s="64"/>
    </row>
    <row r="72" spans="1:54" ht="15.75" hidden="1" thickBot="1">
      <c r="A72" s="363" t="s">
        <v>28</v>
      </c>
      <c r="B72" s="416"/>
      <c r="C72" s="417"/>
      <c r="D72" s="417"/>
      <c r="E72" s="417"/>
      <c r="F72" s="417"/>
      <c r="G72" s="55">
        <v>0</v>
      </c>
      <c r="H72" s="330" t="s">
        <v>31</v>
      </c>
      <c r="I72" s="55">
        <v>0</v>
      </c>
      <c r="J72" s="330" t="s">
        <v>31</v>
      </c>
      <c r="K72" s="55">
        <v>0</v>
      </c>
      <c r="L72" s="330" t="s">
        <v>31</v>
      </c>
      <c r="M72" s="55">
        <v>0</v>
      </c>
      <c r="N72" s="330" t="s">
        <v>31</v>
      </c>
      <c r="O72" s="55">
        <v>0</v>
      </c>
      <c r="P72" s="330" t="s">
        <v>31</v>
      </c>
      <c r="Q72" s="55">
        <v>0</v>
      </c>
      <c r="R72" s="330" t="s">
        <v>31</v>
      </c>
      <c r="S72" s="55">
        <v>0</v>
      </c>
      <c r="T72" s="330" t="s">
        <v>31</v>
      </c>
      <c r="U72" s="55">
        <v>0</v>
      </c>
      <c r="V72" s="330" t="s">
        <v>31</v>
      </c>
      <c r="W72" s="55">
        <v>0</v>
      </c>
      <c r="X72" s="330" t="s">
        <v>31</v>
      </c>
      <c r="Y72" s="55">
        <v>0</v>
      </c>
      <c r="Z72" s="330" t="s">
        <v>31</v>
      </c>
      <c r="AA72" s="55">
        <v>0</v>
      </c>
      <c r="AB72" s="330" t="s">
        <v>31</v>
      </c>
      <c r="AC72" s="55">
        <v>0</v>
      </c>
      <c r="AD72" s="330" t="s">
        <v>31</v>
      </c>
      <c r="AE72" s="55">
        <v>0</v>
      </c>
      <c r="AF72" s="330" t="s">
        <v>31</v>
      </c>
      <c r="AG72" s="55">
        <v>0</v>
      </c>
      <c r="AH72" s="330" t="s">
        <v>31</v>
      </c>
      <c r="AI72" s="55">
        <v>0</v>
      </c>
      <c r="AJ72" s="330" t="s">
        <v>31</v>
      </c>
      <c r="AK72" s="55">
        <v>0</v>
      </c>
      <c r="AL72" s="330" t="s">
        <v>31</v>
      </c>
      <c r="AM72" s="55">
        <v>0</v>
      </c>
      <c r="AN72" s="330" t="s">
        <v>31</v>
      </c>
      <c r="AO72" s="55">
        <v>0</v>
      </c>
      <c r="AP72" s="330" t="s">
        <v>31</v>
      </c>
      <c r="AQ72" s="55">
        <v>0</v>
      </c>
      <c r="AR72" s="330" t="s">
        <v>31</v>
      </c>
      <c r="AS72" s="55">
        <v>0</v>
      </c>
      <c r="AT72" s="330" t="s">
        <v>31</v>
      </c>
      <c r="AU72" s="89">
        <f t="shared" si="0"/>
        <v>0</v>
      </c>
      <c r="AV72" s="282">
        <f t="shared" si="1"/>
        <v>0</v>
      </c>
      <c r="AW72" s="89">
        <f t="shared" si="2"/>
        <v>0</v>
      </c>
      <c r="AX72" s="89">
        <f t="shared" si="3"/>
        <v>0</v>
      </c>
      <c r="AY72" s="99"/>
      <c r="AZ72" s="64"/>
      <c r="BA72" s="64"/>
      <c r="BB72" s="64"/>
    </row>
    <row r="73" spans="1:54" ht="15.75" hidden="1" thickBot="1">
      <c r="A73" s="363" t="s">
        <v>28</v>
      </c>
      <c r="B73" s="416"/>
      <c r="C73" s="417"/>
      <c r="D73" s="417"/>
      <c r="E73" s="417"/>
      <c r="F73" s="417"/>
      <c r="G73" s="55">
        <v>0</v>
      </c>
      <c r="H73" s="330" t="s">
        <v>31</v>
      </c>
      <c r="I73" s="55">
        <v>0</v>
      </c>
      <c r="J73" s="330" t="s">
        <v>31</v>
      </c>
      <c r="K73" s="55">
        <v>0</v>
      </c>
      <c r="L73" s="330" t="s">
        <v>31</v>
      </c>
      <c r="M73" s="55">
        <v>0</v>
      </c>
      <c r="N73" s="330" t="s">
        <v>31</v>
      </c>
      <c r="O73" s="55">
        <v>0</v>
      </c>
      <c r="P73" s="330" t="s">
        <v>31</v>
      </c>
      <c r="Q73" s="55">
        <v>0</v>
      </c>
      <c r="R73" s="330" t="s">
        <v>31</v>
      </c>
      <c r="S73" s="55">
        <v>0</v>
      </c>
      <c r="T73" s="330" t="s">
        <v>31</v>
      </c>
      <c r="U73" s="55">
        <v>0</v>
      </c>
      <c r="V73" s="330" t="s">
        <v>31</v>
      </c>
      <c r="W73" s="55">
        <v>0</v>
      </c>
      <c r="X73" s="330" t="s">
        <v>31</v>
      </c>
      <c r="Y73" s="55">
        <v>0</v>
      </c>
      <c r="Z73" s="330" t="s">
        <v>31</v>
      </c>
      <c r="AA73" s="55">
        <v>0</v>
      </c>
      <c r="AB73" s="330" t="s">
        <v>31</v>
      </c>
      <c r="AC73" s="55">
        <v>0</v>
      </c>
      <c r="AD73" s="330" t="s">
        <v>31</v>
      </c>
      <c r="AE73" s="55">
        <v>0</v>
      </c>
      <c r="AF73" s="330" t="s">
        <v>31</v>
      </c>
      <c r="AG73" s="55">
        <v>0</v>
      </c>
      <c r="AH73" s="330" t="s">
        <v>31</v>
      </c>
      <c r="AI73" s="55">
        <v>0</v>
      </c>
      <c r="AJ73" s="330" t="s">
        <v>31</v>
      </c>
      <c r="AK73" s="55">
        <v>0</v>
      </c>
      <c r="AL73" s="330" t="s">
        <v>31</v>
      </c>
      <c r="AM73" s="55">
        <v>0</v>
      </c>
      <c r="AN73" s="330" t="s">
        <v>31</v>
      </c>
      <c r="AO73" s="55">
        <v>0</v>
      </c>
      <c r="AP73" s="330" t="s">
        <v>31</v>
      </c>
      <c r="AQ73" s="55">
        <v>0</v>
      </c>
      <c r="AR73" s="330" t="s">
        <v>31</v>
      </c>
      <c r="AS73" s="55">
        <v>0</v>
      </c>
      <c r="AT73" s="330" t="s">
        <v>31</v>
      </c>
      <c r="AU73" s="89">
        <f t="shared" si="0"/>
        <v>0</v>
      </c>
      <c r="AV73" s="282">
        <f t="shared" si="1"/>
        <v>0</v>
      </c>
      <c r="AW73" s="89">
        <f t="shared" si="2"/>
        <v>0</v>
      </c>
      <c r="AX73" s="89">
        <f t="shared" si="3"/>
        <v>0</v>
      </c>
      <c r="AY73" s="99"/>
      <c r="AZ73" s="64"/>
      <c r="BA73" s="64"/>
      <c r="BB73" s="64"/>
    </row>
    <row r="74" spans="1:54" ht="15.75" hidden="1" thickBot="1">
      <c r="A74" s="363" t="s">
        <v>28</v>
      </c>
      <c r="B74" s="416"/>
      <c r="C74" s="417"/>
      <c r="D74" s="417"/>
      <c r="E74" s="417"/>
      <c r="F74" s="417"/>
      <c r="G74" s="55">
        <v>0</v>
      </c>
      <c r="H74" s="330" t="s">
        <v>31</v>
      </c>
      <c r="I74" s="55">
        <v>0</v>
      </c>
      <c r="J74" s="330" t="s">
        <v>31</v>
      </c>
      <c r="K74" s="55">
        <v>0</v>
      </c>
      <c r="L74" s="330" t="s">
        <v>31</v>
      </c>
      <c r="M74" s="55">
        <v>0</v>
      </c>
      <c r="N74" s="330" t="s">
        <v>31</v>
      </c>
      <c r="O74" s="55">
        <v>0</v>
      </c>
      <c r="P74" s="330" t="s">
        <v>31</v>
      </c>
      <c r="Q74" s="55">
        <v>0</v>
      </c>
      <c r="R74" s="330" t="s">
        <v>31</v>
      </c>
      <c r="S74" s="55">
        <v>0</v>
      </c>
      <c r="T74" s="330" t="s">
        <v>31</v>
      </c>
      <c r="U74" s="55">
        <v>0</v>
      </c>
      <c r="V74" s="330" t="s">
        <v>31</v>
      </c>
      <c r="W74" s="55">
        <v>0</v>
      </c>
      <c r="X74" s="330" t="s">
        <v>31</v>
      </c>
      <c r="Y74" s="55">
        <v>0</v>
      </c>
      <c r="Z74" s="330" t="s">
        <v>31</v>
      </c>
      <c r="AA74" s="55">
        <v>0</v>
      </c>
      <c r="AB74" s="330" t="s">
        <v>31</v>
      </c>
      <c r="AC74" s="55">
        <v>0</v>
      </c>
      <c r="AD74" s="330" t="s">
        <v>31</v>
      </c>
      <c r="AE74" s="55">
        <v>0</v>
      </c>
      <c r="AF74" s="330" t="s">
        <v>31</v>
      </c>
      <c r="AG74" s="55">
        <v>0</v>
      </c>
      <c r="AH74" s="330" t="s">
        <v>31</v>
      </c>
      <c r="AI74" s="55">
        <v>0</v>
      </c>
      <c r="AJ74" s="330" t="s">
        <v>31</v>
      </c>
      <c r="AK74" s="55">
        <v>0</v>
      </c>
      <c r="AL74" s="330" t="s">
        <v>31</v>
      </c>
      <c r="AM74" s="55">
        <v>0</v>
      </c>
      <c r="AN74" s="330" t="s">
        <v>31</v>
      </c>
      <c r="AO74" s="55">
        <v>0</v>
      </c>
      <c r="AP74" s="330" t="s">
        <v>31</v>
      </c>
      <c r="AQ74" s="55">
        <v>0</v>
      </c>
      <c r="AR74" s="330" t="s">
        <v>31</v>
      </c>
      <c r="AS74" s="55">
        <v>0</v>
      </c>
      <c r="AT74" s="330" t="s">
        <v>31</v>
      </c>
      <c r="AU74" s="89">
        <f t="shared" si="0"/>
        <v>0</v>
      </c>
      <c r="AV74" s="282">
        <f t="shared" si="1"/>
        <v>0</v>
      </c>
      <c r="AW74" s="89">
        <f t="shared" si="2"/>
        <v>0</v>
      </c>
      <c r="AX74" s="89">
        <f t="shared" si="3"/>
        <v>0</v>
      </c>
      <c r="AY74" s="99"/>
      <c r="AZ74" s="64"/>
      <c r="BA74" s="64"/>
      <c r="BB74" s="64"/>
    </row>
    <row r="75" spans="1:54" ht="15.75" hidden="1" thickBot="1">
      <c r="A75" s="363" t="s">
        <v>28</v>
      </c>
      <c r="B75" s="416"/>
      <c r="C75" s="417"/>
      <c r="D75" s="417"/>
      <c r="E75" s="417"/>
      <c r="F75" s="417"/>
      <c r="G75" s="55">
        <v>0</v>
      </c>
      <c r="H75" s="330" t="s">
        <v>31</v>
      </c>
      <c r="I75" s="55">
        <v>0</v>
      </c>
      <c r="J75" s="330" t="s">
        <v>31</v>
      </c>
      <c r="K75" s="55">
        <v>0</v>
      </c>
      <c r="L75" s="330" t="s">
        <v>31</v>
      </c>
      <c r="M75" s="55">
        <v>0</v>
      </c>
      <c r="N75" s="330" t="s">
        <v>31</v>
      </c>
      <c r="O75" s="55">
        <v>0</v>
      </c>
      <c r="P75" s="330" t="s">
        <v>31</v>
      </c>
      <c r="Q75" s="55">
        <v>0</v>
      </c>
      <c r="R75" s="330" t="s">
        <v>31</v>
      </c>
      <c r="S75" s="55">
        <v>0</v>
      </c>
      <c r="T75" s="330" t="s">
        <v>31</v>
      </c>
      <c r="U75" s="55">
        <v>0</v>
      </c>
      <c r="V75" s="330" t="s">
        <v>31</v>
      </c>
      <c r="W75" s="55">
        <v>0</v>
      </c>
      <c r="X75" s="330" t="s">
        <v>31</v>
      </c>
      <c r="Y75" s="55">
        <v>0</v>
      </c>
      <c r="Z75" s="330" t="s">
        <v>31</v>
      </c>
      <c r="AA75" s="55">
        <v>0</v>
      </c>
      <c r="AB75" s="330" t="s">
        <v>31</v>
      </c>
      <c r="AC75" s="55">
        <v>0</v>
      </c>
      <c r="AD75" s="330" t="s">
        <v>31</v>
      </c>
      <c r="AE75" s="55">
        <v>0</v>
      </c>
      <c r="AF75" s="330" t="s">
        <v>31</v>
      </c>
      <c r="AG75" s="55">
        <v>0</v>
      </c>
      <c r="AH75" s="330" t="s">
        <v>31</v>
      </c>
      <c r="AI75" s="55">
        <v>0</v>
      </c>
      <c r="AJ75" s="330" t="s">
        <v>31</v>
      </c>
      <c r="AK75" s="55">
        <v>0</v>
      </c>
      <c r="AL75" s="330" t="s">
        <v>31</v>
      </c>
      <c r="AM75" s="55">
        <v>0</v>
      </c>
      <c r="AN75" s="330" t="s">
        <v>31</v>
      </c>
      <c r="AO75" s="55">
        <v>0</v>
      </c>
      <c r="AP75" s="330" t="s">
        <v>31</v>
      </c>
      <c r="AQ75" s="55">
        <v>0</v>
      </c>
      <c r="AR75" s="330" t="s">
        <v>31</v>
      </c>
      <c r="AS75" s="55">
        <v>0</v>
      </c>
      <c r="AT75" s="330" t="s">
        <v>31</v>
      </c>
      <c r="AU75" s="89">
        <f t="shared" si="0"/>
        <v>0</v>
      </c>
      <c r="AV75" s="282">
        <f t="shared" si="1"/>
        <v>0</v>
      </c>
      <c r="AW75" s="89">
        <f t="shared" si="2"/>
        <v>0</v>
      </c>
      <c r="AX75" s="89">
        <f t="shared" si="3"/>
        <v>0</v>
      </c>
      <c r="AY75" s="99"/>
      <c r="AZ75" s="64"/>
      <c r="BA75" s="64"/>
      <c r="BB75" s="64"/>
    </row>
    <row r="76" spans="1:54" ht="18" hidden="1" thickBot="1">
      <c r="A76" s="363" t="s">
        <v>28</v>
      </c>
      <c r="B76" s="416"/>
      <c r="C76" s="417"/>
      <c r="D76" s="417"/>
      <c r="E76" s="417"/>
      <c r="F76" s="417"/>
      <c r="G76" s="80">
        <v>0</v>
      </c>
      <c r="H76" s="330" t="s">
        <v>31</v>
      </c>
      <c r="I76" s="80">
        <v>0</v>
      </c>
      <c r="J76" s="330" t="s">
        <v>31</v>
      </c>
      <c r="K76" s="80">
        <v>0</v>
      </c>
      <c r="L76" s="330" t="s">
        <v>31</v>
      </c>
      <c r="M76" s="80">
        <v>0</v>
      </c>
      <c r="N76" s="330" t="s">
        <v>31</v>
      </c>
      <c r="O76" s="80">
        <v>0</v>
      </c>
      <c r="P76" s="330" t="s">
        <v>31</v>
      </c>
      <c r="Q76" s="80">
        <v>0</v>
      </c>
      <c r="R76" s="330" t="s">
        <v>31</v>
      </c>
      <c r="S76" s="80">
        <v>0</v>
      </c>
      <c r="T76" s="330" t="s">
        <v>31</v>
      </c>
      <c r="U76" s="80">
        <v>0</v>
      </c>
      <c r="V76" s="330" t="s">
        <v>31</v>
      </c>
      <c r="W76" s="80">
        <v>0</v>
      </c>
      <c r="X76" s="330" t="s">
        <v>31</v>
      </c>
      <c r="Y76" s="80">
        <v>0</v>
      </c>
      <c r="Z76" s="330" t="s">
        <v>31</v>
      </c>
      <c r="AA76" s="80">
        <v>0</v>
      </c>
      <c r="AB76" s="330" t="s">
        <v>31</v>
      </c>
      <c r="AC76" s="80">
        <v>0</v>
      </c>
      <c r="AD76" s="330" t="s">
        <v>31</v>
      </c>
      <c r="AE76" s="80">
        <v>0</v>
      </c>
      <c r="AF76" s="330" t="s">
        <v>31</v>
      </c>
      <c r="AG76" s="80">
        <v>0</v>
      </c>
      <c r="AH76" s="330" t="s">
        <v>31</v>
      </c>
      <c r="AI76" s="80">
        <v>0</v>
      </c>
      <c r="AJ76" s="330" t="s">
        <v>31</v>
      </c>
      <c r="AK76" s="80">
        <v>0</v>
      </c>
      <c r="AL76" s="330" t="s">
        <v>31</v>
      </c>
      <c r="AM76" s="80">
        <v>0</v>
      </c>
      <c r="AN76" s="330" t="s">
        <v>31</v>
      </c>
      <c r="AO76" s="80">
        <v>0</v>
      </c>
      <c r="AP76" s="330" t="s">
        <v>31</v>
      </c>
      <c r="AQ76" s="80">
        <v>0</v>
      </c>
      <c r="AR76" s="330" t="s">
        <v>31</v>
      </c>
      <c r="AS76" s="80">
        <v>0</v>
      </c>
      <c r="AT76" s="330" t="s">
        <v>31</v>
      </c>
      <c r="AU76" s="89">
        <f t="shared" si="0"/>
        <v>0</v>
      </c>
      <c r="AV76" s="282">
        <f t="shared" si="1"/>
        <v>0</v>
      </c>
      <c r="AW76" s="89">
        <f t="shared" si="2"/>
        <v>0</v>
      </c>
      <c r="AX76" s="89">
        <f t="shared" si="3"/>
        <v>0</v>
      </c>
      <c r="AY76" s="99"/>
      <c r="AZ76" s="64"/>
      <c r="BA76" s="64"/>
      <c r="BB76" s="64"/>
    </row>
    <row r="77" spans="1:54" s="64" customFormat="1" ht="17.25" hidden="1">
      <c r="A77" s="41"/>
      <c r="B77" s="41"/>
      <c r="C77" s="32" t="s">
        <v>32</v>
      </c>
      <c r="D77" s="46"/>
      <c r="E77" s="46"/>
      <c r="F77" s="33"/>
      <c r="G77" s="34">
        <f>SUM(IF(H59="Reimb",G59,0))+(IF(H60="Reimb",G60,0))+(IF(H61="Reimb",G61,0))+(IF(H62="Reimb",G62,0))+(IF(H63="Reimb",G63,0))+(IF(H64="Reimb",G64,0))+(IF(H65="Reimb",G65,0))+(IF(H66="Reimb",G66,0))+(IF(H67="Reimb",G67,0))+(IF(H68="Reimb",G68,0))+(IF(H69="Reimb",G69,0))+(IF(H70="Reimb",G70,0))+(IF(H71="Reimb",G71,0))+(IF(H72="Reimb",G72,0))+(IF(H73="Reimb",G73,0))+(IF(H74="Reimb",G74,0))+(IF(H75="Reimb",G75,0))+(IF(H76="Reimb",G76,0))</f>
        <v>0</v>
      </c>
      <c r="H77" s="41"/>
      <c r="I77" s="34">
        <f>SUM(IF(J59="Reimb",I59,0))+(IF(J60="Reimb",I60,0))+(IF(J61="Reimb",I61,0))+(IF(J62="Reimb",I62,0))+(IF(J63="Reimb",I63,0))+(IF(J64="Reimb",I64,0))+(IF(J65="Reimb",I65,0))+(IF(J66="Reimb",I66,0))+(IF(J67="Reimb",I67,0))+(IF(J68="Reimb",I68,0))+(IF(J69="Reimb",I69,0))+(IF(J70="Reimb",I70,0))+(IF(J71="Reimb",I71,0))+(IF(J72="Reimb",I72,0))+(IF(J73="Reimb",I73,0))+(IF(J74="Reimb",I74,0))+(IF(J75="Reimb",I75,0))+(IF(J76="Reimb",I76,0))</f>
        <v>0</v>
      </c>
      <c r="J77" s="41"/>
      <c r="K77" s="34">
        <f>SUM(IF(L59="Reimb",K59,0))+(IF(L60="Reimb",K60,0))+(IF(L61="Reimb",K61,0))+(IF(L62="Reimb",K62,0))+(IF(L63="Reimb",K63,0))+(IF(L64="Reimb",K64,0))+(IF(L65="Reimb",K65,0))+(IF(L66="Reimb",K66,0))+(IF(L67="Reimb",K67,0))+(IF(L68="Reimb",K68,0))+(IF(L69="Reimb",K69,0))+(IF(L70="Reimb",K70,0))+(IF(L71="Reimb",K71,0))+(IF(L72="Reimb",K72,0))+(IF(L73="Reimb",K73,0))+(IF(L74="Reimb",K74,0))+(IF(L75="Reimb",K75,0))+(IF(L76="Reimb",K76,0))</f>
        <v>0</v>
      </c>
      <c r="L77" s="41"/>
      <c r="M77" s="34">
        <f>SUM(IF(N59="Reimb",M59,0))+(IF(N60="Reimb",M60,0))+(IF(N61="Reimb",M61,0))+(IF(N62="Reimb",M62,0))+(IF(N63="Reimb",M63,0))+(IF(N64="Reimb",M64,0))+(IF(N65="Reimb",M65,0))+(IF(N66="Reimb",M66,0))+(IF(N67="Reimb",M67,0))+(IF(N68="Reimb",M68,0))+(IF(N69="Reimb",M69,0))+(IF(N70="Reimb",M70,0))+(IF(N71="Reimb",M71,0))+(IF(N72="Reimb",M72,0))+(IF(N73="Reimb",M73,0))+(IF(N74="Reimb",M74,0))+(IF(N75="Reimb",M75,0))+(IF(N76="Reimb",M76,0))</f>
        <v>0</v>
      </c>
      <c r="N77" s="41"/>
      <c r="O77" s="34">
        <f>SUM(IF(P59="Reimb",O59,0))+(IF(P60="Reimb",O60,0))+(IF(P61="Reimb",O61,0))+(IF(P62="Reimb",O62,0))+(IF(P63="Reimb",O63,0))+(IF(P64="Reimb",O64,0))+(IF(P65="Reimb",O65,0))+(IF(P66="Reimb",O66,0))+(IF(P67="Reimb",O67,0))+(IF(P68="Reimb",O68,0))+(IF(P69="Reimb",O69,0))+(IF(P70="Reimb",O70,0))+(IF(P71="Reimb",O71,0))+(IF(P72="Reimb",O72,0))+(IF(P73="Reimb",O73,0))+(IF(P74="Reimb",O74,0))+(IF(P75="Reimb",O75,0))+(IF(P76="Reimb",O76,0))</f>
        <v>0</v>
      </c>
      <c r="P77" s="41"/>
      <c r="Q77" s="34">
        <f>SUM(IF(R59="Reimb",Q59,0))+(IF(R60="Reimb",Q60,0))+(IF(R61="Reimb",Q61,0))+(IF(R62="Reimb",Q62,0))+(IF(R63="Reimb",Q63,0))+(IF(R64="Reimb",Q64,0))+(IF(R65="Reimb",Q65,0))+(IF(R66="Reimb",Q66,0))+(IF(R67="Reimb",Q67,0))+(IF(R68="Reimb",Q68,0))+(IF(R69="Reimb",Q69,0))+(IF(R70="Reimb",Q70,0))+(IF(R71="Reimb",Q71,0))+(IF(R72="Reimb",Q72,0))+(IF(R73="Reimb",Q73,0))+(IF(R74="Reimb",Q74,0))+(IF(R75="Reimb",Q75,0))+(IF(R76="Reimb",Q76,0))</f>
        <v>0</v>
      </c>
      <c r="R77" s="41"/>
      <c r="S77" s="34">
        <f>SUM(IF(T59="Reimb",S59,0))+(IF(T60="Reimb",S60,0))+(IF(T61="Reimb",S61,0))+(IF(T62="Reimb",S62,0))+(IF(T63="Reimb",S63,0))+(IF(T64="Reimb",S64,0))+(IF(T65="Reimb",S65,0))+(IF(T66="Reimb",S66,0))+(IF(T67="Reimb",S67,0))+(IF(T68="Reimb",S68,0))+(IF(T69="Reimb",S69,0))+(IF(T70="Reimb",S70,0))+(IF(T71="Reimb",S71,0))+(IF(T72="Reimb",S72,0))+(IF(T73="Reimb",S73,0))+(IF(T74="Reimb",S74,0))+(IF(T75="Reimb",S75,0))+(IF(T76="Reimb",S76,0))</f>
        <v>0</v>
      </c>
      <c r="T77" s="41"/>
      <c r="U77" s="34">
        <f>SUM(IF(V59="Reimb",U59,0))+(IF(V60="Reimb",U60,0))+(IF(V61="Reimb",U61,0))+(IF(V62="Reimb",U62,0))+(IF(V63="Reimb",U63,0))+(IF(V64="Reimb",U64,0))+(IF(V65="Reimb",U65,0))+(IF(V66="Reimb",U66,0))+(IF(V67="Reimb",U67,0))+(IF(V68="Reimb",U68,0))+(IF(V69="Reimb",U69,0))+(IF(V70="Reimb",U70,0))+(IF(V71="Reimb",U71,0))+(IF(V72="Reimb",U72,0))+(IF(V73="Reimb",U73,0))+(IF(V74="Reimb",U74,0))+(IF(V75="Reimb",U75,0))+(IF(V76="Reimb",U76,0))</f>
        <v>0</v>
      </c>
      <c r="V77" s="41"/>
      <c r="W77" s="34">
        <f>SUM(IF(X59="Reimb",W59,0))+(IF(X60="Reimb",W60,0))+(IF(X61="Reimb",W61,0))+(IF(X62="Reimb",W62,0))+(IF(X63="Reimb",W63,0))+(IF(X64="Reimb",W64,0))+(IF(X65="Reimb",W65,0))+(IF(X66="Reimb",W66,0))+(IF(X67="Reimb",W67,0))+(IF(X68="Reimb",W68,0))+(IF(X69="Reimb",W69,0))+(IF(X70="Reimb",W70,0))+(IF(X71="Reimb",W71,0))+(IF(X72="Reimb",W72,0))+(IF(X73="Reimb",W73,0))+(IF(X74="Reimb",W74,0))+(IF(X75="Reimb",W75,0))+(IF(X76="Reimb",W76,0))</f>
        <v>0</v>
      </c>
      <c r="X77" s="41"/>
      <c r="Y77" s="34">
        <f>SUM(IF(Z59="Reimb",Y59,0))+(IF(Z60="Reimb",Y60,0))+(IF(Z61="Reimb",Y61,0))+(IF(Z62="Reimb",Y62,0))+(IF(Z63="Reimb",Y63,0))+(IF(Z64="Reimb",Y64,0))+(IF(Z65="Reimb",Y65,0))+(IF(Z66="Reimb",Y66,0))+(IF(Z67="Reimb",Y67,0))+(IF(Z68="Reimb",Y68,0))+(IF(Z69="Reimb",Y69,0))+(IF(Z70="Reimb",Y70,0))+(IF(Z71="Reimb",Y71,0))+(IF(Z72="Reimb",Y72,0))+(IF(Z73="Reimb",Y73,0))+(IF(Z74="Reimb",Y74,0))+(IF(Z75="Reimb",Y75,0))+(IF(Z76="Reimb",Y76,0))</f>
        <v>0</v>
      </c>
      <c r="Z77" s="41"/>
      <c r="AA77" s="34">
        <f>SUM(IF(AB59="Reimb",AA59,0))+(IF(AB60="Reimb",AA60,0))+(IF(AB61="Reimb",AA61,0))+(IF(AB62="Reimb",AA62,0))+(IF(AB63="Reimb",AA63,0))+(IF(AB64="Reimb",AA64,0))+(IF(AB65="Reimb",AA65,0))+(IF(AB66="Reimb",AA66,0))+(IF(AB67="Reimb",AA67,0))+(IF(AB68="Reimb",AA68,0))+(IF(AB69="Reimb",AA69,0))+(IF(AB70="Reimb",AA70,0))+(IF(AB71="Reimb",AA71,0))+(IF(AB72="Reimb",AA72,0))+(IF(AB73="Reimb",AA73,0))+(IF(AB74="Reimb",AA74,0))+(IF(AB75="Reimb",AA75,0))+(IF(AB76="Reimb",AA76,0))</f>
        <v>0</v>
      </c>
      <c r="AB77" s="41"/>
      <c r="AC77" s="34">
        <f>SUM(IF(AD59="Reimb",AC59,0))+(IF(AD60="Reimb",AC60,0))+(IF(AD61="Reimb",AC61,0))+(IF(AD62="Reimb",AC62,0))+(IF(AD63="Reimb",AC63,0))+(IF(AD64="Reimb",AC64,0))+(IF(AD65="Reimb",AC65,0))+(IF(AD66="Reimb",AC66,0))+(IF(AD67="Reimb",AC67,0))+(IF(AD68="Reimb",AC68,0))+(IF(AD69="Reimb",AC69,0))+(IF(AD70="Reimb",AC70,0))+(IF(AD71="Reimb",AC71,0))+(IF(AD72="Reimb",AC72,0))+(IF(AD73="Reimb",AC73,0))+(IF(AD74="Reimb",AC74,0))+(IF(AD75="Reimb",AC75,0))+(IF(AD76="Reimb",AC76,0))</f>
        <v>0</v>
      </c>
      <c r="AD77" s="41"/>
      <c r="AE77" s="34">
        <f>SUM(IF(AF59="Reimb",AE59,0))+(IF(AF60="Reimb",AE60,0))+(IF(AF61="Reimb",AE61,0))+(IF(AF62="Reimb",AE62,0))+(IF(AF63="Reimb",AE63,0))+(IF(AF64="Reimb",AE64,0))+(IF(AF65="Reimb",AE65,0))+(IF(AF66="Reimb",AE66,0))+(IF(AF67="Reimb",AE67,0))+(IF(AF68="Reimb",AE68,0))+(IF(AF69="Reimb",AE69,0))+(IF(AF70="Reimb",AE70,0))+(IF(AF71="Reimb",AE71,0))+(IF(AF72="Reimb",AE72,0))+(IF(AF73="Reimb",AE73,0))+(IF(AF74="Reimb",AE74,0))+(IF(AF75="Reimb",AE75,0))+(IF(AF76="Reimb",AE76,0))</f>
        <v>0</v>
      </c>
      <c r="AF77" s="41"/>
      <c r="AG77" s="34">
        <f>SUM(IF(AH59="Reimb",AG59,0))+(IF(AH60="Reimb",AG60,0))+(IF(AH61="Reimb",AG61,0))+(IF(AH62="Reimb",AG62,0))+(IF(AH63="Reimb",AG63,0))+(IF(AH64="Reimb",AG64,0))+(IF(AH65="Reimb",AG65,0))+(IF(AH66="Reimb",AG66,0))+(IF(AH67="Reimb",AG67,0))+(IF(AH68="Reimb",AG68,0))+(IF(AH69="Reimb",AG69,0))+(IF(AH70="Reimb",AG70,0))+(IF(AH71="Reimb",AG71,0))+(IF(AH72="Reimb",AG72,0))+(IF(AH73="Reimb",AG73,0))+(IF(AH74="Reimb",AG74,0))+(IF(AH75="Reimb",AG75,0))+(IF(AH76="Reimb",AG76,0))</f>
        <v>0</v>
      </c>
      <c r="AH77" s="41"/>
      <c r="AI77" s="34">
        <f>SUM(IF(AJ59="Reimb",AI59,0))+(IF(AJ60="Reimb",AI60,0))+(IF(AJ61="Reimb",AI61,0))+(IF(AJ62="Reimb",AI62,0))+(IF(AJ63="Reimb",AI63,0))+(IF(AJ64="Reimb",AI64,0))+(IF(AJ65="Reimb",AI65,0))+(IF(AJ66="Reimb",AI66,0))+(IF(AJ67="Reimb",AI67,0))+(IF(AJ68="Reimb",AI68,0))+(IF(AJ69="Reimb",AI69,0))+(IF(AJ70="Reimb",AI70,0))+(IF(AJ71="Reimb",AI71,0))+(IF(AJ72="Reimb",AI72,0))+(IF(AJ73="Reimb",AI73,0))+(IF(AJ74="Reimb",AI74,0))+(IF(AJ75="Reimb",AI75,0))+(IF(AJ76="Reimb",AI76,0))</f>
        <v>0</v>
      </c>
      <c r="AJ77" s="41"/>
      <c r="AK77" s="34">
        <f>SUM(IF(AL59="Reimb",AK59,0))+(IF(AL60="Reimb",AK60,0))+(IF(AL61="Reimb",AK61,0))+(IF(AL62="Reimb",AK62,0))+(IF(AL63="Reimb",AK63,0))+(IF(AL64="Reimb",AK64,0))+(IF(AL65="Reimb",AK65,0))+(IF(AL66="Reimb",AK66,0))+(IF(AL67="Reimb",AK67,0))+(IF(AL68="Reimb",AK68,0))+(IF(AL69="Reimb",AK69,0))+(IF(AL70="Reimb",AK70,0))+(IF(AL71="Reimb",AK71,0))+(IF(AL72="Reimb",AK72,0))+(IF(AL73="Reimb",AK73,0))+(IF(AL74="Reimb",AK74,0))+(IF(AL75="Reimb",AK75,0))+(IF(AL76="Reimb",AK76,0))</f>
        <v>0</v>
      </c>
      <c r="AL77" s="41"/>
      <c r="AM77" s="34">
        <f>SUM(IF(AN59="Reimb",AM59,0))+(IF(AN60="Reimb",AM60,0))+(IF(AN61="Reimb",AM61,0))+(IF(AN62="Reimb",AM62,0))+(IF(AN63="Reimb",AM63,0))+(IF(AN64="Reimb",AM64,0))+(IF(AN65="Reimb",AM65,0))+(IF(AN66="Reimb",AM66,0))+(IF(AN67="Reimb",AM67,0))+(IF(AN68="Reimb",AM68,0))+(IF(AN69="Reimb",AM69,0))+(IF(AN70="Reimb",AM70,0))+(IF(AN71="Reimb",AM71,0))+(IF(AN72="Reimb",AM72,0))+(IF(AN73="Reimb",AM73,0))+(IF(AN74="Reimb",AM74,0))+(IF(AN75="Reimb",AM75,0))+(IF(AN76="Reimb",AM76,0))</f>
        <v>0</v>
      </c>
      <c r="AN77" s="41"/>
      <c r="AO77" s="34">
        <f>SUM(IF(AP59="Reimb",AO59,0))+(IF(AP60="Reimb",AO60,0))+(IF(AP61="Reimb",AO61,0))+(IF(AP62="Reimb",AO62,0))+(IF(AP63="Reimb",AO63,0))+(IF(AP64="Reimb",AO64,0))+(IF(AP65="Reimb",AO65,0))+(IF(AP66="Reimb",AO66,0))+(IF(AP67="Reimb",AO67,0))+(IF(AP68="Reimb",AO68,0))+(IF(AP69="Reimb",AO69,0))+(IF(AP70="Reimb",AO70,0))+(IF(AP71="Reimb",AO71,0))+(IF(AP72="Reimb",AO72,0))+(IF(AP73="Reimb",AO73,0))+(IF(AP74="Reimb",AO74,0))+(IF(AP75="Reimb",AO75,0))+(IF(AP76="Reimb",AO76,0))</f>
        <v>0</v>
      </c>
      <c r="AP77" s="41"/>
      <c r="AQ77" s="34">
        <f>SUM(IF(AR59="Reimb",AQ59,0))+(IF(AR60="Reimb",AQ60,0))+(IF(AR61="Reimb",AQ61,0))+(IF(AR62="Reimb",AQ62,0))+(IF(AR63="Reimb",AQ63,0))+(IF(AR64="Reimb",AQ64,0))+(IF(AR65="Reimb",AQ65,0))+(IF(AR66="Reimb",AQ66,0))+(IF(AR67="Reimb",AQ67,0))+(IF(AR68="Reimb",AQ68,0))+(IF(AR69="Reimb",AQ69,0))+(IF(AR70="Reimb",AQ70,0))+(IF(AR71="Reimb",AQ71,0))+(IF(AR72="Reimb",AQ72,0))+(IF(AR73="Reimb",AQ73,0))+(IF(AR74="Reimb",AQ74,0))+(IF(AR75="Reimb",AQ75,0))+(IF(AR76="Reimb",AQ76,0))</f>
        <v>0</v>
      </c>
      <c r="AR77" s="333"/>
      <c r="AS77" s="34">
        <f>SUM(IF(AT59="Reimb",AS59,0))+(IF(AT60="Reimb",AS60,0))+(IF(AT61="Reimb",AS61,0))+(IF(AT62="Reimb",AS62,0))+(IF(AT63="Reimb",AS63,0))+(IF(AT64="Reimb",AS64,0))+(IF(AT65="Reimb",AS65,0))+(IF(AT66="Reimb",AS66,0))+(IF(AT67="Reimb",AS67,0))+(IF(AT68="Reimb",AS68,0))+(IF(AT69="Reimb",AS69,0))+(IF(AT70="Reimb",AS70,0))+(IF(AT71="Reimb",AS71,0))+(IF(AT72="Reimb",AS72,0))+(IF(AT73="Reimb",AS73,0))+(IF(AT74="Reimb",AS74,0))+(IF(AT75="Reimb",AS75,0))+(IF(AT76="Reimb",AS76,0))</f>
        <v>0</v>
      </c>
      <c r="AT77" s="41"/>
      <c r="AU77" s="91"/>
      <c r="AV77" s="260"/>
      <c r="AW77" s="88"/>
      <c r="AX77" s="88"/>
      <c r="AY77" s="99"/>
    </row>
    <row r="78" spans="1:54" s="64" customFormat="1" ht="17.25" hidden="1">
      <c r="A78" s="41"/>
      <c r="B78" s="41"/>
      <c r="C78" s="32" t="s">
        <v>33</v>
      </c>
      <c r="D78" s="46"/>
      <c r="E78" s="46"/>
      <c r="F78" s="33"/>
      <c r="G78" s="34">
        <f>SUM(IF(H59="Pre-Pd",G59,0))+(IF(H60="Pre-Pd",G60,0))+(IF(H61="Pre-Pd",G61,0))+(IF(H62="Pre-Pd",G62,0))+(IF(H63="Pre-Pd",G63,0))+(IF(H64="Pre-Pd",G64,0))+(IF(H65="Pre-Pd",G65,0))+(IF(H66="Pre-Pd",G66,0))+(IF(H67="Pre-Pd",G67,0))+(IF(H68="Pre-Pd",G68,0))+(IF(H69="Pre-Pd",G69,0))+(IF(H70="Pre-Pd",G70,0))+(IF(H71="Pre-Pd",G71,0))+(IF(H72="Pre-Pd",G72,0))+(IF(H73="Pre-Pd",G73,0))+(IF(H74="Pre-Pd",G74,0))+(IF(H75="Pre-Pd",G75,0))+(IF(H76="Pre-Pd",G76,0))</f>
        <v>0</v>
      </c>
      <c r="H78" s="41"/>
      <c r="I78" s="34">
        <f>SUM(IF(J59="Pre-Pd",I59,0))+(IF(J60="Pre-Pd",I60,0))+(IF(J61="Pre-Pd",I61,0))+(IF(J62="Pre-Pd",I62,0))+(IF(J63="Pre-Pd",I63,0))+(IF(J64="Pre-Pd",I64,0))+(IF(J65="Pre-Pd",I65,0))+(IF(J66="Pre-Pd",I66,0))+(IF(J67="Pre-Pd",I67,0))+(IF(J68="Pre-Pd",I68,0))+(IF(J69="Pre-Pd",I69,0))+(IF(J70="Pre-Pd",I70,0))+(IF(J71="Pre-Pd",I71,0))+(IF(J72="Pre-Pd",I72,0))+(IF(J73="Pre-Pd",I73,0))+(IF(J74="Pre-Pd",I74,0))+(IF(J75="Pre-Pd",I75,0))+(IF(J76="Pre-Pd",I76,0))</f>
        <v>0</v>
      </c>
      <c r="J78" s="41"/>
      <c r="K78" s="34">
        <f>SUM(IF(L59="Pre-Pd",K59,0))+(IF(L60="Pre-Pd",K60,0))+(IF(L61="Pre-Pd",K61,0))+(IF(L62="Pre-Pd",K62,0))+(IF(L63="Pre-Pd",K63,0))+(IF(L64="Pre-Pd",K64,0))+(IF(L65="Pre-Pd",K65,0))+(IF(L66="Pre-Pd",K66,0))+(IF(L67="Pre-Pd",K67,0))+(IF(L68="Pre-Pd",K68,0))+(IF(L69="Pre-Pd",K69,0))+(IF(L70="Pre-Pd",K70,0))+(IF(L71="Pre-Pd",K71,0))+(IF(L72="Pre-Pd",K72,0))+(IF(L73="Pre-Pd",K73,0))+(IF(L74="Pre-Pd",K74,0))+(IF(L75="Pre-Pd",K75,0))+(IF(L76="Pre-Pd",K76,0))</f>
        <v>0</v>
      </c>
      <c r="L78" s="41"/>
      <c r="M78" s="34">
        <f>SUM(IF(N59="Pre-Pd",M59,0))+(IF(N60="Pre-Pd",M60,0))+(IF(N61="Pre-Pd",M61,0))+(IF(N62="Pre-Pd",M62,0))+(IF(N63="Pre-Pd",M63,0))+(IF(N64="Pre-Pd",M64,0))+(IF(N65="Pre-Pd",M65,0))+(IF(N66="Pre-Pd",M66,0))+(IF(N67="Pre-Pd",M67,0))+(IF(N68="Pre-Pd",M68,0))+(IF(N69="Pre-Pd",M69,0))+(IF(N70="Pre-Pd",M70,0))+(IF(N71="Pre-Pd",M71,0))+(IF(N72="Pre-Pd",M72,0))+(IF(N73="Pre-Pd",M73,0))+(IF(N74="Pre-Pd",M74,0))+(IF(N75="Pre-Pd",M75,0))+(IF(N76="Pre-Pd",M76,0))</f>
        <v>0</v>
      </c>
      <c r="N78" s="41"/>
      <c r="O78" s="34">
        <f>SUM(IF(P59="Pre-Pd",O59,0))+(IF(P60="Pre-Pd",O60,0))+(IF(P61="Pre-Pd",O61,0))+(IF(P62="Pre-Pd",O62,0))+(IF(P63="Pre-Pd",O63,0))+(IF(P64="Pre-Pd",O64,0))+(IF(P65="Pre-Pd",O65,0))+(IF(P66="Pre-Pd",O66,0))+(IF(P67="Pre-Pd",O67,0))+(IF(P68="Pre-Pd",O68,0))+(IF(P69="Pre-Pd",O69,0))+(IF(P70="Pre-Pd",O70,0))+(IF(P71="Pre-Pd",O71,0))+(IF(P72="Pre-Pd",O72,0))+(IF(P73="Pre-Pd",O73,0))+(IF(P74="Pre-Pd",O74,0))+(IF(P75="Pre-Pd",O75,0))+(IF(P76="Pre-Pd",O76,0))</f>
        <v>0</v>
      </c>
      <c r="P78" s="41"/>
      <c r="Q78" s="34">
        <f>SUM(IF(R59="Pre-Pd",Q59,0))+(IF(R60="Pre-Pd",Q60,0))+(IF(R61="Pre-Pd",Q61,0))+(IF(R62="Pre-Pd",Q62,0))+(IF(R63="Pre-Pd",Q63,0))+(IF(R64="Pre-Pd",Q64,0))+(IF(R65="Pre-Pd",Q65,0))+(IF(R66="Pre-Pd",Q66,0))+(IF(R67="Pre-Pd",Q67,0))+(IF(R68="Pre-Pd",Q68,0))+(IF(R69="Pre-Pd",Q69,0))+(IF(R70="Pre-Pd",Q70,0))+(IF(R71="Pre-Pd",Q71,0))+(IF(R72="Pre-Pd",Q72,0))+(IF(R73="Pre-Pd",Q73,0))+(IF(R74="Pre-Pd",Q74,0))+(IF(R75="Pre-Pd",Q75,0))+(IF(R76="Pre-Pd",Q76,0))</f>
        <v>0</v>
      </c>
      <c r="R78" s="41"/>
      <c r="S78" s="34">
        <f>SUM(IF(T59="Pre-Pd",S59,0))+(IF(T60="Pre-Pd",S60,0))+(IF(T61="Pre-Pd",S61,0))+(IF(T62="Pre-Pd",S62,0))+(IF(T63="Pre-Pd",S63,0))+(IF(T64="Pre-Pd",S64,0))+(IF(T65="Pre-Pd",S65,0))+(IF(T66="Pre-Pd",S66,0))+(IF(T67="Pre-Pd",S67,0))+(IF(T68="Pre-Pd",S68,0))+(IF(T69="Pre-Pd",S69,0))+(IF(T70="Pre-Pd",S70,0))+(IF(T71="Pre-Pd",S71,0))+(IF(T72="Pre-Pd",S72,0))+(IF(T73="Pre-Pd",S73,0))+(IF(T74="Pre-Pd",S74,0))+(IF(T75="Pre-Pd",S75,0))+(IF(T76="Pre-Pd",S76,0))</f>
        <v>0</v>
      </c>
      <c r="T78" s="41"/>
      <c r="U78" s="34">
        <f>SUM(IF(V59="Pre-Pd",U59,0))+(IF(V60="Pre-Pd",U60,0))+(IF(V61="Pre-Pd",U61,0))+(IF(V62="Pre-Pd",U62,0))+(IF(V63="Pre-Pd",U63,0))+(IF(V64="Pre-Pd",U64,0))+(IF(V65="Pre-Pd",U65,0))+(IF(V66="Pre-Pd",U66,0))+(IF(V67="Pre-Pd",U67,0))+(IF(V68="Pre-Pd",U68,0))+(IF(V69="Pre-Pd",U69,0))+(IF(V70="Pre-Pd",U70,0))+(IF(V71="Pre-Pd",U71,0))+(IF(V72="Pre-Pd",U72,0))+(IF(V73="Pre-Pd",U73,0))+(IF(V74="Pre-Pd",U74,0))+(IF(V75="Pre-Pd",U75,0))+(IF(V76="Pre-Pd",U76,0))</f>
        <v>0</v>
      </c>
      <c r="V78" s="41"/>
      <c r="W78" s="34">
        <f>SUM(IF(X59="Pre-Pd",W59,0))+(IF(X60="Pre-Pd",W60,0))+(IF(X61="Pre-Pd",W61,0))+(IF(X62="Pre-Pd",W62,0))+(IF(X63="Pre-Pd",W63,0))+(IF(X64="Pre-Pd",W64,0))+(IF(X65="Pre-Pd",W65,0))+(IF(X66="Pre-Pd",W66,0))+(IF(X67="Pre-Pd",W67,0))+(IF(X68="Pre-Pd",W68,0))+(IF(X69="Pre-Pd",W69,0))+(IF(X70="Pre-Pd",W70,0))+(IF(X71="Pre-Pd",W71,0))+(IF(X72="Pre-Pd",W72,0))+(IF(X73="Pre-Pd",W73,0))+(IF(X74="Pre-Pd",W74,0))+(IF(X75="Pre-Pd",W75,0))+(IF(X76="Pre-Pd",W76,0))</f>
        <v>0</v>
      </c>
      <c r="X78" s="41"/>
      <c r="Y78" s="34">
        <f>SUM(IF(Z59="Pre-Pd",Y59,0))+(IF(Z60="Pre-Pd",Y60,0))+(IF(Z61="Pre-Pd",Y61,0))+(IF(Z62="Pre-Pd",Y62,0))+(IF(Z63="Pre-Pd",Y63,0))+(IF(Z64="Pre-Pd",Y64,0))+(IF(Z65="Pre-Pd",Y65,0))+(IF(Z66="Pre-Pd",Y66,0))+(IF(Z67="Pre-Pd",Y67,0))+(IF(Z68="Pre-Pd",Y68,0))+(IF(Z69="Pre-Pd",Y69,0))+(IF(Z70="Pre-Pd",Y70,0))+(IF(Z71="Pre-Pd",Y71,0))+(IF(Z72="Pre-Pd",Y72,0))+(IF(Z73="Pre-Pd",Y73,0))+(IF(Z74="Pre-Pd",Y74,0))+(IF(Z75="Pre-Pd",Y75,0))+(IF(Z76="Pre-Pd",Y76,0))</f>
        <v>0</v>
      </c>
      <c r="Z78" s="41"/>
      <c r="AA78" s="34">
        <f>SUM(IF(AB59="Pre-Pd",AA59,0))+(IF(AB60="Pre-Pd",AA60,0))+(IF(AB61="Pre-Pd",AA61,0))+(IF(AB62="Pre-Pd",AA62,0))+(IF(AB63="Pre-Pd",AA63,0))+(IF(AB64="Pre-Pd",AA64,0))+(IF(AB65="Pre-Pd",AA65,0))+(IF(AB66="Pre-Pd",AA66,0))+(IF(AB67="Pre-Pd",AA67,0))+(IF(AB68="Pre-Pd",AA68,0))+(IF(AB69="Pre-Pd",AA69,0))+(IF(AB70="Pre-Pd",AA70,0))+(IF(AB71="Pre-Pd",AA71,0))+(IF(AB72="Pre-Pd",AA72,0))+(IF(AB73="Pre-Pd",AA73,0))+(IF(AB74="Pre-Pd",AA74,0))+(IF(AB75="Pre-Pd",AA75,0))+(IF(AB76="Pre-Pd",AA76,0))</f>
        <v>0</v>
      </c>
      <c r="AB78" s="41"/>
      <c r="AC78" s="34">
        <f>SUM(IF(AD59="Pre-Pd",AC59,0))+(IF(AD60="Pre-Pd",AC60,0))+(IF(AD61="Pre-Pd",AC61,0))+(IF(AD62="Pre-Pd",AC62,0))+(IF(AD63="Pre-Pd",AC63,0))+(IF(AD64="Pre-Pd",AC64,0))+(IF(AD65="Pre-Pd",AC65,0))+(IF(AD66="Pre-Pd",AC66,0))+(IF(AD67="Pre-Pd",AC67,0))+(IF(AD68="Pre-Pd",AC68,0))+(IF(AD69="Pre-Pd",AC69,0))+(IF(AD70="Pre-Pd",AC70,0))+(IF(AD71="Pre-Pd",AC71,0))+(IF(AD72="Pre-Pd",AC72,0))+(IF(AD73="Pre-Pd",AC73,0))+(IF(AD74="Pre-Pd",AC74,0))+(IF(AD75="Pre-Pd",AC75,0))+(IF(AD76="Pre-Pd",AC76,0))</f>
        <v>0</v>
      </c>
      <c r="AD78" s="41"/>
      <c r="AE78" s="34">
        <f>SUM(IF(AF59="Pre-Pd",AE59,0))+(IF(AF60="Pre-Pd",AE60,0))+(IF(AF61="Pre-Pd",AE61,0))+(IF(AF62="Pre-Pd",AE62,0))+(IF(AF63="Pre-Pd",AE63,0))+(IF(AF64="Pre-Pd",AE64,0))+(IF(AF65="Pre-Pd",AE65,0))+(IF(AF66="Pre-Pd",AE66,0))+(IF(AF67="Pre-Pd",AE67,0))+(IF(AF68="Pre-Pd",AE68,0))+(IF(AF69="Pre-Pd",AE69,0))+(IF(AF70="Pre-Pd",AE70,0))+(IF(AF71="Pre-Pd",AE71,0))+(IF(AF72="Pre-Pd",AE72,0))+(IF(AF73="Pre-Pd",AE73,0))+(IF(AF74="Pre-Pd",AE74,0))+(IF(AF75="Pre-Pd",AE75,0))+(IF(AF76="Pre-Pd",AE76,0))</f>
        <v>0</v>
      </c>
      <c r="AF78" s="41"/>
      <c r="AG78" s="34">
        <f>SUM(IF(AH59="Pre-Pd",AG59,0))+(IF(AH60="Pre-Pd",AG60,0))+(IF(AH61="Pre-Pd",AG61,0))+(IF(AH62="Pre-Pd",AG62,0))+(IF(AH63="Pre-Pd",AG63,0))+(IF(AH64="Pre-Pd",AG64,0))+(IF(AH65="Pre-Pd",AG65,0))+(IF(AH66="Pre-Pd",AG66,0))+(IF(AH67="Pre-Pd",AG67,0))+(IF(AH68="Pre-Pd",AG68,0))+(IF(AH69="Pre-Pd",AG69,0))+(IF(AH70="Pre-Pd",AG70,0))+(IF(AH71="Pre-Pd",AG71,0))+(IF(AH72="Pre-Pd",AG72,0))+(IF(AH73="Pre-Pd",AG73,0))+(IF(AH74="Pre-Pd",AG74,0))+(IF(AH75="Pre-Pd",AG75,0))+(IF(AH76="Pre-Pd",AG76,0))</f>
        <v>0</v>
      </c>
      <c r="AH78" s="41"/>
      <c r="AI78" s="34">
        <f>SUM(IF(AJ59="Pre-Pd",AI59,0))+(IF(AJ60="Pre-Pd",AI60,0))+(IF(AJ61="Pre-Pd",AI61,0))+(IF(AJ62="Pre-Pd",AI62,0))+(IF(AJ63="Pre-Pd",AI63,0))+(IF(AJ64="Pre-Pd",AI64,0))+(IF(AJ65="Pre-Pd",AI65,0))+(IF(AJ66="Pre-Pd",AI66,0))+(IF(AJ67="Pre-Pd",AI67,0))+(IF(AJ68="Pre-Pd",AI68,0))+(IF(AJ69="Pre-Pd",AI69,0))+(IF(AJ70="Pre-Pd",AI70,0))+(IF(AJ71="Pre-Pd",AI71,0))+(IF(AJ72="Pre-Pd",AI72,0))+(IF(AJ73="Pre-Pd",AI73,0))+(IF(AJ74="Pre-Pd",AI74,0))+(IF(AJ75="Pre-Pd",AI75,0))+(IF(AJ76="Pre-Pd",AI76,0))</f>
        <v>0</v>
      </c>
      <c r="AJ78" s="41"/>
      <c r="AK78" s="34">
        <f>SUM(IF(AL59="Pre-Pd",AK59,0))+(IF(AL60="Pre-Pd",AK60,0))+(IF(AL61="Pre-Pd",AK61,0))+(IF(AL62="Pre-Pd",AK62,0))+(IF(AL63="Pre-Pd",AK63,0))+(IF(AL64="Pre-Pd",AK64,0))+(IF(AL65="Pre-Pd",AK65,0))+(IF(AL66="Pre-Pd",AK66,0))+(IF(AL67="Pre-Pd",AK67,0))+(IF(AL68="Pre-Pd",AK68,0))+(IF(AL69="Pre-Pd",AK69,0))+(IF(AL70="Pre-Pd",AK70,0))+(IF(AL71="Pre-Pd",AK71,0))+(IF(AL72="Pre-Pd",AK72,0))+(IF(AL73="Pre-Pd",AK73,0))+(IF(AL74="Pre-Pd",AK74,0))+(IF(AL75="Pre-Pd",AK75,0))+(IF(AL76="Pre-Pd",AK76,0))</f>
        <v>0</v>
      </c>
      <c r="AL78" s="41"/>
      <c r="AM78" s="34">
        <f>SUM(IF(AN59="Pre-Pd",AM59,0))+(IF(AN60="Pre-Pd",AM60,0))+(IF(AN61="Pre-Pd",AM61,0))+(IF(AN62="Pre-Pd",AM62,0))+(IF(AN63="Pre-Pd",AM63,0))+(IF(AN64="Pre-Pd",AM64,0))+(IF(AN65="Pre-Pd",AM65,0))+(IF(AN66="Pre-Pd",AM66,0))+(IF(AN67="Pre-Pd",AM67,0))+(IF(AN68="Pre-Pd",AM68,0))+(IF(AN69="Pre-Pd",AM69,0))+(IF(AN70="Pre-Pd",AM70,0))+(IF(AN71="Pre-Pd",AM71,0))+(IF(AN72="Pre-Pd",AM72,0))+(IF(AN73="Pre-Pd",AM73,0))+(IF(AN74="Pre-Pd",AM74,0))+(IF(AN75="Pre-Pd",AM75,0))+(IF(AN76="Pre-Pd",AM76,0))</f>
        <v>0</v>
      </c>
      <c r="AN78" s="41"/>
      <c r="AO78" s="34">
        <f>SUM(IF(AP59="Pre-Pd",AO59,0))+(IF(AP60="Pre-Pd",AO60,0))+(IF(AP61="Pre-Pd",AO61,0))+(IF(AP62="Pre-Pd",AO62,0))+(IF(AP63="Pre-Pd",AO63,0))+(IF(AP64="Pre-Pd",AO64,0))+(IF(AP65="Pre-Pd",AO65,0))+(IF(AP66="Pre-Pd",AO66,0))+(IF(AP67="Pre-Pd",AO67,0))+(IF(AP68="Pre-Pd",AO68,0))+(IF(AP69="Pre-Pd",AO69,0))+(IF(AP70="Pre-Pd",AO70,0))+(IF(AP71="Pre-Pd",AO71,0))+(IF(AP72="Pre-Pd",AO72,0))+(IF(AP73="Pre-Pd",AO73,0))+(IF(AP74="Pre-Pd",AO74,0))+(IF(AP75="Pre-Pd",AO75,0))+(IF(AP76="Pre-Pd",AO76,0))</f>
        <v>0</v>
      </c>
      <c r="AP78" s="41"/>
      <c r="AQ78" s="34">
        <f>SUM(IF(AR59="Pre-Pd",AQ59,0))+(IF(AR60="Pre-Pd",AQ60,0))+(IF(AR61="Pre-Pd",AQ61,0))+(IF(AR62="Pre-Pd",AQ62,0))+(IF(AR63="Pre-Pd",AQ63,0))+(IF(AR64="Pre-Pd",AQ64,0))+(IF(AR65="Pre-Pd",AQ65,0))+(IF(AR66="Pre-Pd",AQ66,0))+(IF(AR67="Pre-Pd",AQ67,0))+(IF(AR68="Pre-Pd",AQ68,0))+(IF(AR69="Pre-Pd",AQ69,0))+(IF(AR70="Pre-Pd",AQ70,0))+(IF(AR71="Pre-Pd",AQ71,0))+(IF(AR72="Pre-Pd",AQ72,0))+(IF(AR73="Pre-Pd",AQ73,0))+(IF(AR74="Pre-Pd",AQ74,0))+(IF(AR75="Pre-Pd",AQ75,0))+(IF(AR76="Pre-Pd",AQ76,0))</f>
        <v>0</v>
      </c>
      <c r="AR78" s="333"/>
      <c r="AS78" s="34">
        <f>SUM(IF(AT59="Pre-Pd",AS59,0))+(IF(AT60="Pre-Pd",AS60,0))+(IF(AT61="Pre-Pd",AS61,0))+(IF(AT62="Pre-Pd",AS62,0))+(IF(AT63="Pre-Pd",AS63,0))+(IF(AT64="Pre-Pd",AS64,0))+(IF(AT65="Pre-Pd",AS65,0))+(IF(AT66="Pre-Pd",AS66,0))+(IF(AT67="Pre-Pd",AS67,0))+(IF(AT68="Pre-Pd",AS68,0))+(IF(AT69="Pre-Pd",AS69,0))+(IF(AT70="Pre-Pd",AS70,0))+(IF(AT71="Pre-Pd",AS71,0))+(IF(AT72="Pre-Pd",AS72,0))+(IF(AT73="Pre-Pd",AS73,0))+(IF(AT74="Pre-Pd",AS74,0))+(IF(AT75="Pre-Pd",AS75,0))+(IF(AT76="Pre-Pd",AS76,0))</f>
        <v>0</v>
      </c>
      <c r="AT78" s="41"/>
      <c r="AU78" s="89"/>
      <c r="AV78" s="284"/>
      <c r="AW78" s="88"/>
      <c r="AX78" s="88"/>
      <c r="AY78" s="99"/>
    </row>
    <row r="79" spans="1:54" s="64" customFormat="1" ht="17.25" hidden="1">
      <c r="A79" s="41"/>
      <c r="B79" s="41"/>
      <c r="C79" s="32" t="s">
        <v>34</v>
      </c>
      <c r="D79" s="46"/>
      <c r="E79" s="46"/>
      <c r="F79" s="33"/>
      <c r="G79" s="34">
        <f>SUM(IF(H59="PCard",G59,0))+(IF(H60="PCard",G60,0))+(IF(H61="PCard",G61,0))+(IF(H62="PCard",G62,0))+(IF(H63="PCard",G63,0))+(IF(H64="PCard",G64,0))+(IF(H65="PCard",G65,0))+(IF(H66="PCard",G66,0))+(IF(H67="PCard",G67,0))+(IF(H68="PCard",G68,0))+(IF(H69="PCard",G69,0))+(IF(H70="PCard",G70,0))+(IF(H71="PCard",G71,0))+(IF(H72="PCard",G72,0))+(IF(H73="PCard",G73,0))+(IF(H74="PCard",G74,0))+(IF(H75="PCard",G75,0))+(IF(H76="PCard",G76,0))</f>
        <v>0</v>
      </c>
      <c r="H79" s="41"/>
      <c r="I79" s="34">
        <f>SUM(IF(J59="PCard",I59,0))+(IF(J60="PCard",I60,0))+(IF(J61="PCard",I61,0))+(IF(J62="PCard",I62,0))+(IF(J63="PCard",I63,0))+(IF(J64="PCard",I64,0))+(IF(J65="PCard",I65,0))+(IF(J66="PCard",I66,0))+(IF(J67="PCard",I67,0))+(IF(J68="PCard",I68,0))+(IF(J69="PCard",I69,0))+(IF(J70="PCard",I70,0))+(IF(J71="PCard",I71,0))+(IF(J72="PCard",I72,0))+(IF(J73="PCard",I73,0))+(IF(J74="PCard",I74,0))+(IF(J75="PCard",I75,0))+(IF(J76="PCard",I76,0))</f>
        <v>0</v>
      </c>
      <c r="J79" s="41"/>
      <c r="K79" s="34">
        <f>SUM(IF(L59="PCard",K59,0))+(IF(L60="PCard",K60,0))+(IF(L61="PCard",K61,0))+(IF(L62="PCard",K62,0))+(IF(L63="PCard",K63,0))+(IF(L64="PCard",K64,0))+(IF(L65="PCard",K65,0))+(IF(L66="PCard",K66,0))+(IF(L67="PCard",K67,0))+(IF(L68="PCard",K68,0))+(IF(L69="PCard",K69,0))+(IF(L70="PCard",K70,0))+(IF(L71="PCard",K71,0))+(IF(L72="PCard",K72,0))+(IF(L73="PCard",K73,0))+(IF(L74="PCard",K74,0))+(IF(L75="PCard",K75,0))+(IF(L76="PCard",K76,0))</f>
        <v>0</v>
      </c>
      <c r="L79" s="41"/>
      <c r="M79" s="34">
        <f>SUM(IF(N59="PCard",M59,0))+(IF(N60="PCard",M60,0))+(IF(N61="PCard",M61,0))+(IF(N62="PCard",M62,0))+(IF(N63="PCard",M63,0))+(IF(N64="PCard",M64,0))+(IF(N65="PCard",M65,0))+(IF(N66="PCard",M66,0))+(IF(N67="PCard",M67,0))+(IF(N68="PCard",M68,0))+(IF(N69="PCard",M69,0))+(IF(N70="PCard",M70,0))+(IF(N71="PCard",M71,0))+(IF(N72="PCard",M72,0))+(IF(N73="PCard",M73,0))+(IF(N74="PCard",M74,0))+(IF(N75="PCard",M75,0))+(IF(N76="PCard",M76,0))</f>
        <v>0</v>
      </c>
      <c r="N79" s="41"/>
      <c r="O79" s="34">
        <f>SUM(IF(P59="PCard",O59,0))+(IF(P60="PCard",O60,0))+(IF(P61="PCard",O61,0))+(IF(P62="PCard",O62,0))+(IF(P63="PCard",O63,0))+(IF(P64="PCard",O64,0))+(IF(P65="PCard",O65,0))+(IF(P66="PCard",O66,0))+(IF(P67="PCard",O67,0))+(IF(P68="PCard",O68,0))+(IF(P69="PCard",O69,0))+(IF(P70="PCard",O70,0))+(IF(P71="PCard",O71,0))+(IF(P72="PCard",O72,0))+(IF(P73="PCard",O73,0))+(IF(P74="PCard",O74,0))+(IF(P75="PCard",O75,0))+(IF(P76="PCard",O76,0))</f>
        <v>0</v>
      </c>
      <c r="P79" s="41"/>
      <c r="Q79" s="34">
        <f>SUM(IF(R59="PCard",Q59,0))+(IF(R60="PCard",Q60,0))+(IF(R61="PCard",Q61,0))+(IF(R62="PCard",Q62,0))+(IF(R63="PCard",Q63,0))+(IF(R64="PCard",Q64,0))+(IF(R65="PCard",Q65,0))+(IF(R66="PCard",Q66,0))+(IF(R67="PCard",Q67,0))+(IF(R68="PCard",Q68,0))+(IF(R69="PCard",Q69,0))+(IF(R70="PCard",Q70,0))+(IF(R71="PCard",Q71,0))+(IF(R72="PCard",Q72,0))+(IF(R73="PCard",Q73,0))+(IF(R74="PCard",Q74,0))+(IF(R75="PCard",Q75,0))+(IF(R76="PCard",Q76,0))</f>
        <v>0</v>
      </c>
      <c r="R79" s="41"/>
      <c r="S79" s="34">
        <f>SUM(IF(T59="PCard",S59,0))+(IF(T60="PCard",S60,0))+(IF(T61="PCard",S61,0))+(IF(T62="PCard",S62,0))+(IF(T63="PCard",S63,0))+(IF(T64="PCard",S64,0))+(IF(T65="PCard",S65,0))+(IF(T66="PCard",S66,0))+(IF(T67="PCard",S67,0))+(IF(T68="PCard",S68,0))+(IF(T69="PCard",S69,0))+(IF(T70="PCard",S70,0))+(IF(T71="PCard",S71,0))+(IF(T72="PCard",S72,0))+(IF(T73="PCard",S73,0))+(IF(T74="PCard",S74,0))+(IF(T75="PCard",S75,0))+(IF(T76="PCard",S76,0))</f>
        <v>0</v>
      </c>
      <c r="T79" s="41"/>
      <c r="U79" s="34">
        <f>SUM(IF(V59="PCard",U59,0))+(IF(V60="PCard",U60,0))+(IF(V61="PCard",U61,0))+(IF(V62="PCard",U62,0))+(IF(V63="PCard",U63,0))+(IF(V64="PCard",U64,0))+(IF(V65="PCard",U65,0))+(IF(V66="PCard",U66,0))+(IF(V67="PCard",U67,0))+(IF(V68="PCard",U68,0))+(IF(V69="PCard",U69,0))+(IF(V70="PCard",U70,0))+(IF(V71="PCard",U71,0))+(IF(V72="PCard",U72,0))+(IF(V73="PCard",U73,0))+(IF(V74="PCard",U74,0))+(IF(V75="PCard",U75,0))+(IF(V76="PCard",U76,0))</f>
        <v>0</v>
      </c>
      <c r="V79" s="41"/>
      <c r="W79" s="34">
        <f>SUM(IF(X59="PCard",W59,0))+(IF(X60="PCard",W60,0))+(IF(X61="PCard",W61,0))+(IF(X62="PCard",W62,0))+(IF(X63="PCard",W63,0))+(IF(X64="PCard",W64,0))+(IF(X65="PCard",W65,0))+(IF(X66="PCard",W66,0))+(IF(X67="PCard",W67,0))+(IF(X68="PCard",W68,0))+(IF(X69="PCard",W69,0))+(IF(X70="PCard",W70,0))+(IF(X71="PCard",W71,0))+(IF(X72="PCard",W72,0))+(IF(X73="PCard",W73,0))+(IF(X74="PCard",W74,0))+(IF(X75="PCard",W75,0))+(IF(X76="PCard",W76,0))</f>
        <v>0</v>
      </c>
      <c r="X79" s="41"/>
      <c r="Y79" s="34">
        <f>SUM(IF(Z59="PCard",Y59,0))+(IF(Z60="PCard",Y60,0))+(IF(Z61="PCard",Y61,0))+(IF(Z62="PCard",Y62,0))+(IF(Z63="PCard",Y63,0))+(IF(Z64="PCard",Y64,0))+(IF(Z65="PCard",Y65,0))+(IF(Z66="PCard",Y66,0))+(IF(Z67="PCard",Y67,0))+(IF(Z68="PCard",Y68,0))+(IF(Z69="PCard",Y69,0))+(IF(Z70="PCard",Y70,0))+(IF(Z71="PCard",Y71,0))+(IF(Z72="PCard",Y72,0))+(IF(Z73="PCard",Y73,0))+(IF(Z74="PCard",Y74,0))+(IF(Z75="PCard",Y75,0))+(IF(Z76="PCard",Y76,0))</f>
        <v>0</v>
      </c>
      <c r="Z79" s="41"/>
      <c r="AA79" s="34">
        <f>SUM(IF(AB59="PCard",AA59,0))+(IF(AB60="PCard",AA60,0))+(IF(AB61="PCard",AA61,0))+(IF(AB62="PCard",AA62,0))+(IF(AB63="PCard",AA63,0))+(IF(AB64="PCard",AA64,0))+(IF(AB65="PCard",AA65,0))+(IF(AB66="PCard",AA66,0))+(IF(AB67="PCard",AA67,0))+(IF(AB68="PCard",AA68,0))+(IF(AB69="PCard",AA69,0))+(IF(AB70="PCard",AA70,0))+(IF(AB71="PCard",AA71,0))+(IF(AB72="PCard",AA72,0))+(IF(AB73="PCard",AA73,0))+(IF(AB74="PCard",AA74,0))+(IF(AB75="PCard",AA75,0))+(IF(AB76="PCard",AA76,0))</f>
        <v>0</v>
      </c>
      <c r="AB79" s="41"/>
      <c r="AC79" s="34">
        <f>SUM(IF(AD59="PCard",AC59,0))+(IF(AD60="PCard",AC60,0))+(IF(AD61="PCard",AC61,0))+(IF(AD62="PCard",AC62,0))+(IF(AD63="PCard",AC63,0))+(IF(AD64="PCard",AC64,0))+(IF(AD65="PCard",AC65,0))+(IF(AD66="PCard",AC66,0))+(IF(AD67="PCard",AC67,0))+(IF(AD68="PCard",AC68,0))+(IF(AD69="PCard",AC69,0))+(IF(AD70="PCard",AC70,0))+(IF(AD71="PCard",AC71,0))+(IF(AD72="PCard",AC72,0))+(IF(AD73="PCard",AC73,0))+(IF(AD74="PCard",AC74,0))+(IF(AD75="PCard",AC75,0))+(IF(AD76="PCard",AC76,0))</f>
        <v>0</v>
      </c>
      <c r="AD79" s="41"/>
      <c r="AE79" s="34">
        <f>SUM(IF(AF59="PCard",AE59,0))+(IF(AF60="PCard",AE60,0))+(IF(AF61="PCard",AE61,0))+(IF(AF62="PCard",AE62,0))+(IF(AF63="PCard",AE63,0))+(IF(AF64="PCard",AE64,0))+(IF(AF65="PCard",AE65,0))+(IF(AF66="PCard",AE66,0))+(IF(AF67="PCard",AE67,0))+(IF(AF68="PCard",AE68,0))+(IF(AF69="PCard",AE69,0))+(IF(AF70="PCard",AE70,0))+(IF(AF71="PCard",AE71,0))+(IF(AF72="PCard",AE72,0))+(IF(AF73="PCard",AE73,0))+(IF(AF74="PCard",AE74,0))+(IF(AF75="PCard",AE75,0))+(IF(AF76="PCard",AE76,0))</f>
        <v>0</v>
      </c>
      <c r="AF79" s="41"/>
      <c r="AG79" s="34">
        <f>SUM(IF(AH59="PCard",AG59,0))+(IF(AH60="PCard",AG60,0))+(IF(AH61="PCard",AG61,0))+(IF(AH62="PCard",AG62,0))+(IF(AH63="PCard",AG63,0))+(IF(AH64="PCard",AG64,0))+(IF(AH65="PCard",AG65,0))+(IF(AH66="PCard",AG66,0))+(IF(AH67="PCard",AG67,0))+(IF(AH68="PCard",AG68,0))+(IF(AH69="PCard",AG69,0))+(IF(AH70="PCard",AG70,0))+(IF(AH71="PCard",AG71,0))+(IF(AH72="PCard",AG72,0))+(IF(AH73="PCard",AG73,0))+(IF(AH74="PCard",AG74,0))+(IF(AH75="PCard",AG75,0))+(IF(AH76="PCard",AG76,0))</f>
        <v>0</v>
      </c>
      <c r="AH79" s="41"/>
      <c r="AI79" s="34">
        <f>SUM(IF(AJ59="PCard",AI59,0))+(IF(AJ60="PCard",AI60,0))+(IF(AJ61="PCard",AI61,0))+(IF(AJ62="PCard",AI62,0))+(IF(AJ63="PCard",AI63,0))+(IF(AJ64="PCard",AI64,0))+(IF(AJ65="PCard",AI65,0))+(IF(AJ66="PCard",AI66,0))+(IF(AJ67="PCard",AI67,0))+(IF(AJ68="PCard",AI68,0))+(IF(AJ69="PCard",AI69,0))+(IF(AJ70="PCard",AI70,0))+(IF(AJ71="PCard",AI71,0))+(IF(AJ72="PCard",AI72,0))+(IF(AJ73="PCard",AI73,0))+(IF(AJ74="PCard",AI74,0))+(IF(AJ75="PCard",AI75,0))+(IF(AJ76="PCard",AI76,0))</f>
        <v>0</v>
      </c>
      <c r="AJ79" s="41"/>
      <c r="AK79" s="34">
        <f>SUM(IF(AL59="PCard",AK59,0))+(IF(AL60="PCard",AK60,0))+(IF(AL61="PCard",AK61,0))+(IF(AL62="PCard",AK62,0))+(IF(AL63="PCard",AK63,0))+(IF(AL64="PCard",AK64,0))+(IF(AL65="PCard",AK65,0))+(IF(AL66="PCard",AK66,0))+(IF(AL67="PCard",AK67,0))+(IF(AL68="PCard",AK68,0))+(IF(AL69="PCard",AK69,0))+(IF(AL70="PCard",AK70,0))+(IF(AL71="PCard",AK71,0))+(IF(AL72="PCard",AK72,0))+(IF(AL73="PCard",AK73,0))+(IF(AL74="PCard",AK74,0))+(IF(AL75="PCard",AK75,0))+(IF(AL76="PCard",AK76,0))</f>
        <v>0</v>
      </c>
      <c r="AL79" s="41"/>
      <c r="AM79" s="34">
        <f>SUM(IF(AN59="PCard",AM59,0))+(IF(AN60="PCard",AM60,0))+(IF(AN61="PCard",AM61,0))+(IF(AN62="PCard",AM62,0))+(IF(AN63="PCard",AM63,0))+(IF(AN64="PCard",AM64,0))+(IF(AN65="PCard",AM65,0))+(IF(AN66="PCard",AM66,0))+(IF(AN67="PCard",AM67,0))+(IF(AN68="PCard",AM68,0))+(IF(AN69="PCard",AM69,0))+(IF(AN70="PCard",AM70,0))+(IF(AN71="PCard",AM71,0))+(IF(AN72="PCard",AM72,0))+(IF(AN73="PCard",AM73,0))+(IF(AN74="PCard",AM74,0))+(IF(AN75="PCard",AM75,0))+(IF(AN76="PCard",AM76,0))</f>
        <v>0</v>
      </c>
      <c r="AN79" s="41"/>
      <c r="AO79" s="34">
        <f>SUM(IF(AP59="PCard",AO59,0))+(IF(AP60="PCard",AO60,0))+(IF(AP61="PCard",AO61,0))+(IF(AP62="PCard",AO62,0))+(IF(AP63="PCard",AO63,0))+(IF(AP64="PCard",AO64,0))+(IF(AP65="PCard",AO65,0))+(IF(AP66="PCard",AO66,0))+(IF(AP67="PCard",AO67,0))+(IF(AP68="PCard",AO68,0))+(IF(AP69="PCard",AO69,0))+(IF(AP70="PCard",AO70,0))+(IF(AP71="PCard",AO71,0))+(IF(AP72="PCard",AO72,0))+(IF(AP73="PCard",AO73,0))+(IF(AP74="PCard",AO74,0))+(IF(AP75="PCard",AO75,0))+(IF(AP76="PCard",AO76,0))</f>
        <v>0</v>
      </c>
      <c r="AP79" s="41"/>
      <c r="AQ79" s="34">
        <f>SUM(IF(AR59="PCard",AQ59,0))+(IF(AR60="PCard",AQ60,0))+(IF(AR61="PCard",AQ61,0))+(IF(AR62="PCard",AQ62,0))+(IF(AR63="PCard",AQ63,0))+(IF(AR64="PCard",AQ64,0))+(IF(AR65="PCard",AQ65,0))+(IF(AR66="PCard",AQ66,0))+(IF(AR67="PCard",AQ67,0))+(IF(AR68="PCard",AQ68,0))+(IF(AR69="PCard",AQ69,0))+(IF(AR70="PCard",AQ70,0))+(IF(AR71="PCard",AQ71,0))+(IF(AR72="PCard",AQ72,0))+(IF(AR73="PCard",AQ73,0))+(IF(AR74="PCard",AQ74,0))+(IF(AR75="PCard",AQ75,0))+(IF(AR76="PCard",AQ76,0))</f>
        <v>0</v>
      </c>
      <c r="AR79" s="333"/>
      <c r="AS79" s="34">
        <f>SUM(IF(AT59="PCard",AS59,0))+(IF(AT60="PCard",AS60,0))+(IF(AT61="PCard",AS61,0))+(IF(AT62="PCard",AS62,0))+(IF(AT63="PCard",AS63,0))+(IF(AT64="PCard",AS64,0))+(IF(AT65="PCard",AS65,0))+(IF(AT66="PCard",AS66,0))+(IF(AT67="PCard",AS67,0))+(IF(AT68="PCard",AS68,0))+(IF(AT69="PCard",AS69,0))+(IF(AT70="PCard",AS70,0))+(IF(AT71="PCard",AS71,0))+(IF(AT72="PCard",AS72,0))+(IF(AT73="PCard",AS73,0))+(IF(AT74="PCard",AS74,0))+(IF(AT75="PCard",AS75,0))+(IF(AT76="PCard",AS76,0))</f>
        <v>0</v>
      </c>
      <c r="AT79" s="41"/>
      <c r="AU79" s="88"/>
      <c r="AV79" s="282"/>
      <c r="AW79" s="91"/>
      <c r="AX79" s="88"/>
      <c r="AY79" s="99"/>
    </row>
    <row r="80" spans="1:54" s="64" customFormat="1" ht="17.25">
      <c r="A80" s="41"/>
      <c r="B80" s="41"/>
      <c r="C80" s="35" t="s">
        <v>66</v>
      </c>
      <c r="D80" s="42"/>
      <c r="E80" s="42"/>
      <c r="F80" s="48"/>
      <c r="G80" s="37">
        <f>SUM(G77:G79)</f>
        <v>0</v>
      </c>
      <c r="H80" s="41"/>
      <c r="I80" s="37">
        <f>SUM(I77:I79)</f>
        <v>0</v>
      </c>
      <c r="J80" s="41"/>
      <c r="K80" s="37">
        <f>SUM(K77:K79)</f>
        <v>0</v>
      </c>
      <c r="L80" s="41"/>
      <c r="M80" s="37">
        <f>SUM(M77:M79)</f>
        <v>0</v>
      </c>
      <c r="N80" s="41"/>
      <c r="O80" s="37">
        <f>SUM(O77:O79)</f>
        <v>0</v>
      </c>
      <c r="P80" s="41"/>
      <c r="Q80" s="37">
        <f>SUM(Q77:Q79)</f>
        <v>0</v>
      </c>
      <c r="R80" s="41"/>
      <c r="S80" s="37">
        <f>SUM(S77:S79)</f>
        <v>0</v>
      </c>
      <c r="T80" s="41"/>
      <c r="U80" s="37">
        <f>SUM(U77:U79)</f>
        <v>0</v>
      </c>
      <c r="V80" s="41"/>
      <c r="W80" s="37">
        <f>SUM(W77:W79)</f>
        <v>0</v>
      </c>
      <c r="X80" s="41"/>
      <c r="Y80" s="37">
        <f>SUM(Y77:Y79)</f>
        <v>0</v>
      </c>
      <c r="Z80" s="41"/>
      <c r="AA80" s="37">
        <f>SUM(AA77:AA79)</f>
        <v>0</v>
      </c>
      <c r="AB80" s="41"/>
      <c r="AC80" s="37">
        <f>SUM(AC77:AC79)</f>
        <v>0</v>
      </c>
      <c r="AD80" s="41"/>
      <c r="AE80" s="37">
        <f>SUM(AE77:AE79)</f>
        <v>0</v>
      </c>
      <c r="AF80" s="41"/>
      <c r="AG80" s="37">
        <f>SUM(AG77:AG79)</f>
        <v>0</v>
      </c>
      <c r="AH80" s="41"/>
      <c r="AI80" s="37">
        <f>SUM(AI77:AI79)</f>
        <v>0</v>
      </c>
      <c r="AJ80" s="41"/>
      <c r="AK80" s="37">
        <f>SUM(AK77:AK79)</f>
        <v>0</v>
      </c>
      <c r="AL80" s="41"/>
      <c r="AM80" s="37">
        <f>SUM(AM77:AM79)</f>
        <v>0</v>
      </c>
      <c r="AN80" s="41"/>
      <c r="AO80" s="37">
        <f>SUM(AO77:AO79)</f>
        <v>0</v>
      </c>
      <c r="AP80" s="41"/>
      <c r="AQ80" s="37">
        <f>SUM(AQ77:AQ79)</f>
        <v>0</v>
      </c>
      <c r="AR80" s="333"/>
      <c r="AS80" s="37">
        <f>SUM(AS77:AS79)</f>
        <v>0</v>
      </c>
      <c r="AT80" s="41"/>
      <c r="AU80" s="88"/>
      <c r="AV80" s="260"/>
      <c r="AW80" s="88"/>
      <c r="AX80" s="91"/>
      <c r="AY80" s="99"/>
    </row>
    <row r="81" spans="1:54" ht="15.75" thickBot="1">
      <c r="A81" s="21" t="s">
        <v>67</v>
      </c>
      <c r="B81" s="21"/>
      <c r="C81" s="10"/>
      <c r="D81" s="10"/>
      <c r="E81" s="10"/>
      <c r="F81" s="10"/>
      <c r="G81" s="10"/>
      <c r="H81" s="10"/>
      <c r="I81" s="41"/>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92">
        <f>ROUNDUP(SUM(AU14:AU77),2)</f>
        <v>28.56</v>
      </c>
      <c r="AV81" s="92">
        <f>ROUNDUP(SUM(AV14:AV77),2)</f>
        <v>0</v>
      </c>
      <c r="AW81" s="92">
        <f>ROUNDUP(SUM(AW14:AW77),2)</f>
        <v>0</v>
      </c>
      <c r="AX81" s="92">
        <f>ROUNDUP(SUM(AX14:AX77),2)</f>
        <v>28.56</v>
      </c>
      <c r="AY81" s="102">
        <f>AY47-AY53</f>
        <v>0</v>
      </c>
      <c r="AZ81" s="64" t="s">
        <v>68</v>
      </c>
      <c r="BA81" s="64"/>
      <c r="BB81" s="64"/>
    </row>
    <row r="82" spans="1:54">
      <c r="A82" s="437" t="s">
        <v>69</v>
      </c>
      <c r="B82" s="438"/>
      <c r="C82" s="438"/>
      <c r="D82" s="438"/>
      <c r="E82" s="438"/>
      <c r="F82" s="438"/>
      <c r="G82" s="438"/>
      <c r="H82" s="438"/>
      <c r="I82" s="438"/>
      <c r="J82" s="438"/>
      <c r="K82" s="439"/>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430" t="str">
        <f>IF(AY81&gt;-1," ", "ERROR - Per Diem violation - reimbursable amts have been decreased by meals overage.")</f>
        <v xml:space="preserve"> </v>
      </c>
      <c r="AR82" s="430"/>
      <c r="AS82" s="430"/>
      <c r="AT82" s="430"/>
      <c r="AU82" s="65"/>
      <c r="AV82" s="65"/>
      <c r="AW82" s="65"/>
      <c r="AX82" s="65"/>
      <c r="AY82" s="64"/>
      <c r="AZ82" s="64"/>
      <c r="BA82" s="64"/>
      <c r="BB82" s="64"/>
    </row>
    <row r="83" spans="1:54" ht="15" customHeight="1">
      <c r="A83" s="440"/>
      <c r="B83" s="441"/>
      <c r="C83" s="441"/>
      <c r="D83" s="441"/>
      <c r="E83" s="441"/>
      <c r="F83" s="441"/>
      <c r="G83" s="441"/>
      <c r="H83" s="441"/>
      <c r="I83" s="441"/>
      <c r="J83" s="441"/>
      <c r="K83" s="442"/>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430"/>
      <c r="AR83" s="430"/>
      <c r="AS83" s="430"/>
      <c r="AT83" s="430"/>
      <c r="AU83" s="65"/>
      <c r="AV83" s="65"/>
      <c r="AW83" s="65"/>
      <c r="AX83" s="65"/>
      <c r="AY83" s="64"/>
      <c r="AZ83" s="64"/>
      <c r="BA83" s="64"/>
      <c r="BB83" s="64"/>
    </row>
    <row r="84" spans="1:54" ht="0.75" customHeight="1">
      <c r="A84" s="440"/>
      <c r="B84" s="441"/>
      <c r="C84" s="441"/>
      <c r="D84" s="441"/>
      <c r="E84" s="441"/>
      <c r="F84" s="441"/>
      <c r="G84" s="441"/>
      <c r="H84" s="441"/>
      <c r="I84" s="441"/>
      <c r="J84" s="441"/>
      <c r="K84" s="442"/>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430"/>
      <c r="AR84" s="430"/>
      <c r="AS84" s="430"/>
      <c r="AT84" s="430"/>
    </row>
    <row r="85" spans="1:54" ht="4.5" customHeight="1">
      <c r="A85" s="443"/>
      <c r="B85" s="444"/>
      <c r="C85" s="444"/>
      <c r="D85" s="444"/>
      <c r="E85" s="444"/>
      <c r="F85" s="444"/>
      <c r="G85" s="444"/>
      <c r="H85" s="444"/>
      <c r="I85" s="444"/>
      <c r="J85" s="444"/>
      <c r="K85" s="445"/>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7"/>
      <c r="AR85" s="7"/>
      <c r="AS85" s="7"/>
      <c r="AT85" s="7"/>
    </row>
    <row r="86" spans="1:54" ht="31.5" customHeight="1">
      <c r="A86" s="432" t="s">
        <v>70</v>
      </c>
      <c r="B86" s="432"/>
      <c r="C86" s="432"/>
      <c r="D86" s="432"/>
      <c r="E86" s="432"/>
      <c r="F86" s="432"/>
      <c r="G86" s="432"/>
      <c r="H86" s="432"/>
      <c r="I86" s="432"/>
      <c r="J86" s="432"/>
      <c r="K86" s="432"/>
      <c r="L86" s="432"/>
      <c r="M86" s="432"/>
      <c r="N86" s="432"/>
      <c r="O86" s="432"/>
      <c r="P86" s="432"/>
      <c r="Q86" s="432"/>
      <c r="R86" s="432"/>
      <c r="S86" s="432"/>
      <c r="T86" s="432"/>
      <c r="U86" s="432"/>
      <c r="V86" s="432"/>
      <c r="W86" s="432"/>
      <c r="X86" s="432"/>
      <c r="Y86" s="432"/>
      <c r="Z86" s="432"/>
      <c r="AA86" s="432"/>
      <c r="AB86" s="432"/>
      <c r="AC86" s="432"/>
      <c r="AD86" s="432"/>
      <c r="AE86" s="432"/>
      <c r="AF86" s="432"/>
      <c r="AG86" s="432"/>
      <c r="AH86" s="432"/>
      <c r="AI86" s="432"/>
      <c r="AJ86" s="432"/>
      <c r="AK86" s="432"/>
      <c r="AL86" s="432"/>
      <c r="AM86" s="432"/>
      <c r="AN86" s="432"/>
      <c r="AO86" s="432"/>
      <c r="AP86" s="432"/>
      <c r="AQ86" s="432"/>
      <c r="AR86" s="432"/>
      <c r="AS86" s="432"/>
      <c r="AT86" s="432"/>
    </row>
    <row r="87" spans="1:54" ht="15" customHeight="1">
      <c r="A87" s="10"/>
      <c r="B87" s="77"/>
      <c r="C87" s="2"/>
      <c r="D87" s="2"/>
      <c r="E87" s="2"/>
      <c r="F87" s="2"/>
      <c r="G87" s="2"/>
      <c r="H87" s="10"/>
      <c r="I87" s="25"/>
      <c r="J87" s="26"/>
      <c r="K87" s="26"/>
      <c r="L87" s="15"/>
      <c r="M87" s="26"/>
      <c r="N87" s="15"/>
      <c r="O87" s="26"/>
      <c r="P87" s="15"/>
      <c r="Q87" s="26"/>
      <c r="R87" s="15"/>
      <c r="S87" s="26"/>
      <c r="T87" s="15"/>
      <c r="U87" s="26"/>
      <c r="V87" s="15"/>
      <c r="W87" s="26"/>
      <c r="X87" s="15"/>
      <c r="Y87" s="26"/>
      <c r="Z87" s="15"/>
      <c r="AA87" s="26"/>
      <c r="AB87" s="15"/>
      <c r="AC87" s="26"/>
      <c r="AD87" s="15"/>
      <c r="AE87" s="26"/>
      <c r="AF87" s="15"/>
      <c r="AG87" s="26"/>
      <c r="AH87" s="15"/>
      <c r="AI87" s="26"/>
      <c r="AJ87" s="15"/>
      <c r="AK87" s="26"/>
      <c r="AL87" s="15"/>
      <c r="AM87" s="26"/>
      <c r="AN87" s="15"/>
      <c r="AO87" s="26"/>
      <c r="AP87" s="15"/>
      <c r="AQ87" s="122"/>
      <c r="AR87" s="78" t="s">
        <v>71</v>
      </c>
      <c r="AS87" s="165">
        <f>AU81</f>
        <v>28.56</v>
      </c>
      <c r="AT87" s="53"/>
    </row>
    <row r="88" spans="1:54">
      <c r="A88" s="10"/>
      <c r="B88" s="77" t="s">
        <v>1</v>
      </c>
      <c r="C88" s="408" t="s">
        <v>72</v>
      </c>
      <c r="D88" s="408"/>
      <c r="E88" s="408"/>
      <c r="F88" s="408"/>
      <c r="G88" s="408"/>
      <c r="H88" s="24"/>
      <c r="I88" s="6"/>
      <c r="J88" s="6"/>
      <c r="K88" s="26"/>
      <c r="L88" s="10"/>
      <c r="M88" s="26"/>
      <c r="N88" s="10"/>
      <c r="O88" s="26"/>
      <c r="P88" s="10"/>
      <c r="Q88" s="26"/>
      <c r="R88" s="10"/>
      <c r="S88" s="26"/>
      <c r="T88" s="10"/>
      <c r="U88" s="26"/>
      <c r="V88" s="10"/>
      <c r="W88" s="26"/>
      <c r="X88" s="10"/>
      <c r="Y88" s="26"/>
      <c r="Z88" s="10"/>
      <c r="AA88" s="26"/>
      <c r="AB88" s="10"/>
      <c r="AC88" s="26"/>
      <c r="AD88" s="10"/>
      <c r="AE88" s="26"/>
      <c r="AF88" s="10"/>
      <c r="AG88" s="26"/>
      <c r="AH88" s="10"/>
      <c r="AI88" s="26"/>
      <c r="AJ88" s="10"/>
      <c r="AK88" s="26"/>
      <c r="AL88" s="10"/>
      <c r="AM88" s="26"/>
      <c r="AN88" s="10"/>
      <c r="AO88" s="26"/>
      <c r="AP88" s="10"/>
      <c r="AQ88" s="41"/>
      <c r="AR88" s="78" t="s">
        <v>73</v>
      </c>
      <c r="AS88" s="165">
        <f>AV81</f>
        <v>0</v>
      </c>
      <c r="AT88" s="53"/>
    </row>
    <row r="89" spans="1:54" ht="16.5" customHeight="1">
      <c r="A89" s="10"/>
      <c r="B89" s="41"/>
      <c r="C89" s="77" t="s">
        <v>74</v>
      </c>
      <c r="D89" s="428">
        <v>36892</v>
      </c>
      <c r="E89" s="429"/>
      <c r="F89" s="77" t="s">
        <v>75</v>
      </c>
      <c r="G89" s="387">
        <v>7961</v>
      </c>
      <c r="H89" s="10"/>
      <c r="I89" s="25"/>
      <c r="J89" s="26"/>
      <c r="K89" s="26"/>
      <c r="L89" s="10"/>
      <c r="M89" s="26"/>
      <c r="N89" s="10"/>
      <c r="O89" s="26"/>
      <c r="P89" s="10"/>
      <c r="Q89" s="26"/>
      <c r="R89" s="10"/>
      <c r="S89" s="26"/>
      <c r="T89" s="10"/>
      <c r="U89" s="26"/>
      <c r="V89" s="10"/>
      <c r="W89" s="26"/>
      <c r="X89" s="10"/>
      <c r="Y89" s="26"/>
      <c r="Z89" s="10"/>
      <c r="AA89" s="26"/>
      <c r="AB89" s="10"/>
      <c r="AC89" s="26"/>
      <c r="AD89" s="10"/>
      <c r="AE89" s="26"/>
      <c r="AF89" s="10"/>
      <c r="AG89" s="26"/>
      <c r="AH89" s="10"/>
      <c r="AI89" s="26"/>
      <c r="AJ89" s="10"/>
      <c r="AK89" s="26"/>
      <c r="AL89" s="10"/>
      <c r="AM89" s="26"/>
      <c r="AN89" s="10"/>
      <c r="AO89" s="26"/>
      <c r="AP89" s="10"/>
      <c r="AQ89" s="41"/>
      <c r="AR89" s="78" t="s">
        <v>76</v>
      </c>
      <c r="AS89" s="166">
        <f>AW81</f>
        <v>0</v>
      </c>
      <c r="AT89" s="54"/>
    </row>
    <row r="90" spans="1:54" ht="17.25" customHeight="1">
      <c r="A90" s="10"/>
      <c r="B90" s="41"/>
      <c r="C90" s="10"/>
      <c r="D90" s="10"/>
      <c r="E90" s="10"/>
      <c r="F90" s="10"/>
      <c r="G90" s="10"/>
      <c r="H90" s="10"/>
      <c r="I90" s="25"/>
      <c r="J90" s="26"/>
      <c r="K90" s="26"/>
      <c r="L90" s="10"/>
      <c r="M90" s="26"/>
      <c r="N90" s="10"/>
      <c r="O90" s="26"/>
      <c r="P90" s="10"/>
      <c r="Q90" s="26"/>
      <c r="R90" s="10"/>
      <c r="S90" s="26"/>
      <c r="T90" s="10"/>
      <c r="U90" s="26"/>
      <c r="V90" s="10"/>
      <c r="W90" s="26"/>
      <c r="X90" s="10"/>
      <c r="Y90" s="26"/>
      <c r="Z90" s="10"/>
      <c r="AA90" s="26"/>
      <c r="AB90" s="10"/>
      <c r="AC90" s="26"/>
      <c r="AD90" s="10"/>
      <c r="AE90" s="26"/>
      <c r="AF90" s="10"/>
      <c r="AG90" s="26"/>
      <c r="AH90" s="10"/>
      <c r="AI90" s="26"/>
      <c r="AJ90" s="10"/>
      <c r="AK90" s="26"/>
      <c r="AL90" s="10"/>
      <c r="AM90" s="26"/>
      <c r="AN90" s="10"/>
      <c r="AO90" s="26"/>
      <c r="AP90" s="10"/>
      <c r="AQ90" s="41"/>
      <c r="AR90" s="78" t="s">
        <v>77</v>
      </c>
      <c r="AS90" s="351">
        <f>ROUNDUP(AX81,2)</f>
        <v>28.56</v>
      </c>
      <c r="AT90" s="53"/>
    </row>
    <row r="91" spans="1:54" ht="30.75" customHeight="1" thickBot="1">
      <c r="A91" s="35"/>
      <c r="B91" s="433" t="s">
        <v>78</v>
      </c>
      <c r="C91" s="434"/>
      <c r="D91" s="434"/>
      <c r="E91" s="434"/>
      <c r="F91" s="434"/>
      <c r="G91" s="434"/>
      <c r="H91" s="434"/>
      <c r="I91" s="434"/>
      <c r="J91" s="26"/>
      <c r="K91" s="26"/>
      <c r="L91" s="15"/>
      <c r="M91" s="26"/>
      <c r="N91" s="15"/>
      <c r="O91" s="26"/>
      <c r="P91" s="15"/>
      <c r="Q91" s="26"/>
      <c r="R91" s="15"/>
      <c r="S91" s="26"/>
      <c r="T91" s="15"/>
      <c r="U91" s="26"/>
      <c r="V91" s="15"/>
      <c r="W91" s="26"/>
      <c r="X91" s="15"/>
      <c r="Y91" s="26"/>
      <c r="Z91" s="15"/>
      <c r="AA91" s="26"/>
      <c r="AB91" s="15"/>
      <c r="AC91" s="26"/>
      <c r="AD91" s="15"/>
      <c r="AE91" s="26"/>
      <c r="AF91" s="15"/>
      <c r="AG91" s="26"/>
      <c r="AH91" s="15"/>
      <c r="AI91" s="26"/>
      <c r="AJ91" s="15"/>
      <c r="AK91" s="26"/>
      <c r="AL91" s="15"/>
      <c r="AM91" s="26"/>
      <c r="AN91" s="15"/>
      <c r="AO91" s="26"/>
      <c r="AP91" s="15"/>
      <c r="AQ91" s="167"/>
      <c r="AR91" s="167"/>
      <c r="AS91" s="27"/>
      <c r="AT91" s="27"/>
      <c r="AU91" s="69"/>
    </row>
    <row r="92" spans="1:54" ht="15.75" customHeight="1" thickBot="1">
      <c r="A92" s="10"/>
      <c r="B92" s="78" t="s">
        <v>79</v>
      </c>
      <c r="C92" s="448"/>
      <c r="D92" s="448"/>
      <c r="E92" s="448"/>
      <c r="F92" s="448"/>
      <c r="G92" s="41"/>
      <c r="H92" s="10"/>
      <c r="I92" s="25"/>
      <c r="J92" s="26"/>
      <c r="K92" s="121"/>
      <c r="L92" s="46"/>
      <c r="M92" s="121"/>
      <c r="N92" s="46"/>
      <c r="O92" s="121"/>
      <c r="P92" s="46"/>
      <c r="Q92" s="121"/>
      <c r="R92" s="46"/>
      <c r="S92" s="121"/>
      <c r="T92" s="46"/>
      <c r="U92" s="121"/>
      <c r="V92" s="46"/>
      <c r="W92" s="121"/>
      <c r="X92" s="46"/>
      <c r="Y92" s="121"/>
      <c r="Z92" s="46"/>
      <c r="AA92" s="121"/>
      <c r="AB92" s="46"/>
      <c r="AC92" s="121"/>
      <c r="AD92" s="46"/>
      <c r="AE92" s="121"/>
      <c r="AF92" s="46"/>
      <c r="AG92" s="121"/>
      <c r="AH92" s="46"/>
      <c r="AI92" s="121"/>
      <c r="AJ92" s="46"/>
      <c r="AK92" s="121"/>
      <c r="AL92" s="46"/>
      <c r="AM92" s="121"/>
      <c r="AN92" s="46"/>
      <c r="AO92" s="121"/>
      <c r="AP92" s="46"/>
      <c r="AQ92" s="122"/>
      <c r="AR92" s="122" t="s">
        <v>80</v>
      </c>
      <c r="AS92" s="388">
        <v>28.56</v>
      </c>
      <c r="AT92" s="28"/>
    </row>
    <row r="93" spans="1:54">
      <c r="A93" s="10"/>
      <c r="B93" s="78"/>
      <c r="C93" s="286"/>
      <c r="D93" s="291" t="s">
        <v>81</v>
      </c>
      <c r="E93" s="158"/>
      <c r="F93" s="158"/>
      <c r="G93" s="41"/>
      <c r="H93" s="10"/>
      <c r="I93" s="25"/>
      <c r="J93" s="26"/>
      <c r="K93" s="121"/>
      <c r="L93" s="46"/>
      <c r="M93" s="121"/>
      <c r="N93" s="46"/>
      <c r="O93" s="121"/>
      <c r="P93" s="46"/>
      <c r="Q93" s="121"/>
      <c r="R93" s="46"/>
      <c r="S93" s="121"/>
      <c r="T93" s="46"/>
      <c r="U93" s="121"/>
      <c r="V93" s="46"/>
      <c r="W93" s="121"/>
      <c r="X93" s="46"/>
      <c r="Y93" s="121"/>
      <c r="Z93" s="46"/>
      <c r="AA93" s="121"/>
      <c r="AB93" s="46"/>
      <c r="AC93" s="121"/>
      <c r="AD93" s="46"/>
      <c r="AE93" s="121"/>
      <c r="AF93" s="46"/>
      <c r="AG93" s="121"/>
      <c r="AH93" s="46"/>
      <c r="AI93" s="121"/>
      <c r="AJ93" s="46"/>
      <c r="AK93" s="121"/>
      <c r="AL93" s="46"/>
      <c r="AM93" s="121"/>
      <c r="AN93" s="46"/>
      <c r="AO93" s="121"/>
      <c r="AP93" s="46"/>
      <c r="AQ93" s="122"/>
      <c r="AR93" s="122"/>
      <c r="AS93" s="28"/>
      <c r="AT93" s="28"/>
      <c r="AU93" s="68"/>
      <c r="AV93" s="69"/>
      <c r="AW93" s="69"/>
    </row>
    <row r="94" spans="1:54">
      <c r="A94" s="10"/>
      <c r="B94" s="78" t="s">
        <v>79</v>
      </c>
      <c r="C94" s="448"/>
      <c r="D94" s="448"/>
      <c r="E94" s="448"/>
      <c r="F94" s="448"/>
      <c r="G94" s="41"/>
      <c r="H94" s="10"/>
      <c r="I94" s="25"/>
      <c r="J94" s="26"/>
      <c r="K94" s="121"/>
      <c r="L94" s="46"/>
      <c r="M94" s="121"/>
      <c r="N94" s="46"/>
      <c r="O94" s="121"/>
      <c r="P94" s="46"/>
      <c r="Q94" s="121"/>
      <c r="R94" s="46"/>
      <c r="S94" s="121"/>
      <c r="T94" s="46"/>
      <c r="U94" s="121"/>
      <c r="V94" s="46"/>
      <c r="W94" s="121"/>
      <c r="X94" s="46"/>
      <c r="Y94" s="121"/>
      <c r="Z94" s="46"/>
      <c r="AA94" s="121"/>
      <c r="AB94" s="46"/>
      <c r="AC94" s="121"/>
      <c r="AD94" s="46"/>
      <c r="AE94" s="121"/>
      <c r="AF94" s="46"/>
      <c r="AG94" s="121"/>
      <c r="AH94" s="46"/>
      <c r="AI94" s="121"/>
      <c r="AJ94" s="46"/>
      <c r="AK94" s="121"/>
      <c r="AL94" s="46"/>
      <c r="AM94" s="121"/>
      <c r="AN94" s="46"/>
      <c r="AO94" s="121"/>
      <c r="AP94" s="46"/>
      <c r="AQ94" s="122"/>
      <c r="AR94" s="160" t="s">
        <v>82</v>
      </c>
      <c r="AS94" s="164">
        <f>IF(AS92&gt;AS90,AS90,(AS92))</f>
        <v>28.56</v>
      </c>
      <c r="AT94" s="28"/>
      <c r="AU94" s="68"/>
      <c r="AV94" s="69"/>
      <c r="AW94" s="69"/>
    </row>
    <row r="95" spans="1:54" ht="17.25">
      <c r="A95" s="10"/>
      <c r="B95" s="41"/>
      <c r="C95" s="286"/>
      <c r="D95" s="291" t="s">
        <v>83</v>
      </c>
      <c r="E95" s="41"/>
      <c r="F95" s="41"/>
      <c r="G95" s="41"/>
      <c r="H95" s="10"/>
      <c r="I95" s="25"/>
      <c r="J95" s="26"/>
      <c r="K95" s="121"/>
      <c r="L95" s="46"/>
      <c r="M95" s="121"/>
      <c r="N95" s="46"/>
      <c r="O95" s="121"/>
      <c r="P95" s="46"/>
      <c r="Q95" s="121"/>
      <c r="R95" s="46"/>
      <c r="S95" s="121"/>
      <c r="T95" s="46"/>
      <c r="U95" s="121"/>
      <c r="V95" s="46"/>
      <c r="W95" s="121"/>
      <c r="X95" s="46"/>
      <c r="Y95" s="121"/>
      <c r="Z95" s="46"/>
      <c r="AA95" s="121"/>
      <c r="AB95" s="46"/>
      <c r="AC95" s="121"/>
      <c r="AD95" s="46"/>
      <c r="AE95" s="121"/>
      <c r="AF95" s="46"/>
      <c r="AG95" s="121"/>
      <c r="AH95" s="46"/>
      <c r="AI95" s="121"/>
      <c r="AJ95" s="46"/>
      <c r="AK95" s="121"/>
      <c r="AL95" s="46"/>
      <c r="AM95" s="121"/>
      <c r="AN95" s="46"/>
      <c r="AO95" s="121"/>
      <c r="AP95" s="46"/>
      <c r="AQ95" s="122"/>
      <c r="AR95" s="123" t="s">
        <v>84</v>
      </c>
      <c r="AS95" s="52">
        <f>-AS89-AS88</f>
        <v>0</v>
      </c>
      <c r="AT95" s="28"/>
      <c r="AU95" s="161"/>
      <c r="AV95" s="127"/>
      <c r="AW95" s="127"/>
      <c r="AX95" s="65"/>
    </row>
    <row r="96" spans="1:54" ht="15.75" thickBot="1">
      <c r="A96" s="10"/>
      <c r="B96" s="78" t="s">
        <v>79</v>
      </c>
      <c r="C96" s="448"/>
      <c r="D96" s="448"/>
      <c r="E96" s="448"/>
      <c r="F96" s="448"/>
      <c r="G96" s="41"/>
      <c r="H96" s="10"/>
      <c r="I96" s="25"/>
      <c r="J96" s="26"/>
      <c r="K96" s="121"/>
      <c r="L96" s="46"/>
      <c r="M96" s="121"/>
      <c r="N96" s="46"/>
      <c r="O96" s="121"/>
      <c r="P96" s="46"/>
      <c r="Q96" s="121"/>
      <c r="R96" s="46"/>
      <c r="S96" s="121"/>
      <c r="T96" s="46"/>
      <c r="U96" s="121"/>
      <c r="V96" s="46"/>
      <c r="W96" s="121"/>
      <c r="X96" s="46"/>
      <c r="Y96" s="121"/>
      <c r="Z96" s="46"/>
      <c r="AA96" s="121"/>
      <c r="AB96" s="46"/>
      <c r="AC96" s="121"/>
      <c r="AD96" s="46"/>
      <c r="AE96" s="121"/>
      <c r="AF96" s="46"/>
      <c r="AG96" s="121"/>
      <c r="AH96" s="46"/>
      <c r="AI96" s="121"/>
      <c r="AJ96" s="46"/>
      <c r="AK96" s="121"/>
      <c r="AL96" s="46"/>
      <c r="AM96" s="121"/>
      <c r="AN96" s="46"/>
      <c r="AO96" s="121"/>
      <c r="AP96" s="46"/>
      <c r="AQ96" s="122"/>
      <c r="AR96" s="123" t="s">
        <v>85</v>
      </c>
      <c r="AS96" s="156">
        <f>ROUND(SUM(AS94:AS95),2)</f>
        <v>28.56</v>
      </c>
      <c r="AT96" s="159" t="s">
        <v>86</v>
      </c>
      <c r="AU96" s="127"/>
      <c r="AV96" s="65"/>
      <c r="AW96" s="65"/>
      <c r="AX96" s="65"/>
    </row>
    <row r="97" spans="1:50" ht="15.75" thickBot="1">
      <c r="A97" s="10"/>
      <c r="B97" s="41"/>
      <c r="C97" s="109"/>
      <c r="D97" s="291" t="s">
        <v>87</v>
      </c>
      <c r="E97" s="41"/>
      <c r="F97" s="41"/>
      <c r="G97" s="41"/>
      <c r="H97" s="10"/>
      <c r="I97" s="25"/>
      <c r="J97" s="26"/>
      <c r="K97" s="121"/>
      <c r="L97" s="46"/>
      <c r="M97" s="121"/>
      <c r="N97" s="46"/>
      <c r="O97" s="121"/>
      <c r="P97" s="46"/>
      <c r="Q97" s="121"/>
      <c r="R97" s="46"/>
      <c r="S97" s="121"/>
      <c r="T97" s="46"/>
      <c r="U97" s="121"/>
      <c r="V97" s="46"/>
      <c r="W97" s="121"/>
      <c r="X97" s="46"/>
      <c r="Y97" s="121"/>
      <c r="Z97" s="46"/>
      <c r="AA97" s="121"/>
      <c r="AB97" s="46"/>
      <c r="AC97" s="121"/>
      <c r="AD97" s="46"/>
      <c r="AE97" s="121"/>
      <c r="AF97" s="46"/>
      <c r="AG97" s="121"/>
      <c r="AH97" s="46"/>
      <c r="AI97" s="121"/>
      <c r="AJ97" s="46"/>
      <c r="AK97" s="121"/>
      <c r="AL97" s="46"/>
      <c r="AM97" s="121"/>
      <c r="AN97" s="46"/>
      <c r="AO97" s="121"/>
      <c r="AP97" s="46"/>
      <c r="AQ97" s="41"/>
      <c r="AR97" s="122" t="s">
        <v>88</v>
      </c>
      <c r="AS97" s="57">
        <v>0</v>
      </c>
      <c r="AT97" s="28"/>
      <c r="AU97" s="126">
        <f>IF(AS87=0,100%,AS96/AS87)</f>
        <v>1</v>
      </c>
      <c r="AV97" s="64" t="s">
        <v>89</v>
      </c>
      <c r="AW97" s="65"/>
      <c r="AX97" s="65"/>
    </row>
    <row r="98" spans="1:50">
      <c r="A98" s="10"/>
      <c r="B98" s="41"/>
      <c r="C98" s="109"/>
      <c r="D98" s="79"/>
      <c r="E98" s="41"/>
      <c r="F98" s="41"/>
      <c r="G98" s="41"/>
      <c r="H98" s="10"/>
      <c r="I98" s="25"/>
      <c r="J98" s="6"/>
      <c r="K98" s="121"/>
      <c r="L98" s="46"/>
      <c r="M98" s="121"/>
      <c r="N98" s="46"/>
      <c r="O98" s="121"/>
      <c r="P98" s="46"/>
      <c r="Q98" s="121"/>
      <c r="R98" s="46"/>
      <c r="S98" s="121"/>
      <c r="T98" s="46"/>
      <c r="U98" s="121"/>
      <c r="V98" s="46"/>
      <c r="W98" s="121"/>
      <c r="X98" s="46"/>
      <c r="Y98" s="121"/>
      <c r="Z98" s="46"/>
      <c r="AA98" s="121"/>
      <c r="AB98" s="46"/>
      <c r="AC98" s="121"/>
      <c r="AD98" s="46"/>
      <c r="AE98" s="121"/>
      <c r="AF98" s="46"/>
      <c r="AG98" s="121"/>
      <c r="AH98" s="46"/>
      <c r="AI98" s="121"/>
      <c r="AJ98" s="46"/>
      <c r="AK98" s="121"/>
      <c r="AL98" s="46"/>
      <c r="AM98" s="121"/>
      <c r="AN98" s="46"/>
      <c r="AO98" s="121"/>
      <c r="AP98" s="46"/>
      <c r="AQ98" s="122"/>
      <c r="AR98" s="123" t="s">
        <v>90</v>
      </c>
      <c r="AS98" s="51">
        <f>AS96+AS97</f>
        <v>28.56</v>
      </c>
      <c r="AT98" s="28"/>
      <c r="AU98" s="162"/>
      <c r="AV98" s="64"/>
      <c r="AW98" s="64"/>
      <c r="AX98" s="64"/>
    </row>
    <row r="99" spans="1:50" ht="18.75">
      <c r="A99" s="10"/>
      <c r="B99" s="309" t="s">
        <v>91</v>
      </c>
      <c r="C99" s="290"/>
      <c r="D99" s="290"/>
      <c r="E99" s="10"/>
      <c r="F99" s="10"/>
      <c r="G99" s="10"/>
      <c r="H99" s="10"/>
      <c r="I99" s="25"/>
      <c r="J99" s="6"/>
      <c r="K99" s="121"/>
      <c r="L99" s="46"/>
      <c r="M99" s="121"/>
      <c r="N99" s="46"/>
      <c r="O99" s="121"/>
      <c r="P99" s="46"/>
      <c r="Q99" s="121"/>
      <c r="R99" s="46"/>
      <c r="S99" s="121"/>
      <c r="T99" s="46"/>
      <c r="U99" s="121"/>
      <c r="V99" s="46"/>
      <c r="W99" s="121"/>
      <c r="X99" s="46"/>
      <c r="Y99" s="121"/>
      <c r="Z99" s="46"/>
      <c r="AA99" s="121"/>
      <c r="AB99" s="46"/>
      <c r="AC99" s="121"/>
      <c r="AD99" s="46"/>
      <c r="AE99" s="121"/>
      <c r="AF99" s="46"/>
      <c r="AG99" s="121"/>
      <c r="AH99" s="46"/>
      <c r="AI99" s="121"/>
      <c r="AJ99" s="46"/>
      <c r="AK99" s="121"/>
      <c r="AL99" s="46"/>
      <c r="AM99" s="121"/>
      <c r="AN99" s="46"/>
      <c r="AO99" s="121"/>
      <c r="AP99" s="46"/>
      <c r="AQ99" s="122"/>
      <c r="AR99" s="123"/>
      <c r="AS99" s="51"/>
      <c r="AT99" s="28"/>
      <c r="AU99" s="127"/>
      <c r="AV99" s="65"/>
      <c r="AW99" s="65"/>
      <c r="AX99" s="64"/>
    </row>
    <row r="100" spans="1:50">
      <c r="A100" s="10"/>
      <c r="B100" s="435" t="s">
        <v>92</v>
      </c>
      <c r="C100" s="435"/>
      <c r="D100" s="435"/>
      <c r="E100" s="435"/>
      <c r="F100" s="435"/>
      <c r="G100" s="435"/>
      <c r="H100" s="436"/>
      <c r="I100" s="19"/>
      <c r="J100" s="334"/>
      <c r="K100" s="124"/>
      <c r="L100" s="42"/>
      <c r="M100" s="124"/>
      <c r="N100" s="42"/>
      <c r="O100" s="124"/>
      <c r="P100" s="42"/>
      <c r="Q100" s="124"/>
      <c r="R100" s="42"/>
      <c r="S100" s="124"/>
      <c r="T100" s="42"/>
      <c r="U100" s="124"/>
      <c r="V100" s="42"/>
      <c r="W100" s="124"/>
      <c r="X100" s="42"/>
      <c r="Y100" s="124"/>
      <c r="Z100" s="42"/>
      <c r="AA100" s="124"/>
      <c r="AB100" s="42"/>
      <c r="AC100" s="124"/>
      <c r="AD100" s="42"/>
      <c r="AE100" s="124"/>
      <c r="AF100" s="42"/>
      <c r="AG100" s="124"/>
      <c r="AH100" s="42"/>
      <c r="AI100" s="124"/>
      <c r="AJ100" s="42"/>
      <c r="AK100" s="124"/>
      <c r="AL100" s="42"/>
      <c r="AM100" s="124"/>
      <c r="AN100" s="42"/>
      <c r="AO100" s="124"/>
      <c r="AP100" s="42"/>
      <c r="AQ100" s="122"/>
      <c r="AR100" s="78" t="str">
        <f>IF(AS100&gt;-1,"Total to be Reimbursed (based on amts claimed)","Total to be repaid to Cashier")</f>
        <v>Total to be Reimbursed (based on amts claimed)</v>
      </c>
      <c r="AS100" s="335">
        <f>IF(AS96&gt;AS87,AS87,AS96)+AS97</f>
        <v>28.56</v>
      </c>
      <c r="AT100" s="28"/>
      <c r="AU100" s="127"/>
      <c r="AV100" s="65"/>
      <c r="AW100" s="65"/>
      <c r="AX100" s="64"/>
    </row>
    <row r="101" spans="1:50" ht="15.75" thickBot="1">
      <c r="A101" s="10"/>
      <c r="B101" s="435"/>
      <c r="C101" s="435"/>
      <c r="D101" s="435"/>
      <c r="E101" s="435"/>
      <c r="F101" s="435"/>
      <c r="G101" s="435"/>
      <c r="H101" s="436"/>
      <c r="I101" s="14"/>
      <c r="J101" s="29"/>
      <c r="K101" s="29"/>
      <c r="L101" s="19"/>
      <c r="M101" s="29"/>
      <c r="N101" s="19"/>
      <c r="O101" s="29"/>
      <c r="P101" s="19"/>
      <c r="Q101" s="29"/>
      <c r="R101" s="19"/>
      <c r="S101" s="29"/>
      <c r="T101" s="19"/>
      <c r="U101" s="29"/>
      <c r="V101" s="19"/>
      <c r="W101" s="29"/>
      <c r="X101" s="19"/>
      <c r="Y101" s="29"/>
      <c r="Z101" s="19"/>
      <c r="AA101" s="29"/>
      <c r="AB101" s="19"/>
      <c r="AC101" s="29"/>
      <c r="AD101" s="19"/>
      <c r="AE101" s="29"/>
      <c r="AF101" s="19"/>
      <c r="AG101" s="29"/>
      <c r="AH101" s="19"/>
      <c r="AI101" s="29"/>
      <c r="AJ101" s="19"/>
      <c r="AK101" s="29"/>
      <c r="AL101" s="19"/>
      <c r="AM101" s="29"/>
      <c r="AN101" s="19"/>
      <c r="AO101" s="29"/>
      <c r="AP101" s="19"/>
      <c r="AQ101" s="14"/>
      <c r="AR101" s="30"/>
      <c r="AS101" s="30"/>
      <c r="AT101" s="30"/>
      <c r="AU101" s="127"/>
      <c r="AV101" s="65"/>
      <c r="AW101" s="65"/>
      <c r="AX101" s="65"/>
    </row>
    <row r="102" spans="1:50">
      <c r="A102" s="10"/>
      <c r="B102" s="436"/>
      <c r="C102" s="436"/>
      <c r="D102" s="436"/>
      <c r="E102" s="436"/>
      <c r="F102" s="436"/>
      <c r="G102" s="436"/>
      <c r="H102" s="436"/>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45"/>
      <c r="AR102" s="146"/>
      <c r="AS102" s="146" t="s">
        <v>93</v>
      </c>
      <c r="AT102" s="147"/>
      <c r="AU102" s="65"/>
      <c r="AV102" s="65"/>
      <c r="AW102" s="65"/>
      <c r="AX102" s="65"/>
    </row>
    <row r="103" spans="1:50" ht="15.75" thickBot="1">
      <c r="A103" s="10"/>
      <c r="B103" s="436"/>
      <c r="C103" s="436"/>
      <c r="D103" s="436"/>
      <c r="E103" s="436"/>
      <c r="F103" s="436"/>
      <c r="G103" s="436"/>
      <c r="H103" s="436"/>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48"/>
      <c r="AR103" s="31" t="s">
        <v>94</v>
      </c>
      <c r="AS103" s="14"/>
      <c r="AT103" s="149" t="s">
        <v>95</v>
      </c>
      <c r="AU103" s="64" t="s">
        <v>96</v>
      </c>
      <c r="AV103" s="65"/>
      <c r="AW103" s="65"/>
      <c r="AX103" s="65"/>
    </row>
    <row r="104" spans="1:50" ht="17.25" customHeight="1" thickBot="1">
      <c r="A104" s="10"/>
      <c r="B104" s="436"/>
      <c r="C104" s="436"/>
      <c r="D104" s="436"/>
      <c r="E104" s="436"/>
      <c r="F104" s="436"/>
      <c r="G104" s="436"/>
      <c r="H104" s="436"/>
      <c r="I104" s="14"/>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48"/>
      <c r="AR104" s="389" t="s">
        <v>97</v>
      </c>
      <c r="AS104" s="3"/>
      <c r="AT104" s="390">
        <v>28.56</v>
      </c>
      <c r="AU104" s="84"/>
      <c r="AV104" s="125" t="s">
        <v>98</v>
      </c>
      <c r="AW104" s="125" t="s">
        <v>99</v>
      </c>
      <c r="AX104" s="65"/>
    </row>
    <row r="105" spans="1:50" ht="18.75" customHeight="1" thickBot="1">
      <c r="A105" s="10"/>
      <c r="B105" s="309"/>
      <c r="C105" s="309"/>
      <c r="D105" s="10"/>
      <c r="E105" s="10"/>
      <c r="F105" s="10"/>
      <c r="G105" s="10"/>
      <c r="H105" s="10"/>
      <c r="I105" s="14"/>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48"/>
      <c r="AR105" s="8"/>
      <c r="AS105" s="3"/>
      <c r="AT105" s="150"/>
      <c r="AU105" s="126">
        <f>AT104/AT112</f>
        <v>1</v>
      </c>
      <c r="AV105" s="127">
        <f>-AS97*AU105</f>
        <v>0</v>
      </c>
      <c r="AW105" s="127">
        <f>AT104+AV105</f>
        <v>28.56</v>
      </c>
      <c r="AX105" s="65"/>
    </row>
    <row r="106" spans="1:50" ht="16.5" customHeight="1" thickBot="1">
      <c r="A106" s="10"/>
      <c r="B106" s="309" t="s">
        <v>100</v>
      </c>
      <c r="C106" s="14"/>
      <c r="D106" s="14"/>
      <c r="E106" s="14"/>
      <c r="F106" s="14"/>
      <c r="G106" s="14"/>
      <c r="H106" s="14"/>
      <c r="I106" s="14"/>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48"/>
      <c r="AR106" s="129"/>
      <c r="AS106" s="3"/>
      <c r="AT106" s="56"/>
      <c r="AU106" s="126"/>
      <c r="AV106" s="127"/>
      <c r="AW106" s="65"/>
      <c r="AX106" s="65"/>
    </row>
    <row r="107" spans="1:50" ht="15.75" customHeight="1" thickBot="1">
      <c r="A107" s="10"/>
      <c r="B107" s="446" t="s">
        <v>101</v>
      </c>
      <c r="C107" s="446"/>
      <c r="D107" s="446"/>
      <c r="E107" s="446"/>
      <c r="F107" s="446"/>
      <c r="G107" s="446"/>
      <c r="H107" s="446"/>
      <c r="I107" s="446"/>
      <c r="J107" s="10"/>
      <c r="K107" s="10"/>
      <c r="L107" s="27"/>
      <c r="M107" s="10"/>
      <c r="N107" s="27"/>
      <c r="O107" s="10"/>
      <c r="P107" s="27"/>
      <c r="Q107" s="10"/>
      <c r="R107" s="27"/>
      <c r="S107" s="10"/>
      <c r="T107" s="27"/>
      <c r="U107" s="10"/>
      <c r="V107" s="27"/>
      <c r="W107" s="10"/>
      <c r="X107" s="27"/>
      <c r="Y107" s="10"/>
      <c r="Z107" s="27"/>
      <c r="AA107" s="10"/>
      <c r="AB107" s="27"/>
      <c r="AC107" s="10"/>
      <c r="AD107" s="27"/>
      <c r="AE107" s="10"/>
      <c r="AF107" s="27"/>
      <c r="AG107" s="10"/>
      <c r="AH107" s="27"/>
      <c r="AI107" s="10"/>
      <c r="AJ107" s="27"/>
      <c r="AK107" s="10"/>
      <c r="AL107" s="27"/>
      <c r="AM107" s="10"/>
      <c r="AN107" s="27"/>
      <c r="AO107" s="10"/>
      <c r="AP107" s="27"/>
      <c r="AQ107" s="148"/>
      <c r="AR107" s="8"/>
      <c r="AS107" s="3"/>
      <c r="AT107" s="150"/>
      <c r="AU107" s="126">
        <f>AT106/AT112</f>
        <v>0</v>
      </c>
      <c r="AV107" s="127">
        <f>-AS97*AU107</f>
        <v>0</v>
      </c>
      <c r="AW107" s="127">
        <f>AT106+AV107</f>
        <v>0</v>
      </c>
      <c r="AX107" s="65"/>
    </row>
    <row r="108" spans="1:50" ht="15.75" customHeight="1" thickBot="1">
      <c r="A108" s="10"/>
      <c r="B108" s="446"/>
      <c r="C108" s="446"/>
      <c r="D108" s="446"/>
      <c r="E108" s="446"/>
      <c r="F108" s="446"/>
      <c r="G108" s="446"/>
      <c r="H108" s="446"/>
      <c r="I108" s="446"/>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51"/>
      <c r="AR108" s="129"/>
      <c r="AS108" s="3"/>
      <c r="AT108" s="56"/>
      <c r="AU108" s="126"/>
      <c r="AV108" s="65"/>
      <c r="AW108" s="65"/>
      <c r="AX108" s="65"/>
    </row>
    <row r="109" spans="1:50" ht="15.75" thickBot="1">
      <c r="A109" s="10"/>
      <c r="B109" s="446"/>
      <c r="C109" s="446"/>
      <c r="D109" s="446"/>
      <c r="E109" s="446"/>
      <c r="F109" s="446"/>
      <c r="G109" s="446"/>
      <c r="H109" s="446"/>
      <c r="I109" s="446"/>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51"/>
      <c r="AR109" s="104"/>
      <c r="AS109" s="3"/>
      <c r="AT109" s="152"/>
      <c r="AU109" s="126">
        <f>AT108/AT112</f>
        <v>0</v>
      </c>
      <c r="AV109" s="127">
        <f>-AS97*AU109</f>
        <v>0</v>
      </c>
      <c r="AW109" s="127">
        <f>AT108+AV109</f>
        <v>0</v>
      </c>
      <c r="AX109" s="65"/>
    </row>
    <row r="110" spans="1:50" ht="15.75" thickBot="1">
      <c r="A110" s="10"/>
      <c r="B110" s="357"/>
      <c r="C110" s="447" t="s">
        <v>102</v>
      </c>
      <c r="D110" s="447"/>
      <c r="E110" s="447"/>
      <c r="F110" s="447"/>
      <c r="G110" s="447"/>
      <c r="H110" s="447"/>
      <c r="I110" s="447"/>
      <c r="J110" s="10"/>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53"/>
      <c r="AR110" s="129"/>
      <c r="AS110" s="3"/>
      <c r="AT110" s="56">
        <v>0</v>
      </c>
      <c r="AU110" s="126"/>
      <c r="AV110" s="65"/>
      <c r="AW110" s="65"/>
      <c r="AX110" s="65"/>
    </row>
    <row r="111" spans="1:50">
      <c r="A111" s="10"/>
      <c r="B111" s="358"/>
      <c r="C111" s="358"/>
      <c r="D111" s="358"/>
      <c r="E111" s="358"/>
      <c r="F111" s="358"/>
      <c r="G111" s="358"/>
      <c r="H111" s="358"/>
      <c r="I111" s="358"/>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8"/>
      <c r="AR111" s="14"/>
      <c r="AS111" s="17"/>
      <c r="AT111" s="154"/>
      <c r="AU111" s="126">
        <f>AT110/AT112</f>
        <v>0</v>
      </c>
      <c r="AV111" s="127">
        <f>-AS97*AU111</f>
        <v>0</v>
      </c>
      <c r="AW111" s="127">
        <f>AT110+AV111</f>
        <v>0</v>
      </c>
      <c r="AX111" s="65"/>
    </row>
    <row r="112" spans="1:50" ht="15" customHeight="1">
      <c r="A112" s="10"/>
      <c r="B112" s="359"/>
      <c r="C112" s="360"/>
      <c r="D112" s="357"/>
      <c r="E112" s="357"/>
      <c r="F112" s="357"/>
      <c r="G112" s="357"/>
      <c r="H112" s="357"/>
      <c r="I112" s="357"/>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8"/>
      <c r="AR112" s="14"/>
      <c r="AS112" s="14" t="s">
        <v>18</v>
      </c>
      <c r="AT112" s="157">
        <f>ROUNDUP(SUM(AT104:AT110),2)</f>
        <v>28.56</v>
      </c>
      <c r="AU112" s="84"/>
      <c r="AV112" s="65"/>
      <c r="AW112" s="65"/>
      <c r="AX112" s="65"/>
    </row>
    <row r="113" spans="1:50" ht="15" customHeight="1">
      <c r="A113" s="10"/>
      <c r="B113" s="309" t="s">
        <v>103</v>
      </c>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8"/>
      <c r="AR113" s="14"/>
      <c r="AS113" s="14"/>
      <c r="AT113" s="155">
        <f>ROUNDUP(AS96-AT112,2)</f>
        <v>0</v>
      </c>
      <c r="AU113" s="128">
        <f>SUM(AU105:AU112)</f>
        <v>1</v>
      </c>
      <c r="AV113" s="127">
        <f>SUM(AV105:AV112)</f>
        <v>0</v>
      </c>
      <c r="AW113" s="127">
        <f>AT112+AV113</f>
        <v>28.56</v>
      </c>
      <c r="AX113" s="65"/>
    </row>
    <row r="114" spans="1:50">
      <c r="A114" s="10"/>
      <c r="B114" s="431" t="s">
        <v>104</v>
      </c>
      <c r="C114" s="431"/>
      <c r="D114" s="431"/>
      <c r="E114" s="431"/>
      <c r="F114" s="431"/>
      <c r="G114" s="431"/>
      <c r="H114" s="431"/>
      <c r="I114" s="431"/>
      <c r="J114" s="10"/>
      <c r="K114" s="14"/>
      <c r="L114" s="14"/>
      <c r="M114" s="14"/>
      <c r="N114" s="14"/>
      <c r="O114" s="14"/>
      <c r="P114" s="10"/>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422" t="str">
        <f>IF(AT113=0," ", "ERROR - Total should equal total to be charged to department. Please enter accounting speedtypes and $$ amounts in the boxes above.")</f>
        <v xml:space="preserve"> </v>
      </c>
      <c r="AR114" s="423"/>
      <c r="AS114" s="423"/>
      <c r="AT114" s="424"/>
      <c r="AU114" s="128"/>
      <c r="AV114" s="65"/>
      <c r="AW114" s="65"/>
      <c r="AX114" s="65"/>
    </row>
    <row r="115" spans="1:50" ht="15" customHeight="1">
      <c r="A115" s="10"/>
      <c r="B115" s="431"/>
      <c r="C115" s="431"/>
      <c r="D115" s="431"/>
      <c r="E115" s="431"/>
      <c r="F115" s="431"/>
      <c r="G115" s="431"/>
      <c r="H115" s="431"/>
      <c r="I115" s="431"/>
      <c r="J115" s="10"/>
      <c r="K115" s="10"/>
      <c r="L115" s="10"/>
      <c r="M115" s="10"/>
      <c r="N115" s="10"/>
      <c r="O115" s="10"/>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422"/>
      <c r="AR115" s="423"/>
      <c r="AS115" s="423"/>
      <c r="AT115" s="424"/>
      <c r="AU115" s="163"/>
      <c r="AV115" s="65"/>
      <c r="AW115" s="65"/>
      <c r="AX115" s="65"/>
    </row>
    <row r="116" spans="1:50" ht="15.75" thickBot="1">
      <c r="A116" s="10"/>
      <c r="B116" s="431"/>
      <c r="C116" s="431"/>
      <c r="D116" s="431"/>
      <c r="E116" s="431"/>
      <c r="F116" s="431"/>
      <c r="G116" s="431"/>
      <c r="H116" s="431"/>
      <c r="I116" s="431"/>
      <c r="J116" s="10"/>
      <c r="K116" s="15"/>
      <c r="L116" s="15"/>
      <c r="M116" s="10"/>
      <c r="N116" s="10"/>
      <c r="O116" s="10"/>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425"/>
      <c r="AR116" s="426"/>
      <c r="AS116" s="426"/>
      <c r="AT116" s="427"/>
      <c r="AU116" s="163"/>
      <c r="AV116" s="65"/>
      <c r="AW116" s="65"/>
      <c r="AX116" s="65"/>
    </row>
    <row r="117" spans="1:50">
      <c r="AU117" s="163"/>
      <c r="AV117" s="65">
        <v>0</v>
      </c>
      <c r="AW117" s="65"/>
      <c r="AX117" s="65"/>
    </row>
  </sheetData>
  <sheetProtection algorithmName="SHA-512" hashValue="QXSLZyuMkTWFQdsX1qs1BA+SQrL4oRMV54SwQyKzdTvdBnoOjMMhDykebrc6fthFCozl2awLokaBjLjoyedYLg==" saltValue="VgSWDl9cqV/nATJtpV52LA==" spinCount="100000" sheet="1" formatCells="0" formatColumns="0" formatRows="0" selectLockedCells="1"/>
  <dataConsolidate/>
  <mergeCells count="59">
    <mergeCell ref="B68:F68"/>
    <mergeCell ref="B63:F63"/>
    <mergeCell ref="B62:F62"/>
    <mergeCell ref="B69:F69"/>
    <mergeCell ref="G16:H16"/>
    <mergeCell ref="D16:E16"/>
    <mergeCell ref="D17:E17"/>
    <mergeCell ref="G18:H18"/>
    <mergeCell ref="B65:F65"/>
    <mergeCell ref="B66:F66"/>
    <mergeCell ref="A41:K41"/>
    <mergeCell ref="G19:H19"/>
    <mergeCell ref="B25:D25"/>
    <mergeCell ref="B61:F61"/>
    <mergeCell ref="B60:F60"/>
    <mergeCell ref="H48:K48"/>
    <mergeCell ref="AQ114:AT116"/>
    <mergeCell ref="B73:F73"/>
    <mergeCell ref="B74:F74"/>
    <mergeCell ref="D89:E89"/>
    <mergeCell ref="AQ82:AT84"/>
    <mergeCell ref="B114:I116"/>
    <mergeCell ref="A86:AT86"/>
    <mergeCell ref="B91:I91"/>
    <mergeCell ref="B100:H104"/>
    <mergeCell ref="A82:K85"/>
    <mergeCell ref="B107:I109"/>
    <mergeCell ref="C110:I110"/>
    <mergeCell ref="C92:F92"/>
    <mergeCell ref="C94:F94"/>
    <mergeCell ref="C96:F96"/>
    <mergeCell ref="A1:K1"/>
    <mergeCell ref="C88:G88"/>
    <mergeCell ref="C3:G3"/>
    <mergeCell ref="C4:G4"/>
    <mergeCell ref="C5:G5"/>
    <mergeCell ref="B72:F72"/>
    <mergeCell ref="B70:F70"/>
    <mergeCell ref="B75:F75"/>
    <mergeCell ref="B76:F76"/>
    <mergeCell ref="A24:AT24"/>
    <mergeCell ref="B67:F67"/>
    <mergeCell ref="B71:F71"/>
    <mergeCell ref="B64:F64"/>
    <mergeCell ref="I5:AR5"/>
    <mergeCell ref="G15:H15"/>
    <mergeCell ref="B59:F59"/>
    <mergeCell ref="D35:F35"/>
    <mergeCell ref="D18:E18"/>
    <mergeCell ref="D19:E19"/>
    <mergeCell ref="A56:AT56"/>
    <mergeCell ref="C33:G33"/>
    <mergeCell ref="A34:AT34"/>
    <mergeCell ref="A40:AT40"/>
    <mergeCell ref="G17:H17"/>
    <mergeCell ref="C6:L6"/>
    <mergeCell ref="A13:AT13"/>
    <mergeCell ref="A9:H10"/>
    <mergeCell ref="D15:E15"/>
  </mergeCells>
  <phoneticPr fontId="51" type="noConversion"/>
  <conditionalFormatting sqref="N48 AB48 AD48 AF48 AH48 AJ48 AL48 AN48 AP48 AR48 AT48 AK33 AO33 M33 O33 AA33 AC33 AE33 AM33 AN32:AN33 AL32:AL33 AJ32:AJ33 AF32:AF33 AD32:AD33 AB32:AB33 N32:N33 I23 L32 H32:H33 AR32:AR33 AT32:AT33 J32 AG33:AI33 AP32:AP33 L50:L55 AF50:AF55 AH50:AH55 AD50:AD55 AB50:AB55 N50:N55 J50:J55 H50:H55 AJ50:AJ55 AL50:AL55 AN50:AN55 AP50:AP55 AR50:AR55 AT50:AT55 P48:Z48 P32:Z33 P50:Z55 H35:H39 J35:J39 L35:L39 N35:N39 P35:Z39 AB35:AB39 AD35:AD39 AF35:AF39 AH35:AH39 AJ35:AJ39 AL35:AL39 AN35:AN39 AP35:AP39 AR35:AR39 AT35:AT39 H59:H76 J59:J76 L59:L76 N59:N76 P59:Z76 AB59:AB76 AD59:AD76 AF59:AF76 AH59:AH76 AJ59:AJ76 AL59:AL76 AN59:AN76 AP59:AP76 AR59:AR76 AT59:AT76 J15:J19">
    <cfRule type="cellIs" dxfId="2072" priority="2714" operator="equal">
      <formula>"UofA Visa"</formula>
    </cfRule>
  </conditionalFormatting>
  <conditionalFormatting sqref="AY81">
    <cfRule type="cellIs" dxfId="2071" priority="2683" operator="lessThan">
      <formula>0</formula>
    </cfRule>
  </conditionalFormatting>
  <conditionalFormatting sqref="G89 C88:G88 D89:E89 AS92 AS97 AR104 A49 A35 A25 AA11 AC11 AE11 AG11 AI11 AK11 AM11 AO11 D7 A15:A19 F7 G11 C3:G5 A59:A76">
    <cfRule type="containsBlanks" dxfId="2070" priority="2682">
      <formula>LEN(TRIM(A3))=0</formula>
    </cfRule>
  </conditionalFormatting>
  <conditionalFormatting sqref="AQ82">
    <cfRule type="containsText" dxfId="2069" priority="2660" operator="containsText" text="ERROR - Per Diem violation, please change the reimbursable meals amts in accordance with Per Diem rules.">
      <formula>NOT(ISERROR(SEARCH("ERROR - Per Diem violation, please change the reimbursable meals amts in accordance with Per Diem rules.",AQ82)))</formula>
    </cfRule>
  </conditionalFormatting>
  <conditionalFormatting sqref="AQ82">
    <cfRule type="containsText" dxfId="2068" priority="2659" operator="containsText" text="ERROR - Per Diem violation, please change the reimbursable meals amts in accordance with Per Diem rules">
      <formula>NOT(ISERROR(SEARCH("ERROR - Per Diem violation, please change the reimbursable meals amts in accordance with Per Diem rules",AQ82)))</formula>
    </cfRule>
  </conditionalFormatting>
  <conditionalFormatting sqref="L50:L52 AF50:AF52 AH50:AH52 AD50:AD52 AB50:AB52 N50:N52 J50:J52 H50:H52 AJ50:AJ52 AL50:AL52 AN50:AN52 AP50:AP52 AR50:AR52 AT50:AT52 P50:Z52 H35 J35 L35 N35 P35:Z35 AB35 AD35 AF35 AH35 AJ35 AL35 AN35 AP35 AR35 AT35 H59:H76 J59:J76 L59:L76 N59:N76 P59:Z76 AB59:AB76 AD59:AD76 AF59:AF76 AH59:AH76 AJ59:AJ76 AL59:AL76 AN59:AN76 AP59:AP76 AR59:AR76 AT59:AT76 J15:J19">
    <cfRule type="cellIs" dxfId="2067" priority="2618" operator="equal">
      <formula>"UA Visa"</formula>
    </cfRule>
    <cfRule type="cellIs" dxfId="2066" priority="2619" operator="equal">
      <formula>"Pre-paid"</formula>
    </cfRule>
    <cfRule type="cellIs" dxfId="2065" priority="2620" operator="equal">
      <formula>"Reimburse"</formula>
    </cfRule>
  </conditionalFormatting>
  <conditionalFormatting sqref="L50:L52 AF50:AF52 AH50:AH52 AD50:AD52 AB50:AB52 N50:N52 J50:J52 H50:H52 AJ50:AJ52 AL50:AL52 AN50:AN52 AP50:AP52 AR50:AR52 AT50:AT52 P50:Z52 H35 J35 L35 N35 P35:Z35 AB35 AD35 AF35 AH35 AJ35 AL35 AN35 AP35 AR35 AT35 H59:H76 J59:J76 L59:L76 N59:N76 P59:Z76 AB59:AB76 AD59:AD76 AF59:AF76 AH59:AH76 AJ59:AJ76 AL59:AL76 AN59:AN76 AP59:AP76 AR59:AR76 AT59:AT76 J15:J19">
    <cfRule type="cellIs" dxfId="2064" priority="2419" operator="equal">
      <formula>"Pre-paid"</formula>
    </cfRule>
  </conditionalFormatting>
  <conditionalFormatting sqref="H35 J35 L35 N35 P35:Z35 AB35 AD35 AF35 AH35 AJ35 AL35 AN35 AP35 AR35 AT35 H59:H76 J59:J76 L59:L76 N59:N76 P59:Z76 AB59:AB76 AD59:AD76 AF59:AF76 AH59:AH76 AJ59:AJ76 AL59:AL76 AN59:AN76 AP59:AP76 AR59:AR76 AT59:AT76 J15:J19">
    <cfRule type="containsText" dxfId="2063" priority="2150" operator="containsText" text="Prepaid">
      <formula>NOT(ISERROR(SEARCH("Prepaid",H15)))</formula>
    </cfRule>
  </conditionalFormatting>
  <conditionalFormatting sqref="E26">
    <cfRule type="expression" dxfId="2062" priority="2098" stopIfTrue="1">
      <formula>E26&gt;0</formula>
    </cfRule>
    <cfRule type="expression" dxfId="2061" priority="2099">
      <formula>F26&gt;0</formula>
    </cfRule>
  </conditionalFormatting>
  <conditionalFormatting sqref="E27:E30">
    <cfRule type="expression" dxfId="2060" priority="2094" stopIfTrue="1">
      <formula>E27&gt;0</formula>
    </cfRule>
    <cfRule type="expression" dxfId="2059" priority="2095">
      <formula>F27&gt;0</formula>
    </cfRule>
  </conditionalFormatting>
  <conditionalFormatting sqref="AT104">
    <cfRule type="expression" dxfId="2058" priority="2091">
      <formula>$AT$104=0</formula>
    </cfRule>
  </conditionalFormatting>
  <conditionalFormatting sqref="AS92">
    <cfRule type="expression" dxfId="2057" priority="2090">
      <formula>$AS$92=0</formula>
    </cfRule>
  </conditionalFormatting>
  <conditionalFormatting sqref="E26:E27">
    <cfRule type="expression" dxfId="2056" priority="2082" stopIfTrue="1">
      <formula>E26&gt;0</formula>
    </cfRule>
    <cfRule type="expression" dxfId="2055" priority="2083">
      <formula>F26&gt;0</formula>
    </cfRule>
  </conditionalFormatting>
  <conditionalFormatting sqref="E28:E30">
    <cfRule type="expression" dxfId="2054" priority="2080" stopIfTrue="1">
      <formula>E28&gt;0</formula>
    </cfRule>
    <cfRule type="expression" dxfId="2053" priority="2081">
      <formula>F28&gt;0</formula>
    </cfRule>
  </conditionalFormatting>
  <conditionalFormatting sqref="E27">
    <cfRule type="expression" dxfId="2052" priority="2078" stopIfTrue="1">
      <formula>E27&gt;0</formula>
    </cfRule>
    <cfRule type="expression" dxfId="2051" priority="2079">
      <formula>F27&gt;0</formula>
    </cfRule>
  </conditionalFormatting>
  <conditionalFormatting sqref="E26:E30">
    <cfRule type="expression" dxfId="2050" priority="2071" stopIfTrue="1">
      <formula>E26&gt;0</formula>
    </cfRule>
    <cfRule type="expression" dxfId="2049" priority="2072">
      <formula>F26&gt;0</formula>
    </cfRule>
  </conditionalFormatting>
  <conditionalFormatting sqref="E28:E30">
    <cfRule type="expression" dxfId="2048" priority="2069" stopIfTrue="1">
      <formula>E28&gt;0</formula>
    </cfRule>
    <cfRule type="expression" dxfId="2047" priority="2070">
      <formula>F28&gt;0</formula>
    </cfRule>
  </conditionalFormatting>
  <conditionalFormatting sqref="H35 J35 L35 N35 P35:Z35 AB35 AD35 AF35 AH35 AJ35 AL35 AN35 AP35 AR35 AT35 H59:H76 J59:J76 L59:L76 N59:N76 P59:Z76 AB59:AB76 AD59:AD76 AF59:AF76 AH59:AH76 AJ59:AJ76 AL59:AL76 AN59:AN76 AP59:AP76 AR59:AR76 AT59:AT76 J15:J19">
    <cfRule type="cellIs" dxfId="2046" priority="2061" operator="equal">
      <formula>"Reimb"</formula>
    </cfRule>
  </conditionalFormatting>
  <conditionalFormatting sqref="A42">
    <cfRule type="containsBlanks" dxfId="2045" priority="2018">
      <formula>LEN(TRIM(A42))=0</formula>
    </cfRule>
  </conditionalFormatting>
  <conditionalFormatting sqref="A49">
    <cfRule type="containsBlanks" dxfId="2044" priority="2017">
      <formula>LEN(TRIM(A49))=0</formula>
    </cfRule>
  </conditionalFormatting>
  <conditionalFormatting sqref="E26">
    <cfRule type="expression" dxfId="2043" priority="2015" stopIfTrue="1">
      <formula>E26&gt;0</formula>
    </cfRule>
    <cfRule type="expression" dxfId="2042" priority="2016">
      <formula>F26&gt;0</formula>
    </cfRule>
  </conditionalFormatting>
  <conditionalFormatting sqref="E26">
    <cfRule type="expression" dxfId="2041" priority="2013" stopIfTrue="1">
      <formula>E26&gt;0</formula>
    </cfRule>
    <cfRule type="expression" dxfId="2040" priority="2014">
      <formula>F26&gt;0</formula>
    </cfRule>
  </conditionalFormatting>
  <conditionalFormatting sqref="E26">
    <cfRule type="expression" dxfId="2039" priority="2011" stopIfTrue="1">
      <formula>E26&gt;0</formula>
    </cfRule>
    <cfRule type="expression" dxfId="2038" priority="2012">
      <formula>F26&gt;0</formula>
    </cfRule>
  </conditionalFormatting>
  <conditionalFormatting sqref="J15">
    <cfRule type="containsText" dxfId="2037" priority="1813" operator="containsText" text="PCard">
      <formula>NOT(ISERROR(SEARCH("PCard",J15)))</formula>
    </cfRule>
    <cfRule type="containsText" dxfId="2036" priority="2000" operator="containsText" text="Select">
      <formula>NOT(ISERROR(SEARCH("Select",J15)))</formula>
    </cfRule>
    <cfRule type="containsText" dxfId="2035" priority="2006" operator="containsText" text="Pre-Pd">
      <formula>NOT(ISERROR(SEARCH("Pre-Pd",J15)))</formula>
    </cfRule>
    <cfRule type="containsText" dxfId="2034" priority="2007" operator="containsText" text="Pre_Pd">
      <formula>NOT(ISERROR(SEARCH("Pre_Pd",J15)))</formula>
    </cfRule>
    <cfRule type="containsText" dxfId="2033" priority="2008" operator="containsText" text="Pre-Pd">
      <formula>NOT(ISERROR(SEARCH("Pre-Pd",J15)))</formula>
    </cfRule>
    <cfRule type="containsText" dxfId="2032" priority="2009" operator="containsText" text="Pre_Pd">
      <formula>NOT(ISERROR(SEARCH("Pre_Pd",J15)))</formula>
    </cfRule>
    <cfRule type="cellIs" dxfId="2031" priority="2010" operator="equal">
      <formula>"PCard"</formula>
    </cfRule>
  </conditionalFormatting>
  <conditionalFormatting sqref="J16:J19">
    <cfRule type="containsText" dxfId="2030" priority="2001" operator="containsText" text="Pre-Pd">
      <formula>NOT(ISERROR(SEARCH("Pre-Pd",J16)))</formula>
    </cfRule>
    <cfRule type="containsText" dxfId="2029" priority="2002" operator="containsText" text="Pre_Pd">
      <formula>NOT(ISERROR(SEARCH("Pre_Pd",J16)))</formula>
    </cfRule>
    <cfRule type="containsText" dxfId="2028" priority="2003" operator="containsText" text="Pre-Pd">
      <formula>NOT(ISERROR(SEARCH("Pre-Pd",J16)))</formula>
    </cfRule>
    <cfRule type="containsText" dxfId="2027" priority="2004" operator="containsText" text="Pre_Pd">
      <formula>NOT(ISERROR(SEARCH("Pre_Pd",J16)))</formula>
    </cfRule>
    <cfRule type="cellIs" dxfId="2026" priority="2005" operator="equal">
      <formula>"PCard"</formula>
    </cfRule>
  </conditionalFormatting>
  <conditionalFormatting sqref="J16:J19">
    <cfRule type="containsText" dxfId="2025" priority="1994" operator="containsText" text="Select">
      <formula>NOT(ISERROR(SEARCH("Select",J16)))</formula>
    </cfRule>
    <cfRule type="containsText" dxfId="2024" priority="1995" operator="containsText" text="Pre-Pd">
      <formula>NOT(ISERROR(SEARCH("Pre-Pd",J16)))</formula>
    </cfRule>
    <cfRule type="containsText" dxfId="2023" priority="1996" operator="containsText" text="Pre_Pd">
      <formula>NOT(ISERROR(SEARCH("Pre_Pd",J16)))</formula>
    </cfRule>
    <cfRule type="containsText" dxfId="2022" priority="1997" operator="containsText" text="Pre-Pd">
      <formula>NOT(ISERROR(SEARCH("Pre-Pd",J16)))</formula>
    </cfRule>
    <cfRule type="containsText" dxfId="2021" priority="1998" operator="containsText" text="Pre_Pd">
      <formula>NOT(ISERROR(SEARCH("Pre_Pd",J16)))</formula>
    </cfRule>
    <cfRule type="cellIs" dxfId="2020" priority="1999" operator="equal">
      <formula>"PCard"</formula>
    </cfRule>
  </conditionalFormatting>
  <conditionalFormatting sqref="H59:H76">
    <cfRule type="containsText" dxfId="2019" priority="1988" operator="containsText" text="Select">
      <formula>NOT(ISERROR(SEARCH("Select",H59)))</formula>
    </cfRule>
    <cfRule type="containsText" dxfId="2018" priority="1989" operator="containsText" text="Pre-Pd">
      <formula>NOT(ISERROR(SEARCH("Pre-Pd",H59)))</formula>
    </cfRule>
    <cfRule type="containsText" dxfId="2017" priority="1990" operator="containsText" text="Pre_Pd">
      <formula>NOT(ISERROR(SEARCH("Pre_Pd",H59)))</formula>
    </cfRule>
    <cfRule type="containsText" dxfId="2016" priority="1991" operator="containsText" text="Pre-Pd">
      <formula>NOT(ISERROR(SEARCH("Pre-Pd",H59)))</formula>
    </cfRule>
    <cfRule type="containsText" dxfId="2015" priority="1992" operator="containsText" text="Pre_Pd">
      <formula>NOT(ISERROR(SEARCH("Pre_Pd",H59)))</formula>
    </cfRule>
    <cfRule type="cellIs" dxfId="2014" priority="1993" operator="equal">
      <formula>"PCard"</formula>
    </cfRule>
  </conditionalFormatting>
  <conditionalFormatting sqref="J59:J76">
    <cfRule type="containsText" dxfId="2013" priority="1982" operator="containsText" text="Select">
      <formula>NOT(ISERROR(SEARCH("Select",J59)))</formula>
    </cfRule>
    <cfRule type="containsText" dxfId="2012" priority="1983" operator="containsText" text="Pre-Pd">
      <formula>NOT(ISERROR(SEARCH("Pre-Pd",J59)))</formula>
    </cfRule>
    <cfRule type="containsText" dxfId="2011" priority="1984" operator="containsText" text="Pre_Pd">
      <formula>NOT(ISERROR(SEARCH("Pre_Pd",J59)))</formula>
    </cfRule>
    <cfRule type="containsText" dxfId="2010" priority="1985" operator="containsText" text="Pre-Pd">
      <formula>NOT(ISERROR(SEARCH("Pre-Pd",J59)))</formula>
    </cfRule>
    <cfRule type="containsText" dxfId="2009" priority="1986" operator="containsText" text="Pre_Pd">
      <formula>NOT(ISERROR(SEARCH("Pre_Pd",J59)))</formula>
    </cfRule>
    <cfRule type="cellIs" dxfId="2008" priority="1987" operator="equal">
      <formula>"PCard"</formula>
    </cfRule>
  </conditionalFormatting>
  <conditionalFormatting sqref="L59:L76">
    <cfRule type="containsText" dxfId="2007" priority="1976" operator="containsText" text="Select">
      <formula>NOT(ISERROR(SEARCH("Select",L59)))</formula>
    </cfRule>
    <cfRule type="containsText" dxfId="2006" priority="1977" operator="containsText" text="Pre-Pd">
      <formula>NOT(ISERROR(SEARCH("Pre-Pd",L59)))</formula>
    </cfRule>
    <cfRule type="containsText" dxfId="2005" priority="1978" operator="containsText" text="Pre_Pd">
      <formula>NOT(ISERROR(SEARCH("Pre_Pd",L59)))</formula>
    </cfRule>
    <cfRule type="containsText" dxfId="2004" priority="1979" operator="containsText" text="Pre-Pd">
      <formula>NOT(ISERROR(SEARCH("Pre-Pd",L59)))</formula>
    </cfRule>
    <cfRule type="containsText" dxfId="2003" priority="1980" operator="containsText" text="Pre_Pd">
      <formula>NOT(ISERROR(SEARCH("Pre_Pd",L59)))</formula>
    </cfRule>
    <cfRule type="cellIs" dxfId="2002" priority="1981" operator="equal">
      <formula>"PCard"</formula>
    </cfRule>
  </conditionalFormatting>
  <conditionalFormatting sqref="N59:N76">
    <cfRule type="containsText" dxfId="2001" priority="1970" operator="containsText" text="Select">
      <formula>NOT(ISERROR(SEARCH("Select",N59)))</formula>
    </cfRule>
    <cfRule type="containsText" dxfId="2000" priority="1971" operator="containsText" text="Pre-Pd">
      <formula>NOT(ISERROR(SEARCH("Pre-Pd",N59)))</formula>
    </cfRule>
    <cfRule type="containsText" dxfId="1999" priority="1972" operator="containsText" text="Pre_Pd">
      <formula>NOT(ISERROR(SEARCH("Pre_Pd",N59)))</formula>
    </cfRule>
    <cfRule type="containsText" dxfId="1998" priority="1973" operator="containsText" text="Pre-Pd">
      <formula>NOT(ISERROR(SEARCH("Pre-Pd",N59)))</formula>
    </cfRule>
    <cfRule type="containsText" dxfId="1997" priority="1974" operator="containsText" text="Pre_Pd">
      <formula>NOT(ISERROR(SEARCH("Pre_Pd",N59)))</formula>
    </cfRule>
    <cfRule type="cellIs" dxfId="1996" priority="1975" operator="equal">
      <formula>"PCard"</formula>
    </cfRule>
  </conditionalFormatting>
  <conditionalFormatting sqref="P59:Z76">
    <cfRule type="containsText" dxfId="1995" priority="1964" operator="containsText" text="Select">
      <formula>NOT(ISERROR(SEARCH("Select",P59)))</formula>
    </cfRule>
    <cfRule type="containsText" dxfId="1994" priority="1965" operator="containsText" text="Pre-Pd">
      <formula>NOT(ISERROR(SEARCH("Pre-Pd",P59)))</formula>
    </cfRule>
    <cfRule type="containsText" dxfId="1993" priority="1966" operator="containsText" text="Pre_Pd">
      <formula>NOT(ISERROR(SEARCH("Pre_Pd",P59)))</formula>
    </cfRule>
    <cfRule type="containsText" dxfId="1992" priority="1967" operator="containsText" text="Pre-Pd">
      <formula>NOT(ISERROR(SEARCH("Pre-Pd",P59)))</formula>
    </cfRule>
    <cfRule type="containsText" dxfId="1991" priority="1968" operator="containsText" text="Pre_Pd">
      <formula>NOT(ISERROR(SEARCH("Pre_Pd",P59)))</formula>
    </cfRule>
    <cfRule type="cellIs" dxfId="1990" priority="1969" operator="equal">
      <formula>"PCard"</formula>
    </cfRule>
  </conditionalFormatting>
  <conditionalFormatting sqref="AB59:AB76">
    <cfRule type="containsText" dxfId="1989" priority="1958" operator="containsText" text="Select">
      <formula>NOT(ISERROR(SEARCH("Select",AB59)))</formula>
    </cfRule>
    <cfRule type="containsText" dxfId="1988" priority="1959" operator="containsText" text="Pre-Pd">
      <formula>NOT(ISERROR(SEARCH("Pre-Pd",AB59)))</formula>
    </cfRule>
    <cfRule type="containsText" dxfId="1987" priority="1960" operator="containsText" text="Pre_Pd">
      <formula>NOT(ISERROR(SEARCH("Pre_Pd",AB59)))</formula>
    </cfRule>
    <cfRule type="containsText" dxfId="1986" priority="1961" operator="containsText" text="Pre-Pd">
      <formula>NOT(ISERROR(SEARCH("Pre-Pd",AB59)))</formula>
    </cfRule>
    <cfRule type="containsText" dxfId="1985" priority="1962" operator="containsText" text="Pre_Pd">
      <formula>NOT(ISERROR(SEARCH("Pre_Pd",AB59)))</formula>
    </cfRule>
    <cfRule type="cellIs" dxfId="1984" priority="1963" operator="equal">
      <formula>"PCard"</formula>
    </cfRule>
  </conditionalFormatting>
  <conditionalFormatting sqref="AD59:AD76">
    <cfRule type="containsText" dxfId="1983" priority="1952" operator="containsText" text="Select">
      <formula>NOT(ISERROR(SEARCH("Select",AD59)))</formula>
    </cfRule>
    <cfRule type="containsText" dxfId="1982" priority="1953" operator="containsText" text="Pre-Pd">
      <formula>NOT(ISERROR(SEARCH("Pre-Pd",AD59)))</formula>
    </cfRule>
    <cfRule type="containsText" dxfId="1981" priority="1954" operator="containsText" text="Pre_Pd">
      <formula>NOT(ISERROR(SEARCH("Pre_Pd",AD59)))</formula>
    </cfRule>
    <cfRule type="containsText" dxfId="1980" priority="1955" operator="containsText" text="Pre-Pd">
      <formula>NOT(ISERROR(SEARCH("Pre-Pd",AD59)))</formula>
    </cfRule>
    <cfRule type="containsText" dxfId="1979" priority="1956" operator="containsText" text="Pre_Pd">
      <formula>NOT(ISERROR(SEARCH("Pre_Pd",AD59)))</formula>
    </cfRule>
    <cfRule type="cellIs" dxfId="1978" priority="1957" operator="equal">
      <formula>"PCard"</formula>
    </cfRule>
  </conditionalFormatting>
  <conditionalFormatting sqref="AF59:AF76">
    <cfRule type="containsText" dxfId="1977" priority="1946" operator="containsText" text="Select">
      <formula>NOT(ISERROR(SEARCH("Select",AF59)))</formula>
    </cfRule>
    <cfRule type="containsText" dxfId="1976" priority="1947" operator="containsText" text="Pre-Pd">
      <formula>NOT(ISERROR(SEARCH("Pre-Pd",AF59)))</formula>
    </cfRule>
    <cfRule type="containsText" dxfId="1975" priority="1948" operator="containsText" text="Pre_Pd">
      <formula>NOT(ISERROR(SEARCH("Pre_Pd",AF59)))</formula>
    </cfRule>
    <cfRule type="containsText" dxfId="1974" priority="1949" operator="containsText" text="Pre-Pd">
      <formula>NOT(ISERROR(SEARCH("Pre-Pd",AF59)))</formula>
    </cfRule>
    <cfRule type="containsText" dxfId="1973" priority="1950" operator="containsText" text="Pre_Pd">
      <formula>NOT(ISERROR(SEARCH("Pre_Pd",AF59)))</formula>
    </cfRule>
    <cfRule type="cellIs" dxfId="1972" priority="1951" operator="equal">
      <formula>"PCard"</formula>
    </cfRule>
  </conditionalFormatting>
  <conditionalFormatting sqref="AH59:AH76">
    <cfRule type="containsText" dxfId="1971" priority="1940" operator="containsText" text="Select">
      <formula>NOT(ISERROR(SEARCH("Select",AH59)))</formula>
    </cfRule>
    <cfRule type="containsText" dxfId="1970" priority="1941" operator="containsText" text="Pre-Pd">
      <formula>NOT(ISERROR(SEARCH("Pre-Pd",AH59)))</formula>
    </cfRule>
    <cfRule type="containsText" dxfId="1969" priority="1942" operator="containsText" text="Pre_Pd">
      <formula>NOT(ISERROR(SEARCH("Pre_Pd",AH59)))</formula>
    </cfRule>
    <cfRule type="containsText" dxfId="1968" priority="1943" operator="containsText" text="Pre-Pd">
      <formula>NOT(ISERROR(SEARCH("Pre-Pd",AH59)))</formula>
    </cfRule>
    <cfRule type="containsText" dxfId="1967" priority="1944" operator="containsText" text="Pre_Pd">
      <formula>NOT(ISERROR(SEARCH("Pre_Pd",AH59)))</formula>
    </cfRule>
    <cfRule type="cellIs" dxfId="1966" priority="1945" operator="equal">
      <formula>"PCard"</formula>
    </cfRule>
  </conditionalFormatting>
  <conditionalFormatting sqref="AJ59:AJ76">
    <cfRule type="containsText" dxfId="1965" priority="1934" operator="containsText" text="Select">
      <formula>NOT(ISERROR(SEARCH("Select",AJ59)))</formula>
    </cfRule>
    <cfRule type="containsText" dxfId="1964" priority="1935" operator="containsText" text="Pre-Pd">
      <formula>NOT(ISERROR(SEARCH("Pre-Pd",AJ59)))</formula>
    </cfRule>
    <cfRule type="containsText" dxfId="1963" priority="1936" operator="containsText" text="Pre_Pd">
      <formula>NOT(ISERROR(SEARCH("Pre_Pd",AJ59)))</formula>
    </cfRule>
    <cfRule type="containsText" dxfId="1962" priority="1937" operator="containsText" text="Pre-Pd">
      <formula>NOT(ISERROR(SEARCH("Pre-Pd",AJ59)))</formula>
    </cfRule>
    <cfRule type="containsText" dxfId="1961" priority="1938" operator="containsText" text="Pre_Pd">
      <formula>NOT(ISERROR(SEARCH("Pre_Pd",AJ59)))</formula>
    </cfRule>
    <cfRule type="cellIs" dxfId="1960" priority="1939" operator="equal">
      <formula>"PCard"</formula>
    </cfRule>
  </conditionalFormatting>
  <conditionalFormatting sqref="AL59:AL76">
    <cfRule type="containsText" dxfId="1959" priority="1928" operator="containsText" text="Select">
      <formula>NOT(ISERROR(SEARCH("Select",AL59)))</formula>
    </cfRule>
    <cfRule type="containsText" dxfId="1958" priority="1929" operator="containsText" text="Pre-Pd">
      <formula>NOT(ISERROR(SEARCH("Pre-Pd",AL59)))</formula>
    </cfRule>
    <cfRule type="containsText" dxfId="1957" priority="1930" operator="containsText" text="Pre_Pd">
      <formula>NOT(ISERROR(SEARCH("Pre_Pd",AL59)))</formula>
    </cfRule>
    <cfRule type="containsText" dxfId="1956" priority="1931" operator="containsText" text="Pre-Pd">
      <formula>NOT(ISERROR(SEARCH("Pre-Pd",AL59)))</formula>
    </cfRule>
    <cfRule type="containsText" dxfId="1955" priority="1932" operator="containsText" text="Pre_Pd">
      <formula>NOT(ISERROR(SEARCH("Pre_Pd",AL59)))</formula>
    </cfRule>
    <cfRule type="cellIs" dxfId="1954" priority="1933" operator="equal">
      <formula>"PCard"</formula>
    </cfRule>
  </conditionalFormatting>
  <conditionalFormatting sqref="AN59:AN76">
    <cfRule type="containsText" dxfId="1953" priority="1922" operator="containsText" text="Select">
      <formula>NOT(ISERROR(SEARCH("Select",AN59)))</formula>
    </cfRule>
    <cfRule type="containsText" dxfId="1952" priority="1923" operator="containsText" text="Pre-Pd">
      <formula>NOT(ISERROR(SEARCH("Pre-Pd",AN59)))</formula>
    </cfRule>
    <cfRule type="containsText" dxfId="1951" priority="1924" operator="containsText" text="Pre_Pd">
      <formula>NOT(ISERROR(SEARCH("Pre_Pd",AN59)))</formula>
    </cfRule>
    <cfRule type="containsText" dxfId="1950" priority="1925" operator="containsText" text="Pre-Pd">
      <formula>NOT(ISERROR(SEARCH("Pre-Pd",AN59)))</formula>
    </cfRule>
    <cfRule type="containsText" dxfId="1949" priority="1926" operator="containsText" text="Pre_Pd">
      <formula>NOT(ISERROR(SEARCH("Pre_Pd",AN59)))</formula>
    </cfRule>
    <cfRule type="cellIs" dxfId="1948" priority="1927" operator="equal">
      <formula>"PCard"</formula>
    </cfRule>
  </conditionalFormatting>
  <conditionalFormatting sqref="AP59:AP76">
    <cfRule type="containsText" dxfId="1947" priority="1916" operator="containsText" text="Select">
      <formula>NOT(ISERROR(SEARCH("Select",AP59)))</formula>
    </cfRule>
    <cfRule type="containsText" dxfId="1946" priority="1917" operator="containsText" text="Pre-Pd">
      <formula>NOT(ISERROR(SEARCH("Pre-Pd",AP59)))</formula>
    </cfRule>
    <cfRule type="containsText" dxfId="1945" priority="1918" operator="containsText" text="Pre_Pd">
      <formula>NOT(ISERROR(SEARCH("Pre_Pd",AP59)))</formula>
    </cfRule>
    <cfRule type="containsText" dxfId="1944" priority="1919" operator="containsText" text="Pre-Pd">
      <formula>NOT(ISERROR(SEARCH("Pre-Pd",AP59)))</formula>
    </cfRule>
    <cfRule type="containsText" dxfId="1943" priority="1920" operator="containsText" text="Pre_Pd">
      <formula>NOT(ISERROR(SEARCH("Pre_Pd",AP59)))</formula>
    </cfRule>
    <cfRule type="cellIs" dxfId="1942" priority="1921" operator="equal">
      <formula>"PCard"</formula>
    </cfRule>
  </conditionalFormatting>
  <conditionalFormatting sqref="AR59:AR76">
    <cfRule type="containsText" dxfId="1941" priority="1910" operator="containsText" text="Select">
      <formula>NOT(ISERROR(SEARCH("Select",AR59)))</formula>
    </cfRule>
    <cfRule type="containsText" dxfId="1940" priority="1911" operator="containsText" text="Pre-Pd">
      <formula>NOT(ISERROR(SEARCH("Pre-Pd",AR59)))</formula>
    </cfRule>
    <cfRule type="containsText" dxfId="1939" priority="1912" operator="containsText" text="Pre_Pd">
      <formula>NOT(ISERROR(SEARCH("Pre_Pd",AR59)))</formula>
    </cfRule>
    <cfRule type="containsText" dxfId="1938" priority="1913" operator="containsText" text="Pre-Pd">
      <formula>NOT(ISERROR(SEARCH("Pre-Pd",AR59)))</formula>
    </cfRule>
    <cfRule type="containsText" dxfId="1937" priority="1914" operator="containsText" text="Pre_Pd">
      <formula>NOT(ISERROR(SEARCH("Pre_Pd",AR59)))</formula>
    </cfRule>
    <cfRule type="cellIs" dxfId="1936" priority="1915" operator="equal">
      <formula>"PCard"</formula>
    </cfRule>
  </conditionalFormatting>
  <conditionalFormatting sqref="AT59:AT76">
    <cfRule type="containsText" dxfId="1935" priority="1904" operator="containsText" text="Select">
      <formula>NOT(ISERROR(SEARCH("Select",AT59)))</formula>
    </cfRule>
    <cfRule type="containsText" dxfId="1934" priority="1905" operator="containsText" text="Pre-Pd">
      <formula>NOT(ISERROR(SEARCH("Pre-Pd",AT59)))</formula>
    </cfRule>
    <cfRule type="containsText" dxfId="1933" priority="1906" operator="containsText" text="Pre_Pd">
      <formula>NOT(ISERROR(SEARCH("Pre_Pd",AT59)))</formula>
    </cfRule>
    <cfRule type="containsText" dxfId="1932" priority="1907" operator="containsText" text="Pre-Pd">
      <formula>NOT(ISERROR(SEARCH("Pre-Pd",AT59)))</formula>
    </cfRule>
    <cfRule type="containsText" dxfId="1931" priority="1908" operator="containsText" text="Pre_Pd">
      <formula>NOT(ISERROR(SEARCH("Pre_Pd",AT59)))</formula>
    </cfRule>
    <cfRule type="cellIs" dxfId="1930" priority="1909" operator="equal">
      <formula>"PCard"</formula>
    </cfRule>
  </conditionalFormatting>
  <conditionalFormatting sqref="H35">
    <cfRule type="containsText" dxfId="1929" priority="1898" operator="containsText" text="Select">
      <formula>NOT(ISERROR(SEARCH("Select",H35)))</formula>
    </cfRule>
    <cfRule type="containsText" dxfId="1928" priority="1899" operator="containsText" text="Pre-Pd">
      <formula>NOT(ISERROR(SEARCH("Pre-Pd",H35)))</formula>
    </cfRule>
    <cfRule type="containsText" dxfId="1927" priority="1900" operator="containsText" text="Pre_Pd">
      <formula>NOT(ISERROR(SEARCH("Pre_Pd",H35)))</formula>
    </cfRule>
    <cfRule type="containsText" dxfId="1926" priority="1901" operator="containsText" text="Pre-Pd">
      <formula>NOT(ISERROR(SEARCH("Pre-Pd",H35)))</formula>
    </cfRule>
    <cfRule type="containsText" dxfId="1925" priority="1902" operator="containsText" text="Pre_Pd">
      <formula>NOT(ISERROR(SEARCH("Pre_Pd",H35)))</formula>
    </cfRule>
    <cfRule type="cellIs" dxfId="1924" priority="1903" operator="equal">
      <formula>"PCard"</formula>
    </cfRule>
  </conditionalFormatting>
  <conditionalFormatting sqref="J35">
    <cfRule type="containsText" dxfId="1923" priority="1892" operator="containsText" text="Select">
      <formula>NOT(ISERROR(SEARCH("Select",J35)))</formula>
    </cfRule>
    <cfRule type="containsText" dxfId="1922" priority="1893" operator="containsText" text="Pre-Pd">
      <formula>NOT(ISERROR(SEARCH("Pre-Pd",J35)))</formula>
    </cfRule>
    <cfRule type="containsText" dxfId="1921" priority="1894" operator="containsText" text="Pre_Pd">
      <formula>NOT(ISERROR(SEARCH("Pre_Pd",J35)))</formula>
    </cfRule>
    <cfRule type="containsText" dxfId="1920" priority="1895" operator="containsText" text="Pre-Pd">
      <formula>NOT(ISERROR(SEARCH("Pre-Pd",J35)))</formula>
    </cfRule>
    <cfRule type="containsText" dxfId="1919" priority="1896" operator="containsText" text="Pre_Pd">
      <formula>NOT(ISERROR(SEARCH("Pre_Pd",J35)))</formula>
    </cfRule>
    <cfRule type="cellIs" dxfId="1918" priority="1897" operator="equal">
      <formula>"PCard"</formula>
    </cfRule>
  </conditionalFormatting>
  <conditionalFormatting sqref="L35">
    <cfRule type="containsText" dxfId="1917" priority="1886" operator="containsText" text="Select">
      <formula>NOT(ISERROR(SEARCH("Select",L35)))</formula>
    </cfRule>
    <cfRule type="containsText" dxfId="1916" priority="1887" operator="containsText" text="Pre-Pd">
      <formula>NOT(ISERROR(SEARCH("Pre-Pd",L35)))</formula>
    </cfRule>
    <cfRule type="containsText" dxfId="1915" priority="1888" operator="containsText" text="Pre_Pd">
      <formula>NOT(ISERROR(SEARCH("Pre_Pd",L35)))</formula>
    </cfRule>
    <cfRule type="containsText" dxfId="1914" priority="1889" operator="containsText" text="Pre-Pd">
      <formula>NOT(ISERROR(SEARCH("Pre-Pd",L35)))</formula>
    </cfRule>
    <cfRule type="containsText" dxfId="1913" priority="1890" operator="containsText" text="Pre_Pd">
      <formula>NOT(ISERROR(SEARCH("Pre_Pd",L35)))</formula>
    </cfRule>
    <cfRule type="cellIs" dxfId="1912" priority="1891" operator="equal">
      <formula>"PCard"</formula>
    </cfRule>
  </conditionalFormatting>
  <conditionalFormatting sqref="N35">
    <cfRule type="containsText" dxfId="1911" priority="1880" operator="containsText" text="Select">
      <formula>NOT(ISERROR(SEARCH("Select",N35)))</formula>
    </cfRule>
    <cfRule type="containsText" dxfId="1910" priority="1881" operator="containsText" text="Pre-Pd">
      <formula>NOT(ISERROR(SEARCH("Pre-Pd",N35)))</formula>
    </cfRule>
    <cfRule type="containsText" dxfId="1909" priority="1882" operator="containsText" text="Pre_Pd">
      <formula>NOT(ISERROR(SEARCH("Pre_Pd",N35)))</formula>
    </cfRule>
    <cfRule type="containsText" dxfId="1908" priority="1883" operator="containsText" text="Pre-Pd">
      <formula>NOT(ISERROR(SEARCH("Pre-Pd",N35)))</formula>
    </cfRule>
    <cfRule type="containsText" dxfId="1907" priority="1884" operator="containsText" text="Pre_Pd">
      <formula>NOT(ISERROR(SEARCH("Pre_Pd",N35)))</formula>
    </cfRule>
    <cfRule type="cellIs" dxfId="1906" priority="1885" operator="equal">
      <formula>"PCard"</formula>
    </cfRule>
  </conditionalFormatting>
  <conditionalFormatting sqref="P35:Z35">
    <cfRule type="containsText" dxfId="1905" priority="1874" operator="containsText" text="Select">
      <formula>NOT(ISERROR(SEARCH("Select",P35)))</formula>
    </cfRule>
    <cfRule type="containsText" dxfId="1904" priority="1875" operator="containsText" text="Pre-Pd">
      <formula>NOT(ISERROR(SEARCH("Pre-Pd",P35)))</formula>
    </cfRule>
    <cfRule type="containsText" dxfId="1903" priority="1876" operator="containsText" text="Pre_Pd">
      <formula>NOT(ISERROR(SEARCH("Pre_Pd",P35)))</formula>
    </cfRule>
    <cfRule type="containsText" dxfId="1902" priority="1877" operator="containsText" text="Pre-Pd">
      <formula>NOT(ISERROR(SEARCH("Pre-Pd",P35)))</formula>
    </cfRule>
    <cfRule type="containsText" dxfId="1901" priority="1878" operator="containsText" text="Pre_Pd">
      <formula>NOT(ISERROR(SEARCH("Pre_Pd",P35)))</formula>
    </cfRule>
    <cfRule type="cellIs" dxfId="1900" priority="1879" operator="equal">
      <formula>"PCard"</formula>
    </cfRule>
  </conditionalFormatting>
  <conditionalFormatting sqref="AB35">
    <cfRule type="containsText" dxfId="1899" priority="1868" operator="containsText" text="Select">
      <formula>NOT(ISERROR(SEARCH("Select",AB35)))</formula>
    </cfRule>
    <cfRule type="containsText" dxfId="1898" priority="1869" operator="containsText" text="Pre-Pd">
      <formula>NOT(ISERROR(SEARCH("Pre-Pd",AB35)))</formula>
    </cfRule>
    <cfRule type="containsText" dxfId="1897" priority="1870" operator="containsText" text="Pre_Pd">
      <formula>NOT(ISERROR(SEARCH("Pre_Pd",AB35)))</formula>
    </cfRule>
    <cfRule type="containsText" dxfId="1896" priority="1871" operator="containsText" text="Pre-Pd">
      <formula>NOT(ISERROR(SEARCH("Pre-Pd",AB35)))</formula>
    </cfRule>
    <cfRule type="containsText" dxfId="1895" priority="1872" operator="containsText" text="Pre_Pd">
      <formula>NOT(ISERROR(SEARCH("Pre_Pd",AB35)))</formula>
    </cfRule>
    <cfRule type="cellIs" dxfId="1894" priority="1873" operator="equal">
      <formula>"PCard"</formula>
    </cfRule>
  </conditionalFormatting>
  <conditionalFormatting sqref="AD35">
    <cfRule type="containsText" dxfId="1893" priority="1862" operator="containsText" text="Select">
      <formula>NOT(ISERROR(SEARCH("Select",AD35)))</formula>
    </cfRule>
    <cfRule type="containsText" dxfId="1892" priority="1863" operator="containsText" text="Pre-Pd">
      <formula>NOT(ISERROR(SEARCH("Pre-Pd",AD35)))</formula>
    </cfRule>
    <cfRule type="containsText" dxfId="1891" priority="1864" operator="containsText" text="Pre_Pd">
      <formula>NOT(ISERROR(SEARCH("Pre_Pd",AD35)))</formula>
    </cfRule>
    <cfRule type="containsText" dxfId="1890" priority="1865" operator="containsText" text="Pre-Pd">
      <formula>NOT(ISERROR(SEARCH("Pre-Pd",AD35)))</formula>
    </cfRule>
    <cfRule type="containsText" dxfId="1889" priority="1866" operator="containsText" text="Pre_Pd">
      <formula>NOT(ISERROR(SEARCH("Pre_Pd",AD35)))</formula>
    </cfRule>
    <cfRule type="cellIs" dxfId="1888" priority="1867" operator="equal">
      <formula>"PCard"</formula>
    </cfRule>
  </conditionalFormatting>
  <conditionalFormatting sqref="AF35">
    <cfRule type="containsText" dxfId="1887" priority="1856" operator="containsText" text="Select">
      <formula>NOT(ISERROR(SEARCH("Select",AF35)))</formula>
    </cfRule>
    <cfRule type="containsText" dxfId="1886" priority="1857" operator="containsText" text="Pre-Pd">
      <formula>NOT(ISERROR(SEARCH("Pre-Pd",AF35)))</formula>
    </cfRule>
    <cfRule type="containsText" dxfId="1885" priority="1858" operator="containsText" text="Pre_Pd">
      <formula>NOT(ISERROR(SEARCH("Pre_Pd",AF35)))</formula>
    </cfRule>
    <cfRule type="containsText" dxfId="1884" priority="1859" operator="containsText" text="Pre-Pd">
      <formula>NOT(ISERROR(SEARCH("Pre-Pd",AF35)))</formula>
    </cfRule>
    <cfRule type="containsText" dxfId="1883" priority="1860" operator="containsText" text="Pre_Pd">
      <formula>NOT(ISERROR(SEARCH("Pre_Pd",AF35)))</formula>
    </cfRule>
    <cfRule type="cellIs" dxfId="1882" priority="1861" operator="equal">
      <formula>"PCard"</formula>
    </cfRule>
  </conditionalFormatting>
  <conditionalFormatting sqref="AH35">
    <cfRule type="containsText" dxfId="1881" priority="1850" operator="containsText" text="Select">
      <formula>NOT(ISERROR(SEARCH("Select",AH35)))</formula>
    </cfRule>
    <cfRule type="containsText" dxfId="1880" priority="1851" operator="containsText" text="Pre-Pd">
      <formula>NOT(ISERROR(SEARCH("Pre-Pd",AH35)))</formula>
    </cfRule>
    <cfRule type="containsText" dxfId="1879" priority="1852" operator="containsText" text="Pre_Pd">
      <formula>NOT(ISERROR(SEARCH("Pre_Pd",AH35)))</formula>
    </cfRule>
    <cfRule type="containsText" dxfId="1878" priority="1853" operator="containsText" text="Pre-Pd">
      <formula>NOT(ISERROR(SEARCH("Pre-Pd",AH35)))</formula>
    </cfRule>
    <cfRule type="containsText" dxfId="1877" priority="1854" operator="containsText" text="Pre_Pd">
      <formula>NOT(ISERROR(SEARCH("Pre_Pd",AH35)))</formula>
    </cfRule>
    <cfRule type="cellIs" dxfId="1876" priority="1855" operator="equal">
      <formula>"PCard"</formula>
    </cfRule>
  </conditionalFormatting>
  <conditionalFormatting sqref="AJ35">
    <cfRule type="containsText" dxfId="1875" priority="1844" operator="containsText" text="Select">
      <formula>NOT(ISERROR(SEARCH("Select",AJ35)))</formula>
    </cfRule>
    <cfRule type="containsText" dxfId="1874" priority="1845" operator="containsText" text="Pre-Pd">
      <formula>NOT(ISERROR(SEARCH("Pre-Pd",AJ35)))</formula>
    </cfRule>
    <cfRule type="containsText" dxfId="1873" priority="1846" operator="containsText" text="Pre_Pd">
      <formula>NOT(ISERROR(SEARCH("Pre_Pd",AJ35)))</formula>
    </cfRule>
    <cfRule type="containsText" dxfId="1872" priority="1847" operator="containsText" text="Pre-Pd">
      <formula>NOT(ISERROR(SEARCH("Pre-Pd",AJ35)))</formula>
    </cfRule>
    <cfRule type="containsText" dxfId="1871" priority="1848" operator="containsText" text="Pre_Pd">
      <formula>NOT(ISERROR(SEARCH("Pre_Pd",AJ35)))</formula>
    </cfRule>
    <cfRule type="cellIs" dxfId="1870" priority="1849" operator="equal">
      <formula>"PCard"</formula>
    </cfRule>
  </conditionalFormatting>
  <conditionalFormatting sqref="AL35">
    <cfRule type="containsText" dxfId="1869" priority="1838" operator="containsText" text="Select">
      <formula>NOT(ISERROR(SEARCH("Select",AL35)))</formula>
    </cfRule>
    <cfRule type="containsText" dxfId="1868" priority="1839" operator="containsText" text="Pre-Pd">
      <formula>NOT(ISERROR(SEARCH("Pre-Pd",AL35)))</formula>
    </cfRule>
    <cfRule type="containsText" dxfId="1867" priority="1840" operator="containsText" text="Pre_Pd">
      <formula>NOT(ISERROR(SEARCH("Pre_Pd",AL35)))</formula>
    </cfRule>
    <cfRule type="containsText" dxfId="1866" priority="1841" operator="containsText" text="Pre-Pd">
      <formula>NOT(ISERROR(SEARCH("Pre-Pd",AL35)))</formula>
    </cfRule>
    <cfRule type="containsText" dxfId="1865" priority="1842" operator="containsText" text="Pre_Pd">
      <formula>NOT(ISERROR(SEARCH("Pre_Pd",AL35)))</formula>
    </cfRule>
    <cfRule type="cellIs" dxfId="1864" priority="1843" operator="equal">
      <formula>"PCard"</formula>
    </cfRule>
  </conditionalFormatting>
  <conditionalFormatting sqref="AN35">
    <cfRule type="containsText" dxfId="1863" priority="1832" operator="containsText" text="Select">
      <formula>NOT(ISERROR(SEARCH("Select",AN35)))</formula>
    </cfRule>
    <cfRule type="containsText" dxfId="1862" priority="1833" operator="containsText" text="Pre-Pd">
      <formula>NOT(ISERROR(SEARCH("Pre-Pd",AN35)))</formula>
    </cfRule>
    <cfRule type="containsText" dxfId="1861" priority="1834" operator="containsText" text="Pre_Pd">
      <formula>NOT(ISERROR(SEARCH("Pre_Pd",AN35)))</formula>
    </cfRule>
    <cfRule type="containsText" dxfId="1860" priority="1835" operator="containsText" text="Pre-Pd">
      <formula>NOT(ISERROR(SEARCH("Pre-Pd",AN35)))</formula>
    </cfRule>
    <cfRule type="containsText" dxfId="1859" priority="1836" operator="containsText" text="Pre_Pd">
      <formula>NOT(ISERROR(SEARCH("Pre_Pd",AN35)))</formula>
    </cfRule>
    <cfRule type="cellIs" dxfId="1858" priority="1837" operator="equal">
      <formula>"PCard"</formula>
    </cfRule>
  </conditionalFormatting>
  <conditionalFormatting sqref="AP35">
    <cfRule type="containsText" dxfId="1857" priority="1826" operator="containsText" text="Select">
      <formula>NOT(ISERROR(SEARCH("Select",AP35)))</formula>
    </cfRule>
    <cfRule type="containsText" dxfId="1856" priority="1827" operator="containsText" text="Pre-Pd">
      <formula>NOT(ISERROR(SEARCH("Pre-Pd",AP35)))</formula>
    </cfRule>
    <cfRule type="containsText" dxfId="1855" priority="1828" operator="containsText" text="Pre_Pd">
      <formula>NOT(ISERROR(SEARCH("Pre_Pd",AP35)))</formula>
    </cfRule>
    <cfRule type="containsText" dxfId="1854" priority="1829" operator="containsText" text="Pre-Pd">
      <formula>NOT(ISERROR(SEARCH("Pre-Pd",AP35)))</formula>
    </cfRule>
    <cfRule type="containsText" dxfId="1853" priority="1830" operator="containsText" text="Pre_Pd">
      <formula>NOT(ISERROR(SEARCH("Pre_Pd",AP35)))</formula>
    </cfRule>
    <cfRule type="cellIs" dxfId="1852" priority="1831" operator="equal">
      <formula>"PCard"</formula>
    </cfRule>
  </conditionalFormatting>
  <conditionalFormatting sqref="AR35">
    <cfRule type="containsText" dxfId="1851" priority="1820" operator="containsText" text="Select">
      <formula>NOT(ISERROR(SEARCH("Select",AR35)))</formula>
    </cfRule>
    <cfRule type="containsText" dxfId="1850" priority="1821" operator="containsText" text="Pre-Pd">
      <formula>NOT(ISERROR(SEARCH("Pre-Pd",AR35)))</formula>
    </cfRule>
    <cfRule type="containsText" dxfId="1849" priority="1822" operator="containsText" text="Pre_Pd">
      <formula>NOT(ISERROR(SEARCH("Pre_Pd",AR35)))</formula>
    </cfRule>
    <cfRule type="containsText" dxfId="1848" priority="1823" operator="containsText" text="Pre-Pd">
      <formula>NOT(ISERROR(SEARCH("Pre-Pd",AR35)))</formula>
    </cfRule>
    <cfRule type="containsText" dxfId="1847" priority="1824" operator="containsText" text="Pre_Pd">
      <formula>NOT(ISERROR(SEARCH("Pre_Pd",AR35)))</formula>
    </cfRule>
    <cfRule type="cellIs" dxfId="1846" priority="1825" operator="equal">
      <formula>"PCard"</formula>
    </cfRule>
  </conditionalFormatting>
  <conditionalFormatting sqref="AT35">
    <cfRule type="containsText" dxfId="1845" priority="1814" operator="containsText" text="Select">
      <formula>NOT(ISERROR(SEARCH("Select",AT35)))</formula>
    </cfRule>
    <cfRule type="containsText" dxfId="1844" priority="1815" operator="containsText" text="Pre-Pd">
      <formula>NOT(ISERROR(SEARCH("Pre-Pd",AT35)))</formula>
    </cfRule>
    <cfRule type="containsText" dxfId="1843" priority="1816" operator="containsText" text="Pre_Pd">
      <formula>NOT(ISERROR(SEARCH("Pre_Pd",AT35)))</formula>
    </cfRule>
    <cfRule type="containsText" dxfId="1842" priority="1817" operator="containsText" text="Pre-Pd">
      <formula>NOT(ISERROR(SEARCH("Pre-Pd",AT35)))</formula>
    </cfRule>
    <cfRule type="containsText" dxfId="1841" priority="1818" operator="containsText" text="Pre_Pd">
      <formula>NOT(ISERROR(SEARCH("Pre_Pd",AT35)))</formula>
    </cfRule>
    <cfRule type="cellIs" dxfId="1840" priority="1819" operator="equal">
      <formula>"PCard"</formula>
    </cfRule>
  </conditionalFormatting>
  <conditionalFormatting sqref="J16:J19">
    <cfRule type="containsText" dxfId="1839" priority="1806" operator="containsText" text="PCard">
      <formula>NOT(ISERROR(SEARCH("PCard",J16)))</formula>
    </cfRule>
    <cfRule type="containsText" dxfId="1838" priority="1807" operator="containsText" text="Select">
      <formula>NOT(ISERROR(SEARCH("Select",J16)))</formula>
    </cfRule>
    <cfRule type="containsText" dxfId="1837" priority="1808" operator="containsText" text="Pre-Pd">
      <formula>NOT(ISERROR(SEARCH("Pre-Pd",J16)))</formula>
    </cfRule>
    <cfRule type="containsText" dxfId="1836" priority="1809" operator="containsText" text="Pre_Pd">
      <formula>NOT(ISERROR(SEARCH("Pre_Pd",J16)))</formula>
    </cfRule>
    <cfRule type="containsText" dxfId="1835" priority="1810" operator="containsText" text="Pre-Pd">
      <formula>NOT(ISERROR(SEARCH("Pre-Pd",J16)))</formula>
    </cfRule>
    <cfRule type="containsText" dxfId="1834" priority="1811" operator="containsText" text="Pre_Pd">
      <formula>NOT(ISERROR(SEARCH("Pre_Pd",J16)))</formula>
    </cfRule>
    <cfRule type="cellIs" dxfId="1833" priority="1812" operator="equal">
      <formula>"PCard"</formula>
    </cfRule>
  </conditionalFormatting>
  <conditionalFormatting sqref="J16:J19">
    <cfRule type="containsText" dxfId="1832" priority="1799" operator="containsText" text="PCard">
      <formula>NOT(ISERROR(SEARCH("PCard",J16)))</formula>
    </cfRule>
    <cfRule type="containsText" dxfId="1831" priority="1800" operator="containsText" text="Select">
      <formula>NOT(ISERROR(SEARCH("Select",J16)))</formula>
    </cfRule>
    <cfRule type="containsText" dxfId="1830" priority="1801" operator="containsText" text="Pre-Pd">
      <formula>NOT(ISERROR(SEARCH("Pre-Pd",J16)))</formula>
    </cfRule>
    <cfRule type="containsText" dxfId="1829" priority="1802" operator="containsText" text="Pre_Pd">
      <formula>NOT(ISERROR(SEARCH("Pre_Pd",J16)))</formula>
    </cfRule>
    <cfRule type="containsText" dxfId="1828" priority="1803" operator="containsText" text="Pre-Pd">
      <formula>NOT(ISERROR(SEARCH("Pre-Pd",J16)))</formula>
    </cfRule>
    <cfRule type="containsText" dxfId="1827" priority="1804" operator="containsText" text="Pre_Pd">
      <formula>NOT(ISERROR(SEARCH("Pre_Pd",J16)))</formula>
    </cfRule>
    <cfRule type="cellIs" dxfId="1826" priority="1805" operator="equal">
      <formula>"PCard"</formula>
    </cfRule>
  </conditionalFormatting>
  <conditionalFormatting sqref="H35">
    <cfRule type="containsText" dxfId="1825" priority="1792" operator="containsText" text="PCard">
      <formula>NOT(ISERROR(SEARCH("PCard",H35)))</formula>
    </cfRule>
    <cfRule type="containsText" dxfId="1824" priority="1793" operator="containsText" text="Select">
      <formula>NOT(ISERROR(SEARCH("Select",H35)))</formula>
    </cfRule>
    <cfRule type="containsText" dxfId="1823" priority="1794" operator="containsText" text="Pre-Pd">
      <formula>NOT(ISERROR(SEARCH("Pre-Pd",H35)))</formula>
    </cfRule>
    <cfRule type="containsText" dxfId="1822" priority="1795" operator="containsText" text="Pre_Pd">
      <formula>NOT(ISERROR(SEARCH("Pre_Pd",H35)))</formula>
    </cfRule>
    <cfRule type="containsText" dxfId="1821" priority="1796" operator="containsText" text="Pre-Pd">
      <formula>NOT(ISERROR(SEARCH("Pre-Pd",H35)))</formula>
    </cfRule>
    <cfRule type="containsText" dxfId="1820" priority="1797" operator="containsText" text="Pre_Pd">
      <formula>NOT(ISERROR(SEARCH("Pre_Pd",H35)))</formula>
    </cfRule>
    <cfRule type="cellIs" dxfId="1819" priority="1798" operator="equal">
      <formula>"PCard"</formula>
    </cfRule>
  </conditionalFormatting>
  <conditionalFormatting sqref="J35">
    <cfRule type="containsText" dxfId="1818" priority="1785" operator="containsText" text="PCard">
      <formula>NOT(ISERROR(SEARCH("PCard",J35)))</formula>
    </cfRule>
    <cfRule type="containsText" dxfId="1817" priority="1786" operator="containsText" text="Select">
      <formula>NOT(ISERROR(SEARCH("Select",J35)))</formula>
    </cfRule>
    <cfRule type="containsText" dxfId="1816" priority="1787" operator="containsText" text="Pre-Pd">
      <formula>NOT(ISERROR(SEARCH("Pre-Pd",J35)))</formula>
    </cfRule>
    <cfRule type="containsText" dxfId="1815" priority="1788" operator="containsText" text="Pre_Pd">
      <formula>NOT(ISERROR(SEARCH("Pre_Pd",J35)))</formula>
    </cfRule>
    <cfRule type="containsText" dxfId="1814" priority="1789" operator="containsText" text="Pre-Pd">
      <formula>NOT(ISERROR(SEARCH("Pre-Pd",J35)))</formula>
    </cfRule>
    <cfRule type="containsText" dxfId="1813" priority="1790" operator="containsText" text="Pre_Pd">
      <formula>NOT(ISERROR(SEARCH("Pre_Pd",J35)))</formula>
    </cfRule>
    <cfRule type="cellIs" dxfId="1812" priority="1791" operator="equal">
      <formula>"PCard"</formula>
    </cfRule>
  </conditionalFormatting>
  <conditionalFormatting sqref="L35">
    <cfRule type="containsText" dxfId="1811" priority="1778" operator="containsText" text="PCard">
      <formula>NOT(ISERROR(SEARCH("PCard",L35)))</formula>
    </cfRule>
    <cfRule type="containsText" dxfId="1810" priority="1779" operator="containsText" text="Select">
      <formula>NOT(ISERROR(SEARCH("Select",L35)))</formula>
    </cfRule>
    <cfRule type="containsText" dxfId="1809" priority="1780" operator="containsText" text="Pre-Pd">
      <formula>NOT(ISERROR(SEARCH("Pre-Pd",L35)))</formula>
    </cfRule>
    <cfRule type="containsText" dxfId="1808" priority="1781" operator="containsText" text="Pre_Pd">
      <formula>NOT(ISERROR(SEARCH("Pre_Pd",L35)))</formula>
    </cfRule>
    <cfRule type="containsText" dxfId="1807" priority="1782" operator="containsText" text="Pre-Pd">
      <formula>NOT(ISERROR(SEARCH("Pre-Pd",L35)))</formula>
    </cfRule>
    <cfRule type="containsText" dxfId="1806" priority="1783" operator="containsText" text="Pre_Pd">
      <formula>NOT(ISERROR(SEARCH("Pre_Pd",L35)))</formula>
    </cfRule>
    <cfRule type="cellIs" dxfId="1805" priority="1784" operator="equal">
      <formula>"PCard"</formula>
    </cfRule>
  </conditionalFormatting>
  <conditionalFormatting sqref="N35">
    <cfRule type="containsText" dxfId="1804" priority="1771" operator="containsText" text="PCard">
      <formula>NOT(ISERROR(SEARCH("PCard",N35)))</formula>
    </cfRule>
    <cfRule type="containsText" dxfId="1803" priority="1772" operator="containsText" text="Select">
      <formula>NOT(ISERROR(SEARCH("Select",N35)))</formula>
    </cfRule>
    <cfRule type="containsText" dxfId="1802" priority="1773" operator="containsText" text="Pre-Pd">
      <formula>NOT(ISERROR(SEARCH("Pre-Pd",N35)))</formula>
    </cfRule>
    <cfRule type="containsText" dxfId="1801" priority="1774" operator="containsText" text="Pre_Pd">
      <formula>NOT(ISERROR(SEARCH("Pre_Pd",N35)))</formula>
    </cfRule>
    <cfRule type="containsText" dxfId="1800" priority="1775" operator="containsText" text="Pre-Pd">
      <formula>NOT(ISERROR(SEARCH("Pre-Pd",N35)))</formula>
    </cfRule>
    <cfRule type="containsText" dxfId="1799" priority="1776" operator="containsText" text="Pre_Pd">
      <formula>NOT(ISERROR(SEARCH("Pre_Pd",N35)))</formula>
    </cfRule>
    <cfRule type="cellIs" dxfId="1798" priority="1777" operator="equal">
      <formula>"PCard"</formula>
    </cfRule>
  </conditionalFormatting>
  <conditionalFormatting sqref="P35:Z35">
    <cfRule type="containsText" dxfId="1797" priority="1764" operator="containsText" text="PCard">
      <formula>NOT(ISERROR(SEARCH("PCard",P35)))</formula>
    </cfRule>
    <cfRule type="containsText" dxfId="1796" priority="1765" operator="containsText" text="Select">
      <formula>NOT(ISERROR(SEARCH("Select",P35)))</formula>
    </cfRule>
    <cfRule type="containsText" dxfId="1795" priority="1766" operator="containsText" text="Pre-Pd">
      <formula>NOT(ISERROR(SEARCH("Pre-Pd",P35)))</formula>
    </cfRule>
    <cfRule type="containsText" dxfId="1794" priority="1767" operator="containsText" text="Pre_Pd">
      <formula>NOT(ISERROR(SEARCH("Pre_Pd",P35)))</formula>
    </cfRule>
    <cfRule type="containsText" dxfId="1793" priority="1768" operator="containsText" text="Pre-Pd">
      <formula>NOT(ISERROR(SEARCH("Pre-Pd",P35)))</formula>
    </cfRule>
    <cfRule type="containsText" dxfId="1792" priority="1769" operator="containsText" text="Pre_Pd">
      <formula>NOT(ISERROR(SEARCH("Pre_Pd",P35)))</formula>
    </cfRule>
    <cfRule type="cellIs" dxfId="1791" priority="1770" operator="equal">
      <formula>"PCard"</formula>
    </cfRule>
  </conditionalFormatting>
  <conditionalFormatting sqref="AB35">
    <cfRule type="containsText" dxfId="1790" priority="1757" operator="containsText" text="PCard">
      <formula>NOT(ISERROR(SEARCH("PCard",AB35)))</formula>
    </cfRule>
    <cfRule type="containsText" dxfId="1789" priority="1758" operator="containsText" text="Select">
      <formula>NOT(ISERROR(SEARCH("Select",AB35)))</formula>
    </cfRule>
    <cfRule type="containsText" dxfId="1788" priority="1759" operator="containsText" text="Pre-Pd">
      <formula>NOT(ISERROR(SEARCH("Pre-Pd",AB35)))</formula>
    </cfRule>
    <cfRule type="containsText" dxfId="1787" priority="1760" operator="containsText" text="Pre_Pd">
      <formula>NOT(ISERROR(SEARCH("Pre_Pd",AB35)))</formula>
    </cfRule>
    <cfRule type="containsText" dxfId="1786" priority="1761" operator="containsText" text="Pre-Pd">
      <formula>NOT(ISERROR(SEARCH("Pre-Pd",AB35)))</formula>
    </cfRule>
    <cfRule type="containsText" dxfId="1785" priority="1762" operator="containsText" text="Pre_Pd">
      <formula>NOT(ISERROR(SEARCH("Pre_Pd",AB35)))</formula>
    </cfRule>
    <cfRule type="cellIs" dxfId="1784" priority="1763" operator="equal">
      <formula>"PCard"</formula>
    </cfRule>
  </conditionalFormatting>
  <conditionalFormatting sqref="AD35">
    <cfRule type="containsText" dxfId="1783" priority="1750" operator="containsText" text="PCard">
      <formula>NOT(ISERROR(SEARCH("PCard",AD35)))</formula>
    </cfRule>
    <cfRule type="containsText" dxfId="1782" priority="1751" operator="containsText" text="Select">
      <formula>NOT(ISERROR(SEARCH("Select",AD35)))</formula>
    </cfRule>
    <cfRule type="containsText" dxfId="1781" priority="1752" operator="containsText" text="Pre-Pd">
      <formula>NOT(ISERROR(SEARCH("Pre-Pd",AD35)))</formula>
    </cfRule>
    <cfRule type="containsText" dxfId="1780" priority="1753" operator="containsText" text="Pre_Pd">
      <formula>NOT(ISERROR(SEARCH("Pre_Pd",AD35)))</formula>
    </cfRule>
    <cfRule type="containsText" dxfId="1779" priority="1754" operator="containsText" text="Pre-Pd">
      <formula>NOT(ISERROR(SEARCH("Pre-Pd",AD35)))</formula>
    </cfRule>
    <cfRule type="containsText" dxfId="1778" priority="1755" operator="containsText" text="Pre_Pd">
      <formula>NOT(ISERROR(SEARCH("Pre_Pd",AD35)))</formula>
    </cfRule>
    <cfRule type="cellIs" dxfId="1777" priority="1756" operator="equal">
      <formula>"PCard"</formula>
    </cfRule>
  </conditionalFormatting>
  <conditionalFormatting sqref="AF35">
    <cfRule type="containsText" dxfId="1776" priority="1743" operator="containsText" text="PCard">
      <formula>NOT(ISERROR(SEARCH("PCard",AF35)))</formula>
    </cfRule>
    <cfRule type="containsText" dxfId="1775" priority="1744" operator="containsText" text="Select">
      <formula>NOT(ISERROR(SEARCH("Select",AF35)))</formula>
    </cfRule>
    <cfRule type="containsText" dxfId="1774" priority="1745" operator="containsText" text="Pre-Pd">
      <formula>NOT(ISERROR(SEARCH("Pre-Pd",AF35)))</formula>
    </cfRule>
    <cfRule type="containsText" dxfId="1773" priority="1746" operator="containsText" text="Pre_Pd">
      <formula>NOT(ISERROR(SEARCH("Pre_Pd",AF35)))</formula>
    </cfRule>
    <cfRule type="containsText" dxfId="1772" priority="1747" operator="containsText" text="Pre-Pd">
      <formula>NOT(ISERROR(SEARCH("Pre-Pd",AF35)))</formula>
    </cfRule>
    <cfRule type="containsText" dxfId="1771" priority="1748" operator="containsText" text="Pre_Pd">
      <formula>NOT(ISERROR(SEARCH("Pre_Pd",AF35)))</formula>
    </cfRule>
    <cfRule type="cellIs" dxfId="1770" priority="1749" operator="equal">
      <formula>"PCard"</formula>
    </cfRule>
  </conditionalFormatting>
  <conditionalFormatting sqref="AH35">
    <cfRule type="containsText" dxfId="1769" priority="1736" operator="containsText" text="PCard">
      <formula>NOT(ISERROR(SEARCH("PCard",AH35)))</formula>
    </cfRule>
    <cfRule type="containsText" dxfId="1768" priority="1737" operator="containsText" text="Select">
      <formula>NOT(ISERROR(SEARCH("Select",AH35)))</formula>
    </cfRule>
    <cfRule type="containsText" dxfId="1767" priority="1738" operator="containsText" text="Pre-Pd">
      <formula>NOT(ISERROR(SEARCH("Pre-Pd",AH35)))</formula>
    </cfRule>
    <cfRule type="containsText" dxfId="1766" priority="1739" operator="containsText" text="Pre_Pd">
      <formula>NOT(ISERROR(SEARCH("Pre_Pd",AH35)))</formula>
    </cfRule>
    <cfRule type="containsText" dxfId="1765" priority="1740" operator="containsText" text="Pre-Pd">
      <formula>NOT(ISERROR(SEARCH("Pre-Pd",AH35)))</formula>
    </cfRule>
    <cfRule type="containsText" dxfId="1764" priority="1741" operator="containsText" text="Pre_Pd">
      <formula>NOT(ISERROR(SEARCH("Pre_Pd",AH35)))</formula>
    </cfRule>
    <cfRule type="cellIs" dxfId="1763" priority="1742" operator="equal">
      <formula>"PCard"</formula>
    </cfRule>
  </conditionalFormatting>
  <conditionalFormatting sqref="AJ35">
    <cfRule type="containsText" dxfId="1762" priority="1729" operator="containsText" text="PCard">
      <formula>NOT(ISERROR(SEARCH("PCard",AJ35)))</formula>
    </cfRule>
    <cfRule type="containsText" dxfId="1761" priority="1730" operator="containsText" text="Select">
      <formula>NOT(ISERROR(SEARCH("Select",AJ35)))</formula>
    </cfRule>
    <cfRule type="containsText" dxfId="1760" priority="1731" operator="containsText" text="Pre-Pd">
      <formula>NOT(ISERROR(SEARCH("Pre-Pd",AJ35)))</formula>
    </cfRule>
    <cfRule type="containsText" dxfId="1759" priority="1732" operator="containsText" text="Pre_Pd">
      <formula>NOT(ISERROR(SEARCH("Pre_Pd",AJ35)))</formula>
    </cfRule>
    <cfRule type="containsText" dxfId="1758" priority="1733" operator="containsText" text="Pre-Pd">
      <formula>NOT(ISERROR(SEARCH("Pre-Pd",AJ35)))</formula>
    </cfRule>
    <cfRule type="containsText" dxfId="1757" priority="1734" operator="containsText" text="Pre_Pd">
      <formula>NOT(ISERROR(SEARCH("Pre_Pd",AJ35)))</formula>
    </cfRule>
    <cfRule type="cellIs" dxfId="1756" priority="1735" operator="equal">
      <formula>"PCard"</formula>
    </cfRule>
  </conditionalFormatting>
  <conditionalFormatting sqref="AL35">
    <cfRule type="containsText" dxfId="1755" priority="1722" operator="containsText" text="PCard">
      <formula>NOT(ISERROR(SEARCH("PCard",AL35)))</formula>
    </cfRule>
    <cfRule type="containsText" dxfId="1754" priority="1723" operator="containsText" text="Select">
      <formula>NOT(ISERROR(SEARCH("Select",AL35)))</formula>
    </cfRule>
    <cfRule type="containsText" dxfId="1753" priority="1724" operator="containsText" text="Pre-Pd">
      <formula>NOT(ISERROR(SEARCH("Pre-Pd",AL35)))</formula>
    </cfRule>
    <cfRule type="containsText" dxfId="1752" priority="1725" operator="containsText" text="Pre_Pd">
      <formula>NOT(ISERROR(SEARCH("Pre_Pd",AL35)))</formula>
    </cfRule>
    <cfRule type="containsText" dxfId="1751" priority="1726" operator="containsText" text="Pre-Pd">
      <formula>NOT(ISERROR(SEARCH("Pre-Pd",AL35)))</formula>
    </cfRule>
    <cfRule type="containsText" dxfId="1750" priority="1727" operator="containsText" text="Pre_Pd">
      <formula>NOT(ISERROR(SEARCH("Pre_Pd",AL35)))</formula>
    </cfRule>
    <cfRule type="cellIs" dxfId="1749" priority="1728" operator="equal">
      <formula>"PCard"</formula>
    </cfRule>
  </conditionalFormatting>
  <conditionalFormatting sqref="AN35">
    <cfRule type="containsText" dxfId="1748" priority="1715" operator="containsText" text="PCard">
      <formula>NOT(ISERROR(SEARCH("PCard",AN35)))</formula>
    </cfRule>
    <cfRule type="containsText" dxfId="1747" priority="1716" operator="containsText" text="Select">
      <formula>NOT(ISERROR(SEARCH("Select",AN35)))</formula>
    </cfRule>
    <cfRule type="containsText" dxfId="1746" priority="1717" operator="containsText" text="Pre-Pd">
      <formula>NOT(ISERROR(SEARCH("Pre-Pd",AN35)))</formula>
    </cfRule>
    <cfRule type="containsText" dxfId="1745" priority="1718" operator="containsText" text="Pre_Pd">
      <formula>NOT(ISERROR(SEARCH("Pre_Pd",AN35)))</formula>
    </cfRule>
    <cfRule type="containsText" dxfId="1744" priority="1719" operator="containsText" text="Pre-Pd">
      <formula>NOT(ISERROR(SEARCH("Pre-Pd",AN35)))</formula>
    </cfRule>
    <cfRule type="containsText" dxfId="1743" priority="1720" operator="containsText" text="Pre_Pd">
      <formula>NOT(ISERROR(SEARCH("Pre_Pd",AN35)))</formula>
    </cfRule>
    <cfRule type="cellIs" dxfId="1742" priority="1721" operator="equal">
      <formula>"PCard"</formula>
    </cfRule>
  </conditionalFormatting>
  <conditionalFormatting sqref="AP35">
    <cfRule type="containsText" dxfId="1741" priority="1708" operator="containsText" text="PCard">
      <formula>NOT(ISERROR(SEARCH("PCard",AP35)))</formula>
    </cfRule>
    <cfRule type="containsText" dxfId="1740" priority="1709" operator="containsText" text="Select">
      <formula>NOT(ISERROR(SEARCH("Select",AP35)))</formula>
    </cfRule>
    <cfRule type="containsText" dxfId="1739" priority="1710" operator="containsText" text="Pre-Pd">
      <formula>NOT(ISERROR(SEARCH("Pre-Pd",AP35)))</formula>
    </cfRule>
    <cfRule type="containsText" dxfId="1738" priority="1711" operator="containsText" text="Pre_Pd">
      <formula>NOT(ISERROR(SEARCH("Pre_Pd",AP35)))</formula>
    </cfRule>
    <cfRule type="containsText" dxfId="1737" priority="1712" operator="containsText" text="Pre-Pd">
      <formula>NOT(ISERROR(SEARCH("Pre-Pd",AP35)))</formula>
    </cfRule>
    <cfRule type="containsText" dxfId="1736" priority="1713" operator="containsText" text="Pre_Pd">
      <formula>NOT(ISERROR(SEARCH("Pre_Pd",AP35)))</formula>
    </cfRule>
    <cfRule type="cellIs" dxfId="1735" priority="1714" operator="equal">
      <formula>"PCard"</formula>
    </cfRule>
  </conditionalFormatting>
  <conditionalFormatting sqref="AR35">
    <cfRule type="containsText" dxfId="1734" priority="1701" operator="containsText" text="PCard">
      <formula>NOT(ISERROR(SEARCH("PCard",AR35)))</formula>
    </cfRule>
    <cfRule type="containsText" dxfId="1733" priority="1702" operator="containsText" text="Select">
      <formula>NOT(ISERROR(SEARCH("Select",AR35)))</formula>
    </cfRule>
    <cfRule type="containsText" dxfId="1732" priority="1703" operator="containsText" text="Pre-Pd">
      <formula>NOT(ISERROR(SEARCH("Pre-Pd",AR35)))</formula>
    </cfRule>
    <cfRule type="containsText" dxfId="1731" priority="1704" operator="containsText" text="Pre_Pd">
      <formula>NOT(ISERROR(SEARCH("Pre_Pd",AR35)))</formula>
    </cfRule>
    <cfRule type="containsText" dxfId="1730" priority="1705" operator="containsText" text="Pre-Pd">
      <formula>NOT(ISERROR(SEARCH("Pre-Pd",AR35)))</formula>
    </cfRule>
    <cfRule type="containsText" dxfId="1729" priority="1706" operator="containsText" text="Pre_Pd">
      <formula>NOT(ISERROR(SEARCH("Pre_Pd",AR35)))</formula>
    </cfRule>
    <cfRule type="cellIs" dxfId="1728" priority="1707" operator="equal">
      <formula>"PCard"</formula>
    </cfRule>
  </conditionalFormatting>
  <conditionalFormatting sqref="AT35">
    <cfRule type="containsText" dxfId="1727" priority="1694" operator="containsText" text="PCard">
      <formula>NOT(ISERROR(SEARCH("PCard",AT35)))</formula>
    </cfRule>
    <cfRule type="containsText" dxfId="1726" priority="1695" operator="containsText" text="Select">
      <formula>NOT(ISERROR(SEARCH("Select",AT35)))</formula>
    </cfRule>
    <cfRule type="containsText" dxfId="1725" priority="1696" operator="containsText" text="Pre-Pd">
      <formula>NOT(ISERROR(SEARCH("Pre-Pd",AT35)))</formula>
    </cfRule>
    <cfRule type="containsText" dxfId="1724" priority="1697" operator="containsText" text="Pre_Pd">
      <formula>NOT(ISERROR(SEARCH("Pre_Pd",AT35)))</formula>
    </cfRule>
    <cfRule type="containsText" dxfId="1723" priority="1698" operator="containsText" text="Pre-Pd">
      <formula>NOT(ISERROR(SEARCH("Pre-Pd",AT35)))</formula>
    </cfRule>
    <cfRule type="containsText" dxfId="1722" priority="1699" operator="containsText" text="Pre_Pd">
      <formula>NOT(ISERROR(SEARCH("Pre_Pd",AT35)))</formula>
    </cfRule>
    <cfRule type="cellIs" dxfId="1721" priority="1700" operator="equal">
      <formula>"PCard"</formula>
    </cfRule>
  </conditionalFormatting>
  <conditionalFormatting sqref="J59:J76">
    <cfRule type="containsText" dxfId="1720" priority="1688" operator="containsText" text="Select">
      <formula>NOT(ISERROR(SEARCH("Select",J59)))</formula>
    </cfRule>
    <cfRule type="containsText" dxfId="1719" priority="1689" operator="containsText" text="Pre-Pd">
      <formula>NOT(ISERROR(SEARCH("Pre-Pd",J59)))</formula>
    </cfRule>
    <cfRule type="containsText" dxfId="1718" priority="1690" operator="containsText" text="Pre_Pd">
      <formula>NOT(ISERROR(SEARCH("Pre_Pd",J59)))</formula>
    </cfRule>
    <cfRule type="containsText" dxfId="1717" priority="1691" operator="containsText" text="Pre-Pd">
      <formula>NOT(ISERROR(SEARCH("Pre-Pd",J59)))</formula>
    </cfRule>
    <cfRule type="containsText" dxfId="1716" priority="1692" operator="containsText" text="Pre_Pd">
      <formula>NOT(ISERROR(SEARCH("Pre_Pd",J59)))</formula>
    </cfRule>
    <cfRule type="cellIs" dxfId="1715" priority="1693" operator="equal">
      <formula>"PCard"</formula>
    </cfRule>
  </conditionalFormatting>
  <conditionalFormatting sqref="L59:L76">
    <cfRule type="containsText" dxfId="1714" priority="1682" operator="containsText" text="Select">
      <formula>NOT(ISERROR(SEARCH("Select",L59)))</formula>
    </cfRule>
    <cfRule type="containsText" dxfId="1713" priority="1683" operator="containsText" text="Pre-Pd">
      <formula>NOT(ISERROR(SEARCH("Pre-Pd",L59)))</formula>
    </cfRule>
    <cfRule type="containsText" dxfId="1712" priority="1684" operator="containsText" text="Pre_Pd">
      <formula>NOT(ISERROR(SEARCH("Pre_Pd",L59)))</formula>
    </cfRule>
    <cfRule type="containsText" dxfId="1711" priority="1685" operator="containsText" text="Pre-Pd">
      <formula>NOT(ISERROR(SEARCH("Pre-Pd",L59)))</formula>
    </cfRule>
    <cfRule type="containsText" dxfId="1710" priority="1686" operator="containsText" text="Pre_Pd">
      <formula>NOT(ISERROR(SEARCH("Pre_Pd",L59)))</formula>
    </cfRule>
    <cfRule type="cellIs" dxfId="1709" priority="1687" operator="equal">
      <formula>"PCard"</formula>
    </cfRule>
  </conditionalFormatting>
  <conditionalFormatting sqref="N59:N76">
    <cfRule type="containsText" dxfId="1708" priority="1676" operator="containsText" text="Select">
      <formula>NOT(ISERROR(SEARCH("Select",N59)))</formula>
    </cfRule>
    <cfRule type="containsText" dxfId="1707" priority="1677" operator="containsText" text="Pre-Pd">
      <formula>NOT(ISERROR(SEARCH("Pre-Pd",N59)))</formula>
    </cfRule>
    <cfRule type="containsText" dxfId="1706" priority="1678" operator="containsText" text="Pre_Pd">
      <formula>NOT(ISERROR(SEARCH("Pre_Pd",N59)))</formula>
    </cfRule>
    <cfRule type="containsText" dxfId="1705" priority="1679" operator="containsText" text="Pre-Pd">
      <formula>NOT(ISERROR(SEARCH("Pre-Pd",N59)))</formula>
    </cfRule>
    <cfRule type="containsText" dxfId="1704" priority="1680" operator="containsText" text="Pre_Pd">
      <formula>NOT(ISERROR(SEARCH("Pre_Pd",N59)))</formula>
    </cfRule>
    <cfRule type="cellIs" dxfId="1703" priority="1681" operator="equal">
      <formula>"PCard"</formula>
    </cfRule>
  </conditionalFormatting>
  <conditionalFormatting sqref="P59:Z76">
    <cfRule type="containsText" dxfId="1702" priority="1670" operator="containsText" text="Select">
      <formula>NOT(ISERROR(SEARCH("Select",P59)))</formula>
    </cfRule>
    <cfRule type="containsText" dxfId="1701" priority="1671" operator="containsText" text="Pre-Pd">
      <formula>NOT(ISERROR(SEARCH("Pre-Pd",P59)))</formula>
    </cfRule>
    <cfRule type="containsText" dxfId="1700" priority="1672" operator="containsText" text="Pre_Pd">
      <formula>NOT(ISERROR(SEARCH("Pre_Pd",P59)))</formula>
    </cfRule>
    <cfRule type="containsText" dxfId="1699" priority="1673" operator="containsText" text="Pre-Pd">
      <formula>NOT(ISERROR(SEARCH("Pre-Pd",P59)))</formula>
    </cfRule>
    <cfRule type="containsText" dxfId="1698" priority="1674" operator="containsText" text="Pre_Pd">
      <formula>NOT(ISERROR(SEARCH("Pre_Pd",P59)))</formula>
    </cfRule>
    <cfRule type="cellIs" dxfId="1697" priority="1675" operator="equal">
      <formula>"PCard"</formula>
    </cfRule>
  </conditionalFormatting>
  <conditionalFormatting sqref="AB59:AB76">
    <cfRule type="containsText" dxfId="1696" priority="1664" operator="containsText" text="Select">
      <formula>NOT(ISERROR(SEARCH("Select",AB59)))</formula>
    </cfRule>
    <cfRule type="containsText" dxfId="1695" priority="1665" operator="containsText" text="Pre-Pd">
      <formula>NOT(ISERROR(SEARCH("Pre-Pd",AB59)))</formula>
    </cfRule>
    <cfRule type="containsText" dxfId="1694" priority="1666" operator="containsText" text="Pre_Pd">
      <formula>NOT(ISERROR(SEARCH("Pre_Pd",AB59)))</formula>
    </cfRule>
    <cfRule type="containsText" dxfId="1693" priority="1667" operator="containsText" text="Pre-Pd">
      <formula>NOT(ISERROR(SEARCH("Pre-Pd",AB59)))</formula>
    </cfRule>
    <cfRule type="containsText" dxfId="1692" priority="1668" operator="containsText" text="Pre_Pd">
      <formula>NOT(ISERROR(SEARCH("Pre_Pd",AB59)))</formula>
    </cfRule>
    <cfRule type="cellIs" dxfId="1691" priority="1669" operator="equal">
      <formula>"PCard"</formula>
    </cfRule>
  </conditionalFormatting>
  <conditionalFormatting sqref="AD59:AD76">
    <cfRule type="containsText" dxfId="1690" priority="1658" operator="containsText" text="Select">
      <formula>NOT(ISERROR(SEARCH("Select",AD59)))</formula>
    </cfRule>
    <cfRule type="containsText" dxfId="1689" priority="1659" operator="containsText" text="Pre-Pd">
      <formula>NOT(ISERROR(SEARCH("Pre-Pd",AD59)))</formula>
    </cfRule>
    <cfRule type="containsText" dxfId="1688" priority="1660" operator="containsText" text="Pre_Pd">
      <formula>NOT(ISERROR(SEARCH("Pre_Pd",AD59)))</formula>
    </cfRule>
    <cfRule type="containsText" dxfId="1687" priority="1661" operator="containsText" text="Pre-Pd">
      <formula>NOT(ISERROR(SEARCH("Pre-Pd",AD59)))</formula>
    </cfRule>
    <cfRule type="containsText" dxfId="1686" priority="1662" operator="containsText" text="Pre_Pd">
      <formula>NOT(ISERROR(SEARCH("Pre_Pd",AD59)))</formula>
    </cfRule>
    <cfRule type="cellIs" dxfId="1685" priority="1663" operator="equal">
      <formula>"PCard"</formula>
    </cfRule>
  </conditionalFormatting>
  <conditionalFormatting sqref="AF59:AF76">
    <cfRule type="containsText" dxfId="1684" priority="1652" operator="containsText" text="Select">
      <formula>NOT(ISERROR(SEARCH("Select",AF59)))</formula>
    </cfRule>
    <cfRule type="containsText" dxfId="1683" priority="1653" operator="containsText" text="Pre-Pd">
      <formula>NOT(ISERROR(SEARCH("Pre-Pd",AF59)))</formula>
    </cfRule>
    <cfRule type="containsText" dxfId="1682" priority="1654" operator="containsText" text="Pre_Pd">
      <formula>NOT(ISERROR(SEARCH("Pre_Pd",AF59)))</formula>
    </cfRule>
    <cfRule type="containsText" dxfId="1681" priority="1655" operator="containsText" text="Pre-Pd">
      <formula>NOT(ISERROR(SEARCH("Pre-Pd",AF59)))</formula>
    </cfRule>
    <cfRule type="containsText" dxfId="1680" priority="1656" operator="containsText" text="Pre_Pd">
      <formula>NOT(ISERROR(SEARCH("Pre_Pd",AF59)))</formula>
    </cfRule>
    <cfRule type="cellIs" dxfId="1679" priority="1657" operator="equal">
      <formula>"PCard"</formula>
    </cfRule>
  </conditionalFormatting>
  <conditionalFormatting sqref="AH59:AH76">
    <cfRule type="containsText" dxfId="1678" priority="1646" operator="containsText" text="Select">
      <formula>NOT(ISERROR(SEARCH("Select",AH59)))</formula>
    </cfRule>
    <cfRule type="containsText" dxfId="1677" priority="1647" operator="containsText" text="Pre-Pd">
      <formula>NOT(ISERROR(SEARCH("Pre-Pd",AH59)))</formula>
    </cfRule>
    <cfRule type="containsText" dxfId="1676" priority="1648" operator="containsText" text="Pre_Pd">
      <formula>NOT(ISERROR(SEARCH("Pre_Pd",AH59)))</formula>
    </cfRule>
    <cfRule type="containsText" dxfId="1675" priority="1649" operator="containsText" text="Pre-Pd">
      <formula>NOT(ISERROR(SEARCH("Pre-Pd",AH59)))</formula>
    </cfRule>
    <cfRule type="containsText" dxfId="1674" priority="1650" operator="containsText" text="Pre_Pd">
      <formula>NOT(ISERROR(SEARCH("Pre_Pd",AH59)))</formula>
    </cfRule>
    <cfRule type="cellIs" dxfId="1673" priority="1651" operator="equal">
      <formula>"PCard"</formula>
    </cfRule>
  </conditionalFormatting>
  <conditionalFormatting sqref="AJ59:AJ76">
    <cfRule type="containsText" dxfId="1672" priority="1640" operator="containsText" text="Select">
      <formula>NOT(ISERROR(SEARCH("Select",AJ59)))</formula>
    </cfRule>
    <cfRule type="containsText" dxfId="1671" priority="1641" operator="containsText" text="Pre-Pd">
      <formula>NOT(ISERROR(SEARCH("Pre-Pd",AJ59)))</formula>
    </cfRule>
    <cfRule type="containsText" dxfId="1670" priority="1642" operator="containsText" text="Pre_Pd">
      <formula>NOT(ISERROR(SEARCH("Pre_Pd",AJ59)))</formula>
    </cfRule>
    <cfRule type="containsText" dxfId="1669" priority="1643" operator="containsText" text="Pre-Pd">
      <formula>NOT(ISERROR(SEARCH("Pre-Pd",AJ59)))</formula>
    </cfRule>
    <cfRule type="containsText" dxfId="1668" priority="1644" operator="containsText" text="Pre_Pd">
      <formula>NOT(ISERROR(SEARCH("Pre_Pd",AJ59)))</formula>
    </cfRule>
    <cfRule type="cellIs" dxfId="1667" priority="1645" operator="equal">
      <formula>"PCard"</formula>
    </cfRule>
  </conditionalFormatting>
  <conditionalFormatting sqref="AL59:AL76">
    <cfRule type="containsText" dxfId="1666" priority="1634" operator="containsText" text="Select">
      <formula>NOT(ISERROR(SEARCH("Select",AL59)))</formula>
    </cfRule>
    <cfRule type="containsText" dxfId="1665" priority="1635" operator="containsText" text="Pre-Pd">
      <formula>NOT(ISERROR(SEARCH("Pre-Pd",AL59)))</formula>
    </cfRule>
    <cfRule type="containsText" dxfId="1664" priority="1636" operator="containsText" text="Pre_Pd">
      <formula>NOT(ISERROR(SEARCH("Pre_Pd",AL59)))</formula>
    </cfRule>
    <cfRule type="containsText" dxfId="1663" priority="1637" operator="containsText" text="Pre-Pd">
      <formula>NOT(ISERROR(SEARCH("Pre-Pd",AL59)))</formula>
    </cfRule>
    <cfRule type="containsText" dxfId="1662" priority="1638" operator="containsText" text="Pre_Pd">
      <formula>NOT(ISERROR(SEARCH("Pre_Pd",AL59)))</formula>
    </cfRule>
    <cfRule type="cellIs" dxfId="1661" priority="1639" operator="equal">
      <formula>"PCard"</formula>
    </cfRule>
  </conditionalFormatting>
  <conditionalFormatting sqref="AN59:AN76">
    <cfRule type="containsText" dxfId="1660" priority="1628" operator="containsText" text="Select">
      <formula>NOT(ISERROR(SEARCH("Select",AN59)))</formula>
    </cfRule>
    <cfRule type="containsText" dxfId="1659" priority="1629" operator="containsText" text="Pre-Pd">
      <formula>NOT(ISERROR(SEARCH("Pre-Pd",AN59)))</formula>
    </cfRule>
    <cfRule type="containsText" dxfId="1658" priority="1630" operator="containsText" text="Pre_Pd">
      <formula>NOT(ISERROR(SEARCH("Pre_Pd",AN59)))</formula>
    </cfRule>
    <cfRule type="containsText" dxfId="1657" priority="1631" operator="containsText" text="Pre-Pd">
      <formula>NOT(ISERROR(SEARCH("Pre-Pd",AN59)))</formula>
    </cfRule>
    <cfRule type="containsText" dxfId="1656" priority="1632" operator="containsText" text="Pre_Pd">
      <formula>NOT(ISERROR(SEARCH("Pre_Pd",AN59)))</formula>
    </cfRule>
    <cfRule type="cellIs" dxfId="1655" priority="1633" operator="equal">
      <formula>"PCard"</formula>
    </cfRule>
  </conditionalFormatting>
  <conditionalFormatting sqref="AP59:AP76">
    <cfRule type="containsText" dxfId="1654" priority="1622" operator="containsText" text="Select">
      <formula>NOT(ISERROR(SEARCH("Select",AP59)))</formula>
    </cfRule>
    <cfRule type="containsText" dxfId="1653" priority="1623" operator="containsText" text="Pre-Pd">
      <formula>NOT(ISERROR(SEARCH("Pre-Pd",AP59)))</formula>
    </cfRule>
    <cfRule type="containsText" dxfId="1652" priority="1624" operator="containsText" text="Pre_Pd">
      <formula>NOT(ISERROR(SEARCH("Pre_Pd",AP59)))</formula>
    </cfRule>
    <cfRule type="containsText" dxfId="1651" priority="1625" operator="containsText" text="Pre-Pd">
      <formula>NOT(ISERROR(SEARCH("Pre-Pd",AP59)))</formula>
    </cfRule>
    <cfRule type="containsText" dxfId="1650" priority="1626" operator="containsText" text="Pre_Pd">
      <formula>NOT(ISERROR(SEARCH("Pre_Pd",AP59)))</formula>
    </cfRule>
    <cfRule type="cellIs" dxfId="1649" priority="1627" operator="equal">
      <formula>"PCard"</formula>
    </cfRule>
  </conditionalFormatting>
  <conditionalFormatting sqref="AR59:AR76">
    <cfRule type="containsText" dxfId="1648" priority="1616" operator="containsText" text="Select">
      <formula>NOT(ISERROR(SEARCH("Select",AR59)))</formula>
    </cfRule>
    <cfRule type="containsText" dxfId="1647" priority="1617" operator="containsText" text="Pre-Pd">
      <formula>NOT(ISERROR(SEARCH("Pre-Pd",AR59)))</formula>
    </cfRule>
    <cfRule type="containsText" dxfId="1646" priority="1618" operator="containsText" text="Pre_Pd">
      <formula>NOT(ISERROR(SEARCH("Pre_Pd",AR59)))</formula>
    </cfRule>
    <cfRule type="containsText" dxfId="1645" priority="1619" operator="containsText" text="Pre-Pd">
      <formula>NOT(ISERROR(SEARCH("Pre-Pd",AR59)))</formula>
    </cfRule>
    <cfRule type="containsText" dxfId="1644" priority="1620" operator="containsText" text="Pre_Pd">
      <formula>NOT(ISERROR(SEARCH("Pre_Pd",AR59)))</formula>
    </cfRule>
    <cfRule type="cellIs" dxfId="1643" priority="1621" operator="equal">
      <formula>"PCard"</formula>
    </cfRule>
  </conditionalFormatting>
  <conditionalFormatting sqref="AT59:AT76">
    <cfRule type="containsText" dxfId="1642" priority="1610" operator="containsText" text="Select">
      <formula>NOT(ISERROR(SEARCH("Select",AT59)))</formula>
    </cfRule>
    <cfRule type="containsText" dxfId="1641" priority="1611" operator="containsText" text="Pre-Pd">
      <formula>NOT(ISERROR(SEARCH("Pre-Pd",AT59)))</formula>
    </cfRule>
    <cfRule type="containsText" dxfId="1640" priority="1612" operator="containsText" text="Pre_Pd">
      <formula>NOT(ISERROR(SEARCH("Pre_Pd",AT59)))</formula>
    </cfRule>
    <cfRule type="containsText" dxfId="1639" priority="1613" operator="containsText" text="Pre-Pd">
      <formula>NOT(ISERROR(SEARCH("Pre-Pd",AT59)))</formula>
    </cfRule>
    <cfRule type="containsText" dxfId="1638" priority="1614" operator="containsText" text="Pre_Pd">
      <formula>NOT(ISERROR(SEARCH("Pre_Pd",AT59)))</formula>
    </cfRule>
    <cfRule type="cellIs" dxfId="1637" priority="1615" operator="equal">
      <formula>"PCard"</formula>
    </cfRule>
  </conditionalFormatting>
  <conditionalFormatting sqref="H50">
    <cfRule type="containsText" dxfId="1636" priority="1609" operator="containsText" text="PCard">
      <formula>NOT(ISERROR(SEARCH("PCard",H50)))</formula>
    </cfRule>
  </conditionalFormatting>
  <conditionalFormatting sqref="H51:H52">
    <cfRule type="containsText" dxfId="1635" priority="1608" operator="containsText" text="PCard">
      <formula>NOT(ISERROR(SEARCH("PCard",H51)))</formula>
    </cfRule>
  </conditionalFormatting>
  <conditionalFormatting sqref="J50">
    <cfRule type="containsText" dxfId="1634" priority="1607" operator="containsText" text="PCard">
      <formula>NOT(ISERROR(SEARCH("PCard",J50)))</formula>
    </cfRule>
  </conditionalFormatting>
  <conditionalFormatting sqref="J51:J52">
    <cfRule type="containsText" dxfId="1633" priority="1606" operator="containsText" text="PCard">
      <formula>NOT(ISERROR(SEARCH("PCard",J51)))</formula>
    </cfRule>
  </conditionalFormatting>
  <conditionalFormatting sqref="L50">
    <cfRule type="containsText" dxfId="1632" priority="1605" operator="containsText" text="PCard">
      <formula>NOT(ISERROR(SEARCH("PCard",L50)))</formula>
    </cfRule>
  </conditionalFormatting>
  <conditionalFormatting sqref="L51:L52">
    <cfRule type="containsText" dxfId="1631" priority="1604" operator="containsText" text="PCard">
      <formula>NOT(ISERROR(SEARCH("PCard",L51)))</formula>
    </cfRule>
  </conditionalFormatting>
  <conditionalFormatting sqref="N50">
    <cfRule type="containsText" dxfId="1630" priority="1603" operator="containsText" text="PCard">
      <formula>NOT(ISERROR(SEARCH("PCard",N50)))</formula>
    </cfRule>
  </conditionalFormatting>
  <conditionalFormatting sqref="N51:N52">
    <cfRule type="containsText" dxfId="1629" priority="1602" operator="containsText" text="PCard">
      <formula>NOT(ISERROR(SEARCH("PCard",N51)))</formula>
    </cfRule>
  </conditionalFormatting>
  <conditionalFormatting sqref="P50:Z50">
    <cfRule type="containsText" dxfId="1628" priority="1601" operator="containsText" text="PCard">
      <formula>NOT(ISERROR(SEARCH("PCard",P50)))</formula>
    </cfRule>
  </conditionalFormatting>
  <conditionalFormatting sqref="P51:Z52">
    <cfRule type="containsText" dxfId="1627" priority="1600" operator="containsText" text="PCard">
      <formula>NOT(ISERROR(SEARCH("PCard",P51)))</formula>
    </cfRule>
  </conditionalFormatting>
  <conditionalFormatting sqref="AB50">
    <cfRule type="containsText" dxfId="1626" priority="1599" operator="containsText" text="PCard">
      <formula>NOT(ISERROR(SEARCH("PCard",AB50)))</formula>
    </cfRule>
  </conditionalFormatting>
  <conditionalFormatting sqref="AB51:AB52">
    <cfRule type="containsText" dxfId="1625" priority="1598" operator="containsText" text="PCard">
      <formula>NOT(ISERROR(SEARCH("PCard",AB51)))</formula>
    </cfRule>
  </conditionalFormatting>
  <conditionalFormatting sqref="AD50">
    <cfRule type="containsText" dxfId="1624" priority="1597" operator="containsText" text="PCard">
      <formula>NOT(ISERROR(SEARCH("PCard",AD50)))</formula>
    </cfRule>
  </conditionalFormatting>
  <conditionalFormatting sqref="AD51:AD52">
    <cfRule type="containsText" dxfId="1623" priority="1596" operator="containsText" text="PCard">
      <formula>NOT(ISERROR(SEARCH("PCard",AD51)))</formula>
    </cfRule>
  </conditionalFormatting>
  <conditionalFormatting sqref="AF50">
    <cfRule type="containsText" dxfId="1622" priority="1595" operator="containsText" text="PCard">
      <formula>NOT(ISERROR(SEARCH("PCard",AF50)))</formula>
    </cfRule>
  </conditionalFormatting>
  <conditionalFormatting sqref="AF51:AF52">
    <cfRule type="containsText" dxfId="1621" priority="1594" operator="containsText" text="PCard">
      <formula>NOT(ISERROR(SEARCH("PCard",AF51)))</formula>
    </cfRule>
  </conditionalFormatting>
  <conditionalFormatting sqref="AH50">
    <cfRule type="containsText" dxfId="1620" priority="1593" operator="containsText" text="PCard">
      <formula>NOT(ISERROR(SEARCH("PCard",AH50)))</formula>
    </cfRule>
  </conditionalFormatting>
  <conditionalFormatting sqref="AH51:AH52">
    <cfRule type="containsText" dxfId="1619" priority="1592" operator="containsText" text="PCard">
      <formula>NOT(ISERROR(SEARCH("PCard",AH51)))</formula>
    </cfRule>
  </conditionalFormatting>
  <conditionalFormatting sqref="AD50">
    <cfRule type="containsText" dxfId="1618" priority="1591" operator="containsText" text="PCard">
      <formula>NOT(ISERROR(SEARCH("PCard",AD50)))</formula>
    </cfRule>
  </conditionalFormatting>
  <conditionalFormatting sqref="AD51:AD52">
    <cfRule type="containsText" dxfId="1617" priority="1590" operator="containsText" text="PCard">
      <formula>NOT(ISERROR(SEARCH("PCard",AD51)))</formula>
    </cfRule>
  </conditionalFormatting>
  <conditionalFormatting sqref="AB50">
    <cfRule type="containsText" dxfId="1616" priority="1589" operator="containsText" text="PCard">
      <formula>NOT(ISERROR(SEARCH("PCard",AB50)))</formula>
    </cfRule>
  </conditionalFormatting>
  <conditionalFormatting sqref="AB51:AB52">
    <cfRule type="containsText" dxfId="1615" priority="1588" operator="containsText" text="PCard">
      <formula>NOT(ISERROR(SEARCH("PCard",AB51)))</formula>
    </cfRule>
  </conditionalFormatting>
  <conditionalFormatting sqref="P50:Z50">
    <cfRule type="containsText" dxfId="1614" priority="1587" operator="containsText" text="PCard">
      <formula>NOT(ISERROR(SEARCH("PCard",P50)))</formula>
    </cfRule>
  </conditionalFormatting>
  <conditionalFormatting sqref="P51:Z52">
    <cfRule type="containsText" dxfId="1613" priority="1586" operator="containsText" text="PCard">
      <formula>NOT(ISERROR(SEARCH("PCard",P51)))</formula>
    </cfRule>
  </conditionalFormatting>
  <conditionalFormatting sqref="N50">
    <cfRule type="containsText" dxfId="1612" priority="1585" operator="containsText" text="PCard">
      <formula>NOT(ISERROR(SEARCH("PCard",N50)))</formula>
    </cfRule>
  </conditionalFormatting>
  <conditionalFormatting sqref="N51:N52">
    <cfRule type="containsText" dxfId="1611" priority="1584" operator="containsText" text="PCard">
      <formula>NOT(ISERROR(SEARCH("PCard",N51)))</formula>
    </cfRule>
  </conditionalFormatting>
  <conditionalFormatting sqref="J50">
    <cfRule type="containsText" dxfId="1610" priority="1583" operator="containsText" text="PCard">
      <formula>NOT(ISERROR(SEARCH("PCard",J50)))</formula>
    </cfRule>
  </conditionalFormatting>
  <conditionalFormatting sqref="J51:J52">
    <cfRule type="containsText" dxfId="1609" priority="1582" operator="containsText" text="PCard">
      <formula>NOT(ISERROR(SEARCH("PCard",J51)))</formula>
    </cfRule>
  </conditionalFormatting>
  <conditionalFormatting sqref="H50">
    <cfRule type="containsText" dxfId="1608" priority="1581" operator="containsText" text="PCard">
      <formula>NOT(ISERROR(SEARCH("PCard",H50)))</formula>
    </cfRule>
  </conditionalFormatting>
  <conditionalFormatting sqref="H51:H52">
    <cfRule type="containsText" dxfId="1607" priority="1580" operator="containsText" text="PCard">
      <formula>NOT(ISERROR(SEARCH("PCard",H51)))</formula>
    </cfRule>
  </conditionalFormatting>
  <conditionalFormatting sqref="AJ50">
    <cfRule type="containsText" dxfId="1606" priority="1579" operator="containsText" text="PCard">
      <formula>NOT(ISERROR(SEARCH("PCard",AJ50)))</formula>
    </cfRule>
  </conditionalFormatting>
  <conditionalFormatting sqref="AJ51:AJ52">
    <cfRule type="containsText" dxfId="1605" priority="1578" operator="containsText" text="PCard">
      <formula>NOT(ISERROR(SEARCH("PCard",AJ51)))</formula>
    </cfRule>
  </conditionalFormatting>
  <conditionalFormatting sqref="AL50">
    <cfRule type="containsText" dxfId="1604" priority="1577" operator="containsText" text="PCard">
      <formula>NOT(ISERROR(SEARCH("PCard",AL50)))</formula>
    </cfRule>
  </conditionalFormatting>
  <conditionalFormatting sqref="AL51:AL52">
    <cfRule type="containsText" dxfId="1603" priority="1576" operator="containsText" text="PCard">
      <formula>NOT(ISERROR(SEARCH("PCard",AL51)))</formula>
    </cfRule>
  </conditionalFormatting>
  <conditionalFormatting sqref="AN50">
    <cfRule type="containsText" dxfId="1602" priority="1575" operator="containsText" text="PCard">
      <formula>NOT(ISERROR(SEARCH("PCard",AN50)))</formula>
    </cfRule>
  </conditionalFormatting>
  <conditionalFormatting sqref="AN51:AN52">
    <cfRule type="containsText" dxfId="1601" priority="1574" operator="containsText" text="PCard">
      <formula>NOT(ISERROR(SEARCH("PCard",AN51)))</formula>
    </cfRule>
  </conditionalFormatting>
  <conditionalFormatting sqref="AP50">
    <cfRule type="containsText" dxfId="1600" priority="1573" operator="containsText" text="PCard">
      <formula>NOT(ISERROR(SEARCH("PCard",AP50)))</formula>
    </cfRule>
  </conditionalFormatting>
  <conditionalFormatting sqref="AP51:AP52">
    <cfRule type="containsText" dxfId="1599" priority="1572" operator="containsText" text="PCard">
      <formula>NOT(ISERROR(SEARCH("PCard",AP51)))</formula>
    </cfRule>
  </conditionalFormatting>
  <conditionalFormatting sqref="AR50">
    <cfRule type="containsText" dxfId="1598" priority="1571" operator="containsText" text="PCard">
      <formula>NOT(ISERROR(SEARCH("PCard",AR50)))</formula>
    </cfRule>
  </conditionalFormatting>
  <conditionalFormatting sqref="AR51:AR52">
    <cfRule type="containsText" dxfId="1597" priority="1570" operator="containsText" text="PCard">
      <formula>NOT(ISERROR(SEARCH("PCard",AR51)))</formula>
    </cfRule>
  </conditionalFormatting>
  <conditionalFormatting sqref="AT50">
    <cfRule type="containsText" dxfId="1596" priority="1569" operator="containsText" text="PCard">
      <formula>NOT(ISERROR(SEARCH("PCard",AT50)))</formula>
    </cfRule>
  </conditionalFormatting>
  <conditionalFormatting sqref="AT51:AT52">
    <cfRule type="containsText" dxfId="1595" priority="1568" operator="containsText" text="PCard">
      <formula>NOT(ISERROR(SEARCH("PCard",AT51)))</formula>
    </cfRule>
  </conditionalFormatting>
  <conditionalFormatting sqref="Q11 S11 U11 W11 Y11">
    <cfRule type="containsBlanks" dxfId="1594" priority="1567">
      <formula>LEN(TRIM(Q11))=0</formula>
    </cfRule>
  </conditionalFormatting>
  <conditionalFormatting sqref="R59:R76">
    <cfRule type="containsText" dxfId="1593" priority="1561" operator="containsText" text="Select">
      <formula>NOT(ISERROR(SEARCH("Select",R59)))</formula>
    </cfRule>
    <cfRule type="containsText" dxfId="1592" priority="1562" operator="containsText" text="Pre-Pd">
      <formula>NOT(ISERROR(SEARCH("Pre-Pd",R59)))</formula>
    </cfRule>
    <cfRule type="containsText" dxfId="1591" priority="1563" operator="containsText" text="Pre_Pd">
      <formula>NOT(ISERROR(SEARCH("Pre_Pd",R59)))</formula>
    </cfRule>
    <cfRule type="containsText" dxfId="1590" priority="1564" operator="containsText" text="Pre-Pd">
      <formula>NOT(ISERROR(SEARCH("Pre-Pd",R59)))</formula>
    </cfRule>
    <cfRule type="containsText" dxfId="1589" priority="1565" operator="containsText" text="Pre_Pd">
      <formula>NOT(ISERROR(SEARCH("Pre_Pd",R59)))</formula>
    </cfRule>
    <cfRule type="cellIs" dxfId="1588" priority="1566" operator="equal">
      <formula>"PCard"</formula>
    </cfRule>
  </conditionalFormatting>
  <conditionalFormatting sqref="T59:T76">
    <cfRule type="containsText" dxfId="1587" priority="1555" operator="containsText" text="Select">
      <formula>NOT(ISERROR(SEARCH("Select",T59)))</formula>
    </cfRule>
    <cfRule type="containsText" dxfId="1586" priority="1556" operator="containsText" text="Pre-Pd">
      <formula>NOT(ISERROR(SEARCH("Pre-Pd",T59)))</formula>
    </cfRule>
    <cfRule type="containsText" dxfId="1585" priority="1557" operator="containsText" text="Pre_Pd">
      <formula>NOT(ISERROR(SEARCH("Pre_Pd",T59)))</formula>
    </cfRule>
    <cfRule type="containsText" dxfId="1584" priority="1558" operator="containsText" text="Pre-Pd">
      <formula>NOT(ISERROR(SEARCH("Pre-Pd",T59)))</formula>
    </cfRule>
    <cfRule type="containsText" dxfId="1583" priority="1559" operator="containsText" text="Pre_Pd">
      <formula>NOT(ISERROR(SEARCH("Pre_Pd",T59)))</formula>
    </cfRule>
    <cfRule type="cellIs" dxfId="1582" priority="1560" operator="equal">
      <formula>"PCard"</formula>
    </cfRule>
  </conditionalFormatting>
  <conditionalFormatting sqref="V59:V76">
    <cfRule type="containsText" dxfId="1581" priority="1549" operator="containsText" text="Select">
      <formula>NOT(ISERROR(SEARCH("Select",V59)))</formula>
    </cfRule>
    <cfRule type="containsText" dxfId="1580" priority="1550" operator="containsText" text="Pre-Pd">
      <formula>NOT(ISERROR(SEARCH("Pre-Pd",V59)))</formula>
    </cfRule>
    <cfRule type="containsText" dxfId="1579" priority="1551" operator="containsText" text="Pre_Pd">
      <formula>NOT(ISERROR(SEARCH("Pre_Pd",V59)))</formula>
    </cfRule>
    <cfRule type="containsText" dxfId="1578" priority="1552" operator="containsText" text="Pre-Pd">
      <formula>NOT(ISERROR(SEARCH("Pre-Pd",V59)))</formula>
    </cfRule>
    <cfRule type="containsText" dxfId="1577" priority="1553" operator="containsText" text="Pre_Pd">
      <formula>NOT(ISERROR(SEARCH("Pre_Pd",V59)))</formula>
    </cfRule>
    <cfRule type="cellIs" dxfId="1576" priority="1554" operator="equal">
      <formula>"PCard"</formula>
    </cfRule>
  </conditionalFormatting>
  <conditionalFormatting sqref="X59:X76">
    <cfRule type="containsText" dxfId="1575" priority="1543" operator="containsText" text="Select">
      <formula>NOT(ISERROR(SEARCH("Select",X59)))</formula>
    </cfRule>
    <cfRule type="containsText" dxfId="1574" priority="1544" operator="containsText" text="Pre-Pd">
      <formula>NOT(ISERROR(SEARCH("Pre-Pd",X59)))</formula>
    </cfRule>
    <cfRule type="containsText" dxfId="1573" priority="1545" operator="containsText" text="Pre_Pd">
      <formula>NOT(ISERROR(SEARCH("Pre_Pd",X59)))</formula>
    </cfRule>
    <cfRule type="containsText" dxfId="1572" priority="1546" operator="containsText" text="Pre-Pd">
      <formula>NOT(ISERROR(SEARCH("Pre-Pd",X59)))</formula>
    </cfRule>
    <cfRule type="containsText" dxfId="1571" priority="1547" operator="containsText" text="Pre_Pd">
      <formula>NOT(ISERROR(SEARCH("Pre_Pd",X59)))</formula>
    </cfRule>
    <cfRule type="cellIs" dxfId="1570" priority="1548" operator="equal">
      <formula>"PCard"</formula>
    </cfRule>
  </conditionalFormatting>
  <conditionalFormatting sqref="Z59:Z76">
    <cfRule type="containsText" dxfId="1569" priority="1537" operator="containsText" text="Select">
      <formula>NOT(ISERROR(SEARCH("Select",Z59)))</formula>
    </cfRule>
    <cfRule type="containsText" dxfId="1568" priority="1538" operator="containsText" text="Pre-Pd">
      <formula>NOT(ISERROR(SEARCH("Pre-Pd",Z59)))</formula>
    </cfRule>
    <cfRule type="containsText" dxfId="1567" priority="1539" operator="containsText" text="Pre_Pd">
      <formula>NOT(ISERROR(SEARCH("Pre_Pd",Z59)))</formula>
    </cfRule>
    <cfRule type="containsText" dxfId="1566" priority="1540" operator="containsText" text="Pre-Pd">
      <formula>NOT(ISERROR(SEARCH("Pre-Pd",Z59)))</formula>
    </cfRule>
    <cfRule type="containsText" dxfId="1565" priority="1541" operator="containsText" text="Pre_Pd">
      <formula>NOT(ISERROR(SEARCH("Pre_Pd",Z59)))</formula>
    </cfRule>
    <cfRule type="cellIs" dxfId="1564" priority="1542" operator="equal">
      <formula>"PCard"</formula>
    </cfRule>
  </conditionalFormatting>
  <conditionalFormatting sqref="R35">
    <cfRule type="containsText" dxfId="1563" priority="1531" operator="containsText" text="Select">
      <formula>NOT(ISERROR(SEARCH("Select",R35)))</formula>
    </cfRule>
    <cfRule type="containsText" dxfId="1562" priority="1532" operator="containsText" text="Pre-Pd">
      <formula>NOT(ISERROR(SEARCH("Pre-Pd",R35)))</formula>
    </cfRule>
    <cfRule type="containsText" dxfId="1561" priority="1533" operator="containsText" text="Pre_Pd">
      <formula>NOT(ISERROR(SEARCH("Pre_Pd",R35)))</formula>
    </cfRule>
    <cfRule type="containsText" dxfId="1560" priority="1534" operator="containsText" text="Pre-Pd">
      <formula>NOT(ISERROR(SEARCH("Pre-Pd",R35)))</formula>
    </cfRule>
    <cfRule type="containsText" dxfId="1559" priority="1535" operator="containsText" text="Pre_Pd">
      <formula>NOT(ISERROR(SEARCH("Pre_Pd",R35)))</formula>
    </cfRule>
    <cfRule type="cellIs" dxfId="1558" priority="1536" operator="equal">
      <formula>"PCard"</formula>
    </cfRule>
  </conditionalFormatting>
  <conditionalFormatting sqref="T35">
    <cfRule type="containsText" dxfId="1557" priority="1525" operator="containsText" text="Select">
      <formula>NOT(ISERROR(SEARCH("Select",T35)))</formula>
    </cfRule>
    <cfRule type="containsText" dxfId="1556" priority="1526" operator="containsText" text="Pre-Pd">
      <formula>NOT(ISERROR(SEARCH("Pre-Pd",T35)))</formula>
    </cfRule>
    <cfRule type="containsText" dxfId="1555" priority="1527" operator="containsText" text="Pre_Pd">
      <formula>NOT(ISERROR(SEARCH("Pre_Pd",T35)))</formula>
    </cfRule>
    <cfRule type="containsText" dxfId="1554" priority="1528" operator="containsText" text="Pre-Pd">
      <formula>NOT(ISERROR(SEARCH("Pre-Pd",T35)))</formula>
    </cfRule>
    <cfRule type="containsText" dxfId="1553" priority="1529" operator="containsText" text="Pre_Pd">
      <formula>NOT(ISERROR(SEARCH("Pre_Pd",T35)))</formula>
    </cfRule>
    <cfRule type="cellIs" dxfId="1552" priority="1530" operator="equal">
      <formula>"PCard"</formula>
    </cfRule>
  </conditionalFormatting>
  <conditionalFormatting sqref="V35">
    <cfRule type="containsText" dxfId="1551" priority="1519" operator="containsText" text="Select">
      <formula>NOT(ISERROR(SEARCH("Select",V35)))</formula>
    </cfRule>
    <cfRule type="containsText" dxfId="1550" priority="1520" operator="containsText" text="Pre-Pd">
      <formula>NOT(ISERROR(SEARCH("Pre-Pd",V35)))</formula>
    </cfRule>
    <cfRule type="containsText" dxfId="1549" priority="1521" operator="containsText" text="Pre_Pd">
      <formula>NOT(ISERROR(SEARCH("Pre_Pd",V35)))</formula>
    </cfRule>
    <cfRule type="containsText" dxfId="1548" priority="1522" operator="containsText" text="Pre-Pd">
      <formula>NOT(ISERROR(SEARCH("Pre-Pd",V35)))</formula>
    </cfRule>
    <cfRule type="containsText" dxfId="1547" priority="1523" operator="containsText" text="Pre_Pd">
      <formula>NOT(ISERROR(SEARCH("Pre_Pd",V35)))</formula>
    </cfRule>
    <cfRule type="cellIs" dxfId="1546" priority="1524" operator="equal">
      <formula>"PCard"</formula>
    </cfRule>
  </conditionalFormatting>
  <conditionalFormatting sqref="X35">
    <cfRule type="containsText" dxfId="1545" priority="1513" operator="containsText" text="Select">
      <formula>NOT(ISERROR(SEARCH("Select",X35)))</formula>
    </cfRule>
    <cfRule type="containsText" dxfId="1544" priority="1514" operator="containsText" text="Pre-Pd">
      <formula>NOT(ISERROR(SEARCH("Pre-Pd",X35)))</formula>
    </cfRule>
    <cfRule type="containsText" dxfId="1543" priority="1515" operator="containsText" text="Pre_Pd">
      <formula>NOT(ISERROR(SEARCH("Pre_Pd",X35)))</formula>
    </cfRule>
    <cfRule type="containsText" dxfId="1542" priority="1516" operator="containsText" text="Pre-Pd">
      <formula>NOT(ISERROR(SEARCH("Pre-Pd",X35)))</formula>
    </cfRule>
    <cfRule type="containsText" dxfId="1541" priority="1517" operator="containsText" text="Pre_Pd">
      <formula>NOT(ISERROR(SEARCH("Pre_Pd",X35)))</formula>
    </cfRule>
    <cfRule type="cellIs" dxfId="1540" priority="1518" operator="equal">
      <formula>"PCard"</formula>
    </cfRule>
  </conditionalFormatting>
  <conditionalFormatting sqref="Z35">
    <cfRule type="containsText" dxfId="1539" priority="1507" operator="containsText" text="Select">
      <formula>NOT(ISERROR(SEARCH("Select",Z35)))</formula>
    </cfRule>
    <cfRule type="containsText" dxfId="1538" priority="1508" operator="containsText" text="Pre-Pd">
      <formula>NOT(ISERROR(SEARCH("Pre-Pd",Z35)))</formula>
    </cfRule>
    <cfRule type="containsText" dxfId="1537" priority="1509" operator="containsText" text="Pre_Pd">
      <formula>NOT(ISERROR(SEARCH("Pre_Pd",Z35)))</formula>
    </cfRule>
    <cfRule type="containsText" dxfId="1536" priority="1510" operator="containsText" text="Pre-Pd">
      <formula>NOT(ISERROR(SEARCH("Pre-Pd",Z35)))</formula>
    </cfRule>
    <cfRule type="containsText" dxfId="1535" priority="1511" operator="containsText" text="Pre_Pd">
      <formula>NOT(ISERROR(SEARCH("Pre_Pd",Z35)))</formula>
    </cfRule>
    <cfRule type="cellIs" dxfId="1534" priority="1512" operator="equal">
      <formula>"PCard"</formula>
    </cfRule>
  </conditionalFormatting>
  <conditionalFormatting sqref="R35">
    <cfRule type="containsText" dxfId="1533" priority="1500" operator="containsText" text="PCard">
      <formula>NOT(ISERROR(SEARCH("PCard",R35)))</formula>
    </cfRule>
    <cfRule type="containsText" dxfId="1532" priority="1501" operator="containsText" text="Select">
      <formula>NOT(ISERROR(SEARCH("Select",R35)))</formula>
    </cfRule>
    <cfRule type="containsText" dxfId="1531" priority="1502" operator="containsText" text="Pre-Pd">
      <formula>NOT(ISERROR(SEARCH("Pre-Pd",R35)))</formula>
    </cfRule>
    <cfRule type="containsText" dxfId="1530" priority="1503" operator="containsText" text="Pre_Pd">
      <formula>NOT(ISERROR(SEARCH("Pre_Pd",R35)))</formula>
    </cfRule>
    <cfRule type="containsText" dxfId="1529" priority="1504" operator="containsText" text="Pre-Pd">
      <formula>NOT(ISERROR(SEARCH("Pre-Pd",R35)))</formula>
    </cfRule>
    <cfRule type="containsText" dxfId="1528" priority="1505" operator="containsText" text="Pre_Pd">
      <formula>NOT(ISERROR(SEARCH("Pre_Pd",R35)))</formula>
    </cfRule>
    <cfRule type="cellIs" dxfId="1527" priority="1506" operator="equal">
      <formula>"PCard"</formula>
    </cfRule>
  </conditionalFormatting>
  <conditionalFormatting sqref="T35">
    <cfRule type="containsText" dxfId="1526" priority="1493" operator="containsText" text="PCard">
      <formula>NOT(ISERROR(SEARCH("PCard",T35)))</formula>
    </cfRule>
    <cfRule type="containsText" dxfId="1525" priority="1494" operator="containsText" text="Select">
      <formula>NOT(ISERROR(SEARCH("Select",T35)))</formula>
    </cfRule>
    <cfRule type="containsText" dxfId="1524" priority="1495" operator="containsText" text="Pre-Pd">
      <formula>NOT(ISERROR(SEARCH("Pre-Pd",T35)))</formula>
    </cfRule>
    <cfRule type="containsText" dxfId="1523" priority="1496" operator="containsText" text="Pre_Pd">
      <formula>NOT(ISERROR(SEARCH("Pre_Pd",T35)))</formula>
    </cfRule>
    <cfRule type="containsText" dxfId="1522" priority="1497" operator="containsText" text="Pre-Pd">
      <formula>NOT(ISERROR(SEARCH("Pre-Pd",T35)))</formula>
    </cfRule>
    <cfRule type="containsText" dxfId="1521" priority="1498" operator="containsText" text="Pre_Pd">
      <formula>NOT(ISERROR(SEARCH("Pre_Pd",T35)))</formula>
    </cfRule>
    <cfRule type="cellIs" dxfId="1520" priority="1499" operator="equal">
      <formula>"PCard"</formula>
    </cfRule>
  </conditionalFormatting>
  <conditionalFormatting sqref="V35">
    <cfRule type="containsText" dxfId="1519" priority="1486" operator="containsText" text="PCard">
      <formula>NOT(ISERROR(SEARCH("PCard",V35)))</formula>
    </cfRule>
    <cfRule type="containsText" dxfId="1518" priority="1487" operator="containsText" text="Select">
      <formula>NOT(ISERROR(SEARCH("Select",V35)))</formula>
    </cfRule>
    <cfRule type="containsText" dxfId="1517" priority="1488" operator="containsText" text="Pre-Pd">
      <formula>NOT(ISERROR(SEARCH("Pre-Pd",V35)))</formula>
    </cfRule>
    <cfRule type="containsText" dxfId="1516" priority="1489" operator="containsText" text="Pre_Pd">
      <formula>NOT(ISERROR(SEARCH("Pre_Pd",V35)))</formula>
    </cfRule>
    <cfRule type="containsText" dxfId="1515" priority="1490" operator="containsText" text="Pre-Pd">
      <formula>NOT(ISERROR(SEARCH("Pre-Pd",V35)))</formula>
    </cfRule>
    <cfRule type="containsText" dxfId="1514" priority="1491" operator="containsText" text="Pre_Pd">
      <formula>NOT(ISERROR(SEARCH("Pre_Pd",V35)))</formula>
    </cfRule>
    <cfRule type="cellIs" dxfId="1513" priority="1492" operator="equal">
      <formula>"PCard"</formula>
    </cfRule>
  </conditionalFormatting>
  <conditionalFormatting sqref="X35">
    <cfRule type="containsText" dxfId="1512" priority="1479" operator="containsText" text="PCard">
      <formula>NOT(ISERROR(SEARCH("PCard",X35)))</formula>
    </cfRule>
    <cfRule type="containsText" dxfId="1511" priority="1480" operator="containsText" text="Select">
      <formula>NOT(ISERROR(SEARCH("Select",X35)))</formula>
    </cfRule>
    <cfRule type="containsText" dxfId="1510" priority="1481" operator="containsText" text="Pre-Pd">
      <formula>NOT(ISERROR(SEARCH("Pre-Pd",X35)))</formula>
    </cfRule>
    <cfRule type="containsText" dxfId="1509" priority="1482" operator="containsText" text="Pre_Pd">
      <formula>NOT(ISERROR(SEARCH("Pre_Pd",X35)))</formula>
    </cfRule>
    <cfRule type="containsText" dxfId="1508" priority="1483" operator="containsText" text="Pre-Pd">
      <formula>NOT(ISERROR(SEARCH("Pre-Pd",X35)))</formula>
    </cfRule>
    <cfRule type="containsText" dxfId="1507" priority="1484" operator="containsText" text="Pre_Pd">
      <formula>NOT(ISERROR(SEARCH("Pre_Pd",X35)))</formula>
    </cfRule>
    <cfRule type="cellIs" dxfId="1506" priority="1485" operator="equal">
      <formula>"PCard"</formula>
    </cfRule>
  </conditionalFormatting>
  <conditionalFormatting sqref="Z35">
    <cfRule type="containsText" dxfId="1505" priority="1472" operator="containsText" text="PCard">
      <formula>NOT(ISERROR(SEARCH("PCard",Z35)))</formula>
    </cfRule>
    <cfRule type="containsText" dxfId="1504" priority="1473" operator="containsText" text="Select">
      <formula>NOT(ISERROR(SEARCH("Select",Z35)))</formula>
    </cfRule>
    <cfRule type="containsText" dxfId="1503" priority="1474" operator="containsText" text="Pre-Pd">
      <formula>NOT(ISERROR(SEARCH("Pre-Pd",Z35)))</formula>
    </cfRule>
    <cfRule type="containsText" dxfId="1502" priority="1475" operator="containsText" text="Pre_Pd">
      <formula>NOT(ISERROR(SEARCH("Pre_Pd",Z35)))</formula>
    </cfRule>
    <cfRule type="containsText" dxfId="1501" priority="1476" operator="containsText" text="Pre-Pd">
      <formula>NOT(ISERROR(SEARCH("Pre-Pd",Z35)))</formula>
    </cfRule>
    <cfRule type="containsText" dxfId="1500" priority="1477" operator="containsText" text="Pre_Pd">
      <formula>NOT(ISERROR(SEARCH("Pre_Pd",Z35)))</formula>
    </cfRule>
    <cfRule type="cellIs" dxfId="1499" priority="1478" operator="equal">
      <formula>"PCard"</formula>
    </cfRule>
  </conditionalFormatting>
  <conditionalFormatting sqref="R59:R76">
    <cfRule type="containsText" dxfId="1498" priority="1466" operator="containsText" text="Select">
      <formula>NOT(ISERROR(SEARCH("Select",R59)))</formula>
    </cfRule>
    <cfRule type="containsText" dxfId="1497" priority="1467" operator="containsText" text="Pre-Pd">
      <formula>NOT(ISERROR(SEARCH("Pre-Pd",R59)))</formula>
    </cfRule>
    <cfRule type="containsText" dxfId="1496" priority="1468" operator="containsText" text="Pre_Pd">
      <formula>NOT(ISERROR(SEARCH("Pre_Pd",R59)))</formula>
    </cfRule>
    <cfRule type="containsText" dxfId="1495" priority="1469" operator="containsText" text="Pre-Pd">
      <formula>NOT(ISERROR(SEARCH("Pre-Pd",R59)))</formula>
    </cfRule>
    <cfRule type="containsText" dxfId="1494" priority="1470" operator="containsText" text="Pre_Pd">
      <formula>NOT(ISERROR(SEARCH("Pre_Pd",R59)))</formula>
    </cfRule>
    <cfRule type="cellIs" dxfId="1493" priority="1471" operator="equal">
      <formula>"PCard"</formula>
    </cfRule>
  </conditionalFormatting>
  <conditionalFormatting sqref="T59:T76">
    <cfRule type="containsText" dxfId="1492" priority="1460" operator="containsText" text="Select">
      <formula>NOT(ISERROR(SEARCH("Select",T59)))</formula>
    </cfRule>
    <cfRule type="containsText" dxfId="1491" priority="1461" operator="containsText" text="Pre-Pd">
      <formula>NOT(ISERROR(SEARCH("Pre-Pd",T59)))</formula>
    </cfRule>
    <cfRule type="containsText" dxfId="1490" priority="1462" operator="containsText" text="Pre_Pd">
      <formula>NOT(ISERROR(SEARCH("Pre_Pd",T59)))</formula>
    </cfRule>
    <cfRule type="containsText" dxfId="1489" priority="1463" operator="containsText" text="Pre-Pd">
      <formula>NOT(ISERROR(SEARCH("Pre-Pd",T59)))</formula>
    </cfRule>
    <cfRule type="containsText" dxfId="1488" priority="1464" operator="containsText" text="Pre_Pd">
      <formula>NOT(ISERROR(SEARCH("Pre_Pd",T59)))</formula>
    </cfRule>
    <cfRule type="cellIs" dxfId="1487" priority="1465" operator="equal">
      <formula>"PCard"</formula>
    </cfRule>
  </conditionalFormatting>
  <conditionalFormatting sqref="V59:V76">
    <cfRule type="containsText" dxfId="1486" priority="1454" operator="containsText" text="Select">
      <formula>NOT(ISERROR(SEARCH("Select",V59)))</formula>
    </cfRule>
    <cfRule type="containsText" dxfId="1485" priority="1455" operator="containsText" text="Pre-Pd">
      <formula>NOT(ISERROR(SEARCH("Pre-Pd",V59)))</formula>
    </cfRule>
    <cfRule type="containsText" dxfId="1484" priority="1456" operator="containsText" text="Pre_Pd">
      <formula>NOT(ISERROR(SEARCH("Pre_Pd",V59)))</formula>
    </cfRule>
    <cfRule type="containsText" dxfId="1483" priority="1457" operator="containsText" text="Pre-Pd">
      <formula>NOT(ISERROR(SEARCH("Pre-Pd",V59)))</formula>
    </cfRule>
    <cfRule type="containsText" dxfId="1482" priority="1458" operator="containsText" text="Pre_Pd">
      <formula>NOT(ISERROR(SEARCH("Pre_Pd",V59)))</formula>
    </cfRule>
    <cfRule type="cellIs" dxfId="1481" priority="1459" operator="equal">
      <formula>"PCard"</formula>
    </cfRule>
  </conditionalFormatting>
  <conditionalFormatting sqref="X59:X76">
    <cfRule type="containsText" dxfId="1480" priority="1448" operator="containsText" text="Select">
      <formula>NOT(ISERROR(SEARCH("Select",X59)))</formula>
    </cfRule>
    <cfRule type="containsText" dxfId="1479" priority="1449" operator="containsText" text="Pre-Pd">
      <formula>NOT(ISERROR(SEARCH("Pre-Pd",X59)))</formula>
    </cfRule>
    <cfRule type="containsText" dxfId="1478" priority="1450" operator="containsText" text="Pre_Pd">
      <formula>NOT(ISERROR(SEARCH("Pre_Pd",X59)))</formula>
    </cfRule>
    <cfRule type="containsText" dxfId="1477" priority="1451" operator="containsText" text="Pre-Pd">
      <formula>NOT(ISERROR(SEARCH("Pre-Pd",X59)))</formula>
    </cfRule>
    <cfRule type="containsText" dxfId="1476" priority="1452" operator="containsText" text="Pre_Pd">
      <formula>NOT(ISERROR(SEARCH("Pre_Pd",X59)))</formula>
    </cfRule>
    <cfRule type="cellIs" dxfId="1475" priority="1453" operator="equal">
      <formula>"PCard"</formula>
    </cfRule>
  </conditionalFormatting>
  <conditionalFormatting sqref="Z59:Z76">
    <cfRule type="containsText" dxfId="1474" priority="1442" operator="containsText" text="Select">
      <formula>NOT(ISERROR(SEARCH("Select",Z59)))</formula>
    </cfRule>
    <cfRule type="containsText" dxfId="1473" priority="1443" operator="containsText" text="Pre-Pd">
      <formula>NOT(ISERROR(SEARCH("Pre-Pd",Z59)))</formula>
    </cfRule>
    <cfRule type="containsText" dxfId="1472" priority="1444" operator="containsText" text="Pre_Pd">
      <formula>NOT(ISERROR(SEARCH("Pre_Pd",Z59)))</formula>
    </cfRule>
    <cfRule type="containsText" dxfId="1471" priority="1445" operator="containsText" text="Pre-Pd">
      <formula>NOT(ISERROR(SEARCH("Pre-Pd",Z59)))</formula>
    </cfRule>
    <cfRule type="containsText" dxfId="1470" priority="1446" operator="containsText" text="Pre_Pd">
      <formula>NOT(ISERROR(SEARCH("Pre_Pd",Z59)))</formula>
    </cfRule>
    <cfRule type="cellIs" dxfId="1469" priority="1447" operator="equal">
      <formula>"PCard"</formula>
    </cfRule>
  </conditionalFormatting>
  <conditionalFormatting sqref="R50">
    <cfRule type="containsText" dxfId="1468" priority="1441" operator="containsText" text="PCard">
      <formula>NOT(ISERROR(SEARCH("PCard",R50)))</formula>
    </cfRule>
  </conditionalFormatting>
  <conditionalFormatting sqref="R51:R52">
    <cfRule type="containsText" dxfId="1467" priority="1440" operator="containsText" text="PCard">
      <formula>NOT(ISERROR(SEARCH("PCard",R51)))</formula>
    </cfRule>
  </conditionalFormatting>
  <conditionalFormatting sqref="T50">
    <cfRule type="containsText" dxfId="1466" priority="1439" operator="containsText" text="PCard">
      <formula>NOT(ISERROR(SEARCH("PCard",T50)))</formula>
    </cfRule>
  </conditionalFormatting>
  <conditionalFormatting sqref="T51:T52">
    <cfRule type="containsText" dxfId="1465" priority="1438" operator="containsText" text="PCard">
      <formula>NOT(ISERROR(SEARCH("PCard",T51)))</formula>
    </cfRule>
  </conditionalFormatting>
  <conditionalFormatting sqref="V50">
    <cfRule type="containsText" dxfId="1464" priority="1437" operator="containsText" text="PCard">
      <formula>NOT(ISERROR(SEARCH("PCard",V50)))</formula>
    </cfRule>
  </conditionalFormatting>
  <conditionalFormatting sqref="V51:V52">
    <cfRule type="containsText" dxfId="1463" priority="1436" operator="containsText" text="PCard">
      <formula>NOT(ISERROR(SEARCH("PCard",V51)))</formula>
    </cfRule>
  </conditionalFormatting>
  <conditionalFormatting sqref="X50">
    <cfRule type="containsText" dxfId="1462" priority="1435" operator="containsText" text="PCard">
      <formula>NOT(ISERROR(SEARCH("PCard",X50)))</formula>
    </cfRule>
  </conditionalFormatting>
  <conditionalFormatting sqref="X51:X52">
    <cfRule type="containsText" dxfId="1461" priority="1434" operator="containsText" text="PCard">
      <formula>NOT(ISERROR(SEARCH("PCard",X51)))</formula>
    </cfRule>
  </conditionalFormatting>
  <conditionalFormatting sqref="T50">
    <cfRule type="containsText" dxfId="1460" priority="1433" operator="containsText" text="PCard">
      <formula>NOT(ISERROR(SEARCH("PCard",T50)))</formula>
    </cfRule>
  </conditionalFormatting>
  <conditionalFormatting sqref="T51:T52">
    <cfRule type="containsText" dxfId="1459" priority="1432" operator="containsText" text="PCard">
      <formula>NOT(ISERROR(SEARCH("PCard",T51)))</formula>
    </cfRule>
  </conditionalFormatting>
  <conditionalFormatting sqref="R50">
    <cfRule type="containsText" dxfId="1458" priority="1431" operator="containsText" text="PCard">
      <formula>NOT(ISERROR(SEARCH("PCard",R50)))</formula>
    </cfRule>
  </conditionalFormatting>
  <conditionalFormatting sqref="R51:R52">
    <cfRule type="containsText" dxfId="1457" priority="1430" operator="containsText" text="PCard">
      <formula>NOT(ISERROR(SEARCH("PCard",R51)))</formula>
    </cfRule>
  </conditionalFormatting>
  <conditionalFormatting sqref="Z50">
    <cfRule type="containsText" dxfId="1456" priority="1429" operator="containsText" text="PCard">
      <formula>NOT(ISERROR(SEARCH("PCard",Z50)))</formula>
    </cfRule>
  </conditionalFormatting>
  <conditionalFormatting sqref="Z51:Z52">
    <cfRule type="containsText" dxfId="1455" priority="1428" operator="containsText" text="PCard">
      <formula>NOT(ISERROR(SEARCH("PCard",Z51)))</formula>
    </cfRule>
  </conditionalFormatting>
  <conditionalFormatting sqref="H48:K48">
    <cfRule type="notContainsBlanks" dxfId="1454" priority="1427" stopIfTrue="1">
      <formula>LEN(TRIM(H48))&gt;0</formula>
    </cfRule>
  </conditionalFormatting>
  <conditionalFormatting sqref="AR62:AR76">
    <cfRule type="containsText" dxfId="1453" priority="1421" operator="containsText" text="Select">
      <formula>NOT(ISERROR(SEARCH("Select",AR62)))</formula>
    </cfRule>
    <cfRule type="containsText" dxfId="1452" priority="1422" operator="containsText" text="Pre-Pd">
      <formula>NOT(ISERROR(SEARCH("Pre-Pd",AR62)))</formula>
    </cfRule>
    <cfRule type="containsText" dxfId="1451" priority="1423" operator="containsText" text="Pre_Pd">
      <formula>NOT(ISERROR(SEARCH("Pre_Pd",AR62)))</formula>
    </cfRule>
    <cfRule type="containsText" dxfId="1450" priority="1424" operator="containsText" text="Pre-Pd">
      <formula>NOT(ISERROR(SEARCH("Pre-Pd",AR62)))</formula>
    </cfRule>
    <cfRule type="containsText" dxfId="1449" priority="1425" operator="containsText" text="Pre_Pd">
      <formula>NOT(ISERROR(SEARCH("Pre_Pd",AR62)))</formula>
    </cfRule>
    <cfRule type="cellIs" dxfId="1448" priority="1426" operator="equal">
      <formula>"PCard"</formula>
    </cfRule>
  </conditionalFormatting>
  <conditionalFormatting sqref="AR62:AR76">
    <cfRule type="containsText" dxfId="1447" priority="1415" operator="containsText" text="Select">
      <formula>NOT(ISERROR(SEARCH("Select",AR62)))</formula>
    </cfRule>
    <cfRule type="containsText" dxfId="1446" priority="1416" operator="containsText" text="Pre-Pd">
      <formula>NOT(ISERROR(SEARCH("Pre-Pd",AR62)))</formula>
    </cfRule>
    <cfRule type="containsText" dxfId="1445" priority="1417" operator="containsText" text="Pre_Pd">
      <formula>NOT(ISERROR(SEARCH("Pre_Pd",AR62)))</formula>
    </cfRule>
    <cfRule type="containsText" dxfId="1444" priority="1418" operator="containsText" text="Pre-Pd">
      <formula>NOT(ISERROR(SEARCH("Pre-Pd",AR62)))</formula>
    </cfRule>
    <cfRule type="containsText" dxfId="1443" priority="1419" operator="containsText" text="Pre_Pd">
      <formula>NOT(ISERROR(SEARCH("Pre_Pd",AR62)))</formula>
    </cfRule>
    <cfRule type="cellIs" dxfId="1442" priority="1420" operator="equal">
      <formula>"PCard"</formula>
    </cfRule>
  </conditionalFormatting>
  <conditionalFormatting sqref="AP62:AP76">
    <cfRule type="containsText" dxfId="1441" priority="1409" operator="containsText" text="Select">
      <formula>NOT(ISERROR(SEARCH("Select",AP62)))</formula>
    </cfRule>
    <cfRule type="containsText" dxfId="1440" priority="1410" operator="containsText" text="Pre-Pd">
      <formula>NOT(ISERROR(SEARCH("Pre-Pd",AP62)))</formula>
    </cfRule>
    <cfRule type="containsText" dxfId="1439" priority="1411" operator="containsText" text="Pre_Pd">
      <formula>NOT(ISERROR(SEARCH("Pre_Pd",AP62)))</formula>
    </cfRule>
    <cfRule type="containsText" dxfId="1438" priority="1412" operator="containsText" text="Pre-Pd">
      <formula>NOT(ISERROR(SEARCH("Pre-Pd",AP62)))</formula>
    </cfRule>
    <cfRule type="containsText" dxfId="1437" priority="1413" operator="containsText" text="Pre_Pd">
      <formula>NOT(ISERROR(SEARCH("Pre_Pd",AP62)))</formula>
    </cfRule>
    <cfRule type="cellIs" dxfId="1436" priority="1414" operator="equal">
      <formula>"PCard"</formula>
    </cfRule>
  </conditionalFormatting>
  <conditionalFormatting sqref="AP62:AP76">
    <cfRule type="containsText" dxfId="1435" priority="1403" operator="containsText" text="Select">
      <formula>NOT(ISERROR(SEARCH("Select",AP62)))</formula>
    </cfRule>
    <cfRule type="containsText" dxfId="1434" priority="1404" operator="containsText" text="Pre-Pd">
      <formula>NOT(ISERROR(SEARCH("Pre-Pd",AP62)))</formula>
    </cfRule>
    <cfRule type="containsText" dxfId="1433" priority="1405" operator="containsText" text="Pre_Pd">
      <formula>NOT(ISERROR(SEARCH("Pre_Pd",AP62)))</formula>
    </cfRule>
    <cfRule type="containsText" dxfId="1432" priority="1406" operator="containsText" text="Pre-Pd">
      <formula>NOT(ISERROR(SEARCH("Pre-Pd",AP62)))</formula>
    </cfRule>
    <cfRule type="containsText" dxfId="1431" priority="1407" operator="containsText" text="Pre_Pd">
      <formula>NOT(ISERROR(SEARCH("Pre_Pd",AP62)))</formula>
    </cfRule>
    <cfRule type="cellIs" dxfId="1430" priority="1408" operator="equal">
      <formula>"PCard"</formula>
    </cfRule>
  </conditionalFormatting>
  <conditionalFormatting sqref="AN62:AN76">
    <cfRule type="containsText" dxfId="1429" priority="1397" operator="containsText" text="Select">
      <formula>NOT(ISERROR(SEARCH("Select",AN62)))</formula>
    </cfRule>
    <cfRule type="containsText" dxfId="1428" priority="1398" operator="containsText" text="Pre-Pd">
      <formula>NOT(ISERROR(SEARCH("Pre-Pd",AN62)))</formula>
    </cfRule>
    <cfRule type="containsText" dxfId="1427" priority="1399" operator="containsText" text="Pre_Pd">
      <formula>NOT(ISERROR(SEARCH("Pre_Pd",AN62)))</formula>
    </cfRule>
    <cfRule type="containsText" dxfId="1426" priority="1400" operator="containsText" text="Pre-Pd">
      <formula>NOT(ISERROR(SEARCH("Pre-Pd",AN62)))</formula>
    </cfRule>
    <cfRule type="containsText" dxfId="1425" priority="1401" operator="containsText" text="Pre_Pd">
      <formula>NOT(ISERROR(SEARCH("Pre_Pd",AN62)))</formula>
    </cfRule>
    <cfRule type="cellIs" dxfId="1424" priority="1402" operator="equal">
      <formula>"PCard"</formula>
    </cfRule>
  </conditionalFormatting>
  <conditionalFormatting sqref="AN62:AN76">
    <cfRule type="containsText" dxfId="1423" priority="1391" operator="containsText" text="Select">
      <formula>NOT(ISERROR(SEARCH("Select",AN62)))</formula>
    </cfRule>
    <cfRule type="containsText" dxfId="1422" priority="1392" operator="containsText" text="Pre-Pd">
      <formula>NOT(ISERROR(SEARCH("Pre-Pd",AN62)))</formula>
    </cfRule>
    <cfRule type="containsText" dxfId="1421" priority="1393" operator="containsText" text="Pre_Pd">
      <formula>NOT(ISERROR(SEARCH("Pre_Pd",AN62)))</formula>
    </cfRule>
    <cfRule type="containsText" dxfId="1420" priority="1394" operator="containsText" text="Pre-Pd">
      <formula>NOT(ISERROR(SEARCH("Pre-Pd",AN62)))</formula>
    </cfRule>
    <cfRule type="containsText" dxfId="1419" priority="1395" operator="containsText" text="Pre_Pd">
      <formula>NOT(ISERROR(SEARCH("Pre_Pd",AN62)))</formula>
    </cfRule>
    <cfRule type="cellIs" dxfId="1418" priority="1396" operator="equal">
      <formula>"PCard"</formula>
    </cfRule>
  </conditionalFormatting>
  <conditionalFormatting sqref="AL62:AL76">
    <cfRule type="containsText" dxfId="1417" priority="1385" operator="containsText" text="Select">
      <formula>NOT(ISERROR(SEARCH("Select",AL62)))</formula>
    </cfRule>
    <cfRule type="containsText" dxfId="1416" priority="1386" operator="containsText" text="Pre-Pd">
      <formula>NOT(ISERROR(SEARCH("Pre-Pd",AL62)))</formula>
    </cfRule>
    <cfRule type="containsText" dxfId="1415" priority="1387" operator="containsText" text="Pre_Pd">
      <formula>NOT(ISERROR(SEARCH("Pre_Pd",AL62)))</formula>
    </cfRule>
    <cfRule type="containsText" dxfId="1414" priority="1388" operator="containsText" text="Pre-Pd">
      <formula>NOT(ISERROR(SEARCH("Pre-Pd",AL62)))</formula>
    </cfRule>
    <cfRule type="containsText" dxfId="1413" priority="1389" operator="containsText" text="Pre_Pd">
      <formula>NOT(ISERROR(SEARCH("Pre_Pd",AL62)))</formula>
    </cfRule>
    <cfRule type="cellIs" dxfId="1412" priority="1390" operator="equal">
      <formula>"PCard"</formula>
    </cfRule>
  </conditionalFormatting>
  <conditionalFormatting sqref="AL62:AL76">
    <cfRule type="containsText" dxfId="1411" priority="1379" operator="containsText" text="Select">
      <formula>NOT(ISERROR(SEARCH("Select",AL62)))</formula>
    </cfRule>
    <cfRule type="containsText" dxfId="1410" priority="1380" operator="containsText" text="Pre-Pd">
      <formula>NOT(ISERROR(SEARCH("Pre-Pd",AL62)))</formula>
    </cfRule>
    <cfRule type="containsText" dxfId="1409" priority="1381" operator="containsText" text="Pre_Pd">
      <formula>NOT(ISERROR(SEARCH("Pre_Pd",AL62)))</formula>
    </cfRule>
    <cfRule type="containsText" dxfId="1408" priority="1382" operator="containsText" text="Pre-Pd">
      <formula>NOT(ISERROR(SEARCH("Pre-Pd",AL62)))</formula>
    </cfRule>
    <cfRule type="containsText" dxfId="1407" priority="1383" operator="containsText" text="Pre_Pd">
      <formula>NOT(ISERROR(SEARCH("Pre_Pd",AL62)))</formula>
    </cfRule>
    <cfRule type="cellIs" dxfId="1406" priority="1384" operator="equal">
      <formula>"PCard"</formula>
    </cfRule>
  </conditionalFormatting>
  <conditionalFormatting sqref="AJ62:AJ76">
    <cfRule type="containsText" dxfId="1405" priority="1373" operator="containsText" text="Select">
      <formula>NOT(ISERROR(SEARCH("Select",AJ62)))</formula>
    </cfRule>
    <cfRule type="containsText" dxfId="1404" priority="1374" operator="containsText" text="Pre-Pd">
      <formula>NOT(ISERROR(SEARCH("Pre-Pd",AJ62)))</formula>
    </cfRule>
    <cfRule type="containsText" dxfId="1403" priority="1375" operator="containsText" text="Pre_Pd">
      <formula>NOT(ISERROR(SEARCH("Pre_Pd",AJ62)))</formula>
    </cfRule>
    <cfRule type="containsText" dxfId="1402" priority="1376" operator="containsText" text="Pre-Pd">
      <formula>NOT(ISERROR(SEARCH("Pre-Pd",AJ62)))</formula>
    </cfRule>
    <cfRule type="containsText" dxfId="1401" priority="1377" operator="containsText" text="Pre_Pd">
      <formula>NOT(ISERROR(SEARCH("Pre_Pd",AJ62)))</formula>
    </cfRule>
    <cfRule type="cellIs" dxfId="1400" priority="1378" operator="equal">
      <formula>"PCard"</formula>
    </cfRule>
  </conditionalFormatting>
  <conditionalFormatting sqref="AJ62:AJ76">
    <cfRule type="containsText" dxfId="1399" priority="1367" operator="containsText" text="Select">
      <formula>NOT(ISERROR(SEARCH("Select",AJ62)))</formula>
    </cfRule>
    <cfRule type="containsText" dxfId="1398" priority="1368" operator="containsText" text="Pre-Pd">
      <formula>NOT(ISERROR(SEARCH("Pre-Pd",AJ62)))</formula>
    </cfRule>
    <cfRule type="containsText" dxfId="1397" priority="1369" operator="containsText" text="Pre_Pd">
      <formula>NOT(ISERROR(SEARCH("Pre_Pd",AJ62)))</formula>
    </cfRule>
    <cfRule type="containsText" dxfId="1396" priority="1370" operator="containsText" text="Pre-Pd">
      <formula>NOT(ISERROR(SEARCH("Pre-Pd",AJ62)))</formula>
    </cfRule>
    <cfRule type="containsText" dxfId="1395" priority="1371" operator="containsText" text="Pre_Pd">
      <formula>NOT(ISERROR(SEARCH("Pre_Pd",AJ62)))</formula>
    </cfRule>
    <cfRule type="cellIs" dxfId="1394" priority="1372" operator="equal">
      <formula>"PCard"</formula>
    </cfRule>
  </conditionalFormatting>
  <conditionalFormatting sqref="AH62:AH76">
    <cfRule type="containsText" dxfId="1393" priority="1361" operator="containsText" text="Select">
      <formula>NOT(ISERROR(SEARCH("Select",AH62)))</formula>
    </cfRule>
    <cfRule type="containsText" dxfId="1392" priority="1362" operator="containsText" text="Pre-Pd">
      <formula>NOT(ISERROR(SEARCH("Pre-Pd",AH62)))</formula>
    </cfRule>
    <cfRule type="containsText" dxfId="1391" priority="1363" operator="containsText" text="Pre_Pd">
      <formula>NOT(ISERROR(SEARCH("Pre_Pd",AH62)))</formula>
    </cfRule>
    <cfRule type="containsText" dxfId="1390" priority="1364" operator="containsText" text="Pre-Pd">
      <formula>NOT(ISERROR(SEARCH("Pre-Pd",AH62)))</formula>
    </cfRule>
    <cfRule type="containsText" dxfId="1389" priority="1365" operator="containsText" text="Pre_Pd">
      <formula>NOT(ISERROR(SEARCH("Pre_Pd",AH62)))</formula>
    </cfRule>
    <cfRule type="cellIs" dxfId="1388" priority="1366" operator="equal">
      <formula>"PCard"</formula>
    </cfRule>
  </conditionalFormatting>
  <conditionalFormatting sqref="AH62:AH76">
    <cfRule type="containsText" dxfId="1387" priority="1355" operator="containsText" text="Select">
      <formula>NOT(ISERROR(SEARCH("Select",AH62)))</formula>
    </cfRule>
    <cfRule type="containsText" dxfId="1386" priority="1356" operator="containsText" text="Pre-Pd">
      <formula>NOT(ISERROR(SEARCH("Pre-Pd",AH62)))</formula>
    </cfRule>
    <cfRule type="containsText" dxfId="1385" priority="1357" operator="containsText" text="Pre_Pd">
      <formula>NOT(ISERROR(SEARCH("Pre_Pd",AH62)))</formula>
    </cfRule>
    <cfRule type="containsText" dxfId="1384" priority="1358" operator="containsText" text="Pre-Pd">
      <formula>NOT(ISERROR(SEARCH("Pre-Pd",AH62)))</formula>
    </cfRule>
    <cfRule type="containsText" dxfId="1383" priority="1359" operator="containsText" text="Pre_Pd">
      <formula>NOT(ISERROR(SEARCH("Pre_Pd",AH62)))</formula>
    </cfRule>
    <cfRule type="cellIs" dxfId="1382" priority="1360" operator="equal">
      <formula>"PCard"</formula>
    </cfRule>
  </conditionalFormatting>
  <conditionalFormatting sqref="AF62:AF76">
    <cfRule type="containsText" dxfId="1381" priority="1349" operator="containsText" text="Select">
      <formula>NOT(ISERROR(SEARCH("Select",AF62)))</formula>
    </cfRule>
    <cfRule type="containsText" dxfId="1380" priority="1350" operator="containsText" text="Pre-Pd">
      <formula>NOT(ISERROR(SEARCH("Pre-Pd",AF62)))</formula>
    </cfRule>
    <cfRule type="containsText" dxfId="1379" priority="1351" operator="containsText" text="Pre_Pd">
      <formula>NOT(ISERROR(SEARCH("Pre_Pd",AF62)))</formula>
    </cfRule>
    <cfRule type="containsText" dxfId="1378" priority="1352" operator="containsText" text="Pre-Pd">
      <formula>NOT(ISERROR(SEARCH("Pre-Pd",AF62)))</formula>
    </cfRule>
    <cfRule type="containsText" dxfId="1377" priority="1353" operator="containsText" text="Pre_Pd">
      <formula>NOT(ISERROR(SEARCH("Pre_Pd",AF62)))</formula>
    </cfRule>
    <cfRule type="cellIs" dxfId="1376" priority="1354" operator="equal">
      <formula>"PCard"</formula>
    </cfRule>
  </conditionalFormatting>
  <conditionalFormatting sqref="AF62:AF76">
    <cfRule type="containsText" dxfId="1375" priority="1343" operator="containsText" text="Select">
      <formula>NOT(ISERROR(SEARCH("Select",AF62)))</formula>
    </cfRule>
    <cfRule type="containsText" dxfId="1374" priority="1344" operator="containsText" text="Pre-Pd">
      <formula>NOT(ISERROR(SEARCH("Pre-Pd",AF62)))</formula>
    </cfRule>
    <cfRule type="containsText" dxfId="1373" priority="1345" operator="containsText" text="Pre_Pd">
      <formula>NOT(ISERROR(SEARCH("Pre_Pd",AF62)))</formula>
    </cfRule>
    <cfRule type="containsText" dxfId="1372" priority="1346" operator="containsText" text="Pre-Pd">
      <formula>NOT(ISERROR(SEARCH("Pre-Pd",AF62)))</formula>
    </cfRule>
    <cfRule type="containsText" dxfId="1371" priority="1347" operator="containsText" text="Pre_Pd">
      <formula>NOT(ISERROR(SEARCH("Pre_Pd",AF62)))</formula>
    </cfRule>
    <cfRule type="cellIs" dxfId="1370" priority="1348" operator="equal">
      <formula>"PCard"</formula>
    </cfRule>
  </conditionalFormatting>
  <conditionalFormatting sqref="AD62:AD76">
    <cfRule type="containsText" dxfId="1369" priority="1337" operator="containsText" text="Select">
      <formula>NOT(ISERROR(SEARCH("Select",AD62)))</formula>
    </cfRule>
    <cfRule type="containsText" dxfId="1368" priority="1338" operator="containsText" text="Pre-Pd">
      <formula>NOT(ISERROR(SEARCH("Pre-Pd",AD62)))</formula>
    </cfRule>
    <cfRule type="containsText" dxfId="1367" priority="1339" operator="containsText" text="Pre_Pd">
      <formula>NOT(ISERROR(SEARCH("Pre_Pd",AD62)))</formula>
    </cfRule>
    <cfRule type="containsText" dxfId="1366" priority="1340" operator="containsText" text="Pre-Pd">
      <formula>NOT(ISERROR(SEARCH("Pre-Pd",AD62)))</formula>
    </cfRule>
    <cfRule type="containsText" dxfId="1365" priority="1341" operator="containsText" text="Pre_Pd">
      <formula>NOT(ISERROR(SEARCH("Pre_Pd",AD62)))</formula>
    </cfRule>
    <cfRule type="cellIs" dxfId="1364" priority="1342" operator="equal">
      <formula>"PCard"</formula>
    </cfRule>
  </conditionalFormatting>
  <conditionalFormatting sqref="AD62:AD76">
    <cfRule type="containsText" dxfId="1363" priority="1331" operator="containsText" text="Select">
      <formula>NOT(ISERROR(SEARCH("Select",AD62)))</formula>
    </cfRule>
    <cfRule type="containsText" dxfId="1362" priority="1332" operator="containsText" text="Pre-Pd">
      <formula>NOT(ISERROR(SEARCH("Pre-Pd",AD62)))</formula>
    </cfRule>
    <cfRule type="containsText" dxfId="1361" priority="1333" operator="containsText" text="Pre_Pd">
      <formula>NOT(ISERROR(SEARCH("Pre_Pd",AD62)))</formula>
    </cfRule>
    <cfRule type="containsText" dxfId="1360" priority="1334" operator="containsText" text="Pre-Pd">
      <formula>NOT(ISERROR(SEARCH("Pre-Pd",AD62)))</formula>
    </cfRule>
    <cfRule type="containsText" dxfId="1359" priority="1335" operator="containsText" text="Pre_Pd">
      <formula>NOT(ISERROR(SEARCH("Pre_Pd",AD62)))</formula>
    </cfRule>
    <cfRule type="cellIs" dxfId="1358" priority="1336" operator="equal">
      <formula>"PCard"</formula>
    </cfRule>
  </conditionalFormatting>
  <conditionalFormatting sqref="AB62:AB76">
    <cfRule type="containsText" dxfId="1357" priority="1325" operator="containsText" text="Select">
      <formula>NOT(ISERROR(SEARCH("Select",AB62)))</formula>
    </cfRule>
    <cfRule type="containsText" dxfId="1356" priority="1326" operator="containsText" text="Pre-Pd">
      <formula>NOT(ISERROR(SEARCH("Pre-Pd",AB62)))</formula>
    </cfRule>
    <cfRule type="containsText" dxfId="1355" priority="1327" operator="containsText" text="Pre_Pd">
      <formula>NOT(ISERROR(SEARCH("Pre_Pd",AB62)))</formula>
    </cfRule>
    <cfRule type="containsText" dxfId="1354" priority="1328" operator="containsText" text="Pre-Pd">
      <formula>NOT(ISERROR(SEARCH("Pre-Pd",AB62)))</formula>
    </cfRule>
    <cfRule type="containsText" dxfId="1353" priority="1329" operator="containsText" text="Pre_Pd">
      <formula>NOT(ISERROR(SEARCH("Pre_Pd",AB62)))</formula>
    </cfRule>
    <cfRule type="cellIs" dxfId="1352" priority="1330" operator="equal">
      <formula>"PCard"</formula>
    </cfRule>
  </conditionalFormatting>
  <conditionalFormatting sqref="AB62:AB76">
    <cfRule type="containsText" dxfId="1351" priority="1319" operator="containsText" text="Select">
      <formula>NOT(ISERROR(SEARCH("Select",AB62)))</formula>
    </cfRule>
    <cfRule type="containsText" dxfId="1350" priority="1320" operator="containsText" text="Pre-Pd">
      <formula>NOT(ISERROR(SEARCH("Pre-Pd",AB62)))</formula>
    </cfRule>
    <cfRule type="containsText" dxfId="1349" priority="1321" operator="containsText" text="Pre_Pd">
      <formula>NOT(ISERROR(SEARCH("Pre_Pd",AB62)))</formula>
    </cfRule>
    <cfRule type="containsText" dxfId="1348" priority="1322" operator="containsText" text="Pre-Pd">
      <formula>NOT(ISERROR(SEARCH("Pre-Pd",AB62)))</formula>
    </cfRule>
    <cfRule type="containsText" dxfId="1347" priority="1323" operator="containsText" text="Pre_Pd">
      <formula>NOT(ISERROR(SEARCH("Pre_Pd",AB62)))</formula>
    </cfRule>
    <cfRule type="cellIs" dxfId="1346" priority="1324" operator="equal">
      <formula>"PCard"</formula>
    </cfRule>
  </conditionalFormatting>
  <conditionalFormatting sqref="Z62:Z76">
    <cfRule type="containsText" dxfId="1345" priority="1313" operator="containsText" text="Select">
      <formula>NOT(ISERROR(SEARCH("Select",Z62)))</formula>
    </cfRule>
    <cfRule type="containsText" dxfId="1344" priority="1314" operator="containsText" text="Pre-Pd">
      <formula>NOT(ISERROR(SEARCH("Pre-Pd",Z62)))</formula>
    </cfRule>
    <cfRule type="containsText" dxfId="1343" priority="1315" operator="containsText" text="Pre_Pd">
      <formula>NOT(ISERROR(SEARCH("Pre_Pd",Z62)))</formula>
    </cfRule>
    <cfRule type="containsText" dxfId="1342" priority="1316" operator="containsText" text="Pre-Pd">
      <formula>NOT(ISERROR(SEARCH("Pre-Pd",Z62)))</formula>
    </cfRule>
    <cfRule type="containsText" dxfId="1341" priority="1317" operator="containsText" text="Pre_Pd">
      <formula>NOT(ISERROR(SEARCH("Pre_Pd",Z62)))</formula>
    </cfRule>
    <cfRule type="cellIs" dxfId="1340" priority="1318" operator="equal">
      <formula>"PCard"</formula>
    </cfRule>
  </conditionalFormatting>
  <conditionalFormatting sqref="Z62:Z76">
    <cfRule type="containsText" dxfId="1339" priority="1307" operator="containsText" text="Select">
      <formula>NOT(ISERROR(SEARCH("Select",Z62)))</formula>
    </cfRule>
    <cfRule type="containsText" dxfId="1338" priority="1308" operator="containsText" text="Pre-Pd">
      <formula>NOT(ISERROR(SEARCH("Pre-Pd",Z62)))</formula>
    </cfRule>
    <cfRule type="containsText" dxfId="1337" priority="1309" operator="containsText" text="Pre_Pd">
      <formula>NOT(ISERROR(SEARCH("Pre_Pd",Z62)))</formula>
    </cfRule>
    <cfRule type="containsText" dxfId="1336" priority="1310" operator="containsText" text="Pre-Pd">
      <formula>NOT(ISERROR(SEARCH("Pre-Pd",Z62)))</formula>
    </cfRule>
    <cfRule type="containsText" dxfId="1335" priority="1311" operator="containsText" text="Pre_Pd">
      <formula>NOT(ISERROR(SEARCH("Pre_Pd",Z62)))</formula>
    </cfRule>
    <cfRule type="cellIs" dxfId="1334" priority="1312" operator="equal">
      <formula>"PCard"</formula>
    </cfRule>
  </conditionalFormatting>
  <conditionalFormatting sqref="X62:X76">
    <cfRule type="containsText" dxfId="1333" priority="1301" operator="containsText" text="Select">
      <formula>NOT(ISERROR(SEARCH("Select",X62)))</formula>
    </cfRule>
    <cfRule type="containsText" dxfId="1332" priority="1302" operator="containsText" text="Pre-Pd">
      <formula>NOT(ISERROR(SEARCH("Pre-Pd",X62)))</formula>
    </cfRule>
    <cfRule type="containsText" dxfId="1331" priority="1303" operator="containsText" text="Pre_Pd">
      <formula>NOT(ISERROR(SEARCH("Pre_Pd",X62)))</formula>
    </cfRule>
    <cfRule type="containsText" dxfId="1330" priority="1304" operator="containsText" text="Pre-Pd">
      <formula>NOT(ISERROR(SEARCH("Pre-Pd",X62)))</formula>
    </cfRule>
    <cfRule type="containsText" dxfId="1329" priority="1305" operator="containsText" text="Pre_Pd">
      <formula>NOT(ISERROR(SEARCH("Pre_Pd",X62)))</formula>
    </cfRule>
    <cfRule type="cellIs" dxfId="1328" priority="1306" operator="equal">
      <formula>"PCard"</formula>
    </cfRule>
  </conditionalFormatting>
  <conditionalFormatting sqref="X62:X76">
    <cfRule type="containsText" dxfId="1327" priority="1295" operator="containsText" text="Select">
      <formula>NOT(ISERROR(SEARCH("Select",X62)))</formula>
    </cfRule>
    <cfRule type="containsText" dxfId="1326" priority="1296" operator="containsText" text="Pre-Pd">
      <formula>NOT(ISERROR(SEARCH("Pre-Pd",X62)))</formula>
    </cfRule>
    <cfRule type="containsText" dxfId="1325" priority="1297" operator="containsText" text="Pre_Pd">
      <formula>NOT(ISERROR(SEARCH("Pre_Pd",X62)))</formula>
    </cfRule>
    <cfRule type="containsText" dxfId="1324" priority="1298" operator="containsText" text="Pre-Pd">
      <formula>NOT(ISERROR(SEARCH("Pre-Pd",X62)))</formula>
    </cfRule>
    <cfRule type="containsText" dxfId="1323" priority="1299" operator="containsText" text="Pre_Pd">
      <formula>NOT(ISERROR(SEARCH("Pre_Pd",X62)))</formula>
    </cfRule>
    <cfRule type="cellIs" dxfId="1322" priority="1300" operator="equal">
      <formula>"PCard"</formula>
    </cfRule>
  </conditionalFormatting>
  <conditionalFormatting sqref="V62:V76">
    <cfRule type="containsText" dxfId="1321" priority="1289" operator="containsText" text="Select">
      <formula>NOT(ISERROR(SEARCH("Select",V62)))</formula>
    </cfRule>
    <cfRule type="containsText" dxfId="1320" priority="1290" operator="containsText" text="Pre-Pd">
      <formula>NOT(ISERROR(SEARCH("Pre-Pd",V62)))</formula>
    </cfRule>
    <cfRule type="containsText" dxfId="1319" priority="1291" operator="containsText" text="Pre_Pd">
      <formula>NOT(ISERROR(SEARCH("Pre_Pd",V62)))</formula>
    </cfRule>
    <cfRule type="containsText" dxfId="1318" priority="1292" operator="containsText" text="Pre-Pd">
      <formula>NOT(ISERROR(SEARCH("Pre-Pd",V62)))</formula>
    </cfRule>
    <cfRule type="containsText" dxfId="1317" priority="1293" operator="containsText" text="Pre_Pd">
      <formula>NOT(ISERROR(SEARCH("Pre_Pd",V62)))</formula>
    </cfRule>
    <cfRule type="cellIs" dxfId="1316" priority="1294" operator="equal">
      <formula>"PCard"</formula>
    </cfRule>
  </conditionalFormatting>
  <conditionalFormatting sqref="V62:V76">
    <cfRule type="containsText" dxfId="1315" priority="1283" operator="containsText" text="Select">
      <formula>NOT(ISERROR(SEARCH("Select",V62)))</formula>
    </cfRule>
    <cfRule type="containsText" dxfId="1314" priority="1284" operator="containsText" text="Pre-Pd">
      <formula>NOT(ISERROR(SEARCH("Pre-Pd",V62)))</formula>
    </cfRule>
    <cfRule type="containsText" dxfId="1313" priority="1285" operator="containsText" text="Pre_Pd">
      <formula>NOT(ISERROR(SEARCH("Pre_Pd",V62)))</formula>
    </cfRule>
    <cfRule type="containsText" dxfId="1312" priority="1286" operator="containsText" text="Pre-Pd">
      <formula>NOT(ISERROR(SEARCH("Pre-Pd",V62)))</formula>
    </cfRule>
    <cfRule type="containsText" dxfId="1311" priority="1287" operator="containsText" text="Pre_Pd">
      <formula>NOT(ISERROR(SEARCH("Pre_Pd",V62)))</formula>
    </cfRule>
    <cfRule type="cellIs" dxfId="1310" priority="1288" operator="equal">
      <formula>"PCard"</formula>
    </cfRule>
  </conditionalFormatting>
  <conditionalFormatting sqref="T62:T76">
    <cfRule type="containsText" dxfId="1309" priority="1277" operator="containsText" text="Select">
      <formula>NOT(ISERROR(SEARCH("Select",T62)))</formula>
    </cfRule>
    <cfRule type="containsText" dxfId="1308" priority="1278" operator="containsText" text="Pre-Pd">
      <formula>NOT(ISERROR(SEARCH("Pre-Pd",T62)))</formula>
    </cfRule>
    <cfRule type="containsText" dxfId="1307" priority="1279" operator="containsText" text="Pre_Pd">
      <formula>NOT(ISERROR(SEARCH("Pre_Pd",T62)))</formula>
    </cfRule>
    <cfRule type="containsText" dxfId="1306" priority="1280" operator="containsText" text="Pre-Pd">
      <formula>NOT(ISERROR(SEARCH("Pre-Pd",T62)))</formula>
    </cfRule>
    <cfRule type="containsText" dxfId="1305" priority="1281" operator="containsText" text="Pre_Pd">
      <formula>NOT(ISERROR(SEARCH("Pre_Pd",T62)))</formula>
    </cfRule>
    <cfRule type="cellIs" dxfId="1304" priority="1282" operator="equal">
      <formula>"PCard"</formula>
    </cfRule>
  </conditionalFormatting>
  <conditionalFormatting sqref="T62:T76">
    <cfRule type="containsText" dxfId="1303" priority="1271" operator="containsText" text="Select">
      <formula>NOT(ISERROR(SEARCH("Select",T62)))</formula>
    </cfRule>
    <cfRule type="containsText" dxfId="1302" priority="1272" operator="containsText" text="Pre-Pd">
      <formula>NOT(ISERROR(SEARCH("Pre-Pd",T62)))</formula>
    </cfRule>
    <cfRule type="containsText" dxfId="1301" priority="1273" operator="containsText" text="Pre_Pd">
      <formula>NOT(ISERROR(SEARCH("Pre_Pd",T62)))</formula>
    </cfRule>
    <cfRule type="containsText" dxfId="1300" priority="1274" operator="containsText" text="Pre-Pd">
      <formula>NOT(ISERROR(SEARCH("Pre-Pd",T62)))</formula>
    </cfRule>
    <cfRule type="containsText" dxfId="1299" priority="1275" operator="containsText" text="Pre_Pd">
      <formula>NOT(ISERROR(SEARCH("Pre_Pd",T62)))</formula>
    </cfRule>
    <cfRule type="cellIs" dxfId="1298" priority="1276" operator="equal">
      <formula>"PCard"</formula>
    </cfRule>
  </conditionalFormatting>
  <conditionalFormatting sqref="R62:R76">
    <cfRule type="containsText" dxfId="1297" priority="1265" operator="containsText" text="Select">
      <formula>NOT(ISERROR(SEARCH("Select",R62)))</formula>
    </cfRule>
    <cfRule type="containsText" dxfId="1296" priority="1266" operator="containsText" text="Pre-Pd">
      <formula>NOT(ISERROR(SEARCH("Pre-Pd",R62)))</formula>
    </cfRule>
    <cfRule type="containsText" dxfId="1295" priority="1267" operator="containsText" text="Pre_Pd">
      <formula>NOT(ISERROR(SEARCH("Pre_Pd",R62)))</formula>
    </cfRule>
    <cfRule type="containsText" dxfId="1294" priority="1268" operator="containsText" text="Pre-Pd">
      <formula>NOT(ISERROR(SEARCH("Pre-Pd",R62)))</formula>
    </cfRule>
    <cfRule type="containsText" dxfId="1293" priority="1269" operator="containsText" text="Pre_Pd">
      <formula>NOT(ISERROR(SEARCH("Pre_Pd",R62)))</formula>
    </cfRule>
    <cfRule type="cellIs" dxfId="1292" priority="1270" operator="equal">
      <formula>"PCard"</formula>
    </cfRule>
  </conditionalFormatting>
  <conditionalFormatting sqref="R62:R76">
    <cfRule type="containsText" dxfId="1291" priority="1259" operator="containsText" text="Select">
      <formula>NOT(ISERROR(SEARCH("Select",R62)))</formula>
    </cfRule>
    <cfRule type="containsText" dxfId="1290" priority="1260" operator="containsText" text="Pre-Pd">
      <formula>NOT(ISERROR(SEARCH("Pre-Pd",R62)))</formula>
    </cfRule>
    <cfRule type="containsText" dxfId="1289" priority="1261" operator="containsText" text="Pre_Pd">
      <formula>NOT(ISERROR(SEARCH("Pre_Pd",R62)))</formula>
    </cfRule>
    <cfRule type="containsText" dxfId="1288" priority="1262" operator="containsText" text="Pre-Pd">
      <formula>NOT(ISERROR(SEARCH("Pre-Pd",R62)))</formula>
    </cfRule>
    <cfRule type="containsText" dxfId="1287" priority="1263" operator="containsText" text="Pre_Pd">
      <formula>NOT(ISERROR(SEARCH("Pre_Pd",R62)))</formula>
    </cfRule>
    <cfRule type="cellIs" dxfId="1286" priority="1264" operator="equal">
      <formula>"PCard"</formula>
    </cfRule>
  </conditionalFormatting>
  <conditionalFormatting sqref="P62:P76">
    <cfRule type="containsText" dxfId="1285" priority="1253" operator="containsText" text="Select">
      <formula>NOT(ISERROR(SEARCH("Select",P62)))</formula>
    </cfRule>
    <cfRule type="containsText" dxfId="1284" priority="1254" operator="containsText" text="Pre-Pd">
      <formula>NOT(ISERROR(SEARCH("Pre-Pd",P62)))</formula>
    </cfRule>
    <cfRule type="containsText" dxfId="1283" priority="1255" operator="containsText" text="Pre_Pd">
      <formula>NOT(ISERROR(SEARCH("Pre_Pd",P62)))</formula>
    </cfRule>
    <cfRule type="containsText" dxfId="1282" priority="1256" operator="containsText" text="Pre-Pd">
      <formula>NOT(ISERROR(SEARCH("Pre-Pd",P62)))</formula>
    </cfRule>
    <cfRule type="containsText" dxfId="1281" priority="1257" operator="containsText" text="Pre_Pd">
      <formula>NOT(ISERROR(SEARCH("Pre_Pd",P62)))</formula>
    </cfRule>
    <cfRule type="cellIs" dxfId="1280" priority="1258" operator="equal">
      <formula>"PCard"</formula>
    </cfRule>
  </conditionalFormatting>
  <conditionalFormatting sqref="P62:P76">
    <cfRule type="containsText" dxfId="1279" priority="1247" operator="containsText" text="Select">
      <formula>NOT(ISERROR(SEARCH("Select",P62)))</formula>
    </cfRule>
    <cfRule type="containsText" dxfId="1278" priority="1248" operator="containsText" text="Pre-Pd">
      <formula>NOT(ISERROR(SEARCH("Pre-Pd",P62)))</formula>
    </cfRule>
    <cfRule type="containsText" dxfId="1277" priority="1249" operator="containsText" text="Pre_Pd">
      <formula>NOT(ISERROR(SEARCH("Pre_Pd",P62)))</formula>
    </cfRule>
    <cfRule type="containsText" dxfId="1276" priority="1250" operator="containsText" text="Pre-Pd">
      <formula>NOT(ISERROR(SEARCH("Pre-Pd",P62)))</formula>
    </cfRule>
    <cfRule type="containsText" dxfId="1275" priority="1251" operator="containsText" text="Pre_Pd">
      <formula>NOT(ISERROR(SEARCH("Pre_Pd",P62)))</formula>
    </cfRule>
    <cfRule type="cellIs" dxfId="1274" priority="1252" operator="equal">
      <formula>"PCard"</formula>
    </cfRule>
  </conditionalFormatting>
  <conditionalFormatting sqref="N62:N76">
    <cfRule type="containsText" dxfId="1273" priority="1241" operator="containsText" text="Select">
      <formula>NOT(ISERROR(SEARCH("Select",N62)))</formula>
    </cfRule>
    <cfRule type="containsText" dxfId="1272" priority="1242" operator="containsText" text="Pre-Pd">
      <formula>NOT(ISERROR(SEARCH("Pre-Pd",N62)))</formula>
    </cfRule>
    <cfRule type="containsText" dxfId="1271" priority="1243" operator="containsText" text="Pre_Pd">
      <formula>NOT(ISERROR(SEARCH("Pre_Pd",N62)))</formula>
    </cfRule>
    <cfRule type="containsText" dxfId="1270" priority="1244" operator="containsText" text="Pre-Pd">
      <formula>NOT(ISERROR(SEARCH("Pre-Pd",N62)))</formula>
    </cfRule>
    <cfRule type="containsText" dxfId="1269" priority="1245" operator="containsText" text="Pre_Pd">
      <formula>NOT(ISERROR(SEARCH("Pre_Pd",N62)))</formula>
    </cfRule>
    <cfRule type="cellIs" dxfId="1268" priority="1246" operator="equal">
      <formula>"PCard"</formula>
    </cfRule>
  </conditionalFormatting>
  <conditionalFormatting sqref="N62:N76">
    <cfRule type="containsText" dxfId="1267" priority="1235" operator="containsText" text="Select">
      <formula>NOT(ISERROR(SEARCH("Select",N62)))</formula>
    </cfRule>
    <cfRule type="containsText" dxfId="1266" priority="1236" operator="containsText" text="Pre-Pd">
      <formula>NOT(ISERROR(SEARCH("Pre-Pd",N62)))</formula>
    </cfRule>
    <cfRule type="containsText" dxfId="1265" priority="1237" operator="containsText" text="Pre_Pd">
      <formula>NOT(ISERROR(SEARCH("Pre_Pd",N62)))</formula>
    </cfRule>
    <cfRule type="containsText" dxfId="1264" priority="1238" operator="containsText" text="Pre-Pd">
      <formula>NOT(ISERROR(SEARCH("Pre-Pd",N62)))</formula>
    </cfRule>
    <cfRule type="containsText" dxfId="1263" priority="1239" operator="containsText" text="Pre_Pd">
      <formula>NOT(ISERROR(SEARCH("Pre_Pd",N62)))</formula>
    </cfRule>
    <cfRule type="cellIs" dxfId="1262" priority="1240" operator="equal">
      <formula>"PCard"</formula>
    </cfRule>
  </conditionalFormatting>
  <conditionalFormatting sqref="L62:L76">
    <cfRule type="containsText" dxfId="1261" priority="1229" operator="containsText" text="Select">
      <formula>NOT(ISERROR(SEARCH("Select",L62)))</formula>
    </cfRule>
    <cfRule type="containsText" dxfId="1260" priority="1230" operator="containsText" text="Pre-Pd">
      <formula>NOT(ISERROR(SEARCH("Pre-Pd",L62)))</formula>
    </cfRule>
    <cfRule type="containsText" dxfId="1259" priority="1231" operator="containsText" text="Pre_Pd">
      <formula>NOT(ISERROR(SEARCH("Pre_Pd",L62)))</formula>
    </cfRule>
    <cfRule type="containsText" dxfId="1258" priority="1232" operator="containsText" text="Pre-Pd">
      <formula>NOT(ISERROR(SEARCH("Pre-Pd",L62)))</formula>
    </cfRule>
    <cfRule type="containsText" dxfId="1257" priority="1233" operator="containsText" text="Pre_Pd">
      <formula>NOT(ISERROR(SEARCH("Pre_Pd",L62)))</formula>
    </cfRule>
    <cfRule type="cellIs" dxfId="1256" priority="1234" operator="equal">
      <formula>"PCard"</formula>
    </cfRule>
  </conditionalFormatting>
  <conditionalFormatting sqref="L62:L76">
    <cfRule type="containsText" dxfId="1255" priority="1223" operator="containsText" text="Select">
      <formula>NOT(ISERROR(SEARCH("Select",L62)))</formula>
    </cfRule>
    <cfRule type="containsText" dxfId="1254" priority="1224" operator="containsText" text="Pre-Pd">
      <formula>NOT(ISERROR(SEARCH("Pre-Pd",L62)))</formula>
    </cfRule>
    <cfRule type="containsText" dxfId="1253" priority="1225" operator="containsText" text="Pre_Pd">
      <formula>NOT(ISERROR(SEARCH("Pre_Pd",L62)))</formula>
    </cfRule>
    <cfRule type="containsText" dxfId="1252" priority="1226" operator="containsText" text="Pre-Pd">
      <formula>NOT(ISERROR(SEARCH("Pre-Pd",L62)))</formula>
    </cfRule>
    <cfRule type="containsText" dxfId="1251" priority="1227" operator="containsText" text="Pre_Pd">
      <formula>NOT(ISERROR(SEARCH("Pre_Pd",L62)))</formula>
    </cfRule>
    <cfRule type="cellIs" dxfId="1250" priority="1228" operator="equal">
      <formula>"PCard"</formula>
    </cfRule>
  </conditionalFormatting>
  <conditionalFormatting sqref="J62:J76">
    <cfRule type="containsText" dxfId="1249" priority="1217" operator="containsText" text="Select">
      <formula>NOT(ISERROR(SEARCH("Select",J62)))</formula>
    </cfRule>
    <cfRule type="containsText" dxfId="1248" priority="1218" operator="containsText" text="Pre-Pd">
      <formula>NOT(ISERROR(SEARCH("Pre-Pd",J62)))</formula>
    </cfRule>
    <cfRule type="containsText" dxfId="1247" priority="1219" operator="containsText" text="Pre_Pd">
      <formula>NOT(ISERROR(SEARCH("Pre_Pd",J62)))</formula>
    </cfRule>
    <cfRule type="containsText" dxfId="1246" priority="1220" operator="containsText" text="Pre-Pd">
      <formula>NOT(ISERROR(SEARCH("Pre-Pd",J62)))</formula>
    </cfRule>
    <cfRule type="containsText" dxfId="1245" priority="1221" operator="containsText" text="Pre_Pd">
      <formula>NOT(ISERROR(SEARCH("Pre_Pd",J62)))</formula>
    </cfRule>
    <cfRule type="cellIs" dxfId="1244" priority="1222" operator="equal">
      <formula>"PCard"</formula>
    </cfRule>
  </conditionalFormatting>
  <conditionalFormatting sqref="J62:J76">
    <cfRule type="containsText" dxfId="1243" priority="1211" operator="containsText" text="Select">
      <formula>NOT(ISERROR(SEARCH("Select",J62)))</formula>
    </cfRule>
    <cfRule type="containsText" dxfId="1242" priority="1212" operator="containsText" text="Pre-Pd">
      <formula>NOT(ISERROR(SEARCH("Pre-Pd",J62)))</formula>
    </cfRule>
    <cfRule type="containsText" dxfId="1241" priority="1213" operator="containsText" text="Pre_Pd">
      <formula>NOT(ISERROR(SEARCH("Pre_Pd",J62)))</formula>
    </cfRule>
    <cfRule type="containsText" dxfId="1240" priority="1214" operator="containsText" text="Pre-Pd">
      <formula>NOT(ISERROR(SEARCH("Pre-Pd",J62)))</formula>
    </cfRule>
    <cfRule type="containsText" dxfId="1239" priority="1215" operator="containsText" text="Pre_Pd">
      <formula>NOT(ISERROR(SEARCH("Pre_Pd",J62)))</formula>
    </cfRule>
    <cfRule type="cellIs" dxfId="1238" priority="1216" operator="equal">
      <formula>"PCard"</formula>
    </cfRule>
  </conditionalFormatting>
  <conditionalFormatting sqref="L48">
    <cfRule type="cellIs" dxfId="1237" priority="1209" operator="equal">
      <formula>"UofA Visa"</formula>
    </cfRule>
  </conditionalFormatting>
  <conditionalFormatting sqref="H48">
    <cfRule type="expression" dxfId="1236" priority="2717">
      <formula>$AX$47&gt;0</formula>
    </cfRule>
  </conditionalFormatting>
  <conditionalFormatting sqref="J16:J19">
    <cfRule type="containsText" dxfId="1235" priority="1201" operator="containsText" text="PCard">
      <formula>NOT(ISERROR(SEARCH("PCard",J16)))</formula>
    </cfRule>
    <cfRule type="containsText" dxfId="1234" priority="1202" operator="containsText" text="Select">
      <formula>NOT(ISERROR(SEARCH("Select",J16)))</formula>
    </cfRule>
    <cfRule type="containsText" dxfId="1233" priority="1203" operator="containsText" text="Pre-Pd">
      <formula>NOT(ISERROR(SEARCH("Pre-Pd",J16)))</formula>
    </cfRule>
    <cfRule type="containsText" dxfId="1232" priority="1204" operator="containsText" text="Pre_Pd">
      <formula>NOT(ISERROR(SEARCH("Pre_Pd",J16)))</formula>
    </cfRule>
    <cfRule type="containsText" dxfId="1231" priority="1205" operator="containsText" text="Pre-Pd">
      <formula>NOT(ISERROR(SEARCH("Pre-Pd",J16)))</formula>
    </cfRule>
    <cfRule type="containsText" dxfId="1230" priority="1206" operator="containsText" text="Pre_Pd">
      <formula>NOT(ISERROR(SEARCH("Pre_Pd",J16)))</formula>
    </cfRule>
    <cfRule type="cellIs" dxfId="1229" priority="1207" operator="equal">
      <formula>"PCard"</formula>
    </cfRule>
  </conditionalFormatting>
  <conditionalFormatting sqref="J16:J19">
    <cfRule type="containsText" dxfId="1228" priority="1194" operator="containsText" text="PCard">
      <formula>NOT(ISERROR(SEARCH("PCard",J16)))</formula>
    </cfRule>
    <cfRule type="containsText" dxfId="1227" priority="1195" operator="containsText" text="Select">
      <formula>NOT(ISERROR(SEARCH("Select",J16)))</formula>
    </cfRule>
    <cfRule type="containsText" dxfId="1226" priority="1196" operator="containsText" text="Pre-Pd">
      <formula>NOT(ISERROR(SEARCH("Pre-Pd",J16)))</formula>
    </cfRule>
    <cfRule type="containsText" dxfId="1225" priority="1197" operator="containsText" text="Pre_Pd">
      <formula>NOT(ISERROR(SEARCH("Pre_Pd",J16)))</formula>
    </cfRule>
    <cfRule type="containsText" dxfId="1224" priority="1198" operator="containsText" text="Pre-Pd">
      <formula>NOT(ISERROR(SEARCH("Pre-Pd",J16)))</formula>
    </cfRule>
    <cfRule type="containsText" dxfId="1223" priority="1199" operator="containsText" text="Pre_Pd">
      <formula>NOT(ISERROR(SEARCH("Pre_Pd",J16)))</formula>
    </cfRule>
    <cfRule type="cellIs" dxfId="1222" priority="1200" operator="equal">
      <formula>"PCard"</formula>
    </cfRule>
  </conditionalFormatting>
  <conditionalFormatting sqref="J15">
    <cfRule type="containsText" dxfId="1221" priority="1188" operator="containsText" text="Pre-Pd">
      <formula>NOT(ISERROR(SEARCH("Pre-Pd",J15)))</formula>
    </cfRule>
    <cfRule type="containsText" dxfId="1220" priority="1189" operator="containsText" text="Reimb">
      <formula>NOT(ISERROR(SEARCH("Reimb",J15)))</formula>
    </cfRule>
    <cfRule type="containsText" dxfId="1219" priority="1190" operator="containsText" text="PCard">
      <formula>NOT(ISERROR(SEARCH("PCard",J15)))</formula>
    </cfRule>
    <cfRule type="expression" dxfId="1218" priority="1191">
      <formula>IF(I15&gt;0,J15="Select")</formula>
    </cfRule>
    <cfRule type="expression" dxfId="1217" priority="1192" stopIfTrue="1">
      <formula>IF(I15&lt;0,J15="Select")</formula>
    </cfRule>
    <cfRule type="containsText" dxfId="1216" priority="1193" operator="containsText" text="Select">
      <formula>NOT(ISERROR(SEARCH("Select",J15)))</formula>
    </cfRule>
  </conditionalFormatting>
  <conditionalFormatting sqref="J16:J19">
    <cfRule type="containsText" dxfId="1215" priority="1181" operator="containsText" text="PCard">
      <formula>NOT(ISERROR(SEARCH("PCard",J16)))</formula>
    </cfRule>
    <cfRule type="containsText" dxfId="1214" priority="1182" operator="containsText" text="Select">
      <formula>NOT(ISERROR(SEARCH("Select",J16)))</formula>
    </cfRule>
    <cfRule type="containsText" dxfId="1213" priority="1183" operator="containsText" text="Pre-Pd">
      <formula>NOT(ISERROR(SEARCH("Pre-Pd",J16)))</formula>
    </cfRule>
    <cfRule type="containsText" dxfId="1212" priority="1184" operator="containsText" text="Pre_Pd">
      <formula>NOT(ISERROR(SEARCH("Pre_Pd",J16)))</formula>
    </cfRule>
    <cfRule type="containsText" dxfId="1211" priority="1185" operator="containsText" text="Pre-Pd">
      <formula>NOT(ISERROR(SEARCH("Pre-Pd",J16)))</formula>
    </cfRule>
    <cfRule type="containsText" dxfId="1210" priority="1186" operator="containsText" text="Pre_Pd">
      <formula>NOT(ISERROR(SEARCH("Pre_Pd",J16)))</formula>
    </cfRule>
    <cfRule type="cellIs" dxfId="1209" priority="1187" operator="equal">
      <formula>"PCard"</formula>
    </cfRule>
  </conditionalFormatting>
  <conditionalFormatting sqref="J16:J19">
    <cfRule type="containsText" dxfId="1208" priority="1175" operator="containsText" text="Pre-Pd">
      <formula>NOT(ISERROR(SEARCH("Pre-Pd",J16)))</formula>
    </cfRule>
    <cfRule type="containsText" dxfId="1207" priority="1176" operator="containsText" text="Reimb">
      <formula>NOT(ISERROR(SEARCH("Reimb",J16)))</formula>
    </cfRule>
    <cfRule type="containsText" dxfId="1206" priority="1177" operator="containsText" text="PCard">
      <formula>NOT(ISERROR(SEARCH("PCard",J16)))</formula>
    </cfRule>
    <cfRule type="expression" dxfId="1205" priority="1178">
      <formula>IF(I16&gt;0,J16="Select")</formula>
    </cfRule>
    <cfRule type="expression" dxfId="1204" priority="1179" stopIfTrue="1">
      <formula>IF(I16&lt;0,J16="Select")</formula>
    </cfRule>
    <cfRule type="containsText" dxfId="1203" priority="1180" operator="containsText" text="Select">
      <formula>NOT(ISERROR(SEARCH("Select",J16)))</formula>
    </cfRule>
  </conditionalFormatting>
  <conditionalFormatting sqref="H35">
    <cfRule type="containsText" dxfId="1202" priority="1168" operator="containsText" text="PCard">
      <formula>NOT(ISERROR(SEARCH("PCard",H35)))</formula>
    </cfRule>
    <cfRule type="containsText" dxfId="1201" priority="1169" operator="containsText" text="Select">
      <formula>NOT(ISERROR(SEARCH("Select",H35)))</formula>
    </cfRule>
    <cfRule type="containsText" dxfId="1200" priority="1170" operator="containsText" text="Pre-Pd">
      <formula>NOT(ISERROR(SEARCH("Pre-Pd",H35)))</formula>
    </cfRule>
    <cfRule type="containsText" dxfId="1199" priority="1171" operator="containsText" text="Pre_Pd">
      <formula>NOT(ISERROR(SEARCH("Pre_Pd",H35)))</formula>
    </cfRule>
    <cfRule type="containsText" dxfId="1198" priority="1172" operator="containsText" text="Pre-Pd">
      <formula>NOT(ISERROR(SEARCH("Pre-Pd",H35)))</formula>
    </cfRule>
    <cfRule type="containsText" dxfId="1197" priority="1173" operator="containsText" text="Pre_Pd">
      <formula>NOT(ISERROR(SEARCH("Pre_Pd",H35)))</formula>
    </cfRule>
    <cfRule type="cellIs" dxfId="1196" priority="1174" operator="equal">
      <formula>"PCard"</formula>
    </cfRule>
  </conditionalFormatting>
  <conditionalFormatting sqref="H35">
    <cfRule type="containsText" dxfId="1195" priority="1162" operator="containsText" text="Pre-Pd">
      <formula>NOT(ISERROR(SEARCH("Pre-Pd",H35)))</formula>
    </cfRule>
    <cfRule type="containsText" dxfId="1194" priority="1163" operator="containsText" text="Reimb">
      <formula>NOT(ISERROR(SEARCH("Reimb",H35)))</formula>
    </cfRule>
    <cfRule type="containsText" dxfId="1193" priority="1164" operator="containsText" text="PCard">
      <formula>NOT(ISERROR(SEARCH("PCard",H35)))</formula>
    </cfRule>
    <cfRule type="expression" dxfId="1192" priority="1165">
      <formula>IF(G35&gt;0,H35="Select")</formula>
    </cfRule>
    <cfRule type="expression" dxfId="1191" priority="1166" stopIfTrue="1">
      <formula>IF(G35&lt;0,H35="Select")</formula>
    </cfRule>
    <cfRule type="containsText" dxfId="1190" priority="1167" operator="containsText" text="Select">
      <formula>NOT(ISERROR(SEARCH("Select",H35)))</formula>
    </cfRule>
  </conditionalFormatting>
  <conditionalFormatting sqref="J35">
    <cfRule type="containsText" dxfId="1189" priority="1156" operator="containsText" text="Select">
      <formula>NOT(ISERROR(SEARCH("Select",J35)))</formula>
    </cfRule>
    <cfRule type="containsText" dxfId="1188" priority="1157" operator="containsText" text="Pre-Pd">
      <formula>NOT(ISERROR(SEARCH("Pre-Pd",J35)))</formula>
    </cfRule>
    <cfRule type="containsText" dxfId="1187" priority="1158" operator="containsText" text="Pre_Pd">
      <formula>NOT(ISERROR(SEARCH("Pre_Pd",J35)))</formula>
    </cfRule>
    <cfRule type="containsText" dxfId="1186" priority="1159" operator="containsText" text="Pre-Pd">
      <formula>NOT(ISERROR(SEARCH("Pre-Pd",J35)))</formula>
    </cfRule>
    <cfRule type="containsText" dxfId="1185" priority="1160" operator="containsText" text="Pre_Pd">
      <formula>NOT(ISERROR(SEARCH("Pre_Pd",J35)))</formula>
    </cfRule>
    <cfRule type="cellIs" dxfId="1184" priority="1161" operator="equal">
      <formula>"PCard"</formula>
    </cfRule>
  </conditionalFormatting>
  <conditionalFormatting sqref="J35">
    <cfRule type="containsText" dxfId="1183" priority="1149" operator="containsText" text="PCard">
      <formula>NOT(ISERROR(SEARCH("PCard",J35)))</formula>
    </cfRule>
    <cfRule type="containsText" dxfId="1182" priority="1150" operator="containsText" text="Select">
      <formula>NOT(ISERROR(SEARCH("Select",J35)))</formula>
    </cfRule>
    <cfRule type="containsText" dxfId="1181" priority="1151" operator="containsText" text="Pre-Pd">
      <formula>NOT(ISERROR(SEARCH("Pre-Pd",J35)))</formula>
    </cfRule>
    <cfRule type="containsText" dxfId="1180" priority="1152" operator="containsText" text="Pre_Pd">
      <formula>NOT(ISERROR(SEARCH("Pre_Pd",J35)))</formula>
    </cfRule>
    <cfRule type="containsText" dxfId="1179" priority="1153" operator="containsText" text="Pre-Pd">
      <formula>NOT(ISERROR(SEARCH("Pre-Pd",J35)))</formula>
    </cfRule>
    <cfRule type="containsText" dxfId="1178" priority="1154" operator="containsText" text="Pre_Pd">
      <formula>NOT(ISERROR(SEARCH("Pre_Pd",J35)))</formula>
    </cfRule>
    <cfRule type="cellIs" dxfId="1177" priority="1155" operator="equal">
      <formula>"PCard"</formula>
    </cfRule>
  </conditionalFormatting>
  <conditionalFormatting sqref="J35">
    <cfRule type="containsText" dxfId="1176" priority="1142" operator="containsText" text="PCard">
      <formula>NOT(ISERROR(SEARCH("PCard",J35)))</formula>
    </cfRule>
    <cfRule type="containsText" dxfId="1175" priority="1143" operator="containsText" text="Select">
      <formula>NOT(ISERROR(SEARCH("Select",J35)))</formula>
    </cfRule>
    <cfRule type="containsText" dxfId="1174" priority="1144" operator="containsText" text="Pre-Pd">
      <formula>NOT(ISERROR(SEARCH("Pre-Pd",J35)))</formula>
    </cfRule>
    <cfRule type="containsText" dxfId="1173" priority="1145" operator="containsText" text="Pre_Pd">
      <formula>NOT(ISERROR(SEARCH("Pre_Pd",J35)))</formula>
    </cfRule>
    <cfRule type="containsText" dxfId="1172" priority="1146" operator="containsText" text="Pre-Pd">
      <formula>NOT(ISERROR(SEARCH("Pre-Pd",J35)))</formula>
    </cfRule>
    <cfRule type="containsText" dxfId="1171" priority="1147" operator="containsText" text="Pre_Pd">
      <formula>NOT(ISERROR(SEARCH("Pre_Pd",J35)))</formula>
    </cfRule>
    <cfRule type="cellIs" dxfId="1170" priority="1148" operator="equal">
      <formula>"PCard"</formula>
    </cfRule>
  </conditionalFormatting>
  <conditionalFormatting sqref="J35">
    <cfRule type="containsText" dxfId="1169" priority="1136" operator="containsText" text="Pre-Pd">
      <formula>NOT(ISERROR(SEARCH("Pre-Pd",J35)))</formula>
    </cfRule>
    <cfRule type="containsText" dxfId="1168" priority="1137" operator="containsText" text="Reimb">
      <formula>NOT(ISERROR(SEARCH("Reimb",J35)))</formula>
    </cfRule>
    <cfRule type="containsText" dxfId="1167" priority="1138" operator="containsText" text="PCard">
      <formula>NOT(ISERROR(SEARCH("PCard",J35)))</formula>
    </cfRule>
    <cfRule type="expression" dxfId="1166" priority="1139">
      <formula>IF(I35&gt;0,J35="Select")</formula>
    </cfRule>
    <cfRule type="expression" dxfId="1165" priority="1140" stopIfTrue="1">
      <formula>IF(I35&lt;0,J35="Select")</formula>
    </cfRule>
    <cfRule type="containsText" dxfId="1164" priority="1141" operator="containsText" text="Select">
      <formula>NOT(ISERROR(SEARCH("Select",J35)))</formula>
    </cfRule>
  </conditionalFormatting>
  <conditionalFormatting sqref="L35">
    <cfRule type="containsText" dxfId="1163" priority="1130" operator="containsText" text="Select">
      <formula>NOT(ISERROR(SEARCH("Select",L35)))</formula>
    </cfRule>
    <cfRule type="containsText" dxfId="1162" priority="1131" operator="containsText" text="Pre-Pd">
      <formula>NOT(ISERROR(SEARCH("Pre-Pd",L35)))</formula>
    </cfRule>
    <cfRule type="containsText" dxfId="1161" priority="1132" operator="containsText" text="Pre_Pd">
      <formula>NOT(ISERROR(SEARCH("Pre_Pd",L35)))</formula>
    </cfRule>
    <cfRule type="containsText" dxfId="1160" priority="1133" operator="containsText" text="Pre-Pd">
      <formula>NOT(ISERROR(SEARCH("Pre-Pd",L35)))</formula>
    </cfRule>
    <cfRule type="containsText" dxfId="1159" priority="1134" operator="containsText" text="Pre_Pd">
      <formula>NOT(ISERROR(SEARCH("Pre_Pd",L35)))</formula>
    </cfRule>
    <cfRule type="cellIs" dxfId="1158" priority="1135" operator="equal">
      <formula>"PCard"</formula>
    </cfRule>
  </conditionalFormatting>
  <conditionalFormatting sqref="L35">
    <cfRule type="containsText" dxfId="1157" priority="1123" operator="containsText" text="PCard">
      <formula>NOT(ISERROR(SEARCH("PCard",L35)))</formula>
    </cfRule>
    <cfRule type="containsText" dxfId="1156" priority="1124" operator="containsText" text="Select">
      <formula>NOT(ISERROR(SEARCH("Select",L35)))</formula>
    </cfRule>
    <cfRule type="containsText" dxfId="1155" priority="1125" operator="containsText" text="Pre-Pd">
      <formula>NOT(ISERROR(SEARCH("Pre-Pd",L35)))</formula>
    </cfRule>
    <cfRule type="containsText" dxfId="1154" priority="1126" operator="containsText" text="Pre_Pd">
      <formula>NOT(ISERROR(SEARCH("Pre_Pd",L35)))</formula>
    </cfRule>
    <cfRule type="containsText" dxfId="1153" priority="1127" operator="containsText" text="Pre-Pd">
      <formula>NOT(ISERROR(SEARCH("Pre-Pd",L35)))</formula>
    </cfRule>
    <cfRule type="containsText" dxfId="1152" priority="1128" operator="containsText" text="Pre_Pd">
      <formula>NOT(ISERROR(SEARCH("Pre_Pd",L35)))</formula>
    </cfRule>
    <cfRule type="cellIs" dxfId="1151" priority="1129" operator="equal">
      <formula>"PCard"</formula>
    </cfRule>
  </conditionalFormatting>
  <conditionalFormatting sqref="L35">
    <cfRule type="containsText" dxfId="1150" priority="1116" operator="containsText" text="PCard">
      <formula>NOT(ISERROR(SEARCH("PCard",L35)))</formula>
    </cfRule>
    <cfRule type="containsText" dxfId="1149" priority="1117" operator="containsText" text="Select">
      <formula>NOT(ISERROR(SEARCH("Select",L35)))</formula>
    </cfRule>
    <cfRule type="containsText" dxfId="1148" priority="1118" operator="containsText" text="Pre-Pd">
      <formula>NOT(ISERROR(SEARCH("Pre-Pd",L35)))</formula>
    </cfRule>
    <cfRule type="containsText" dxfId="1147" priority="1119" operator="containsText" text="Pre_Pd">
      <formula>NOT(ISERROR(SEARCH("Pre_Pd",L35)))</formula>
    </cfRule>
    <cfRule type="containsText" dxfId="1146" priority="1120" operator="containsText" text="Pre-Pd">
      <formula>NOT(ISERROR(SEARCH("Pre-Pd",L35)))</formula>
    </cfRule>
    <cfRule type="containsText" dxfId="1145" priority="1121" operator="containsText" text="Pre_Pd">
      <formula>NOT(ISERROR(SEARCH("Pre_Pd",L35)))</formula>
    </cfRule>
    <cfRule type="cellIs" dxfId="1144" priority="1122" operator="equal">
      <formula>"PCard"</formula>
    </cfRule>
  </conditionalFormatting>
  <conditionalFormatting sqref="L35">
    <cfRule type="containsText" dxfId="1143" priority="1110" operator="containsText" text="Pre-Pd">
      <formula>NOT(ISERROR(SEARCH("Pre-Pd",L35)))</formula>
    </cfRule>
    <cfRule type="containsText" dxfId="1142" priority="1111" operator="containsText" text="Reimb">
      <formula>NOT(ISERROR(SEARCH("Reimb",L35)))</formula>
    </cfRule>
    <cfRule type="containsText" dxfId="1141" priority="1112" operator="containsText" text="PCard">
      <formula>NOT(ISERROR(SEARCH("PCard",L35)))</formula>
    </cfRule>
    <cfRule type="expression" dxfId="1140" priority="1113">
      <formula>IF(K35&gt;0,L35="Select")</formula>
    </cfRule>
    <cfRule type="expression" dxfId="1139" priority="1114" stopIfTrue="1">
      <formula>IF(K35&lt;0,L35="Select")</formula>
    </cfRule>
    <cfRule type="containsText" dxfId="1138" priority="1115" operator="containsText" text="Select">
      <formula>NOT(ISERROR(SEARCH("Select",L35)))</formula>
    </cfRule>
  </conditionalFormatting>
  <conditionalFormatting sqref="N35">
    <cfRule type="containsText" dxfId="1137" priority="1104" operator="containsText" text="Select">
      <formula>NOT(ISERROR(SEARCH("Select",N35)))</formula>
    </cfRule>
    <cfRule type="containsText" dxfId="1136" priority="1105" operator="containsText" text="Pre-Pd">
      <formula>NOT(ISERROR(SEARCH("Pre-Pd",N35)))</formula>
    </cfRule>
    <cfRule type="containsText" dxfId="1135" priority="1106" operator="containsText" text="Pre_Pd">
      <formula>NOT(ISERROR(SEARCH("Pre_Pd",N35)))</formula>
    </cfRule>
    <cfRule type="containsText" dxfId="1134" priority="1107" operator="containsText" text="Pre-Pd">
      <formula>NOT(ISERROR(SEARCH("Pre-Pd",N35)))</formula>
    </cfRule>
    <cfRule type="containsText" dxfId="1133" priority="1108" operator="containsText" text="Pre_Pd">
      <formula>NOT(ISERROR(SEARCH("Pre_Pd",N35)))</formula>
    </cfRule>
    <cfRule type="cellIs" dxfId="1132" priority="1109" operator="equal">
      <formula>"PCard"</formula>
    </cfRule>
  </conditionalFormatting>
  <conditionalFormatting sqref="N35">
    <cfRule type="containsText" dxfId="1131" priority="1097" operator="containsText" text="PCard">
      <formula>NOT(ISERROR(SEARCH("PCard",N35)))</formula>
    </cfRule>
    <cfRule type="containsText" dxfId="1130" priority="1098" operator="containsText" text="Select">
      <formula>NOT(ISERROR(SEARCH("Select",N35)))</formula>
    </cfRule>
    <cfRule type="containsText" dxfId="1129" priority="1099" operator="containsText" text="Pre-Pd">
      <formula>NOT(ISERROR(SEARCH("Pre-Pd",N35)))</formula>
    </cfRule>
    <cfRule type="containsText" dxfId="1128" priority="1100" operator="containsText" text="Pre_Pd">
      <formula>NOT(ISERROR(SEARCH("Pre_Pd",N35)))</formula>
    </cfRule>
    <cfRule type="containsText" dxfId="1127" priority="1101" operator="containsText" text="Pre-Pd">
      <formula>NOT(ISERROR(SEARCH("Pre-Pd",N35)))</formula>
    </cfRule>
    <cfRule type="containsText" dxfId="1126" priority="1102" operator="containsText" text="Pre_Pd">
      <formula>NOT(ISERROR(SEARCH("Pre_Pd",N35)))</formula>
    </cfRule>
    <cfRule type="cellIs" dxfId="1125" priority="1103" operator="equal">
      <formula>"PCard"</formula>
    </cfRule>
  </conditionalFormatting>
  <conditionalFormatting sqref="N35">
    <cfRule type="containsText" dxfId="1124" priority="1090" operator="containsText" text="PCard">
      <formula>NOT(ISERROR(SEARCH("PCard",N35)))</formula>
    </cfRule>
    <cfRule type="containsText" dxfId="1123" priority="1091" operator="containsText" text="Select">
      <formula>NOT(ISERROR(SEARCH("Select",N35)))</formula>
    </cfRule>
    <cfRule type="containsText" dxfId="1122" priority="1092" operator="containsText" text="Pre-Pd">
      <formula>NOT(ISERROR(SEARCH("Pre-Pd",N35)))</formula>
    </cfRule>
    <cfRule type="containsText" dxfId="1121" priority="1093" operator="containsText" text="Pre_Pd">
      <formula>NOT(ISERROR(SEARCH("Pre_Pd",N35)))</formula>
    </cfRule>
    <cfRule type="containsText" dxfId="1120" priority="1094" operator="containsText" text="Pre-Pd">
      <formula>NOT(ISERROR(SEARCH("Pre-Pd",N35)))</formula>
    </cfRule>
    <cfRule type="containsText" dxfId="1119" priority="1095" operator="containsText" text="Pre_Pd">
      <formula>NOT(ISERROR(SEARCH("Pre_Pd",N35)))</formula>
    </cfRule>
    <cfRule type="cellIs" dxfId="1118" priority="1096" operator="equal">
      <formula>"PCard"</formula>
    </cfRule>
  </conditionalFormatting>
  <conditionalFormatting sqref="N35">
    <cfRule type="containsText" dxfId="1117" priority="1084" operator="containsText" text="Pre-Pd">
      <formula>NOT(ISERROR(SEARCH("Pre-Pd",N35)))</formula>
    </cfRule>
    <cfRule type="containsText" dxfId="1116" priority="1085" operator="containsText" text="Reimb">
      <formula>NOT(ISERROR(SEARCH("Reimb",N35)))</formula>
    </cfRule>
    <cfRule type="containsText" dxfId="1115" priority="1086" operator="containsText" text="PCard">
      <formula>NOT(ISERROR(SEARCH("PCard",N35)))</formula>
    </cfRule>
    <cfRule type="expression" dxfId="1114" priority="1087">
      <formula>IF(M35&gt;0,N35="Select")</formula>
    </cfRule>
    <cfRule type="expression" dxfId="1113" priority="1088" stopIfTrue="1">
      <formula>IF(M35&lt;0,N35="Select")</formula>
    </cfRule>
    <cfRule type="containsText" dxfId="1112" priority="1089" operator="containsText" text="Select">
      <formula>NOT(ISERROR(SEARCH("Select",N35)))</formula>
    </cfRule>
  </conditionalFormatting>
  <conditionalFormatting sqref="P35">
    <cfRule type="containsText" dxfId="1111" priority="1078" operator="containsText" text="Select">
      <formula>NOT(ISERROR(SEARCH("Select",P35)))</formula>
    </cfRule>
    <cfRule type="containsText" dxfId="1110" priority="1079" operator="containsText" text="Pre-Pd">
      <formula>NOT(ISERROR(SEARCH("Pre-Pd",P35)))</formula>
    </cfRule>
    <cfRule type="containsText" dxfId="1109" priority="1080" operator="containsText" text="Pre_Pd">
      <formula>NOT(ISERROR(SEARCH("Pre_Pd",P35)))</formula>
    </cfRule>
    <cfRule type="containsText" dxfId="1108" priority="1081" operator="containsText" text="Pre-Pd">
      <formula>NOT(ISERROR(SEARCH("Pre-Pd",P35)))</formula>
    </cfRule>
    <cfRule type="containsText" dxfId="1107" priority="1082" operator="containsText" text="Pre_Pd">
      <formula>NOT(ISERROR(SEARCH("Pre_Pd",P35)))</formula>
    </cfRule>
    <cfRule type="cellIs" dxfId="1106" priority="1083" operator="equal">
      <formula>"PCard"</formula>
    </cfRule>
  </conditionalFormatting>
  <conditionalFormatting sqref="P35">
    <cfRule type="containsText" dxfId="1105" priority="1071" operator="containsText" text="PCard">
      <formula>NOT(ISERROR(SEARCH("PCard",P35)))</formula>
    </cfRule>
    <cfRule type="containsText" dxfId="1104" priority="1072" operator="containsText" text="Select">
      <formula>NOT(ISERROR(SEARCH("Select",P35)))</formula>
    </cfRule>
    <cfRule type="containsText" dxfId="1103" priority="1073" operator="containsText" text="Pre-Pd">
      <formula>NOT(ISERROR(SEARCH("Pre-Pd",P35)))</formula>
    </cfRule>
    <cfRule type="containsText" dxfId="1102" priority="1074" operator="containsText" text="Pre_Pd">
      <formula>NOT(ISERROR(SEARCH("Pre_Pd",P35)))</formula>
    </cfRule>
    <cfRule type="containsText" dxfId="1101" priority="1075" operator="containsText" text="Pre-Pd">
      <formula>NOT(ISERROR(SEARCH("Pre-Pd",P35)))</formula>
    </cfRule>
    <cfRule type="containsText" dxfId="1100" priority="1076" operator="containsText" text="Pre_Pd">
      <formula>NOT(ISERROR(SEARCH("Pre_Pd",P35)))</formula>
    </cfRule>
    <cfRule type="cellIs" dxfId="1099" priority="1077" operator="equal">
      <formula>"PCard"</formula>
    </cfRule>
  </conditionalFormatting>
  <conditionalFormatting sqref="P35">
    <cfRule type="containsText" dxfId="1098" priority="1064" operator="containsText" text="PCard">
      <formula>NOT(ISERROR(SEARCH("PCard",P35)))</formula>
    </cfRule>
    <cfRule type="containsText" dxfId="1097" priority="1065" operator="containsText" text="Select">
      <formula>NOT(ISERROR(SEARCH("Select",P35)))</formula>
    </cfRule>
    <cfRule type="containsText" dxfId="1096" priority="1066" operator="containsText" text="Pre-Pd">
      <formula>NOT(ISERROR(SEARCH("Pre-Pd",P35)))</formula>
    </cfRule>
    <cfRule type="containsText" dxfId="1095" priority="1067" operator="containsText" text="Pre_Pd">
      <formula>NOT(ISERROR(SEARCH("Pre_Pd",P35)))</formula>
    </cfRule>
    <cfRule type="containsText" dxfId="1094" priority="1068" operator="containsText" text="Pre-Pd">
      <formula>NOT(ISERROR(SEARCH("Pre-Pd",P35)))</formula>
    </cfRule>
    <cfRule type="containsText" dxfId="1093" priority="1069" operator="containsText" text="Pre_Pd">
      <formula>NOT(ISERROR(SEARCH("Pre_Pd",P35)))</formula>
    </cfRule>
    <cfRule type="cellIs" dxfId="1092" priority="1070" operator="equal">
      <formula>"PCard"</formula>
    </cfRule>
  </conditionalFormatting>
  <conditionalFormatting sqref="P35">
    <cfRule type="containsText" dxfId="1091" priority="1058" operator="containsText" text="Pre-Pd">
      <formula>NOT(ISERROR(SEARCH("Pre-Pd",P35)))</formula>
    </cfRule>
    <cfRule type="containsText" dxfId="1090" priority="1059" operator="containsText" text="Reimb">
      <formula>NOT(ISERROR(SEARCH("Reimb",P35)))</formula>
    </cfRule>
    <cfRule type="containsText" dxfId="1089" priority="1060" operator="containsText" text="PCard">
      <formula>NOT(ISERROR(SEARCH("PCard",P35)))</formula>
    </cfRule>
    <cfRule type="expression" dxfId="1088" priority="1061">
      <formula>IF(O35&gt;0,P35="Select")</formula>
    </cfRule>
    <cfRule type="expression" dxfId="1087" priority="1062" stopIfTrue="1">
      <formula>IF(O35&lt;0,P35="Select")</formula>
    </cfRule>
    <cfRule type="containsText" dxfId="1086" priority="1063" operator="containsText" text="Select">
      <formula>NOT(ISERROR(SEARCH("Select",P35)))</formula>
    </cfRule>
  </conditionalFormatting>
  <conditionalFormatting sqref="R35">
    <cfRule type="containsText" dxfId="1085" priority="1052" operator="containsText" text="Select">
      <formula>NOT(ISERROR(SEARCH("Select",R35)))</formula>
    </cfRule>
    <cfRule type="containsText" dxfId="1084" priority="1053" operator="containsText" text="Pre-Pd">
      <formula>NOT(ISERROR(SEARCH("Pre-Pd",R35)))</formula>
    </cfRule>
    <cfRule type="containsText" dxfId="1083" priority="1054" operator="containsText" text="Pre_Pd">
      <formula>NOT(ISERROR(SEARCH("Pre_Pd",R35)))</formula>
    </cfRule>
    <cfRule type="containsText" dxfId="1082" priority="1055" operator="containsText" text="Pre-Pd">
      <formula>NOT(ISERROR(SEARCH("Pre-Pd",R35)))</formula>
    </cfRule>
    <cfRule type="containsText" dxfId="1081" priority="1056" operator="containsText" text="Pre_Pd">
      <formula>NOT(ISERROR(SEARCH("Pre_Pd",R35)))</formula>
    </cfRule>
    <cfRule type="cellIs" dxfId="1080" priority="1057" operator="equal">
      <formula>"PCard"</formula>
    </cfRule>
  </conditionalFormatting>
  <conditionalFormatting sqref="R35">
    <cfRule type="containsText" dxfId="1079" priority="1045" operator="containsText" text="PCard">
      <formula>NOT(ISERROR(SEARCH("PCard",R35)))</formula>
    </cfRule>
    <cfRule type="containsText" dxfId="1078" priority="1046" operator="containsText" text="Select">
      <formula>NOT(ISERROR(SEARCH("Select",R35)))</formula>
    </cfRule>
    <cfRule type="containsText" dxfId="1077" priority="1047" operator="containsText" text="Pre-Pd">
      <formula>NOT(ISERROR(SEARCH("Pre-Pd",R35)))</formula>
    </cfRule>
    <cfRule type="containsText" dxfId="1076" priority="1048" operator="containsText" text="Pre_Pd">
      <formula>NOT(ISERROR(SEARCH("Pre_Pd",R35)))</formula>
    </cfRule>
    <cfRule type="containsText" dxfId="1075" priority="1049" operator="containsText" text="Pre-Pd">
      <formula>NOT(ISERROR(SEARCH("Pre-Pd",R35)))</formula>
    </cfRule>
    <cfRule type="containsText" dxfId="1074" priority="1050" operator="containsText" text="Pre_Pd">
      <formula>NOT(ISERROR(SEARCH("Pre_Pd",R35)))</formula>
    </cfRule>
    <cfRule type="cellIs" dxfId="1073" priority="1051" operator="equal">
      <formula>"PCard"</formula>
    </cfRule>
  </conditionalFormatting>
  <conditionalFormatting sqref="R35">
    <cfRule type="containsText" dxfId="1072" priority="1038" operator="containsText" text="PCard">
      <formula>NOT(ISERROR(SEARCH("PCard",R35)))</formula>
    </cfRule>
    <cfRule type="containsText" dxfId="1071" priority="1039" operator="containsText" text="Select">
      <formula>NOT(ISERROR(SEARCH("Select",R35)))</formula>
    </cfRule>
    <cfRule type="containsText" dxfId="1070" priority="1040" operator="containsText" text="Pre-Pd">
      <formula>NOT(ISERROR(SEARCH("Pre-Pd",R35)))</formula>
    </cfRule>
    <cfRule type="containsText" dxfId="1069" priority="1041" operator="containsText" text="Pre_Pd">
      <formula>NOT(ISERROR(SEARCH("Pre_Pd",R35)))</formula>
    </cfRule>
    <cfRule type="containsText" dxfId="1068" priority="1042" operator="containsText" text="Pre-Pd">
      <formula>NOT(ISERROR(SEARCH("Pre-Pd",R35)))</formula>
    </cfRule>
    <cfRule type="containsText" dxfId="1067" priority="1043" operator="containsText" text="Pre_Pd">
      <formula>NOT(ISERROR(SEARCH("Pre_Pd",R35)))</formula>
    </cfRule>
    <cfRule type="cellIs" dxfId="1066" priority="1044" operator="equal">
      <formula>"PCard"</formula>
    </cfRule>
  </conditionalFormatting>
  <conditionalFormatting sqref="R35">
    <cfRule type="containsText" dxfId="1065" priority="1032" operator="containsText" text="Pre-Pd">
      <formula>NOT(ISERROR(SEARCH("Pre-Pd",R35)))</formula>
    </cfRule>
    <cfRule type="containsText" dxfId="1064" priority="1033" operator="containsText" text="Reimb">
      <formula>NOT(ISERROR(SEARCH("Reimb",R35)))</formula>
    </cfRule>
    <cfRule type="containsText" dxfId="1063" priority="1034" operator="containsText" text="PCard">
      <formula>NOT(ISERROR(SEARCH("PCard",R35)))</formula>
    </cfRule>
    <cfRule type="expression" dxfId="1062" priority="1035">
      <formula>IF(Q35&gt;0,R35="Select")</formula>
    </cfRule>
    <cfRule type="expression" dxfId="1061" priority="1036" stopIfTrue="1">
      <formula>IF(Q35&lt;0,R35="Select")</formula>
    </cfRule>
    <cfRule type="containsText" dxfId="1060" priority="1037" operator="containsText" text="Select">
      <formula>NOT(ISERROR(SEARCH("Select",R35)))</formula>
    </cfRule>
  </conditionalFormatting>
  <conditionalFormatting sqref="T35">
    <cfRule type="containsText" dxfId="1059" priority="1026" operator="containsText" text="Select">
      <formula>NOT(ISERROR(SEARCH("Select",T35)))</formula>
    </cfRule>
    <cfRule type="containsText" dxfId="1058" priority="1027" operator="containsText" text="Pre-Pd">
      <formula>NOT(ISERROR(SEARCH("Pre-Pd",T35)))</formula>
    </cfRule>
    <cfRule type="containsText" dxfId="1057" priority="1028" operator="containsText" text="Pre_Pd">
      <formula>NOT(ISERROR(SEARCH("Pre_Pd",T35)))</formula>
    </cfRule>
    <cfRule type="containsText" dxfId="1056" priority="1029" operator="containsText" text="Pre-Pd">
      <formula>NOT(ISERROR(SEARCH("Pre-Pd",T35)))</formula>
    </cfRule>
    <cfRule type="containsText" dxfId="1055" priority="1030" operator="containsText" text="Pre_Pd">
      <formula>NOT(ISERROR(SEARCH("Pre_Pd",T35)))</formula>
    </cfRule>
    <cfRule type="cellIs" dxfId="1054" priority="1031" operator="equal">
      <formula>"PCard"</formula>
    </cfRule>
  </conditionalFormatting>
  <conditionalFormatting sqref="T35">
    <cfRule type="containsText" dxfId="1053" priority="1019" operator="containsText" text="PCard">
      <formula>NOT(ISERROR(SEARCH("PCard",T35)))</formula>
    </cfRule>
    <cfRule type="containsText" dxfId="1052" priority="1020" operator="containsText" text="Select">
      <formula>NOT(ISERROR(SEARCH("Select",T35)))</formula>
    </cfRule>
    <cfRule type="containsText" dxfId="1051" priority="1021" operator="containsText" text="Pre-Pd">
      <formula>NOT(ISERROR(SEARCH("Pre-Pd",T35)))</formula>
    </cfRule>
    <cfRule type="containsText" dxfId="1050" priority="1022" operator="containsText" text="Pre_Pd">
      <formula>NOT(ISERROR(SEARCH("Pre_Pd",T35)))</formula>
    </cfRule>
    <cfRule type="containsText" dxfId="1049" priority="1023" operator="containsText" text="Pre-Pd">
      <formula>NOT(ISERROR(SEARCH("Pre-Pd",T35)))</formula>
    </cfRule>
    <cfRule type="containsText" dxfId="1048" priority="1024" operator="containsText" text="Pre_Pd">
      <formula>NOT(ISERROR(SEARCH("Pre_Pd",T35)))</formula>
    </cfRule>
    <cfRule type="cellIs" dxfId="1047" priority="1025" operator="equal">
      <formula>"PCard"</formula>
    </cfRule>
  </conditionalFormatting>
  <conditionalFormatting sqref="T35">
    <cfRule type="containsText" dxfId="1046" priority="1012" operator="containsText" text="PCard">
      <formula>NOT(ISERROR(SEARCH("PCard",T35)))</formula>
    </cfRule>
    <cfRule type="containsText" dxfId="1045" priority="1013" operator="containsText" text="Select">
      <formula>NOT(ISERROR(SEARCH("Select",T35)))</formula>
    </cfRule>
    <cfRule type="containsText" dxfId="1044" priority="1014" operator="containsText" text="Pre-Pd">
      <formula>NOT(ISERROR(SEARCH("Pre-Pd",T35)))</formula>
    </cfRule>
    <cfRule type="containsText" dxfId="1043" priority="1015" operator="containsText" text="Pre_Pd">
      <formula>NOT(ISERROR(SEARCH("Pre_Pd",T35)))</formula>
    </cfRule>
    <cfRule type="containsText" dxfId="1042" priority="1016" operator="containsText" text="Pre-Pd">
      <formula>NOT(ISERROR(SEARCH("Pre-Pd",T35)))</formula>
    </cfRule>
    <cfRule type="containsText" dxfId="1041" priority="1017" operator="containsText" text="Pre_Pd">
      <formula>NOT(ISERROR(SEARCH("Pre_Pd",T35)))</formula>
    </cfRule>
    <cfRule type="cellIs" dxfId="1040" priority="1018" operator="equal">
      <formula>"PCard"</formula>
    </cfRule>
  </conditionalFormatting>
  <conditionalFormatting sqref="T35">
    <cfRule type="containsText" dxfId="1039" priority="1006" operator="containsText" text="Pre-Pd">
      <formula>NOT(ISERROR(SEARCH("Pre-Pd",T35)))</formula>
    </cfRule>
    <cfRule type="containsText" dxfId="1038" priority="1007" operator="containsText" text="Reimb">
      <formula>NOT(ISERROR(SEARCH("Reimb",T35)))</formula>
    </cfRule>
    <cfRule type="containsText" dxfId="1037" priority="1008" operator="containsText" text="PCard">
      <formula>NOT(ISERROR(SEARCH("PCard",T35)))</formula>
    </cfRule>
    <cfRule type="expression" dxfId="1036" priority="1009">
      <formula>IF(S35&gt;0,T35="Select")</formula>
    </cfRule>
    <cfRule type="expression" dxfId="1035" priority="1010" stopIfTrue="1">
      <formula>IF(S35&lt;0,T35="Select")</formula>
    </cfRule>
    <cfRule type="containsText" dxfId="1034" priority="1011" operator="containsText" text="Select">
      <formula>NOT(ISERROR(SEARCH("Select",T35)))</formula>
    </cfRule>
  </conditionalFormatting>
  <conditionalFormatting sqref="V35">
    <cfRule type="containsText" dxfId="1033" priority="1000" operator="containsText" text="Select">
      <formula>NOT(ISERROR(SEARCH("Select",V35)))</formula>
    </cfRule>
    <cfRule type="containsText" dxfId="1032" priority="1001" operator="containsText" text="Pre-Pd">
      <formula>NOT(ISERROR(SEARCH("Pre-Pd",V35)))</formula>
    </cfRule>
    <cfRule type="containsText" dxfId="1031" priority="1002" operator="containsText" text="Pre_Pd">
      <formula>NOT(ISERROR(SEARCH("Pre_Pd",V35)))</formula>
    </cfRule>
    <cfRule type="containsText" dxfId="1030" priority="1003" operator="containsText" text="Pre-Pd">
      <formula>NOT(ISERROR(SEARCH("Pre-Pd",V35)))</formula>
    </cfRule>
    <cfRule type="containsText" dxfId="1029" priority="1004" operator="containsText" text="Pre_Pd">
      <formula>NOT(ISERROR(SEARCH("Pre_Pd",V35)))</formula>
    </cfRule>
    <cfRule type="cellIs" dxfId="1028" priority="1005" operator="equal">
      <formula>"PCard"</formula>
    </cfRule>
  </conditionalFormatting>
  <conditionalFormatting sqref="V35">
    <cfRule type="containsText" dxfId="1027" priority="993" operator="containsText" text="PCard">
      <formula>NOT(ISERROR(SEARCH("PCard",V35)))</formula>
    </cfRule>
    <cfRule type="containsText" dxfId="1026" priority="994" operator="containsText" text="Select">
      <formula>NOT(ISERROR(SEARCH("Select",V35)))</formula>
    </cfRule>
    <cfRule type="containsText" dxfId="1025" priority="995" operator="containsText" text="Pre-Pd">
      <formula>NOT(ISERROR(SEARCH("Pre-Pd",V35)))</formula>
    </cfRule>
    <cfRule type="containsText" dxfId="1024" priority="996" operator="containsText" text="Pre_Pd">
      <formula>NOT(ISERROR(SEARCH("Pre_Pd",V35)))</formula>
    </cfRule>
    <cfRule type="containsText" dxfId="1023" priority="997" operator="containsText" text="Pre-Pd">
      <formula>NOT(ISERROR(SEARCH("Pre-Pd",V35)))</formula>
    </cfRule>
    <cfRule type="containsText" dxfId="1022" priority="998" operator="containsText" text="Pre_Pd">
      <formula>NOT(ISERROR(SEARCH("Pre_Pd",V35)))</formula>
    </cfRule>
    <cfRule type="cellIs" dxfId="1021" priority="999" operator="equal">
      <formula>"PCard"</formula>
    </cfRule>
  </conditionalFormatting>
  <conditionalFormatting sqref="V35">
    <cfRule type="containsText" dxfId="1020" priority="986" operator="containsText" text="PCard">
      <formula>NOT(ISERROR(SEARCH("PCard",V35)))</formula>
    </cfRule>
    <cfRule type="containsText" dxfId="1019" priority="987" operator="containsText" text="Select">
      <formula>NOT(ISERROR(SEARCH("Select",V35)))</formula>
    </cfRule>
    <cfRule type="containsText" dxfId="1018" priority="988" operator="containsText" text="Pre-Pd">
      <formula>NOT(ISERROR(SEARCH("Pre-Pd",V35)))</formula>
    </cfRule>
    <cfRule type="containsText" dxfId="1017" priority="989" operator="containsText" text="Pre_Pd">
      <formula>NOT(ISERROR(SEARCH("Pre_Pd",V35)))</formula>
    </cfRule>
    <cfRule type="containsText" dxfId="1016" priority="990" operator="containsText" text="Pre-Pd">
      <formula>NOT(ISERROR(SEARCH("Pre-Pd",V35)))</formula>
    </cfRule>
    <cfRule type="containsText" dxfId="1015" priority="991" operator="containsText" text="Pre_Pd">
      <formula>NOT(ISERROR(SEARCH("Pre_Pd",V35)))</formula>
    </cfRule>
    <cfRule type="cellIs" dxfId="1014" priority="992" operator="equal">
      <formula>"PCard"</formula>
    </cfRule>
  </conditionalFormatting>
  <conditionalFormatting sqref="V35">
    <cfRule type="containsText" dxfId="1013" priority="980" operator="containsText" text="Pre-Pd">
      <formula>NOT(ISERROR(SEARCH("Pre-Pd",V35)))</formula>
    </cfRule>
    <cfRule type="containsText" dxfId="1012" priority="981" operator="containsText" text="Reimb">
      <formula>NOT(ISERROR(SEARCH("Reimb",V35)))</formula>
    </cfRule>
    <cfRule type="containsText" dxfId="1011" priority="982" operator="containsText" text="PCard">
      <formula>NOT(ISERROR(SEARCH("PCard",V35)))</formula>
    </cfRule>
    <cfRule type="expression" dxfId="1010" priority="983">
      <formula>IF(U35&gt;0,V35="Select")</formula>
    </cfRule>
    <cfRule type="expression" dxfId="1009" priority="984" stopIfTrue="1">
      <formula>IF(U35&lt;0,V35="Select")</formula>
    </cfRule>
    <cfRule type="containsText" dxfId="1008" priority="985" operator="containsText" text="Select">
      <formula>NOT(ISERROR(SEARCH("Select",V35)))</formula>
    </cfRule>
  </conditionalFormatting>
  <conditionalFormatting sqref="X35">
    <cfRule type="containsText" dxfId="1007" priority="974" operator="containsText" text="Select">
      <formula>NOT(ISERROR(SEARCH("Select",X35)))</formula>
    </cfRule>
    <cfRule type="containsText" dxfId="1006" priority="975" operator="containsText" text="Pre-Pd">
      <formula>NOT(ISERROR(SEARCH("Pre-Pd",X35)))</formula>
    </cfRule>
    <cfRule type="containsText" dxfId="1005" priority="976" operator="containsText" text="Pre_Pd">
      <formula>NOT(ISERROR(SEARCH("Pre_Pd",X35)))</formula>
    </cfRule>
    <cfRule type="containsText" dxfId="1004" priority="977" operator="containsText" text="Pre-Pd">
      <formula>NOT(ISERROR(SEARCH("Pre-Pd",X35)))</formula>
    </cfRule>
    <cfRule type="containsText" dxfId="1003" priority="978" operator="containsText" text="Pre_Pd">
      <formula>NOT(ISERROR(SEARCH("Pre_Pd",X35)))</formula>
    </cfRule>
    <cfRule type="cellIs" dxfId="1002" priority="979" operator="equal">
      <formula>"PCard"</formula>
    </cfRule>
  </conditionalFormatting>
  <conditionalFormatting sqref="X35">
    <cfRule type="containsText" dxfId="1001" priority="967" operator="containsText" text="PCard">
      <formula>NOT(ISERROR(SEARCH("PCard",X35)))</formula>
    </cfRule>
    <cfRule type="containsText" dxfId="1000" priority="968" operator="containsText" text="Select">
      <formula>NOT(ISERROR(SEARCH("Select",X35)))</formula>
    </cfRule>
    <cfRule type="containsText" dxfId="999" priority="969" operator="containsText" text="Pre-Pd">
      <formula>NOT(ISERROR(SEARCH("Pre-Pd",X35)))</formula>
    </cfRule>
    <cfRule type="containsText" dxfId="998" priority="970" operator="containsText" text="Pre_Pd">
      <formula>NOT(ISERROR(SEARCH("Pre_Pd",X35)))</formula>
    </cfRule>
    <cfRule type="containsText" dxfId="997" priority="971" operator="containsText" text="Pre-Pd">
      <formula>NOT(ISERROR(SEARCH("Pre-Pd",X35)))</formula>
    </cfRule>
    <cfRule type="containsText" dxfId="996" priority="972" operator="containsText" text="Pre_Pd">
      <formula>NOT(ISERROR(SEARCH("Pre_Pd",X35)))</formula>
    </cfRule>
    <cfRule type="cellIs" dxfId="995" priority="973" operator="equal">
      <formula>"PCard"</formula>
    </cfRule>
  </conditionalFormatting>
  <conditionalFormatting sqref="X35">
    <cfRule type="containsText" dxfId="994" priority="960" operator="containsText" text="PCard">
      <formula>NOT(ISERROR(SEARCH("PCard",X35)))</formula>
    </cfRule>
    <cfRule type="containsText" dxfId="993" priority="961" operator="containsText" text="Select">
      <formula>NOT(ISERROR(SEARCH("Select",X35)))</formula>
    </cfRule>
    <cfRule type="containsText" dxfId="992" priority="962" operator="containsText" text="Pre-Pd">
      <formula>NOT(ISERROR(SEARCH("Pre-Pd",X35)))</formula>
    </cfRule>
    <cfRule type="containsText" dxfId="991" priority="963" operator="containsText" text="Pre_Pd">
      <formula>NOT(ISERROR(SEARCH("Pre_Pd",X35)))</formula>
    </cfRule>
    <cfRule type="containsText" dxfId="990" priority="964" operator="containsText" text="Pre-Pd">
      <formula>NOT(ISERROR(SEARCH("Pre-Pd",X35)))</formula>
    </cfRule>
    <cfRule type="containsText" dxfId="989" priority="965" operator="containsText" text="Pre_Pd">
      <formula>NOT(ISERROR(SEARCH("Pre_Pd",X35)))</formula>
    </cfRule>
    <cfRule type="cellIs" dxfId="988" priority="966" operator="equal">
      <formula>"PCard"</formula>
    </cfRule>
  </conditionalFormatting>
  <conditionalFormatting sqref="X35">
    <cfRule type="containsText" dxfId="987" priority="954" operator="containsText" text="Pre-Pd">
      <formula>NOT(ISERROR(SEARCH("Pre-Pd",X35)))</formula>
    </cfRule>
    <cfRule type="containsText" dxfId="986" priority="955" operator="containsText" text="Reimb">
      <formula>NOT(ISERROR(SEARCH("Reimb",X35)))</formula>
    </cfRule>
    <cfRule type="containsText" dxfId="985" priority="956" operator="containsText" text="PCard">
      <formula>NOT(ISERROR(SEARCH("PCard",X35)))</formula>
    </cfRule>
    <cfRule type="expression" dxfId="984" priority="957">
      <formula>IF(W35&gt;0,X35="Select")</formula>
    </cfRule>
    <cfRule type="expression" dxfId="983" priority="958" stopIfTrue="1">
      <formula>IF(W35&lt;0,X35="Select")</formula>
    </cfRule>
    <cfRule type="containsText" dxfId="982" priority="959" operator="containsText" text="Select">
      <formula>NOT(ISERROR(SEARCH("Select",X35)))</formula>
    </cfRule>
  </conditionalFormatting>
  <conditionalFormatting sqref="Z35">
    <cfRule type="containsText" dxfId="981" priority="948" operator="containsText" text="Select">
      <formula>NOT(ISERROR(SEARCH("Select",Z35)))</formula>
    </cfRule>
    <cfRule type="containsText" dxfId="980" priority="949" operator="containsText" text="Pre-Pd">
      <formula>NOT(ISERROR(SEARCH("Pre-Pd",Z35)))</formula>
    </cfRule>
    <cfRule type="containsText" dxfId="979" priority="950" operator="containsText" text="Pre_Pd">
      <formula>NOT(ISERROR(SEARCH("Pre_Pd",Z35)))</formula>
    </cfRule>
    <cfRule type="containsText" dxfId="978" priority="951" operator="containsText" text="Pre-Pd">
      <formula>NOT(ISERROR(SEARCH("Pre-Pd",Z35)))</formula>
    </cfRule>
    <cfRule type="containsText" dxfId="977" priority="952" operator="containsText" text="Pre_Pd">
      <formula>NOT(ISERROR(SEARCH("Pre_Pd",Z35)))</formula>
    </cfRule>
    <cfRule type="cellIs" dxfId="976" priority="953" operator="equal">
      <formula>"PCard"</formula>
    </cfRule>
  </conditionalFormatting>
  <conditionalFormatting sqref="Z35">
    <cfRule type="containsText" dxfId="975" priority="941" operator="containsText" text="PCard">
      <formula>NOT(ISERROR(SEARCH("PCard",Z35)))</formula>
    </cfRule>
    <cfRule type="containsText" dxfId="974" priority="942" operator="containsText" text="Select">
      <formula>NOT(ISERROR(SEARCH("Select",Z35)))</formula>
    </cfRule>
    <cfRule type="containsText" dxfId="973" priority="943" operator="containsText" text="Pre-Pd">
      <formula>NOT(ISERROR(SEARCH("Pre-Pd",Z35)))</formula>
    </cfRule>
    <cfRule type="containsText" dxfId="972" priority="944" operator="containsText" text="Pre_Pd">
      <formula>NOT(ISERROR(SEARCH("Pre_Pd",Z35)))</formula>
    </cfRule>
    <cfRule type="containsText" dxfId="971" priority="945" operator="containsText" text="Pre-Pd">
      <formula>NOT(ISERROR(SEARCH("Pre-Pd",Z35)))</formula>
    </cfRule>
    <cfRule type="containsText" dxfId="970" priority="946" operator="containsText" text="Pre_Pd">
      <formula>NOT(ISERROR(SEARCH("Pre_Pd",Z35)))</formula>
    </cfRule>
    <cfRule type="cellIs" dxfId="969" priority="947" operator="equal">
      <formula>"PCard"</formula>
    </cfRule>
  </conditionalFormatting>
  <conditionalFormatting sqref="Z35">
    <cfRule type="containsText" dxfId="968" priority="934" operator="containsText" text="PCard">
      <formula>NOT(ISERROR(SEARCH("PCard",Z35)))</formula>
    </cfRule>
    <cfRule type="containsText" dxfId="967" priority="935" operator="containsText" text="Select">
      <formula>NOT(ISERROR(SEARCH("Select",Z35)))</formula>
    </cfRule>
    <cfRule type="containsText" dxfId="966" priority="936" operator="containsText" text="Pre-Pd">
      <formula>NOT(ISERROR(SEARCH("Pre-Pd",Z35)))</formula>
    </cfRule>
    <cfRule type="containsText" dxfId="965" priority="937" operator="containsText" text="Pre_Pd">
      <formula>NOT(ISERROR(SEARCH("Pre_Pd",Z35)))</formula>
    </cfRule>
    <cfRule type="containsText" dxfId="964" priority="938" operator="containsText" text="Pre-Pd">
      <formula>NOT(ISERROR(SEARCH("Pre-Pd",Z35)))</formula>
    </cfRule>
    <cfRule type="containsText" dxfId="963" priority="939" operator="containsText" text="Pre_Pd">
      <formula>NOT(ISERROR(SEARCH("Pre_Pd",Z35)))</formula>
    </cfRule>
    <cfRule type="cellIs" dxfId="962" priority="940" operator="equal">
      <formula>"PCard"</formula>
    </cfRule>
  </conditionalFormatting>
  <conditionalFormatting sqref="Z35">
    <cfRule type="containsText" dxfId="961" priority="928" operator="containsText" text="Pre-Pd">
      <formula>NOT(ISERROR(SEARCH("Pre-Pd",Z35)))</formula>
    </cfRule>
    <cfRule type="containsText" dxfId="960" priority="929" operator="containsText" text="Reimb">
      <formula>NOT(ISERROR(SEARCH("Reimb",Z35)))</formula>
    </cfRule>
    <cfRule type="containsText" dxfId="959" priority="930" operator="containsText" text="PCard">
      <formula>NOT(ISERROR(SEARCH("PCard",Z35)))</formula>
    </cfRule>
    <cfRule type="expression" dxfId="958" priority="931">
      <formula>IF(Y35&gt;0,Z35="Select")</formula>
    </cfRule>
    <cfRule type="expression" dxfId="957" priority="932" stopIfTrue="1">
      <formula>IF(Y35&lt;0,Z35="Select")</formula>
    </cfRule>
    <cfRule type="containsText" dxfId="956" priority="933" operator="containsText" text="Select">
      <formula>NOT(ISERROR(SEARCH("Select",Z35)))</formula>
    </cfRule>
  </conditionalFormatting>
  <conditionalFormatting sqref="AB35">
    <cfRule type="containsText" dxfId="955" priority="922" operator="containsText" text="Select">
      <formula>NOT(ISERROR(SEARCH("Select",AB35)))</formula>
    </cfRule>
    <cfRule type="containsText" dxfId="954" priority="923" operator="containsText" text="Pre-Pd">
      <formula>NOT(ISERROR(SEARCH("Pre-Pd",AB35)))</formula>
    </cfRule>
    <cfRule type="containsText" dxfId="953" priority="924" operator="containsText" text="Pre_Pd">
      <formula>NOT(ISERROR(SEARCH("Pre_Pd",AB35)))</formula>
    </cfRule>
    <cfRule type="containsText" dxfId="952" priority="925" operator="containsText" text="Pre-Pd">
      <formula>NOT(ISERROR(SEARCH("Pre-Pd",AB35)))</formula>
    </cfRule>
    <cfRule type="containsText" dxfId="951" priority="926" operator="containsText" text="Pre_Pd">
      <formula>NOT(ISERROR(SEARCH("Pre_Pd",AB35)))</formula>
    </cfRule>
    <cfRule type="cellIs" dxfId="950" priority="927" operator="equal">
      <formula>"PCard"</formula>
    </cfRule>
  </conditionalFormatting>
  <conditionalFormatting sqref="AB35">
    <cfRule type="containsText" dxfId="949" priority="915" operator="containsText" text="PCard">
      <formula>NOT(ISERROR(SEARCH("PCard",AB35)))</formula>
    </cfRule>
    <cfRule type="containsText" dxfId="948" priority="916" operator="containsText" text="Select">
      <formula>NOT(ISERROR(SEARCH("Select",AB35)))</formula>
    </cfRule>
    <cfRule type="containsText" dxfId="947" priority="917" operator="containsText" text="Pre-Pd">
      <formula>NOT(ISERROR(SEARCH("Pre-Pd",AB35)))</formula>
    </cfRule>
    <cfRule type="containsText" dxfId="946" priority="918" operator="containsText" text="Pre_Pd">
      <formula>NOT(ISERROR(SEARCH("Pre_Pd",AB35)))</formula>
    </cfRule>
    <cfRule type="containsText" dxfId="945" priority="919" operator="containsText" text="Pre-Pd">
      <formula>NOT(ISERROR(SEARCH("Pre-Pd",AB35)))</formula>
    </cfRule>
    <cfRule type="containsText" dxfId="944" priority="920" operator="containsText" text="Pre_Pd">
      <formula>NOT(ISERROR(SEARCH("Pre_Pd",AB35)))</formula>
    </cfRule>
    <cfRule type="cellIs" dxfId="943" priority="921" operator="equal">
      <formula>"PCard"</formula>
    </cfRule>
  </conditionalFormatting>
  <conditionalFormatting sqref="AB35">
    <cfRule type="containsText" dxfId="942" priority="908" operator="containsText" text="PCard">
      <formula>NOT(ISERROR(SEARCH("PCard",AB35)))</formula>
    </cfRule>
    <cfRule type="containsText" dxfId="941" priority="909" operator="containsText" text="Select">
      <formula>NOT(ISERROR(SEARCH("Select",AB35)))</formula>
    </cfRule>
    <cfRule type="containsText" dxfId="940" priority="910" operator="containsText" text="Pre-Pd">
      <formula>NOT(ISERROR(SEARCH("Pre-Pd",AB35)))</formula>
    </cfRule>
    <cfRule type="containsText" dxfId="939" priority="911" operator="containsText" text="Pre_Pd">
      <formula>NOT(ISERROR(SEARCH("Pre_Pd",AB35)))</formula>
    </cfRule>
    <cfRule type="containsText" dxfId="938" priority="912" operator="containsText" text="Pre-Pd">
      <formula>NOT(ISERROR(SEARCH("Pre-Pd",AB35)))</formula>
    </cfRule>
    <cfRule type="containsText" dxfId="937" priority="913" operator="containsText" text="Pre_Pd">
      <formula>NOT(ISERROR(SEARCH("Pre_Pd",AB35)))</formula>
    </cfRule>
    <cfRule type="cellIs" dxfId="936" priority="914" operator="equal">
      <formula>"PCard"</formula>
    </cfRule>
  </conditionalFormatting>
  <conditionalFormatting sqref="AB35">
    <cfRule type="containsText" dxfId="935" priority="902" operator="containsText" text="Pre-Pd">
      <formula>NOT(ISERROR(SEARCH("Pre-Pd",AB35)))</formula>
    </cfRule>
    <cfRule type="containsText" dxfId="934" priority="903" operator="containsText" text="Reimb">
      <formula>NOT(ISERROR(SEARCH("Reimb",AB35)))</formula>
    </cfRule>
    <cfRule type="containsText" dxfId="933" priority="904" operator="containsText" text="PCard">
      <formula>NOT(ISERROR(SEARCH("PCard",AB35)))</formula>
    </cfRule>
    <cfRule type="expression" dxfId="932" priority="905">
      <formula>IF(AA35&gt;0,AB35="Select")</formula>
    </cfRule>
    <cfRule type="expression" dxfId="931" priority="906" stopIfTrue="1">
      <formula>IF(AA35&lt;0,AB35="Select")</formula>
    </cfRule>
    <cfRule type="containsText" dxfId="930" priority="907" operator="containsText" text="Select">
      <formula>NOT(ISERROR(SEARCH("Select",AB35)))</formula>
    </cfRule>
  </conditionalFormatting>
  <conditionalFormatting sqref="AD35">
    <cfRule type="containsText" dxfId="929" priority="896" operator="containsText" text="Select">
      <formula>NOT(ISERROR(SEARCH("Select",AD35)))</formula>
    </cfRule>
    <cfRule type="containsText" dxfId="928" priority="897" operator="containsText" text="Pre-Pd">
      <formula>NOT(ISERROR(SEARCH("Pre-Pd",AD35)))</formula>
    </cfRule>
    <cfRule type="containsText" dxfId="927" priority="898" operator="containsText" text="Pre_Pd">
      <formula>NOT(ISERROR(SEARCH("Pre_Pd",AD35)))</formula>
    </cfRule>
    <cfRule type="containsText" dxfId="926" priority="899" operator="containsText" text="Pre-Pd">
      <formula>NOT(ISERROR(SEARCH("Pre-Pd",AD35)))</formula>
    </cfRule>
    <cfRule type="containsText" dxfId="925" priority="900" operator="containsText" text="Pre_Pd">
      <formula>NOT(ISERROR(SEARCH("Pre_Pd",AD35)))</formula>
    </cfRule>
    <cfRule type="cellIs" dxfId="924" priority="901" operator="equal">
      <formula>"PCard"</formula>
    </cfRule>
  </conditionalFormatting>
  <conditionalFormatting sqref="AD35">
    <cfRule type="containsText" dxfId="923" priority="889" operator="containsText" text="PCard">
      <formula>NOT(ISERROR(SEARCH("PCard",AD35)))</formula>
    </cfRule>
    <cfRule type="containsText" dxfId="922" priority="890" operator="containsText" text="Select">
      <formula>NOT(ISERROR(SEARCH("Select",AD35)))</formula>
    </cfRule>
    <cfRule type="containsText" dxfId="921" priority="891" operator="containsText" text="Pre-Pd">
      <formula>NOT(ISERROR(SEARCH("Pre-Pd",AD35)))</formula>
    </cfRule>
    <cfRule type="containsText" dxfId="920" priority="892" operator="containsText" text="Pre_Pd">
      <formula>NOT(ISERROR(SEARCH("Pre_Pd",AD35)))</formula>
    </cfRule>
    <cfRule type="containsText" dxfId="919" priority="893" operator="containsText" text="Pre-Pd">
      <formula>NOT(ISERROR(SEARCH("Pre-Pd",AD35)))</formula>
    </cfRule>
    <cfRule type="containsText" dxfId="918" priority="894" operator="containsText" text="Pre_Pd">
      <formula>NOT(ISERROR(SEARCH("Pre_Pd",AD35)))</formula>
    </cfRule>
    <cfRule type="cellIs" dxfId="917" priority="895" operator="equal">
      <formula>"PCard"</formula>
    </cfRule>
  </conditionalFormatting>
  <conditionalFormatting sqref="AD35">
    <cfRule type="containsText" dxfId="916" priority="882" operator="containsText" text="PCard">
      <formula>NOT(ISERROR(SEARCH("PCard",AD35)))</formula>
    </cfRule>
    <cfRule type="containsText" dxfId="915" priority="883" operator="containsText" text="Select">
      <formula>NOT(ISERROR(SEARCH("Select",AD35)))</formula>
    </cfRule>
    <cfRule type="containsText" dxfId="914" priority="884" operator="containsText" text="Pre-Pd">
      <formula>NOT(ISERROR(SEARCH("Pre-Pd",AD35)))</formula>
    </cfRule>
    <cfRule type="containsText" dxfId="913" priority="885" operator="containsText" text="Pre_Pd">
      <formula>NOT(ISERROR(SEARCH("Pre_Pd",AD35)))</formula>
    </cfRule>
    <cfRule type="containsText" dxfId="912" priority="886" operator="containsText" text="Pre-Pd">
      <formula>NOT(ISERROR(SEARCH("Pre-Pd",AD35)))</formula>
    </cfRule>
    <cfRule type="containsText" dxfId="911" priority="887" operator="containsText" text="Pre_Pd">
      <formula>NOT(ISERROR(SEARCH("Pre_Pd",AD35)))</formula>
    </cfRule>
    <cfRule type="cellIs" dxfId="910" priority="888" operator="equal">
      <formula>"PCard"</formula>
    </cfRule>
  </conditionalFormatting>
  <conditionalFormatting sqref="AD35">
    <cfRule type="containsText" dxfId="909" priority="876" operator="containsText" text="Pre-Pd">
      <formula>NOT(ISERROR(SEARCH("Pre-Pd",AD35)))</formula>
    </cfRule>
    <cfRule type="containsText" dxfId="908" priority="877" operator="containsText" text="Reimb">
      <formula>NOT(ISERROR(SEARCH("Reimb",AD35)))</formula>
    </cfRule>
    <cfRule type="containsText" dxfId="907" priority="878" operator="containsText" text="PCard">
      <formula>NOT(ISERROR(SEARCH("PCard",AD35)))</formula>
    </cfRule>
    <cfRule type="expression" dxfId="906" priority="879">
      <formula>IF(AC35&gt;0,AD35="Select")</formula>
    </cfRule>
    <cfRule type="expression" dxfId="905" priority="880" stopIfTrue="1">
      <formula>IF(AC35&lt;0,AD35="Select")</formula>
    </cfRule>
    <cfRule type="containsText" dxfId="904" priority="881" operator="containsText" text="Select">
      <formula>NOT(ISERROR(SEARCH("Select",AD35)))</formula>
    </cfRule>
  </conditionalFormatting>
  <conditionalFormatting sqref="AF35">
    <cfRule type="containsText" dxfId="903" priority="870" operator="containsText" text="Select">
      <formula>NOT(ISERROR(SEARCH("Select",AF35)))</formula>
    </cfRule>
    <cfRule type="containsText" dxfId="902" priority="871" operator="containsText" text="Pre-Pd">
      <formula>NOT(ISERROR(SEARCH("Pre-Pd",AF35)))</formula>
    </cfRule>
    <cfRule type="containsText" dxfId="901" priority="872" operator="containsText" text="Pre_Pd">
      <formula>NOT(ISERROR(SEARCH("Pre_Pd",AF35)))</formula>
    </cfRule>
    <cfRule type="containsText" dxfId="900" priority="873" operator="containsText" text="Pre-Pd">
      <formula>NOT(ISERROR(SEARCH("Pre-Pd",AF35)))</formula>
    </cfRule>
    <cfRule type="containsText" dxfId="899" priority="874" operator="containsText" text="Pre_Pd">
      <formula>NOT(ISERROR(SEARCH("Pre_Pd",AF35)))</formula>
    </cfRule>
    <cfRule type="cellIs" dxfId="898" priority="875" operator="equal">
      <formula>"PCard"</formula>
    </cfRule>
  </conditionalFormatting>
  <conditionalFormatting sqref="AF35">
    <cfRule type="containsText" dxfId="897" priority="863" operator="containsText" text="PCard">
      <formula>NOT(ISERROR(SEARCH("PCard",AF35)))</formula>
    </cfRule>
    <cfRule type="containsText" dxfId="896" priority="864" operator="containsText" text="Select">
      <formula>NOT(ISERROR(SEARCH("Select",AF35)))</formula>
    </cfRule>
    <cfRule type="containsText" dxfId="895" priority="865" operator="containsText" text="Pre-Pd">
      <formula>NOT(ISERROR(SEARCH("Pre-Pd",AF35)))</formula>
    </cfRule>
    <cfRule type="containsText" dxfId="894" priority="866" operator="containsText" text="Pre_Pd">
      <formula>NOT(ISERROR(SEARCH("Pre_Pd",AF35)))</formula>
    </cfRule>
    <cfRule type="containsText" dxfId="893" priority="867" operator="containsText" text="Pre-Pd">
      <formula>NOT(ISERROR(SEARCH("Pre-Pd",AF35)))</formula>
    </cfRule>
    <cfRule type="containsText" dxfId="892" priority="868" operator="containsText" text="Pre_Pd">
      <formula>NOT(ISERROR(SEARCH("Pre_Pd",AF35)))</formula>
    </cfRule>
    <cfRule type="cellIs" dxfId="891" priority="869" operator="equal">
      <formula>"PCard"</formula>
    </cfRule>
  </conditionalFormatting>
  <conditionalFormatting sqref="AF35">
    <cfRule type="containsText" dxfId="890" priority="856" operator="containsText" text="PCard">
      <formula>NOT(ISERROR(SEARCH("PCard",AF35)))</formula>
    </cfRule>
    <cfRule type="containsText" dxfId="889" priority="857" operator="containsText" text="Select">
      <formula>NOT(ISERROR(SEARCH("Select",AF35)))</formula>
    </cfRule>
    <cfRule type="containsText" dxfId="888" priority="858" operator="containsText" text="Pre-Pd">
      <formula>NOT(ISERROR(SEARCH("Pre-Pd",AF35)))</formula>
    </cfRule>
    <cfRule type="containsText" dxfId="887" priority="859" operator="containsText" text="Pre_Pd">
      <formula>NOT(ISERROR(SEARCH("Pre_Pd",AF35)))</formula>
    </cfRule>
    <cfRule type="containsText" dxfId="886" priority="860" operator="containsText" text="Pre-Pd">
      <formula>NOT(ISERROR(SEARCH("Pre-Pd",AF35)))</formula>
    </cfRule>
    <cfRule type="containsText" dxfId="885" priority="861" operator="containsText" text="Pre_Pd">
      <formula>NOT(ISERROR(SEARCH("Pre_Pd",AF35)))</formula>
    </cfRule>
    <cfRule type="cellIs" dxfId="884" priority="862" operator="equal">
      <formula>"PCard"</formula>
    </cfRule>
  </conditionalFormatting>
  <conditionalFormatting sqref="AF35">
    <cfRule type="containsText" dxfId="883" priority="850" operator="containsText" text="Pre-Pd">
      <formula>NOT(ISERROR(SEARCH("Pre-Pd",AF35)))</formula>
    </cfRule>
    <cfRule type="containsText" dxfId="882" priority="851" operator="containsText" text="Reimb">
      <formula>NOT(ISERROR(SEARCH("Reimb",AF35)))</formula>
    </cfRule>
    <cfRule type="containsText" dxfId="881" priority="852" operator="containsText" text="PCard">
      <formula>NOT(ISERROR(SEARCH("PCard",AF35)))</formula>
    </cfRule>
    <cfRule type="expression" dxfId="880" priority="853">
      <formula>IF(AE35&gt;0,AF35="Select")</formula>
    </cfRule>
    <cfRule type="expression" dxfId="879" priority="854" stopIfTrue="1">
      <formula>IF(AE35&lt;0,AF35="Select")</formula>
    </cfRule>
    <cfRule type="containsText" dxfId="878" priority="855" operator="containsText" text="Select">
      <formula>NOT(ISERROR(SEARCH("Select",AF35)))</formula>
    </cfRule>
  </conditionalFormatting>
  <conditionalFormatting sqref="AH35">
    <cfRule type="containsText" dxfId="877" priority="844" operator="containsText" text="Select">
      <formula>NOT(ISERROR(SEARCH("Select",AH35)))</formula>
    </cfRule>
    <cfRule type="containsText" dxfId="876" priority="845" operator="containsText" text="Pre-Pd">
      <formula>NOT(ISERROR(SEARCH("Pre-Pd",AH35)))</formula>
    </cfRule>
    <cfRule type="containsText" dxfId="875" priority="846" operator="containsText" text="Pre_Pd">
      <formula>NOT(ISERROR(SEARCH("Pre_Pd",AH35)))</formula>
    </cfRule>
    <cfRule type="containsText" dxfId="874" priority="847" operator="containsText" text="Pre-Pd">
      <formula>NOT(ISERROR(SEARCH("Pre-Pd",AH35)))</formula>
    </cfRule>
    <cfRule type="containsText" dxfId="873" priority="848" operator="containsText" text="Pre_Pd">
      <formula>NOT(ISERROR(SEARCH("Pre_Pd",AH35)))</formula>
    </cfRule>
    <cfRule type="cellIs" dxfId="872" priority="849" operator="equal">
      <formula>"PCard"</formula>
    </cfRule>
  </conditionalFormatting>
  <conditionalFormatting sqref="AH35">
    <cfRule type="containsText" dxfId="871" priority="837" operator="containsText" text="PCard">
      <formula>NOT(ISERROR(SEARCH("PCard",AH35)))</formula>
    </cfRule>
    <cfRule type="containsText" dxfId="870" priority="838" operator="containsText" text="Select">
      <formula>NOT(ISERROR(SEARCH("Select",AH35)))</formula>
    </cfRule>
    <cfRule type="containsText" dxfId="869" priority="839" operator="containsText" text="Pre-Pd">
      <formula>NOT(ISERROR(SEARCH("Pre-Pd",AH35)))</formula>
    </cfRule>
    <cfRule type="containsText" dxfId="868" priority="840" operator="containsText" text="Pre_Pd">
      <formula>NOT(ISERROR(SEARCH("Pre_Pd",AH35)))</formula>
    </cfRule>
    <cfRule type="containsText" dxfId="867" priority="841" operator="containsText" text="Pre-Pd">
      <formula>NOT(ISERROR(SEARCH("Pre-Pd",AH35)))</formula>
    </cfRule>
    <cfRule type="containsText" dxfId="866" priority="842" operator="containsText" text="Pre_Pd">
      <formula>NOT(ISERROR(SEARCH("Pre_Pd",AH35)))</formula>
    </cfRule>
    <cfRule type="cellIs" dxfId="865" priority="843" operator="equal">
      <formula>"PCard"</formula>
    </cfRule>
  </conditionalFormatting>
  <conditionalFormatting sqref="AH35">
    <cfRule type="containsText" dxfId="864" priority="830" operator="containsText" text="PCard">
      <formula>NOT(ISERROR(SEARCH("PCard",AH35)))</formula>
    </cfRule>
    <cfRule type="containsText" dxfId="863" priority="831" operator="containsText" text="Select">
      <formula>NOT(ISERROR(SEARCH("Select",AH35)))</formula>
    </cfRule>
    <cfRule type="containsText" dxfId="862" priority="832" operator="containsText" text="Pre-Pd">
      <formula>NOT(ISERROR(SEARCH("Pre-Pd",AH35)))</formula>
    </cfRule>
    <cfRule type="containsText" dxfId="861" priority="833" operator="containsText" text="Pre_Pd">
      <formula>NOT(ISERROR(SEARCH("Pre_Pd",AH35)))</formula>
    </cfRule>
    <cfRule type="containsText" dxfId="860" priority="834" operator="containsText" text="Pre-Pd">
      <formula>NOT(ISERROR(SEARCH("Pre-Pd",AH35)))</formula>
    </cfRule>
    <cfRule type="containsText" dxfId="859" priority="835" operator="containsText" text="Pre_Pd">
      <formula>NOT(ISERROR(SEARCH("Pre_Pd",AH35)))</formula>
    </cfRule>
    <cfRule type="cellIs" dxfId="858" priority="836" operator="equal">
      <formula>"PCard"</formula>
    </cfRule>
  </conditionalFormatting>
  <conditionalFormatting sqref="AH35">
    <cfRule type="containsText" dxfId="857" priority="824" operator="containsText" text="Pre-Pd">
      <formula>NOT(ISERROR(SEARCH("Pre-Pd",AH35)))</formula>
    </cfRule>
    <cfRule type="containsText" dxfId="856" priority="825" operator="containsText" text="Reimb">
      <formula>NOT(ISERROR(SEARCH("Reimb",AH35)))</formula>
    </cfRule>
    <cfRule type="containsText" dxfId="855" priority="826" operator="containsText" text="PCard">
      <formula>NOT(ISERROR(SEARCH("PCard",AH35)))</formula>
    </cfRule>
    <cfRule type="expression" dxfId="854" priority="827">
      <formula>IF(AG35&gt;0,AH35="Select")</formula>
    </cfRule>
    <cfRule type="expression" dxfId="853" priority="828" stopIfTrue="1">
      <formula>IF(AG35&lt;0,AH35="Select")</formula>
    </cfRule>
    <cfRule type="containsText" dxfId="852" priority="829" operator="containsText" text="Select">
      <formula>NOT(ISERROR(SEARCH("Select",AH35)))</formula>
    </cfRule>
  </conditionalFormatting>
  <conditionalFormatting sqref="AJ35">
    <cfRule type="containsText" dxfId="851" priority="818" operator="containsText" text="Select">
      <formula>NOT(ISERROR(SEARCH("Select",AJ35)))</formula>
    </cfRule>
    <cfRule type="containsText" dxfId="850" priority="819" operator="containsText" text="Pre-Pd">
      <formula>NOT(ISERROR(SEARCH("Pre-Pd",AJ35)))</formula>
    </cfRule>
    <cfRule type="containsText" dxfId="849" priority="820" operator="containsText" text="Pre_Pd">
      <formula>NOT(ISERROR(SEARCH("Pre_Pd",AJ35)))</formula>
    </cfRule>
    <cfRule type="containsText" dxfId="848" priority="821" operator="containsText" text="Pre-Pd">
      <formula>NOT(ISERROR(SEARCH("Pre-Pd",AJ35)))</formula>
    </cfRule>
    <cfRule type="containsText" dxfId="847" priority="822" operator="containsText" text="Pre_Pd">
      <formula>NOT(ISERROR(SEARCH("Pre_Pd",AJ35)))</formula>
    </cfRule>
    <cfRule type="cellIs" dxfId="846" priority="823" operator="equal">
      <formula>"PCard"</formula>
    </cfRule>
  </conditionalFormatting>
  <conditionalFormatting sqref="AJ35">
    <cfRule type="containsText" dxfId="845" priority="811" operator="containsText" text="PCard">
      <formula>NOT(ISERROR(SEARCH("PCard",AJ35)))</formula>
    </cfRule>
    <cfRule type="containsText" dxfId="844" priority="812" operator="containsText" text="Select">
      <formula>NOT(ISERROR(SEARCH("Select",AJ35)))</formula>
    </cfRule>
    <cfRule type="containsText" dxfId="843" priority="813" operator="containsText" text="Pre-Pd">
      <formula>NOT(ISERROR(SEARCH("Pre-Pd",AJ35)))</formula>
    </cfRule>
    <cfRule type="containsText" dxfId="842" priority="814" operator="containsText" text="Pre_Pd">
      <formula>NOT(ISERROR(SEARCH("Pre_Pd",AJ35)))</formula>
    </cfRule>
    <cfRule type="containsText" dxfId="841" priority="815" operator="containsText" text="Pre-Pd">
      <formula>NOT(ISERROR(SEARCH("Pre-Pd",AJ35)))</formula>
    </cfRule>
    <cfRule type="containsText" dxfId="840" priority="816" operator="containsText" text="Pre_Pd">
      <formula>NOT(ISERROR(SEARCH("Pre_Pd",AJ35)))</formula>
    </cfRule>
    <cfRule type="cellIs" dxfId="839" priority="817" operator="equal">
      <formula>"PCard"</formula>
    </cfRule>
  </conditionalFormatting>
  <conditionalFormatting sqref="AJ35">
    <cfRule type="containsText" dxfId="838" priority="804" operator="containsText" text="PCard">
      <formula>NOT(ISERROR(SEARCH("PCard",AJ35)))</formula>
    </cfRule>
    <cfRule type="containsText" dxfId="837" priority="805" operator="containsText" text="Select">
      <formula>NOT(ISERROR(SEARCH("Select",AJ35)))</formula>
    </cfRule>
    <cfRule type="containsText" dxfId="836" priority="806" operator="containsText" text="Pre-Pd">
      <formula>NOT(ISERROR(SEARCH("Pre-Pd",AJ35)))</formula>
    </cfRule>
    <cfRule type="containsText" dxfId="835" priority="807" operator="containsText" text="Pre_Pd">
      <formula>NOT(ISERROR(SEARCH("Pre_Pd",AJ35)))</formula>
    </cfRule>
    <cfRule type="containsText" dxfId="834" priority="808" operator="containsText" text="Pre-Pd">
      <formula>NOT(ISERROR(SEARCH("Pre-Pd",AJ35)))</formula>
    </cfRule>
    <cfRule type="containsText" dxfId="833" priority="809" operator="containsText" text="Pre_Pd">
      <formula>NOT(ISERROR(SEARCH("Pre_Pd",AJ35)))</formula>
    </cfRule>
    <cfRule type="cellIs" dxfId="832" priority="810" operator="equal">
      <formula>"PCard"</formula>
    </cfRule>
  </conditionalFormatting>
  <conditionalFormatting sqref="AJ35">
    <cfRule type="containsText" dxfId="831" priority="798" operator="containsText" text="Pre-Pd">
      <formula>NOT(ISERROR(SEARCH("Pre-Pd",AJ35)))</formula>
    </cfRule>
    <cfRule type="containsText" dxfId="830" priority="799" operator="containsText" text="Reimb">
      <formula>NOT(ISERROR(SEARCH("Reimb",AJ35)))</formula>
    </cfRule>
    <cfRule type="containsText" dxfId="829" priority="800" operator="containsText" text="PCard">
      <formula>NOT(ISERROR(SEARCH("PCard",AJ35)))</formula>
    </cfRule>
    <cfRule type="expression" dxfId="828" priority="801">
      <formula>IF(AI35&gt;0,AJ35="Select")</formula>
    </cfRule>
    <cfRule type="expression" dxfId="827" priority="802" stopIfTrue="1">
      <formula>IF(AI35&lt;0,AJ35="Select")</formula>
    </cfRule>
    <cfRule type="containsText" dxfId="826" priority="803" operator="containsText" text="Select">
      <formula>NOT(ISERROR(SEARCH("Select",AJ35)))</formula>
    </cfRule>
  </conditionalFormatting>
  <conditionalFormatting sqref="AL35">
    <cfRule type="containsText" dxfId="825" priority="792" operator="containsText" text="Select">
      <formula>NOT(ISERROR(SEARCH("Select",AL35)))</formula>
    </cfRule>
    <cfRule type="containsText" dxfId="824" priority="793" operator="containsText" text="Pre-Pd">
      <formula>NOT(ISERROR(SEARCH("Pre-Pd",AL35)))</formula>
    </cfRule>
    <cfRule type="containsText" dxfId="823" priority="794" operator="containsText" text="Pre_Pd">
      <formula>NOT(ISERROR(SEARCH("Pre_Pd",AL35)))</formula>
    </cfRule>
    <cfRule type="containsText" dxfId="822" priority="795" operator="containsText" text="Pre-Pd">
      <formula>NOT(ISERROR(SEARCH("Pre-Pd",AL35)))</formula>
    </cfRule>
    <cfRule type="containsText" dxfId="821" priority="796" operator="containsText" text="Pre_Pd">
      <formula>NOT(ISERROR(SEARCH("Pre_Pd",AL35)))</formula>
    </cfRule>
    <cfRule type="cellIs" dxfId="820" priority="797" operator="equal">
      <formula>"PCard"</formula>
    </cfRule>
  </conditionalFormatting>
  <conditionalFormatting sqref="AL35">
    <cfRule type="containsText" dxfId="819" priority="785" operator="containsText" text="PCard">
      <formula>NOT(ISERROR(SEARCH("PCard",AL35)))</formula>
    </cfRule>
    <cfRule type="containsText" dxfId="818" priority="786" operator="containsText" text="Select">
      <formula>NOT(ISERROR(SEARCH("Select",AL35)))</formula>
    </cfRule>
    <cfRule type="containsText" dxfId="817" priority="787" operator="containsText" text="Pre-Pd">
      <formula>NOT(ISERROR(SEARCH("Pre-Pd",AL35)))</formula>
    </cfRule>
    <cfRule type="containsText" dxfId="816" priority="788" operator="containsText" text="Pre_Pd">
      <formula>NOT(ISERROR(SEARCH("Pre_Pd",AL35)))</formula>
    </cfRule>
    <cfRule type="containsText" dxfId="815" priority="789" operator="containsText" text="Pre-Pd">
      <formula>NOT(ISERROR(SEARCH("Pre-Pd",AL35)))</formula>
    </cfRule>
    <cfRule type="containsText" dxfId="814" priority="790" operator="containsText" text="Pre_Pd">
      <formula>NOT(ISERROR(SEARCH("Pre_Pd",AL35)))</formula>
    </cfRule>
    <cfRule type="cellIs" dxfId="813" priority="791" operator="equal">
      <formula>"PCard"</formula>
    </cfRule>
  </conditionalFormatting>
  <conditionalFormatting sqref="AL35">
    <cfRule type="containsText" dxfId="812" priority="778" operator="containsText" text="PCard">
      <formula>NOT(ISERROR(SEARCH("PCard",AL35)))</formula>
    </cfRule>
    <cfRule type="containsText" dxfId="811" priority="779" operator="containsText" text="Select">
      <formula>NOT(ISERROR(SEARCH("Select",AL35)))</formula>
    </cfRule>
    <cfRule type="containsText" dxfId="810" priority="780" operator="containsText" text="Pre-Pd">
      <formula>NOT(ISERROR(SEARCH("Pre-Pd",AL35)))</formula>
    </cfRule>
    <cfRule type="containsText" dxfId="809" priority="781" operator="containsText" text="Pre_Pd">
      <formula>NOT(ISERROR(SEARCH("Pre_Pd",AL35)))</formula>
    </cfRule>
    <cfRule type="containsText" dxfId="808" priority="782" operator="containsText" text="Pre-Pd">
      <formula>NOT(ISERROR(SEARCH("Pre-Pd",AL35)))</formula>
    </cfRule>
    <cfRule type="containsText" dxfId="807" priority="783" operator="containsText" text="Pre_Pd">
      <formula>NOT(ISERROR(SEARCH("Pre_Pd",AL35)))</formula>
    </cfRule>
    <cfRule type="cellIs" dxfId="806" priority="784" operator="equal">
      <formula>"PCard"</formula>
    </cfRule>
  </conditionalFormatting>
  <conditionalFormatting sqref="AL35">
    <cfRule type="containsText" dxfId="805" priority="772" operator="containsText" text="Pre-Pd">
      <formula>NOT(ISERROR(SEARCH("Pre-Pd",AL35)))</formula>
    </cfRule>
    <cfRule type="containsText" dxfId="804" priority="773" operator="containsText" text="Reimb">
      <formula>NOT(ISERROR(SEARCH("Reimb",AL35)))</formula>
    </cfRule>
    <cfRule type="containsText" dxfId="803" priority="774" operator="containsText" text="PCard">
      <formula>NOT(ISERROR(SEARCH("PCard",AL35)))</formula>
    </cfRule>
    <cfRule type="expression" dxfId="802" priority="775">
      <formula>IF(AK35&gt;0,AL35="Select")</formula>
    </cfRule>
    <cfRule type="expression" dxfId="801" priority="776" stopIfTrue="1">
      <formula>IF(AK35&lt;0,AL35="Select")</formula>
    </cfRule>
    <cfRule type="containsText" dxfId="800" priority="777" operator="containsText" text="Select">
      <formula>NOT(ISERROR(SEARCH("Select",AL35)))</formula>
    </cfRule>
  </conditionalFormatting>
  <conditionalFormatting sqref="AN35">
    <cfRule type="containsText" dxfId="799" priority="766" operator="containsText" text="Select">
      <formula>NOT(ISERROR(SEARCH("Select",AN35)))</formula>
    </cfRule>
    <cfRule type="containsText" dxfId="798" priority="767" operator="containsText" text="Pre-Pd">
      <formula>NOT(ISERROR(SEARCH("Pre-Pd",AN35)))</formula>
    </cfRule>
    <cfRule type="containsText" dxfId="797" priority="768" operator="containsText" text="Pre_Pd">
      <formula>NOT(ISERROR(SEARCH("Pre_Pd",AN35)))</formula>
    </cfRule>
    <cfRule type="containsText" dxfId="796" priority="769" operator="containsText" text="Pre-Pd">
      <formula>NOT(ISERROR(SEARCH("Pre-Pd",AN35)))</formula>
    </cfRule>
    <cfRule type="containsText" dxfId="795" priority="770" operator="containsText" text="Pre_Pd">
      <formula>NOT(ISERROR(SEARCH("Pre_Pd",AN35)))</formula>
    </cfRule>
    <cfRule type="cellIs" dxfId="794" priority="771" operator="equal">
      <formula>"PCard"</formula>
    </cfRule>
  </conditionalFormatting>
  <conditionalFormatting sqref="AN35">
    <cfRule type="containsText" dxfId="793" priority="759" operator="containsText" text="PCard">
      <formula>NOT(ISERROR(SEARCH("PCard",AN35)))</formula>
    </cfRule>
    <cfRule type="containsText" dxfId="792" priority="760" operator="containsText" text="Select">
      <formula>NOT(ISERROR(SEARCH("Select",AN35)))</formula>
    </cfRule>
    <cfRule type="containsText" dxfId="791" priority="761" operator="containsText" text="Pre-Pd">
      <formula>NOT(ISERROR(SEARCH("Pre-Pd",AN35)))</formula>
    </cfRule>
    <cfRule type="containsText" dxfId="790" priority="762" operator="containsText" text="Pre_Pd">
      <formula>NOT(ISERROR(SEARCH("Pre_Pd",AN35)))</formula>
    </cfRule>
    <cfRule type="containsText" dxfId="789" priority="763" operator="containsText" text="Pre-Pd">
      <formula>NOT(ISERROR(SEARCH("Pre-Pd",AN35)))</formula>
    </cfRule>
    <cfRule type="containsText" dxfId="788" priority="764" operator="containsText" text="Pre_Pd">
      <formula>NOT(ISERROR(SEARCH("Pre_Pd",AN35)))</formula>
    </cfRule>
    <cfRule type="cellIs" dxfId="787" priority="765" operator="equal">
      <formula>"PCard"</formula>
    </cfRule>
  </conditionalFormatting>
  <conditionalFormatting sqref="AN35">
    <cfRule type="containsText" dxfId="786" priority="752" operator="containsText" text="PCard">
      <formula>NOT(ISERROR(SEARCH("PCard",AN35)))</formula>
    </cfRule>
    <cfRule type="containsText" dxfId="785" priority="753" operator="containsText" text="Select">
      <formula>NOT(ISERROR(SEARCH("Select",AN35)))</formula>
    </cfRule>
    <cfRule type="containsText" dxfId="784" priority="754" operator="containsText" text="Pre-Pd">
      <formula>NOT(ISERROR(SEARCH("Pre-Pd",AN35)))</formula>
    </cfRule>
    <cfRule type="containsText" dxfId="783" priority="755" operator="containsText" text="Pre_Pd">
      <formula>NOT(ISERROR(SEARCH("Pre_Pd",AN35)))</formula>
    </cfRule>
    <cfRule type="containsText" dxfId="782" priority="756" operator="containsText" text="Pre-Pd">
      <formula>NOT(ISERROR(SEARCH("Pre-Pd",AN35)))</formula>
    </cfRule>
    <cfRule type="containsText" dxfId="781" priority="757" operator="containsText" text="Pre_Pd">
      <formula>NOT(ISERROR(SEARCH("Pre_Pd",AN35)))</formula>
    </cfRule>
    <cfRule type="cellIs" dxfId="780" priority="758" operator="equal">
      <formula>"PCard"</formula>
    </cfRule>
  </conditionalFormatting>
  <conditionalFormatting sqref="AN35">
    <cfRule type="containsText" dxfId="779" priority="746" operator="containsText" text="Pre-Pd">
      <formula>NOT(ISERROR(SEARCH("Pre-Pd",AN35)))</formula>
    </cfRule>
    <cfRule type="containsText" dxfId="778" priority="747" operator="containsText" text="Reimb">
      <formula>NOT(ISERROR(SEARCH("Reimb",AN35)))</formula>
    </cfRule>
    <cfRule type="containsText" dxfId="777" priority="748" operator="containsText" text="PCard">
      <formula>NOT(ISERROR(SEARCH("PCard",AN35)))</formula>
    </cfRule>
    <cfRule type="expression" dxfId="776" priority="749">
      <formula>IF(AM35&gt;0,AN35="Select")</formula>
    </cfRule>
    <cfRule type="expression" dxfId="775" priority="750" stopIfTrue="1">
      <formula>IF(AM35&lt;0,AN35="Select")</formula>
    </cfRule>
    <cfRule type="containsText" dxfId="774" priority="751" operator="containsText" text="Select">
      <formula>NOT(ISERROR(SEARCH("Select",AN35)))</formula>
    </cfRule>
  </conditionalFormatting>
  <conditionalFormatting sqref="AP35">
    <cfRule type="containsText" dxfId="773" priority="740" operator="containsText" text="Select">
      <formula>NOT(ISERROR(SEARCH("Select",AP35)))</formula>
    </cfRule>
    <cfRule type="containsText" dxfId="772" priority="741" operator="containsText" text="Pre-Pd">
      <formula>NOT(ISERROR(SEARCH("Pre-Pd",AP35)))</formula>
    </cfRule>
    <cfRule type="containsText" dxfId="771" priority="742" operator="containsText" text="Pre_Pd">
      <formula>NOT(ISERROR(SEARCH("Pre_Pd",AP35)))</formula>
    </cfRule>
    <cfRule type="containsText" dxfId="770" priority="743" operator="containsText" text="Pre-Pd">
      <formula>NOT(ISERROR(SEARCH("Pre-Pd",AP35)))</formula>
    </cfRule>
    <cfRule type="containsText" dxfId="769" priority="744" operator="containsText" text="Pre_Pd">
      <formula>NOT(ISERROR(SEARCH("Pre_Pd",AP35)))</formula>
    </cfRule>
    <cfRule type="cellIs" dxfId="768" priority="745" operator="equal">
      <formula>"PCard"</formula>
    </cfRule>
  </conditionalFormatting>
  <conditionalFormatting sqref="AP35">
    <cfRule type="containsText" dxfId="767" priority="733" operator="containsText" text="PCard">
      <formula>NOT(ISERROR(SEARCH("PCard",AP35)))</formula>
    </cfRule>
    <cfRule type="containsText" dxfId="766" priority="734" operator="containsText" text="Select">
      <formula>NOT(ISERROR(SEARCH("Select",AP35)))</formula>
    </cfRule>
    <cfRule type="containsText" dxfId="765" priority="735" operator="containsText" text="Pre-Pd">
      <formula>NOT(ISERROR(SEARCH("Pre-Pd",AP35)))</formula>
    </cfRule>
    <cfRule type="containsText" dxfId="764" priority="736" operator="containsText" text="Pre_Pd">
      <formula>NOT(ISERROR(SEARCH("Pre_Pd",AP35)))</formula>
    </cfRule>
    <cfRule type="containsText" dxfId="763" priority="737" operator="containsText" text="Pre-Pd">
      <formula>NOT(ISERROR(SEARCH("Pre-Pd",AP35)))</formula>
    </cfRule>
    <cfRule type="containsText" dxfId="762" priority="738" operator="containsText" text="Pre_Pd">
      <formula>NOT(ISERROR(SEARCH("Pre_Pd",AP35)))</formula>
    </cfRule>
    <cfRule type="cellIs" dxfId="761" priority="739" operator="equal">
      <formula>"PCard"</formula>
    </cfRule>
  </conditionalFormatting>
  <conditionalFormatting sqref="AP35">
    <cfRule type="containsText" dxfId="760" priority="726" operator="containsText" text="PCard">
      <formula>NOT(ISERROR(SEARCH("PCard",AP35)))</formula>
    </cfRule>
    <cfRule type="containsText" dxfId="759" priority="727" operator="containsText" text="Select">
      <formula>NOT(ISERROR(SEARCH("Select",AP35)))</formula>
    </cfRule>
    <cfRule type="containsText" dxfId="758" priority="728" operator="containsText" text="Pre-Pd">
      <formula>NOT(ISERROR(SEARCH("Pre-Pd",AP35)))</formula>
    </cfRule>
    <cfRule type="containsText" dxfId="757" priority="729" operator="containsText" text="Pre_Pd">
      <formula>NOT(ISERROR(SEARCH("Pre_Pd",AP35)))</formula>
    </cfRule>
    <cfRule type="containsText" dxfId="756" priority="730" operator="containsText" text="Pre-Pd">
      <formula>NOT(ISERROR(SEARCH("Pre-Pd",AP35)))</formula>
    </cfRule>
    <cfRule type="containsText" dxfId="755" priority="731" operator="containsText" text="Pre_Pd">
      <formula>NOT(ISERROR(SEARCH("Pre_Pd",AP35)))</formula>
    </cfRule>
    <cfRule type="cellIs" dxfId="754" priority="732" operator="equal">
      <formula>"PCard"</formula>
    </cfRule>
  </conditionalFormatting>
  <conditionalFormatting sqref="AP35">
    <cfRule type="containsText" dxfId="753" priority="720" operator="containsText" text="Pre-Pd">
      <formula>NOT(ISERROR(SEARCH("Pre-Pd",AP35)))</formula>
    </cfRule>
    <cfRule type="containsText" dxfId="752" priority="721" operator="containsText" text="Reimb">
      <formula>NOT(ISERROR(SEARCH("Reimb",AP35)))</formula>
    </cfRule>
    <cfRule type="containsText" dxfId="751" priority="722" operator="containsText" text="PCard">
      <formula>NOT(ISERROR(SEARCH("PCard",AP35)))</formula>
    </cfRule>
    <cfRule type="expression" dxfId="750" priority="723">
      <formula>IF(AO35&gt;0,AP35="Select")</formula>
    </cfRule>
    <cfRule type="expression" dxfId="749" priority="724" stopIfTrue="1">
      <formula>IF(AO35&lt;0,AP35="Select")</formula>
    </cfRule>
    <cfRule type="containsText" dxfId="748" priority="725" operator="containsText" text="Select">
      <formula>NOT(ISERROR(SEARCH("Select",AP35)))</formula>
    </cfRule>
  </conditionalFormatting>
  <conditionalFormatting sqref="AR35">
    <cfRule type="containsText" dxfId="747" priority="714" operator="containsText" text="Select">
      <formula>NOT(ISERROR(SEARCH("Select",AR35)))</formula>
    </cfRule>
    <cfRule type="containsText" dxfId="746" priority="715" operator="containsText" text="Pre-Pd">
      <formula>NOT(ISERROR(SEARCH("Pre-Pd",AR35)))</formula>
    </cfRule>
    <cfRule type="containsText" dxfId="745" priority="716" operator="containsText" text="Pre_Pd">
      <formula>NOT(ISERROR(SEARCH("Pre_Pd",AR35)))</formula>
    </cfRule>
    <cfRule type="containsText" dxfId="744" priority="717" operator="containsText" text="Pre-Pd">
      <formula>NOT(ISERROR(SEARCH("Pre-Pd",AR35)))</formula>
    </cfRule>
    <cfRule type="containsText" dxfId="743" priority="718" operator="containsText" text="Pre_Pd">
      <formula>NOT(ISERROR(SEARCH("Pre_Pd",AR35)))</formula>
    </cfRule>
    <cfRule type="cellIs" dxfId="742" priority="719" operator="equal">
      <formula>"PCard"</formula>
    </cfRule>
  </conditionalFormatting>
  <conditionalFormatting sqref="AR35">
    <cfRule type="containsText" dxfId="741" priority="707" operator="containsText" text="PCard">
      <formula>NOT(ISERROR(SEARCH("PCard",AR35)))</formula>
    </cfRule>
    <cfRule type="containsText" dxfId="740" priority="708" operator="containsText" text="Select">
      <formula>NOT(ISERROR(SEARCH("Select",AR35)))</formula>
    </cfRule>
    <cfRule type="containsText" dxfId="739" priority="709" operator="containsText" text="Pre-Pd">
      <formula>NOT(ISERROR(SEARCH("Pre-Pd",AR35)))</formula>
    </cfRule>
    <cfRule type="containsText" dxfId="738" priority="710" operator="containsText" text="Pre_Pd">
      <formula>NOT(ISERROR(SEARCH("Pre_Pd",AR35)))</formula>
    </cfRule>
    <cfRule type="containsText" dxfId="737" priority="711" operator="containsText" text="Pre-Pd">
      <formula>NOT(ISERROR(SEARCH("Pre-Pd",AR35)))</formula>
    </cfRule>
    <cfRule type="containsText" dxfId="736" priority="712" operator="containsText" text="Pre_Pd">
      <formula>NOT(ISERROR(SEARCH("Pre_Pd",AR35)))</formula>
    </cfRule>
    <cfRule type="cellIs" dxfId="735" priority="713" operator="equal">
      <formula>"PCard"</formula>
    </cfRule>
  </conditionalFormatting>
  <conditionalFormatting sqref="AR35">
    <cfRule type="containsText" dxfId="734" priority="700" operator="containsText" text="PCard">
      <formula>NOT(ISERROR(SEARCH("PCard",AR35)))</formula>
    </cfRule>
    <cfRule type="containsText" dxfId="733" priority="701" operator="containsText" text="Select">
      <formula>NOT(ISERROR(SEARCH("Select",AR35)))</formula>
    </cfRule>
    <cfRule type="containsText" dxfId="732" priority="702" operator="containsText" text="Pre-Pd">
      <formula>NOT(ISERROR(SEARCH("Pre-Pd",AR35)))</formula>
    </cfRule>
    <cfRule type="containsText" dxfId="731" priority="703" operator="containsText" text="Pre_Pd">
      <formula>NOT(ISERROR(SEARCH("Pre_Pd",AR35)))</formula>
    </cfRule>
    <cfRule type="containsText" dxfId="730" priority="704" operator="containsText" text="Pre-Pd">
      <formula>NOT(ISERROR(SEARCH("Pre-Pd",AR35)))</formula>
    </cfRule>
    <cfRule type="containsText" dxfId="729" priority="705" operator="containsText" text="Pre_Pd">
      <formula>NOT(ISERROR(SEARCH("Pre_Pd",AR35)))</formula>
    </cfRule>
    <cfRule type="cellIs" dxfId="728" priority="706" operator="equal">
      <formula>"PCard"</formula>
    </cfRule>
  </conditionalFormatting>
  <conditionalFormatting sqref="AR35">
    <cfRule type="containsText" dxfId="727" priority="694" operator="containsText" text="Pre-Pd">
      <formula>NOT(ISERROR(SEARCH("Pre-Pd",AR35)))</formula>
    </cfRule>
    <cfRule type="containsText" dxfId="726" priority="695" operator="containsText" text="Reimb">
      <formula>NOT(ISERROR(SEARCH("Reimb",AR35)))</formula>
    </cfRule>
    <cfRule type="containsText" dxfId="725" priority="696" operator="containsText" text="PCard">
      <formula>NOT(ISERROR(SEARCH("PCard",AR35)))</formula>
    </cfRule>
    <cfRule type="expression" dxfId="724" priority="697">
      <formula>IF(AQ35&gt;0,AR35="Select")</formula>
    </cfRule>
    <cfRule type="expression" dxfId="723" priority="698" stopIfTrue="1">
      <formula>IF(AQ35&lt;0,AR35="Select")</formula>
    </cfRule>
    <cfRule type="containsText" dxfId="722" priority="699" operator="containsText" text="Select">
      <formula>NOT(ISERROR(SEARCH("Select",AR35)))</formula>
    </cfRule>
  </conditionalFormatting>
  <conditionalFormatting sqref="AT35">
    <cfRule type="containsText" dxfId="721" priority="688" operator="containsText" text="Select">
      <formula>NOT(ISERROR(SEARCH("Select",AT35)))</formula>
    </cfRule>
    <cfRule type="containsText" dxfId="720" priority="689" operator="containsText" text="Pre-Pd">
      <formula>NOT(ISERROR(SEARCH("Pre-Pd",AT35)))</formula>
    </cfRule>
    <cfRule type="containsText" dxfId="719" priority="690" operator="containsText" text="Pre_Pd">
      <formula>NOT(ISERROR(SEARCH("Pre_Pd",AT35)))</formula>
    </cfRule>
    <cfRule type="containsText" dxfId="718" priority="691" operator="containsText" text="Pre-Pd">
      <formula>NOT(ISERROR(SEARCH("Pre-Pd",AT35)))</formula>
    </cfRule>
    <cfRule type="containsText" dxfId="717" priority="692" operator="containsText" text="Pre_Pd">
      <formula>NOT(ISERROR(SEARCH("Pre_Pd",AT35)))</formula>
    </cfRule>
    <cfRule type="cellIs" dxfId="716" priority="693" operator="equal">
      <formula>"PCard"</formula>
    </cfRule>
  </conditionalFormatting>
  <conditionalFormatting sqref="AT35">
    <cfRule type="containsText" dxfId="715" priority="681" operator="containsText" text="PCard">
      <formula>NOT(ISERROR(SEARCH("PCard",AT35)))</formula>
    </cfRule>
    <cfRule type="containsText" dxfId="714" priority="682" operator="containsText" text="Select">
      <formula>NOT(ISERROR(SEARCH("Select",AT35)))</formula>
    </cfRule>
    <cfRule type="containsText" dxfId="713" priority="683" operator="containsText" text="Pre-Pd">
      <formula>NOT(ISERROR(SEARCH("Pre-Pd",AT35)))</formula>
    </cfRule>
    <cfRule type="containsText" dxfId="712" priority="684" operator="containsText" text="Pre_Pd">
      <formula>NOT(ISERROR(SEARCH("Pre_Pd",AT35)))</formula>
    </cfRule>
    <cfRule type="containsText" dxfId="711" priority="685" operator="containsText" text="Pre-Pd">
      <formula>NOT(ISERROR(SEARCH("Pre-Pd",AT35)))</formula>
    </cfRule>
    <cfRule type="containsText" dxfId="710" priority="686" operator="containsText" text="Pre_Pd">
      <formula>NOT(ISERROR(SEARCH("Pre_Pd",AT35)))</formula>
    </cfRule>
    <cfRule type="cellIs" dxfId="709" priority="687" operator="equal">
      <formula>"PCard"</formula>
    </cfRule>
  </conditionalFormatting>
  <conditionalFormatting sqref="AT35">
    <cfRule type="containsText" dxfId="708" priority="674" operator="containsText" text="PCard">
      <formula>NOT(ISERROR(SEARCH("PCard",AT35)))</formula>
    </cfRule>
    <cfRule type="containsText" dxfId="707" priority="675" operator="containsText" text="Select">
      <formula>NOT(ISERROR(SEARCH("Select",AT35)))</formula>
    </cfRule>
    <cfRule type="containsText" dxfId="706" priority="676" operator="containsText" text="Pre-Pd">
      <formula>NOT(ISERROR(SEARCH("Pre-Pd",AT35)))</formula>
    </cfRule>
    <cfRule type="containsText" dxfId="705" priority="677" operator="containsText" text="Pre_Pd">
      <formula>NOT(ISERROR(SEARCH("Pre_Pd",AT35)))</formula>
    </cfRule>
    <cfRule type="containsText" dxfId="704" priority="678" operator="containsText" text="Pre-Pd">
      <formula>NOT(ISERROR(SEARCH("Pre-Pd",AT35)))</formula>
    </cfRule>
    <cfRule type="containsText" dxfId="703" priority="679" operator="containsText" text="Pre_Pd">
      <formula>NOT(ISERROR(SEARCH("Pre_Pd",AT35)))</formula>
    </cfRule>
    <cfRule type="cellIs" dxfId="702" priority="680" operator="equal">
      <formula>"PCard"</formula>
    </cfRule>
  </conditionalFormatting>
  <conditionalFormatting sqref="AT35">
    <cfRule type="containsText" dxfId="701" priority="668" operator="containsText" text="Pre-Pd">
      <formula>NOT(ISERROR(SEARCH("Pre-Pd",AT35)))</formula>
    </cfRule>
    <cfRule type="containsText" dxfId="700" priority="669" operator="containsText" text="Reimb">
      <formula>NOT(ISERROR(SEARCH("Reimb",AT35)))</formula>
    </cfRule>
    <cfRule type="containsText" dxfId="699" priority="670" operator="containsText" text="PCard">
      <formula>NOT(ISERROR(SEARCH("PCard",AT35)))</formula>
    </cfRule>
    <cfRule type="expression" dxfId="698" priority="671">
      <formula>IF(AS35&gt;0,AT35="Select")</formula>
    </cfRule>
    <cfRule type="expression" dxfId="697" priority="672" stopIfTrue="1">
      <formula>IF(AS35&lt;0,AT35="Select")</formula>
    </cfRule>
    <cfRule type="containsText" dxfId="696" priority="673" operator="containsText" text="Select">
      <formula>NOT(ISERROR(SEARCH("Select",AT35)))</formula>
    </cfRule>
  </conditionalFormatting>
  <conditionalFormatting sqref="H59:H76">
    <cfRule type="containsText" dxfId="695" priority="662" operator="containsText" text="Select">
      <formula>NOT(ISERROR(SEARCH("Select",H59)))</formula>
    </cfRule>
    <cfRule type="containsText" dxfId="694" priority="663" operator="containsText" text="Pre-Pd">
      <formula>NOT(ISERROR(SEARCH("Pre-Pd",H59)))</formula>
    </cfRule>
    <cfRule type="containsText" dxfId="693" priority="664" operator="containsText" text="Pre_Pd">
      <formula>NOT(ISERROR(SEARCH("Pre_Pd",H59)))</formula>
    </cfRule>
    <cfRule type="containsText" dxfId="692" priority="665" operator="containsText" text="Pre-Pd">
      <formula>NOT(ISERROR(SEARCH("Pre-Pd",H59)))</formula>
    </cfRule>
    <cfRule type="containsText" dxfId="691" priority="666" operator="containsText" text="Pre_Pd">
      <formula>NOT(ISERROR(SEARCH("Pre_Pd",H59)))</formula>
    </cfRule>
    <cfRule type="cellIs" dxfId="690" priority="667" operator="equal">
      <formula>"PCard"</formula>
    </cfRule>
  </conditionalFormatting>
  <conditionalFormatting sqref="H59:H76">
    <cfRule type="containsText" dxfId="689" priority="655" operator="containsText" text="PCard">
      <formula>NOT(ISERROR(SEARCH("PCard",H59)))</formula>
    </cfRule>
    <cfRule type="containsText" dxfId="688" priority="656" operator="containsText" text="Select">
      <formula>NOT(ISERROR(SEARCH("Select",H59)))</formula>
    </cfRule>
    <cfRule type="containsText" dxfId="687" priority="657" operator="containsText" text="Pre-Pd">
      <formula>NOT(ISERROR(SEARCH("Pre-Pd",H59)))</formula>
    </cfRule>
    <cfRule type="containsText" dxfId="686" priority="658" operator="containsText" text="Pre_Pd">
      <formula>NOT(ISERROR(SEARCH("Pre_Pd",H59)))</formula>
    </cfRule>
    <cfRule type="containsText" dxfId="685" priority="659" operator="containsText" text="Pre-Pd">
      <formula>NOT(ISERROR(SEARCH("Pre-Pd",H59)))</formula>
    </cfRule>
    <cfRule type="containsText" dxfId="684" priority="660" operator="containsText" text="Pre_Pd">
      <formula>NOT(ISERROR(SEARCH("Pre_Pd",H59)))</formula>
    </cfRule>
    <cfRule type="cellIs" dxfId="683" priority="661" operator="equal">
      <formula>"PCard"</formula>
    </cfRule>
  </conditionalFormatting>
  <conditionalFormatting sqref="H59:H76">
    <cfRule type="containsText" dxfId="682" priority="648" operator="containsText" text="PCard">
      <formula>NOT(ISERROR(SEARCH("PCard",H59)))</formula>
    </cfRule>
    <cfRule type="containsText" dxfId="681" priority="649" operator="containsText" text="Select">
      <formula>NOT(ISERROR(SEARCH("Select",H59)))</formula>
    </cfRule>
    <cfRule type="containsText" dxfId="680" priority="650" operator="containsText" text="Pre-Pd">
      <formula>NOT(ISERROR(SEARCH("Pre-Pd",H59)))</formula>
    </cfRule>
    <cfRule type="containsText" dxfId="679" priority="651" operator="containsText" text="Pre_Pd">
      <formula>NOT(ISERROR(SEARCH("Pre_Pd",H59)))</formula>
    </cfRule>
    <cfRule type="containsText" dxfId="678" priority="652" operator="containsText" text="Pre-Pd">
      <formula>NOT(ISERROR(SEARCH("Pre-Pd",H59)))</formula>
    </cfRule>
    <cfRule type="containsText" dxfId="677" priority="653" operator="containsText" text="Pre_Pd">
      <formula>NOT(ISERROR(SEARCH("Pre_Pd",H59)))</formula>
    </cfRule>
    <cfRule type="cellIs" dxfId="676" priority="654" operator="equal">
      <formula>"PCard"</formula>
    </cfRule>
  </conditionalFormatting>
  <conditionalFormatting sqref="H59:H76">
    <cfRule type="containsText" dxfId="675" priority="642" operator="containsText" text="Pre-Pd">
      <formula>NOT(ISERROR(SEARCH("Pre-Pd",H59)))</formula>
    </cfRule>
    <cfRule type="containsText" dxfId="674" priority="643" operator="containsText" text="Reimb">
      <formula>NOT(ISERROR(SEARCH("Reimb",H59)))</formula>
    </cfRule>
    <cfRule type="containsText" dxfId="673" priority="644" operator="containsText" text="PCard">
      <formula>NOT(ISERROR(SEARCH("PCard",H59)))</formula>
    </cfRule>
    <cfRule type="expression" dxfId="672" priority="645">
      <formula>IF(G59&gt;0,H59="Select")</formula>
    </cfRule>
    <cfRule type="expression" dxfId="671" priority="646" stopIfTrue="1">
      <formula>IF(G59&lt;0,H59="Select")</formula>
    </cfRule>
    <cfRule type="containsText" dxfId="670" priority="647" operator="containsText" text="Select">
      <formula>NOT(ISERROR(SEARCH("Select",H59)))</formula>
    </cfRule>
  </conditionalFormatting>
  <conditionalFormatting sqref="J59:J76">
    <cfRule type="containsText" dxfId="669" priority="636" operator="containsText" text="Select">
      <formula>NOT(ISERROR(SEARCH("Select",J59)))</formula>
    </cfRule>
    <cfRule type="containsText" dxfId="668" priority="637" operator="containsText" text="Pre-Pd">
      <formula>NOT(ISERROR(SEARCH("Pre-Pd",J59)))</formula>
    </cfRule>
    <cfRule type="containsText" dxfId="667" priority="638" operator="containsText" text="Pre_Pd">
      <formula>NOT(ISERROR(SEARCH("Pre_Pd",J59)))</formula>
    </cfRule>
    <cfRule type="containsText" dxfId="666" priority="639" operator="containsText" text="Pre-Pd">
      <formula>NOT(ISERROR(SEARCH("Pre-Pd",J59)))</formula>
    </cfRule>
    <cfRule type="containsText" dxfId="665" priority="640" operator="containsText" text="Pre_Pd">
      <formula>NOT(ISERROR(SEARCH("Pre_Pd",J59)))</formula>
    </cfRule>
    <cfRule type="cellIs" dxfId="664" priority="641" operator="equal">
      <formula>"PCard"</formula>
    </cfRule>
  </conditionalFormatting>
  <conditionalFormatting sqref="J59:J76">
    <cfRule type="containsText" dxfId="663" priority="630" operator="containsText" text="Select">
      <formula>NOT(ISERROR(SEARCH("Select",J59)))</formula>
    </cfRule>
    <cfRule type="containsText" dxfId="662" priority="631" operator="containsText" text="Pre-Pd">
      <formula>NOT(ISERROR(SEARCH("Pre-Pd",J59)))</formula>
    </cfRule>
    <cfRule type="containsText" dxfId="661" priority="632" operator="containsText" text="Pre_Pd">
      <formula>NOT(ISERROR(SEARCH("Pre_Pd",J59)))</formula>
    </cfRule>
    <cfRule type="containsText" dxfId="660" priority="633" operator="containsText" text="Pre-Pd">
      <formula>NOT(ISERROR(SEARCH("Pre-Pd",J59)))</formula>
    </cfRule>
    <cfRule type="containsText" dxfId="659" priority="634" operator="containsText" text="Pre_Pd">
      <formula>NOT(ISERROR(SEARCH("Pre_Pd",J59)))</formula>
    </cfRule>
    <cfRule type="cellIs" dxfId="658" priority="635" operator="equal">
      <formula>"PCard"</formula>
    </cfRule>
  </conditionalFormatting>
  <conditionalFormatting sqref="J59:J76">
    <cfRule type="containsText" dxfId="657" priority="623" operator="containsText" text="PCard">
      <formula>NOT(ISERROR(SEARCH("PCard",J59)))</formula>
    </cfRule>
    <cfRule type="containsText" dxfId="656" priority="624" operator="containsText" text="Select">
      <formula>NOT(ISERROR(SEARCH("Select",J59)))</formula>
    </cfRule>
    <cfRule type="containsText" dxfId="655" priority="625" operator="containsText" text="Pre-Pd">
      <formula>NOT(ISERROR(SEARCH("Pre-Pd",J59)))</formula>
    </cfRule>
    <cfRule type="containsText" dxfId="654" priority="626" operator="containsText" text="Pre_Pd">
      <formula>NOT(ISERROR(SEARCH("Pre_Pd",J59)))</formula>
    </cfRule>
    <cfRule type="containsText" dxfId="653" priority="627" operator="containsText" text="Pre-Pd">
      <formula>NOT(ISERROR(SEARCH("Pre-Pd",J59)))</formula>
    </cfRule>
    <cfRule type="containsText" dxfId="652" priority="628" operator="containsText" text="Pre_Pd">
      <formula>NOT(ISERROR(SEARCH("Pre_Pd",J59)))</formula>
    </cfRule>
    <cfRule type="cellIs" dxfId="651" priority="629" operator="equal">
      <formula>"PCard"</formula>
    </cfRule>
  </conditionalFormatting>
  <conditionalFormatting sqref="J59:J76">
    <cfRule type="containsText" dxfId="650" priority="616" operator="containsText" text="PCard">
      <formula>NOT(ISERROR(SEARCH("PCard",J59)))</formula>
    </cfRule>
    <cfRule type="containsText" dxfId="649" priority="617" operator="containsText" text="Select">
      <formula>NOT(ISERROR(SEARCH("Select",J59)))</formula>
    </cfRule>
    <cfRule type="containsText" dxfId="648" priority="618" operator="containsText" text="Pre-Pd">
      <formula>NOT(ISERROR(SEARCH("Pre-Pd",J59)))</formula>
    </cfRule>
    <cfRule type="containsText" dxfId="647" priority="619" operator="containsText" text="Pre_Pd">
      <formula>NOT(ISERROR(SEARCH("Pre_Pd",J59)))</formula>
    </cfRule>
    <cfRule type="containsText" dxfId="646" priority="620" operator="containsText" text="Pre-Pd">
      <formula>NOT(ISERROR(SEARCH("Pre-Pd",J59)))</formula>
    </cfRule>
    <cfRule type="containsText" dxfId="645" priority="621" operator="containsText" text="Pre_Pd">
      <formula>NOT(ISERROR(SEARCH("Pre_Pd",J59)))</formula>
    </cfRule>
    <cfRule type="cellIs" dxfId="644" priority="622" operator="equal">
      <formula>"PCard"</formula>
    </cfRule>
  </conditionalFormatting>
  <conditionalFormatting sqref="J59:J76">
    <cfRule type="containsText" dxfId="643" priority="610" operator="containsText" text="Pre-Pd">
      <formula>NOT(ISERROR(SEARCH("Pre-Pd",J59)))</formula>
    </cfRule>
    <cfRule type="containsText" dxfId="642" priority="611" operator="containsText" text="Reimb">
      <formula>NOT(ISERROR(SEARCH("Reimb",J59)))</formula>
    </cfRule>
    <cfRule type="containsText" dxfId="641" priority="612" operator="containsText" text="PCard">
      <formula>NOT(ISERROR(SEARCH("PCard",J59)))</formula>
    </cfRule>
    <cfRule type="expression" dxfId="640" priority="613">
      <formula>IF(I59&gt;0,J59="Select")</formula>
    </cfRule>
    <cfRule type="expression" dxfId="639" priority="614" stopIfTrue="1">
      <formula>IF(I59&lt;0,J59="Select")</formula>
    </cfRule>
    <cfRule type="containsText" dxfId="638" priority="615" operator="containsText" text="Select">
      <formula>NOT(ISERROR(SEARCH("Select",J59)))</formula>
    </cfRule>
  </conditionalFormatting>
  <conditionalFormatting sqref="L59:L76">
    <cfRule type="containsText" dxfId="637" priority="604" operator="containsText" text="Select">
      <formula>NOT(ISERROR(SEARCH("Select",L59)))</formula>
    </cfRule>
    <cfRule type="containsText" dxfId="636" priority="605" operator="containsText" text="Pre-Pd">
      <formula>NOT(ISERROR(SEARCH("Pre-Pd",L59)))</formula>
    </cfRule>
    <cfRule type="containsText" dxfId="635" priority="606" operator="containsText" text="Pre_Pd">
      <formula>NOT(ISERROR(SEARCH("Pre_Pd",L59)))</formula>
    </cfRule>
    <cfRule type="containsText" dxfId="634" priority="607" operator="containsText" text="Pre-Pd">
      <formula>NOT(ISERROR(SEARCH("Pre-Pd",L59)))</formula>
    </cfRule>
    <cfRule type="containsText" dxfId="633" priority="608" operator="containsText" text="Pre_Pd">
      <formula>NOT(ISERROR(SEARCH("Pre_Pd",L59)))</formula>
    </cfRule>
    <cfRule type="cellIs" dxfId="632" priority="609" operator="equal">
      <formula>"PCard"</formula>
    </cfRule>
  </conditionalFormatting>
  <conditionalFormatting sqref="L59:L76">
    <cfRule type="containsText" dxfId="631" priority="598" operator="containsText" text="Select">
      <formula>NOT(ISERROR(SEARCH("Select",L59)))</formula>
    </cfRule>
    <cfRule type="containsText" dxfId="630" priority="599" operator="containsText" text="Pre-Pd">
      <formula>NOT(ISERROR(SEARCH("Pre-Pd",L59)))</formula>
    </cfRule>
    <cfRule type="containsText" dxfId="629" priority="600" operator="containsText" text="Pre_Pd">
      <formula>NOT(ISERROR(SEARCH("Pre_Pd",L59)))</formula>
    </cfRule>
    <cfRule type="containsText" dxfId="628" priority="601" operator="containsText" text="Pre-Pd">
      <formula>NOT(ISERROR(SEARCH("Pre-Pd",L59)))</formula>
    </cfRule>
    <cfRule type="containsText" dxfId="627" priority="602" operator="containsText" text="Pre_Pd">
      <formula>NOT(ISERROR(SEARCH("Pre_Pd",L59)))</formula>
    </cfRule>
    <cfRule type="cellIs" dxfId="626" priority="603" operator="equal">
      <formula>"PCard"</formula>
    </cfRule>
  </conditionalFormatting>
  <conditionalFormatting sqref="L59:L76">
    <cfRule type="containsText" dxfId="625" priority="591" operator="containsText" text="PCard">
      <formula>NOT(ISERROR(SEARCH("PCard",L59)))</formula>
    </cfRule>
    <cfRule type="containsText" dxfId="624" priority="592" operator="containsText" text="Select">
      <formula>NOT(ISERROR(SEARCH("Select",L59)))</formula>
    </cfRule>
    <cfRule type="containsText" dxfId="623" priority="593" operator="containsText" text="Pre-Pd">
      <formula>NOT(ISERROR(SEARCH("Pre-Pd",L59)))</formula>
    </cfRule>
    <cfRule type="containsText" dxfId="622" priority="594" operator="containsText" text="Pre_Pd">
      <formula>NOT(ISERROR(SEARCH("Pre_Pd",L59)))</formula>
    </cfRule>
    <cfRule type="containsText" dxfId="621" priority="595" operator="containsText" text="Pre-Pd">
      <formula>NOT(ISERROR(SEARCH("Pre-Pd",L59)))</formula>
    </cfRule>
    <cfRule type="containsText" dxfId="620" priority="596" operator="containsText" text="Pre_Pd">
      <formula>NOT(ISERROR(SEARCH("Pre_Pd",L59)))</formula>
    </cfRule>
    <cfRule type="cellIs" dxfId="619" priority="597" operator="equal">
      <formula>"PCard"</formula>
    </cfRule>
  </conditionalFormatting>
  <conditionalFormatting sqref="L59:L76">
    <cfRule type="containsText" dxfId="618" priority="584" operator="containsText" text="PCard">
      <formula>NOT(ISERROR(SEARCH("PCard",L59)))</formula>
    </cfRule>
    <cfRule type="containsText" dxfId="617" priority="585" operator="containsText" text="Select">
      <formula>NOT(ISERROR(SEARCH("Select",L59)))</formula>
    </cfRule>
    <cfRule type="containsText" dxfId="616" priority="586" operator="containsText" text="Pre-Pd">
      <formula>NOT(ISERROR(SEARCH("Pre-Pd",L59)))</formula>
    </cfRule>
    <cfRule type="containsText" dxfId="615" priority="587" operator="containsText" text="Pre_Pd">
      <formula>NOT(ISERROR(SEARCH("Pre_Pd",L59)))</formula>
    </cfRule>
    <cfRule type="containsText" dxfId="614" priority="588" operator="containsText" text="Pre-Pd">
      <formula>NOT(ISERROR(SEARCH("Pre-Pd",L59)))</formula>
    </cfRule>
    <cfRule type="containsText" dxfId="613" priority="589" operator="containsText" text="Pre_Pd">
      <formula>NOT(ISERROR(SEARCH("Pre_Pd",L59)))</formula>
    </cfRule>
    <cfRule type="cellIs" dxfId="612" priority="590" operator="equal">
      <formula>"PCard"</formula>
    </cfRule>
  </conditionalFormatting>
  <conditionalFormatting sqref="L59:L76">
    <cfRule type="containsText" dxfId="611" priority="578" operator="containsText" text="Pre-Pd">
      <formula>NOT(ISERROR(SEARCH("Pre-Pd",L59)))</formula>
    </cfRule>
    <cfRule type="containsText" dxfId="610" priority="579" operator="containsText" text="Reimb">
      <formula>NOT(ISERROR(SEARCH("Reimb",L59)))</formula>
    </cfRule>
    <cfRule type="containsText" dxfId="609" priority="580" operator="containsText" text="PCard">
      <formula>NOT(ISERROR(SEARCH("PCard",L59)))</formula>
    </cfRule>
    <cfRule type="expression" dxfId="608" priority="581">
      <formula>IF(K59&gt;0,L59="Select")</formula>
    </cfRule>
    <cfRule type="expression" dxfId="607" priority="582" stopIfTrue="1">
      <formula>IF(K59&lt;0,L59="Select")</formula>
    </cfRule>
    <cfRule type="containsText" dxfId="606" priority="583" operator="containsText" text="Select">
      <formula>NOT(ISERROR(SEARCH("Select",L59)))</formula>
    </cfRule>
  </conditionalFormatting>
  <conditionalFormatting sqref="N59:N76">
    <cfRule type="containsText" dxfId="605" priority="572" operator="containsText" text="Select">
      <formula>NOT(ISERROR(SEARCH("Select",N59)))</formula>
    </cfRule>
    <cfRule type="containsText" dxfId="604" priority="573" operator="containsText" text="Pre-Pd">
      <formula>NOT(ISERROR(SEARCH("Pre-Pd",N59)))</formula>
    </cfRule>
    <cfRule type="containsText" dxfId="603" priority="574" operator="containsText" text="Pre_Pd">
      <formula>NOT(ISERROR(SEARCH("Pre_Pd",N59)))</formula>
    </cfRule>
    <cfRule type="containsText" dxfId="602" priority="575" operator="containsText" text="Pre-Pd">
      <formula>NOT(ISERROR(SEARCH("Pre-Pd",N59)))</formula>
    </cfRule>
    <cfRule type="containsText" dxfId="601" priority="576" operator="containsText" text="Pre_Pd">
      <formula>NOT(ISERROR(SEARCH("Pre_Pd",N59)))</formula>
    </cfRule>
    <cfRule type="cellIs" dxfId="600" priority="577" operator="equal">
      <formula>"PCard"</formula>
    </cfRule>
  </conditionalFormatting>
  <conditionalFormatting sqref="N59:N76">
    <cfRule type="containsText" dxfId="599" priority="566" operator="containsText" text="Select">
      <formula>NOT(ISERROR(SEARCH("Select",N59)))</formula>
    </cfRule>
    <cfRule type="containsText" dxfId="598" priority="567" operator="containsText" text="Pre-Pd">
      <formula>NOT(ISERROR(SEARCH("Pre-Pd",N59)))</formula>
    </cfRule>
    <cfRule type="containsText" dxfId="597" priority="568" operator="containsText" text="Pre_Pd">
      <formula>NOT(ISERROR(SEARCH("Pre_Pd",N59)))</formula>
    </cfRule>
    <cfRule type="containsText" dxfId="596" priority="569" operator="containsText" text="Pre-Pd">
      <formula>NOT(ISERROR(SEARCH("Pre-Pd",N59)))</formula>
    </cfRule>
    <cfRule type="containsText" dxfId="595" priority="570" operator="containsText" text="Pre_Pd">
      <formula>NOT(ISERROR(SEARCH("Pre_Pd",N59)))</formula>
    </cfRule>
    <cfRule type="cellIs" dxfId="594" priority="571" operator="equal">
      <formula>"PCard"</formula>
    </cfRule>
  </conditionalFormatting>
  <conditionalFormatting sqref="N59:N76">
    <cfRule type="containsText" dxfId="593" priority="559" operator="containsText" text="PCard">
      <formula>NOT(ISERROR(SEARCH("PCard",N59)))</formula>
    </cfRule>
    <cfRule type="containsText" dxfId="592" priority="560" operator="containsText" text="Select">
      <formula>NOT(ISERROR(SEARCH("Select",N59)))</formula>
    </cfRule>
    <cfRule type="containsText" dxfId="591" priority="561" operator="containsText" text="Pre-Pd">
      <formula>NOT(ISERROR(SEARCH("Pre-Pd",N59)))</formula>
    </cfRule>
    <cfRule type="containsText" dxfId="590" priority="562" operator="containsText" text="Pre_Pd">
      <formula>NOT(ISERROR(SEARCH("Pre_Pd",N59)))</formula>
    </cfRule>
    <cfRule type="containsText" dxfId="589" priority="563" operator="containsText" text="Pre-Pd">
      <formula>NOT(ISERROR(SEARCH("Pre-Pd",N59)))</formula>
    </cfRule>
    <cfRule type="containsText" dxfId="588" priority="564" operator="containsText" text="Pre_Pd">
      <formula>NOT(ISERROR(SEARCH("Pre_Pd",N59)))</formula>
    </cfRule>
    <cfRule type="cellIs" dxfId="587" priority="565" operator="equal">
      <formula>"PCard"</formula>
    </cfRule>
  </conditionalFormatting>
  <conditionalFormatting sqref="N59:N76">
    <cfRule type="containsText" dxfId="586" priority="552" operator="containsText" text="PCard">
      <formula>NOT(ISERROR(SEARCH("PCard",N59)))</formula>
    </cfRule>
    <cfRule type="containsText" dxfId="585" priority="553" operator="containsText" text="Select">
      <formula>NOT(ISERROR(SEARCH("Select",N59)))</formula>
    </cfRule>
    <cfRule type="containsText" dxfId="584" priority="554" operator="containsText" text="Pre-Pd">
      <formula>NOT(ISERROR(SEARCH("Pre-Pd",N59)))</formula>
    </cfRule>
    <cfRule type="containsText" dxfId="583" priority="555" operator="containsText" text="Pre_Pd">
      <formula>NOT(ISERROR(SEARCH("Pre_Pd",N59)))</formula>
    </cfRule>
    <cfRule type="containsText" dxfId="582" priority="556" operator="containsText" text="Pre-Pd">
      <formula>NOT(ISERROR(SEARCH("Pre-Pd",N59)))</formula>
    </cfRule>
    <cfRule type="containsText" dxfId="581" priority="557" operator="containsText" text="Pre_Pd">
      <formula>NOT(ISERROR(SEARCH("Pre_Pd",N59)))</formula>
    </cfRule>
    <cfRule type="cellIs" dxfId="580" priority="558" operator="equal">
      <formula>"PCard"</formula>
    </cfRule>
  </conditionalFormatting>
  <conditionalFormatting sqref="N59:N76">
    <cfRule type="containsText" dxfId="579" priority="546" operator="containsText" text="Pre-Pd">
      <formula>NOT(ISERROR(SEARCH("Pre-Pd",N59)))</formula>
    </cfRule>
    <cfRule type="containsText" dxfId="578" priority="547" operator="containsText" text="Reimb">
      <formula>NOT(ISERROR(SEARCH("Reimb",N59)))</formula>
    </cfRule>
    <cfRule type="containsText" dxfId="577" priority="548" operator="containsText" text="PCard">
      <formula>NOT(ISERROR(SEARCH("PCard",N59)))</formula>
    </cfRule>
    <cfRule type="expression" dxfId="576" priority="549">
      <formula>IF(M59&gt;0,N59="Select")</formula>
    </cfRule>
    <cfRule type="expression" dxfId="575" priority="550" stopIfTrue="1">
      <formula>IF(M59&lt;0,N59="Select")</formula>
    </cfRule>
    <cfRule type="containsText" dxfId="574" priority="551" operator="containsText" text="Select">
      <formula>NOT(ISERROR(SEARCH("Select",N59)))</formula>
    </cfRule>
  </conditionalFormatting>
  <conditionalFormatting sqref="P59:P76">
    <cfRule type="containsText" dxfId="573" priority="540" operator="containsText" text="Select">
      <formula>NOT(ISERROR(SEARCH("Select",P59)))</formula>
    </cfRule>
    <cfRule type="containsText" dxfId="572" priority="541" operator="containsText" text="Pre-Pd">
      <formula>NOT(ISERROR(SEARCH("Pre-Pd",P59)))</formula>
    </cfRule>
    <cfRule type="containsText" dxfId="571" priority="542" operator="containsText" text="Pre_Pd">
      <formula>NOT(ISERROR(SEARCH("Pre_Pd",P59)))</formula>
    </cfRule>
    <cfRule type="containsText" dxfId="570" priority="543" operator="containsText" text="Pre-Pd">
      <formula>NOT(ISERROR(SEARCH("Pre-Pd",P59)))</formula>
    </cfRule>
    <cfRule type="containsText" dxfId="569" priority="544" operator="containsText" text="Pre_Pd">
      <formula>NOT(ISERROR(SEARCH("Pre_Pd",P59)))</formula>
    </cfRule>
    <cfRule type="cellIs" dxfId="568" priority="545" operator="equal">
      <formula>"PCard"</formula>
    </cfRule>
  </conditionalFormatting>
  <conditionalFormatting sqref="P59:P76">
    <cfRule type="containsText" dxfId="567" priority="534" operator="containsText" text="Select">
      <formula>NOT(ISERROR(SEARCH("Select",P59)))</formula>
    </cfRule>
    <cfRule type="containsText" dxfId="566" priority="535" operator="containsText" text="Pre-Pd">
      <formula>NOT(ISERROR(SEARCH("Pre-Pd",P59)))</formula>
    </cfRule>
    <cfRule type="containsText" dxfId="565" priority="536" operator="containsText" text="Pre_Pd">
      <formula>NOT(ISERROR(SEARCH("Pre_Pd",P59)))</formula>
    </cfRule>
    <cfRule type="containsText" dxfId="564" priority="537" operator="containsText" text="Pre-Pd">
      <formula>NOT(ISERROR(SEARCH("Pre-Pd",P59)))</formula>
    </cfRule>
    <cfRule type="containsText" dxfId="563" priority="538" operator="containsText" text="Pre_Pd">
      <formula>NOT(ISERROR(SEARCH("Pre_Pd",P59)))</formula>
    </cfRule>
    <cfRule type="cellIs" dxfId="562" priority="539" operator="equal">
      <formula>"PCard"</formula>
    </cfRule>
  </conditionalFormatting>
  <conditionalFormatting sqref="P59:P76">
    <cfRule type="containsText" dxfId="561" priority="527" operator="containsText" text="PCard">
      <formula>NOT(ISERROR(SEARCH("PCard",P59)))</formula>
    </cfRule>
    <cfRule type="containsText" dxfId="560" priority="528" operator="containsText" text="Select">
      <formula>NOT(ISERROR(SEARCH("Select",P59)))</formula>
    </cfRule>
    <cfRule type="containsText" dxfId="559" priority="529" operator="containsText" text="Pre-Pd">
      <formula>NOT(ISERROR(SEARCH("Pre-Pd",P59)))</formula>
    </cfRule>
    <cfRule type="containsText" dxfId="558" priority="530" operator="containsText" text="Pre_Pd">
      <formula>NOT(ISERROR(SEARCH("Pre_Pd",P59)))</formula>
    </cfRule>
    <cfRule type="containsText" dxfId="557" priority="531" operator="containsText" text="Pre-Pd">
      <formula>NOT(ISERROR(SEARCH("Pre-Pd",P59)))</formula>
    </cfRule>
    <cfRule type="containsText" dxfId="556" priority="532" operator="containsText" text="Pre_Pd">
      <formula>NOT(ISERROR(SEARCH("Pre_Pd",P59)))</formula>
    </cfRule>
    <cfRule type="cellIs" dxfId="555" priority="533" operator="equal">
      <formula>"PCard"</formula>
    </cfRule>
  </conditionalFormatting>
  <conditionalFormatting sqref="P59:P76">
    <cfRule type="containsText" dxfId="554" priority="520" operator="containsText" text="PCard">
      <formula>NOT(ISERROR(SEARCH("PCard",P59)))</formula>
    </cfRule>
    <cfRule type="containsText" dxfId="553" priority="521" operator="containsText" text="Select">
      <formula>NOT(ISERROR(SEARCH("Select",P59)))</formula>
    </cfRule>
    <cfRule type="containsText" dxfId="552" priority="522" operator="containsText" text="Pre-Pd">
      <formula>NOT(ISERROR(SEARCH("Pre-Pd",P59)))</formula>
    </cfRule>
    <cfRule type="containsText" dxfId="551" priority="523" operator="containsText" text="Pre_Pd">
      <formula>NOT(ISERROR(SEARCH("Pre_Pd",P59)))</formula>
    </cfRule>
    <cfRule type="containsText" dxfId="550" priority="524" operator="containsText" text="Pre-Pd">
      <formula>NOT(ISERROR(SEARCH("Pre-Pd",P59)))</formula>
    </cfRule>
    <cfRule type="containsText" dxfId="549" priority="525" operator="containsText" text="Pre_Pd">
      <formula>NOT(ISERROR(SEARCH("Pre_Pd",P59)))</formula>
    </cfRule>
    <cfRule type="cellIs" dxfId="548" priority="526" operator="equal">
      <formula>"PCard"</formula>
    </cfRule>
  </conditionalFormatting>
  <conditionalFormatting sqref="P59:P76">
    <cfRule type="containsText" dxfId="547" priority="514" operator="containsText" text="Pre-Pd">
      <formula>NOT(ISERROR(SEARCH("Pre-Pd",P59)))</formula>
    </cfRule>
    <cfRule type="containsText" dxfId="546" priority="515" operator="containsText" text="Reimb">
      <formula>NOT(ISERROR(SEARCH("Reimb",P59)))</formula>
    </cfRule>
    <cfRule type="containsText" dxfId="545" priority="516" operator="containsText" text="PCard">
      <formula>NOT(ISERROR(SEARCH("PCard",P59)))</formula>
    </cfRule>
    <cfRule type="expression" dxfId="544" priority="517">
      <formula>IF(O59&gt;0,P59="Select")</formula>
    </cfRule>
    <cfRule type="expression" dxfId="543" priority="518" stopIfTrue="1">
      <formula>IF(O59&lt;0,P59="Select")</formula>
    </cfRule>
    <cfRule type="containsText" dxfId="542" priority="519" operator="containsText" text="Select">
      <formula>NOT(ISERROR(SEARCH("Select",P59)))</formula>
    </cfRule>
  </conditionalFormatting>
  <conditionalFormatting sqref="R59:R76">
    <cfRule type="containsText" dxfId="541" priority="508" operator="containsText" text="Select">
      <formula>NOT(ISERROR(SEARCH("Select",R59)))</formula>
    </cfRule>
    <cfRule type="containsText" dxfId="540" priority="509" operator="containsText" text="Pre-Pd">
      <formula>NOT(ISERROR(SEARCH("Pre-Pd",R59)))</formula>
    </cfRule>
    <cfRule type="containsText" dxfId="539" priority="510" operator="containsText" text="Pre_Pd">
      <formula>NOT(ISERROR(SEARCH("Pre_Pd",R59)))</formula>
    </cfRule>
    <cfRule type="containsText" dxfId="538" priority="511" operator="containsText" text="Pre-Pd">
      <formula>NOT(ISERROR(SEARCH("Pre-Pd",R59)))</formula>
    </cfRule>
    <cfRule type="containsText" dxfId="537" priority="512" operator="containsText" text="Pre_Pd">
      <formula>NOT(ISERROR(SEARCH("Pre_Pd",R59)))</formula>
    </cfRule>
    <cfRule type="cellIs" dxfId="536" priority="513" operator="equal">
      <formula>"PCard"</formula>
    </cfRule>
  </conditionalFormatting>
  <conditionalFormatting sqref="R59:R76">
    <cfRule type="containsText" dxfId="535" priority="502" operator="containsText" text="Select">
      <formula>NOT(ISERROR(SEARCH("Select",R59)))</formula>
    </cfRule>
    <cfRule type="containsText" dxfId="534" priority="503" operator="containsText" text="Pre-Pd">
      <formula>NOT(ISERROR(SEARCH("Pre-Pd",R59)))</formula>
    </cfRule>
    <cfRule type="containsText" dxfId="533" priority="504" operator="containsText" text="Pre_Pd">
      <formula>NOT(ISERROR(SEARCH("Pre_Pd",R59)))</formula>
    </cfRule>
    <cfRule type="containsText" dxfId="532" priority="505" operator="containsText" text="Pre-Pd">
      <formula>NOT(ISERROR(SEARCH("Pre-Pd",R59)))</formula>
    </cfRule>
    <cfRule type="containsText" dxfId="531" priority="506" operator="containsText" text="Pre_Pd">
      <formula>NOT(ISERROR(SEARCH("Pre_Pd",R59)))</formula>
    </cfRule>
    <cfRule type="cellIs" dxfId="530" priority="507" operator="equal">
      <formula>"PCard"</formula>
    </cfRule>
  </conditionalFormatting>
  <conditionalFormatting sqref="R59:R76">
    <cfRule type="containsText" dxfId="529" priority="495" operator="containsText" text="PCard">
      <formula>NOT(ISERROR(SEARCH("PCard",R59)))</formula>
    </cfRule>
    <cfRule type="containsText" dxfId="528" priority="496" operator="containsText" text="Select">
      <formula>NOT(ISERROR(SEARCH("Select",R59)))</formula>
    </cfRule>
    <cfRule type="containsText" dxfId="527" priority="497" operator="containsText" text="Pre-Pd">
      <formula>NOT(ISERROR(SEARCH("Pre-Pd",R59)))</formula>
    </cfRule>
    <cfRule type="containsText" dxfId="526" priority="498" operator="containsText" text="Pre_Pd">
      <formula>NOT(ISERROR(SEARCH("Pre_Pd",R59)))</formula>
    </cfRule>
    <cfRule type="containsText" dxfId="525" priority="499" operator="containsText" text="Pre-Pd">
      <formula>NOT(ISERROR(SEARCH("Pre-Pd",R59)))</formula>
    </cfRule>
    <cfRule type="containsText" dxfId="524" priority="500" operator="containsText" text="Pre_Pd">
      <formula>NOT(ISERROR(SEARCH("Pre_Pd",R59)))</formula>
    </cfRule>
    <cfRule type="cellIs" dxfId="523" priority="501" operator="equal">
      <formula>"PCard"</formula>
    </cfRule>
  </conditionalFormatting>
  <conditionalFormatting sqref="R59:R76">
    <cfRule type="containsText" dxfId="522" priority="488" operator="containsText" text="PCard">
      <formula>NOT(ISERROR(SEARCH("PCard",R59)))</formula>
    </cfRule>
    <cfRule type="containsText" dxfId="521" priority="489" operator="containsText" text="Select">
      <formula>NOT(ISERROR(SEARCH("Select",R59)))</formula>
    </cfRule>
    <cfRule type="containsText" dxfId="520" priority="490" operator="containsText" text="Pre-Pd">
      <formula>NOT(ISERROR(SEARCH("Pre-Pd",R59)))</formula>
    </cfRule>
    <cfRule type="containsText" dxfId="519" priority="491" operator="containsText" text="Pre_Pd">
      <formula>NOT(ISERROR(SEARCH("Pre_Pd",R59)))</formula>
    </cfRule>
    <cfRule type="containsText" dxfId="518" priority="492" operator="containsText" text="Pre-Pd">
      <formula>NOT(ISERROR(SEARCH("Pre-Pd",R59)))</formula>
    </cfRule>
    <cfRule type="containsText" dxfId="517" priority="493" operator="containsText" text="Pre_Pd">
      <formula>NOT(ISERROR(SEARCH("Pre_Pd",R59)))</formula>
    </cfRule>
    <cfRule type="cellIs" dxfId="516" priority="494" operator="equal">
      <formula>"PCard"</formula>
    </cfRule>
  </conditionalFormatting>
  <conditionalFormatting sqref="R59:R76">
    <cfRule type="containsText" dxfId="515" priority="482" operator="containsText" text="Pre-Pd">
      <formula>NOT(ISERROR(SEARCH("Pre-Pd",R59)))</formula>
    </cfRule>
    <cfRule type="containsText" dxfId="514" priority="483" operator="containsText" text="Reimb">
      <formula>NOT(ISERROR(SEARCH("Reimb",R59)))</formula>
    </cfRule>
    <cfRule type="containsText" dxfId="513" priority="484" operator="containsText" text="PCard">
      <formula>NOT(ISERROR(SEARCH("PCard",R59)))</formula>
    </cfRule>
    <cfRule type="expression" dxfId="512" priority="485">
      <formula>IF(Q59&gt;0,R59="Select")</formula>
    </cfRule>
    <cfRule type="expression" dxfId="511" priority="486" stopIfTrue="1">
      <formula>IF(Q59&lt;0,R59="Select")</formula>
    </cfRule>
    <cfRule type="containsText" dxfId="510" priority="487" operator="containsText" text="Select">
      <formula>NOT(ISERROR(SEARCH("Select",R59)))</formula>
    </cfRule>
  </conditionalFormatting>
  <conditionalFormatting sqref="T59:T76">
    <cfRule type="containsText" dxfId="509" priority="476" operator="containsText" text="Select">
      <formula>NOT(ISERROR(SEARCH("Select",T59)))</formula>
    </cfRule>
    <cfRule type="containsText" dxfId="508" priority="477" operator="containsText" text="Pre-Pd">
      <formula>NOT(ISERROR(SEARCH("Pre-Pd",T59)))</formula>
    </cfRule>
    <cfRule type="containsText" dxfId="507" priority="478" operator="containsText" text="Pre_Pd">
      <formula>NOT(ISERROR(SEARCH("Pre_Pd",T59)))</formula>
    </cfRule>
    <cfRule type="containsText" dxfId="506" priority="479" operator="containsText" text="Pre-Pd">
      <formula>NOT(ISERROR(SEARCH("Pre-Pd",T59)))</formula>
    </cfRule>
    <cfRule type="containsText" dxfId="505" priority="480" operator="containsText" text="Pre_Pd">
      <formula>NOT(ISERROR(SEARCH("Pre_Pd",T59)))</formula>
    </cfRule>
    <cfRule type="cellIs" dxfId="504" priority="481" operator="equal">
      <formula>"PCard"</formula>
    </cfRule>
  </conditionalFormatting>
  <conditionalFormatting sqref="T59:T76">
    <cfRule type="containsText" dxfId="503" priority="470" operator="containsText" text="Select">
      <formula>NOT(ISERROR(SEARCH("Select",T59)))</formula>
    </cfRule>
    <cfRule type="containsText" dxfId="502" priority="471" operator="containsText" text="Pre-Pd">
      <formula>NOT(ISERROR(SEARCH("Pre-Pd",T59)))</formula>
    </cfRule>
    <cfRule type="containsText" dxfId="501" priority="472" operator="containsText" text="Pre_Pd">
      <formula>NOT(ISERROR(SEARCH("Pre_Pd",T59)))</formula>
    </cfRule>
    <cfRule type="containsText" dxfId="500" priority="473" operator="containsText" text="Pre-Pd">
      <formula>NOT(ISERROR(SEARCH("Pre-Pd",T59)))</formula>
    </cfRule>
    <cfRule type="containsText" dxfId="499" priority="474" operator="containsText" text="Pre_Pd">
      <formula>NOT(ISERROR(SEARCH("Pre_Pd",T59)))</formula>
    </cfRule>
    <cfRule type="cellIs" dxfId="498" priority="475" operator="equal">
      <formula>"PCard"</formula>
    </cfRule>
  </conditionalFormatting>
  <conditionalFormatting sqref="T59:T76">
    <cfRule type="containsText" dxfId="497" priority="463" operator="containsText" text="PCard">
      <formula>NOT(ISERROR(SEARCH("PCard",T59)))</formula>
    </cfRule>
    <cfRule type="containsText" dxfId="496" priority="464" operator="containsText" text="Select">
      <formula>NOT(ISERROR(SEARCH("Select",T59)))</formula>
    </cfRule>
    <cfRule type="containsText" dxfId="495" priority="465" operator="containsText" text="Pre-Pd">
      <formula>NOT(ISERROR(SEARCH("Pre-Pd",T59)))</formula>
    </cfRule>
    <cfRule type="containsText" dxfId="494" priority="466" operator="containsText" text="Pre_Pd">
      <formula>NOT(ISERROR(SEARCH("Pre_Pd",T59)))</formula>
    </cfRule>
    <cfRule type="containsText" dxfId="493" priority="467" operator="containsText" text="Pre-Pd">
      <formula>NOT(ISERROR(SEARCH("Pre-Pd",T59)))</formula>
    </cfRule>
    <cfRule type="containsText" dxfId="492" priority="468" operator="containsText" text="Pre_Pd">
      <formula>NOT(ISERROR(SEARCH("Pre_Pd",T59)))</formula>
    </cfRule>
    <cfRule type="cellIs" dxfId="491" priority="469" operator="equal">
      <formula>"PCard"</formula>
    </cfRule>
  </conditionalFormatting>
  <conditionalFormatting sqref="T59:T76">
    <cfRule type="containsText" dxfId="490" priority="456" operator="containsText" text="PCard">
      <formula>NOT(ISERROR(SEARCH("PCard",T59)))</formula>
    </cfRule>
    <cfRule type="containsText" dxfId="489" priority="457" operator="containsText" text="Select">
      <formula>NOT(ISERROR(SEARCH("Select",T59)))</formula>
    </cfRule>
    <cfRule type="containsText" dxfId="488" priority="458" operator="containsText" text="Pre-Pd">
      <formula>NOT(ISERROR(SEARCH("Pre-Pd",T59)))</formula>
    </cfRule>
    <cfRule type="containsText" dxfId="487" priority="459" operator="containsText" text="Pre_Pd">
      <formula>NOT(ISERROR(SEARCH("Pre_Pd",T59)))</formula>
    </cfRule>
    <cfRule type="containsText" dxfId="486" priority="460" operator="containsText" text="Pre-Pd">
      <formula>NOT(ISERROR(SEARCH("Pre-Pd",T59)))</formula>
    </cfRule>
    <cfRule type="containsText" dxfId="485" priority="461" operator="containsText" text="Pre_Pd">
      <formula>NOT(ISERROR(SEARCH("Pre_Pd",T59)))</formula>
    </cfRule>
    <cfRule type="cellIs" dxfId="484" priority="462" operator="equal">
      <formula>"PCard"</formula>
    </cfRule>
  </conditionalFormatting>
  <conditionalFormatting sqref="T59:T76">
    <cfRule type="containsText" dxfId="483" priority="450" operator="containsText" text="Pre-Pd">
      <formula>NOT(ISERROR(SEARCH("Pre-Pd",T59)))</formula>
    </cfRule>
    <cfRule type="containsText" dxfId="482" priority="451" operator="containsText" text="Reimb">
      <formula>NOT(ISERROR(SEARCH("Reimb",T59)))</formula>
    </cfRule>
    <cfRule type="containsText" dxfId="481" priority="452" operator="containsText" text="PCard">
      <formula>NOT(ISERROR(SEARCH("PCard",T59)))</formula>
    </cfRule>
    <cfRule type="expression" dxfId="480" priority="453">
      <formula>IF(S59&gt;0,T59="Select")</formula>
    </cfRule>
    <cfRule type="expression" dxfId="479" priority="454" stopIfTrue="1">
      <formula>IF(S59&lt;0,T59="Select")</formula>
    </cfRule>
    <cfRule type="containsText" dxfId="478" priority="455" operator="containsText" text="Select">
      <formula>NOT(ISERROR(SEARCH("Select",T59)))</formula>
    </cfRule>
  </conditionalFormatting>
  <conditionalFormatting sqref="V59:V76">
    <cfRule type="containsText" dxfId="477" priority="444" operator="containsText" text="Select">
      <formula>NOT(ISERROR(SEARCH("Select",V59)))</formula>
    </cfRule>
    <cfRule type="containsText" dxfId="476" priority="445" operator="containsText" text="Pre-Pd">
      <formula>NOT(ISERROR(SEARCH("Pre-Pd",V59)))</formula>
    </cfRule>
    <cfRule type="containsText" dxfId="475" priority="446" operator="containsText" text="Pre_Pd">
      <formula>NOT(ISERROR(SEARCH("Pre_Pd",V59)))</formula>
    </cfRule>
    <cfRule type="containsText" dxfId="474" priority="447" operator="containsText" text="Pre-Pd">
      <formula>NOT(ISERROR(SEARCH("Pre-Pd",V59)))</formula>
    </cfRule>
    <cfRule type="containsText" dxfId="473" priority="448" operator="containsText" text="Pre_Pd">
      <formula>NOT(ISERROR(SEARCH("Pre_Pd",V59)))</formula>
    </cfRule>
    <cfRule type="cellIs" dxfId="472" priority="449" operator="equal">
      <formula>"PCard"</formula>
    </cfRule>
  </conditionalFormatting>
  <conditionalFormatting sqref="V59:V76">
    <cfRule type="containsText" dxfId="471" priority="438" operator="containsText" text="Select">
      <formula>NOT(ISERROR(SEARCH("Select",V59)))</formula>
    </cfRule>
    <cfRule type="containsText" dxfId="470" priority="439" operator="containsText" text="Pre-Pd">
      <formula>NOT(ISERROR(SEARCH("Pre-Pd",V59)))</formula>
    </cfRule>
    <cfRule type="containsText" dxfId="469" priority="440" operator="containsText" text="Pre_Pd">
      <formula>NOT(ISERROR(SEARCH("Pre_Pd",V59)))</formula>
    </cfRule>
    <cfRule type="containsText" dxfId="468" priority="441" operator="containsText" text="Pre-Pd">
      <formula>NOT(ISERROR(SEARCH("Pre-Pd",V59)))</formula>
    </cfRule>
    <cfRule type="containsText" dxfId="467" priority="442" operator="containsText" text="Pre_Pd">
      <formula>NOT(ISERROR(SEARCH("Pre_Pd",V59)))</formula>
    </cfRule>
    <cfRule type="cellIs" dxfId="466" priority="443" operator="equal">
      <formula>"PCard"</formula>
    </cfRule>
  </conditionalFormatting>
  <conditionalFormatting sqref="V59:V76">
    <cfRule type="containsText" dxfId="465" priority="431" operator="containsText" text="PCard">
      <formula>NOT(ISERROR(SEARCH("PCard",V59)))</formula>
    </cfRule>
    <cfRule type="containsText" dxfId="464" priority="432" operator="containsText" text="Select">
      <formula>NOT(ISERROR(SEARCH("Select",V59)))</formula>
    </cfRule>
    <cfRule type="containsText" dxfId="463" priority="433" operator="containsText" text="Pre-Pd">
      <formula>NOT(ISERROR(SEARCH("Pre-Pd",V59)))</formula>
    </cfRule>
    <cfRule type="containsText" dxfId="462" priority="434" operator="containsText" text="Pre_Pd">
      <formula>NOT(ISERROR(SEARCH("Pre_Pd",V59)))</formula>
    </cfRule>
    <cfRule type="containsText" dxfId="461" priority="435" operator="containsText" text="Pre-Pd">
      <formula>NOT(ISERROR(SEARCH("Pre-Pd",V59)))</formula>
    </cfRule>
    <cfRule type="containsText" dxfId="460" priority="436" operator="containsText" text="Pre_Pd">
      <formula>NOT(ISERROR(SEARCH("Pre_Pd",V59)))</formula>
    </cfRule>
    <cfRule type="cellIs" dxfId="459" priority="437" operator="equal">
      <formula>"PCard"</formula>
    </cfRule>
  </conditionalFormatting>
  <conditionalFormatting sqref="V59:V76">
    <cfRule type="containsText" dxfId="458" priority="424" operator="containsText" text="PCard">
      <formula>NOT(ISERROR(SEARCH("PCard",V59)))</formula>
    </cfRule>
    <cfRule type="containsText" dxfId="457" priority="425" operator="containsText" text="Select">
      <formula>NOT(ISERROR(SEARCH("Select",V59)))</formula>
    </cfRule>
    <cfRule type="containsText" dxfId="456" priority="426" operator="containsText" text="Pre-Pd">
      <formula>NOT(ISERROR(SEARCH("Pre-Pd",V59)))</formula>
    </cfRule>
    <cfRule type="containsText" dxfId="455" priority="427" operator="containsText" text="Pre_Pd">
      <formula>NOT(ISERROR(SEARCH("Pre_Pd",V59)))</formula>
    </cfRule>
    <cfRule type="containsText" dxfId="454" priority="428" operator="containsText" text="Pre-Pd">
      <formula>NOT(ISERROR(SEARCH("Pre-Pd",V59)))</formula>
    </cfRule>
    <cfRule type="containsText" dxfId="453" priority="429" operator="containsText" text="Pre_Pd">
      <formula>NOT(ISERROR(SEARCH("Pre_Pd",V59)))</formula>
    </cfRule>
    <cfRule type="cellIs" dxfId="452" priority="430" operator="equal">
      <formula>"PCard"</formula>
    </cfRule>
  </conditionalFormatting>
  <conditionalFormatting sqref="V59:V76">
    <cfRule type="containsText" dxfId="451" priority="418" operator="containsText" text="Pre-Pd">
      <formula>NOT(ISERROR(SEARCH("Pre-Pd",V59)))</formula>
    </cfRule>
    <cfRule type="containsText" dxfId="450" priority="419" operator="containsText" text="Reimb">
      <formula>NOT(ISERROR(SEARCH("Reimb",V59)))</formula>
    </cfRule>
    <cfRule type="containsText" dxfId="449" priority="420" operator="containsText" text="PCard">
      <formula>NOT(ISERROR(SEARCH("PCard",V59)))</formula>
    </cfRule>
    <cfRule type="expression" dxfId="448" priority="421">
      <formula>IF(U59&gt;0,V59="Select")</formula>
    </cfRule>
    <cfRule type="expression" dxfId="447" priority="422" stopIfTrue="1">
      <formula>IF(U59&lt;0,V59="Select")</formula>
    </cfRule>
    <cfRule type="containsText" dxfId="446" priority="423" operator="containsText" text="Select">
      <formula>NOT(ISERROR(SEARCH("Select",V59)))</formula>
    </cfRule>
  </conditionalFormatting>
  <conditionalFormatting sqref="X59:X76">
    <cfRule type="containsText" dxfId="445" priority="412" operator="containsText" text="Select">
      <formula>NOT(ISERROR(SEARCH("Select",X59)))</formula>
    </cfRule>
    <cfRule type="containsText" dxfId="444" priority="413" operator="containsText" text="Pre-Pd">
      <formula>NOT(ISERROR(SEARCH("Pre-Pd",X59)))</formula>
    </cfRule>
    <cfRule type="containsText" dxfId="443" priority="414" operator="containsText" text="Pre_Pd">
      <formula>NOT(ISERROR(SEARCH("Pre_Pd",X59)))</formula>
    </cfRule>
    <cfRule type="containsText" dxfId="442" priority="415" operator="containsText" text="Pre-Pd">
      <formula>NOT(ISERROR(SEARCH("Pre-Pd",X59)))</formula>
    </cfRule>
    <cfRule type="containsText" dxfId="441" priority="416" operator="containsText" text="Pre_Pd">
      <formula>NOT(ISERROR(SEARCH("Pre_Pd",X59)))</formula>
    </cfRule>
    <cfRule type="cellIs" dxfId="440" priority="417" operator="equal">
      <formula>"PCard"</formula>
    </cfRule>
  </conditionalFormatting>
  <conditionalFormatting sqref="X59:X76">
    <cfRule type="containsText" dxfId="439" priority="406" operator="containsText" text="Select">
      <formula>NOT(ISERROR(SEARCH("Select",X59)))</formula>
    </cfRule>
    <cfRule type="containsText" dxfId="438" priority="407" operator="containsText" text="Pre-Pd">
      <formula>NOT(ISERROR(SEARCH("Pre-Pd",X59)))</formula>
    </cfRule>
    <cfRule type="containsText" dxfId="437" priority="408" operator="containsText" text="Pre_Pd">
      <formula>NOT(ISERROR(SEARCH("Pre_Pd",X59)))</formula>
    </cfRule>
    <cfRule type="containsText" dxfId="436" priority="409" operator="containsText" text="Pre-Pd">
      <formula>NOT(ISERROR(SEARCH("Pre-Pd",X59)))</formula>
    </cfRule>
    <cfRule type="containsText" dxfId="435" priority="410" operator="containsText" text="Pre_Pd">
      <formula>NOT(ISERROR(SEARCH("Pre_Pd",X59)))</formula>
    </cfRule>
    <cfRule type="cellIs" dxfId="434" priority="411" operator="equal">
      <formula>"PCard"</formula>
    </cfRule>
  </conditionalFormatting>
  <conditionalFormatting sqref="X59:X76">
    <cfRule type="containsText" dxfId="433" priority="399" operator="containsText" text="PCard">
      <formula>NOT(ISERROR(SEARCH("PCard",X59)))</formula>
    </cfRule>
    <cfRule type="containsText" dxfId="432" priority="400" operator="containsText" text="Select">
      <formula>NOT(ISERROR(SEARCH("Select",X59)))</formula>
    </cfRule>
    <cfRule type="containsText" dxfId="431" priority="401" operator="containsText" text="Pre-Pd">
      <formula>NOT(ISERROR(SEARCH("Pre-Pd",X59)))</formula>
    </cfRule>
    <cfRule type="containsText" dxfId="430" priority="402" operator="containsText" text="Pre_Pd">
      <formula>NOT(ISERROR(SEARCH("Pre_Pd",X59)))</formula>
    </cfRule>
    <cfRule type="containsText" dxfId="429" priority="403" operator="containsText" text="Pre-Pd">
      <formula>NOT(ISERROR(SEARCH("Pre-Pd",X59)))</formula>
    </cfRule>
    <cfRule type="containsText" dxfId="428" priority="404" operator="containsText" text="Pre_Pd">
      <formula>NOT(ISERROR(SEARCH("Pre_Pd",X59)))</formula>
    </cfRule>
    <cfRule type="cellIs" dxfId="427" priority="405" operator="equal">
      <formula>"PCard"</formula>
    </cfRule>
  </conditionalFormatting>
  <conditionalFormatting sqref="X59:X76">
    <cfRule type="containsText" dxfId="426" priority="392" operator="containsText" text="PCard">
      <formula>NOT(ISERROR(SEARCH("PCard",X59)))</formula>
    </cfRule>
    <cfRule type="containsText" dxfId="425" priority="393" operator="containsText" text="Select">
      <formula>NOT(ISERROR(SEARCH("Select",X59)))</formula>
    </cfRule>
    <cfRule type="containsText" dxfId="424" priority="394" operator="containsText" text="Pre-Pd">
      <formula>NOT(ISERROR(SEARCH("Pre-Pd",X59)))</formula>
    </cfRule>
    <cfRule type="containsText" dxfId="423" priority="395" operator="containsText" text="Pre_Pd">
      <formula>NOT(ISERROR(SEARCH("Pre_Pd",X59)))</formula>
    </cfRule>
    <cfRule type="containsText" dxfId="422" priority="396" operator="containsText" text="Pre-Pd">
      <formula>NOT(ISERROR(SEARCH("Pre-Pd",X59)))</formula>
    </cfRule>
    <cfRule type="containsText" dxfId="421" priority="397" operator="containsText" text="Pre_Pd">
      <formula>NOT(ISERROR(SEARCH("Pre_Pd",X59)))</formula>
    </cfRule>
    <cfRule type="cellIs" dxfId="420" priority="398" operator="equal">
      <formula>"PCard"</formula>
    </cfRule>
  </conditionalFormatting>
  <conditionalFormatting sqref="X59:X76">
    <cfRule type="containsText" dxfId="419" priority="386" operator="containsText" text="Pre-Pd">
      <formula>NOT(ISERROR(SEARCH("Pre-Pd",X59)))</formula>
    </cfRule>
    <cfRule type="containsText" dxfId="418" priority="387" operator="containsText" text="Reimb">
      <formula>NOT(ISERROR(SEARCH("Reimb",X59)))</formula>
    </cfRule>
    <cfRule type="containsText" dxfId="417" priority="388" operator="containsText" text="PCard">
      <formula>NOT(ISERROR(SEARCH("PCard",X59)))</formula>
    </cfRule>
    <cfRule type="expression" dxfId="416" priority="389">
      <formula>IF(W59&gt;0,X59="Select")</formula>
    </cfRule>
    <cfRule type="expression" dxfId="415" priority="390" stopIfTrue="1">
      <formula>IF(W59&lt;0,X59="Select")</formula>
    </cfRule>
    <cfRule type="containsText" dxfId="414" priority="391" operator="containsText" text="Select">
      <formula>NOT(ISERROR(SEARCH("Select",X59)))</formula>
    </cfRule>
  </conditionalFormatting>
  <conditionalFormatting sqref="Z59:Z76">
    <cfRule type="containsText" dxfId="413" priority="380" operator="containsText" text="Select">
      <formula>NOT(ISERROR(SEARCH("Select",Z59)))</formula>
    </cfRule>
    <cfRule type="containsText" dxfId="412" priority="381" operator="containsText" text="Pre-Pd">
      <formula>NOT(ISERROR(SEARCH("Pre-Pd",Z59)))</formula>
    </cfRule>
    <cfRule type="containsText" dxfId="411" priority="382" operator="containsText" text="Pre_Pd">
      <formula>NOT(ISERROR(SEARCH("Pre_Pd",Z59)))</formula>
    </cfRule>
    <cfRule type="containsText" dxfId="410" priority="383" operator="containsText" text="Pre-Pd">
      <formula>NOT(ISERROR(SEARCH("Pre-Pd",Z59)))</formula>
    </cfRule>
    <cfRule type="containsText" dxfId="409" priority="384" operator="containsText" text="Pre_Pd">
      <formula>NOT(ISERROR(SEARCH("Pre_Pd",Z59)))</formula>
    </cfRule>
    <cfRule type="cellIs" dxfId="408" priority="385" operator="equal">
      <formula>"PCard"</formula>
    </cfRule>
  </conditionalFormatting>
  <conditionalFormatting sqref="Z59:Z76">
    <cfRule type="containsText" dxfId="407" priority="374" operator="containsText" text="Select">
      <formula>NOT(ISERROR(SEARCH("Select",Z59)))</formula>
    </cfRule>
    <cfRule type="containsText" dxfId="406" priority="375" operator="containsText" text="Pre-Pd">
      <formula>NOT(ISERROR(SEARCH("Pre-Pd",Z59)))</formula>
    </cfRule>
    <cfRule type="containsText" dxfId="405" priority="376" operator="containsText" text="Pre_Pd">
      <formula>NOT(ISERROR(SEARCH("Pre_Pd",Z59)))</formula>
    </cfRule>
    <cfRule type="containsText" dxfId="404" priority="377" operator="containsText" text="Pre-Pd">
      <formula>NOT(ISERROR(SEARCH("Pre-Pd",Z59)))</formula>
    </cfRule>
    <cfRule type="containsText" dxfId="403" priority="378" operator="containsText" text="Pre_Pd">
      <formula>NOT(ISERROR(SEARCH("Pre_Pd",Z59)))</formula>
    </cfRule>
    <cfRule type="cellIs" dxfId="402" priority="379" operator="equal">
      <formula>"PCard"</formula>
    </cfRule>
  </conditionalFormatting>
  <conditionalFormatting sqref="Z59:Z76">
    <cfRule type="containsText" dxfId="401" priority="367" operator="containsText" text="PCard">
      <formula>NOT(ISERROR(SEARCH("PCard",Z59)))</formula>
    </cfRule>
    <cfRule type="containsText" dxfId="400" priority="368" operator="containsText" text="Select">
      <formula>NOT(ISERROR(SEARCH("Select",Z59)))</formula>
    </cfRule>
    <cfRule type="containsText" dxfId="399" priority="369" operator="containsText" text="Pre-Pd">
      <formula>NOT(ISERROR(SEARCH("Pre-Pd",Z59)))</formula>
    </cfRule>
    <cfRule type="containsText" dxfId="398" priority="370" operator="containsText" text="Pre_Pd">
      <formula>NOT(ISERROR(SEARCH("Pre_Pd",Z59)))</formula>
    </cfRule>
    <cfRule type="containsText" dxfId="397" priority="371" operator="containsText" text="Pre-Pd">
      <formula>NOT(ISERROR(SEARCH("Pre-Pd",Z59)))</formula>
    </cfRule>
    <cfRule type="containsText" dxfId="396" priority="372" operator="containsText" text="Pre_Pd">
      <formula>NOT(ISERROR(SEARCH("Pre_Pd",Z59)))</formula>
    </cfRule>
    <cfRule type="cellIs" dxfId="395" priority="373" operator="equal">
      <formula>"PCard"</formula>
    </cfRule>
  </conditionalFormatting>
  <conditionalFormatting sqref="Z59:Z76">
    <cfRule type="containsText" dxfId="394" priority="360" operator="containsText" text="PCard">
      <formula>NOT(ISERROR(SEARCH("PCard",Z59)))</formula>
    </cfRule>
    <cfRule type="containsText" dxfId="393" priority="361" operator="containsText" text="Select">
      <formula>NOT(ISERROR(SEARCH("Select",Z59)))</formula>
    </cfRule>
    <cfRule type="containsText" dxfId="392" priority="362" operator="containsText" text="Pre-Pd">
      <formula>NOT(ISERROR(SEARCH("Pre-Pd",Z59)))</formula>
    </cfRule>
    <cfRule type="containsText" dxfId="391" priority="363" operator="containsText" text="Pre_Pd">
      <formula>NOT(ISERROR(SEARCH("Pre_Pd",Z59)))</formula>
    </cfRule>
    <cfRule type="containsText" dxfId="390" priority="364" operator="containsText" text="Pre-Pd">
      <formula>NOT(ISERROR(SEARCH("Pre-Pd",Z59)))</formula>
    </cfRule>
    <cfRule type="containsText" dxfId="389" priority="365" operator="containsText" text="Pre_Pd">
      <formula>NOT(ISERROR(SEARCH("Pre_Pd",Z59)))</formula>
    </cfRule>
    <cfRule type="cellIs" dxfId="388" priority="366" operator="equal">
      <formula>"PCard"</formula>
    </cfRule>
  </conditionalFormatting>
  <conditionalFormatting sqref="Z59:Z76">
    <cfRule type="containsText" dxfId="387" priority="354" operator="containsText" text="Pre-Pd">
      <formula>NOT(ISERROR(SEARCH("Pre-Pd",Z59)))</formula>
    </cfRule>
    <cfRule type="containsText" dxfId="386" priority="355" operator="containsText" text="Reimb">
      <formula>NOT(ISERROR(SEARCH("Reimb",Z59)))</formula>
    </cfRule>
    <cfRule type="containsText" dxfId="385" priority="356" operator="containsText" text="PCard">
      <formula>NOT(ISERROR(SEARCH("PCard",Z59)))</formula>
    </cfRule>
    <cfRule type="expression" dxfId="384" priority="357">
      <formula>IF(Y59&gt;0,Z59="Select")</formula>
    </cfRule>
    <cfRule type="expression" dxfId="383" priority="358" stopIfTrue="1">
      <formula>IF(Y59&lt;0,Z59="Select")</formula>
    </cfRule>
    <cfRule type="containsText" dxfId="382" priority="359" operator="containsText" text="Select">
      <formula>NOT(ISERROR(SEARCH("Select",Z59)))</formula>
    </cfRule>
  </conditionalFormatting>
  <conditionalFormatting sqref="AB59:AB76">
    <cfRule type="containsText" dxfId="381" priority="348" operator="containsText" text="Select">
      <formula>NOT(ISERROR(SEARCH("Select",AB59)))</formula>
    </cfRule>
    <cfRule type="containsText" dxfId="380" priority="349" operator="containsText" text="Pre-Pd">
      <formula>NOT(ISERROR(SEARCH("Pre-Pd",AB59)))</formula>
    </cfRule>
    <cfRule type="containsText" dxfId="379" priority="350" operator="containsText" text="Pre_Pd">
      <formula>NOT(ISERROR(SEARCH("Pre_Pd",AB59)))</formula>
    </cfRule>
    <cfRule type="containsText" dxfId="378" priority="351" operator="containsText" text="Pre-Pd">
      <formula>NOT(ISERROR(SEARCH("Pre-Pd",AB59)))</formula>
    </cfRule>
    <cfRule type="containsText" dxfId="377" priority="352" operator="containsText" text="Pre_Pd">
      <formula>NOT(ISERROR(SEARCH("Pre_Pd",AB59)))</formula>
    </cfRule>
    <cfRule type="cellIs" dxfId="376" priority="353" operator="equal">
      <formula>"PCard"</formula>
    </cfRule>
  </conditionalFormatting>
  <conditionalFormatting sqref="AB59:AB76">
    <cfRule type="containsText" dxfId="375" priority="342" operator="containsText" text="Select">
      <formula>NOT(ISERROR(SEARCH("Select",AB59)))</formula>
    </cfRule>
    <cfRule type="containsText" dxfId="374" priority="343" operator="containsText" text="Pre-Pd">
      <formula>NOT(ISERROR(SEARCH("Pre-Pd",AB59)))</formula>
    </cfRule>
    <cfRule type="containsText" dxfId="373" priority="344" operator="containsText" text="Pre_Pd">
      <formula>NOT(ISERROR(SEARCH("Pre_Pd",AB59)))</formula>
    </cfRule>
    <cfRule type="containsText" dxfId="372" priority="345" operator="containsText" text="Pre-Pd">
      <formula>NOT(ISERROR(SEARCH("Pre-Pd",AB59)))</formula>
    </cfRule>
    <cfRule type="containsText" dxfId="371" priority="346" operator="containsText" text="Pre_Pd">
      <formula>NOT(ISERROR(SEARCH("Pre_Pd",AB59)))</formula>
    </cfRule>
    <cfRule type="cellIs" dxfId="370" priority="347" operator="equal">
      <formula>"PCard"</formula>
    </cfRule>
  </conditionalFormatting>
  <conditionalFormatting sqref="AB59:AB76">
    <cfRule type="containsText" dxfId="369" priority="335" operator="containsText" text="PCard">
      <formula>NOT(ISERROR(SEARCH("PCard",AB59)))</formula>
    </cfRule>
    <cfRule type="containsText" dxfId="368" priority="336" operator="containsText" text="Select">
      <formula>NOT(ISERROR(SEARCH("Select",AB59)))</formula>
    </cfRule>
    <cfRule type="containsText" dxfId="367" priority="337" operator="containsText" text="Pre-Pd">
      <formula>NOT(ISERROR(SEARCH("Pre-Pd",AB59)))</formula>
    </cfRule>
    <cfRule type="containsText" dxfId="366" priority="338" operator="containsText" text="Pre_Pd">
      <formula>NOT(ISERROR(SEARCH("Pre_Pd",AB59)))</formula>
    </cfRule>
    <cfRule type="containsText" dxfId="365" priority="339" operator="containsText" text="Pre-Pd">
      <formula>NOT(ISERROR(SEARCH("Pre-Pd",AB59)))</formula>
    </cfRule>
    <cfRule type="containsText" dxfId="364" priority="340" operator="containsText" text="Pre_Pd">
      <formula>NOT(ISERROR(SEARCH("Pre_Pd",AB59)))</formula>
    </cfRule>
    <cfRule type="cellIs" dxfId="363" priority="341" operator="equal">
      <formula>"PCard"</formula>
    </cfRule>
  </conditionalFormatting>
  <conditionalFormatting sqref="AB59:AB76">
    <cfRule type="containsText" dxfId="362" priority="328" operator="containsText" text="PCard">
      <formula>NOT(ISERROR(SEARCH("PCard",AB59)))</formula>
    </cfRule>
    <cfRule type="containsText" dxfId="361" priority="329" operator="containsText" text="Select">
      <formula>NOT(ISERROR(SEARCH("Select",AB59)))</formula>
    </cfRule>
    <cfRule type="containsText" dxfId="360" priority="330" operator="containsText" text="Pre-Pd">
      <formula>NOT(ISERROR(SEARCH("Pre-Pd",AB59)))</formula>
    </cfRule>
    <cfRule type="containsText" dxfId="359" priority="331" operator="containsText" text="Pre_Pd">
      <formula>NOT(ISERROR(SEARCH("Pre_Pd",AB59)))</formula>
    </cfRule>
    <cfRule type="containsText" dxfId="358" priority="332" operator="containsText" text="Pre-Pd">
      <formula>NOT(ISERROR(SEARCH("Pre-Pd",AB59)))</formula>
    </cfRule>
    <cfRule type="containsText" dxfId="357" priority="333" operator="containsText" text="Pre_Pd">
      <formula>NOT(ISERROR(SEARCH("Pre_Pd",AB59)))</formula>
    </cfRule>
    <cfRule type="cellIs" dxfId="356" priority="334" operator="equal">
      <formula>"PCard"</formula>
    </cfRule>
  </conditionalFormatting>
  <conditionalFormatting sqref="AB59:AB76">
    <cfRule type="containsText" dxfId="355" priority="322" operator="containsText" text="Pre-Pd">
      <formula>NOT(ISERROR(SEARCH("Pre-Pd",AB59)))</formula>
    </cfRule>
    <cfRule type="containsText" dxfId="354" priority="323" operator="containsText" text="Reimb">
      <formula>NOT(ISERROR(SEARCH("Reimb",AB59)))</formula>
    </cfRule>
    <cfRule type="containsText" dxfId="353" priority="324" operator="containsText" text="PCard">
      <formula>NOT(ISERROR(SEARCH("PCard",AB59)))</formula>
    </cfRule>
    <cfRule type="expression" dxfId="352" priority="325">
      <formula>IF(AA59&gt;0,AB59="Select")</formula>
    </cfRule>
    <cfRule type="expression" dxfId="351" priority="326" stopIfTrue="1">
      <formula>IF(AA59&lt;0,AB59="Select")</formula>
    </cfRule>
    <cfRule type="containsText" dxfId="350" priority="327" operator="containsText" text="Select">
      <formula>NOT(ISERROR(SEARCH("Select",AB59)))</formula>
    </cfRule>
  </conditionalFormatting>
  <conditionalFormatting sqref="AD59:AD76">
    <cfRule type="containsText" dxfId="349" priority="316" operator="containsText" text="Select">
      <formula>NOT(ISERROR(SEARCH("Select",AD59)))</formula>
    </cfRule>
    <cfRule type="containsText" dxfId="348" priority="317" operator="containsText" text="Pre-Pd">
      <formula>NOT(ISERROR(SEARCH("Pre-Pd",AD59)))</formula>
    </cfRule>
    <cfRule type="containsText" dxfId="347" priority="318" operator="containsText" text="Pre_Pd">
      <formula>NOT(ISERROR(SEARCH("Pre_Pd",AD59)))</formula>
    </cfRule>
    <cfRule type="containsText" dxfId="346" priority="319" operator="containsText" text="Pre-Pd">
      <formula>NOT(ISERROR(SEARCH("Pre-Pd",AD59)))</formula>
    </cfRule>
    <cfRule type="containsText" dxfId="345" priority="320" operator="containsText" text="Pre_Pd">
      <formula>NOT(ISERROR(SEARCH("Pre_Pd",AD59)))</formula>
    </cfRule>
    <cfRule type="cellIs" dxfId="344" priority="321" operator="equal">
      <formula>"PCard"</formula>
    </cfRule>
  </conditionalFormatting>
  <conditionalFormatting sqref="AD59:AD76">
    <cfRule type="containsText" dxfId="343" priority="310" operator="containsText" text="Select">
      <formula>NOT(ISERROR(SEARCH("Select",AD59)))</formula>
    </cfRule>
    <cfRule type="containsText" dxfId="342" priority="311" operator="containsText" text="Pre-Pd">
      <formula>NOT(ISERROR(SEARCH("Pre-Pd",AD59)))</formula>
    </cfRule>
    <cfRule type="containsText" dxfId="341" priority="312" operator="containsText" text="Pre_Pd">
      <formula>NOT(ISERROR(SEARCH("Pre_Pd",AD59)))</formula>
    </cfRule>
    <cfRule type="containsText" dxfId="340" priority="313" operator="containsText" text="Pre-Pd">
      <formula>NOT(ISERROR(SEARCH("Pre-Pd",AD59)))</formula>
    </cfRule>
    <cfRule type="containsText" dxfId="339" priority="314" operator="containsText" text="Pre_Pd">
      <formula>NOT(ISERROR(SEARCH("Pre_Pd",AD59)))</formula>
    </cfRule>
    <cfRule type="cellIs" dxfId="338" priority="315" operator="equal">
      <formula>"PCard"</formula>
    </cfRule>
  </conditionalFormatting>
  <conditionalFormatting sqref="AD59:AD76">
    <cfRule type="containsText" dxfId="337" priority="303" operator="containsText" text="PCard">
      <formula>NOT(ISERROR(SEARCH("PCard",AD59)))</formula>
    </cfRule>
    <cfRule type="containsText" dxfId="336" priority="304" operator="containsText" text="Select">
      <formula>NOT(ISERROR(SEARCH("Select",AD59)))</formula>
    </cfRule>
    <cfRule type="containsText" dxfId="335" priority="305" operator="containsText" text="Pre-Pd">
      <formula>NOT(ISERROR(SEARCH("Pre-Pd",AD59)))</formula>
    </cfRule>
    <cfRule type="containsText" dxfId="334" priority="306" operator="containsText" text="Pre_Pd">
      <formula>NOT(ISERROR(SEARCH("Pre_Pd",AD59)))</formula>
    </cfRule>
    <cfRule type="containsText" dxfId="333" priority="307" operator="containsText" text="Pre-Pd">
      <formula>NOT(ISERROR(SEARCH("Pre-Pd",AD59)))</formula>
    </cfRule>
    <cfRule type="containsText" dxfId="332" priority="308" operator="containsText" text="Pre_Pd">
      <formula>NOT(ISERROR(SEARCH("Pre_Pd",AD59)))</formula>
    </cfRule>
    <cfRule type="cellIs" dxfId="331" priority="309" operator="equal">
      <formula>"PCard"</formula>
    </cfRule>
  </conditionalFormatting>
  <conditionalFormatting sqref="AD59:AD76">
    <cfRule type="containsText" dxfId="330" priority="296" operator="containsText" text="PCard">
      <formula>NOT(ISERROR(SEARCH("PCard",AD59)))</formula>
    </cfRule>
    <cfRule type="containsText" dxfId="329" priority="297" operator="containsText" text="Select">
      <formula>NOT(ISERROR(SEARCH("Select",AD59)))</formula>
    </cfRule>
    <cfRule type="containsText" dxfId="328" priority="298" operator="containsText" text="Pre-Pd">
      <formula>NOT(ISERROR(SEARCH("Pre-Pd",AD59)))</formula>
    </cfRule>
    <cfRule type="containsText" dxfId="327" priority="299" operator="containsText" text="Pre_Pd">
      <formula>NOT(ISERROR(SEARCH("Pre_Pd",AD59)))</formula>
    </cfRule>
    <cfRule type="containsText" dxfId="326" priority="300" operator="containsText" text="Pre-Pd">
      <formula>NOT(ISERROR(SEARCH("Pre-Pd",AD59)))</formula>
    </cfRule>
    <cfRule type="containsText" dxfId="325" priority="301" operator="containsText" text="Pre_Pd">
      <formula>NOT(ISERROR(SEARCH("Pre_Pd",AD59)))</formula>
    </cfRule>
    <cfRule type="cellIs" dxfId="324" priority="302" operator="equal">
      <formula>"PCard"</formula>
    </cfRule>
  </conditionalFormatting>
  <conditionalFormatting sqref="AD59:AD76">
    <cfRule type="containsText" dxfId="323" priority="290" operator="containsText" text="Pre-Pd">
      <formula>NOT(ISERROR(SEARCH("Pre-Pd",AD59)))</formula>
    </cfRule>
    <cfRule type="containsText" dxfId="322" priority="291" operator="containsText" text="Reimb">
      <formula>NOT(ISERROR(SEARCH("Reimb",AD59)))</formula>
    </cfRule>
    <cfRule type="containsText" dxfId="321" priority="292" operator="containsText" text="PCard">
      <formula>NOT(ISERROR(SEARCH("PCard",AD59)))</formula>
    </cfRule>
    <cfRule type="expression" dxfId="320" priority="293">
      <formula>IF(AC59&gt;0,AD59="Select")</formula>
    </cfRule>
    <cfRule type="expression" dxfId="319" priority="294" stopIfTrue="1">
      <formula>IF(AC59&lt;0,AD59="Select")</formula>
    </cfRule>
    <cfRule type="containsText" dxfId="318" priority="295" operator="containsText" text="Select">
      <formula>NOT(ISERROR(SEARCH("Select",AD59)))</formula>
    </cfRule>
  </conditionalFormatting>
  <conditionalFormatting sqref="AF59:AF76">
    <cfRule type="containsText" dxfId="317" priority="284" operator="containsText" text="Select">
      <formula>NOT(ISERROR(SEARCH("Select",AF59)))</formula>
    </cfRule>
    <cfRule type="containsText" dxfId="316" priority="285" operator="containsText" text="Pre-Pd">
      <formula>NOT(ISERROR(SEARCH("Pre-Pd",AF59)))</formula>
    </cfRule>
    <cfRule type="containsText" dxfId="315" priority="286" operator="containsText" text="Pre_Pd">
      <formula>NOT(ISERROR(SEARCH("Pre_Pd",AF59)))</formula>
    </cfRule>
    <cfRule type="containsText" dxfId="314" priority="287" operator="containsText" text="Pre-Pd">
      <formula>NOT(ISERROR(SEARCH("Pre-Pd",AF59)))</formula>
    </cfRule>
    <cfRule type="containsText" dxfId="313" priority="288" operator="containsText" text="Pre_Pd">
      <formula>NOT(ISERROR(SEARCH("Pre_Pd",AF59)))</formula>
    </cfRule>
    <cfRule type="cellIs" dxfId="312" priority="289" operator="equal">
      <formula>"PCard"</formula>
    </cfRule>
  </conditionalFormatting>
  <conditionalFormatting sqref="AF59:AF76">
    <cfRule type="containsText" dxfId="311" priority="278" operator="containsText" text="Select">
      <formula>NOT(ISERROR(SEARCH("Select",AF59)))</formula>
    </cfRule>
    <cfRule type="containsText" dxfId="310" priority="279" operator="containsText" text="Pre-Pd">
      <formula>NOT(ISERROR(SEARCH("Pre-Pd",AF59)))</formula>
    </cfRule>
    <cfRule type="containsText" dxfId="309" priority="280" operator="containsText" text="Pre_Pd">
      <formula>NOT(ISERROR(SEARCH("Pre_Pd",AF59)))</formula>
    </cfRule>
    <cfRule type="containsText" dxfId="308" priority="281" operator="containsText" text="Pre-Pd">
      <formula>NOT(ISERROR(SEARCH("Pre-Pd",AF59)))</formula>
    </cfRule>
    <cfRule type="containsText" dxfId="307" priority="282" operator="containsText" text="Pre_Pd">
      <formula>NOT(ISERROR(SEARCH("Pre_Pd",AF59)))</formula>
    </cfRule>
    <cfRule type="cellIs" dxfId="306" priority="283" operator="equal">
      <formula>"PCard"</formula>
    </cfRule>
  </conditionalFormatting>
  <conditionalFormatting sqref="AF59:AF76">
    <cfRule type="containsText" dxfId="305" priority="271" operator="containsText" text="PCard">
      <formula>NOT(ISERROR(SEARCH("PCard",AF59)))</formula>
    </cfRule>
    <cfRule type="containsText" dxfId="304" priority="272" operator="containsText" text="Select">
      <formula>NOT(ISERROR(SEARCH("Select",AF59)))</formula>
    </cfRule>
    <cfRule type="containsText" dxfId="303" priority="273" operator="containsText" text="Pre-Pd">
      <formula>NOT(ISERROR(SEARCH("Pre-Pd",AF59)))</formula>
    </cfRule>
    <cfRule type="containsText" dxfId="302" priority="274" operator="containsText" text="Pre_Pd">
      <formula>NOT(ISERROR(SEARCH("Pre_Pd",AF59)))</formula>
    </cfRule>
    <cfRule type="containsText" dxfId="301" priority="275" operator="containsText" text="Pre-Pd">
      <formula>NOT(ISERROR(SEARCH("Pre-Pd",AF59)))</formula>
    </cfRule>
    <cfRule type="containsText" dxfId="300" priority="276" operator="containsText" text="Pre_Pd">
      <formula>NOT(ISERROR(SEARCH("Pre_Pd",AF59)))</formula>
    </cfRule>
    <cfRule type="cellIs" dxfId="299" priority="277" operator="equal">
      <formula>"PCard"</formula>
    </cfRule>
  </conditionalFormatting>
  <conditionalFormatting sqref="AF59:AF76">
    <cfRule type="containsText" dxfId="298" priority="264" operator="containsText" text="PCard">
      <formula>NOT(ISERROR(SEARCH("PCard",AF59)))</formula>
    </cfRule>
    <cfRule type="containsText" dxfId="297" priority="265" operator="containsText" text="Select">
      <formula>NOT(ISERROR(SEARCH("Select",AF59)))</formula>
    </cfRule>
    <cfRule type="containsText" dxfId="296" priority="266" operator="containsText" text="Pre-Pd">
      <formula>NOT(ISERROR(SEARCH("Pre-Pd",AF59)))</formula>
    </cfRule>
    <cfRule type="containsText" dxfId="295" priority="267" operator="containsText" text="Pre_Pd">
      <formula>NOT(ISERROR(SEARCH("Pre_Pd",AF59)))</formula>
    </cfRule>
    <cfRule type="containsText" dxfId="294" priority="268" operator="containsText" text="Pre-Pd">
      <formula>NOT(ISERROR(SEARCH("Pre-Pd",AF59)))</formula>
    </cfRule>
    <cfRule type="containsText" dxfId="293" priority="269" operator="containsText" text="Pre_Pd">
      <formula>NOT(ISERROR(SEARCH("Pre_Pd",AF59)))</formula>
    </cfRule>
    <cfRule type="cellIs" dxfId="292" priority="270" operator="equal">
      <formula>"PCard"</formula>
    </cfRule>
  </conditionalFormatting>
  <conditionalFormatting sqref="AF59:AF76">
    <cfRule type="containsText" dxfId="291" priority="258" operator="containsText" text="Pre-Pd">
      <formula>NOT(ISERROR(SEARCH("Pre-Pd",AF59)))</formula>
    </cfRule>
    <cfRule type="containsText" dxfId="290" priority="259" operator="containsText" text="Reimb">
      <formula>NOT(ISERROR(SEARCH("Reimb",AF59)))</formula>
    </cfRule>
    <cfRule type="containsText" dxfId="289" priority="260" operator="containsText" text="PCard">
      <formula>NOT(ISERROR(SEARCH("PCard",AF59)))</formula>
    </cfRule>
    <cfRule type="expression" dxfId="288" priority="261">
      <formula>IF(AE59&gt;0,AF59="Select")</formula>
    </cfRule>
    <cfRule type="expression" dxfId="287" priority="262" stopIfTrue="1">
      <formula>IF(AE59&lt;0,AF59="Select")</formula>
    </cfRule>
    <cfRule type="containsText" dxfId="286" priority="263" operator="containsText" text="Select">
      <formula>NOT(ISERROR(SEARCH("Select",AF59)))</formula>
    </cfRule>
  </conditionalFormatting>
  <conditionalFormatting sqref="AH59:AH76">
    <cfRule type="containsText" dxfId="285" priority="252" operator="containsText" text="Select">
      <formula>NOT(ISERROR(SEARCH("Select",AH59)))</formula>
    </cfRule>
    <cfRule type="containsText" dxfId="284" priority="253" operator="containsText" text="Pre-Pd">
      <formula>NOT(ISERROR(SEARCH("Pre-Pd",AH59)))</formula>
    </cfRule>
    <cfRule type="containsText" dxfId="283" priority="254" operator="containsText" text="Pre_Pd">
      <formula>NOT(ISERROR(SEARCH("Pre_Pd",AH59)))</formula>
    </cfRule>
    <cfRule type="containsText" dxfId="282" priority="255" operator="containsText" text="Pre-Pd">
      <formula>NOT(ISERROR(SEARCH("Pre-Pd",AH59)))</formula>
    </cfRule>
    <cfRule type="containsText" dxfId="281" priority="256" operator="containsText" text="Pre_Pd">
      <formula>NOT(ISERROR(SEARCH("Pre_Pd",AH59)))</formula>
    </cfRule>
    <cfRule type="cellIs" dxfId="280" priority="257" operator="equal">
      <formula>"PCard"</formula>
    </cfRule>
  </conditionalFormatting>
  <conditionalFormatting sqref="AH59:AH76">
    <cfRule type="containsText" dxfId="279" priority="246" operator="containsText" text="Select">
      <formula>NOT(ISERROR(SEARCH("Select",AH59)))</formula>
    </cfRule>
    <cfRule type="containsText" dxfId="278" priority="247" operator="containsText" text="Pre-Pd">
      <formula>NOT(ISERROR(SEARCH("Pre-Pd",AH59)))</formula>
    </cfRule>
    <cfRule type="containsText" dxfId="277" priority="248" operator="containsText" text="Pre_Pd">
      <formula>NOT(ISERROR(SEARCH("Pre_Pd",AH59)))</formula>
    </cfRule>
    <cfRule type="containsText" dxfId="276" priority="249" operator="containsText" text="Pre-Pd">
      <formula>NOT(ISERROR(SEARCH("Pre-Pd",AH59)))</formula>
    </cfRule>
    <cfRule type="containsText" dxfId="275" priority="250" operator="containsText" text="Pre_Pd">
      <formula>NOT(ISERROR(SEARCH("Pre_Pd",AH59)))</formula>
    </cfRule>
    <cfRule type="cellIs" dxfId="274" priority="251" operator="equal">
      <formula>"PCard"</formula>
    </cfRule>
  </conditionalFormatting>
  <conditionalFormatting sqref="AH59:AH76">
    <cfRule type="containsText" dxfId="273" priority="239" operator="containsText" text="PCard">
      <formula>NOT(ISERROR(SEARCH("PCard",AH59)))</formula>
    </cfRule>
    <cfRule type="containsText" dxfId="272" priority="240" operator="containsText" text="Select">
      <formula>NOT(ISERROR(SEARCH("Select",AH59)))</formula>
    </cfRule>
    <cfRule type="containsText" dxfId="271" priority="241" operator="containsText" text="Pre-Pd">
      <formula>NOT(ISERROR(SEARCH("Pre-Pd",AH59)))</formula>
    </cfRule>
    <cfRule type="containsText" dxfId="270" priority="242" operator="containsText" text="Pre_Pd">
      <formula>NOT(ISERROR(SEARCH("Pre_Pd",AH59)))</formula>
    </cfRule>
    <cfRule type="containsText" dxfId="269" priority="243" operator="containsText" text="Pre-Pd">
      <formula>NOT(ISERROR(SEARCH("Pre-Pd",AH59)))</formula>
    </cfRule>
    <cfRule type="containsText" dxfId="268" priority="244" operator="containsText" text="Pre_Pd">
      <formula>NOT(ISERROR(SEARCH("Pre_Pd",AH59)))</formula>
    </cfRule>
    <cfRule type="cellIs" dxfId="267" priority="245" operator="equal">
      <formula>"PCard"</formula>
    </cfRule>
  </conditionalFormatting>
  <conditionalFormatting sqref="AH59:AH76">
    <cfRule type="containsText" dxfId="266" priority="232" operator="containsText" text="PCard">
      <formula>NOT(ISERROR(SEARCH("PCard",AH59)))</formula>
    </cfRule>
    <cfRule type="containsText" dxfId="265" priority="233" operator="containsText" text="Select">
      <formula>NOT(ISERROR(SEARCH("Select",AH59)))</formula>
    </cfRule>
    <cfRule type="containsText" dxfId="264" priority="234" operator="containsText" text="Pre-Pd">
      <formula>NOT(ISERROR(SEARCH("Pre-Pd",AH59)))</formula>
    </cfRule>
    <cfRule type="containsText" dxfId="263" priority="235" operator="containsText" text="Pre_Pd">
      <formula>NOT(ISERROR(SEARCH("Pre_Pd",AH59)))</formula>
    </cfRule>
    <cfRule type="containsText" dxfId="262" priority="236" operator="containsText" text="Pre-Pd">
      <formula>NOT(ISERROR(SEARCH("Pre-Pd",AH59)))</formula>
    </cfRule>
    <cfRule type="containsText" dxfId="261" priority="237" operator="containsText" text="Pre_Pd">
      <formula>NOT(ISERROR(SEARCH("Pre_Pd",AH59)))</formula>
    </cfRule>
    <cfRule type="cellIs" dxfId="260" priority="238" operator="equal">
      <formula>"PCard"</formula>
    </cfRule>
  </conditionalFormatting>
  <conditionalFormatting sqref="AH59:AH76">
    <cfRule type="containsText" dxfId="259" priority="226" operator="containsText" text="Pre-Pd">
      <formula>NOT(ISERROR(SEARCH("Pre-Pd",AH59)))</formula>
    </cfRule>
    <cfRule type="containsText" dxfId="258" priority="227" operator="containsText" text="Reimb">
      <formula>NOT(ISERROR(SEARCH("Reimb",AH59)))</formula>
    </cfRule>
    <cfRule type="containsText" dxfId="257" priority="228" operator="containsText" text="PCard">
      <formula>NOT(ISERROR(SEARCH("PCard",AH59)))</formula>
    </cfRule>
    <cfRule type="expression" dxfId="256" priority="229">
      <formula>IF(AG59&gt;0,AH59="Select")</formula>
    </cfRule>
    <cfRule type="expression" dxfId="255" priority="230" stopIfTrue="1">
      <formula>IF(AG59&lt;0,AH59="Select")</formula>
    </cfRule>
    <cfRule type="containsText" dxfId="254" priority="231" operator="containsText" text="Select">
      <formula>NOT(ISERROR(SEARCH("Select",AH59)))</formula>
    </cfRule>
  </conditionalFormatting>
  <conditionalFormatting sqref="AJ59:AJ76">
    <cfRule type="containsText" dxfId="253" priority="220" operator="containsText" text="Select">
      <formula>NOT(ISERROR(SEARCH("Select",AJ59)))</formula>
    </cfRule>
    <cfRule type="containsText" dxfId="252" priority="221" operator="containsText" text="Pre-Pd">
      <formula>NOT(ISERROR(SEARCH("Pre-Pd",AJ59)))</formula>
    </cfRule>
    <cfRule type="containsText" dxfId="251" priority="222" operator="containsText" text="Pre_Pd">
      <formula>NOT(ISERROR(SEARCH("Pre_Pd",AJ59)))</formula>
    </cfRule>
    <cfRule type="containsText" dxfId="250" priority="223" operator="containsText" text="Pre-Pd">
      <formula>NOT(ISERROR(SEARCH("Pre-Pd",AJ59)))</formula>
    </cfRule>
    <cfRule type="containsText" dxfId="249" priority="224" operator="containsText" text="Pre_Pd">
      <formula>NOT(ISERROR(SEARCH("Pre_Pd",AJ59)))</formula>
    </cfRule>
    <cfRule type="cellIs" dxfId="248" priority="225" operator="equal">
      <formula>"PCard"</formula>
    </cfRule>
  </conditionalFormatting>
  <conditionalFormatting sqref="AJ59:AJ76">
    <cfRule type="containsText" dxfId="247" priority="214" operator="containsText" text="Select">
      <formula>NOT(ISERROR(SEARCH("Select",AJ59)))</formula>
    </cfRule>
    <cfRule type="containsText" dxfId="246" priority="215" operator="containsText" text="Pre-Pd">
      <formula>NOT(ISERROR(SEARCH("Pre-Pd",AJ59)))</formula>
    </cfRule>
    <cfRule type="containsText" dxfId="245" priority="216" operator="containsText" text="Pre_Pd">
      <formula>NOT(ISERROR(SEARCH("Pre_Pd",AJ59)))</formula>
    </cfRule>
    <cfRule type="containsText" dxfId="244" priority="217" operator="containsText" text="Pre-Pd">
      <formula>NOT(ISERROR(SEARCH("Pre-Pd",AJ59)))</formula>
    </cfRule>
    <cfRule type="containsText" dxfId="243" priority="218" operator="containsText" text="Pre_Pd">
      <formula>NOT(ISERROR(SEARCH("Pre_Pd",AJ59)))</formula>
    </cfRule>
    <cfRule type="cellIs" dxfId="242" priority="219" operator="equal">
      <formula>"PCard"</formula>
    </cfRule>
  </conditionalFormatting>
  <conditionalFormatting sqref="AJ59:AJ76">
    <cfRule type="containsText" dxfId="241" priority="207" operator="containsText" text="PCard">
      <formula>NOT(ISERROR(SEARCH("PCard",AJ59)))</formula>
    </cfRule>
    <cfRule type="containsText" dxfId="240" priority="208" operator="containsText" text="Select">
      <formula>NOT(ISERROR(SEARCH("Select",AJ59)))</formula>
    </cfRule>
    <cfRule type="containsText" dxfId="239" priority="209" operator="containsText" text="Pre-Pd">
      <formula>NOT(ISERROR(SEARCH("Pre-Pd",AJ59)))</formula>
    </cfRule>
    <cfRule type="containsText" dxfId="238" priority="210" operator="containsText" text="Pre_Pd">
      <formula>NOT(ISERROR(SEARCH("Pre_Pd",AJ59)))</formula>
    </cfRule>
    <cfRule type="containsText" dxfId="237" priority="211" operator="containsText" text="Pre-Pd">
      <formula>NOT(ISERROR(SEARCH("Pre-Pd",AJ59)))</formula>
    </cfRule>
    <cfRule type="containsText" dxfId="236" priority="212" operator="containsText" text="Pre_Pd">
      <formula>NOT(ISERROR(SEARCH("Pre_Pd",AJ59)))</formula>
    </cfRule>
    <cfRule type="cellIs" dxfId="235" priority="213" operator="equal">
      <formula>"PCard"</formula>
    </cfRule>
  </conditionalFormatting>
  <conditionalFormatting sqref="AJ59:AJ76">
    <cfRule type="containsText" dxfId="234" priority="200" operator="containsText" text="PCard">
      <formula>NOT(ISERROR(SEARCH("PCard",AJ59)))</formula>
    </cfRule>
    <cfRule type="containsText" dxfId="233" priority="201" operator="containsText" text="Select">
      <formula>NOT(ISERROR(SEARCH("Select",AJ59)))</formula>
    </cfRule>
    <cfRule type="containsText" dxfId="232" priority="202" operator="containsText" text="Pre-Pd">
      <formula>NOT(ISERROR(SEARCH("Pre-Pd",AJ59)))</formula>
    </cfRule>
    <cfRule type="containsText" dxfId="231" priority="203" operator="containsText" text="Pre_Pd">
      <formula>NOT(ISERROR(SEARCH("Pre_Pd",AJ59)))</formula>
    </cfRule>
    <cfRule type="containsText" dxfId="230" priority="204" operator="containsText" text="Pre-Pd">
      <formula>NOT(ISERROR(SEARCH("Pre-Pd",AJ59)))</formula>
    </cfRule>
    <cfRule type="containsText" dxfId="229" priority="205" operator="containsText" text="Pre_Pd">
      <formula>NOT(ISERROR(SEARCH("Pre_Pd",AJ59)))</formula>
    </cfRule>
    <cfRule type="cellIs" dxfId="228" priority="206" operator="equal">
      <formula>"PCard"</formula>
    </cfRule>
  </conditionalFormatting>
  <conditionalFormatting sqref="AJ59:AJ76">
    <cfRule type="containsText" dxfId="227" priority="194" operator="containsText" text="Pre-Pd">
      <formula>NOT(ISERROR(SEARCH("Pre-Pd",AJ59)))</formula>
    </cfRule>
    <cfRule type="containsText" dxfId="226" priority="195" operator="containsText" text="Reimb">
      <formula>NOT(ISERROR(SEARCH("Reimb",AJ59)))</formula>
    </cfRule>
    <cfRule type="containsText" dxfId="225" priority="196" operator="containsText" text="PCard">
      <formula>NOT(ISERROR(SEARCH("PCard",AJ59)))</formula>
    </cfRule>
    <cfRule type="expression" dxfId="224" priority="197">
      <formula>IF(AI59&gt;0,AJ59="Select")</formula>
    </cfRule>
    <cfRule type="expression" dxfId="223" priority="198" stopIfTrue="1">
      <formula>IF(AI59&lt;0,AJ59="Select")</formula>
    </cfRule>
    <cfRule type="containsText" dxfId="222" priority="199" operator="containsText" text="Select">
      <formula>NOT(ISERROR(SEARCH("Select",AJ59)))</formula>
    </cfRule>
  </conditionalFormatting>
  <conditionalFormatting sqref="AL59:AL76">
    <cfRule type="containsText" dxfId="221" priority="188" operator="containsText" text="Select">
      <formula>NOT(ISERROR(SEARCH("Select",AL59)))</formula>
    </cfRule>
    <cfRule type="containsText" dxfId="220" priority="189" operator="containsText" text="Pre-Pd">
      <formula>NOT(ISERROR(SEARCH("Pre-Pd",AL59)))</formula>
    </cfRule>
    <cfRule type="containsText" dxfId="219" priority="190" operator="containsText" text="Pre_Pd">
      <formula>NOT(ISERROR(SEARCH("Pre_Pd",AL59)))</formula>
    </cfRule>
    <cfRule type="containsText" dxfId="218" priority="191" operator="containsText" text="Pre-Pd">
      <formula>NOT(ISERROR(SEARCH("Pre-Pd",AL59)))</formula>
    </cfRule>
    <cfRule type="containsText" dxfId="217" priority="192" operator="containsText" text="Pre_Pd">
      <formula>NOT(ISERROR(SEARCH("Pre_Pd",AL59)))</formula>
    </cfRule>
    <cfRule type="cellIs" dxfId="216" priority="193" operator="equal">
      <formula>"PCard"</formula>
    </cfRule>
  </conditionalFormatting>
  <conditionalFormatting sqref="AL59:AL76">
    <cfRule type="containsText" dxfId="215" priority="182" operator="containsText" text="Select">
      <formula>NOT(ISERROR(SEARCH("Select",AL59)))</formula>
    </cfRule>
    <cfRule type="containsText" dxfId="214" priority="183" operator="containsText" text="Pre-Pd">
      <formula>NOT(ISERROR(SEARCH("Pre-Pd",AL59)))</formula>
    </cfRule>
    <cfRule type="containsText" dxfId="213" priority="184" operator="containsText" text="Pre_Pd">
      <formula>NOT(ISERROR(SEARCH("Pre_Pd",AL59)))</formula>
    </cfRule>
    <cfRule type="containsText" dxfId="212" priority="185" operator="containsText" text="Pre-Pd">
      <formula>NOT(ISERROR(SEARCH("Pre-Pd",AL59)))</formula>
    </cfRule>
    <cfRule type="containsText" dxfId="211" priority="186" operator="containsText" text="Pre_Pd">
      <formula>NOT(ISERROR(SEARCH("Pre_Pd",AL59)))</formula>
    </cfRule>
    <cfRule type="cellIs" dxfId="210" priority="187" operator="equal">
      <formula>"PCard"</formula>
    </cfRule>
  </conditionalFormatting>
  <conditionalFormatting sqref="AL59:AL76">
    <cfRule type="containsText" dxfId="209" priority="175" operator="containsText" text="PCard">
      <formula>NOT(ISERROR(SEARCH("PCard",AL59)))</formula>
    </cfRule>
    <cfRule type="containsText" dxfId="208" priority="176" operator="containsText" text="Select">
      <formula>NOT(ISERROR(SEARCH("Select",AL59)))</formula>
    </cfRule>
    <cfRule type="containsText" dxfId="207" priority="177" operator="containsText" text="Pre-Pd">
      <formula>NOT(ISERROR(SEARCH("Pre-Pd",AL59)))</formula>
    </cfRule>
    <cfRule type="containsText" dxfId="206" priority="178" operator="containsText" text="Pre_Pd">
      <formula>NOT(ISERROR(SEARCH("Pre_Pd",AL59)))</formula>
    </cfRule>
    <cfRule type="containsText" dxfId="205" priority="179" operator="containsText" text="Pre-Pd">
      <formula>NOT(ISERROR(SEARCH("Pre-Pd",AL59)))</formula>
    </cfRule>
    <cfRule type="containsText" dxfId="204" priority="180" operator="containsText" text="Pre_Pd">
      <formula>NOT(ISERROR(SEARCH("Pre_Pd",AL59)))</formula>
    </cfRule>
    <cfRule type="cellIs" dxfId="203" priority="181" operator="equal">
      <formula>"PCard"</formula>
    </cfRule>
  </conditionalFormatting>
  <conditionalFormatting sqref="AL59:AL76">
    <cfRule type="containsText" dxfId="202" priority="168" operator="containsText" text="PCard">
      <formula>NOT(ISERROR(SEARCH("PCard",AL59)))</formula>
    </cfRule>
    <cfRule type="containsText" dxfId="201" priority="169" operator="containsText" text="Select">
      <formula>NOT(ISERROR(SEARCH("Select",AL59)))</formula>
    </cfRule>
    <cfRule type="containsText" dxfId="200" priority="170" operator="containsText" text="Pre-Pd">
      <formula>NOT(ISERROR(SEARCH("Pre-Pd",AL59)))</formula>
    </cfRule>
    <cfRule type="containsText" dxfId="199" priority="171" operator="containsText" text="Pre_Pd">
      <formula>NOT(ISERROR(SEARCH("Pre_Pd",AL59)))</formula>
    </cfRule>
    <cfRule type="containsText" dxfId="198" priority="172" operator="containsText" text="Pre-Pd">
      <formula>NOT(ISERROR(SEARCH("Pre-Pd",AL59)))</formula>
    </cfRule>
    <cfRule type="containsText" dxfId="197" priority="173" operator="containsText" text="Pre_Pd">
      <formula>NOT(ISERROR(SEARCH("Pre_Pd",AL59)))</formula>
    </cfRule>
    <cfRule type="cellIs" dxfId="196" priority="174" operator="equal">
      <formula>"PCard"</formula>
    </cfRule>
  </conditionalFormatting>
  <conditionalFormatting sqref="AL59:AL76">
    <cfRule type="containsText" dxfId="195" priority="162" operator="containsText" text="Pre-Pd">
      <formula>NOT(ISERROR(SEARCH("Pre-Pd",AL59)))</formula>
    </cfRule>
    <cfRule type="containsText" dxfId="194" priority="163" operator="containsText" text="Reimb">
      <formula>NOT(ISERROR(SEARCH("Reimb",AL59)))</formula>
    </cfRule>
    <cfRule type="containsText" dxfId="193" priority="164" operator="containsText" text="PCard">
      <formula>NOT(ISERROR(SEARCH("PCard",AL59)))</formula>
    </cfRule>
    <cfRule type="expression" dxfId="192" priority="165">
      <formula>IF(AK59&gt;0,AL59="Select")</formula>
    </cfRule>
    <cfRule type="expression" dxfId="191" priority="166" stopIfTrue="1">
      <formula>IF(AK59&lt;0,AL59="Select")</formula>
    </cfRule>
    <cfRule type="containsText" dxfId="190" priority="167" operator="containsText" text="Select">
      <formula>NOT(ISERROR(SEARCH("Select",AL59)))</formula>
    </cfRule>
  </conditionalFormatting>
  <conditionalFormatting sqref="AN59:AN76">
    <cfRule type="containsText" dxfId="189" priority="156" operator="containsText" text="Select">
      <formula>NOT(ISERROR(SEARCH("Select",AN59)))</formula>
    </cfRule>
    <cfRule type="containsText" dxfId="188" priority="157" operator="containsText" text="Pre-Pd">
      <formula>NOT(ISERROR(SEARCH("Pre-Pd",AN59)))</formula>
    </cfRule>
    <cfRule type="containsText" dxfId="187" priority="158" operator="containsText" text="Pre_Pd">
      <formula>NOT(ISERROR(SEARCH("Pre_Pd",AN59)))</formula>
    </cfRule>
    <cfRule type="containsText" dxfId="186" priority="159" operator="containsText" text="Pre-Pd">
      <formula>NOT(ISERROR(SEARCH("Pre-Pd",AN59)))</formula>
    </cfRule>
    <cfRule type="containsText" dxfId="185" priority="160" operator="containsText" text="Pre_Pd">
      <formula>NOT(ISERROR(SEARCH("Pre_Pd",AN59)))</formula>
    </cfRule>
    <cfRule type="cellIs" dxfId="184" priority="161" operator="equal">
      <formula>"PCard"</formula>
    </cfRule>
  </conditionalFormatting>
  <conditionalFormatting sqref="AN59:AN76">
    <cfRule type="containsText" dxfId="183" priority="150" operator="containsText" text="Select">
      <formula>NOT(ISERROR(SEARCH("Select",AN59)))</formula>
    </cfRule>
    <cfRule type="containsText" dxfId="182" priority="151" operator="containsText" text="Pre-Pd">
      <formula>NOT(ISERROR(SEARCH("Pre-Pd",AN59)))</formula>
    </cfRule>
    <cfRule type="containsText" dxfId="181" priority="152" operator="containsText" text="Pre_Pd">
      <formula>NOT(ISERROR(SEARCH("Pre_Pd",AN59)))</formula>
    </cfRule>
    <cfRule type="containsText" dxfId="180" priority="153" operator="containsText" text="Pre-Pd">
      <formula>NOT(ISERROR(SEARCH("Pre-Pd",AN59)))</formula>
    </cfRule>
    <cfRule type="containsText" dxfId="179" priority="154" operator="containsText" text="Pre_Pd">
      <formula>NOT(ISERROR(SEARCH("Pre_Pd",AN59)))</formula>
    </cfRule>
    <cfRule type="cellIs" dxfId="178" priority="155" operator="equal">
      <formula>"PCard"</formula>
    </cfRule>
  </conditionalFormatting>
  <conditionalFormatting sqref="AN59:AN76">
    <cfRule type="containsText" dxfId="177" priority="143" operator="containsText" text="PCard">
      <formula>NOT(ISERROR(SEARCH("PCard",AN59)))</formula>
    </cfRule>
    <cfRule type="containsText" dxfId="176" priority="144" operator="containsText" text="Select">
      <formula>NOT(ISERROR(SEARCH("Select",AN59)))</formula>
    </cfRule>
    <cfRule type="containsText" dxfId="175" priority="145" operator="containsText" text="Pre-Pd">
      <formula>NOT(ISERROR(SEARCH("Pre-Pd",AN59)))</formula>
    </cfRule>
    <cfRule type="containsText" dxfId="174" priority="146" operator="containsText" text="Pre_Pd">
      <formula>NOT(ISERROR(SEARCH("Pre_Pd",AN59)))</formula>
    </cfRule>
    <cfRule type="containsText" dxfId="173" priority="147" operator="containsText" text="Pre-Pd">
      <formula>NOT(ISERROR(SEARCH("Pre-Pd",AN59)))</formula>
    </cfRule>
    <cfRule type="containsText" dxfId="172" priority="148" operator="containsText" text="Pre_Pd">
      <formula>NOT(ISERROR(SEARCH("Pre_Pd",AN59)))</formula>
    </cfRule>
    <cfRule type="cellIs" dxfId="171" priority="149" operator="equal">
      <formula>"PCard"</formula>
    </cfRule>
  </conditionalFormatting>
  <conditionalFormatting sqref="AN59:AN76">
    <cfRule type="containsText" dxfId="170" priority="136" operator="containsText" text="PCard">
      <formula>NOT(ISERROR(SEARCH("PCard",AN59)))</formula>
    </cfRule>
    <cfRule type="containsText" dxfId="169" priority="137" operator="containsText" text="Select">
      <formula>NOT(ISERROR(SEARCH("Select",AN59)))</formula>
    </cfRule>
    <cfRule type="containsText" dxfId="168" priority="138" operator="containsText" text="Pre-Pd">
      <formula>NOT(ISERROR(SEARCH("Pre-Pd",AN59)))</formula>
    </cfRule>
    <cfRule type="containsText" dxfId="167" priority="139" operator="containsText" text="Pre_Pd">
      <formula>NOT(ISERROR(SEARCH("Pre_Pd",AN59)))</formula>
    </cfRule>
    <cfRule type="containsText" dxfId="166" priority="140" operator="containsText" text="Pre-Pd">
      <formula>NOT(ISERROR(SEARCH("Pre-Pd",AN59)))</formula>
    </cfRule>
    <cfRule type="containsText" dxfId="165" priority="141" operator="containsText" text="Pre_Pd">
      <formula>NOT(ISERROR(SEARCH("Pre_Pd",AN59)))</formula>
    </cfRule>
    <cfRule type="cellIs" dxfId="164" priority="142" operator="equal">
      <formula>"PCard"</formula>
    </cfRule>
  </conditionalFormatting>
  <conditionalFormatting sqref="AN59:AN76">
    <cfRule type="containsText" dxfId="163" priority="130" operator="containsText" text="Pre-Pd">
      <formula>NOT(ISERROR(SEARCH("Pre-Pd",AN59)))</formula>
    </cfRule>
    <cfRule type="containsText" dxfId="162" priority="131" operator="containsText" text="Reimb">
      <formula>NOT(ISERROR(SEARCH("Reimb",AN59)))</formula>
    </cfRule>
    <cfRule type="containsText" dxfId="161" priority="132" operator="containsText" text="PCard">
      <formula>NOT(ISERROR(SEARCH("PCard",AN59)))</formula>
    </cfRule>
    <cfRule type="expression" dxfId="160" priority="133">
      <formula>IF(AM59&gt;0,AN59="Select")</formula>
    </cfRule>
    <cfRule type="expression" dxfId="159" priority="134" stopIfTrue="1">
      <formula>IF(AM59&lt;0,AN59="Select")</formula>
    </cfRule>
    <cfRule type="containsText" dxfId="158" priority="135" operator="containsText" text="Select">
      <formula>NOT(ISERROR(SEARCH("Select",AN59)))</formula>
    </cfRule>
  </conditionalFormatting>
  <conditionalFormatting sqref="AP59:AP76">
    <cfRule type="containsText" dxfId="157" priority="124" operator="containsText" text="Select">
      <formula>NOT(ISERROR(SEARCH("Select",AP59)))</formula>
    </cfRule>
    <cfRule type="containsText" dxfId="156" priority="125" operator="containsText" text="Pre-Pd">
      <formula>NOT(ISERROR(SEARCH("Pre-Pd",AP59)))</formula>
    </cfRule>
    <cfRule type="containsText" dxfId="155" priority="126" operator="containsText" text="Pre_Pd">
      <formula>NOT(ISERROR(SEARCH("Pre_Pd",AP59)))</formula>
    </cfRule>
    <cfRule type="containsText" dxfId="154" priority="127" operator="containsText" text="Pre-Pd">
      <formula>NOT(ISERROR(SEARCH("Pre-Pd",AP59)))</formula>
    </cfRule>
    <cfRule type="containsText" dxfId="153" priority="128" operator="containsText" text="Pre_Pd">
      <formula>NOT(ISERROR(SEARCH("Pre_Pd",AP59)))</formula>
    </cfRule>
    <cfRule type="cellIs" dxfId="152" priority="129" operator="equal">
      <formula>"PCard"</formula>
    </cfRule>
  </conditionalFormatting>
  <conditionalFormatting sqref="AP59:AP76">
    <cfRule type="containsText" dxfId="151" priority="118" operator="containsText" text="Select">
      <formula>NOT(ISERROR(SEARCH("Select",AP59)))</formula>
    </cfRule>
    <cfRule type="containsText" dxfId="150" priority="119" operator="containsText" text="Pre-Pd">
      <formula>NOT(ISERROR(SEARCH("Pre-Pd",AP59)))</formula>
    </cfRule>
    <cfRule type="containsText" dxfId="149" priority="120" operator="containsText" text="Pre_Pd">
      <formula>NOT(ISERROR(SEARCH("Pre_Pd",AP59)))</formula>
    </cfRule>
    <cfRule type="containsText" dxfId="148" priority="121" operator="containsText" text="Pre-Pd">
      <formula>NOT(ISERROR(SEARCH("Pre-Pd",AP59)))</formula>
    </cfRule>
    <cfRule type="containsText" dxfId="147" priority="122" operator="containsText" text="Pre_Pd">
      <formula>NOT(ISERROR(SEARCH("Pre_Pd",AP59)))</formula>
    </cfRule>
    <cfRule type="cellIs" dxfId="146" priority="123" operator="equal">
      <formula>"PCard"</formula>
    </cfRule>
  </conditionalFormatting>
  <conditionalFormatting sqref="AP59:AP76">
    <cfRule type="containsText" dxfId="145" priority="111" operator="containsText" text="PCard">
      <formula>NOT(ISERROR(SEARCH("PCard",AP59)))</formula>
    </cfRule>
    <cfRule type="containsText" dxfId="144" priority="112" operator="containsText" text="Select">
      <formula>NOT(ISERROR(SEARCH("Select",AP59)))</formula>
    </cfRule>
    <cfRule type="containsText" dxfId="143" priority="113" operator="containsText" text="Pre-Pd">
      <formula>NOT(ISERROR(SEARCH("Pre-Pd",AP59)))</formula>
    </cfRule>
    <cfRule type="containsText" dxfId="142" priority="114" operator="containsText" text="Pre_Pd">
      <formula>NOT(ISERROR(SEARCH("Pre_Pd",AP59)))</formula>
    </cfRule>
    <cfRule type="containsText" dxfId="141" priority="115" operator="containsText" text="Pre-Pd">
      <formula>NOT(ISERROR(SEARCH("Pre-Pd",AP59)))</formula>
    </cfRule>
    <cfRule type="containsText" dxfId="140" priority="116" operator="containsText" text="Pre_Pd">
      <formula>NOT(ISERROR(SEARCH("Pre_Pd",AP59)))</formula>
    </cfRule>
    <cfRule type="cellIs" dxfId="139" priority="117" operator="equal">
      <formula>"PCard"</formula>
    </cfRule>
  </conditionalFormatting>
  <conditionalFormatting sqref="AP59:AP76">
    <cfRule type="containsText" dxfId="138" priority="104" operator="containsText" text="PCard">
      <formula>NOT(ISERROR(SEARCH("PCard",AP59)))</formula>
    </cfRule>
    <cfRule type="containsText" dxfId="137" priority="105" operator="containsText" text="Select">
      <formula>NOT(ISERROR(SEARCH("Select",AP59)))</formula>
    </cfRule>
    <cfRule type="containsText" dxfId="136" priority="106" operator="containsText" text="Pre-Pd">
      <formula>NOT(ISERROR(SEARCH("Pre-Pd",AP59)))</formula>
    </cfRule>
    <cfRule type="containsText" dxfId="135" priority="107" operator="containsText" text="Pre_Pd">
      <formula>NOT(ISERROR(SEARCH("Pre_Pd",AP59)))</formula>
    </cfRule>
    <cfRule type="containsText" dxfId="134" priority="108" operator="containsText" text="Pre-Pd">
      <formula>NOT(ISERROR(SEARCH("Pre-Pd",AP59)))</formula>
    </cfRule>
    <cfRule type="containsText" dxfId="133" priority="109" operator="containsText" text="Pre_Pd">
      <formula>NOT(ISERROR(SEARCH("Pre_Pd",AP59)))</formula>
    </cfRule>
    <cfRule type="cellIs" dxfId="132" priority="110" operator="equal">
      <formula>"PCard"</formula>
    </cfRule>
  </conditionalFormatting>
  <conditionalFormatting sqref="AP59:AP76">
    <cfRule type="containsText" dxfId="131" priority="98" operator="containsText" text="Pre-Pd">
      <formula>NOT(ISERROR(SEARCH("Pre-Pd",AP59)))</formula>
    </cfRule>
    <cfRule type="containsText" dxfId="130" priority="99" operator="containsText" text="Reimb">
      <formula>NOT(ISERROR(SEARCH("Reimb",AP59)))</formula>
    </cfRule>
    <cfRule type="containsText" dxfId="129" priority="100" operator="containsText" text="PCard">
      <formula>NOT(ISERROR(SEARCH("PCard",AP59)))</formula>
    </cfRule>
    <cfRule type="expression" dxfId="128" priority="101">
      <formula>IF(AO59&gt;0,AP59="Select")</formula>
    </cfRule>
    <cfRule type="expression" dxfId="127" priority="102" stopIfTrue="1">
      <formula>IF(AO59&lt;0,AP59="Select")</formula>
    </cfRule>
    <cfRule type="containsText" dxfId="126" priority="103" operator="containsText" text="Select">
      <formula>NOT(ISERROR(SEARCH("Select",AP59)))</formula>
    </cfRule>
  </conditionalFormatting>
  <conditionalFormatting sqref="AR59:AR76">
    <cfRule type="containsText" dxfId="125" priority="92" operator="containsText" text="Select">
      <formula>NOT(ISERROR(SEARCH("Select",AR59)))</formula>
    </cfRule>
    <cfRule type="containsText" dxfId="124" priority="93" operator="containsText" text="Pre-Pd">
      <formula>NOT(ISERROR(SEARCH("Pre-Pd",AR59)))</formula>
    </cfRule>
    <cfRule type="containsText" dxfId="123" priority="94" operator="containsText" text="Pre_Pd">
      <formula>NOT(ISERROR(SEARCH("Pre_Pd",AR59)))</formula>
    </cfRule>
    <cfRule type="containsText" dxfId="122" priority="95" operator="containsText" text="Pre-Pd">
      <formula>NOT(ISERROR(SEARCH("Pre-Pd",AR59)))</formula>
    </cfRule>
    <cfRule type="containsText" dxfId="121" priority="96" operator="containsText" text="Pre_Pd">
      <formula>NOT(ISERROR(SEARCH("Pre_Pd",AR59)))</formula>
    </cfRule>
    <cfRule type="cellIs" dxfId="120" priority="97" operator="equal">
      <formula>"PCard"</formula>
    </cfRule>
  </conditionalFormatting>
  <conditionalFormatting sqref="AR59:AR76">
    <cfRule type="containsText" dxfId="119" priority="86" operator="containsText" text="Select">
      <formula>NOT(ISERROR(SEARCH("Select",AR59)))</formula>
    </cfRule>
    <cfRule type="containsText" dxfId="118" priority="87" operator="containsText" text="Pre-Pd">
      <formula>NOT(ISERROR(SEARCH("Pre-Pd",AR59)))</formula>
    </cfRule>
    <cfRule type="containsText" dxfId="117" priority="88" operator="containsText" text="Pre_Pd">
      <formula>NOT(ISERROR(SEARCH("Pre_Pd",AR59)))</formula>
    </cfRule>
    <cfRule type="containsText" dxfId="116" priority="89" operator="containsText" text="Pre-Pd">
      <formula>NOT(ISERROR(SEARCH("Pre-Pd",AR59)))</formula>
    </cfRule>
    <cfRule type="containsText" dxfId="115" priority="90" operator="containsText" text="Pre_Pd">
      <formula>NOT(ISERROR(SEARCH("Pre_Pd",AR59)))</formula>
    </cfRule>
    <cfRule type="cellIs" dxfId="114" priority="91" operator="equal">
      <formula>"PCard"</formula>
    </cfRule>
  </conditionalFormatting>
  <conditionalFormatting sqref="AR59:AR76">
    <cfRule type="containsText" dxfId="113" priority="79" operator="containsText" text="PCard">
      <formula>NOT(ISERROR(SEARCH("PCard",AR59)))</formula>
    </cfRule>
    <cfRule type="containsText" dxfId="112" priority="80" operator="containsText" text="Select">
      <formula>NOT(ISERROR(SEARCH("Select",AR59)))</formula>
    </cfRule>
    <cfRule type="containsText" dxfId="111" priority="81" operator="containsText" text="Pre-Pd">
      <formula>NOT(ISERROR(SEARCH("Pre-Pd",AR59)))</formula>
    </cfRule>
    <cfRule type="containsText" dxfId="110" priority="82" operator="containsText" text="Pre_Pd">
      <formula>NOT(ISERROR(SEARCH("Pre_Pd",AR59)))</formula>
    </cfRule>
    <cfRule type="containsText" dxfId="109" priority="83" operator="containsText" text="Pre-Pd">
      <formula>NOT(ISERROR(SEARCH("Pre-Pd",AR59)))</formula>
    </cfRule>
    <cfRule type="containsText" dxfId="108" priority="84" operator="containsText" text="Pre_Pd">
      <formula>NOT(ISERROR(SEARCH("Pre_Pd",AR59)))</formula>
    </cfRule>
    <cfRule type="cellIs" dxfId="107" priority="85" operator="equal">
      <formula>"PCard"</formula>
    </cfRule>
  </conditionalFormatting>
  <conditionalFormatting sqref="AR59:AR76">
    <cfRule type="containsText" dxfId="106" priority="72" operator="containsText" text="PCard">
      <formula>NOT(ISERROR(SEARCH("PCard",AR59)))</formula>
    </cfRule>
    <cfRule type="containsText" dxfId="105" priority="73" operator="containsText" text="Select">
      <formula>NOT(ISERROR(SEARCH("Select",AR59)))</formula>
    </cfRule>
    <cfRule type="containsText" dxfId="104" priority="74" operator="containsText" text="Pre-Pd">
      <formula>NOT(ISERROR(SEARCH("Pre-Pd",AR59)))</formula>
    </cfRule>
    <cfRule type="containsText" dxfId="103" priority="75" operator="containsText" text="Pre_Pd">
      <formula>NOT(ISERROR(SEARCH("Pre_Pd",AR59)))</formula>
    </cfRule>
    <cfRule type="containsText" dxfId="102" priority="76" operator="containsText" text="Pre-Pd">
      <formula>NOT(ISERROR(SEARCH("Pre-Pd",AR59)))</formula>
    </cfRule>
    <cfRule type="containsText" dxfId="101" priority="77" operator="containsText" text="Pre_Pd">
      <formula>NOT(ISERROR(SEARCH("Pre_Pd",AR59)))</formula>
    </cfRule>
    <cfRule type="cellIs" dxfId="100" priority="78" operator="equal">
      <formula>"PCard"</formula>
    </cfRule>
  </conditionalFormatting>
  <conditionalFormatting sqref="AR59:AR76">
    <cfRule type="containsText" dxfId="99" priority="66" operator="containsText" text="Pre-Pd">
      <formula>NOT(ISERROR(SEARCH("Pre-Pd",AR59)))</formula>
    </cfRule>
    <cfRule type="containsText" dxfId="98" priority="67" operator="containsText" text="Reimb">
      <formula>NOT(ISERROR(SEARCH("Reimb",AR59)))</formula>
    </cfRule>
    <cfRule type="containsText" dxfId="97" priority="68" operator="containsText" text="PCard">
      <formula>NOT(ISERROR(SEARCH("PCard",AR59)))</formula>
    </cfRule>
    <cfRule type="expression" dxfId="96" priority="69">
      <formula>IF(AQ59&gt;0,AR59="Select")</formula>
    </cfRule>
    <cfRule type="expression" dxfId="95" priority="70" stopIfTrue="1">
      <formula>IF(AQ59&lt;0,AR59="Select")</formula>
    </cfRule>
    <cfRule type="containsText" dxfId="94" priority="71" operator="containsText" text="Select">
      <formula>NOT(ISERROR(SEARCH("Select",AR59)))</formula>
    </cfRule>
  </conditionalFormatting>
  <conditionalFormatting sqref="AT59:AT76">
    <cfRule type="containsText" dxfId="93" priority="60" operator="containsText" text="Select">
      <formula>NOT(ISERROR(SEARCH("Select",AT59)))</formula>
    </cfRule>
    <cfRule type="containsText" dxfId="92" priority="61" operator="containsText" text="Pre-Pd">
      <formula>NOT(ISERROR(SEARCH("Pre-Pd",AT59)))</formula>
    </cfRule>
    <cfRule type="containsText" dxfId="91" priority="62" operator="containsText" text="Pre_Pd">
      <formula>NOT(ISERROR(SEARCH("Pre_Pd",AT59)))</formula>
    </cfRule>
    <cfRule type="containsText" dxfId="90" priority="63" operator="containsText" text="Pre-Pd">
      <formula>NOT(ISERROR(SEARCH("Pre-Pd",AT59)))</formula>
    </cfRule>
    <cfRule type="containsText" dxfId="89" priority="64" operator="containsText" text="Pre_Pd">
      <formula>NOT(ISERROR(SEARCH("Pre_Pd",AT59)))</formula>
    </cfRule>
    <cfRule type="cellIs" dxfId="88" priority="65" operator="equal">
      <formula>"PCard"</formula>
    </cfRule>
  </conditionalFormatting>
  <conditionalFormatting sqref="AT59:AT76">
    <cfRule type="containsText" dxfId="87" priority="54" operator="containsText" text="Select">
      <formula>NOT(ISERROR(SEARCH("Select",AT59)))</formula>
    </cfRule>
    <cfRule type="containsText" dxfId="86" priority="55" operator="containsText" text="Pre-Pd">
      <formula>NOT(ISERROR(SEARCH("Pre-Pd",AT59)))</formula>
    </cfRule>
    <cfRule type="containsText" dxfId="85" priority="56" operator="containsText" text="Pre_Pd">
      <formula>NOT(ISERROR(SEARCH("Pre_Pd",AT59)))</formula>
    </cfRule>
    <cfRule type="containsText" dxfId="84" priority="57" operator="containsText" text="Pre-Pd">
      <formula>NOT(ISERROR(SEARCH("Pre-Pd",AT59)))</formula>
    </cfRule>
    <cfRule type="containsText" dxfId="83" priority="58" operator="containsText" text="Pre_Pd">
      <formula>NOT(ISERROR(SEARCH("Pre_Pd",AT59)))</formula>
    </cfRule>
    <cfRule type="cellIs" dxfId="82" priority="59" operator="equal">
      <formula>"PCard"</formula>
    </cfRule>
  </conditionalFormatting>
  <conditionalFormatting sqref="AT59:AT76">
    <cfRule type="containsText" dxfId="81" priority="47" operator="containsText" text="PCard">
      <formula>NOT(ISERROR(SEARCH("PCard",AT59)))</formula>
    </cfRule>
    <cfRule type="containsText" dxfId="80" priority="48" operator="containsText" text="Select">
      <formula>NOT(ISERROR(SEARCH("Select",AT59)))</formula>
    </cfRule>
    <cfRule type="containsText" dxfId="79" priority="49" operator="containsText" text="Pre-Pd">
      <formula>NOT(ISERROR(SEARCH("Pre-Pd",AT59)))</formula>
    </cfRule>
    <cfRule type="containsText" dxfId="78" priority="50" operator="containsText" text="Pre_Pd">
      <formula>NOT(ISERROR(SEARCH("Pre_Pd",AT59)))</formula>
    </cfRule>
    <cfRule type="containsText" dxfId="77" priority="51" operator="containsText" text="Pre-Pd">
      <formula>NOT(ISERROR(SEARCH("Pre-Pd",AT59)))</formula>
    </cfRule>
    <cfRule type="containsText" dxfId="76" priority="52" operator="containsText" text="Pre_Pd">
      <formula>NOT(ISERROR(SEARCH("Pre_Pd",AT59)))</formula>
    </cfRule>
    <cfRule type="cellIs" dxfId="75" priority="53" operator="equal">
      <formula>"PCard"</formula>
    </cfRule>
  </conditionalFormatting>
  <conditionalFormatting sqref="AT59:AT76">
    <cfRule type="containsText" dxfId="74" priority="40" operator="containsText" text="PCard">
      <formula>NOT(ISERROR(SEARCH("PCard",AT59)))</formula>
    </cfRule>
    <cfRule type="containsText" dxfId="73" priority="41" operator="containsText" text="Select">
      <formula>NOT(ISERROR(SEARCH("Select",AT59)))</formula>
    </cfRule>
    <cfRule type="containsText" dxfId="72" priority="42" operator="containsText" text="Pre-Pd">
      <formula>NOT(ISERROR(SEARCH("Pre-Pd",AT59)))</formula>
    </cfRule>
    <cfRule type="containsText" dxfId="71" priority="43" operator="containsText" text="Pre_Pd">
      <formula>NOT(ISERROR(SEARCH("Pre_Pd",AT59)))</formula>
    </cfRule>
    <cfRule type="containsText" dxfId="70" priority="44" operator="containsText" text="Pre-Pd">
      <formula>NOT(ISERROR(SEARCH("Pre-Pd",AT59)))</formula>
    </cfRule>
    <cfRule type="containsText" dxfId="69" priority="45" operator="containsText" text="Pre_Pd">
      <formula>NOT(ISERROR(SEARCH("Pre_Pd",AT59)))</formula>
    </cfRule>
    <cfRule type="cellIs" dxfId="68" priority="46" operator="equal">
      <formula>"PCard"</formula>
    </cfRule>
  </conditionalFormatting>
  <conditionalFormatting sqref="AT59:AT76">
    <cfRule type="containsText" dxfId="67" priority="34" operator="containsText" text="Pre-Pd">
      <formula>NOT(ISERROR(SEARCH("Pre-Pd",AT59)))</formula>
    </cfRule>
    <cfRule type="containsText" dxfId="66" priority="35" operator="containsText" text="Reimb">
      <formula>NOT(ISERROR(SEARCH("Reimb",AT59)))</formula>
    </cfRule>
    <cfRule type="containsText" dxfId="65" priority="36" operator="containsText" text="PCard">
      <formula>NOT(ISERROR(SEARCH("PCard",AT59)))</formula>
    </cfRule>
    <cfRule type="expression" dxfId="64" priority="37">
      <formula>IF(AS59&gt;0,AT59="Select")</formula>
    </cfRule>
    <cfRule type="expression" dxfId="63" priority="38" stopIfTrue="1">
      <formula>IF(AS59&lt;0,AT59="Select")</formula>
    </cfRule>
    <cfRule type="containsText" dxfId="62" priority="39" operator="containsText" text="Select">
      <formula>NOT(ISERROR(SEARCH("Select",AT59)))</formula>
    </cfRule>
  </conditionalFormatting>
  <conditionalFormatting sqref="J16:J19">
    <cfRule type="containsText" dxfId="61" priority="27" operator="containsText" text="PCard">
      <formula>NOT(ISERROR(SEARCH("PCard",J16)))</formula>
    </cfRule>
    <cfRule type="containsText" dxfId="60" priority="28" operator="containsText" text="Select">
      <formula>NOT(ISERROR(SEARCH("Select",J16)))</formula>
    </cfRule>
    <cfRule type="containsText" dxfId="59" priority="29" operator="containsText" text="Pre-Pd">
      <formula>NOT(ISERROR(SEARCH("Pre-Pd",J16)))</formula>
    </cfRule>
    <cfRule type="containsText" dxfId="58" priority="30" operator="containsText" text="Pre_Pd">
      <formula>NOT(ISERROR(SEARCH("Pre_Pd",J16)))</formula>
    </cfRule>
    <cfRule type="containsText" dxfId="57" priority="31" operator="containsText" text="Pre-Pd">
      <formula>NOT(ISERROR(SEARCH("Pre-Pd",J16)))</formula>
    </cfRule>
    <cfRule type="containsText" dxfId="56" priority="32" operator="containsText" text="Pre_Pd">
      <formula>NOT(ISERROR(SEARCH("Pre_Pd",J16)))</formula>
    </cfRule>
    <cfRule type="cellIs" dxfId="55" priority="33" operator="equal">
      <formula>"PCard"</formula>
    </cfRule>
  </conditionalFormatting>
  <conditionalFormatting sqref="J16:J19">
    <cfRule type="containsText" dxfId="54" priority="21" operator="containsText" text="Pre-Pd">
      <formula>NOT(ISERROR(SEARCH("Pre-Pd",J16)))</formula>
    </cfRule>
    <cfRule type="containsText" dxfId="53" priority="22" operator="containsText" text="Reimb">
      <formula>NOT(ISERROR(SEARCH("Reimb",J16)))</formula>
    </cfRule>
    <cfRule type="containsText" dxfId="52" priority="23" operator="containsText" text="PCard">
      <formula>NOT(ISERROR(SEARCH("PCard",J16)))</formula>
    </cfRule>
    <cfRule type="expression" dxfId="51" priority="24">
      <formula>IF(I16&gt;0,J16="Select")</formula>
    </cfRule>
    <cfRule type="expression" dxfId="50" priority="25" stopIfTrue="1">
      <formula>IF(I16&lt;0,J16="Select")</formula>
    </cfRule>
    <cfRule type="containsText" dxfId="49" priority="26" operator="containsText" text="Select">
      <formula>NOT(ISERROR(SEARCH("Select",J16)))</formula>
    </cfRule>
  </conditionalFormatting>
  <conditionalFormatting sqref="C6">
    <cfRule type="containsBlanks" dxfId="48" priority="19">
      <formula>LEN(TRIM(C6))=0</formula>
    </cfRule>
  </conditionalFormatting>
  <conditionalFormatting sqref="A15">
    <cfRule type="expression" dxfId="47" priority="18">
      <formula>IF(AX15&gt;0,A15="XXXX Select Account")</formula>
    </cfRule>
  </conditionalFormatting>
  <conditionalFormatting sqref="A16:A19">
    <cfRule type="expression" dxfId="46" priority="17">
      <formula>IF(AU16&gt;0,A16="XXXX Select Account")</formula>
    </cfRule>
  </conditionalFormatting>
  <conditionalFormatting sqref="A59">
    <cfRule type="expression" dxfId="45" priority="16">
      <formula>IF(AX59&gt;0,A59="XXXX Select Account")</formula>
    </cfRule>
  </conditionalFormatting>
  <conditionalFormatting sqref="A60:A76">
    <cfRule type="expression" dxfId="44" priority="15">
      <formula>IF(AU60&gt;0,A60="XXXX Select Account")</formula>
    </cfRule>
  </conditionalFormatting>
  <conditionalFormatting sqref="A16">
    <cfRule type="expression" dxfId="43" priority="14">
      <formula>IF(AX16&gt;0,A16="XXXX Select Account")</formula>
    </cfRule>
  </conditionalFormatting>
  <conditionalFormatting sqref="A17">
    <cfRule type="expression" dxfId="42" priority="13">
      <formula>IF(AX17&gt;0,A17="XXXX Select Account")</formula>
    </cfRule>
  </conditionalFormatting>
  <conditionalFormatting sqref="A18">
    <cfRule type="expression" dxfId="41" priority="12">
      <formula>IF(AX18&gt;0,A18="XXXX Select Account")</formula>
    </cfRule>
  </conditionalFormatting>
  <conditionalFormatting sqref="A19">
    <cfRule type="expression" dxfId="40" priority="11">
      <formula>IF(AX19&gt;0,A19="XXXX Select Account")</formula>
    </cfRule>
  </conditionalFormatting>
  <conditionalFormatting sqref="A60:A76">
    <cfRule type="expression" dxfId="39" priority="10">
      <formula>IF(AX60&gt;0,A60="XXXX Select Account")</formula>
    </cfRule>
  </conditionalFormatting>
  <conditionalFormatting sqref="I11">
    <cfRule type="containsBlanks" dxfId="38" priority="9">
      <formula>LEN(TRIM(I11))=0</formula>
    </cfRule>
  </conditionalFormatting>
  <conditionalFormatting sqref="AQ11">
    <cfRule type="containsBlanks" dxfId="37" priority="7">
      <formula>LEN(TRIM(AQ11))=0</formula>
    </cfRule>
  </conditionalFormatting>
  <conditionalFormatting sqref="AS11">
    <cfRule type="containsBlanks" dxfId="36" priority="6">
      <formula>LEN(TRIM(AS11))=0</formula>
    </cfRule>
  </conditionalFormatting>
  <conditionalFormatting sqref="K11">
    <cfRule type="containsBlanks" dxfId="35" priority="5">
      <formula>LEN(TRIM(K11))=0</formula>
    </cfRule>
  </conditionalFormatting>
  <conditionalFormatting sqref="M11">
    <cfRule type="containsBlanks" dxfId="34" priority="4">
      <formula>LEN(TRIM(M11))=0</formula>
    </cfRule>
  </conditionalFormatting>
  <conditionalFormatting sqref="O11">
    <cfRule type="containsBlanks" dxfId="33" priority="3">
      <formula>LEN(TRIM(O11))=0</formula>
    </cfRule>
  </conditionalFormatting>
  <conditionalFormatting sqref="A60">
    <cfRule type="expression" dxfId="32" priority="2">
      <formula>IF(AX60&gt;0,A60="XXXX Select Account")</formula>
    </cfRule>
  </conditionalFormatting>
  <conditionalFormatting sqref="A61:A76">
    <cfRule type="expression" dxfId="31" priority="1">
      <formula>IF(AX61&gt;0,A61="XXXX Select Account")</formula>
    </cfRule>
  </conditionalFormatting>
  <dataValidations count="18">
    <dataValidation type="date" allowBlank="1" showInputMessage="1" showErrorMessage="1" errorTitle="Date" error="Please enter a valid date MM/DD/YY._x000a_" sqref="D89:E89" xr:uid="{00000000-0002-0000-0000-000000000000}">
      <formula1>1</formula1>
      <formula2>401769</formula2>
    </dataValidation>
    <dataValidation type="decimal" operator="lessThan" allowBlank="1" showInputMessage="1" showErrorMessage="1" errorTitle="Cash Advance " error="Please enter Cash Advance as a negative $$ AMT." sqref="AS97" xr:uid="{00000000-0002-0000-0000-000001000000}">
      <formula1>0.0001</formula1>
    </dataValidation>
    <dataValidation type="list" showInputMessage="1" showErrorMessage="1" sqref="J32 AD32 AP32 AL32 AR32 AN32 L32 H32 AF32 AT32 N32 AJ32 AB32 P32 T32 V32 Z32 R32" xr:uid="{00000000-0002-0000-0000-000002000000}">
      <formula1>"UA Visa, Reimburse, Prepaid"</formula1>
    </dataValidation>
    <dataValidation type="decimal" allowBlank="1" showInputMessage="1" showErrorMessage="1" errorTitle="Numeric values only" error="Please only enter numeric values" sqref="K59:K76 AS35 I15:I19 I44 K44 AQ44 AS50:AS52 I26:I31 AK35 AI35 AG35 AE35 AC35 AA35 O35 M35 I35 G44 G35 AQ35 AO35 K35 AQ50:AQ52 K50:K52 AO50:AO52 AM50:AM52 AK50:AK52 AI50:AI52 AG50:AG52 AE50:AE52 AC50:AC52 AA50:AA52 O50:O52 M50:M52 I50:I52 AS59:AS76 G50:G52 AO59:AO76 AM59:AM76 AK59:AK76 AI59:AI76 AG59:AG76 AE59:AE76 AC59:AC76 AA59:AA76 O59:O76 M59:M76 I59:I76 AS26:AS31 G59:G76 AQ59:AQ76 AE26:AE31 AQ26:AQ31 AM35 AK26:AK31 AI26:AI31 AG26:AG31 AM26:AM31 AO26:AO31 AB31 S26:S31 K26:K31 M26:M31 O26:O31 AA26:AA31 AC26:AC31 H25 AS44 F26:F30 Y35 W35 U35 S35 Q35 Y50:Y52 W50:W52 U50:U52 S50:S52 Q50:Q52 Y59:Y76 W59:W76 U59:U76 S59:S76 Q59:Q76 U26:U31 Y26:Y31 W26:W31 R31 Q26:Q31 G26:G31" xr:uid="{00000000-0002-0000-0000-000003000000}">
      <formula1>-100000000</formula1>
      <formula2>100000000</formula2>
    </dataValidation>
    <dataValidation type="decimal" allowBlank="1" showInputMessage="1" showErrorMessage="1" errorTitle="Numeric values only" error="Please only enter numeric values greater than zero" sqref="I45:I46 G45:G46 AQ45:AQ46 M44:M46 O44:O46 AA44:AA46 AC44:AC46 AE44:AE46 AG44:AG46 AI44:AI46 AK44:AK46 AM44:AM46 AO44:AO46 AS45:AS46 K45:K46 Q44:Q46 S44:S46 U44:U46 W44:W46 Y44:Y46" xr:uid="{00000000-0002-0000-0000-000004000000}">
      <formula1>0</formula1>
      <formula2>100000000</formula2>
    </dataValidation>
    <dataValidation type="textLength" operator="lessThanOrEqual" allowBlank="1" showInputMessage="1" showErrorMessage="1" errorTitle="Lodging Name(s)" error="Lodging Name(s) must be no longer than 30 characters." sqref="D35:F35" xr:uid="{00000000-0002-0000-0000-000005000000}">
      <formula1>30</formula1>
    </dataValidation>
    <dataValidation allowBlank="1" showInputMessage="1" showErrorMessage="1" errorTitle="Account Codes" error="Please enter account code from drop down box." sqref="A35 A25" xr:uid="{00000000-0002-0000-0000-000006000000}"/>
    <dataValidation type="date" allowBlank="1" showInputMessage="1" showErrorMessage="1" errorTitle="Date" error="Please enter a valid date format MM/DD/YY." sqref="E26:E30" xr:uid="{00000000-0002-0000-0000-000008000000}">
      <formula1>40179</formula1>
      <formula2>73051</formula2>
    </dataValidation>
    <dataValidation type="decimal" allowBlank="1" showInputMessage="1" showErrorMessage="1" errorTitle="Enter Mileage Rate" error="Please enter mileage. (for Example $.555 for 2011)" sqref="K25" xr:uid="{00000000-0002-0000-0000-000009000000}">
      <formula1>-1</formula1>
      <formula2>0.999999999999999</formula2>
    </dataValidation>
    <dataValidation type="textLength" operator="lessThanOrEqual" allowBlank="1" showInputMessage="1" showErrorMessage="1" errorTitle="Vendor Description" error="Vendor Description must be no more than 30 characters." sqref="G15:H19" xr:uid="{00000000-0002-0000-0000-00000A000000}">
      <formula1>30</formula1>
    </dataValidation>
    <dataValidation type="date" allowBlank="1" showInputMessage="1" showErrorMessage="1" errorTitle="Date" error="Please enter valide travel dates - MM/DD/YY. This information will be used as your reimbursement invoice number." sqref="D7 F7" xr:uid="{00000000-0002-0000-0000-00000B000000}">
      <formula1>1</formula1>
      <formula2>401769</formula2>
    </dataValidation>
    <dataValidation type="date" allowBlank="1" showInputMessage="1" showErrorMessage="1" errorTitle="Travel Day" error="Please enter a valid travel day MM/DD/YY or leave blank so the column can be hidden." sqref="O11 AO11 AM11 AK11 AI11 AG11 AE11 AC11 AA11 M11 Y11 W11 U11 S11 Q11" xr:uid="{00000000-0002-0000-0000-00000C000000}">
      <formula1>1</formula1>
      <formula2>401769</formula2>
    </dataValidation>
    <dataValidation type="date" allowBlank="1" showInputMessage="1" showErrorMessage="1" errorTitle="Date" error="Please enter a valid date format MM/DD/YY." sqref="G11 AS11 AQ11 K11 I11" xr:uid="{00000000-0002-0000-0000-00000D000000}">
      <formula1>1</formula1>
      <formula2>401769</formula2>
    </dataValidation>
    <dataValidation operator="lessThanOrEqual" allowBlank="1" showInputMessage="1" showErrorMessage="1" errorTitle="OTHER ITEMS" error="Other Items description must be no longer than 30 characters." sqref="B59:F76" xr:uid="{00000000-0002-0000-0000-00000E000000}"/>
    <dataValidation type="list" showInputMessage="1" showErrorMessage="1" sqref="AB59:AB76 H59:H76 AR59:AR76 L59:L76 N59:N76 P59:P76 AT59:AT76 AD59:AD76 AF59:AF76 AH59:AH76 AJ59:AJ76 AL59:AL76 AN59:AN76 AP59:AP76 R59:R76 T59:T76 V59:V76 X59:X76 Z59:Z76 J59:J76" xr:uid="{00000000-0002-0000-0000-00000F000000}">
      <formula1>"Select,Pcard, Reimb, Pre-Pd"</formula1>
    </dataValidation>
    <dataValidation type="list" showInputMessage="1" showErrorMessage="1" sqref="Z35 H35 J35 L35 N35 AT35 AB35 AD35 AF35 AH35 AJ35 AL35 AN35 AP35 AR35 P35 R35 T35 V35 X35 J15:J19" xr:uid="{00000000-0002-0000-0000-000010000000}">
      <formula1>"Select,PCard, Reimb, Pre-Pd"</formula1>
    </dataValidation>
    <dataValidation type="list" allowBlank="1" showInputMessage="1" showErrorMessage="1" errorTitle="Account Codes" error="Please enter account code from drop down box." sqref="A15:A19" xr:uid="{00000000-0002-0000-0000-000011000000}">
      <formula1>"7061 Airfare, 7062 Commercial Bus, 7063 Car Rental, 7064 Other Commercial Transport, 7069 Shuttle/Taxi, XXXX Select Account"</formula1>
    </dataValidation>
    <dataValidation type="list" allowBlank="1" showInputMessage="1" showErrorMessage="1" errorTitle="Account Codes" error="Please enter account code from drop down box." sqref="A59:A76" xr:uid="{45EDEAEC-CA9D-4781-8538-0778357E890C}">
      <formula1>Other</formula1>
    </dataValidation>
  </dataValidations>
  <hyperlinks>
    <hyperlink ref="C110" r:id="rId1" xr:uid="{00000000-0004-0000-0000-000000000000}"/>
  </hyperlinks>
  <printOptions horizontalCentered="1"/>
  <pageMargins left="0.17" right="0.16" top="0.17" bottom="0.2" header="0.3" footer="0.2"/>
  <pageSetup paperSize="17" scale="55" orientation="landscape" r:id="rId2"/>
  <colBreaks count="1" manualBreakCount="1">
    <brk id="46"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027" r:id="rId5" name="Button 3">
              <controlPr defaultSize="0" print="0" autoFill="0" autoPict="0" macro="[0]!UnHideRows">
                <anchor moveWithCells="1" sizeWithCells="1">
                  <from>
                    <xdr:col>5</xdr:col>
                    <xdr:colOff>152400</xdr:colOff>
                    <xdr:row>56</xdr:row>
                    <xdr:rowOff>38100</xdr:rowOff>
                  </from>
                  <to>
                    <xdr:col>7</xdr:col>
                    <xdr:colOff>276225</xdr:colOff>
                    <xdr:row>57</xdr:row>
                    <xdr:rowOff>66675</xdr:rowOff>
                  </to>
                </anchor>
              </controlPr>
            </control>
          </mc:Choice>
        </mc:AlternateContent>
        <mc:AlternateContent xmlns:mc="http://schemas.openxmlformats.org/markup-compatibility/2006">
          <mc:Choice Requires="x14">
            <control shapeId="1028" r:id="rId6" name="Button 4">
              <controlPr defaultSize="0" print="0" autoFill="0" autoPict="0" macro="[0]!HideRowsZero">
                <anchor moveWithCells="1" sizeWithCells="1">
                  <from>
                    <xdr:col>8</xdr:col>
                    <xdr:colOff>171450</xdr:colOff>
                    <xdr:row>56</xdr:row>
                    <xdr:rowOff>47625</xdr:rowOff>
                  </from>
                  <to>
                    <xdr:col>11</xdr:col>
                    <xdr:colOff>180975</xdr:colOff>
                    <xdr:row>57</xdr:row>
                    <xdr:rowOff>66675</xdr:rowOff>
                  </to>
                </anchor>
              </controlPr>
            </control>
          </mc:Choice>
        </mc:AlternateContent>
        <mc:AlternateContent xmlns:mc="http://schemas.openxmlformats.org/markup-compatibility/2006">
          <mc:Choice Requires="x14">
            <control shapeId="1041" r:id="rId7" name="Button 17">
              <controlPr defaultSize="0" print="0" autoFill="0" autoPict="0" macro="[0]!HideColumn_ifnull">
                <anchor moveWithCells="1" sizeWithCells="1">
                  <from>
                    <xdr:col>8</xdr:col>
                    <xdr:colOff>0</xdr:colOff>
                    <xdr:row>9</xdr:row>
                    <xdr:rowOff>0</xdr:rowOff>
                  </from>
                  <to>
                    <xdr:col>11</xdr:col>
                    <xdr:colOff>285750</xdr:colOff>
                    <xdr:row>9</xdr:row>
                    <xdr:rowOff>228600</xdr:rowOff>
                  </to>
                </anchor>
              </controlPr>
            </control>
          </mc:Choice>
        </mc:AlternateContent>
        <mc:AlternateContent xmlns:mc="http://schemas.openxmlformats.org/markup-compatibility/2006">
          <mc:Choice Requires="x14">
            <control shapeId="1043" r:id="rId8" name="Button 19">
              <controlPr defaultSize="0" print="0" autoFill="0" autoPict="0" macro="[0]!Unhide_Columns">
                <anchor moveWithCells="1" sizeWithCells="1">
                  <from>
                    <xdr:col>8</xdr:col>
                    <xdr:colOff>552450</xdr:colOff>
                    <xdr:row>8</xdr:row>
                    <xdr:rowOff>9525</xdr:rowOff>
                  </from>
                  <to>
                    <xdr:col>10</xdr:col>
                    <xdr:colOff>476250</xdr:colOff>
                    <xdr:row>8</xdr:row>
                    <xdr:rowOff>228600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7F8A3-1EE3-4F1C-8095-39B88527206C}">
  <sheetPr>
    <tabColor rgb="FF00B050"/>
  </sheetPr>
  <dimension ref="A1:A16"/>
  <sheetViews>
    <sheetView workbookViewId="0">
      <selection activeCell="A18" sqref="A18"/>
    </sheetView>
  </sheetViews>
  <sheetFormatPr defaultRowHeight="15"/>
  <cols>
    <col min="1" max="1" width="34.28515625" bestFit="1" customWidth="1"/>
  </cols>
  <sheetData>
    <row r="1" spans="1:1">
      <c r="A1" t="s">
        <v>16483</v>
      </c>
    </row>
    <row r="2" spans="1:1">
      <c r="A2" t="s">
        <v>16484</v>
      </c>
    </row>
    <row r="3" spans="1:1">
      <c r="A3" t="s">
        <v>16485</v>
      </c>
    </row>
    <row r="4" spans="1:1">
      <c r="A4" t="s">
        <v>16486</v>
      </c>
    </row>
    <row r="5" spans="1:1">
      <c r="A5" t="s">
        <v>16487</v>
      </c>
    </row>
    <row r="6" spans="1:1">
      <c r="A6" t="s">
        <v>16488</v>
      </c>
    </row>
    <row r="7" spans="1:1">
      <c r="A7" t="s">
        <v>16489</v>
      </c>
    </row>
    <row r="8" spans="1:1">
      <c r="A8" t="s">
        <v>16490</v>
      </c>
    </row>
    <row r="9" spans="1:1">
      <c r="A9" t="s">
        <v>46</v>
      </c>
    </row>
    <row r="10" spans="1:1">
      <c r="A10" t="s">
        <v>16491</v>
      </c>
    </row>
    <row r="11" spans="1:1">
      <c r="A11" t="s">
        <v>16492</v>
      </c>
    </row>
    <row r="12" spans="1:1">
      <c r="A12" t="s">
        <v>16493</v>
      </c>
    </row>
    <row r="13" spans="1:1">
      <c r="A13" t="s">
        <v>16494</v>
      </c>
    </row>
    <row r="14" spans="1:1">
      <c r="A14" t="s">
        <v>16495</v>
      </c>
    </row>
    <row r="15" spans="1:1">
      <c r="A15" t="s">
        <v>16496</v>
      </c>
    </row>
    <row r="16" spans="1:1">
      <c r="A16" t="s">
        <v>28</v>
      </c>
    </row>
  </sheetData>
  <sortState xmlns:xlrd2="http://schemas.microsoft.com/office/spreadsheetml/2017/richdata2" ref="A1:A16">
    <sortCondition ref="A1:A1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IN1255"/>
  <sheetViews>
    <sheetView topLeftCell="B1" workbookViewId="0">
      <pane ySplit="3" topLeftCell="A4" activePane="bottomLeft" state="frozen"/>
      <selection pane="bottomLeft" activeCell="B1" sqref="B1"/>
      <selection activeCell="G24" sqref="G24"/>
    </sheetView>
  </sheetViews>
  <sheetFormatPr defaultColWidth="9.140625" defaultRowHeight="12.75"/>
  <cols>
    <col min="1" max="1" width="9.140625" style="169" hidden="1" customWidth="1"/>
    <col min="2" max="2" width="9.140625" style="169"/>
    <col min="3" max="3" width="23.7109375" style="169" customWidth="1"/>
    <col min="4" max="5" width="23.7109375" style="169" hidden="1" customWidth="1"/>
    <col min="6" max="6" width="23.7109375" style="169" customWidth="1"/>
    <col min="7" max="7" width="23.7109375" style="171" customWidth="1"/>
    <col min="8" max="8" width="23.7109375" style="169" customWidth="1"/>
    <col min="9" max="9" width="23.7109375" style="169" hidden="1" customWidth="1"/>
    <col min="10" max="10" width="23.7109375" style="172" customWidth="1"/>
    <col min="11" max="11" width="23.7109375" style="169" hidden="1" customWidth="1"/>
    <col min="12" max="13" width="23.7109375" style="169" customWidth="1"/>
    <col min="14" max="14" width="23.7109375" style="171" customWidth="1"/>
    <col min="15" max="17" width="23.7109375" style="169" hidden="1" customWidth="1"/>
    <col min="18" max="18" width="23.7109375" style="172" customWidth="1"/>
    <col min="19" max="19" width="23.7109375" style="172" hidden="1" customWidth="1"/>
    <col min="20" max="20" width="23.7109375" style="169" hidden="1" customWidth="1"/>
    <col min="21" max="23" width="23.7109375" style="172" hidden="1" customWidth="1"/>
    <col min="24" max="24" width="23.7109375" style="169" hidden="1" customWidth="1"/>
    <col min="25" max="25" width="23.7109375" style="171" customWidth="1"/>
    <col min="26" max="27" width="23.7109375" style="169" hidden="1" customWidth="1"/>
    <col min="28" max="30" width="23.7109375" style="172" hidden="1" customWidth="1"/>
    <col min="31" max="73" width="23.7109375" style="169" hidden="1" customWidth="1"/>
    <col min="74" max="76" width="23.7109375" style="171" hidden="1" customWidth="1"/>
    <col min="77" max="79" width="23.7109375" style="169" hidden="1" customWidth="1"/>
    <col min="80" max="80" width="23.7109375" style="171" hidden="1" customWidth="1"/>
    <col min="81" max="81" width="23.7109375" style="169" hidden="1" customWidth="1"/>
    <col min="82" max="82" width="23.7109375" style="171" hidden="1" customWidth="1"/>
    <col min="83" max="85" width="23.7109375" style="169" hidden="1" customWidth="1"/>
    <col min="86" max="86" width="23.7109375" style="172" hidden="1" customWidth="1"/>
    <col min="87" max="91" width="23.7109375" style="169" hidden="1" customWidth="1"/>
    <col min="92" max="92" width="23.7109375" style="172" hidden="1" customWidth="1"/>
    <col min="93" max="97" width="23.7109375" style="169" hidden="1" customWidth="1"/>
    <col min="98" max="98" width="23.7109375" style="172" hidden="1" customWidth="1"/>
    <col min="99" max="99" width="23.7109375" style="171" hidden="1" customWidth="1"/>
    <col min="100" max="100" width="23.7109375" style="172" hidden="1" customWidth="1"/>
    <col min="101" max="105" width="23.7109375" style="169" hidden="1" customWidth="1"/>
    <col min="106" max="106" width="23.7109375" style="172" customWidth="1"/>
    <col min="107" max="108" width="23.7109375" style="169" hidden="1" customWidth="1"/>
    <col min="109" max="110" width="23.7109375" style="172" hidden="1" customWidth="1"/>
    <col min="111" max="111" width="23.7109375" style="169" customWidth="1"/>
    <col min="112" max="112" width="23.7109375" style="172" customWidth="1"/>
    <col min="113" max="114" width="23.7109375" style="169" hidden="1" customWidth="1"/>
    <col min="115" max="116" width="23.7109375" style="172" hidden="1" customWidth="1"/>
    <col min="117" max="117" width="23.7109375" style="169" hidden="1" customWidth="1"/>
    <col min="118" max="118" width="23.7109375" style="172" hidden="1" customWidth="1"/>
    <col min="119" max="122" width="23.7109375" style="169" hidden="1" customWidth="1"/>
    <col min="123" max="124" width="23.7109375" style="172" hidden="1" customWidth="1"/>
    <col min="125" max="136" width="23.7109375" style="169" hidden="1" customWidth="1"/>
    <col min="137" max="137" width="23.7109375" style="172" hidden="1" customWidth="1"/>
    <col min="138" max="168" width="23.7109375" style="169" hidden="1" customWidth="1"/>
    <col min="169" max="169" width="23.7109375" style="210" hidden="1" customWidth="1"/>
    <col min="170" max="187" width="23.7109375" style="169" hidden="1" customWidth="1"/>
    <col min="188" max="188" width="23.7109375" style="172" hidden="1" customWidth="1"/>
    <col min="189" max="189" width="23.7109375" style="171" hidden="1" customWidth="1"/>
    <col min="190" max="190" width="23.7109375" style="172" hidden="1" customWidth="1"/>
    <col min="191" max="195" width="23.7109375" style="169" hidden="1" customWidth="1"/>
    <col min="196" max="196" width="23.7109375" style="172" customWidth="1"/>
    <col min="197" max="197" width="23.7109375" style="172" hidden="1" customWidth="1"/>
    <col min="198" max="198" width="23.7109375" style="169" hidden="1" customWidth="1"/>
    <col min="199" max="200" width="23.7109375" style="169" customWidth="1"/>
    <col min="201" max="202" width="23.7109375" style="169" hidden="1" customWidth="1"/>
    <col min="203" max="204" width="23.7109375" style="172" hidden="1" customWidth="1"/>
    <col min="205" max="205" width="23.7109375" style="169" customWidth="1"/>
    <col min="206" max="206" width="23.7109375" style="172" customWidth="1"/>
    <col min="207" max="208" width="23.7109375" style="169" hidden="1" customWidth="1"/>
    <col min="209" max="211" width="23.7109375" style="172" hidden="1" customWidth="1"/>
    <col min="212" max="220" width="23.7109375" style="169" hidden="1" customWidth="1"/>
    <col min="221" max="221" width="23.7109375" style="210" hidden="1" customWidth="1"/>
    <col min="222" max="223" width="23.7109375" style="169" hidden="1" customWidth="1"/>
    <col min="224" max="224" width="23.7109375" style="172" hidden="1" customWidth="1"/>
    <col min="225" max="227" width="23.7109375" style="169" hidden="1" customWidth="1"/>
    <col min="228" max="228" width="23.7109375" style="210" hidden="1" customWidth="1"/>
    <col min="229" max="231" width="23.7109375" style="169" hidden="1" customWidth="1"/>
    <col min="232" max="232" width="9.140625" style="169" hidden="1" customWidth="1"/>
    <col min="233" max="233" width="17.85546875" style="169" hidden="1" customWidth="1"/>
    <col min="234" max="237" width="9.140625" style="169" hidden="1" customWidth="1"/>
    <col min="238" max="238" width="9.140625" style="171" hidden="1" customWidth="1"/>
    <col min="239" max="239" width="9.140625" style="169" hidden="1" customWidth="1"/>
    <col min="240" max="240" width="21.28515625" style="169" hidden="1" customWidth="1"/>
    <col min="241" max="241" width="22.140625" style="169" hidden="1" customWidth="1"/>
    <col min="242" max="242" width="16.7109375" style="169" hidden="1" customWidth="1"/>
    <col min="243" max="243" width="21.7109375" style="169" hidden="1" customWidth="1"/>
    <col min="244" max="244" width="15.85546875" style="172" hidden="1" customWidth="1"/>
    <col min="245" max="245" width="14.5703125" style="171" hidden="1" customWidth="1"/>
    <col min="246" max="246" width="17.5703125" style="172" hidden="1" customWidth="1"/>
    <col min="247" max="247" width="18.7109375" style="169" hidden="1" customWidth="1"/>
    <col min="248" max="248" width="14.140625" style="169" hidden="1" customWidth="1"/>
    <col min="249" max="16384" width="9.140625" style="169"/>
  </cols>
  <sheetData>
    <row r="1" spans="2:248" ht="24" customHeight="1">
      <c r="C1" s="170"/>
      <c r="D1" s="170"/>
      <c r="E1" s="170"/>
      <c r="F1" s="170"/>
      <c r="H1" s="170"/>
      <c r="I1" s="170"/>
      <c r="K1" s="170"/>
      <c r="L1" s="170"/>
      <c r="M1" s="170"/>
      <c r="O1" s="170"/>
      <c r="P1" s="170"/>
      <c r="Q1" s="170"/>
      <c r="T1" s="170"/>
      <c r="X1" s="170"/>
      <c r="Z1" s="170"/>
      <c r="AA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c r="BQ1" s="170"/>
      <c r="BR1" s="170"/>
      <c r="BS1" s="170"/>
      <c r="BT1" s="170"/>
      <c r="BU1" s="170"/>
      <c r="BY1" s="170"/>
      <c r="BZ1" s="170"/>
      <c r="CA1" s="170"/>
      <c r="CC1" s="170"/>
      <c r="CE1" s="170"/>
      <c r="CF1" s="170"/>
      <c r="CG1" s="170"/>
      <c r="CI1" s="170"/>
      <c r="CJ1" s="170"/>
      <c r="CK1" s="170"/>
      <c r="CL1" s="170"/>
      <c r="CM1" s="170"/>
      <c r="CO1" s="170"/>
      <c r="CP1" s="170"/>
      <c r="CQ1" s="170"/>
      <c r="CR1" s="170"/>
      <c r="CS1" s="170"/>
      <c r="CW1" s="170"/>
      <c r="CX1" s="170"/>
      <c r="CY1" s="170"/>
      <c r="CZ1" s="170"/>
      <c r="DA1" s="170"/>
      <c r="DC1" s="170"/>
      <c r="DD1" s="170"/>
      <c r="DG1" s="170"/>
      <c r="DI1" s="170"/>
      <c r="DJ1" s="170"/>
      <c r="DM1" s="170"/>
      <c r="DO1" s="170"/>
      <c r="DP1" s="170"/>
      <c r="DQ1" s="170"/>
      <c r="DR1" s="170"/>
      <c r="DU1" s="170"/>
      <c r="DV1" s="170"/>
      <c r="DW1" s="170"/>
      <c r="DX1" s="170"/>
      <c r="DY1" s="170"/>
      <c r="DZ1" s="170"/>
      <c r="EA1" s="170"/>
      <c r="EB1" s="170"/>
      <c r="EC1" s="170"/>
      <c r="ED1" s="170"/>
      <c r="EE1" s="170"/>
      <c r="EF1" s="170"/>
      <c r="EH1" s="170"/>
      <c r="EI1" s="170"/>
      <c r="EJ1" s="170"/>
      <c r="EK1" s="170"/>
      <c r="EL1" s="170"/>
      <c r="EM1" s="170"/>
      <c r="EN1" s="170"/>
      <c r="EO1" s="170"/>
      <c r="EP1" s="170"/>
      <c r="EQ1" s="170"/>
      <c r="ER1" s="170"/>
      <c r="ES1" s="170"/>
      <c r="ET1" s="170"/>
      <c r="EU1" s="170"/>
      <c r="EV1" s="170"/>
      <c r="EW1" s="170"/>
      <c r="EX1" s="170"/>
      <c r="EY1" s="170"/>
      <c r="EZ1" s="170"/>
      <c r="FA1" s="170"/>
      <c r="FB1" s="170"/>
      <c r="FC1" s="170"/>
      <c r="FD1" s="170"/>
      <c r="FE1" s="170"/>
      <c r="FF1" s="170"/>
      <c r="FG1" s="170"/>
      <c r="FH1" s="170"/>
      <c r="FI1" s="170"/>
      <c r="FJ1" s="170"/>
      <c r="FK1" s="170"/>
      <c r="FL1" s="170"/>
      <c r="FM1" s="170"/>
      <c r="FN1" s="170"/>
      <c r="FO1" s="170"/>
      <c r="FP1" s="170"/>
      <c r="FQ1" s="170"/>
      <c r="FR1" s="170"/>
      <c r="FS1" s="170"/>
      <c r="FT1" s="170"/>
      <c r="FU1" s="170"/>
      <c r="FV1" s="170"/>
      <c r="FW1" s="170"/>
      <c r="FX1" s="170"/>
      <c r="FY1" s="170"/>
      <c r="FZ1" s="170"/>
      <c r="GA1" s="170"/>
      <c r="GB1" s="170"/>
      <c r="GC1" s="170"/>
      <c r="GD1" s="170"/>
      <c r="GE1" s="170"/>
      <c r="GI1" s="170"/>
      <c r="GJ1" s="170"/>
      <c r="GK1" s="170"/>
      <c r="GL1" s="170"/>
      <c r="GM1" s="170"/>
      <c r="GP1" s="170"/>
      <c r="GQ1" s="170"/>
      <c r="GR1" s="170"/>
      <c r="GS1" s="170"/>
      <c r="GT1" s="170"/>
      <c r="GW1" s="170"/>
      <c r="GY1" s="170"/>
      <c r="GZ1" s="170"/>
      <c r="HD1" s="170"/>
      <c r="HE1" s="170"/>
      <c r="HF1" s="170"/>
      <c r="HG1" s="170"/>
      <c r="HH1" s="170"/>
      <c r="HI1" s="170"/>
      <c r="HJ1" s="170"/>
      <c r="HK1" s="170"/>
      <c r="HL1" s="170"/>
      <c r="HM1" s="170"/>
      <c r="HN1" s="170"/>
      <c r="HO1" s="170"/>
      <c r="HQ1" s="170"/>
      <c r="HR1" s="170"/>
      <c r="HS1" s="170"/>
      <c r="HT1" s="170"/>
      <c r="HU1" s="170"/>
      <c r="HV1" s="170"/>
      <c r="HW1" s="170"/>
      <c r="HX1" s="170"/>
      <c r="HY1" s="170"/>
      <c r="HZ1" s="170"/>
      <c r="IA1" s="170"/>
      <c r="IB1" s="170"/>
      <c r="IC1" s="170"/>
      <c r="IE1" s="170"/>
      <c r="IF1" s="170"/>
      <c r="IG1" s="170"/>
      <c r="IH1" s="170"/>
      <c r="II1" s="170"/>
      <c r="IM1" s="170"/>
      <c r="IN1" s="170"/>
    </row>
    <row r="2" spans="2:248">
      <c r="B2" s="173"/>
      <c r="C2" s="173" t="s">
        <v>185</v>
      </c>
      <c r="D2" s="173" t="s">
        <v>185</v>
      </c>
      <c r="E2" s="173" t="s">
        <v>185</v>
      </c>
      <c r="F2" s="173" t="s">
        <v>185</v>
      </c>
      <c r="G2" s="174" t="s">
        <v>185</v>
      </c>
      <c r="H2" s="173" t="s">
        <v>185</v>
      </c>
      <c r="I2" s="173" t="s">
        <v>185</v>
      </c>
      <c r="J2" s="175" t="s">
        <v>185</v>
      </c>
      <c r="K2" s="173" t="s">
        <v>185</v>
      </c>
      <c r="L2" s="173" t="s">
        <v>185</v>
      </c>
      <c r="M2" s="173" t="s">
        <v>185</v>
      </c>
      <c r="N2" s="174" t="s">
        <v>185</v>
      </c>
      <c r="O2" s="173" t="s">
        <v>185</v>
      </c>
      <c r="P2" s="173" t="s">
        <v>185</v>
      </c>
      <c r="Q2" s="173" t="s">
        <v>185</v>
      </c>
      <c r="R2" s="175" t="s">
        <v>185</v>
      </c>
      <c r="S2" s="175" t="s">
        <v>185</v>
      </c>
      <c r="T2" s="173" t="s">
        <v>185</v>
      </c>
      <c r="U2" s="175" t="s">
        <v>185</v>
      </c>
      <c r="V2" s="175" t="s">
        <v>185</v>
      </c>
      <c r="W2" s="175" t="s">
        <v>185</v>
      </c>
      <c r="X2" s="173" t="s">
        <v>185</v>
      </c>
      <c r="Y2" s="174" t="s">
        <v>185</v>
      </c>
      <c r="Z2" s="173" t="s">
        <v>185</v>
      </c>
      <c r="AA2" s="173" t="s">
        <v>185</v>
      </c>
      <c r="AB2" s="175" t="s">
        <v>185</v>
      </c>
      <c r="AC2" s="175" t="s">
        <v>185</v>
      </c>
      <c r="AD2" s="175" t="s">
        <v>185</v>
      </c>
      <c r="AE2" s="173" t="s">
        <v>185</v>
      </c>
      <c r="AF2" s="173" t="s">
        <v>185</v>
      </c>
      <c r="AG2" s="173" t="s">
        <v>185</v>
      </c>
      <c r="AH2" s="173" t="s">
        <v>185</v>
      </c>
      <c r="AI2" s="173" t="s">
        <v>185</v>
      </c>
      <c r="AJ2" s="173" t="s">
        <v>185</v>
      </c>
      <c r="AK2" s="173" t="s">
        <v>185</v>
      </c>
      <c r="AL2" s="173" t="s">
        <v>185</v>
      </c>
      <c r="AM2" s="173" t="s">
        <v>185</v>
      </c>
      <c r="AN2" s="173" t="s">
        <v>185</v>
      </c>
      <c r="AO2" s="173" t="s">
        <v>185</v>
      </c>
      <c r="AP2" s="173" t="s">
        <v>185</v>
      </c>
      <c r="AQ2" s="173" t="s">
        <v>185</v>
      </c>
      <c r="AR2" s="173" t="s">
        <v>185</v>
      </c>
      <c r="AS2" s="173" t="s">
        <v>185</v>
      </c>
      <c r="AT2" s="173" t="s">
        <v>185</v>
      </c>
      <c r="AU2" s="173" t="s">
        <v>185</v>
      </c>
      <c r="AV2" s="173" t="s">
        <v>185</v>
      </c>
      <c r="AW2" s="173" t="s">
        <v>185</v>
      </c>
      <c r="AX2" s="173" t="s">
        <v>185</v>
      </c>
      <c r="AY2" s="173" t="s">
        <v>185</v>
      </c>
      <c r="AZ2" s="173" t="s">
        <v>185</v>
      </c>
      <c r="BA2" s="173" t="s">
        <v>185</v>
      </c>
      <c r="BB2" s="173" t="s">
        <v>185</v>
      </c>
      <c r="BC2" s="173" t="s">
        <v>185</v>
      </c>
      <c r="BD2" s="173" t="s">
        <v>185</v>
      </c>
      <c r="BE2" s="173" t="s">
        <v>185</v>
      </c>
      <c r="BF2" s="173" t="s">
        <v>185</v>
      </c>
      <c r="BG2" s="173" t="s">
        <v>185</v>
      </c>
      <c r="BH2" s="173" t="s">
        <v>185</v>
      </c>
      <c r="BI2" s="173" t="s">
        <v>185</v>
      </c>
      <c r="BJ2" s="173" t="s">
        <v>185</v>
      </c>
      <c r="BK2" s="173" t="s">
        <v>185</v>
      </c>
      <c r="BL2" s="173" t="s">
        <v>185</v>
      </c>
      <c r="BM2" s="173" t="s">
        <v>185</v>
      </c>
      <c r="BN2" s="173" t="s">
        <v>185</v>
      </c>
      <c r="BO2" s="173" t="s">
        <v>185</v>
      </c>
      <c r="BP2" s="173" t="s">
        <v>185</v>
      </c>
      <c r="BQ2" s="173" t="s">
        <v>185</v>
      </c>
      <c r="BR2" s="173" t="s">
        <v>185</v>
      </c>
      <c r="BS2" s="173" t="s">
        <v>185</v>
      </c>
      <c r="BT2" s="173" t="s">
        <v>185</v>
      </c>
      <c r="BU2" s="173" t="s">
        <v>185</v>
      </c>
      <c r="BV2" s="174" t="s">
        <v>185</v>
      </c>
      <c r="BW2" s="174" t="s">
        <v>185</v>
      </c>
      <c r="BX2" s="174" t="s">
        <v>185</v>
      </c>
      <c r="BY2" s="173" t="s">
        <v>185</v>
      </c>
      <c r="BZ2" s="173" t="s">
        <v>185</v>
      </c>
      <c r="CA2" s="173" t="s">
        <v>185</v>
      </c>
      <c r="CB2" s="174" t="s">
        <v>185</v>
      </c>
      <c r="CC2" s="173" t="s">
        <v>185</v>
      </c>
      <c r="CD2" s="174" t="s">
        <v>185</v>
      </c>
      <c r="CE2" s="173" t="s">
        <v>185</v>
      </c>
      <c r="CF2" s="173" t="s">
        <v>185</v>
      </c>
      <c r="CG2" s="173" t="s">
        <v>185</v>
      </c>
      <c r="CH2" s="175" t="s">
        <v>185</v>
      </c>
      <c r="CI2" s="173" t="s">
        <v>185</v>
      </c>
      <c r="CJ2" s="173" t="s">
        <v>185</v>
      </c>
      <c r="CK2" s="173" t="s">
        <v>185</v>
      </c>
      <c r="CL2" s="173" t="s">
        <v>185</v>
      </c>
      <c r="CM2" s="173" t="s">
        <v>185</v>
      </c>
      <c r="CN2" s="175" t="s">
        <v>185</v>
      </c>
      <c r="CO2" s="173" t="s">
        <v>185</v>
      </c>
      <c r="CP2" s="173" t="s">
        <v>185</v>
      </c>
      <c r="CQ2" s="173" t="s">
        <v>185</v>
      </c>
      <c r="CR2" s="173" t="s">
        <v>185</v>
      </c>
      <c r="CS2" s="173" t="s">
        <v>185</v>
      </c>
      <c r="CT2" s="175" t="s">
        <v>185</v>
      </c>
      <c r="CU2" s="174" t="s">
        <v>185</v>
      </c>
      <c r="CV2" s="175" t="s">
        <v>185</v>
      </c>
      <c r="CW2" s="173" t="s">
        <v>185</v>
      </c>
      <c r="CX2" s="173" t="s">
        <v>185</v>
      </c>
      <c r="CY2" s="173" t="s">
        <v>185</v>
      </c>
      <c r="CZ2" s="176" t="s">
        <v>186</v>
      </c>
      <c r="DA2" s="176" t="s">
        <v>186</v>
      </c>
      <c r="DB2" s="177" t="s">
        <v>186</v>
      </c>
      <c r="DC2" s="176" t="s">
        <v>186</v>
      </c>
      <c r="DD2" s="176" t="s">
        <v>186</v>
      </c>
      <c r="DE2" s="177" t="s">
        <v>186</v>
      </c>
      <c r="DF2" s="177" t="s">
        <v>186</v>
      </c>
      <c r="DG2" s="176" t="s">
        <v>186</v>
      </c>
      <c r="DH2" s="177" t="s">
        <v>186</v>
      </c>
      <c r="DI2" s="176" t="s">
        <v>186</v>
      </c>
      <c r="DJ2" s="176" t="s">
        <v>186</v>
      </c>
      <c r="DK2" s="177" t="s">
        <v>186</v>
      </c>
      <c r="DL2" s="177" t="s">
        <v>186</v>
      </c>
      <c r="DM2" s="176" t="s">
        <v>186</v>
      </c>
      <c r="DN2" s="177" t="s">
        <v>186</v>
      </c>
      <c r="DO2" s="176" t="s">
        <v>186</v>
      </c>
      <c r="DP2" s="176" t="s">
        <v>186</v>
      </c>
      <c r="DQ2" s="176" t="s">
        <v>186</v>
      </c>
      <c r="DR2" s="176" t="s">
        <v>186</v>
      </c>
      <c r="DS2" s="177" t="s">
        <v>186</v>
      </c>
      <c r="DT2" s="177" t="s">
        <v>186</v>
      </c>
      <c r="DU2" s="176" t="s">
        <v>186</v>
      </c>
      <c r="DV2" s="176" t="s">
        <v>186</v>
      </c>
      <c r="DW2" s="176" t="s">
        <v>186</v>
      </c>
      <c r="DX2" s="176" t="s">
        <v>186</v>
      </c>
      <c r="DY2" s="176" t="s">
        <v>186</v>
      </c>
      <c r="DZ2" s="176" t="s">
        <v>186</v>
      </c>
      <c r="EA2" s="176" t="s">
        <v>186</v>
      </c>
      <c r="EB2" s="176" t="s">
        <v>186</v>
      </c>
      <c r="EC2" s="176" t="s">
        <v>186</v>
      </c>
      <c r="ED2" s="176" t="s">
        <v>186</v>
      </c>
      <c r="EE2" s="176" t="s">
        <v>186</v>
      </c>
      <c r="EF2" s="176" t="s">
        <v>186</v>
      </c>
      <c r="EG2" s="177" t="s">
        <v>186</v>
      </c>
      <c r="EH2" s="176" t="s">
        <v>186</v>
      </c>
      <c r="EI2" s="176" t="s">
        <v>186</v>
      </c>
      <c r="EJ2" s="176" t="s">
        <v>186</v>
      </c>
      <c r="EK2" s="176" t="s">
        <v>186</v>
      </c>
      <c r="EL2" s="176" t="s">
        <v>186</v>
      </c>
      <c r="EM2" s="176" t="s">
        <v>186</v>
      </c>
      <c r="EN2" s="176" t="s">
        <v>186</v>
      </c>
      <c r="EO2" s="176" t="s">
        <v>186</v>
      </c>
      <c r="EP2" s="176" t="s">
        <v>186</v>
      </c>
      <c r="EQ2" s="176" t="s">
        <v>186</v>
      </c>
      <c r="ER2" s="176" t="s">
        <v>186</v>
      </c>
      <c r="ES2" s="176" t="s">
        <v>186</v>
      </c>
      <c r="ET2" s="176" t="s">
        <v>186</v>
      </c>
      <c r="EU2" s="176" t="s">
        <v>186</v>
      </c>
      <c r="EV2" s="176" t="s">
        <v>186</v>
      </c>
      <c r="EW2" s="176" t="s">
        <v>186</v>
      </c>
      <c r="EX2" s="176" t="s">
        <v>186</v>
      </c>
      <c r="EY2" s="176" t="s">
        <v>186</v>
      </c>
      <c r="EZ2" s="176" t="s">
        <v>186</v>
      </c>
      <c r="FA2" s="176" t="s">
        <v>186</v>
      </c>
      <c r="FB2" s="176" t="s">
        <v>186</v>
      </c>
      <c r="FC2" s="176" t="s">
        <v>186</v>
      </c>
      <c r="FD2" s="176" t="s">
        <v>186</v>
      </c>
      <c r="FE2" s="176" t="s">
        <v>186</v>
      </c>
      <c r="FF2" s="176" t="s">
        <v>186</v>
      </c>
      <c r="FG2" s="176" t="s">
        <v>186</v>
      </c>
      <c r="FH2" s="176" t="s">
        <v>186</v>
      </c>
      <c r="FI2" s="176" t="s">
        <v>186</v>
      </c>
      <c r="FJ2" s="176" t="s">
        <v>186</v>
      </c>
      <c r="FK2" s="176" t="s">
        <v>186</v>
      </c>
      <c r="FL2" s="176" t="s">
        <v>186</v>
      </c>
      <c r="FM2" s="176" t="s">
        <v>186</v>
      </c>
      <c r="FN2" s="176" t="s">
        <v>186</v>
      </c>
      <c r="FO2" s="176" t="s">
        <v>186</v>
      </c>
      <c r="FP2" s="176" t="s">
        <v>186</v>
      </c>
      <c r="FQ2" s="176" t="s">
        <v>186</v>
      </c>
      <c r="FR2" s="176" t="s">
        <v>186</v>
      </c>
      <c r="FS2" s="176" t="s">
        <v>186</v>
      </c>
      <c r="FT2" s="176" t="s">
        <v>186</v>
      </c>
      <c r="FU2" s="176" t="s">
        <v>186</v>
      </c>
      <c r="FV2" s="176" t="s">
        <v>186</v>
      </c>
      <c r="FW2" s="176" t="s">
        <v>186</v>
      </c>
      <c r="FX2" s="176" t="s">
        <v>186</v>
      </c>
      <c r="FY2" s="176" t="s">
        <v>186</v>
      </c>
      <c r="FZ2" s="176" t="s">
        <v>186</v>
      </c>
      <c r="GA2" s="176" t="s">
        <v>186</v>
      </c>
      <c r="GB2" s="176" t="s">
        <v>186</v>
      </c>
      <c r="GC2" s="176" t="s">
        <v>186</v>
      </c>
      <c r="GD2" s="176" t="s">
        <v>186</v>
      </c>
      <c r="GE2" s="176" t="s">
        <v>186</v>
      </c>
      <c r="GF2" s="177" t="s">
        <v>186</v>
      </c>
      <c r="GG2" s="178" t="s">
        <v>186</v>
      </c>
      <c r="GH2" s="177" t="s">
        <v>186</v>
      </c>
      <c r="GI2" s="176" t="s">
        <v>186</v>
      </c>
      <c r="GJ2" s="176" t="s">
        <v>186</v>
      </c>
      <c r="GK2" s="176" t="s">
        <v>186</v>
      </c>
      <c r="GL2" s="179" t="s">
        <v>187</v>
      </c>
      <c r="GM2" s="179" t="s">
        <v>187</v>
      </c>
      <c r="GN2" s="180" t="s">
        <v>187</v>
      </c>
      <c r="GO2" s="180" t="s">
        <v>187</v>
      </c>
      <c r="GP2" s="179" t="s">
        <v>187</v>
      </c>
      <c r="GQ2" s="179" t="s">
        <v>187</v>
      </c>
      <c r="GR2" s="179" t="s">
        <v>187</v>
      </c>
      <c r="GS2" s="179" t="s">
        <v>187</v>
      </c>
      <c r="GT2" s="179" t="s">
        <v>187</v>
      </c>
      <c r="GU2" s="180" t="s">
        <v>187</v>
      </c>
      <c r="GV2" s="180" t="s">
        <v>187</v>
      </c>
      <c r="GW2" s="179" t="s">
        <v>187</v>
      </c>
      <c r="GX2" s="180" t="s">
        <v>187</v>
      </c>
      <c r="GY2" s="179" t="s">
        <v>187</v>
      </c>
      <c r="GZ2" s="179" t="s">
        <v>187</v>
      </c>
      <c r="HA2" s="180" t="s">
        <v>187</v>
      </c>
      <c r="HB2" s="180" t="s">
        <v>187</v>
      </c>
      <c r="HC2" s="180" t="s">
        <v>187</v>
      </c>
      <c r="HD2" s="179" t="s">
        <v>187</v>
      </c>
      <c r="HE2" s="179" t="s">
        <v>187</v>
      </c>
      <c r="HF2" s="179" t="s">
        <v>187</v>
      </c>
      <c r="HG2" s="179" t="s">
        <v>187</v>
      </c>
      <c r="HH2" s="179" t="s">
        <v>187</v>
      </c>
      <c r="HI2" s="179" t="s">
        <v>187</v>
      </c>
      <c r="HJ2" s="179" t="s">
        <v>187</v>
      </c>
      <c r="HK2" s="179" t="s">
        <v>187</v>
      </c>
      <c r="HL2" s="179" t="s">
        <v>187</v>
      </c>
      <c r="HM2" s="179" t="s">
        <v>187</v>
      </c>
      <c r="HN2" s="179" t="s">
        <v>187</v>
      </c>
      <c r="HO2" s="179" t="s">
        <v>187</v>
      </c>
      <c r="HP2" s="180" t="s">
        <v>187</v>
      </c>
      <c r="HQ2" s="179" t="s">
        <v>187</v>
      </c>
      <c r="HR2" s="179" t="s">
        <v>187</v>
      </c>
      <c r="HS2" s="179" t="s">
        <v>187</v>
      </c>
      <c r="HT2" s="179" t="s">
        <v>187</v>
      </c>
      <c r="HU2" s="179" t="s">
        <v>187</v>
      </c>
      <c r="HV2" s="179" t="s">
        <v>187</v>
      </c>
      <c r="HW2" s="179" t="s">
        <v>187</v>
      </c>
      <c r="HX2" s="179" t="s">
        <v>187</v>
      </c>
      <c r="HY2" s="179" t="s">
        <v>187</v>
      </c>
      <c r="HZ2" s="179" t="s">
        <v>187</v>
      </c>
      <c r="IA2" s="179" t="s">
        <v>187</v>
      </c>
      <c r="IB2" s="179" t="s">
        <v>187</v>
      </c>
      <c r="IC2" s="179" t="s">
        <v>187</v>
      </c>
      <c r="ID2" s="181" t="s">
        <v>187</v>
      </c>
      <c r="IE2" s="179" t="s">
        <v>187</v>
      </c>
      <c r="IF2" s="179" t="s">
        <v>187</v>
      </c>
      <c r="IG2" s="179" t="s">
        <v>187</v>
      </c>
      <c r="IH2" s="179" t="s">
        <v>187</v>
      </c>
      <c r="II2" s="179" t="s">
        <v>187</v>
      </c>
      <c r="IJ2" s="180" t="s">
        <v>187</v>
      </c>
      <c r="IK2" s="181" t="s">
        <v>187</v>
      </c>
      <c r="IL2" s="180" t="s">
        <v>187</v>
      </c>
      <c r="IM2" s="179" t="s">
        <v>187</v>
      </c>
      <c r="IN2" s="179" t="s">
        <v>187</v>
      </c>
    </row>
    <row r="3" spans="2:248" ht="12.75" customHeight="1">
      <c r="B3" s="173"/>
      <c r="C3" s="182" t="s">
        <v>188</v>
      </c>
      <c r="D3" s="183" t="s">
        <v>189</v>
      </c>
      <c r="E3" s="183" t="s">
        <v>190</v>
      </c>
      <c r="F3" s="183" t="s">
        <v>191</v>
      </c>
      <c r="G3" s="184" t="s">
        <v>192</v>
      </c>
      <c r="H3" s="183" t="s">
        <v>193</v>
      </c>
      <c r="I3" s="183" t="s">
        <v>194</v>
      </c>
      <c r="J3" s="185" t="s">
        <v>195</v>
      </c>
      <c r="K3" s="183" t="s">
        <v>196</v>
      </c>
      <c r="L3" s="183" t="s">
        <v>197</v>
      </c>
      <c r="M3" s="183" t="s">
        <v>198</v>
      </c>
      <c r="N3" s="184" t="s">
        <v>199</v>
      </c>
      <c r="O3" s="183" t="s">
        <v>200</v>
      </c>
      <c r="P3" s="183" t="s">
        <v>201</v>
      </c>
      <c r="Q3" s="183" t="s">
        <v>202</v>
      </c>
      <c r="R3" s="185" t="s">
        <v>203</v>
      </c>
      <c r="S3" s="185" t="s">
        <v>204</v>
      </c>
      <c r="T3" s="183" t="s">
        <v>205</v>
      </c>
      <c r="U3" s="185" t="s">
        <v>206</v>
      </c>
      <c r="V3" s="185" t="s">
        <v>207</v>
      </c>
      <c r="W3" s="185" t="s">
        <v>208</v>
      </c>
      <c r="X3" s="183" t="s">
        <v>209</v>
      </c>
      <c r="Y3" s="184" t="s">
        <v>210</v>
      </c>
      <c r="Z3" s="183" t="s">
        <v>211</v>
      </c>
      <c r="AA3" s="183" t="s">
        <v>212</v>
      </c>
      <c r="AB3" s="185" t="s">
        <v>213</v>
      </c>
      <c r="AC3" s="185" t="s">
        <v>214</v>
      </c>
      <c r="AD3" s="185" t="s">
        <v>215</v>
      </c>
      <c r="AE3" s="183" t="s">
        <v>216</v>
      </c>
      <c r="AF3" s="183" t="s">
        <v>217</v>
      </c>
      <c r="AG3" s="183" t="s">
        <v>218</v>
      </c>
      <c r="AH3" s="183" t="s">
        <v>219</v>
      </c>
      <c r="AI3" s="183" t="s">
        <v>220</v>
      </c>
      <c r="AJ3" s="183" t="s">
        <v>221</v>
      </c>
      <c r="AK3" s="183" t="s">
        <v>222</v>
      </c>
      <c r="AL3" s="183" t="s">
        <v>223</v>
      </c>
      <c r="AM3" s="183" t="s">
        <v>224</v>
      </c>
      <c r="AN3" s="183" t="s">
        <v>225</v>
      </c>
      <c r="AO3" s="183" t="s">
        <v>226</v>
      </c>
      <c r="AP3" s="183" t="s">
        <v>227</v>
      </c>
      <c r="AQ3" s="183" t="s">
        <v>228</v>
      </c>
      <c r="AR3" s="183" t="s">
        <v>229</v>
      </c>
      <c r="AS3" s="183" t="s">
        <v>230</v>
      </c>
      <c r="AT3" s="183" t="s">
        <v>231</v>
      </c>
      <c r="AU3" s="183" t="s">
        <v>232</v>
      </c>
      <c r="AV3" s="183" t="s">
        <v>233</v>
      </c>
      <c r="AW3" s="183" t="s">
        <v>234</v>
      </c>
      <c r="AX3" s="183" t="s">
        <v>235</v>
      </c>
      <c r="AY3" s="183" t="s">
        <v>236</v>
      </c>
      <c r="AZ3" s="183" t="s">
        <v>237</v>
      </c>
      <c r="BA3" s="183" t="s">
        <v>238</v>
      </c>
      <c r="BB3" s="183" t="s">
        <v>239</v>
      </c>
      <c r="BC3" s="183" t="s">
        <v>240</v>
      </c>
      <c r="BD3" s="183" t="s">
        <v>241</v>
      </c>
      <c r="BE3" s="183" t="s">
        <v>242</v>
      </c>
      <c r="BF3" s="183" t="s">
        <v>243</v>
      </c>
      <c r="BG3" s="183" t="s">
        <v>244</v>
      </c>
      <c r="BH3" s="183" t="s">
        <v>245</v>
      </c>
      <c r="BI3" s="183" t="s">
        <v>246</v>
      </c>
      <c r="BJ3" s="183" t="s">
        <v>247</v>
      </c>
      <c r="BK3" s="183" t="s">
        <v>248</v>
      </c>
      <c r="BL3" s="183" t="s">
        <v>249</v>
      </c>
      <c r="BM3" s="183" t="s">
        <v>250</v>
      </c>
      <c r="BN3" s="183" t="s">
        <v>251</v>
      </c>
      <c r="BO3" s="183" t="s">
        <v>252</v>
      </c>
      <c r="BP3" s="183" t="s">
        <v>253</v>
      </c>
      <c r="BQ3" s="183" t="s">
        <v>254</v>
      </c>
      <c r="BR3" s="183" t="s">
        <v>255</v>
      </c>
      <c r="BS3" s="183" t="s">
        <v>256</v>
      </c>
      <c r="BT3" s="183" t="s">
        <v>257</v>
      </c>
      <c r="BU3" s="183" t="s">
        <v>258</v>
      </c>
      <c r="BV3" s="184" t="s">
        <v>259</v>
      </c>
      <c r="BW3" s="184" t="s">
        <v>260</v>
      </c>
      <c r="BX3" s="184" t="s">
        <v>261</v>
      </c>
      <c r="BY3" s="183" t="s">
        <v>262</v>
      </c>
      <c r="BZ3" s="183" t="s">
        <v>263</v>
      </c>
      <c r="CA3" s="183" t="s">
        <v>264</v>
      </c>
      <c r="CB3" s="184" t="s">
        <v>265</v>
      </c>
      <c r="CC3" s="183" t="s">
        <v>266</v>
      </c>
      <c r="CD3" s="184" t="s">
        <v>267</v>
      </c>
      <c r="CE3" s="183" t="s">
        <v>268</v>
      </c>
      <c r="CF3" s="183" t="s">
        <v>269</v>
      </c>
      <c r="CG3" s="183" t="s">
        <v>270</v>
      </c>
      <c r="CH3" s="185" t="s">
        <v>271</v>
      </c>
      <c r="CI3" s="183" t="s">
        <v>272</v>
      </c>
      <c r="CJ3" s="183" t="s">
        <v>273</v>
      </c>
      <c r="CK3" s="183" t="s">
        <v>274</v>
      </c>
      <c r="CL3" s="183" t="s">
        <v>275</v>
      </c>
      <c r="CM3" s="183" t="s">
        <v>276</v>
      </c>
      <c r="CN3" s="185" t="s">
        <v>277</v>
      </c>
      <c r="CO3" s="183" t="s">
        <v>278</v>
      </c>
      <c r="CP3" s="183" t="s">
        <v>279</v>
      </c>
      <c r="CQ3" s="183" t="s">
        <v>280</v>
      </c>
      <c r="CR3" s="183" t="s">
        <v>281</v>
      </c>
      <c r="CS3" s="183" t="s">
        <v>282</v>
      </c>
      <c r="CT3" s="185" t="s">
        <v>283</v>
      </c>
      <c r="CU3" s="184" t="s">
        <v>284</v>
      </c>
      <c r="CV3" s="185" t="s">
        <v>285</v>
      </c>
      <c r="CW3" s="183" t="s">
        <v>286</v>
      </c>
      <c r="CX3" s="183" t="s">
        <v>287</v>
      </c>
      <c r="CY3" s="183" t="s">
        <v>288</v>
      </c>
      <c r="CZ3" s="186" t="s">
        <v>188</v>
      </c>
      <c r="DA3" s="186" t="s">
        <v>189</v>
      </c>
      <c r="DB3" s="187" t="s">
        <v>289</v>
      </c>
      <c r="DC3" s="186" t="s">
        <v>251</v>
      </c>
      <c r="DD3" s="186" t="s">
        <v>252</v>
      </c>
      <c r="DE3" s="187" t="s">
        <v>290</v>
      </c>
      <c r="DF3" s="187" t="s">
        <v>291</v>
      </c>
      <c r="DG3" s="186" t="s">
        <v>292</v>
      </c>
      <c r="DH3" s="187" t="s">
        <v>293</v>
      </c>
      <c r="DI3" s="186" t="s">
        <v>294</v>
      </c>
      <c r="DJ3" s="186" t="s">
        <v>276</v>
      </c>
      <c r="DK3" s="187" t="s">
        <v>295</v>
      </c>
      <c r="DL3" s="187" t="s">
        <v>296</v>
      </c>
      <c r="DM3" s="186" t="s">
        <v>297</v>
      </c>
      <c r="DN3" s="187" t="s">
        <v>298</v>
      </c>
      <c r="DO3" s="186" t="s">
        <v>299</v>
      </c>
      <c r="DP3" s="186" t="s">
        <v>300</v>
      </c>
      <c r="DQ3" s="186" t="s">
        <v>301</v>
      </c>
      <c r="DR3" s="186" t="s">
        <v>302</v>
      </c>
      <c r="DS3" s="187" t="s">
        <v>303</v>
      </c>
      <c r="DT3" s="187" t="s">
        <v>304</v>
      </c>
      <c r="DU3" s="186" t="s">
        <v>305</v>
      </c>
      <c r="DV3" s="186" t="s">
        <v>306</v>
      </c>
      <c r="DW3" s="186" t="s">
        <v>307</v>
      </c>
      <c r="DX3" s="186" t="s">
        <v>308</v>
      </c>
      <c r="DY3" s="186" t="s">
        <v>309</v>
      </c>
      <c r="DZ3" s="186" t="s">
        <v>310</v>
      </c>
      <c r="EA3" s="186" t="s">
        <v>311</v>
      </c>
      <c r="EB3" s="186" t="s">
        <v>312</v>
      </c>
      <c r="EC3" s="186" t="s">
        <v>313</v>
      </c>
      <c r="ED3" s="186" t="s">
        <v>314</v>
      </c>
      <c r="EE3" s="186" t="s">
        <v>315</v>
      </c>
      <c r="EF3" s="186" t="s">
        <v>316</v>
      </c>
      <c r="EG3" s="187" t="s">
        <v>195</v>
      </c>
      <c r="EH3" s="186" t="s">
        <v>248</v>
      </c>
      <c r="EI3" s="186" t="s">
        <v>317</v>
      </c>
      <c r="EJ3" s="186" t="s">
        <v>318</v>
      </c>
      <c r="EK3" s="186" t="s">
        <v>319</v>
      </c>
      <c r="EL3" s="186" t="s">
        <v>320</v>
      </c>
      <c r="EM3" s="186" t="s">
        <v>321</v>
      </c>
      <c r="EN3" s="186" t="s">
        <v>322</v>
      </c>
      <c r="EO3" s="186" t="s">
        <v>323</v>
      </c>
      <c r="EP3" s="186" t="s">
        <v>324</v>
      </c>
      <c r="EQ3" s="186" t="s">
        <v>325</v>
      </c>
      <c r="ER3" s="186" t="s">
        <v>326</v>
      </c>
      <c r="ES3" s="186" t="s">
        <v>327</v>
      </c>
      <c r="ET3" s="186" t="s">
        <v>328</v>
      </c>
      <c r="EU3" s="186" t="s">
        <v>329</v>
      </c>
      <c r="EV3" s="186" t="s">
        <v>330</v>
      </c>
      <c r="EW3" s="186" t="s">
        <v>331</v>
      </c>
      <c r="EX3" s="186" t="s">
        <v>332</v>
      </c>
      <c r="EY3" s="186" t="s">
        <v>333</v>
      </c>
      <c r="EZ3" s="186" t="s">
        <v>334</v>
      </c>
      <c r="FA3" s="186" t="s">
        <v>335</v>
      </c>
      <c r="FB3" s="186" t="s">
        <v>336</v>
      </c>
      <c r="FC3" s="186" t="s">
        <v>337</v>
      </c>
      <c r="FD3" s="186" t="s">
        <v>338</v>
      </c>
      <c r="FE3" s="186" t="s">
        <v>339</v>
      </c>
      <c r="FF3" s="186" t="s">
        <v>340</v>
      </c>
      <c r="FG3" s="186" t="s">
        <v>227</v>
      </c>
      <c r="FH3" s="186" t="s">
        <v>341</v>
      </c>
      <c r="FI3" s="186" t="s">
        <v>342</v>
      </c>
      <c r="FJ3" s="186" t="s">
        <v>343</v>
      </c>
      <c r="FK3" s="186" t="s">
        <v>344</v>
      </c>
      <c r="FL3" s="186" t="s">
        <v>345</v>
      </c>
      <c r="FM3" s="186" t="s">
        <v>346</v>
      </c>
      <c r="FN3" s="186" t="s">
        <v>347</v>
      </c>
      <c r="FO3" s="186" t="s">
        <v>348</v>
      </c>
      <c r="FP3" s="186" t="s">
        <v>239</v>
      </c>
      <c r="FQ3" s="186" t="s">
        <v>240</v>
      </c>
      <c r="FR3" s="186" t="s">
        <v>237</v>
      </c>
      <c r="FS3" s="186" t="s">
        <v>238</v>
      </c>
      <c r="FT3" s="186" t="s">
        <v>241</v>
      </c>
      <c r="FU3" s="186" t="s">
        <v>242</v>
      </c>
      <c r="FV3" s="186" t="s">
        <v>243</v>
      </c>
      <c r="FW3" s="186" t="s">
        <v>244</v>
      </c>
      <c r="FX3" s="186" t="s">
        <v>230</v>
      </c>
      <c r="FY3" s="186" t="s">
        <v>245</v>
      </c>
      <c r="FZ3" s="186" t="s">
        <v>349</v>
      </c>
      <c r="GA3" s="186" t="s">
        <v>350</v>
      </c>
      <c r="GB3" s="186" t="s">
        <v>351</v>
      </c>
      <c r="GC3" s="186" t="s">
        <v>352</v>
      </c>
      <c r="GD3" s="186" t="s">
        <v>281</v>
      </c>
      <c r="GE3" s="186" t="s">
        <v>282</v>
      </c>
      <c r="GF3" s="187" t="s">
        <v>283</v>
      </c>
      <c r="GG3" s="188" t="s">
        <v>284</v>
      </c>
      <c r="GH3" s="187" t="s">
        <v>285</v>
      </c>
      <c r="GI3" s="186" t="s">
        <v>353</v>
      </c>
      <c r="GJ3" s="186" t="s">
        <v>354</v>
      </c>
      <c r="GK3" s="186" t="s">
        <v>355</v>
      </c>
      <c r="GL3" s="189" t="s">
        <v>188</v>
      </c>
      <c r="GM3" s="189" t="s">
        <v>189</v>
      </c>
      <c r="GN3" s="190" t="s">
        <v>289</v>
      </c>
      <c r="GO3" s="190" t="s">
        <v>356</v>
      </c>
      <c r="GP3" s="189" t="s">
        <v>317</v>
      </c>
      <c r="GQ3" s="189" t="s">
        <v>318</v>
      </c>
      <c r="GR3" s="189" t="s">
        <v>357</v>
      </c>
      <c r="GS3" s="189" t="s">
        <v>332</v>
      </c>
      <c r="GT3" s="189" t="s">
        <v>358</v>
      </c>
      <c r="GU3" s="190" t="s">
        <v>296</v>
      </c>
      <c r="GV3" s="190" t="s">
        <v>295</v>
      </c>
      <c r="GW3" s="189" t="s">
        <v>292</v>
      </c>
      <c r="GX3" s="190" t="s">
        <v>293</v>
      </c>
      <c r="GY3" s="189" t="s">
        <v>251</v>
      </c>
      <c r="GZ3" s="189" t="s">
        <v>252</v>
      </c>
      <c r="HA3" s="190" t="s">
        <v>290</v>
      </c>
      <c r="HB3" s="190" t="s">
        <v>291</v>
      </c>
      <c r="HC3" s="190" t="s">
        <v>359</v>
      </c>
      <c r="HD3" s="189" t="s">
        <v>360</v>
      </c>
      <c r="HE3" s="189" t="s">
        <v>361</v>
      </c>
      <c r="HF3" s="189" t="s">
        <v>362</v>
      </c>
      <c r="HG3" s="189" t="s">
        <v>363</v>
      </c>
      <c r="HH3" s="189" t="s">
        <v>364</v>
      </c>
      <c r="HI3" s="189" t="s">
        <v>365</v>
      </c>
      <c r="HJ3" s="189" t="s">
        <v>366</v>
      </c>
      <c r="HK3" s="189" t="s">
        <v>367</v>
      </c>
      <c r="HL3" s="189" t="s">
        <v>368</v>
      </c>
      <c r="HM3" s="189" t="s">
        <v>369</v>
      </c>
      <c r="HN3" s="189" t="s">
        <v>370</v>
      </c>
      <c r="HO3" s="189" t="s">
        <v>315</v>
      </c>
      <c r="HP3" s="190" t="s">
        <v>371</v>
      </c>
      <c r="HQ3" s="189" t="s">
        <v>320</v>
      </c>
      <c r="HR3" s="189" t="s">
        <v>321</v>
      </c>
      <c r="HS3" s="189" t="s">
        <v>322</v>
      </c>
      <c r="HT3" s="189" t="s">
        <v>323</v>
      </c>
      <c r="HU3" s="189" t="s">
        <v>324</v>
      </c>
      <c r="HV3" s="189" t="s">
        <v>325</v>
      </c>
      <c r="HW3" s="189" t="s">
        <v>326</v>
      </c>
      <c r="HX3" s="189" t="s">
        <v>327</v>
      </c>
      <c r="HY3" s="189" t="s">
        <v>328</v>
      </c>
      <c r="HZ3" s="189" t="s">
        <v>329</v>
      </c>
      <c r="IA3" s="189" t="s">
        <v>330</v>
      </c>
      <c r="IB3" s="189" t="s">
        <v>331</v>
      </c>
      <c r="IC3" s="189" t="s">
        <v>333</v>
      </c>
      <c r="ID3" s="191" t="s">
        <v>372</v>
      </c>
      <c r="IE3" s="189" t="s">
        <v>373</v>
      </c>
      <c r="IF3" s="189" t="s">
        <v>374</v>
      </c>
      <c r="IG3" s="189" t="s">
        <v>375</v>
      </c>
      <c r="IH3" s="189" t="s">
        <v>281</v>
      </c>
      <c r="II3" s="189" t="s">
        <v>282</v>
      </c>
      <c r="IJ3" s="190" t="s">
        <v>283</v>
      </c>
      <c r="IK3" s="191" t="s">
        <v>284</v>
      </c>
      <c r="IL3" s="190" t="s">
        <v>285</v>
      </c>
      <c r="IM3" s="189" t="s">
        <v>376</v>
      </c>
      <c r="IN3" s="189" t="s">
        <v>377</v>
      </c>
    </row>
    <row r="4" spans="2:248" s="212" customFormat="1">
      <c r="C4" s="213" t="s">
        <v>378</v>
      </c>
      <c r="F4" s="213" t="str">
        <f>'Auto Journal Entries'!C6</f>
        <v>Travel 01/01/01 To 01/01/01 0</v>
      </c>
      <c r="G4" s="222">
        <f ca="1">TODAY()</f>
        <v>44361</v>
      </c>
      <c r="H4" s="213" t="e">
        <f>'Auto Journal Entries'!C7</f>
        <v>#N/A</v>
      </c>
      <c r="J4" s="213" t="str">
        <f>'Auto Journal Entries'!C8</f>
        <v>1</v>
      </c>
      <c r="L4" s="224" t="s">
        <v>381</v>
      </c>
      <c r="M4" s="213" t="str">
        <f>'Auto Journal Entries'!C9</f>
        <v>PBMC4RG</v>
      </c>
      <c r="N4" s="214"/>
      <c r="R4" s="213">
        <f>-'Auto Journal Entries'!A13</f>
        <v>28.56</v>
      </c>
      <c r="S4" s="213"/>
      <c r="U4" s="213"/>
      <c r="V4" s="213"/>
      <c r="W4" s="213"/>
      <c r="Y4" s="222">
        <f ca="1">TODAY()</f>
        <v>44361</v>
      </c>
      <c r="AB4" s="213"/>
      <c r="AC4" s="213"/>
      <c r="AD4" s="213"/>
      <c r="BV4" s="214"/>
      <c r="BW4" s="214"/>
      <c r="BX4" s="214"/>
      <c r="CB4" s="214"/>
      <c r="CD4" s="214"/>
      <c r="CH4" s="213"/>
      <c r="CN4" s="213"/>
      <c r="CT4" s="213"/>
      <c r="CU4" s="214"/>
      <c r="CV4" s="213"/>
      <c r="DB4" s="213"/>
      <c r="DE4" s="213"/>
      <c r="DF4" s="213"/>
      <c r="DG4" s="213" t="str">
        <f>'Auto Journal Entries'!$C$5</f>
        <v>CELL C6 - SUPERVISING STUDENT TEACHERS</v>
      </c>
      <c r="DH4" s="215">
        <f>ROUND('Auto Journal Entries'!A14,2)</f>
        <v>0</v>
      </c>
      <c r="DK4" s="213"/>
      <c r="DL4" s="213"/>
      <c r="DN4" s="213"/>
      <c r="DS4" s="213"/>
      <c r="DT4" s="213"/>
      <c r="EG4" s="213"/>
      <c r="FM4" s="216"/>
      <c r="GF4" s="213"/>
      <c r="GG4" s="214"/>
      <c r="GH4" s="213"/>
      <c r="GN4" s="213"/>
      <c r="GO4" s="213"/>
      <c r="GQ4" s="213" t="str">
        <f>'Auto Journal Entries'!C14</f>
        <v>XXXX Select Account</v>
      </c>
      <c r="GR4" s="212" t="str">
        <f>'Auto Journal Entries'!B14</f>
        <v>201381</v>
      </c>
      <c r="GS4" s="213"/>
      <c r="GT4" s="213"/>
      <c r="GU4" s="213"/>
      <c r="GV4" s="213"/>
      <c r="GW4" s="213" t="str">
        <f>'Auto Journal Entries'!D14</f>
        <v xml:space="preserve"> </v>
      </c>
      <c r="GX4" s="215">
        <f>ROUND('Auto Journal Entries'!A14,2)</f>
        <v>0</v>
      </c>
      <c r="HA4" s="213"/>
      <c r="HB4" s="213"/>
      <c r="HC4" s="213"/>
      <c r="HM4" s="216"/>
      <c r="HP4" s="213"/>
      <c r="HT4" s="216"/>
      <c r="ID4" s="214"/>
      <c r="IJ4" s="213"/>
      <c r="IK4" s="214"/>
      <c r="IL4" s="213"/>
    </row>
    <row r="5" spans="2:248" s="223" customFormat="1">
      <c r="C5" s="224" t="str">
        <f>C4</f>
        <v>AKRON</v>
      </c>
      <c r="D5" s="224"/>
      <c r="E5" s="224"/>
      <c r="F5" s="224" t="str">
        <f>F4</f>
        <v>Travel 01/01/01 To 01/01/01 0</v>
      </c>
      <c r="G5" s="222">
        <f ca="1">G4</f>
        <v>44361</v>
      </c>
      <c r="H5" s="224" t="e">
        <f>H4</f>
        <v>#N/A</v>
      </c>
      <c r="I5" s="224"/>
      <c r="J5" s="224" t="str">
        <f>J4</f>
        <v>1</v>
      </c>
      <c r="K5" s="224"/>
      <c r="L5" s="224" t="s">
        <v>381</v>
      </c>
      <c r="M5" s="224" t="str">
        <f>M4</f>
        <v>PBMC4RG</v>
      </c>
      <c r="N5" s="224"/>
      <c r="O5" s="224"/>
      <c r="P5" s="224"/>
      <c r="Q5" s="224"/>
      <c r="R5" s="224">
        <f>R4</f>
        <v>28.56</v>
      </c>
      <c r="S5" s="213"/>
      <c r="T5" s="213"/>
      <c r="U5" s="213"/>
      <c r="V5" s="213"/>
      <c r="W5" s="213"/>
      <c r="X5" s="213"/>
      <c r="Y5" s="222">
        <f ca="1">Y4</f>
        <v>44361</v>
      </c>
      <c r="Z5" s="225"/>
      <c r="AA5" s="225"/>
      <c r="AB5" s="226"/>
      <c r="AC5" s="226"/>
      <c r="AD5" s="227"/>
      <c r="AE5" s="228"/>
      <c r="AF5" s="228"/>
      <c r="AG5" s="229"/>
      <c r="AH5" s="229"/>
      <c r="AI5" s="229"/>
      <c r="AJ5" s="229"/>
      <c r="AK5" s="229"/>
      <c r="AL5" s="229"/>
      <c r="AM5" s="229"/>
      <c r="AN5" s="229"/>
      <c r="AO5" s="229"/>
      <c r="AP5" s="229"/>
      <c r="AQ5" s="229"/>
      <c r="AR5" s="229"/>
      <c r="AS5" s="229"/>
      <c r="AT5" s="229"/>
      <c r="AU5" s="229"/>
      <c r="AV5" s="229"/>
      <c r="AW5" s="229"/>
      <c r="AX5" s="229"/>
      <c r="AY5" s="229"/>
      <c r="AZ5" s="229"/>
      <c r="BA5" s="229"/>
      <c r="BB5" s="230"/>
      <c r="BC5" s="230"/>
      <c r="BD5" s="230"/>
      <c r="BE5" s="230"/>
      <c r="BF5" s="230"/>
      <c r="BG5" s="230"/>
      <c r="BH5" s="230"/>
      <c r="BI5" s="230"/>
      <c r="BJ5" s="230"/>
      <c r="BK5" s="230"/>
      <c r="BL5" s="230"/>
      <c r="BM5" s="230"/>
      <c r="BN5" s="230"/>
      <c r="BO5" s="230"/>
      <c r="BP5" s="230"/>
      <c r="BQ5" s="230"/>
      <c r="BR5" s="230"/>
      <c r="BS5" s="230"/>
      <c r="BT5" s="230"/>
      <c r="BU5" s="230"/>
      <c r="BV5" s="231"/>
      <c r="BW5" s="231"/>
      <c r="BX5" s="231"/>
      <c r="BY5" s="230"/>
      <c r="BZ5" s="230"/>
      <c r="CA5" s="230"/>
      <c r="CB5" s="231"/>
      <c r="CC5" s="230"/>
      <c r="CD5" s="231"/>
      <c r="CE5" s="230"/>
      <c r="CF5" s="230"/>
      <c r="CG5" s="230"/>
      <c r="CH5" s="232"/>
      <c r="CI5" s="230"/>
      <c r="CJ5" s="230"/>
      <c r="CK5" s="230"/>
      <c r="CL5" s="230"/>
      <c r="CM5" s="230"/>
      <c r="CN5" s="232"/>
      <c r="CO5" s="230"/>
      <c r="CP5" s="230"/>
      <c r="CQ5" s="230"/>
      <c r="CR5" s="233"/>
      <c r="CS5" s="233"/>
      <c r="CT5" s="234"/>
      <c r="CU5" s="235"/>
      <c r="CV5" s="234"/>
      <c r="CW5" s="233"/>
      <c r="CX5" s="233"/>
      <c r="CY5" s="233"/>
      <c r="DB5" s="224"/>
      <c r="DE5" s="224"/>
      <c r="DF5" s="224"/>
      <c r="DG5" s="224" t="str">
        <f>DG4</f>
        <v>CELL C6 - SUPERVISING STUDENT TEACHERS</v>
      </c>
      <c r="DH5" s="215">
        <f>ROUND('Auto Journal Entries'!A15,2)</f>
        <v>0</v>
      </c>
      <c r="DI5" s="212"/>
      <c r="DJ5" s="212"/>
      <c r="DK5" s="213"/>
      <c r="DL5" s="213"/>
      <c r="DM5" s="212"/>
      <c r="DN5" s="213"/>
      <c r="DO5" s="212"/>
      <c r="DP5" s="212"/>
      <c r="DQ5" s="212"/>
      <c r="DR5" s="212"/>
      <c r="DS5" s="213"/>
      <c r="DT5" s="213"/>
      <c r="DU5" s="212"/>
      <c r="DV5" s="212"/>
      <c r="DW5" s="212"/>
      <c r="DX5" s="212"/>
      <c r="DY5" s="212"/>
      <c r="DZ5" s="212"/>
      <c r="EA5" s="212"/>
      <c r="EB5" s="212"/>
      <c r="EC5" s="212"/>
      <c r="ED5" s="212"/>
      <c r="EE5" s="212"/>
      <c r="EF5" s="212"/>
      <c r="EG5" s="213"/>
      <c r="EH5" s="212"/>
      <c r="EI5" s="212"/>
      <c r="EJ5" s="212"/>
      <c r="EK5" s="212"/>
      <c r="EL5" s="212"/>
      <c r="EM5" s="212"/>
      <c r="EN5" s="212"/>
      <c r="EO5" s="212"/>
      <c r="EP5" s="212"/>
      <c r="EQ5" s="212"/>
      <c r="ER5" s="212"/>
      <c r="ES5" s="212"/>
      <c r="ET5" s="212"/>
      <c r="EU5" s="212"/>
      <c r="EV5" s="212"/>
      <c r="EW5" s="212"/>
      <c r="EX5" s="212"/>
      <c r="EY5" s="212"/>
      <c r="EZ5" s="212"/>
      <c r="FA5" s="212"/>
      <c r="FB5" s="212"/>
      <c r="FC5" s="212"/>
      <c r="FD5" s="212"/>
      <c r="FE5" s="212"/>
      <c r="FF5" s="212"/>
      <c r="FG5" s="212"/>
      <c r="FH5" s="212"/>
      <c r="FI5" s="212"/>
      <c r="FJ5" s="212"/>
      <c r="FK5" s="212"/>
      <c r="FL5" s="212"/>
      <c r="FM5" s="216"/>
      <c r="FN5" s="212"/>
      <c r="FO5" s="212"/>
      <c r="FP5" s="212"/>
      <c r="FQ5" s="212"/>
      <c r="FR5" s="212"/>
      <c r="FS5" s="212"/>
      <c r="FT5" s="212"/>
      <c r="FU5" s="212"/>
      <c r="FV5" s="212"/>
      <c r="FW5" s="212"/>
      <c r="FX5" s="212"/>
      <c r="FY5" s="212"/>
      <c r="FZ5" s="212"/>
      <c r="GA5" s="212"/>
      <c r="GB5" s="212"/>
      <c r="GC5" s="212"/>
      <c r="GD5" s="212"/>
      <c r="GE5" s="212"/>
      <c r="GF5" s="213"/>
      <c r="GG5" s="214"/>
      <c r="GH5" s="213"/>
      <c r="GI5" s="212"/>
      <c r="GJ5" s="212"/>
      <c r="GK5" s="212"/>
      <c r="GL5" s="212"/>
      <c r="GM5" s="212"/>
      <c r="GN5" s="213"/>
      <c r="GO5" s="213"/>
      <c r="GP5" s="212"/>
      <c r="GQ5" s="213" t="str">
        <f>'Auto Journal Entries'!C15</f>
        <v>XXXX Select Account</v>
      </c>
      <c r="GR5" s="212" t="str">
        <f>'Auto Journal Entries'!B15</f>
        <v>201381</v>
      </c>
      <c r="GS5" s="213"/>
      <c r="GT5" s="213"/>
      <c r="GU5" s="213"/>
      <c r="GV5" s="213"/>
      <c r="GW5" s="213" t="str">
        <f>'Auto Journal Entries'!D15</f>
        <v xml:space="preserve"> </v>
      </c>
      <c r="GX5" s="215">
        <f>ROUND('Auto Journal Entries'!A15,2)</f>
        <v>0</v>
      </c>
      <c r="HA5" s="224"/>
      <c r="HB5" s="224"/>
      <c r="HC5" s="224"/>
      <c r="HM5" s="236"/>
      <c r="HP5" s="224"/>
      <c r="HT5" s="236"/>
      <c r="ID5" s="237"/>
      <c r="IJ5" s="224"/>
      <c r="IK5" s="237"/>
      <c r="IL5" s="224"/>
    </row>
    <row r="6" spans="2:248" s="223" customFormat="1">
      <c r="C6" s="224" t="str">
        <f t="shared" ref="C6:C72" si="0">C5</f>
        <v>AKRON</v>
      </c>
      <c r="D6" s="224"/>
      <c r="E6" s="224"/>
      <c r="F6" s="224" t="str">
        <f t="shared" ref="F6:F72" si="1">F5</f>
        <v>Travel 01/01/01 To 01/01/01 0</v>
      </c>
      <c r="G6" s="222">
        <f t="shared" ref="G6:G72" ca="1" si="2">G5</f>
        <v>44361</v>
      </c>
      <c r="H6" s="224" t="e">
        <f t="shared" ref="H6:H72" si="3">H5</f>
        <v>#N/A</v>
      </c>
      <c r="I6" s="224"/>
      <c r="J6" s="224" t="str">
        <f t="shared" ref="J6:J72" si="4">J5</f>
        <v>1</v>
      </c>
      <c r="K6" s="224"/>
      <c r="L6" s="224" t="s">
        <v>381</v>
      </c>
      <c r="M6" s="224" t="str">
        <f t="shared" ref="M6:M72" si="5">M5</f>
        <v>PBMC4RG</v>
      </c>
      <c r="N6" s="224"/>
      <c r="O6" s="224"/>
      <c r="P6" s="224"/>
      <c r="Q6" s="224"/>
      <c r="R6" s="224">
        <f t="shared" ref="R6:R72" si="6">R5</f>
        <v>28.56</v>
      </c>
      <c r="S6" s="213"/>
      <c r="T6" s="213"/>
      <c r="U6" s="213"/>
      <c r="V6" s="213"/>
      <c r="W6" s="213"/>
      <c r="X6" s="213"/>
      <c r="Y6" s="222">
        <f t="shared" ref="Y6:Y72" ca="1" si="7">Y5</f>
        <v>44361</v>
      </c>
      <c r="Z6" s="225"/>
      <c r="AA6" s="225"/>
      <c r="AB6" s="226"/>
      <c r="AC6" s="226"/>
      <c r="AD6" s="227"/>
      <c r="AE6" s="228"/>
      <c r="AF6" s="228"/>
      <c r="AG6" s="229"/>
      <c r="AH6" s="229"/>
      <c r="AI6" s="229"/>
      <c r="AJ6" s="229"/>
      <c r="AK6" s="229"/>
      <c r="AL6" s="229"/>
      <c r="AM6" s="229"/>
      <c r="AN6" s="229"/>
      <c r="AO6" s="229"/>
      <c r="AP6" s="229"/>
      <c r="AQ6" s="229"/>
      <c r="AR6" s="229"/>
      <c r="AS6" s="229"/>
      <c r="AT6" s="229"/>
      <c r="AU6" s="229"/>
      <c r="AV6" s="229"/>
      <c r="AW6" s="229"/>
      <c r="AX6" s="229"/>
      <c r="AY6" s="229"/>
      <c r="AZ6" s="229"/>
      <c r="BA6" s="229"/>
      <c r="BB6" s="230"/>
      <c r="BC6" s="230"/>
      <c r="BD6" s="230"/>
      <c r="BE6" s="230"/>
      <c r="BF6" s="230"/>
      <c r="BG6" s="230"/>
      <c r="BH6" s="230"/>
      <c r="BI6" s="230"/>
      <c r="BJ6" s="230"/>
      <c r="BK6" s="230"/>
      <c r="BL6" s="230"/>
      <c r="BM6" s="230"/>
      <c r="BN6" s="230"/>
      <c r="BO6" s="230"/>
      <c r="BP6" s="230"/>
      <c r="BQ6" s="230"/>
      <c r="BR6" s="230"/>
      <c r="BS6" s="230"/>
      <c r="BT6" s="230"/>
      <c r="BU6" s="230"/>
      <c r="BV6" s="231"/>
      <c r="BW6" s="231"/>
      <c r="BX6" s="231"/>
      <c r="BY6" s="230"/>
      <c r="BZ6" s="230"/>
      <c r="CA6" s="230"/>
      <c r="CB6" s="231"/>
      <c r="CC6" s="230"/>
      <c r="CD6" s="231"/>
      <c r="CE6" s="230"/>
      <c r="CF6" s="230"/>
      <c r="CG6" s="230"/>
      <c r="CH6" s="232"/>
      <c r="CI6" s="230"/>
      <c r="CJ6" s="230"/>
      <c r="CK6" s="230"/>
      <c r="CL6" s="230"/>
      <c r="CM6" s="230"/>
      <c r="CN6" s="232"/>
      <c r="CO6" s="230"/>
      <c r="CP6" s="230"/>
      <c r="CQ6" s="230"/>
      <c r="CR6" s="233"/>
      <c r="CS6" s="233"/>
      <c r="CT6" s="234"/>
      <c r="CU6" s="235"/>
      <c r="CV6" s="234"/>
      <c r="CW6" s="233"/>
      <c r="CX6" s="233"/>
      <c r="CY6" s="233"/>
      <c r="DB6" s="224"/>
      <c r="DE6" s="224"/>
      <c r="DF6" s="224"/>
      <c r="DG6" s="224" t="str">
        <f t="shared" ref="DG6:DG72" si="8">DG5</f>
        <v>CELL C6 - SUPERVISING STUDENT TEACHERS</v>
      </c>
      <c r="DH6" s="215">
        <f>ROUND('Auto Journal Entries'!A16,2)</f>
        <v>0</v>
      </c>
      <c r="DI6" s="212"/>
      <c r="DJ6" s="212"/>
      <c r="DK6" s="213"/>
      <c r="DL6" s="213"/>
      <c r="DM6" s="212"/>
      <c r="DN6" s="213"/>
      <c r="DO6" s="212"/>
      <c r="DP6" s="212"/>
      <c r="DQ6" s="212"/>
      <c r="DR6" s="212"/>
      <c r="DS6" s="213"/>
      <c r="DT6" s="213"/>
      <c r="DU6" s="212"/>
      <c r="DV6" s="212"/>
      <c r="DW6" s="212"/>
      <c r="DX6" s="212"/>
      <c r="DY6" s="212"/>
      <c r="DZ6" s="212"/>
      <c r="EA6" s="212"/>
      <c r="EB6" s="212"/>
      <c r="EC6" s="212"/>
      <c r="ED6" s="212"/>
      <c r="EE6" s="212"/>
      <c r="EF6" s="212"/>
      <c r="EG6" s="213"/>
      <c r="EH6" s="212"/>
      <c r="EI6" s="212"/>
      <c r="EJ6" s="212"/>
      <c r="EK6" s="212"/>
      <c r="EL6" s="212"/>
      <c r="EM6" s="212"/>
      <c r="EN6" s="212"/>
      <c r="EO6" s="212"/>
      <c r="EP6" s="212"/>
      <c r="EQ6" s="212"/>
      <c r="ER6" s="212"/>
      <c r="ES6" s="212"/>
      <c r="ET6" s="212"/>
      <c r="EU6" s="212"/>
      <c r="EV6" s="212"/>
      <c r="EW6" s="212"/>
      <c r="EX6" s="212"/>
      <c r="EY6" s="212"/>
      <c r="EZ6" s="212"/>
      <c r="FA6" s="212"/>
      <c r="FB6" s="212"/>
      <c r="FC6" s="212"/>
      <c r="FD6" s="212"/>
      <c r="FE6" s="212"/>
      <c r="FF6" s="212"/>
      <c r="FG6" s="212"/>
      <c r="FH6" s="212"/>
      <c r="FI6" s="212"/>
      <c r="FJ6" s="212"/>
      <c r="FK6" s="212"/>
      <c r="FL6" s="212"/>
      <c r="FM6" s="216"/>
      <c r="FN6" s="212"/>
      <c r="FO6" s="212"/>
      <c r="FP6" s="212"/>
      <c r="FQ6" s="212"/>
      <c r="FR6" s="212"/>
      <c r="FS6" s="212"/>
      <c r="FT6" s="212"/>
      <c r="FU6" s="212"/>
      <c r="FV6" s="212"/>
      <c r="FW6" s="212"/>
      <c r="FX6" s="212"/>
      <c r="FY6" s="212"/>
      <c r="FZ6" s="212"/>
      <c r="GA6" s="212"/>
      <c r="GB6" s="212"/>
      <c r="GC6" s="212"/>
      <c r="GD6" s="212"/>
      <c r="GE6" s="212"/>
      <c r="GF6" s="213"/>
      <c r="GG6" s="214"/>
      <c r="GH6" s="213"/>
      <c r="GI6" s="212"/>
      <c r="GJ6" s="212"/>
      <c r="GK6" s="212"/>
      <c r="GL6" s="212"/>
      <c r="GM6" s="212"/>
      <c r="GN6" s="213"/>
      <c r="GO6" s="213"/>
      <c r="GP6" s="212"/>
      <c r="GQ6" s="213" t="str">
        <f>'Auto Journal Entries'!C16</f>
        <v>XXXX Select Account</v>
      </c>
      <c r="GR6" s="212" t="str">
        <f>'Auto Journal Entries'!B16</f>
        <v>201381</v>
      </c>
      <c r="GS6" s="213"/>
      <c r="GT6" s="213"/>
      <c r="GU6" s="213"/>
      <c r="GV6" s="213"/>
      <c r="GW6" s="213" t="str">
        <f>'Auto Journal Entries'!D16</f>
        <v xml:space="preserve"> </v>
      </c>
      <c r="GX6" s="215">
        <f>ROUND('Auto Journal Entries'!A16,2)</f>
        <v>0</v>
      </c>
      <c r="HA6" s="224"/>
      <c r="HB6" s="224"/>
      <c r="HC6" s="224"/>
      <c r="HM6" s="236"/>
      <c r="HP6" s="224"/>
      <c r="HT6" s="236"/>
      <c r="ID6" s="237"/>
      <c r="IJ6" s="224"/>
      <c r="IK6" s="237"/>
      <c r="IL6" s="224"/>
    </row>
    <row r="7" spans="2:248" s="223" customFormat="1">
      <c r="C7" s="224" t="str">
        <f t="shared" si="0"/>
        <v>AKRON</v>
      </c>
      <c r="D7" s="224"/>
      <c r="E7" s="224"/>
      <c r="F7" s="224" t="str">
        <f t="shared" si="1"/>
        <v>Travel 01/01/01 To 01/01/01 0</v>
      </c>
      <c r="G7" s="222">
        <f t="shared" ca="1" si="2"/>
        <v>44361</v>
      </c>
      <c r="H7" s="224" t="e">
        <f t="shared" si="3"/>
        <v>#N/A</v>
      </c>
      <c r="I7" s="224"/>
      <c r="J7" s="224" t="str">
        <f t="shared" si="4"/>
        <v>1</v>
      </c>
      <c r="K7" s="224"/>
      <c r="L7" s="224" t="s">
        <v>381</v>
      </c>
      <c r="M7" s="224" t="str">
        <f t="shared" si="5"/>
        <v>PBMC4RG</v>
      </c>
      <c r="N7" s="224"/>
      <c r="O7" s="224"/>
      <c r="P7" s="224"/>
      <c r="Q7" s="224"/>
      <c r="R7" s="224">
        <f t="shared" si="6"/>
        <v>28.56</v>
      </c>
      <c r="S7" s="213"/>
      <c r="T7" s="213"/>
      <c r="U7" s="213"/>
      <c r="V7" s="213"/>
      <c r="W7" s="213"/>
      <c r="X7" s="213"/>
      <c r="Y7" s="222">
        <f t="shared" ca="1" si="7"/>
        <v>44361</v>
      </c>
      <c r="Z7" s="225"/>
      <c r="AA7" s="225"/>
      <c r="AB7" s="226"/>
      <c r="AC7" s="226"/>
      <c r="AD7" s="227"/>
      <c r="AE7" s="228"/>
      <c r="AF7" s="228"/>
      <c r="AG7" s="229"/>
      <c r="AH7" s="229"/>
      <c r="AI7" s="229"/>
      <c r="AJ7" s="229"/>
      <c r="AK7" s="229"/>
      <c r="AL7" s="229"/>
      <c r="AM7" s="229"/>
      <c r="AN7" s="229"/>
      <c r="AO7" s="229"/>
      <c r="AP7" s="229"/>
      <c r="AQ7" s="229"/>
      <c r="AR7" s="229"/>
      <c r="AS7" s="229"/>
      <c r="AT7" s="229"/>
      <c r="AU7" s="229"/>
      <c r="AV7" s="229"/>
      <c r="AW7" s="229"/>
      <c r="AX7" s="229"/>
      <c r="AY7" s="229"/>
      <c r="AZ7" s="229"/>
      <c r="BA7" s="229"/>
      <c r="BB7" s="230"/>
      <c r="BC7" s="230"/>
      <c r="BD7" s="230"/>
      <c r="BE7" s="230"/>
      <c r="BF7" s="230"/>
      <c r="BG7" s="230"/>
      <c r="BH7" s="230"/>
      <c r="BI7" s="230"/>
      <c r="BJ7" s="230"/>
      <c r="BK7" s="230"/>
      <c r="BL7" s="230"/>
      <c r="BM7" s="230"/>
      <c r="BN7" s="230"/>
      <c r="BO7" s="230"/>
      <c r="BP7" s="230"/>
      <c r="BQ7" s="230"/>
      <c r="BR7" s="230"/>
      <c r="BS7" s="230"/>
      <c r="BT7" s="230"/>
      <c r="BU7" s="230"/>
      <c r="BV7" s="231"/>
      <c r="BW7" s="231"/>
      <c r="BX7" s="231"/>
      <c r="BY7" s="230"/>
      <c r="BZ7" s="230"/>
      <c r="CA7" s="230"/>
      <c r="CB7" s="231"/>
      <c r="CC7" s="230"/>
      <c r="CD7" s="231"/>
      <c r="CE7" s="230"/>
      <c r="CF7" s="230"/>
      <c r="CG7" s="230"/>
      <c r="CH7" s="232"/>
      <c r="CI7" s="230"/>
      <c r="CJ7" s="230"/>
      <c r="CK7" s="230"/>
      <c r="CL7" s="230"/>
      <c r="CM7" s="230"/>
      <c r="CN7" s="232"/>
      <c r="CO7" s="230"/>
      <c r="CP7" s="230"/>
      <c r="CQ7" s="230"/>
      <c r="CR7" s="233"/>
      <c r="CS7" s="233"/>
      <c r="CT7" s="234"/>
      <c r="CU7" s="235"/>
      <c r="CV7" s="234"/>
      <c r="CW7" s="233"/>
      <c r="CX7" s="233"/>
      <c r="CY7" s="233"/>
      <c r="DB7" s="224"/>
      <c r="DE7" s="224"/>
      <c r="DF7" s="224"/>
      <c r="DG7" s="224" t="str">
        <f t="shared" si="8"/>
        <v>CELL C6 - SUPERVISING STUDENT TEACHERS</v>
      </c>
      <c r="DH7" s="215">
        <f>ROUND('Auto Journal Entries'!A17,2)</f>
        <v>0</v>
      </c>
      <c r="DI7" s="212"/>
      <c r="DJ7" s="212"/>
      <c r="DK7" s="213"/>
      <c r="DL7" s="213"/>
      <c r="DM7" s="212"/>
      <c r="DN7" s="213"/>
      <c r="DO7" s="212"/>
      <c r="DP7" s="212"/>
      <c r="DQ7" s="212"/>
      <c r="DR7" s="212"/>
      <c r="DS7" s="213"/>
      <c r="DT7" s="213"/>
      <c r="DU7" s="212"/>
      <c r="DV7" s="212"/>
      <c r="DW7" s="212"/>
      <c r="DX7" s="212"/>
      <c r="DY7" s="212"/>
      <c r="DZ7" s="212"/>
      <c r="EA7" s="212"/>
      <c r="EB7" s="212"/>
      <c r="EC7" s="212"/>
      <c r="ED7" s="212"/>
      <c r="EE7" s="212"/>
      <c r="EF7" s="212"/>
      <c r="EG7" s="213"/>
      <c r="EH7" s="212"/>
      <c r="EI7" s="212"/>
      <c r="EJ7" s="212"/>
      <c r="EK7" s="212"/>
      <c r="EL7" s="212"/>
      <c r="EM7" s="212"/>
      <c r="EN7" s="212"/>
      <c r="EO7" s="212"/>
      <c r="EP7" s="212"/>
      <c r="EQ7" s="212"/>
      <c r="ER7" s="212"/>
      <c r="ES7" s="212"/>
      <c r="ET7" s="212"/>
      <c r="EU7" s="212"/>
      <c r="EV7" s="212"/>
      <c r="EW7" s="212"/>
      <c r="EX7" s="212"/>
      <c r="EY7" s="212"/>
      <c r="EZ7" s="212"/>
      <c r="FA7" s="212"/>
      <c r="FB7" s="212"/>
      <c r="FC7" s="212"/>
      <c r="FD7" s="212"/>
      <c r="FE7" s="212"/>
      <c r="FF7" s="212"/>
      <c r="FG7" s="212"/>
      <c r="FH7" s="212"/>
      <c r="FI7" s="212"/>
      <c r="FJ7" s="212"/>
      <c r="FK7" s="212"/>
      <c r="FL7" s="212"/>
      <c r="FM7" s="216"/>
      <c r="FN7" s="212"/>
      <c r="FO7" s="212"/>
      <c r="FP7" s="212"/>
      <c r="FQ7" s="212"/>
      <c r="FR7" s="212"/>
      <c r="FS7" s="212"/>
      <c r="FT7" s="212"/>
      <c r="FU7" s="212"/>
      <c r="FV7" s="212"/>
      <c r="FW7" s="212"/>
      <c r="FX7" s="212"/>
      <c r="FY7" s="212"/>
      <c r="FZ7" s="212"/>
      <c r="GA7" s="212"/>
      <c r="GB7" s="212"/>
      <c r="GC7" s="212"/>
      <c r="GD7" s="212"/>
      <c r="GE7" s="212"/>
      <c r="GF7" s="213"/>
      <c r="GG7" s="214"/>
      <c r="GH7" s="213"/>
      <c r="GI7" s="212"/>
      <c r="GJ7" s="212"/>
      <c r="GK7" s="212"/>
      <c r="GL7" s="212"/>
      <c r="GM7" s="212"/>
      <c r="GN7" s="213"/>
      <c r="GO7" s="213"/>
      <c r="GP7" s="212"/>
      <c r="GQ7" s="213" t="str">
        <f>'Auto Journal Entries'!C17</f>
        <v>XXXX Select Account</v>
      </c>
      <c r="GR7" s="212" t="str">
        <f>'Auto Journal Entries'!B17</f>
        <v>201381</v>
      </c>
      <c r="GS7" s="213"/>
      <c r="GT7" s="213"/>
      <c r="GU7" s="213"/>
      <c r="GV7" s="213"/>
      <c r="GW7" s="213" t="str">
        <f>'Auto Journal Entries'!D17</f>
        <v xml:space="preserve"> </v>
      </c>
      <c r="GX7" s="215">
        <f>ROUND('Auto Journal Entries'!A17,2)</f>
        <v>0</v>
      </c>
      <c r="HA7" s="224"/>
      <c r="HB7" s="224"/>
      <c r="HC7" s="224"/>
      <c r="HM7" s="236"/>
      <c r="HP7" s="224"/>
      <c r="HT7" s="236"/>
      <c r="ID7" s="237"/>
      <c r="IJ7" s="224"/>
      <c r="IK7" s="237"/>
      <c r="IL7" s="224"/>
    </row>
    <row r="8" spans="2:248" s="223" customFormat="1">
      <c r="C8" s="224" t="str">
        <f>C6</f>
        <v>AKRON</v>
      </c>
      <c r="D8" s="224"/>
      <c r="E8" s="224"/>
      <c r="F8" s="224" t="str">
        <f>F6</f>
        <v>Travel 01/01/01 To 01/01/01 0</v>
      </c>
      <c r="G8" s="222">
        <f ca="1">G6</f>
        <v>44361</v>
      </c>
      <c r="H8" s="224" t="e">
        <f>H6</f>
        <v>#N/A</v>
      </c>
      <c r="I8" s="224"/>
      <c r="J8" s="224" t="str">
        <f>J6</f>
        <v>1</v>
      </c>
      <c r="K8" s="224"/>
      <c r="L8" s="224" t="s">
        <v>381</v>
      </c>
      <c r="M8" s="224" t="str">
        <f>M6</f>
        <v>PBMC4RG</v>
      </c>
      <c r="N8" s="224"/>
      <c r="O8" s="224"/>
      <c r="P8" s="224"/>
      <c r="Q8" s="224"/>
      <c r="R8" s="224">
        <f>R6</f>
        <v>28.56</v>
      </c>
      <c r="S8" s="213"/>
      <c r="T8" s="213"/>
      <c r="U8" s="213"/>
      <c r="V8" s="213"/>
      <c r="W8" s="213"/>
      <c r="X8" s="213"/>
      <c r="Y8" s="222">
        <f ca="1">Y6</f>
        <v>44361</v>
      </c>
      <c r="Z8" s="225"/>
      <c r="AA8" s="225"/>
      <c r="AB8" s="226"/>
      <c r="AC8" s="226"/>
      <c r="AD8" s="227"/>
      <c r="AE8" s="228"/>
      <c r="AF8" s="228"/>
      <c r="AG8" s="229"/>
      <c r="AH8" s="229"/>
      <c r="AI8" s="229"/>
      <c r="AJ8" s="229"/>
      <c r="AK8" s="229"/>
      <c r="AL8" s="229"/>
      <c r="AM8" s="229"/>
      <c r="AN8" s="229"/>
      <c r="AO8" s="229"/>
      <c r="AP8" s="229"/>
      <c r="AQ8" s="229"/>
      <c r="AR8" s="229"/>
      <c r="AS8" s="229"/>
      <c r="AT8" s="229"/>
      <c r="AU8" s="229"/>
      <c r="AV8" s="229"/>
      <c r="AW8" s="229"/>
      <c r="AX8" s="229"/>
      <c r="AY8" s="229"/>
      <c r="AZ8" s="229"/>
      <c r="BA8" s="229"/>
      <c r="BB8" s="230"/>
      <c r="BC8" s="230"/>
      <c r="BD8" s="230"/>
      <c r="BE8" s="230"/>
      <c r="BF8" s="230"/>
      <c r="BG8" s="230"/>
      <c r="BH8" s="230"/>
      <c r="BI8" s="230"/>
      <c r="BJ8" s="230"/>
      <c r="BK8" s="230"/>
      <c r="BL8" s="230"/>
      <c r="BM8" s="230"/>
      <c r="BN8" s="230"/>
      <c r="BO8" s="230"/>
      <c r="BP8" s="230"/>
      <c r="BQ8" s="230"/>
      <c r="BR8" s="230"/>
      <c r="BS8" s="230"/>
      <c r="BT8" s="230"/>
      <c r="BU8" s="230"/>
      <c r="BV8" s="231"/>
      <c r="BW8" s="231"/>
      <c r="BX8" s="231"/>
      <c r="BY8" s="230"/>
      <c r="BZ8" s="230"/>
      <c r="CA8" s="230"/>
      <c r="CB8" s="231"/>
      <c r="CC8" s="230"/>
      <c r="CD8" s="231"/>
      <c r="CE8" s="230"/>
      <c r="CF8" s="230"/>
      <c r="CG8" s="230"/>
      <c r="CH8" s="232"/>
      <c r="CI8" s="230"/>
      <c r="CJ8" s="230"/>
      <c r="CK8" s="230"/>
      <c r="CL8" s="230"/>
      <c r="CM8" s="230"/>
      <c r="CN8" s="232"/>
      <c r="CO8" s="230"/>
      <c r="CP8" s="230"/>
      <c r="CQ8" s="230"/>
      <c r="CR8" s="233"/>
      <c r="CS8" s="233"/>
      <c r="CT8" s="234"/>
      <c r="CU8" s="235"/>
      <c r="CV8" s="234"/>
      <c r="CW8" s="233"/>
      <c r="CX8" s="233"/>
      <c r="CY8" s="233"/>
      <c r="DB8" s="224"/>
      <c r="DE8" s="224"/>
      <c r="DF8" s="224"/>
      <c r="DG8" s="224" t="str">
        <f>DG6</f>
        <v>CELL C6 - SUPERVISING STUDENT TEACHERS</v>
      </c>
      <c r="DH8" s="215">
        <f>ROUND('Auto Journal Entries'!A18,2)</f>
        <v>0</v>
      </c>
      <c r="DI8" s="212"/>
      <c r="DJ8" s="212"/>
      <c r="DK8" s="213"/>
      <c r="DL8" s="213"/>
      <c r="DM8" s="212"/>
      <c r="DN8" s="213"/>
      <c r="DO8" s="212"/>
      <c r="DP8" s="212"/>
      <c r="DQ8" s="212"/>
      <c r="DR8" s="212"/>
      <c r="DS8" s="213"/>
      <c r="DT8" s="213"/>
      <c r="DU8" s="212"/>
      <c r="DV8" s="212"/>
      <c r="DW8" s="212"/>
      <c r="DX8" s="212"/>
      <c r="DY8" s="212"/>
      <c r="DZ8" s="212"/>
      <c r="EA8" s="212"/>
      <c r="EB8" s="212"/>
      <c r="EC8" s="212"/>
      <c r="ED8" s="212"/>
      <c r="EE8" s="212"/>
      <c r="EF8" s="212"/>
      <c r="EG8" s="213"/>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6"/>
      <c r="FN8" s="212"/>
      <c r="FO8" s="212"/>
      <c r="FP8" s="212"/>
      <c r="FQ8" s="212"/>
      <c r="FR8" s="212"/>
      <c r="FS8" s="212"/>
      <c r="FT8" s="212"/>
      <c r="FU8" s="212"/>
      <c r="FV8" s="212"/>
      <c r="FW8" s="212"/>
      <c r="FX8" s="212"/>
      <c r="FY8" s="212"/>
      <c r="FZ8" s="212"/>
      <c r="GA8" s="212"/>
      <c r="GB8" s="212"/>
      <c r="GC8" s="212"/>
      <c r="GD8" s="212"/>
      <c r="GE8" s="212"/>
      <c r="GF8" s="213"/>
      <c r="GG8" s="214"/>
      <c r="GH8" s="213"/>
      <c r="GI8" s="212"/>
      <c r="GJ8" s="212"/>
      <c r="GK8" s="212"/>
      <c r="GL8" s="212"/>
      <c r="GM8" s="212"/>
      <c r="GN8" s="213"/>
      <c r="GO8" s="213"/>
      <c r="GP8" s="212"/>
      <c r="GQ8" s="213" t="str">
        <f>'Auto Journal Entries'!C18</f>
        <v>XXXX Select Account</v>
      </c>
      <c r="GR8" s="212" t="str">
        <f>'Auto Journal Entries'!B18</f>
        <v>201381</v>
      </c>
      <c r="GS8" s="213"/>
      <c r="GT8" s="213"/>
      <c r="GU8" s="213"/>
      <c r="GV8" s="213"/>
      <c r="GW8" s="213" t="str">
        <f>'Auto Journal Entries'!D18</f>
        <v xml:space="preserve"> </v>
      </c>
      <c r="GX8" s="215">
        <f>ROUND('Auto Journal Entries'!A18,2)</f>
        <v>0</v>
      </c>
      <c r="HA8" s="224"/>
      <c r="HB8" s="224"/>
      <c r="HC8" s="224"/>
      <c r="HM8" s="236"/>
      <c r="HP8" s="224"/>
      <c r="HT8" s="236"/>
      <c r="ID8" s="237"/>
      <c r="IJ8" s="224"/>
      <c r="IK8" s="237"/>
      <c r="IL8" s="224"/>
    </row>
    <row r="9" spans="2:248" s="223" customFormat="1">
      <c r="C9" s="224" t="str">
        <f t="shared" si="0"/>
        <v>AKRON</v>
      </c>
      <c r="D9" s="224"/>
      <c r="E9" s="224"/>
      <c r="F9" s="224" t="str">
        <f t="shared" si="1"/>
        <v>Travel 01/01/01 To 01/01/01 0</v>
      </c>
      <c r="G9" s="222">
        <f t="shared" ca="1" si="2"/>
        <v>44361</v>
      </c>
      <c r="H9" s="224" t="e">
        <f t="shared" si="3"/>
        <v>#N/A</v>
      </c>
      <c r="I9" s="224"/>
      <c r="J9" s="224" t="str">
        <f t="shared" si="4"/>
        <v>1</v>
      </c>
      <c r="K9" s="224"/>
      <c r="L9" s="224" t="s">
        <v>381</v>
      </c>
      <c r="M9" s="224" t="str">
        <f t="shared" si="5"/>
        <v>PBMC4RG</v>
      </c>
      <c r="N9" s="224"/>
      <c r="O9" s="224"/>
      <c r="P9" s="224"/>
      <c r="Q9" s="224"/>
      <c r="R9" s="224">
        <f t="shared" si="6"/>
        <v>28.56</v>
      </c>
      <c r="S9" s="213"/>
      <c r="T9" s="213"/>
      <c r="U9" s="213"/>
      <c r="V9" s="213"/>
      <c r="W9" s="213"/>
      <c r="X9" s="213"/>
      <c r="Y9" s="222">
        <f t="shared" ca="1" si="7"/>
        <v>44361</v>
      </c>
      <c r="Z9" s="225"/>
      <c r="AA9" s="225"/>
      <c r="AB9" s="226"/>
      <c r="AC9" s="226"/>
      <c r="AD9" s="227"/>
      <c r="AE9" s="228"/>
      <c r="AF9" s="228"/>
      <c r="AG9" s="229"/>
      <c r="AH9" s="229"/>
      <c r="AI9" s="229"/>
      <c r="AJ9" s="229"/>
      <c r="AK9" s="229"/>
      <c r="AL9" s="229"/>
      <c r="AM9" s="229"/>
      <c r="AN9" s="229"/>
      <c r="AO9" s="229"/>
      <c r="AP9" s="229"/>
      <c r="AQ9" s="229"/>
      <c r="AR9" s="229"/>
      <c r="AS9" s="229"/>
      <c r="AT9" s="229"/>
      <c r="AU9" s="229"/>
      <c r="AV9" s="229"/>
      <c r="AW9" s="229"/>
      <c r="AX9" s="229"/>
      <c r="AY9" s="229"/>
      <c r="AZ9" s="229"/>
      <c r="BA9" s="229"/>
      <c r="BB9" s="230"/>
      <c r="BC9" s="230"/>
      <c r="BD9" s="230"/>
      <c r="BE9" s="230"/>
      <c r="BF9" s="230"/>
      <c r="BG9" s="230"/>
      <c r="BH9" s="230"/>
      <c r="BI9" s="230"/>
      <c r="BJ9" s="230"/>
      <c r="BK9" s="230"/>
      <c r="BL9" s="230"/>
      <c r="BM9" s="230"/>
      <c r="BN9" s="230"/>
      <c r="BO9" s="230"/>
      <c r="BP9" s="230"/>
      <c r="BQ9" s="230"/>
      <c r="BR9" s="230"/>
      <c r="BS9" s="230"/>
      <c r="BT9" s="230"/>
      <c r="BU9" s="230"/>
      <c r="BV9" s="231"/>
      <c r="BW9" s="231"/>
      <c r="BX9" s="231"/>
      <c r="BY9" s="230"/>
      <c r="BZ9" s="230"/>
      <c r="CA9" s="230"/>
      <c r="CB9" s="231"/>
      <c r="CC9" s="230"/>
      <c r="CD9" s="231"/>
      <c r="CE9" s="230"/>
      <c r="CF9" s="230"/>
      <c r="CG9" s="230"/>
      <c r="CH9" s="232"/>
      <c r="CI9" s="230"/>
      <c r="CJ9" s="230"/>
      <c r="CK9" s="230"/>
      <c r="CL9" s="230"/>
      <c r="CM9" s="230"/>
      <c r="CN9" s="232"/>
      <c r="CO9" s="230"/>
      <c r="CP9" s="230"/>
      <c r="CQ9" s="230"/>
      <c r="CR9" s="233"/>
      <c r="CS9" s="233"/>
      <c r="CT9" s="234"/>
      <c r="CU9" s="235"/>
      <c r="CV9" s="234"/>
      <c r="CW9" s="233"/>
      <c r="CX9" s="233"/>
      <c r="CY9" s="233"/>
      <c r="DB9" s="224"/>
      <c r="DE9" s="224"/>
      <c r="DF9" s="224"/>
      <c r="DG9" s="224" t="str">
        <f t="shared" si="8"/>
        <v>CELL C6 - SUPERVISING STUDENT TEACHERS</v>
      </c>
      <c r="DH9" s="215">
        <f>ROUND('Auto Journal Entries'!A19,2)</f>
        <v>28.56</v>
      </c>
      <c r="DI9" s="212"/>
      <c r="DJ9" s="212"/>
      <c r="DK9" s="213"/>
      <c r="DL9" s="213"/>
      <c r="DM9" s="212"/>
      <c r="DN9" s="213"/>
      <c r="DO9" s="212"/>
      <c r="DP9" s="212"/>
      <c r="DQ9" s="212"/>
      <c r="DR9" s="212"/>
      <c r="DS9" s="213"/>
      <c r="DT9" s="213"/>
      <c r="DU9" s="212"/>
      <c r="DV9" s="212"/>
      <c r="DW9" s="212"/>
      <c r="DX9" s="212"/>
      <c r="DY9" s="212"/>
      <c r="DZ9" s="212"/>
      <c r="EA9" s="212"/>
      <c r="EB9" s="212"/>
      <c r="EC9" s="212"/>
      <c r="ED9" s="212"/>
      <c r="EE9" s="212"/>
      <c r="EF9" s="212"/>
      <c r="EG9" s="213"/>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6"/>
      <c r="FN9" s="212"/>
      <c r="FO9" s="212"/>
      <c r="FP9" s="212"/>
      <c r="FQ9" s="212"/>
      <c r="FR9" s="212"/>
      <c r="FS9" s="212"/>
      <c r="FT9" s="212"/>
      <c r="FU9" s="212"/>
      <c r="FV9" s="212"/>
      <c r="FW9" s="212"/>
      <c r="FX9" s="212"/>
      <c r="FY9" s="212"/>
      <c r="FZ9" s="212"/>
      <c r="GA9" s="212"/>
      <c r="GB9" s="212"/>
      <c r="GC9" s="212"/>
      <c r="GD9" s="212"/>
      <c r="GE9" s="212"/>
      <c r="GF9" s="213"/>
      <c r="GG9" s="214"/>
      <c r="GH9" s="213"/>
      <c r="GI9" s="212"/>
      <c r="GJ9" s="212"/>
      <c r="GK9" s="212"/>
      <c r="GL9" s="212"/>
      <c r="GM9" s="212"/>
      <c r="GN9" s="213"/>
      <c r="GO9" s="213"/>
      <c r="GP9" s="212"/>
      <c r="GQ9" s="213" t="str">
        <f>'Auto Journal Entries'!C19</f>
        <v>7065 Mileage</v>
      </c>
      <c r="GR9" s="212" t="str">
        <f>'Auto Journal Entries'!B19</f>
        <v>201381</v>
      </c>
      <c r="GS9" s="213"/>
      <c r="GT9" s="213"/>
      <c r="GU9" s="213"/>
      <c r="GV9" s="213"/>
      <c r="GW9" s="213" t="str">
        <f>'Auto Journal Entries'!D19</f>
        <v>Mileage</v>
      </c>
      <c r="GX9" s="215">
        <f>ROUND('Auto Journal Entries'!A19,2)</f>
        <v>28.56</v>
      </c>
      <c r="HA9" s="224"/>
      <c r="HB9" s="224"/>
      <c r="HC9" s="224"/>
      <c r="HM9" s="236"/>
      <c r="HP9" s="224"/>
      <c r="HT9" s="236"/>
      <c r="ID9" s="237"/>
      <c r="IJ9" s="224"/>
      <c r="IK9" s="237"/>
      <c r="IL9" s="224"/>
    </row>
    <row r="10" spans="2:248" s="223" customFormat="1">
      <c r="C10" s="224" t="str">
        <f t="shared" si="0"/>
        <v>AKRON</v>
      </c>
      <c r="D10" s="224"/>
      <c r="E10" s="224"/>
      <c r="F10" s="224" t="str">
        <f t="shared" si="1"/>
        <v>Travel 01/01/01 To 01/01/01 0</v>
      </c>
      <c r="G10" s="222">
        <f t="shared" ca="1" si="2"/>
        <v>44361</v>
      </c>
      <c r="H10" s="224" t="e">
        <f t="shared" si="3"/>
        <v>#N/A</v>
      </c>
      <c r="I10" s="224"/>
      <c r="J10" s="224" t="str">
        <f t="shared" si="4"/>
        <v>1</v>
      </c>
      <c r="K10" s="224"/>
      <c r="L10" s="224" t="s">
        <v>381</v>
      </c>
      <c r="M10" s="224" t="str">
        <f t="shared" si="5"/>
        <v>PBMC4RG</v>
      </c>
      <c r="N10" s="224"/>
      <c r="O10" s="224"/>
      <c r="P10" s="224"/>
      <c r="Q10" s="224"/>
      <c r="R10" s="224">
        <f t="shared" si="6"/>
        <v>28.56</v>
      </c>
      <c r="S10" s="213"/>
      <c r="T10" s="213"/>
      <c r="U10" s="213"/>
      <c r="V10" s="213"/>
      <c r="W10" s="213"/>
      <c r="X10" s="213"/>
      <c r="Y10" s="222">
        <f t="shared" ca="1" si="7"/>
        <v>44361</v>
      </c>
      <c r="Z10" s="225"/>
      <c r="AA10" s="225"/>
      <c r="AB10" s="226"/>
      <c r="AC10" s="226"/>
      <c r="AD10" s="227"/>
      <c r="AE10" s="228"/>
      <c r="AF10" s="228"/>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30"/>
      <c r="BC10" s="230"/>
      <c r="BD10" s="230"/>
      <c r="BE10" s="230"/>
      <c r="BF10" s="230"/>
      <c r="BG10" s="230"/>
      <c r="BH10" s="230"/>
      <c r="BI10" s="230"/>
      <c r="BJ10" s="230"/>
      <c r="BK10" s="230"/>
      <c r="BL10" s="230"/>
      <c r="BM10" s="230"/>
      <c r="BN10" s="230"/>
      <c r="BO10" s="230"/>
      <c r="BP10" s="230"/>
      <c r="BQ10" s="230"/>
      <c r="BR10" s="230"/>
      <c r="BS10" s="230"/>
      <c r="BT10" s="230"/>
      <c r="BU10" s="230"/>
      <c r="BV10" s="231"/>
      <c r="BW10" s="231"/>
      <c r="BX10" s="231"/>
      <c r="BY10" s="230"/>
      <c r="BZ10" s="230"/>
      <c r="CA10" s="230"/>
      <c r="CB10" s="231"/>
      <c r="CC10" s="230"/>
      <c r="CD10" s="231"/>
      <c r="CE10" s="230"/>
      <c r="CF10" s="230"/>
      <c r="CG10" s="230"/>
      <c r="CH10" s="232"/>
      <c r="CI10" s="230"/>
      <c r="CJ10" s="230"/>
      <c r="CK10" s="230"/>
      <c r="CL10" s="230"/>
      <c r="CM10" s="230"/>
      <c r="CN10" s="232"/>
      <c r="CO10" s="230"/>
      <c r="CP10" s="230"/>
      <c r="CQ10" s="230"/>
      <c r="CR10" s="233"/>
      <c r="CS10" s="233"/>
      <c r="CT10" s="234"/>
      <c r="CU10" s="235"/>
      <c r="CV10" s="234"/>
      <c r="CW10" s="233"/>
      <c r="CX10" s="233"/>
      <c r="CY10" s="233"/>
      <c r="DB10" s="224"/>
      <c r="DE10" s="224"/>
      <c r="DF10" s="224"/>
      <c r="DG10" s="224" t="str">
        <f t="shared" si="8"/>
        <v>CELL C6 - SUPERVISING STUDENT TEACHERS</v>
      </c>
      <c r="DH10" s="215">
        <f>ROUND('Auto Journal Entries'!A20,2)</f>
        <v>0</v>
      </c>
      <c r="DI10" s="212"/>
      <c r="DJ10" s="212"/>
      <c r="DK10" s="213"/>
      <c r="DL10" s="213"/>
      <c r="DM10" s="212"/>
      <c r="DN10" s="213"/>
      <c r="DO10" s="212"/>
      <c r="DP10" s="212"/>
      <c r="DQ10" s="212"/>
      <c r="DR10" s="212"/>
      <c r="DS10" s="213"/>
      <c r="DT10" s="213"/>
      <c r="DU10" s="212"/>
      <c r="DV10" s="212"/>
      <c r="DW10" s="212"/>
      <c r="DX10" s="212"/>
      <c r="DY10" s="212"/>
      <c r="DZ10" s="212"/>
      <c r="EA10" s="212"/>
      <c r="EB10" s="212"/>
      <c r="EC10" s="212"/>
      <c r="ED10" s="212"/>
      <c r="EE10" s="212"/>
      <c r="EF10" s="212"/>
      <c r="EG10" s="213"/>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6"/>
      <c r="FN10" s="212"/>
      <c r="FO10" s="212"/>
      <c r="FP10" s="212"/>
      <c r="FQ10" s="212"/>
      <c r="FR10" s="212"/>
      <c r="FS10" s="212"/>
      <c r="FT10" s="212"/>
      <c r="FU10" s="212"/>
      <c r="FV10" s="212"/>
      <c r="FW10" s="212"/>
      <c r="FX10" s="212"/>
      <c r="FY10" s="212"/>
      <c r="FZ10" s="212"/>
      <c r="GA10" s="212"/>
      <c r="GB10" s="212"/>
      <c r="GC10" s="212"/>
      <c r="GD10" s="212"/>
      <c r="GE10" s="212"/>
      <c r="GF10" s="213"/>
      <c r="GG10" s="214"/>
      <c r="GH10" s="213"/>
      <c r="GI10" s="212"/>
      <c r="GJ10" s="212"/>
      <c r="GK10" s="212"/>
      <c r="GL10" s="212"/>
      <c r="GM10" s="212"/>
      <c r="GN10" s="213"/>
      <c r="GO10" s="213"/>
      <c r="GP10" s="212"/>
      <c r="GQ10" s="213" t="str">
        <f>'Auto Journal Entries'!C20</f>
        <v>7066 Lodging</v>
      </c>
      <c r="GR10" s="212" t="str">
        <f>'Auto Journal Entries'!B20</f>
        <v>201381</v>
      </c>
      <c r="GS10" s="213"/>
      <c r="GT10" s="213"/>
      <c r="GU10" s="213"/>
      <c r="GV10" s="213"/>
      <c r="GW10" s="213" t="str">
        <f>'Auto Journal Entries'!D20</f>
        <v xml:space="preserve"> </v>
      </c>
      <c r="GX10" s="215">
        <f>ROUND('Auto Journal Entries'!A20,2)</f>
        <v>0</v>
      </c>
      <c r="HA10" s="224"/>
      <c r="HB10" s="224"/>
      <c r="HC10" s="224"/>
      <c r="HM10" s="236"/>
      <c r="HP10" s="224"/>
      <c r="HT10" s="236"/>
      <c r="ID10" s="237"/>
      <c r="IJ10" s="224"/>
      <c r="IK10" s="237"/>
      <c r="IL10" s="224"/>
    </row>
    <row r="11" spans="2:248" s="223" customFormat="1">
      <c r="C11" s="224" t="str">
        <f t="shared" si="0"/>
        <v>AKRON</v>
      </c>
      <c r="D11" s="224"/>
      <c r="E11" s="224"/>
      <c r="F11" s="224" t="str">
        <f t="shared" si="1"/>
        <v>Travel 01/01/01 To 01/01/01 0</v>
      </c>
      <c r="G11" s="222">
        <f t="shared" ca="1" si="2"/>
        <v>44361</v>
      </c>
      <c r="H11" s="224" t="e">
        <f t="shared" si="3"/>
        <v>#N/A</v>
      </c>
      <c r="I11" s="224"/>
      <c r="J11" s="224" t="str">
        <f t="shared" si="4"/>
        <v>1</v>
      </c>
      <c r="K11" s="224"/>
      <c r="L11" s="224" t="s">
        <v>381</v>
      </c>
      <c r="M11" s="224" t="str">
        <f t="shared" si="5"/>
        <v>PBMC4RG</v>
      </c>
      <c r="N11" s="224"/>
      <c r="O11" s="224"/>
      <c r="P11" s="224"/>
      <c r="Q11" s="224"/>
      <c r="R11" s="224">
        <f t="shared" si="6"/>
        <v>28.56</v>
      </c>
      <c r="S11" s="213"/>
      <c r="T11" s="213"/>
      <c r="U11" s="213"/>
      <c r="V11" s="213"/>
      <c r="W11" s="213"/>
      <c r="X11" s="213"/>
      <c r="Y11" s="222">
        <f t="shared" ca="1" si="7"/>
        <v>44361</v>
      </c>
      <c r="Z11" s="225"/>
      <c r="AA11" s="225"/>
      <c r="AB11" s="226"/>
      <c r="AC11" s="226"/>
      <c r="AD11" s="227"/>
      <c r="AE11" s="228"/>
      <c r="AF11" s="228"/>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30"/>
      <c r="BC11" s="230"/>
      <c r="BD11" s="230"/>
      <c r="BE11" s="230"/>
      <c r="BF11" s="230"/>
      <c r="BG11" s="230"/>
      <c r="BH11" s="230"/>
      <c r="BI11" s="230"/>
      <c r="BJ11" s="230"/>
      <c r="BK11" s="230"/>
      <c r="BL11" s="230"/>
      <c r="BM11" s="230"/>
      <c r="BN11" s="230"/>
      <c r="BO11" s="230"/>
      <c r="BP11" s="230"/>
      <c r="BQ11" s="230"/>
      <c r="BR11" s="230"/>
      <c r="BS11" s="230"/>
      <c r="BT11" s="230"/>
      <c r="BU11" s="230"/>
      <c r="BV11" s="231"/>
      <c r="BW11" s="231"/>
      <c r="BX11" s="231"/>
      <c r="BY11" s="230"/>
      <c r="BZ11" s="230"/>
      <c r="CA11" s="230"/>
      <c r="CB11" s="231"/>
      <c r="CC11" s="230"/>
      <c r="CD11" s="231"/>
      <c r="CE11" s="230"/>
      <c r="CF11" s="230"/>
      <c r="CG11" s="230"/>
      <c r="CH11" s="232"/>
      <c r="CI11" s="230"/>
      <c r="CJ11" s="230"/>
      <c r="CK11" s="230"/>
      <c r="CL11" s="230"/>
      <c r="CM11" s="230"/>
      <c r="CN11" s="232"/>
      <c r="CO11" s="230"/>
      <c r="CP11" s="230"/>
      <c r="CQ11" s="230"/>
      <c r="CR11" s="233"/>
      <c r="CS11" s="233"/>
      <c r="CT11" s="234"/>
      <c r="CU11" s="235"/>
      <c r="CV11" s="234"/>
      <c r="CW11" s="233"/>
      <c r="CX11" s="233"/>
      <c r="CY11" s="233"/>
      <c r="DB11" s="224"/>
      <c r="DE11" s="224"/>
      <c r="DF11" s="224"/>
      <c r="DG11" s="224" t="str">
        <f t="shared" si="8"/>
        <v>CELL C6 - SUPERVISING STUDENT TEACHERS</v>
      </c>
      <c r="DH11" s="215">
        <f>ROUND('Auto Journal Entries'!A21,2)</f>
        <v>0</v>
      </c>
      <c r="DI11" s="212"/>
      <c r="DJ11" s="212"/>
      <c r="DK11" s="213"/>
      <c r="DL11" s="213"/>
      <c r="DM11" s="212"/>
      <c r="DN11" s="213"/>
      <c r="DO11" s="212"/>
      <c r="DP11" s="212"/>
      <c r="DQ11" s="212"/>
      <c r="DR11" s="212"/>
      <c r="DS11" s="213"/>
      <c r="DT11" s="213"/>
      <c r="DU11" s="212"/>
      <c r="DV11" s="212"/>
      <c r="DW11" s="212"/>
      <c r="DX11" s="212"/>
      <c r="DY11" s="212"/>
      <c r="DZ11" s="212"/>
      <c r="EA11" s="212"/>
      <c r="EB11" s="212"/>
      <c r="EC11" s="212"/>
      <c r="ED11" s="212"/>
      <c r="EE11" s="212"/>
      <c r="EF11" s="212"/>
      <c r="EG11" s="213"/>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6"/>
      <c r="FN11" s="212"/>
      <c r="FO11" s="212"/>
      <c r="FP11" s="212"/>
      <c r="FQ11" s="212"/>
      <c r="FR11" s="212"/>
      <c r="FS11" s="212"/>
      <c r="FT11" s="212"/>
      <c r="FU11" s="212"/>
      <c r="FV11" s="212"/>
      <c r="FW11" s="212"/>
      <c r="FX11" s="212"/>
      <c r="FY11" s="212"/>
      <c r="FZ11" s="212"/>
      <c r="GA11" s="212"/>
      <c r="GB11" s="212"/>
      <c r="GC11" s="212"/>
      <c r="GD11" s="212"/>
      <c r="GE11" s="212"/>
      <c r="GF11" s="213"/>
      <c r="GG11" s="214"/>
      <c r="GH11" s="213"/>
      <c r="GI11" s="212"/>
      <c r="GJ11" s="212"/>
      <c r="GK11" s="212"/>
      <c r="GL11" s="212"/>
      <c r="GM11" s="212"/>
      <c r="GN11" s="213"/>
      <c r="GO11" s="213"/>
      <c r="GP11" s="212"/>
      <c r="GQ11" s="213" t="str">
        <f>'Auto Journal Entries'!C21</f>
        <v>7067 Meals</v>
      </c>
      <c r="GR11" s="212" t="str">
        <f>'Auto Journal Entries'!B21</f>
        <v>201381</v>
      </c>
      <c r="GS11" s="213"/>
      <c r="GT11" s="213"/>
      <c r="GU11" s="213"/>
      <c r="GV11" s="213"/>
      <c r="GW11" s="213" t="str">
        <f>'Auto Journal Entries'!D21</f>
        <v>Meals</v>
      </c>
      <c r="GX11" s="215">
        <f>ROUND('Auto Journal Entries'!A21,2)</f>
        <v>0</v>
      </c>
      <c r="HA11" s="224"/>
      <c r="HB11" s="224"/>
      <c r="HC11" s="224"/>
      <c r="HM11" s="236"/>
      <c r="HP11" s="224"/>
      <c r="HT11" s="236"/>
      <c r="ID11" s="237"/>
      <c r="IJ11" s="224"/>
      <c r="IK11" s="237"/>
      <c r="IL11" s="224"/>
    </row>
    <row r="12" spans="2:248" s="223" customFormat="1">
      <c r="C12" s="224" t="str">
        <f t="shared" si="0"/>
        <v>AKRON</v>
      </c>
      <c r="D12" s="224"/>
      <c r="E12" s="224"/>
      <c r="F12" s="224" t="str">
        <f t="shared" si="1"/>
        <v>Travel 01/01/01 To 01/01/01 0</v>
      </c>
      <c r="G12" s="222">
        <f t="shared" ca="1" si="2"/>
        <v>44361</v>
      </c>
      <c r="H12" s="224" t="e">
        <f t="shared" si="3"/>
        <v>#N/A</v>
      </c>
      <c r="I12" s="224"/>
      <c r="J12" s="224" t="str">
        <f t="shared" si="4"/>
        <v>1</v>
      </c>
      <c r="K12" s="224"/>
      <c r="L12" s="224" t="s">
        <v>381</v>
      </c>
      <c r="M12" s="224" t="str">
        <f t="shared" si="5"/>
        <v>PBMC4RG</v>
      </c>
      <c r="N12" s="224"/>
      <c r="O12" s="224"/>
      <c r="P12" s="224"/>
      <c r="Q12" s="224"/>
      <c r="R12" s="224">
        <f t="shared" si="6"/>
        <v>28.56</v>
      </c>
      <c r="S12" s="213"/>
      <c r="T12" s="213"/>
      <c r="U12" s="213"/>
      <c r="V12" s="213"/>
      <c r="W12" s="213"/>
      <c r="X12" s="213"/>
      <c r="Y12" s="222">
        <f t="shared" ca="1" si="7"/>
        <v>44361</v>
      </c>
      <c r="Z12" s="225"/>
      <c r="AA12" s="225"/>
      <c r="AB12" s="226"/>
      <c r="AC12" s="226"/>
      <c r="AD12" s="227"/>
      <c r="AE12" s="228"/>
      <c r="AF12" s="228"/>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30"/>
      <c r="BC12" s="230"/>
      <c r="BD12" s="230"/>
      <c r="BE12" s="230"/>
      <c r="BF12" s="230"/>
      <c r="BG12" s="230"/>
      <c r="BH12" s="230"/>
      <c r="BI12" s="230"/>
      <c r="BJ12" s="230"/>
      <c r="BK12" s="230"/>
      <c r="BL12" s="230"/>
      <c r="BM12" s="230"/>
      <c r="BN12" s="230"/>
      <c r="BO12" s="230"/>
      <c r="BP12" s="230"/>
      <c r="BQ12" s="230"/>
      <c r="BR12" s="230"/>
      <c r="BS12" s="230"/>
      <c r="BT12" s="230"/>
      <c r="BU12" s="230"/>
      <c r="BV12" s="231"/>
      <c r="BW12" s="231"/>
      <c r="BX12" s="231"/>
      <c r="BY12" s="230"/>
      <c r="BZ12" s="230"/>
      <c r="CA12" s="230"/>
      <c r="CB12" s="231"/>
      <c r="CC12" s="230"/>
      <c r="CD12" s="231"/>
      <c r="CE12" s="230"/>
      <c r="CF12" s="230"/>
      <c r="CG12" s="230"/>
      <c r="CH12" s="232"/>
      <c r="CI12" s="230"/>
      <c r="CJ12" s="230"/>
      <c r="CK12" s="230"/>
      <c r="CL12" s="230"/>
      <c r="CM12" s="230"/>
      <c r="CN12" s="232"/>
      <c r="CO12" s="230"/>
      <c r="CP12" s="230"/>
      <c r="CQ12" s="230"/>
      <c r="CR12" s="233"/>
      <c r="CS12" s="233"/>
      <c r="CT12" s="234"/>
      <c r="CU12" s="235"/>
      <c r="CV12" s="234"/>
      <c r="CW12" s="233"/>
      <c r="CX12" s="233"/>
      <c r="CY12" s="233"/>
      <c r="DB12" s="224"/>
      <c r="DE12" s="224"/>
      <c r="DF12" s="224"/>
      <c r="DG12" s="224" t="str">
        <f t="shared" si="8"/>
        <v>CELL C6 - SUPERVISING STUDENT TEACHERS</v>
      </c>
      <c r="DH12" s="215">
        <f>ROUND('Auto Journal Entries'!A22,2)</f>
        <v>0</v>
      </c>
      <c r="DI12" s="212"/>
      <c r="DJ12" s="212"/>
      <c r="DK12" s="213"/>
      <c r="DL12" s="213"/>
      <c r="DM12" s="212"/>
      <c r="DN12" s="213"/>
      <c r="DO12" s="212"/>
      <c r="DP12" s="212"/>
      <c r="DQ12" s="212"/>
      <c r="DR12" s="212"/>
      <c r="DS12" s="213"/>
      <c r="DT12" s="213"/>
      <c r="DU12" s="212"/>
      <c r="DV12" s="212"/>
      <c r="DW12" s="212"/>
      <c r="DX12" s="212"/>
      <c r="DY12" s="212"/>
      <c r="DZ12" s="212"/>
      <c r="EA12" s="212"/>
      <c r="EB12" s="212"/>
      <c r="EC12" s="212"/>
      <c r="ED12" s="212"/>
      <c r="EE12" s="212"/>
      <c r="EF12" s="212"/>
      <c r="EG12" s="213"/>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6"/>
      <c r="FN12" s="212"/>
      <c r="FO12" s="212"/>
      <c r="FP12" s="212"/>
      <c r="FQ12" s="212"/>
      <c r="FR12" s="212"/>
      <c r="FS12" s="212"/>
      <c r="FT12" s="212"/>
      <c r="FU12" s="212"/>
      <c r="FV12" s="212"/>
      <c r="FW12" s="212"/>
      <c r="FX12" s="212"/>
      <c r="FY12" s="212"/>
      <c r="FZ12" s="212"/>
      <c r="GA12" s="212"/>
      <c r="GB12" s="212"/>
      <c r="GC12" s="212"/>
      <c r="GD12" s="212"/>
      <c r="GE12" s="212"/>
      <c r="GF12" s="213"/>
      <c r="GG12" s="214"/>
      <c r="GH12" s="213"/>
      <c r="GI12" s="212"/>
      <c r="GJ12" s="212"/>
      <c r="GK12" s="212"/>
      <c r="GL12" s="212"/>
      <c r="GM12" s="212"/>
      <c r="GN12" s="213"/>
      <c r="GO12" s="213"/>
      <c r="GP12" s="212"/>
      <c r="GQ12" s="213" t="str">
        <f>'Auto Journal Entries'!C22</f>
        <v>XXXX Select Account</v>
      </c>
      <c r="GR12" s="212" t="str">
        <f>'Auto Journal Entries'!B22</f>
        <v>201381</v>
      </c>
      <c r="GS12" s="213"/>
      <c r="GT12" s="213"/>
      <c r="GU12" s="213"/>
      <c r="GV12" s="213"/>
      <c r="GW12" s="213" t="str">
        <f>'Auto Journal Entries'!D22</f>
        <v xml:space="preserve"> </v>
      </c>
      <c r="GX12" s="215">
        <f>ROUND('Auto Journal Entries'!A22,2)</f>
        <v>0</v>
      </c>
      <c r="HA12" s="224"/>
      <c r="HB12" s="224"/>
      <c r="HC12" s="224"/>
      <c r="HM12" s="236"/>
      <c r="HP12" s="224"/>
      <c r="HT12" s="236"/>
      <c r="ID12" s="237"/>
      <c r="IJ12" s="224"/>
      <c r="IK12" s="237"/>
      <c r="IL12" s="224"/>
    </row>
    <row r="13" spans="2:248" s="223" customFormat="1">
      <c r="C13" s="224" t="str">
        <f t="shared" si="0"/>
        <v>AKRON</v>
      </c>
      <c r="D13" s="224"/>
      <c r="E13" s="224"/>
      <c r="F13" s="224" t="str">
        <f t="shared" si="1"/>
        <v>Travel 01/01/01 To 01/01/01 0</v>
      </c>
      <c r="G13" s="222">
        <f t="shared" ca="1" si="2"/>
        <v>44361</v>
      </c>
      <c r="H13" s="224" t="e">
        <f t="shared" si="3"/>
        <v>#N/A</v>
      </c>
      <c r="I13" s="224"/>
      <c r="J13" s="224" t="str">
        <f t="shared" si="4"/>
        <v>1</v>
      </c>
      <c r="K13" s="224"/>
      <c r="L13" s="224" t="s">
        <v>381</v>
      </c>
      <c r="M13" s="224" t="str">
        <f t="shared" si="5"/>
        <v>PBMC4RG</v>
      </c>
      <c r="N13" s="224"/>
      <c r="O13" s="224"/>
      <c r="P13" s="224"/>
      <c r="Q13" s="224"/>
      <c r="R13" s="224">
        <f t="shared" si="6"/>
        <v>28.56</v>
      </c>
      <c r="S13" s="213"/>
      <c r="T13" s="213"/>
      <c r="U13" s="213"/>
      <c r="V13" s="213"/>
      <c r="W13" s="213"/>
      <c r="X13" s="213"/>
      <c r="Y13" s="222">
        <f t="shared" ca="1" si="7"/>
        <v>44361</v>
      </c>
      <c r="Z13" s="225"/>
      <c r="AA13" s="225"/>
      <c r="AB13" s="226"/>
      <c r="AC13" s="226"/>
      <c r="AD13" s="227"/>
      <c r="AE13" s="228"/>
      <c r="AF13" s="228"/>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30"/>
      <c r="BC13" s="230"/>
      <c r="BD13" s="230"/>
      <c r="BE13" s="230"/>
      <c r="BF13" s="230"/>
      <c r="BG13" s="230"/>
      <c r="BH13" s="230"/>
      <c r="BI13" s="230"/>
      <c r="BJ13" s="230"/>
      <c r="BK13" s="230"/>
      <c r="BL13" s="230"/>
      <c r="BM13" s="230"/>
      <c r="BN13" s="230"/>
      <c r="BO13" s="230"/>
      <c r="BP13" s="230"/>
      <c r="BQ13" s="230"/>
      <c r="BR13" s="230"/>
      <c r="BS13" s="230"/>
      <c r="BT13" s="230"/>
      <c r="BU13" s="230"/>
      <c r="BV13" s="231"/>
      <c r="BW13" s="231"/>
      <c r="BX13" s="231"/>
      <c r="BY13" s="230"/>
      <c r="BZ13" s="230"/>
      <c r="CA13" s="230"/>
      <c r="CB13" s="231"/>
      <c r="CC13" s="230"/>
      <c r="CD13" s="231"/>
      <c r="CE13" s="230"/>
      <c r="CF13" s="230"/>
      <c r="CG13" s="230"/>
      <c r="CH13" s="232"/>
      <c r="CI13" s="230"/>
      <c r="CJ13" s="230"/>
      <c r="CK13" s="230"/>
      <c r="CL13" s="230"/>
      <c r="CM13" s="230"/>
      <c r="CN13" s="232"/>
      <c r="CO13" s="230"/>
      <c r="CP13" s="230"/>
      <c r="CQ13" s="230"/>
      <c r="CR13" s="233"/>
      <c r="CS13" s="233"/>
      <c r="CT13" s="234"/>
      <c r="CU13" s="235"/>
      <c r="CV13" s="234"/>
      <c r="CW13" s="233"/>
      <c r="CX13" s="233"/>
      <c r="CY13" s="233"/>
      <c r="DB13" s="224"/>
      <c r="DE13" s="224"/>
      <c r="DF13" s="224"/>
      <c r="DG13" s="224" t="str">
        <f t="shared" si="8"/>
        <v>CELL C6 - SUPERVISING STUDENT TEACHERS</v>
      </c>
      <c r="DH13" s="215">
        <f>ROUND('Auto Journal Entries'!A23,2)</f>
        <v>0</v>
      </c>
      <c r="DI13" s="212"/>
      <c r="DJ13" s="212"/>
      <c r="DK13" s="213"/>
      <c r="DL13" s="213"/>
      <c r="DM13" s="212"/>
      <c r="DN13" s="213"/>
      <c r="DO13" s="212"/>
      <c r="DP13" s="212"/>
      <c r="DQ13" s="212"/>
      <c r="DR13" s="212"/>
      <c r="DS13" s="213"/>
      <c r="DT13" s="213"/>
      <c r="DU13" s="212"/>
      <c r="DV13" s="212"/>
      <c r="DW13" s="212"/>
      <c r="DX13" s="212"/>
      <c r="DY13" s="212"/>
      <c r="DZ13" s="212"/>
      <c r="EA13" s="212"/>
      <c r="EB13" s="212"/>
      <c r="EC13" s="212"/>
      <c r="ED13" s="212"/>
      <c r="EE13" s="212"/>
      <c r="EF13" s="212"/>
      <c r="EG13" s="213"/>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6"/>
      <c r="FN13" s="212"/>
      <c r="FO13" s="212"/>
      <c r="FP13" s="212"/>
      <c r="FQ13" s="212"/>
      <c r="FR13" s="212"/>
      <c r="FS13" s="212"/>
      <c r="FT13" s="212"/>
      <c r="FU13" s="212"/>
      <c r="FV13" s="212"/>
      <c r="FW13" s="212"/>
      <c r="FX13" s="212"/>
      <c r="FY13" s="212"/>
      <c r="FZ13" s="212"/>
      <c r="GA13" s="212"/>
      <c r="GB13" s="212"/>
      <c r="GC13" s="212"/>
      <c r="GD13" s="212"/>
      <c r="GE13" s="212"/>
      <c r="GF13" s="213"/>
      <c r="GG13" s="214"/>
      <c r="GH13" s="213"/>
      <c r="GI13" s="212"/>
      <c r="GJ13" s="212"/>
      <c r="GK13" s="212"/>
      <c r="GL13" s="212"/>
      <c r="GM13" s="212"/>
      <c r="GN13" s="213"/>
      <c r="GO13" s="213"/>
      <c r="GP13" s="212"/>
      <c r="GQ13" s="213" t="str">
        <f>'Auto Journal Entries'!C23</f>
        <v>XXXX Select Account</v>
      </c>
      <c r="GR13" s="212" t="str">
        <f>'Auto Journal Entries'!B23</f>
        <v>201381</v>
      </c>
      <c r="GS13" s="213"/>
      <c r="GT13" s="213"/>
      <c r="GU13" s="213"/>
      <c r="GV13" s="213"/>
      <c r="GW13" s="213" t="str">
        <f>'Auto Journal Entries'!D23</f>
        <v xml:space="preserve"> </v>
      </c>
      <c r="GX13" s="215">
        <f>ROUND('Auto Journal Entries'!A23,2)</f>
        <v>0</v>
      </c>
      <c r="HA13" s="224"/>
      <c r="HB13" s="224"/>
      <c r="HC13" s="224"/>
      <c r="HM13" s="236"/>
      <c r="HP13" s="224"/>
      <c r="HT13" s="236"/>
      <c r="ID13" s="237"/>
      <c r="IJ13" s="224"/>
      <c r="IK13" s="237"/>
      <c r="IL13" s="224"/>
    </row>
    <row r="14" spans="2:248" s="223" customFormat="1">
      <c r="C14" s="224" t="str">
        <f t="shared" si="0"/>
        <v>AKRON</v>
      </c>
      <c r="D14" s="224"/>
      <c r="E14" s="224"/>
      <c r="F14" s="224" t="str">
        <f t="shared" si="1"/>
        <v>Travel 01/01/01 To 01/01/01 0</v>
      </c>
      <c r="G14" s="222">
        <f t="shared" ca="1" si="2"/>
        <v>44361</v>
      </c>
      <c r="H14" s="224" t="e">
        <f t="shared" si="3"/>
        <v>#N/A</v>
      </c>
      <c r="I14" s="224"/>
      <c r="J14" s="224" t="str">
        <f t="shared" si="4"/>
        <v>1</v>
      </c>
      <c r="K14" s="224"/>
      <c r="L14" s="224" t="s">
        <v>381</v>
      </c>
      <c r="M14" s="224" t="str">
        <f t="shared" si="5"/>
        <v>PBMC4RG</v>
      </c>
      <c r="N14" s="224"/>
      <c r="O14" s="224"/>
      <c r="P14" s="224"/>
      <c r="Q14" s="224"/>
      <c r="R14" s="224">
        <f t="shared" si="6"/>
        <v>28.56</v>
      </c>
      <c r="S14" s="213"/>
      <c r="T14" s="213"/>
      <c r="U14" s="213"/>
      <c r="V14" s="213"/>
      <c r="W14" s="213"/>
      <c r="X14" s="213"/>
      <c r="Y14" s="222">
        <f t="shared" ca="1" si="7"/>
        <v>44361</v>
      </c>
      <c r="Z14" s="225"/>
      <c r="AA14" s="225"/>
      <c r="AB14" s="226"/>
      <c r="AC14" s="226"/>
      <c r="AD14" s="227"/>
      <c r="AE14" s="228"/>
      <c r="AF14" s="228"/>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30"/>
      <c r="BC14" s="230"/>
      <c r="BD14" s="230"/>
      <c r="BE14" s="230"/>
      <c r="BF14" s="230"/>
      <c r="BG14" s="230"/>
      <c r="BH14" s="230"/>
      <c r="BI14" s="230"/>
      <c r="BJ14" s="230"/>
      <c r="BK14" s="230"/>
      <c r="BL14" s="230"/>
      <c r="BM14" s="230"/>
      <c r="BN14" s="230"/>
      <c r="BO14" s="230"/>
      <c r="BP14" s="230"/>
      <c r="BQ14" s="230"/>
      <c r="BR14" s="230"/>
      <c r="BS14" s="230"/>
      <c r="BT14" s="230"/>
      <c r="BU14" s="230"/>
      <c r="BV14" s="231"/>
      <c r="BW14" s="231"/>
      <c r="BX14" s="231"/>
      <c r="BY14" s="230"/>
      <c r="BZ14" s="230"/>
      <c r="CA14" s="230"/>
      <c r="CB14" s="231"/>
      <c r="CC14" s="230"/>
      <c r="CD14" s="231"/>
      <c r="CE14" s="230"/>
      <c r="CF14" s="230"/>
      <c r="CG14" s="230"/>
      <c r="CH14" s="232"/>
      <c r="CI14" s="230"/>
      <c r="CJ14" s="230"/>
      <c r="CK14" s="230"/>
      <c r="CL14" s="230"/>
      <c r="CM14" s="230"/>
      <c r="CN14" s="232"/>
      <c r="CO14" s="230"/>
      <c r="CP14" s="230"/>
      <c r="CQ14" s="230"/>
      <c r="CR14" s="233"/>
      <c r="CS14" s="233"/>
      <c r="CT14" s="234"/>
      <c r="CU14" s="235"/>
      <c r="CV14" s="234"/>
      <c r="CW14" s="233"/>
      <c r="CX14" s="233"/>
      <c r="CY14" s="233"/>
      <c r="DB14" s="224"/>
      <c r="DE14" s="224"/>
      <c r="DF14" s="224"/>
      <c r="DG14" s="224" t="str">
        <f t="shared" si="8"/>
        <v>CELL C6 - SUPERVISING STUDENT TEACHERS</v>
      </c>
      <c r="DH14" s="215">
        <f>ROUND('Auto Journal Entries'!A24,2)</f>
        <v>0</v>
      </c>
      <c r="DI14" s="212"/>
      <c r="DJ14" s="212"/>
      <c r="DK14" s="213"/>
      <c r="DL14" s="213"/>
      <c r="DM14" s="212"/>
      <c r="DN14" s="213"/>
      <c r="DO14" s="212"/>
      <c r="DP14" s="212"/>
      <c r="DQ14" s="212"/>
      <c r="DR14" s="212"/>
      <c r="DS14" s="213"/>
      <c r="DT14" s="213"/>
      <c r="DU14" s="212"/>
      <c r="DV14" s="212"/>
      <c r="DW14" s="212"/>
      <c r="DX14" s="212"/>
      <c r="DY14" s="212"/>
      <c r="DZ14" s="212"/>
      <c r="EA14" s="212"/>
      <c r="EB14" s="212"/>
      <c r="EC14" s="212"/>
      <c r="ED14" s="212"/>
      <c r="EE14" s="212"/>
      <c r="EF14" s="212"/>
      <c r="EG14" s="213"/>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6"/>
      <c r="FN14" s="212"/>
      <c r="FO14" s="212"/>
      <c r="FP14" s="212"/>
      <c r="FQ14" s="212"/>
      <c r="FR14" s="212"/>
      <c r="FS14" s="212"/>
      <c r="FT14" s="212"/>
      <c r="FU14" s="212"/>
      <c r="FV14" s="212"/>
      <c r="FW14" s="212"/>
      <c r="FX14" s="212"/>
      <c r="FY14" s="212"/>
      <c r="FZ14" s="212"/>
      <c r="GA14" s="212"/>
      <c r="GB14" s="212"/>
      <c r="GC14" s="212"/>
      <c r="GD14" s="212"/>
      <c r="GE14" s="212"/>
      <c r="GF14" s="213"/>
      <c r="GG14" s="214"/>
      <c r="GH14" s="213"/>
      <c r="GI14" s="212"/>
      <c r="GJ14" s="212"/>
      <c r="GK14" s="212"/>
      <c r="GL14" s="212"/>
      <c r="GM14" s="212"/>
      <c r="GN14" s="213"/>
      <c r="GO14" s="213"/>
      <c r="GP14" s="212"/>
      <c r="GQ14" s="213" t="str">
        <f>'Auto Journal Entries'!C24</f>
        <v>XXXX Select Account</v>
      </c>
      <c r="GR14" s="212" t="str">
        <f>'Auto Journal Entries'!B24</f>
        <v>201381</v>
      </c>
      <c r="GS14" s="213"/>
      <c r="GT14" s="213"/>
      <c r="GU14" s="213"/>
      <c r="GV14" s="213"/>
      <c r="GW14" s="213" t="str">
        <f>'Auto Journal Entries'!D24</f>
        <v xml:space="preserve"> </v>
      </c>
      <c r="GX14" s="215">
        <f>ROUND('Auto Journal Entries'!A24,2)</f>
        <v>0</v>
      </c>
      <c r="HA14" s="224"/>
      <c r="HB14" s="224"/>
      <c r="HC14" s="224"/>
      <c r="HM14" s="236"/>
      <c r="HP14" s="224"/>
      <c r="HT14" s="236"/>
      <c r="ID14" s="237"/>
      <c r="IJ14" s="224"/>
      <c r="IK14" s="237"/>
      <c r="IL14" s="224"/>
    </row>
    <row r="15" spans="2:248" s="223" customFormat="1">
      <c r="C15" s="224" t="str">
        <f t="shared" si="0"/>
        <v>AKRON</v>
      </c>
      <c r="D15" s="224"/>
      <c r="E15" s="224"/>
      <c r="F15" s="224" t="str">
        <f t="shared" si="1"/>
        <v>Travel 01/01/01 To 01/01/01 0</v>
      </c>
      <c r="G15" s="222">
        <f t="shared" ca="1" si="2"/>
        <v>44361</v>
      </c>
      <c r="H15" s="224" t="e">
        <f t="shared" si="3"/>
        <v>#N/A</v>
      </c>
      <c r="I15" s="224"/>
      <c r="J15" s="224" t="str">
        <f t="shared" si="4"/>
        <v>1</v>
      </c>
      <c r="K15" s="224"/>
      <c r="L15" s="224" t="s">
        <v>381</v>
      </c>
      <c r="M15" s="224" t="str">
        <f t="shared" si="5"/>
        <v>PBMC4RG</v>
      </c>
      <c r="N15" s="224"/>
      <c r="O15" s="224"/>
      <c r="P15" s="224"/>
      <c r="Q15" s="224"/>
      <c r="R15" s="224">
        <f t="shared" si="6"/>
        <v>28.56</v>
      </c>
      <c r="S15" s="213"/>
      <c r="T15" s="213"/>
      <c r="U15" s="213"/>
      <c r="V15" s="213"/>
      <c r="W15" s="213"/>
      <c r="X15" s="213"/>
      <c r="Y15" s="222">
        <f t="shared" ca="1" si="7"/>
        <v>44361</v>
      </c>
      <c r="Z15" s="225"/>
      <c r="AA15" s="225"/>
      <c r="AB15" s="226"/>
      <c r="AC15" s="226"/>
      <c r="AD15" s="227"/>
      <c r="AE15" s="228"/>
      <c r="AF15" s="228"/>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30"/>
      <c r="BC15" s="230"/>
      <c r="BD15" s="230"/>
      <c r="BE15" s="230"/>
      <c r="BF15" s="230"/>
      <c r="BG15" s="230"/>
      <c r="BH15" s="230"/>
      <c r="BI15" s="230"/>
      <c r="BJ15" s="230"/>
      <c r="BK15" s="230"/>
      <c r="BL15" s="230"/>
      <c r="BM15" s="230"/>
      <c r="BN15" s="230"/>
      <c r="BO15" s="230"/>
      <c r="BP15" s="230"/>
      <c r="BQ15" s="230"/>
      <c r="BR15" s="230"/>
      <c r="BS15" s="230"/>
      <c r="BT15" s="230"/>
      <c r="BU15" s="230"/>
      <c r="BV15" s="231"/>
      <c r="BW15" s="231"/>
      <c r="BX15" s="231"/>
      <c r="BY15" s="230"/>
      <c r="BZ15" s="230"/>
      <c r="CA15" s="230"/>
      <c r="CB15" s="231"/>
      <c r="CC15" s="230"/>
      <c r="CD15" s="231"/>
      <c r="CE15" s="230"/>
      <c r="CF15" s="230"/>
      <c r="CG15" s="230"/>
      <c r="CH15" s="232"/>
      <c r="CI15" s="230"/>
      <c r="CJ15" s="230"/>
      <c r="CK15" s="230"/>
      <c r="CL15" s="230"/>
      <c r="CM15" s="230"/>
      <c r="CN15" s="232"/>
      <c r="CO15" s="230"/>
      <c r="CP15" s="230"/>
      <c r="CQ15" s="230"/>
      <c r="CR15" s="233"/>
      <c r="CS15" s="233"/>
      <c r="CT15" s="234"/>
      <c r="CU15" s="235"/>
      <c r="CV15" s="234"/>
      <c r="CW15" s="233"/>
      <c r="CX15" s="233"/>
      <c r="CY15" s="233"/>
      <c r="DB15" s="224"/>
      <c r="DE15" s="224"/>
      <c r="DF15" s="224"/>
      <c r="DG15" s="224" t="str">
        <f t="shared" si="8"/>
        <v>CELL C6 - SUPERVISING STUDENT TEACHERS</v>
      </c>
      <c r="DH15" s="215">
        <f>ROUND('Auto Journal Entries'!A25,2)</f>
        <v>0</v>
      </c>
      <c r="DI15" s="212"/>
      <c r="DJ15" s="212"/>
      <c r="DK15" s="213"/>
      <c r="DL15" s="213"/>
      <c r="DM15" s="212"/>
      <c r="DN15" s="213"/>
      <c r="DO15" s="212"/>
      <c r="DP15" s="212"/>
      <c r="DQ15" s="212"/>
      <c r="DR15" s="212"/>
      <c r="DS15" s="213"/>
      <c r="DT15" s="213"/>
      <c r="DU15" s="212"/>
      <c r="DV15" s="212"/>
      <c r="DW15" s="212"/>
      <c r="DX15" s="212"/>
      <c r="DY15" s="212"/>
      <c r="DZ15" s="212"/>
      <c r="EA15" s="212"/>
      <c r="EB15" s="212"/>
      <c r="EC15" s="212"/>
      <c r="ED15" s="212"/>
      <c r="EE15" s="212"/>
      <c r="EF15" s="212"/>
      <c r="EG15" s="213"/>
      <c r="EH15" s="212"/>
      <c r="EI15" s="212"/>
      <c r="EJ15" s="212"/>
      <c r="EK15" s="212"/>
      <c r="EL15" s="212"/>
      <c r="EM15" s="212"/>
      <c r="EN15" s="212"/>
      <c r="EO15" s="212"/>
      <c r="EP15" s="212"/>
      <c r="EQ15" s="212"/>
      <c r="ER15" s="212"/>
      <c r="ES15" s="212"/>
      <c r="ET15" s="212"/>
      <c r="EU15" s="212"/>
      <c r="EV15" s="212"/>
      <c r="EW15" s="212"/>
      <c r="EX15" s="212"/>
      <c r="EY15" s="212"/>
      <c r="EZ15" s="212"/>
      <c r="FA15" s="212"/>
      <c r="FB15" s="212"/>
      <c r="FC15" s="212"/>
      <c r="FD15" s="212"/>
      <c r="FE15" s="212"/>
      <c r="FF15" s="212"/>
      <c r="FG15" s="212"/>
      <c r="FH15" s="212"/>
      <c r="FI15" s="212"/>
      <c r="FJ15" s="212"/>
      <c r="FK15" s="212"/>
      <c r="FL15" s="212"/>
      <c r="FM15" s="216"/>
      <c r="FN15" s="212"/>
      <c r="FO15" s="212"/>
      <c r="FP15" s="212"/>
      <c r="FQ15" s="212"/>
      <c r="FR15" s="212"/>
      <c r="FS15" s="212"/>
      <c r="FT15" s="212"/>
      <c r="FU15" s="212"/>
      <c r="FV15" s="212"/>
      <c r="FW15" s="212"/>
      <c r="FX15" s="212"/>
      <c r="FY15" s="212"/>
      <c r="FZ15" s="212"/>
      <c r="GA15" s="212"/>
      <c r="GB15" s="212"/>
      <c r="GC15" s="212"/>
      <c r="GD15" s="212"/>
      <c r="GE15" s="212"/>
      <c r="GF15" s="213"/>
      <c r="GG15" s="214"/>
      <c r="GH15" s="213"/>
      <c r="GI15" s="212"/>
      <c r="GJ15" s="212"/>
      <c r="GK15" s="212"/>
      <c r="GL15" s="212"/>
      <c r="GM15" s="212"/>
      <c r="GN15" s="213"/>
      <c r="GO15" s="213"/>
      <c r="GP15" s="212"/>
      <c r="GQ15" s="213" t="str">
        <f>'Auto Journal Entries'!C25</f>
        <v>XXXX Select Account</v>
      </c>
      <c r="GR15" s="212" t="str">
        <f>'Auto Journal Entries'!B25</f>
        <v>201381</v>
      </c>
      <c r="GS15" s="213"/>
      <c r="GT15" s="213"/>
      <c r="GU15" s="213"/>
      <c r="GV15" s="213"/>
      <c r="GW15" s="213" t="str">
        <f>'Auto Journal Entries'!D25</f>
        <v xml:space="preserve"> </v>
      </c>
      <c r="GX15" s="215">
        <f>ROUND('Auto Journal Entries'!A25,2)</f>
        <v>0</v>
      </c>
      <c r="HA15" s="224"/>
      <c r="HB15" s="224"/>
      <c r="HC15" s="224"/>
      <c r="HM15" s="236"/>
      <c r="HP15" s="224"/>
      <c r="HT15" s="236"/>
      <c r="ID15" s="237"/>
      <c r="IJ15" s="224"/>
      <c r="IK15" s="237"/>
      <c r="IL15" s="224"/>
    </row>
    <row r="16" spans="2:248" s="223" customFormat="1">
      <c r="C16" s="224" t="str">
        <f t="shared" si="0"/>
        <v>AKRON</v>
      </c>
      <c r="D16" s="224"/>
      <c r="E16" s="224"/>
      <c r="F16" s="224" t="str">
        <f t="shared" si="1"/>
        <v>Travel 01/01/01 To 01/01/01 0</v>
      </c>
      <c r="G16" s="222">
        <f t="shared" ca="1" si="2"/>
        <v>44361</v>
      </c>
      <c r="H16" s="224" t="e">
        <f t="shared" si="3"/>
        <v>#N/A</v>
      </c>
      <c r="I16" s="224"/>
      <c r="J16" s="224" t="str">
        <f t="shared" si="4"/>
        <v>1</v>
      </c>
      <c r="K16" s="224"/>
      <c r="L16" s="224" t="s">
        <v>381</v>
      </c>
      <c r="M16" s="224" t="str">
        <f t="shared" si="5"/>
        <v>PBMC4RG</v>
      </c>
      <c r="N16" s="224"/>
      <c r="O16" s="224"/>
      <c r="P16" s="224"/>
      <c r="Q16" s="224"/>
      <c r="R16" s="224">
        <f t="shared" si="6"/>
        <v>28.56</v>
      </c>
      <c r="S16" s="213"/>
      <c r="T16" s="213"/>
      <c r="U16" s="213"/>
      <c r="V16" s="213"/>
      <c r="W16" s="213"/>
      <c r="X16" s="213"/>
      <c r="Y16" s="222">
        <f t="shared" ca="1" si="7"/>
        <v>44361</v>
      </c>
      <c r="Z16" s="225"/>
      <c r="AA16" s="225"/>
      <c r="AB16" s="226"/>
      <c r="AC16" s="226"/>
      <c r="AD16" s="227"/>
      <c r="AE16" s="228"/>
      <c r="AF16" s="228"/>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30"/>
      <c r="BC16" s="230"/>
      <c r="BD16" s="230"/>
      <c r="BE16" s="230"/>
      <c r="BF16" s="230"/>
      <c r="BG16" s="230"/>
      <c r="BH16" s="230"/>
      <c r="BI16" s="230"/>
      <c r="BJ16" s="230"/>
      <c r="BK16" s="230"/>
      <c r="BL16" s="230"/>
      <c r="BM16" s="230"/>
      <c r="BN16" s="230"/>
      <c r="BO16" s="230"/>
      <c r="BP16" s="230"/>
      <c r="BQ16" s="230"/>
      <c r="BR16" s="230"/>
      <c r="BS16" s="230"/>
      <c r="BT16" s="230"/>
      <c r="BU16" s="230"/>
      <c r="BV16" s="231"/>
      <c r="BW16" s="231"/>
      <c r="BX16" s="231"/>
      <c r="BY16" s="230"/>
      <c r="BZ16" s="230"/>
      <c r="CA16" s="230"/>
      <c r="CB16" s="231"/>
      <c r="CC16" s="230"/>
      <c r="CD16" s="231"/>
      <c r="CE16" s="230"/>
      <c r="CF16" s="230"/>
      <c r="CG16" s="230"/>
      <c r="CH16" s="232"/>
      <c r="CI16" s="230"/>
      <c r="CJ16" s="230"/>
      <c r="CK16" s="230"/>
      <c r="CL16" s="230"/>
      <c r="CM16" s="230"/>
      <c r="CN16" s="232"/>
      <c r="CO16" s="230"/>
      <c r="CP16" s="230"/>
      <c r="CQ16" s="230"/>
      <c r="CR16" s="233"/>
      <c r="CS16" s="233"/>
      <c r="CT16" s="234"/>
      <c r="CU16" s="235"/>
      <c r="CV16" s="234"/>
      <c r="CW16" s="233"/>
      <c r="CX16" s="233"/>
      <c r="CY16" s="233"/>
      <c r="DB16" s="224"/>
      <c r="DE16" s="224"/>
      <c r="DF16" s="224"/>
      <c r="DG16" s="224" t="str">
        <f t="shared" si="8"/>
        <v>CELL C6 - SUPERVISING STUDENT TEACHERS</v>
      </c>
      <c r="DH16" s="215">
        <f>ROUND('Auto Journal Entries'!A26,2)</f>
        <v>0</v>
      </c>
      <c r="DI16" s="212"/>
      <c r="DJ16" s="212"/>
      <c r="DK16" s="213"/>
      <c r="DL16" s="213"/>
      <c r="DM16" s="212"/>
      <c r="DN16" s="213"/>
      <c r="DO16" s="212"/>
      <c r="DP16" s="212"/>
      <c r="DQ16" s="212"/>
      <c r="DR16" s="212"/>
      <c r="DS16" s="213"/>
      <c r="DT16" s="213"/>
      <c r="DU16" s="212"/>
      <c r="DV16" s="212"/>
      <c r="DW16" s="212"/>
      <c r="DX16" s="212"/>
      <c r="DY16" s="212"/>
      <c r="DZ16" s="212"/>
      <c r="EA16" s="212"/>
      <c r="EB16" s="212"/>
      <c r="EC16" s="212"/>
      <c r="ED16" s="212"/>
      <c r="EE16" s="212"/>
      <c r="EF16" s="212"/>
      <c r="EG16" s="213"/>
      <c r="EH16" s="212"/>
      <c r="EI16" s="212"/>
      <c r="EJ16" s="212"/>
      <c r="EK16" s="212"/>
      <c r="EL16" s="212"/>
      <c r="EM16" s="212"/>
      <c r="EN16" s="212"/>
      <c r="EO16" s="212"/>
      <c r="EP16" s="212"/>
      <c r="EQ16" s="212"/>
      <c r="ER16" s="212"/>
      <c r="ES16" s="212"/>
      <c r="ET16" s="212"/>
      <c r="EU16" s="212"/>
      <c r="EV16" s="212"/>
      <c r="EW16" s="212"/>
      <c r="EX16" s="212"/>
      <c r="EY16" s="212"/>
      <c r="EZ16" s="212"/>
      <c r="FA16" s="212"/>
      <c r="FB16" s="212"/>
      <c r="FC16" s="212"/>
      <c r="FD16" s="212"/>
      <c r="FE16" s="212"/>
      <c r="FF16" s="212"/>
      <c r="FG16" s="212"/>
      <c r="FH16" s="212"/>
      <c r="FI16" s="212"/>
      <c r="FJ16" s="212"/>
      <c r="FK16" s="212"/>
      <c r="FL16" s="212"/>
      <c r="FM16" s="216"/>
      <c r="FN16" s="212"/>
      <c r="FO16" s="212"/>
      <c r="FP16" s="212"/>
      <c r="FQ16" s="212"/>
      <c r="FR16" s="212"/>
      <c r="FS16" s="212"/>
      <c r="FT16" s="212"/>
      <c r="FU16" s="212"/>
      <c r="FV16" s="212"/>
      <c r="FW16" s="212"/>
      <c r="FX16" s="212"/>
      <c r="FY16" s="212"/>
      <c r="FZ16" s="212"/>
      <c r="GA16" s="212"/>
      <c r="GB16" s="212"/>
      <c r="GC16" s="212"/>
      <c r="GD16" s="212"/>
      <c r="GE16" s="212"/>
      <c r="GF16" s="213"/>
      <c r="GG16" s="214"/>
      <c r="GH16" s="213"/>
      <c r="GI16" s="212"/>
      <c r="GJ16" s="212"/>
      <c r="GK16" s="212"/>
      <c r="GL16" s="212"/>
      <c r="GM16" s="212"/>
      <c r="GN16" s="213"/>
      <c r="GO16" s="213"/>
      <c r="GP16" s="212"/>
      <c r="GQ16" s="213" t="str">
        <f>'Auto Journal Entries'!C26</f>
        <v>XXXX Select Account</v>
      </c>
      <c r="GR16" s="212" t="str">
        <f>'Auto Journal Entries'!B26</f>
        <v>201381</v>
      </c>
      <c r="GS16" s="213"/>
      <c r="GT16" s="213"/>
      <c r="GU16" s="213"/>
      <c r="GV16" s="213"/>
      <c r="GW16" s="213" t="str">
        <f>'Auto Journal Entries'!D26</f>
        <v xml:space="preserve"> </v>
      </c>
      <c r="GX16" s="215">
        <f>ROUND('Auto Journal Entries'!A26,2)</f>
        <v>0</v>
      </c>
      <c r="HA16" s="224"/>
      <c r="HB16" s="224"/>
      <c r="HC16" s="224"/>
      <c r="HM16" s="236"/>
      <c r="HP16" s="224"/>
      <c r="HT16" s="236"/>
      <c r="ID16" s="237"/>
      <c r="IJ16" s="224"/>
      <c r="IK16" s="237"/>
      <c r="IL16" s="224"/>
    </row>
    <row r="17" spans="3:246" s="223" customFormat="1">
      <c r="C17" s="224" t="str">
        <f t="shared" si="0"/>
        <v>AKRON</v>
      </c>
      <c r="D17" s="224"/>
      <c r="E17" s="224"/>
      <c r="F17" s="224" t="str">
        <f t="shared" si="1"/>
        <v>Travel 01/01/01 To 01/01/01 0</v>
      </c>
      <c r="G17" s="222">
        <f t="shared" ca="1" si="2"/>
        <v>44361</v>
      </c>
      <c r="H17" s="224" t="e">
        <f t="shared" si="3"/>
        <v>#N/A</v>
      </c>
      <c r="I17" s="224"/>
      <c r="J17" s="224" t="str">
        <f t="shared" si="4"/>
        <v>1</v>
      </c>
      <c r="K17" s="224"/>
      <c r="L17" s="224" t="s">
        <v>381</v>
      </c>
      <c r="M17" s="224" t="str">
        <f t="shared" si="5"/>
        <v>PBMC4RG</v>
      </c>
      <c r="N17" s="224"/>
      <c r="O17" s="224"/>
      <c r="P17" s="224"/>
      <c r="Q17" s="224"/>
      <c r="R17" s="224">
        <f t="shared" si="6"/>
        <v>28.56</v>
      </c>
      <c r="S17" s="213"/>
      <c r="T17" s="213"/>
      <c r="U17" s="213"/>
      <c r="V17" s="213"/>
      <c r="W17" s="213"/>
      <c r="X17" s="213"/>
      <c r="Y17" s="222">
        <f t="shared" ca="1" si="7"/>
        <v>44361</v>
      </c>
      <c r="Z17" s="225"/>
      <c r="AA17" s="225"/>
      <c r="AB17" s="226"/>
      <c r="AC17" s="226"/>
      <c r="AD17" s="227"/>
      <c r="AE17" s="228"/>
      <c r="AF17" s="228"/>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30"/>
      <c r="BC17" s="230"/>
      <c r="BD17" s="230"/>
      <c r="BE17" s="230"/>
      <c r="BF17" s="230"/>
      <c r="BG17" s="230"/>
      <c r="BH17" s="230"/>
      <c r="BI17" s="230"/>
      <c r="BJ17" s="230"/>
      <c r="BK17" s="230"/>
      <c r="BL17" s="230"/>
      <c r="BM17" s="230"/>
      <c r="BN17" s="230"/>
      <c r="BO17" s="230"/>
      <c r="BP17" s="230"/>
      <c r="BQ17" s="230"/>
      <c r="BR17" s="230"/>
      <c r="BS17" s="230"/>
      <c r="BT17" s="230"/>
      <c r="BU17" s="230"/>
      <c r="BV17" s="231"/>
      <c r="BW17" s="231"/>
      <c r="BX17" s="231"/>
      <c r="BY17" s="230"/>
      <c r="BZ17" s="230"/>
      <c r="CA17" s="230"/>
      <c r="CB17" s="231"/>
      <c r="CC17" s="230"/>
      <c r="CD17" s="231"/>
      <c r="CE17" s="230"/>
      <c r="CF17" s="230"/>
      <c r="CG17" s="230"/>
      <c r="CH17" s="232"/>
      <c r="CI17" s="230"/>
      <c r="CJ17" s="230"/>
      <c r="CK17" s="230"/>
      <c r="CL17" s="230"/>
      <c r="CM17" s="230"/>
      <c r="CN17" s="232"/>
      <c r="CO17" s="230"/>
      <c r="CP17" s="230"/>
      <c r="CQ17" s="230"/>
      <c r="CR17" s="233"/>
      <c r="CS17" s="233"/>
      <c r="CT17" s="234"/>
      <c r="CU17" s="235"/>
      <c r="CV17" s="234"/>
      <c r="CW17" s="233"/>
      <c r="CX17" s="233"/>
      <c r="CY17" s="233"/>
      <c r="DB17" s="224"/>
      <c r="DE17" s="224"/>
      <c r="DF17" s="224"/>
      <c r="DG17" s="224" t="str">
        <f t="shared" si="8"/>
        <v>CELL C6 - SUPERVISING STUDENT TEACHERS</v>
      </c>
      <c r="DH17" s="215">
        <f>ROUND('Auto Journal Entries'!A27,2)</f>
        <v>0</v>
      </c>
      <c r="DI17" s="212"/>
      <c r="DJ17" s="212"/>
      <c r="DK17" s="213"/>
      <c r="DL17" s="213"/>
      <c r="DM17" s="212"/>
      <c r="DN17" s="213"/>
      <c r="DO17" s="212"/>
      <c r="DP17" s="212"/>
      <c r="DQ17" s="212"/>
      <c r="DR17" s="212"/>
      <c r="DS17" s="213"/>
      <c r="DT17" s="213"/>
      <c r="DU17" s="212"/>
      <c r="DV17" s="212"/>
      <c r="DW17" s="212"/>
      <c r="DX17" s="212"/>
      <c r="DY17" s="212"/>
      <c r="DZ17" s="212"/>
      <c r="EA17" s="212"/>
      <c r="EB17" s="212"/>
      <c r="EC17" s="212"/>
      <c r="ED17" s="212"/>
      <c r="EE17" s="212"/>
      <c r="EF17" s="212"/>
      <c r="EG17" s="213"/>
      <c r="EH17" s="212"/>
      <c r="EI17" s="212"/>
      <c r="EJ17" s="212"/>
      <c r="EK17" s="212"/>
      <c r="EL17" s="212"/>
      <c r="EM17" s="212"/>
      <c r="EN17" s="212"/>
      <c r="EO17" s="212"/>
      <c r="EP17" s="212"/>
      <c r="EQ17" s="212"/>
      <c r="ER17" s="212"/>
      <c r="ES17" s="212"/>
      <c r="ET17" s="212"/>
      <c r="EU17" s="212"/>
      <c r="EV17" s="212"/>
      <c r="EW17" s="212"/>
      <c r="EX17" s="212"/>
      <c r="EY17" s="212"/>
      <c r="EZ17" s="212"/>
      <c r="FA17" s="212"/>
      <c r="FB17" s="212"/>
      <c r="FC17" s="212"/>
      <c r="FD17" s="212"/>
      <c r="FE17" s="212"/>
      <c r="FF17" s="212"/>
      <c r="FG17" s="212"/>
      <c r="FH17" s="212"/>
      <c r="FI17" s="212"/>
      <c r="FJ17" s="212"/>
      <c r="FK17" s="212"/>
      <c r="FL17" s="212"/>
      <c r="FM17" s="216"/>
      <c r="FN17" s="212"/>
      <c r="FO17" s="212"/>
      <c r="FP17" s="212"/>
      <c r="FQ17" s="212"/>
      <c r="FR17" s="212"/>
      <c r="FS17" s="212"/>
      <c r="FT17" s="212"/>
      <c r="FU17" s="212"/>
      <c r="FV17" s="212"/>
      <c r="FW17" s="212"/>
      <c r="FX17" s="212"/>
      <c r="FY17" s="212"/>
      <c r="FZ17" s="212"/>
      <c r="GA17" s="212"/>
      <c r="GB17" s="212"/>
      <c r="GC17" s="212"/>
      <c r="GD17" s="212"/>
      <c r="GE17" s="212"/>
      <c r="GF17" s="213"/>
      <c r="GG17" s="214"/>
      <c r="GH17" s="213"/>
      <c r="GI17" s="212"/>
      <c r="GJ17" s="212"/>
      <c r="GK17" s="212"/>
      <c r="GL17" s="212"/>
      <c r="GM17" s="212"/>
      <c r="GN17" s="213"/>
      <c r="GO17" s="213"/>
      <c r="GP17" s="212"/>
      <c r="GQ17" s="213" t="str">
        <f>'Auto Journal Entries'!C27</f>
        <v>XXXX Select Account</v>
      </c>
      <c r="GR17" s="212" t="str">
        <f>'Auto Journal Entries'!B27</f>
        <v>201381</v>
      </c>
      <c r="GS17" s="213"/>
      <c r="GT17" s="213"/>
      <c r="GU17" s="213"/>
      <c r="GV17" s="213"/>
      <c r="GW17" s="213" t="str">
        <f>'Auto Journal Entries'!D27</f>
        <v xml:space="preserve"> </v>
      </c>
      <c r="GX17" s="215">
        <f>ROUND('Auto Journal Entries'!A27,2)</f>
        <v>0</v>
      </c>
      <c r="HA17" s="224"/>
      <c r="HB17" s="224"/>
      <c r="HC17" s="224"/>
      <c r="HM17" s="236"/>
      <c r="HP17" s="224"/>
      <c r="HT17" s="236"/>
      <c r="ID17" s="237"/>
      <c r="IJ17" s="224"/>
      <c r="IK17" s="237"/>
      <c r="IL17" s="224"/>
    </row>
    <row r="18" spans="3:246" s="223" customFormat="1">
      <c r="C18" s="224" t="str">
        <f t="shared" si="0"/>
        <v>AKRON</v>
      </c>
      <c r="D18" s="224"/>
      <c r="E18" s="224"/>
      <c r="F18" s="224" t="str">
        <f t="shared" si="1"/>
        <v>Travel 01/01/01 To 01/01/01 0</v>
      </c>
      <c r="G18" s="222">
        <f t="shared" ca="1" si="2"/>
        <v>44361</v>
      </c>
      <c r="H18" s="224" t="e">
        <f t="shared" si="3"/>
        <v>#N/A</v>
      </c>
      <c r="I18" s="224"/>
      <c r="J18" s="224" t="str">
        <f t="shared" si="4"/>
        <v>1</v>
      </c>
      <c r="K18" s="224"/>
      <c r="L18" s="224" t="s">
        <v>381</v>
      </c>
      <c r="M18" s="224" t="str">
        <f t="shared" si="5"/>
        <v>PBMC4RG</v>
      </c>
      <c r="N18" s="224"/>
      <c r="O18" s="224"/>
      <c r="P18" s="224"/>
      <c r="Q18" s="224"/>
      <c r="R18" s="224">
        <f t="shared" si="6"/>
        <v>28.56</v>
      </c>
      <c r="S18" s="213"/>
      <c r="T18" s="213"/>
      <c r="U18" s="213"/>
      <c r="V18" s="213"/>
      <c r="W18" s="213"/>
      <c r="X18" s="213"/>
      <c r="Y18" s="222">
        <f t="shared" ca="1" si="7"/>
        <v>44361</v>
      </c>
      <c r="Z18" s="225"/>
      <c r="AA18" s="225"/>
      <c r="AB18" s="226"/>
      <c r="AC18" s="226"/>
      <c r="AD18" s="227"/>
      <c r="AE18" s="228"/>
      <c r="AF18" s="228"/>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30"/>
      <c r="BC18" s="230"/>
      <c r="BD18" s="230"/>
      <c r="BE18" s="230"/>
      <c r="BF18" s="230"/>
      <c r="BG18" s="230"/>
      <c r="BH18" s="230"/>
      <c r="BI18" s="230"/>
      <c r="BJ18" s="230"/>
      <c r="BK18" s="230"/>
      <c r="BL18" s="230"/>
      <c r="BM18" s="230"/>
      <c r="BN18" s="230"/>
      <c r="BO18" s="230"/>
      <c r="BP18" s="230"/>
      <c r="BQ18" s="230"/>
      <c r="BR18" s="230"/>
      <c r="BS18" s="230"/>
      <c r="BT18" s="230"/>
      <c r="BU18" s="230"/>
      <c r="BV18" s="231"/>
      <c r="BW18" s="231"/>
      <c r="BX18" s="231"/>
      <c r="BY18" s="230"/>
      <c r="BZ18" s="230"/>
      <c r="CA18" s="230"/>
      <c r="CB18" s="231"/>
      <c r="CC18" s="230"/>
      <c r="CD18" s="231"/>
      <c r="CE18" s="230"/>
      <c r="CF18" s="230"/>
      <c r="CG18" s="230"/>
      <c r="CH18" s="232"/>
      <c r="CI18" s="230"/>
      <c r="CJ18" s="230"/>
      <c r="CK18" s="230"/>
      <c r="CL18" s="230"/>
      <c r="CM18" s="230"/>
      <c r="CN18" s="232"/>
      <c r="CO18" s="230"/>
      <c r="CP18" s="230"/>
      <c r="CQ18" s="230"/>
      <c r="CR18" s="233"/>
      <c r="CS18" s="233"/>
      <c r="CT18" s="234"/>
      <c r="CU18" s="235"/>
      <c r="CV18" s="234"/>
      <c r="CW18" s="233"/>
      <c r="CX18" s="233"/>
      <c r="CY18" s="233"/>
      <c r="DB18" s="224"/>
      <c r="DE18" s="224"/>
      <c r="DF18" s="224"/>
      <c r="DG18" s="224" t="str">
        <f t="shared" si="8"/>
        <v>CELL C6 - SUPERVISING STUDENT TEACHERS</v>
      </c>
      <c r="DH18" s="215">
        <f>ROUND('Auto Journal Entries'!A28,2)</f>
        <v>0</v>
      </c>
      <c r="DI18" s="212"/>
      <c r="DJ18" s="212"/>
      <c r="DK18" s="213"/>
      <c r="DL18" s="213"/>
      <c r="DM18" s="212"/>
      <c r="DN18" s="213"/>
      <c r="DO18" s="212"/>
      <c r="DP18" s="212"/>
      <c r="DQ18" s="212"/>
      <c r="DR18" s="212"/>
      <c r="DS18" s="213"/>
      <c r="DT18" s="213"/>
      <c r="DU18" s="212"/>
      <c r="DV18" s="212"/>
      <c r="DW18" s="212"/>
      <c r="DX18" s="212"/>
      <c r="DY18" s="212"/>
      <c r="DZ18" s="212"/>
      <c r="EA18" s="212"/>
      <c r="EB18" s="212"/>
      <c r="EC18" s="212"/>
      <c r="ED18" s="212"/>
      <c r="EE18" s="212"/>
      <c r="EF18" s="212"/>
      <c r="EG18" s="213"/>
      <c r="EH18" s="212"/>
      <c r="EI18" s="212"/>
      <c r="EJ18" s="212"/>
      <c r="EK18" s="212"/>
      <c r="EL18" s="212"/>
      <c r="EM18" s="212"/>
      <c r="EN18" s="212"/>
      <c r="EO18" s="212"/>
      <c r="EP18" s="212"/>
      <c r="EQ18" s="212"/>
      <c r="ER18" s="212"/>
      <c r="ES18" s="212"/>
      <c r="ET18" s="212"/>
      <c r="EU18" s="212"/>
      <c r="EV18" s="212"/>
      <c r="EW18" s="212"/>
      <c r="EX18" s="212"/>
      <c r="EY18" s="212"/>
      <c r="EZ18" s="212"/>
      <c r="FA18" s="212"/>
      <c r="FB18" s="212"/>
      <c r="FC18" s="212"/>
      <c r="FD18" s="212"/>
      <c r="FE18" s="212"/>
      <c r="FF18" s="212"/>
      <c r="FG18" s="212"/>
      <c r="FH18" s="212"/>
      <c r="FI18" s="212"/>
      <c r="FJ18" s="212"/>
      <c r="FK18" s="212"/>
      <c r="FL18" s="212"/>
      <c r="FM18" s="216"/>
      <c r="FN18" s="212"/>
      <c r="FO18" s="212"/>
      <c r="FP18" s="212"/>
      <c r="FQ18" s="212"/>
      <c r="FR18" s="212"/>
      <c r="FS18" s="212"/>
      <c r="FT18" s="212"/>
      <c r="FU18" s="212"/>
      <c r="FV18" s="212"/>
      <c r="FW18" s="212"/>
      <c r="FX18" s="212"/>
      <c r="FY18" s="212"/>
      <c r="FZ18" s="212"/>
      <c r="GA18" s="212"/>
      <c r="GB18" s="212"/>
      <c r="GC18" s="212"/>
      <c r="GD18" s="212"/>
      <c r="GE18" s="212"/>
      <c r="GF18" s="213"/>
      <c r="GG18" s="214"/>
      <c r="GH18" s="213"/>
      <c r="GI18" s="212"/>
      <c r="GJ18" s="212"/>
      <c r="GK18" s="212"/>
      <c r="GL18" s="212"/>
      <c r="GM18" s="212"/>
      <c r="GN18" s="213"/>
      <c r="GO18" s="213"/>
      <c r="GP18" s="212"/>
      <c r="GQ18" s="213" t="str">
        <f>'Auto Journal Entries'!C28</f>
        <v>XXXX Select Account</v>
      </c>
      <c r="GR18" s="212" t="str">
        <f>'Auto Journal Entries'!B28</f>
        <v>201381</v>
      </c>
      <c r="GS18" s="213"/>
      <c r="GT18" s="213"/>
      <c r="GU18" s="213"/>
      <c r="GV18" s="213"/>
      <c r="GW18" s="213" t="str">
        <f>'Auto Journal Entries'!D28</f>
        <v xml:space="preserve"> </v>
      </c>
      <c r="GX18" s="215">
        <f>ROUND('Auto Journal Entries'!A28,2)</f>
        <v>0</v>
      </c>
      <c r="HA18" s="224"/>
      <c r="HB18" s="224"/>
      <c r="HC18" s="224"/>
      <c r="HM18" s="236"/>
      <c r="HP18" s="224"/>
      <c r="HT18" s="236"/>
      <c r="ID18" s="237"/>
      <c r="IJ18" s="224"/>
      <c r="IK18" s="237"/>
      <c r="IL18" s="224"/>
    </row>
    <row r="19" spans="3:246" s="223" customFormat="1">
      <c r="C19" s="224" t="str">
        <f t="shared" si="0"/>
        <v>AKRON</v>
      </c>
      <c r="D19" s="224"/>
      <c r="E19" s="224"/>
      <c r="F19" s="224" t="str">
        <f t="shared" si="1"/>
        <v>Travel 01/01/01 To 01/01/01 0</v>
      </c>
      <c r="G19" s="222">
        <f t="shared" ca="1" si="2"/>
        <v>44361</v>
      </c>
      <c r="H19" s="224" t="e">
        <f t="shared" si="3"/>
        <v>#N/A</v>
      </c>
      <c r="I19" s="224"/>
      <c r="J19" s="224" t="str">
        <f t="shared" si="4"/>
        <v>1</v>
      </c>
      <c r="K19" s="224"/>
      <c r="L19" s="224" t="s">
        <v>381</v>
      </c>
      <c r="M19" s="224" t="str">
        <f t="shared" si="5"/>
        <v>PBMC4RG</v>
      </c>
      <c r="N19" s="224"/>
      <c r="O19" s="224"/>
      <c r="P19" s="224"/>
      <c r="Q19" s="224"/>
      <c r="R19" s="224">
        <f t="shared" si="6"/>
        <v>28.56</v>
      </c>
      <c r="S19" s="213"/>
      <c r="T19" s="213"/>
      <c r="U19" s="213"/>
      <c r="V19" s="213"/>
      <c r="W19" s="213"/>
      <c r="X19" s="213"/>
      <c r="Y19" s="222">
        <f t="shared" ca="1" si="7"/>
        <v>44361</v>
      </c>
      <c r="Z19" s="225"/>
      <c r="AA19" s="225"/>
      <c r="AB19" s="226"/>
      <c r="AC19" s="226"/>
      <c r="AD19" s="227"/>
      <c r="AE19" s="228"/>
      <c r="AF19" s="228"/>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30"/>
      <c r="BC19" s="230"/>
      <c r="BD19" s="230"/>
      <c r="BE19" s="230"/>
      <c r="BF19" s="230"/>
      <c r="BG19" s="230"/>
      <c r="BH19" s="230"/>
      <c r="BI19" s="230"/>
      <c r="BJ19" s="230"/>
      <c r="BK19" s="230"/>
      <c r="BL19" s="230"/>
      <c r="BM19" s="230"/>
      <c r="BN19" s="230"/>
      <c r="BO19" s="230"/>
      <c r="BP19" s="230"/>
      <c r="BQ19" s="230"/>
      <c r="BR19" s="230"/>
      <c r="BS19" s="230"/>
      <c r="BT19" s="230"/>
      <c r="BU19" s="230"/>
      <c r="BV19" s="231"/>
      <c r="BW19" s="231"/>
      <c r="BX19" s="231"/>
      <c r="BY19" s="230"/>
      <c r="BZ19" s="230"/>
      <c r="CA19" s="230"/>
      <c r="CB19" s="231"/>
      <c r="CC19" s="230"/>
      <c r="CD19" s="231"/>
      <c r="CE19" s="230"/>
      <c r="CF19" s="230"/>
      <c r="CG19" s="230"/>
      <c r="CH19" s="232"/>
      <c r="CI19" s="230"/>
      <c r="CJ19" s="230"/>
      <c r="CK19" s="230"/>
      <c r="CL19" s="230"/>
      <c r="CM19" s="230"/>
      <c r="CN19" s="232"/>
      <c r="CO19" s="230"/>
      <c r="CP19" s="230"/>
      <c r="CQ19" s="230"/>
      <c r="CR19" s="233"/>
      <c r="CS19" s="233"/>
      <c r="CT19" s="234"/>
      <c r="CU19" s="235"/>
      <c r="CV19" s="234"/>
      <c r="CW19" s="233"/>
      <c r="CX19" s="233"/>
      <c r="CY19" s="233"/>
      <c r="DB19" s="224"/>
      <c r="DE19" s="224"/>
      <c r="DF19" s="224"/>
      <c r="DG19" s="224" t="str">
        <f t="shared" si="8"/>
        <v>CELL C6 - SUPERVISING STUDENT TEACHERS</v>
      </c>
      <c r="DH19" s="215">
        <f>ROUND('Auto Journal Entries'!A29,2)</f>
        <v>0</v>
      </c>
      <c r="DI19" s="212"/>
      <c r="DJ19" s="212"/>
      <c r="DK19" s="213"/>
      <c r="DL19" s="213"/>
      <c r="DM19" s="212"/>
      <c r="DN19" s="213"/>
      <c r="DO19" s="212"/>
      <c r="DP19" s="212"/>
      <c r="DQ19" s="212"/>
      <c r="DR19" s="212"/>
      <c r="DS19" s="213"/>
      <c r="DT19" s="213"/>
      <c r="DU19" s="212"/>
      <c r="DV19" s="212"/>
      <c r="DW19" s="212"/>
      <c r="DX19" s="212"/>
      <c r="DY19" s="212"/>
      <c r="DZ19" s="212"/>
      <c r="EA19" s="212"/>
      <c r="EB19" s="212"/>
      <c r="EC19" s="212"/>
      <c r="ED19" s="212"/>
      <c r="EE19" s="212"/>
      <c r="EF19" s="212"/>
      <c r="EG19" s="213"/>
      <c r="EH19" s="212"/>
      <c r="EI19" s="212"/>
      <c r="EJ19" s="212"/>
      <c r="EK19" s="212"/>
      <c r="EL19" s="212"/>
      <c r="EM19" s="212"/>
      <c r="EN19" s="212"/>
      <c r="EO19" s="212"/>
      <c r="EP19" s="212"/>
      <c r="EQ19" s="212"/>
      <c r="ER19" s="212"/>
      <c r="ES19" s="212"/>
      <c r="ET19" s="212"/>
      <c r="EU19" s="212"/>
      <c r="EV19" s="212"/>
      <c r="EW19" s="212"/>
      <c r="EX19" s="212"/>
      <c r="EY19" s="212"/>
      <c r="EZ19" s="212"/>
      <c r="FA19" s="212"/>
      <c r="FB19" s="212"/>
      <c r="FC19" s="212"/>
      <c r="FD19" s="212"/>
      <c r="FE19" s="212"/>
      <c r="FF19" s="212"/>
      <c r="FG19" s="212"/>
      <c r="FH19" s="212"/>
      <c r="FI19" s="212"/>
      <c r="FJ19" s="212"/>
      <c r="FK19" s="212"/>
      <c r="FL19" s="212"/>
      <c r="FM19" s="216"/>
      <c r="FN19" s="212"/>
      <c r="FO19" s="212"/>
      <c r="FP19" s="212"/>
      <c r="FQ19" s="212"/>
      <c r="FR19" s="212"/>
      <c r="FS19" s="212"/>
      <c r="FT19" s="212"/>
      <c r="FU19" s="212"/>
      <c r="FV19" s="212"/>
      <c r="FW19" s="212"/>
      <c r="FX19" s="212"/>
      <c r="FY19" s="212"/>
      <c r="FZ19" s="212"/>
      <c r="GA19" s="212"/>
      <c r="GB19" s="212"/>
      <c r="GC19" s="212"/>
      <c r="GD19" s="212"/>
      <c r="GE19" s="212"/>
      <c r="GF19" s="213"/>
      <c r="GG19" s="214"/>
      <c r="GH19" s="213"/>
      <c r="GI19" s="212"/>
      <c r="GJ19" s="212"/>
      <c r="GK19" s="212"/>
      <c r="GL19" s="212"/>
      <c r="GM19" s="212"/>
      <c r="GN19" s="213"/>
      <c r="GO19" s="213"/>
      <c r="GP19" s="212"/>
      <c r="GQ19" s="213" t="str">
        <f>'Auto Journal Entries'!C29</f>
        <v>XXXX Select Account</v>
      </c>
      <c r="GR19" s="212" t="str">
        <f>'Auto Journal Entries'!B29</f>
        <v>201381</v>
      </c>
      <c r="GS19" s="213"/>
      <c r="GT19" s="213"/>
      <c r="GU19" s="213"/>
      <c r="GV19" s="213"/>
      <c r="GW19" s="213" t="str">
        <f>'Auto Journal Entries'!D29</f>
        <v xml:space="preserve"> </v>
      </c>
      <c r="GX19" s="215">
        <f>ROUND('Auto Journal Entries'!A29,2)</f>
        <v>0</v>
      </c>
      <c r="HA19" s="224"/>
      <c r="HB19" s="224"/>
      <c r="HC19" s="224"/>
      <c r="HM19" s="236"/>
      <c r="HP19" s="224"/>
      <c r="HT19" s="236"/>
      <c r="ID19" s="237"/>
      <c r="IJ19" s="224"/>
      <c r="IK19" s="237"/>
      <c r="IL19" s="224"/>
    </row>
    <row r="20" spans="3:246" s="223" customFormat="1">
      <c r="C20" s="224" t="str">
        <f t="shared" si="0"/>
        <v>AKRON</v>
      </c>
      <c r="D20" s="224"/>
      <c r="E20" s="224"/>
      <c r="F20" s="224" t="str">
        <f t="shared" si="1"/>
        <v>Travel 01/01/01 To 01/01/01 0</v>
      </c>
      <c r="G20" s="222">
        <f t="shared" ca="1" si="2"/>
        <v>44361</v>
      </c>
      <c r="H20" s="224" t="e">
        <f t="shared" si="3"/>
        <v>#N/A</v>
      </c>
      <c r="I20" s="224"/>
      <c r="J20" s="224" t="str">
        <f t="shared" si="4"/>
        <v>1</v>
      </c>
      <c r="K20" s="224"/>
      <c r="L20" s="224" t="s">
        <v>381</v>
      </c>
      <c r="M20" s="224" t="str">
        <f t="shared" si="5"/>
        <v>PBMC4RG</v>
      </c>
      <c r="N20" s="224"/>
      <c r="O20" s="224"/>
      <c r="P20" s="224"/>
      <c r="Q20" s="224"/>
      <c r="R20" s="224">
        <f t="shared" si="6"/>
        <v>28.56</v>
      </c>
      <c r="S20" s="213"/>
      <c r="T20" s="213"/>
      <c r="U20" s="213"/>
      <c r="V20" s="213"/>
      <c r="W20" s="213"/>
      <c r="X20" s="213"/>
      <c r="Y20" s="222">
        <f t="shared" ca="1" si="7"/>
        <v>44361</v>
      </c>
      <c r="Z20" s="225"/>
      <c r="AA20" s="225"/>
      <c r="AB20" s="226"/>
      <c r="AC20" s="226"/>
      <c r="AD20" s="227"/>
      <c r="AE20" s="228"/>
      <c r="AF20" s="228"/>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30"/>
      <c r="BC20" s="230"/>
      <c r="BD20" s="230"/>
      <c r="BE20" s="230"/>
      <c r="BF20" s="230"/>
      <c r="BG20" s="230"/>
      <c r="BH20" s="230"/>
      <c r="BI20" s="230"/>
      <c r="BJ20" s="230"/>
      <c r="BK20" s="230"/>
      <c r="BL20" s="230"/>
      <c r="BM20" s="230"/>
      <c r="BN20" s="230"/>
      <c r="BO20" s="230"/>
      <c r="BP20" s="230"/>
      <c r="BQ20" s="230"/>
      <c r="BR20" s="230"/>
      <c r="BS20" s="230"/>
      <c r="BT20" s="230"/>
      <c r="BU20" s="230"/>
      <c r="BV20" s="231"/>
      <c r="BW20" s="231"/>
      <c r="BX20" s="231"/>
      <c r="BY20" s="230"/>
      <c r="BZ20" s="230"/>
      <c r="CA20" s="230"/>
      <c r="CB20" s="231"/>
      <c r="CC20" s="230"/>
      <c r="CD20" s="231"/>
      <c r="CE20" s="230"/>
      <c r="CF20" s="230"/>
      <c r="CG20" s="230"/>
      <c r="CH20" s="232"/>
      <c r="CI20" s="230"/>
      <c r="CJ20" s="230"/>
      <c r="CK20" s="230"/>
      <c r="CL20" s="230"/>
      <c r="CM20" s="230"/>
      <c r="CN20" s="232"/>
      <c r="CO20" s="230"/>
      <c r="CP20" s="230"/>
      <c r="CQ20" s="230"/>
      <c r="CR20" s="233"/>
      <c r="CS20" s="233"/>
      <c r="CT20" s="234"/>
      <c r="CU20" s="235"/>
      <c r="CV20" s="234"/>
      <c r="CW20" s="233"/>
      <c r="CX20" s="233"/>
      <c r="CY20" s="233"/>
      <c r="DB20" s="224"/>
      <c r="DE20" s="224"/>
      <c r="DF20" s="224"/>
      <c r="DG20" s="224" t="str">
        <f t="shared" si="8"/>
        <v>CELL C6 - SUPERVISING STUDENT TEACHERS</v>
      </c>
      <c r="DH20" s="215">
        <f>ROUND('Auto Journal Entries'!A30,2)</f>
        <v>0</v>
      </c>
      <c r="DI20" s="212"/>
      <c r="DJ20" s="212"/>
      <c r="DK20" s="213"/>
      <c r="DL20" s="213"/>
      <c r="DM20" s="212"/>
      <c r="DN20" s="213"/>
      <c r="DO20" s="212"/>
      <c r="DP20" s="212"/>
      <c r="DQ20" s="212"/>
      <c r="DR20" s="212"/>
      <c r="DS20" s="213"/>
      <c r="DT20" s="213"/>
      <c r="DU20" s="212"/>
      <c r="DV20" s="212"/>
      <c r="DW20" s="212"/>
      <c r="DX20" s="212"/>
      <c r="DY20" s="212"/>
      <c r="DZ20" s="212"/>
      <c r="EA20" s="212"/>
      <c r="EB20" s="212"/>
      <c r="EC20" s="212"/>
      <c r="ED20" s="212"/>
      <c r="EE20" s="212"/>
      <c r="EF20" s="212"/>
      <c r="EG20" s="213"/>
      <c r="EH20" s="212"/>
      <c r="EI20" s="212"/>
      <c r="EJ20" s="212"/>
      <c r="EK20" s="212"/>
      <c r="EL20" s="212"/>
      <c r="EM20" s="212"/>
      <c r="EN20" s="212"/>
      <c r="EO20" s="212"/>
      <c r="EP20" s="212"/>
      <c r="EQ20" s="212"/>
      <c r="ER20" s="212"/>
      <c r="ES20" s="212"/>
      <c r="ET20" s="212"/>
      <c r="EU20" s="212"/>
      <c r="EV20" s="212"/>
      <c r="EW20" s="212"/>
      <c r="EX20" s="212"/>
      <c r="EY20" s="212"/>
      <c r="EZ20" s="212"/>
      <c r="FA20" s="212"/>
      <c r="FB20" s="212"/>
      <c r="FC20" s="212"/>
      <c r="FD20" s="212"/>
      <c r="FE20" s="212"/>
      <c r="FF20" s="212"/>
      <c r="FG20" s="212"/>
      <c r="FH20" s="212"/>
      <c r="FI20" s="212"/>
      <c r="FJ20" s="212"/>
      <c r="FK20" s="212"/>
      <c r="FL20" s="212"/>
      <c r="FM20" s="216"/>
      <c r="FN20" s="212"/>
      <c r="FO20" s="212"/>
      <c r="FP20" s="212"/>
      <c r="FQ20" s="212"/>
      <c r="FR20" s="212"/>
      <c r="FS20" s="212"/>
      <c r="FT20" s="212"/>
      <c r="FU20" s="212"/>
      <c r="FV20" s="212"/>
      <c r="FW20" s="212"/>
      <c r="FX20" s="212"/>
      <c r="FY20" s="212"/>
      <c r="FZ20" s="212"/>
      <c r="GA20" s="212"/>
      <c r="GB20" s="212"/>
      <c r="GC20" s="212"/>
      <c r="GD20" s="212"/>
      <c r="GE20" s="212"/>
      <c r="GF20" s="213"/>
      <c r="GG20" s="214"/>
      <c r="GH20" s="213"/>
      <c r="GI20" s="212"/>
      <c r="GJ20" s="212"/>
      <c r="GK20" s="212"/>
      <c r="GL20" s="212"/>
      <c r="GM20" s="212"/>
      <c r="GN20" s="213"/>
      <c r="GO20" s="213"/>
      <c r="GP20" s="212"/>
      <c r="GQ20" s="213" t="str">
        <f>'Auto Journal Entries'!C30</f>
        <v>XXXX Select Account</v>
      </c>
      <c r="GR20" s="212" t="str">
        <f>'Auto Journal Entries'!B30</f>
        <v>201381</v>
      </c>
      <c r="GS20" s="213"/>
      <c r="GT20" s="213"/>
      <c r="GU20" s="213"/>
      <c r="GV20" s="213"/>
      <c r="GW20" s="213" t="str">
        <f>'Auto Journal Entries'!D30</f>
        <v xml:space="preserve"> </v>
      </c>
      <c r="GX20" s="215">
        <f>ROUND('Auto Journal Entries'!A30,2)</f>
        <v>0</v>
      </c>
      <c r="HA20" s="224"/>
      <c r="HB20" s="224"/>
      <c r="HC20" s="224"/>
      <c r="HM20" s="236"/>
      <c r="HP20" s="224"/>
      <c r="HT20" s="236"/>
      <c r="ID20" s="237"/>
      <c r="IJ20" s="224"/>
      <c r="IK20" s="237"/>
      <c r="IL20" s="224"/>
    </row>
    <row r="21" spans="3:246" s="223" customFormat="1">
      <c r="C21" s="224" t="str">
        <f t="shared" si="0"/>
        <v>AKRON</v>
      </c>
      <c r="D21" s="224"/>
      <c r="E21" s="224"/>
      <c r="F21" s="224" t="str">
        <f t="shared" si="1"/>
        <v>Travel 01/01/01 To 01/01/01 0</v>
      </c>
      <c r="G21" s="222">
        <f t="shared" ca="1" si="2"/>
        <v>44361</v>
      </c>
      <c r="H21" s="224" t="e">
        <f t="shared" si="3"/>
        <v>#N/A</v>
      </c>
      <c r="I21" s="224"/>
      <c r="J21" s="224" t="str">
        <f t="shared" si="4"/>
        <v>1</v>
      </c>
      <c r="K21" s="224"/>
      <c r="L21" s="224" t="s">
        <v>381</v>
      </c>
      <c r="M21" s="224" t="str">
        <f t="shared" si="5"/>
        <v>PBMC4RG</v>
      </c>
      <c r="N21" s="224"/>
      <c r="O21" s="224"/>
      <c r="P21" s="224"/>
      <c r="Q21" s="224"/>
      <c r="R21" s="224">
        <f t="shared" si="6"/>
        <v>28.56</v>
      </c>
      <c r="S21" s="213"/>
      <c r="T21" s="213"/>
      <c r="U21" s="213"/>
      <c r="V21" s="213"/>
      <c r="W21" s="213"/>
      <c r="X21" s="213"/>
      <c r="Y21" s="222">
        <f t="shared" ca="1" si="7"/>
        <v>44361</v>
      </c>
      <c r="Z21" s="225"/>
      <c r="AA21" s="225"/>
      <c r="AB21" s="226"/>
      <c r="AC21" s="226"/>
      <c r="AD21" s="227"/>
      <c r="AE21" s="228"/>
      <c r="AF21" s="228"/>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30"/>
      <c r="BC21" s="230"/>
      <c r="BD21" s="230"/>
      <c r="BE21" s="230"/>
      <c r="BF21" s="230"/>
      <c r="BG21" s="230"/>
      <c r="BH21" s="230"/>
      <c r="BI21" s="230"/>
      <c r="BJ21" s="230"/>
      <c r="BK21" s="230"/>
      <c r="BL21" s="230"/>
      <c r="BM21" s="230"/>
      <c r="BN21" s="230"/>
      <c r="BO21" s="230"/>
      <c r="BP21" s="230"/>
      <c r="BQ21" s="230"/>
      <c r="BR21" s="230"/>
      <c r="BS21" s="230"/>
      <c r="BT21" s="230"/>
      <c r="BU21" s="230"/>
      <c r="BV21" s="231"/>
      <c r="BW21" s="231"/>
      <c r="BX21" s="231"/>
      <c r="BY21" s="230"/>
      <c r="BZ21" s="230"/>
      <c r="CA21" s="230"/>
      <c r="CB21" s="231"/>
      <c r="CC21" s="230"/>
      <c r="CD21" s="231"/>
      <c r="CE21" s="230"/>
      <c r="CF21" s="230"/>
      <c r="CG21" s="230"/>
      <c r="CH21" s="232"/>
      <c r="CI21" s="230"/>
      <c r="CJ21" s="230"/>
      <c r="CK21" s="230"/>
      <c r="CL21" s="230"/>
      <c r="CM21" s="230"/>
      <c r="CN21" s="232"/>
      <c r="CO21" s="230"/>
      <c r="CP21" s="230"/>
      <c r="CQ21" s="230"/>
      <c r="CR21" s="233"/>
      <c r="CS21" s="233"/>
      <c r="CT21" s="234"/>
      <c r="CU21" s="235"/>
      <c r="CV21" s="234"/>
      <c r="CW21" s="233"/>
      <c r="CX21" s="233"/>
      <c r="CY21" s="233"/>
      <c r="DB21" s="224"/>
      <c r="DE21" s="224"/>
      <c r="DF21" s="224"/>
      <c r="DG21" s="224" t="str">
        <f t="shared" si="8"/>
        <v>CELL C6 - SUPERVISING STUDENT TEACHERS</v>
      </c>
      <c r="DH21" s="215">
        <f>ROUND('Auto Journal Entries'!A31,2)</f>
        <v>0</v>
      </c>
      <c r="DI21" s="212"/>
      <c r="DJ21" s="212"/>
      <c r="DK21" s="213"/>
      <c r="DL21" s="213"/>
      <c r="DM21" s="212"/>
      <c r="DN21" s="213"/>
      <c r="DO21" s="212"/>
      <c r="DP21" s="212"/>
      <c r="DQ21" s="212"/>
      <c r="DR21" s="212"/>
      <c r="DS21" s="213"/>
      <c r="DT21" s="213"/>
      <c r="DU21" s="212"/>
      <c r="DV21" s="212"/>
      <c r="DW21" s="212"/>
      <c r="DX21" s="212"/>
      <c r="DY21" s="212"/>
      <c r="DZ21" s="212"/>
      <c r="EA21" s="212"/>
      <c r="EB21" s="212"/>
      <c r="EC21" s="212"/>
      <c r="ED21" s="212"/>
      <c r="EE21" s="212"/>
      <c r="EF21" s="212"/>
      <c r="EG21" s="213"/>
      <c r="EH21" s="212"/>
      <c r="EI21" s="212"/>
      <c r="EJ21" s="212"/>
      <c r="EK21" s="212"/>
      <c r="EL21" s="212"/>
      <c r="EM21" s="212"/>
      <c r="EN21" s="212"/>
      <c r="EO21" s="212"/>
      <c r="EP21" s="212"/>
      <c r="EQ21" s="212"/>
      <c r="ER21" s="212"/>
      <c r="ES21" s="212"/>
      <c r="ET21" s="212"/>
      <c r="EU21" s="212"/>
      <c r="EV21" s="212"/>
      <c r="EW21" s="212"/>
      <c r="EX21" s="212"/>
      <c r="EY21" s="212"/>
      <c r="EZ21" s="212"/>
      <c r="FA21" s="212"/>
      <c r="FB21" s="212"/>
      <c r="FC21" s="212"/>
      <c r="FD21" s="212"/>
      <c r="FE21" s="212"/>
      <c r="FF21" s="212"/>
      <c r="FG21" s="212"/>
      <c r="FH21" s="212"/>
      <c r="FI21" s="212"/>
      <c r="FJ21" s="212"/>
      <c r="FK21" s="212"/>
      <c r="FL21" s="212"/>
      <c r="FM21" s="216"/>
      <c r="FN21" s="212"/>
      <c r="FO21" s="212"/>
      <c r="FP21" s="212"/>
      <c r="FQ21" s="212"/>
      <c r="FR21" s="212"/>
      <c r="FS21" s="212"/>
      <c r="FT21" s="212"/>
      <c r="FU21" s="212"/>
      <c r="FV21" s="212"/>
      <c r="FW21" s="212"/>
      <c r="FX21" s="212"/>
      <c r="FY21" s="212"/>
      <c r="FZ21" s="212"/>
      <c r="GA21" s="212"/>
      <c r="GB21" s="212"/>
      <c r="GC21" s="212"/>
      <c r="GD21" s="212"/>
      <c r="GE21" s="212"/>
      <c r="GF21" s="213"/>
      <c r="GG21" s="214"/>
      <c r="GH21" s="213"/>
      <c r="GI21" s="212"/>
      <c r="GJ21" s="212"/>
      <c r="GK21" s="212"/>
      <c r="GL21" s="212"/>
      <c r="GM21" s="212"/>
      <c r="GN21" s="213"/>
      <c r="GO21" s="213"/>
      <c r="GP21" s="212"/>
      <c r="GQ21" s="213" t="str">
        <f>'Auto Journal Entries'!C31</f>
        <v>XXXX Select Account</v>
      </c>
      <c r="GR21" s="212" t="str">
        <f>'Auto Journal Entries'!B31</f>
        <v>201381</v>
      </c>
      <c r="GS21" s="213"/>
      <c r="GT21" s="213"/>
      <c r="GU21" s="213"/>
      <c r="GV21" s="213"/>
      <c r="GW21" s="213" t="str">
        <f>'Auto Journal Entries'!D31</f>
        <v xml:space="preserve"> </v>
      </c>
      <c r="GX21" s="215">
        <f>ROUND('Auto Journal Entries'!A31,2)</f>
        <v>0</v>
      </c>
      <c r="HA21" s="224"/>
      <c r="HB21" s="224"/>
      <c r="HC21" s="224"/>
      <c r="HM21" s="236"/>
      <c r="HP21" s="224"/>
      <c r="HT21" s="236"/>
      <c r="ID21" s="237"/>
      <c r="IJ21" s="224"/>
      <c r="IK21" s="237"/>
      <c r="IL21" s="224"/>
    </row>
    <row r="22" spans="3:246" s="223" customFormat="1">
      <c r="C22" s="224" t="str">
        <f t="shared" si="0"/>
        <v>AKRON</v>
      </c>
      <c r="D22" s="224"/>
      <c r="E22" s="224"/>
      <c r="F22" s="224" t="str">
        <f t="shared" si="1"/>
        <v>Travel 01/01/01 To 01/01/01 0</v>
      </c>
      <c r="G22" s="222">
        <f t="shared" ca="1" si="2"/>
        <v>44361</v>
      </c>
      <c r="H22" s="224" t="e">
        <f t="shared" si="3"/>
        <v>#N/A</v>
      </c>
      <c r="I22" s="224"/>
      <c r="J22" s="224" t="str">
        <f t="shared" si="4"/>
        <v>1</v>
      </c>
      <c r="K22" s="224"/>
      <c r="L22" s="224" t="s">
        <v>381</v>
      </c>
      <c r="M22" s="224" t="str">
        <f t="shared" si="5"/>
        <v>PBMC4RG</v>
      </c>
      <c r="N22" s="224"/>
      <c r="O22" s="224"/>
      <c r="P22" s="224"/>
      <c r="Q22" s="224"/>
      <c r="R22" s="224">
        <f t="shared" si="6"/>
        <v>28.56</v>
      </c>
      <c r="S22" s="213"/>
      <c r="T22" s="213"/>
      <c r="U22" s="213"/>
      <c r="V22" s="213"/>
      <c r="W22" s="213"/>
      <c r="X22" s="213"/>
      <c r="Y22" s="222">
        <f t="shared" ca="1" si="7"/>
        <v>44361</v>
      </c>
      <c r="Z22" s="225"/>
      <c r="AA22" s="225"/>
      <c r="AB22" s="226"/>
      <c r="AC22" s="226"/>
      <c r="AD22" s="227"/>
      <c r="AE22" s="228"/>
      <c r="AF22" s="228"/>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30"/>
      <c r="BC22" s="230"/>
      <c r="BD22" s="230"/>
      <c r="BE22" s="230"/>
      <c r="BF22" s="230"/>
      <c r="BG22" s="230"/>
      <c r="BH22" s="230"/>
      <c r="BI22" s="230"/>
      <c r="BJ22" s="230"/>
      <c r="BK22" s="230"/>
      <c r="BL22" s="230"/>
      <c r="BM22" s="230"/>
      <c r="BN22" s="230"/>
      <c r="BO22" s="230"/>
      <c r="BP22" s="230"/>
      <c r="BQ22" s="230"/>
      <c r="BR22" s="230"/>
      <c r="BS22" s="230"/>
      <c r="BT22" s="230"/>
      <c r="BU22" s="230"/>
      <c r="BV22" s="231"/>
      <c r="BW22" s="231"/>
      <c r="BX22" s="231"/>
      <c r="BY22" s="230"/>
      <c r="BZ22" s="230"/>
      <c r="CA22" s="230"/>
      <c r="CB22" s="231"/>
      <c r="CC22" s="230"/>
      <c r="CD22" s="231"/>
      <c r="CE22" s="230"/>
      <c r="CF22" s="230"/>
      <c r="CG22" s="230"/>
      <c r="CH22" s="232"/>
      <c r="CI22" s="230"/>
      <c r="CJ22" s="230"/>
      <c r="CK22" s="230"/>
      <c r="CL22" s="230"/>
      <c r="CM22" s="230"/>
      <c r="CN22" s="232"/>
      <c r="CO22" s="230"/>
      <c r="CP22" s="230"/>
      <c r="CQ22" s="230"/>
      <c r="CR22" s="233"/>
      <c r="CS22" s="233"/>
      <c r="CT22" s="234"/>
      <c r="CU22" s="235"/>
      <c r="CV22" s="234"/>
      <c r="CW22" s="233"/>
      <c r="CX22" s="233"/>
      <c r="CY22" s="233"/>
      <c r="DB22" s="224"/>
      <c r="DE22" s="224"/>
      <c r="DF22" s="224"/>
      <c r="DG22" s="224" t="str">
        <f t="shared" si="8"/>
        <v>CELL C6 - SUPERVISING STUDENT TEACHERS</v>
      </c>
      <c r="DH22" s="215">
        <f>ROUND('Auto Journal Entries'!A32,2)</f>
        <v>0</v>
      </c>
      <c r="DI22" s="212"/>
      <c r="DJ22" s="212"/>
      <c r="DK22" s="213"/>
      <c r="DL22" s="213"/>
      <c r="DM22" s="212"/>
      <c r="DN22" s="213"/>
      <c r="DO22" s="212"/>
      <c r="DP22" s="212"/>
      <c r="DQ22" s="212"/>
      <c r="DR22" s="212"/>
      <c r="DS22" s="213"/>
      <c r="DT22" s="213"/>
      <c r="DU22" s="212"/>
      <c r="DV22" s="212"/>
      <c r="DW22" s="212"/>
      <c r="DX22" s="212"/>
      <c r="DY22" s="212"/>
      <c r="DZ22" s="212"/>
      <c r="EA22" s="212"/>
      <c r="EB22" s="212"/>
      <c r="EC22" s="212"/>
      <c r="ED22" s="212"/>
      <c r="EE22" s="212"/>
      <c r="EF22" s="212"/>
      <c r="EG22" s="213"/>
      <c r="EH22" s="212"/>
      <c r="EI22" s="212"/>
      <c r="EJ22" s="212"/>
      <c r="EK22" s="212"/>
      <c r="EL22" s="212"/>
      <c r="EM22" s="212"/>
      <c r="EN22" s="212"/>
      <c r="EO22" s="212"/>
      <c r="EP22" s="212"/>
      <c r="EQ22" s="212"/>
      <c r="ER22" s="212"/>
      <c r="ES22" s="212"/>
      <c r="ET22" s="212"/>
      <c r="EU22" s="212"/>
      <c r="EV22" s="212"/>
      <c r="EW22" s="212"/>
      <c r="EX22" s="212"/>
      <c r="EY22" s="212"/>
      <c r="EZ22" s="212"/>
      <c r="FA22" s="212"/>
      <c r="FB22" s="212"/>
      <c r="FC22" s="212"/>
      <c r="FD22" s="212"/>
      <c r="FE22" s="212"/>
      <c r="FF22" s="212"/>
      <c r="FG22" s="212"/>
      <c r="FH22" s="212"/>
      <c r="FI22" s="212"/>
      <c r="FJ22" s="212"/>
      <c r="FK22" s="212"/>
      <c r="FL22" s="212"/>
      <c r="FM22" s="216"/>
      <c r="FN22" s="212"/>
      <c r="FO22" s="212"/>
      <c r="FP22" s="212"/>
      <c r="FQ22" s="212"/>
      <c r="FR22" s="212"/>
      <c r="FS22" s="212"/>
      <c r="FT22" s="212"/>
      <c r="FU22" s="212"/>
      <c r="FV22" s="212"/>
      <c r="FW22" s="212"/>
      <c r="FX22" s="212"/>
      <c r="FY22" s="212"/>
      <c r="FZ22" s="212"/>
      <c r="GA22" s="212"/>
      <c r="GB22" s="212"/>
      <c r="GC22" s="212"/>
      <c r="GD22" s="212"/>
      <c r="GE22" s="212"/>
      <c r="GF22" s="213"/>
      <c r="GG22" s="214"/>
      <c r="GH22" s="213"/>
      <c r="GI22" s="212"/>
      <c r="GJ22" s="212"/>
      <c r="GK22" s="212"/>
      <c r="GL22" s="212"/>
      <c r="GM22" s="212"/>
      <c r="GN22" s="213"/>
      <c r="GO22" s="213"/>
      <c r="GP22" s="212"/>
      <c r="GQ22" s="213" t="str">
        <f>'Auto Journal Entries'!C32</f>
        <v>XXXX Select Account</v>
      </c>
      <c r="GR22" s="212" t="str">
        <f>'Auto Journal Entries'!B32</f>
        <v>201381</v>
      </c>
      <c r="GS22" s="213"/>
      <c r="GT22" s="213"/>
      <c r="GU22" s="213"/>
      <c r="GV22" s="213"/>
      <c r="GW22" s="213" t="str">
        <f>'Auto Journal Entries'!D32</f>
        <v xml:space="preserve"> </v>
      </c>
      <c r="GX22" s="215">
        <f>ROUND('Auto Journal Entries'!A32,2)</f>
        <v>0</v>
      </c>
      <c r="HA22" s="224"/>
      <c r="HB22" s="224"/>
      <c r="HC22" s="224"/>
      <c r="HM22" s="236"/>
      <c r="HP22" s="224"/>
      <c r="HT22" s="236"/>
      <c r="ID22" s="237"/>
      <c r="IJ22" s="224"/>
      <c r="IK22" s="237"/>
      <c r="IL22" s="224"/>
    </row>
    <row r="23" spans="3:246" s="223" customFormat="1">
      <c r="C23" s="224" t="str">
        <f t="shared" si="0"/>
        <v>AKRON</v>
      </c>
      <c r="D23" s="224"/>
      <c r="E23" s="224"/>
      <c r="F23" s="224" t="str">
        <f t="shared" si="1"/>
        <v>Travel 01/01/01 To 01/01/01 0</v>
      </c>
      <c r="G23" s="222">
        <f t="shared" ca="1" si="2"/>
        <v>44361</v>
      </c>
      <c r="H23" s="224" t="e">
        <f t="shared" si="3"/>
        <v>#N/A</v>
      </c>
      <c r="I23" s="224"/>
      <c r="J23" s="224" t="str">
        <f t="shared" si="4"/>
        <v>1</v>
      </c>
      <c r="K23" s="224"/>
      <c r="L23" s="224" t="s">
        <v>381</v>
      </c>
      <c r="M23" s="224" t="str">
        <f t="shared" si="5"/>
        <v>PBMC4RG</v>
      </c>
      <c r="N23" s="224"/>
      <c r="O23" s="224"/>
      <c r="P23" s="224"/>
      <c r="Q23" s="224"/>
      <c r="R23" s="224">
        <f t="shared" si="6"/>
        <v>28.56</v>
      </c>
      <c r="S23" s="213"/>
      <c r="T23" s="213"/>
      <c r="U23" s="213"/>
      <c r="V23" s="213"/>
      <c r="W23" s="213"/>
      <c r="X23" s="213"/>
      <c r="Y23" s="222">
        <f t="shared" ca="1" si="7"/>
        <v>44361</v>
      </c>
      <c r="Z23" s="225"/>
      <c r="AA23" s="225"/>
      <c r="AB23" s="226"/>
      <c r="AC23" s="226"/>
      <c r="AD23" s="227"/>
      <c r="AE23" s="228"/>
      <c r="AF23" s="228"/>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30"/>
      <c r="BC23" s="230"/>
      <c r="BD23" s="230"/>
      <c r="BE23" s="230"/>
      <c r="BF23" s="230"/>
      <c r="BG23" s="230"/>
      <c r="BH23" s="230"/>
      <c r="BI23" s="230"/>
      <c r="BJ23" s="230"/>
      <c r="BK23" s="230"/>
      <c r="BL23" s="230"/>
      <c r="BM23" s="230"/>
      <c r="BN23" s="230"/>
      <c r="BO23" s="230"/>
      <c r="BP23" s="230"/>
      <c r="BQ23" s="230"/>
      <c r="BR23" s="230"/>
      <c r="BS23" s="230"/>
      <c r="BT23" s="230"/>
      <c r="BU23" s="230"/>
      <c r="BV23" s="231"/>
      <c r="BW23" s="231"/>
      <c r="BX23" s="231"/>
      <c r="BY23" s="230"/>
      <c r="BZ23" s="230"/>
      <c r="CA23" s="230"/>
      <c r="CB23" s="231"/>
      <c r="CC23" s="230"/>
      <c r="CD23" s="231"/>
      <c r="CE23" s="230"/>
      <c r="CF23" s="230"/>
      <c r="CG23" s="230"/>
      <c r="CH23" s="232"/>
      <c r="CI23" s="230"/>
      <c r="CJ23" s="230"/>
      <c r="CK23" s="230"/>
      <c r="CL23" s="230"/>
      <c r="CM23" s="230"/>
      <c r="CN23" s="232"/>
      <c r="CO23" s="230"/>
      <c r="CP23" s="230"/>
      <c r="CQ23" s="230"/>
      <c r="CR23" s="233"/>
      <c r="CS23" s="233"/>
      <c r="CT23" s="234"/>
      <c r="CU23" s="235"/>
      <c r="CV23" s="234"/>
      <c r="CW23" s="233"/>
      <c r="CX23" s="233"/>
      <c r="CY23" s="233"/>
      <c r="DB23" s="224"/>
      <c r="DE23" s="224"/>
      <c r="DF23" s="224"/>
      <c r="DG23" s="224" t="str">
        <f t="shared" si="8"/>
        <v>CELL C6 - SUPERVISING STUDENT TEACHERS</v>
      </c>
      <c r="DH23" s="215">
        <f>ROUND('Auto Journal Entries'!A33,2)</f>
        <v>0</v>
      </c>
      <c r="DI23" s="212"/>
      <c r="DJ23" s="212"/>
      <c r="DK23" s="213"/>
      <c r="DL23" s="213"/>
      <c r="DM23" s="212"/>
      <c r="DN23" s="213"/>
      <c r="DO23" s="212"/>
      <c r="DP23" s="212"/>
      <c r="DQ23" s="212"/>
      <c r="DR23" s="212"/>
      <c r="DS23" s="213"/>
      <c r="DT23" s="213"/>
      <c r="DU23" s="212"/>
      <c r="DV23" s="212"/>
      <c r="DW23" s="212"/>
      <c r="DX23" s="212"/>
      <c r="DY23" s="212"/>
      <c r="DZ23" s="212"/>
      <c r="EA23" s="212"/>
      <c r="EB23" s="212"/>
      <c r="EC23" s="212"/>
      <c r="ED23" s="212"/>
      <c r="EE23" s="212"/>
      <c r="EF23" s="212"/>
      <c r="EG23" s="213"/>
      <c r="EH23" s="212"/>
      <c r="EI23" s="212"/>
      <c r="EJ23" s="212"/>
      <c r="EK23" s="212"/>
      <c r="EL23" s="212"/>
      <c r="EM23" s="212"/>
      <c r="EN23" s="212"/>
      <c r="EO23" s="212"/>
      <c r="EP23" s="212"/>
      <c r="EQ23" s="212"/>
      <c r="ER23" s="212"/>
      <c r="ES23" s="212"/>
      <c r="ET23" s="212"/>
      <c r="EU23" s="212"/>
      <c r="EV23" s="212"/>
      <c r="EW23" s="212"/>
      <c r="EX23" s="212"/>
      <c r="EY23" s="212"/>
      <c r="EZ23" s="212"/>
      <c r="FA23" s="212"/>
      <c r="FB23" s="212"/>
      <c r="FC23" s="212"/>
      <c r="FD23" s="212"/>
      <c r="FE23" s="212"/>
      <c r="FF23" s="212"/>
      <c r="FG23" s="212"/>
      <c r="FH23" s="212"/>
      <c r="FI23" s="212"/>
      <c r="FJ23" s="212"/>
      <c r="FK23" s="212"/>
      <c r="FL23" s="212"/>
      <c r="FM23" s="216"/>
      <c r="FN23" s="212"/>
      <c r="FO23" s="212"/>
      <c r="FP23" s="212"/>
      <c r="FQ23" s="212"/>
      <c r="FR23" s="212"/>
      <c r="FS23" s="212"/>
      <c r="FT23" s="212"/>
      <c r="FU23" s="212"/>
      <c r="FV23" s="212"/>
      <c r="FW23" s="212"/>
      <c r="FX23" s="212"/>
      <c r="FY23" s="212"/>
      <c r="FZ23" s="212"/>
      <c r="GA23" s="212"/>
      <c r="GB23" s="212"/>
      <c r="GC23" s="212"/>
      <c r="GD23" s="212"/>
      <c r="GE23" s="212"/>
      <c r="GF23" s="213"/>
      <c r="GG23" s="214"/>
      <c r="GH23" s="213"/>
      <c r="GI23" s="212"/>
      <c r="GJ23" s="212"/>
      <c r="GK23" s="212"/>
      <c r="GL23" s="212"/>
      <c r="GM23" s="212"/>
      <c r="GN23" s="213"/>
      <c r="GO23" s="213"/>
      <c r="GP23" s="212"/>
      <c r="GQ23" s="213" t="str">
        <f>'Auto Journal Entries'!C33</f>
        <v>XXXX Select Account</v>
      </c>
      <c r="GR23" s="212" t="str">
        <f>'Auto Journal Entries'!B33</f>
        <v>201381</v>
      </c>
      <c r="GS23" s="213"/>
      <c r="GT23" s="213"/>
      <c r="GU23" s="213"/>
      <c r="GV23" s="213"/>
      <c r="GW23" s="213" t="str">
        <f>'Auto Journal Entries'!D33</f>
        <v xml:space="preserve"> </v>
      </c>
      <c r="GX23" s="215">
        <f>ROUND('Auto Journal Entries'!A33,2)</f>
        <v>0</v>
      </c>
      <c r="HA23" s="224"/>
      <c r="HB23" s="224"/>
      <c r="HC23" s="224"/>
      <c r="HM23" s="236"/>
      <c r="HP23" s="224"/>
      <c r="HT23" s="236"/>
      <c r="ID23" s="237"/>
      <c r="IJ23" s="224"/>
      <c r="IK23" s="237"/>
      <c r="IL23" s="224"/>
    </row>
    <row r="24" spans="3:246" s="223" customFormat="1">
      <c r="C24" s="224" t="str">
        <f t="shared" si="0"/>
        <v>AKRON</v>
      </c>
      <c r="D24" s="224"/>
      <c r="E24" s="224"/>
      <c r="F24" s="224" t="str">
        <f t="shared" si="1"/>
        <v>Travel 01/01/01 To 01/01/01 0</v>
      </c>
      <c r="G24" s="222">
        <f t="shared" ca="1" si="2"/>
        <v>44361</v>
      </c>
      <c r="H24" s="224" t="e">
        <f t="shared" si="3"/>
        <v>#N/A</v>
      </c>
      <c r="I24" s="224"/>
      <c r="J24" s="224" t="str">
        <f t="shared" si="4"/>
        <v>1</v>
      </c>
      <c r="K24" s="224"/>
      <c r="L24" s="224" t="s">
        <v>381</v>
      </c>
      <c r="M24" s="224" t="str">
        <f t="shared" si="5"/>
        <v>PBMC4RG</v>
      </c>
      <c r="N24" s="224"/>
      <c r="O24" s="224"/>
      <c r="P24" s="224"/>
      <c r="Q24" s="224"/>
      <c r="R24" s="224">
        <f t="shared" si="6"/>
        <v>28.56</v>
      </c>
      <c r="S24" s="213"/>
      <c r="T24" s="213"/>
      <c r="U24" s="213"/>
      <c r="V24" s="213"/>
      <c r="W24" s="213"/>
      <c r="X24" s="213"/>
      <c r="Y24" s="222">
        <f t="shared" ca="1" si="7"/>
        <v>44361</v>
      </c>
      <c r="Z24" s="225"/>
      <c r="AA24" s="225"/>
      <c r="AB24" s="226"/>
      <c r="AC24" s="226"/>
      <c r="AD24" s="227"/>
      <c r="AE24" s="228"/>
      <c r="AF24" s="228"/>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30"/>
      <c r="BC24" s="230"/>
      <c r="BD24" s="230"/>
      <c r="BE24" s="230"/>
      <c r="BF24" s="230"/>
      <c r="BG24" s="230"/>
      <c r="BH24" s="230"/>
      <c r="BI24" s="230"/>
      <c r="BJ24" s="230"/>
      <c r="BK24" s="230"/>
      <c r="BL24" s="230"/>
      <c r="BM24" s="230"/>
      <c r="BN24" s="230"/>
      <c r="BO24" s="230"/>
      <c r="BP24" s="230"/>
      <c r="BQ24" s="230"/>
      <c r="BR24" s="230"/>
      <c r="BS24" s="230"/>
      <c r="BT24" s="230"/>
      <c r="BU24" s="230"/>
      <c r="BV24" s="231"/>
      <c r="BW24" s="231"/>
      <c r="BX24" s="231"/>
      <c r="BY24" s="230"/>
      <c r="BZ24" s="230"/>
      <c r="CA24" s="230"/>
      <c r="CB24" s="231"/>
      <c r="CC24" s="230"/>
      <c r="CD24" s="231"/>
      <c r="CE24" s="230"/>
      <c r="CF24" s="230"/>
      <c r="CG24" s="230"/>
      <c r="CH24" s="232"/>
      <c r="CI24" s="230"/>
      <c r="CJ24" s="230"/>
      <c r="CK24" s="230"/>
      <c r="CL24" s="230"/>
      <c r="CM24" s="230"/>
      <c r="CN24" s="232"/>
      <c r="CO24" s="230"/>
      <c r="CP24" s="230"/>
      <c r="CQ24" s="230"/>
      <c r="CR24" s="233"/>
      <c r="CS24" s="233"/>
      <c r="CT24" s="234"/>
      <c r="CU24" s="235"/>
      <c r="CV24" s="234"/>
      <c r="CW24" s="233"/>
      <c r="CX24" s="233"/>
      <c r="CY24" s="233"/>
      <c r="DB24" s="224"/>
      <c r="DE24" s="224"/>
      <c r="DF24" s="224"/>
      <c r="DG24" s="224" t="str">
        <f t="shared" si="8"/>
        <v>CELL C6 - SUPERVISING STUDENT TEACHERS</v>
      </c>
      <c r="DH24" s="215">
        <f>ROUND('Auto Journal Entries'!A34,2)</f>
        <v>0</v>
      </c>
      <c r="DI24" s="212"/>
      <c r="DJ24" s="212"/>
      <c r="DK24" s="213"/>
      <c r="DL24" s="213"/>
      <c r="DM24" s="212"/>
      <c r="DN24" s="213"/>
      <c r="DO24" s="212"/>
      <c r="DP24" s="212"/>
      <c r="DQ24" s="212"/>
      <c r="DR24" s="212"/>
      <c r="DS24" s="213"/>
      <c r="DT24" s="213"/>
      <c r="DU24" s="212"/>
      <c r="DV24" s="212"/>
      <c r="DW24" s="212"/>
      <c r="DX24" s="212"/>
      <c r="DY24" s="212"/>
      <c r="DZ24" s="212"/>
      <c r="EA24" s="212"/>
      <c r="EB24" s="212"/>
      <c r="EC24" s="212"/>
      <c r="ED24" s="212"/>
      <c r="EE24" s="212"/>
      <c r="EF24" s="212"/>
      <c r="EG24" s="213"/>
      <c r="EH24" s="212"/>
      <c r="EI24" s="212"/>
      <c r="EJ24" s="212"/>
      <c r="EK24" s="212"/>
      <c r="EL24" s="212"/>
      <c r="EM24" s="212"/>
      <c r="EN24" s="212"/>
      <c r="EO24" s="212"/>
      <c r="EP24" s="212"/>
      <c r="EQ24" s="212"/>
      <c r="ER24" s="212"/>
      <c r="ES24" s="212"/>
      <c r="ET24" s="212"/>
      <c r="EU24" s="212"/>
      <c r="EV24" s="212"/>
      <c r="EW24" s="212"/>
      <c r="EX24" s="212"/>
      <c r="EY24" s="212"/>
      <c r="EZ24" s="212"/>
      <c r="FA24" s="212"/>
      <c r="FB24" s="212"/>
      <c r="FC24" s="212"/>
      <c r="FD24" s="212"/>
      <c r="FE24" s="212"/>
      <c r="FF24" s="212"/>
      <c r="FG24" s="212"/>
      <c r="FH24" s="212"/>
      <c r="FI24" s="212"/>
      <c r="FJ24" s="212"/>
      <c r="FK24" s="212"/>
      <c r="FL24" s="212"/>
      <c r="FM24" s="216"/>
      <c r="FN24" s="212"/>
      <c r="FO24" s="212"/>
      <c r="FP24" s="212"/>
      <c r="FQ24" s="212"/>
      <c r="FR24" s="212"/>
      <c r="FS24" s="212"/>
      <c r="FT24" s="212"/>
      <c r="FU24" s="212"/>
      <c r="FV24" s="212"/>
      <c r="FW24" s="212"/>
      <c r="FX24" s="212"/>
      <c r="FY24" s="212"/>
      <c r="FZ24" s="212"/>
      <c r="GA24" s="212"/>
      <c r="GB24" s="212"/>
      <c r="GC24" s="212"/>
      <c r="GD24" s="212"/>
      <c r="GE24" s="212"/>
      <c r="GF24" s="213"/>
      <c r="GG24" s="214"/>
      <c r="GH24" s="213"/>
      <c r="GI24" s="212"/>
      <c r="GJ24" s="212"/>
      <c r="GK24" s="212"/>
      <c r="GL24" s="212"/>
      <c r="GM24" s="212"/>
      <c r="GN24" s="213"/>
      <c r="GO24" s="213"/>
      <c r="GP24" s="212"/>
      <c r="GQ24" s="213" t="str">
        <f>'Auto Journal Entries'!C34</f>
        <v>XXXX Select Account</v>
      </c>
      <c r="GR24" s="212" t="str">
        <f>'Auto Journal Entries'!B34</f>
        <v>201381</v>
      </c>
      <c r="GS24" s="213"/>
      <c r="GT24" s="213"/>
      <c r="GU24" s="213"/>
      <c r="GV24" s="213"/>
      <c r="GW24" s="213" t="str">
        <f>'Auto Journal Entries'!D34</f>
        <v xml:space="preserve"> </v>
      </c>
      <c r="GX24" s="215">
        <f>ROUND('Auto Journal Entries'!A34,2)</f>
        <v>0</v>
      </c>
      <c r="HA24" s="224"/>
      <c r="HB24" s="224"/>
      <c r="HC24" s="224"/>
      <c r="HM24" s="236"/>
      <c r="HP24" s="224"/>
      <c r="HT24" s="236"/>
      <c r="ID24" s="237"/>
      <c r="IJ24" s="224"/>
      <c r="IK24" s="237"/>
      <c r="IL24" s="224"/>
    </row>
    <row r="25" spans="3:246" s="223" customFormat="1">
      <c r="C25" s="224" t="str">
        <f t="shared" si="0"/>
        <v>AKRON</v>
      </c>
      <c r="D25" s="224"/>
      <c r="E25" s="224"/>
      <c r="F25" s="224" t="str">
        <f t="shared" si="1"/>
        <v>Travel 01/01/01 To 01/01/01 0</v>
      </c>
      <c r="G25" s="222">
        <f t="shared" ca="1" si="2"/>
        <v>44361</v>
      </c>
      <c r="H25" s="224" t="e">
        <f t="shared" si="3"/>
        <v>#N/A</v>
      </c>
      <c r="I25" s="224"/>
      <c r="J25" s="224" t="str">
        <f t="shared" si="4"/>
        <v>1</v>
      </c>
      <c r="K25" s="224"/>
      <c r="L25" s="224" t="s">
        <v>381</v>
      </c>
      <c r="M25" s="224" t="str">
        <f t="shared" si="5"/>
        <v>PBMC4RG</v>
      </c>
      <c r="N25" s="224"/>
      <c r="O25" s="224"/>
      <c r="P25" s="224"/>
      <c r="Q25" s="224"/>
      <c r="R25" s="224">
        <f t="shared" si="6"/>
        <v>28.56</v>
      </c>
      <c r="S25" s="213"/>
      <c r="T25" s="213"/>
      <c r="U25" s="213"/>
      <c r="V25" s="213"/>
      <c r="W25" s="213"/>
      <c r="X25" s="213"/>
      <c r="Y25" s="222">
        <f t="shared" ca="1" si="7"/>
        <v>44361</v>
      </c>
      <c r="Z25" s="225"/>
      <c r="AA25" s="225"/>
      <c r="AB25" s="226"/>
      <c r="AC25" s="226"/>
      <c r="AD25" s="227"/>
      <c r="AE25" s="228"/>
      <c r="AF25" s="228"/>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30"/>
      <c r="BC25" s="230"/>
      <c r="BD25" s="230"/>
      <c r="BE25" s="230"/>
      <c r="BF25" s="230"/>
      <c r="BG25" s="230"/>
      <c r="BH25" s="230"/>
      <c r="BI25" s="230"/>
      <c r="BJ25" s="230"/>
      <c r="BK25" s="230"/>
      <c r="BL25" s="230"/>
      <c r="BM25" s="230"/>
      <c r="BN25" s="230"/>
      <c r="BO25" s="230"/>
      <c r="BP25" s="230"/>
      <c r="BQ25" s="230"/>
      <c r="BR25" s="230"/>
      <c r="BS25" s="230"/>
      <c r="BT25" s="230"/>
      <c r="BU25" s="230"/>
      <c r="BV25" s="231"/>
      <c r="BW25" s="231"/>
      <c r="BX25" s="231"/>
      <c r="BY25" s="230"/>
      <c r="BZ25" s="230"/>
      <c r="CA25" s="230"/>
      <c r="CB25" s="231"/>
      <c r="CC25" s="230"/>
      <c r="CD25" s="231"/>
      <c r="CE25" s="230"/>
      <c r="CF25" s="230"/>
      <c r="CG25" s="230"/>
      <c r="CH25" s="232"/>
      <c r="CI25" s="230"/>
      <c r="CJ25" s="230"/>
      <c r="CK25" s="230"/>
      <c r="CL25" s="230"/>
      <c r="CM25" s="230"/>
      <c r="CN25" s="232"/>
      <c r="CO25" s="230"/>
      <c r="CP25" s="230"/>
      <c r="CQ25" s="230"/>
      <c r="CR25" s="233"/>
      <c r="CS25" s="233"/>
      <c r="CT25" s="234"/>
      <c r="CU25" s="235"/>
      <c r="CV25" s="234"/>
      <c r="CW25" s="233"/>
      <c r="CX25" s="233"/>
      <c r="CY25" s="233"/>
      <c r="DB25" s="224"/>
      <c r="DE25" s="224"/>
      <c r="DF25" s="224"/>
      <c r="DG25" s="224" t="str">
        <f t="shared" si="8"/>
        <v>CELL C6 - SUPERVISING STUDENT TEACHERS</v>
      </c>
      <c r="DH25" s="215">
        <f>ROUND('Auto Journal Entries'!A35,2)</f>
        <v>0</v>
      </c>
      <c r="DI25" s="212"/>
      <c r="DJ25" s="212"/>
      <c r="DK25" s="213"/>
      <c r="DL25" s="213"/>
      <c r="DM25" s="212"/>
      <c r="DN25" s="213"/>
      <c r="DO25" s="212"/>
      <c r="DP25" s="212"/>
      <c r="DQ25" s="212"/>
      <c r="DR25" s="212"/>
      <c r="DS25" s="213"/>
      <c r="DT25" s="213"/>
      <c r="DU25" s="212"/>
      <c r="DV25" s="212"/>
      <c r="DW25" s="212"/>
      <c r="DX25" s="212"/>
      <c r="DY25" s="212"/>
      <c r="DZ25" s="212"/>
      <c r="EA25" s="212"/>
      <c r="EB25" s="212"/>
      <c r="EC25" s="212"/>
      <c r="ED25" s="212"/>
      <c r="EE25" s="212"/>
      <c r="EF25" s="212"/>
      <c r="EG25" s="213"/>
      <c r="EH25" s="212"/>
      <c r="EI25" s="212"/>
      <c r="EJ25" s="212"/>
      <c r="EK25" s="212"/>
      <c r="EL25" s="212"/>
      <c r="EM25" s="212"/>
      <c r="EN25" s="212"/>
      <c r="EO25" s="212"/>
      <c r="EP25" s="212"/>
      <c r="EQ25" s="212"/>
      <c r="ER25" s="212"/>
      <c r="ES25" s="212"/>
      <c r="ET25" s="212"/>
      <c r="EU25" s="212"/>
      <c r="EV25" s="212"/>
      <c r="EW25" s="212"/>
      <c r="EX25" s="212"/>
      <c r="EY25" s="212"/>
      <c r="EZ25" s="212"/>
      <c r="FA25" s="212"/>
      <c r="FB25" s="212"/>
      <c r="FC25" s="212"/>
      <c r="FD25" s="212"/>
      <c r="FE25" s="212"/>
      <c r="FF25" s="212"/>
      <c r="FG25" s="212"/>
      <c r="FH25" s="212"/>
      <c r="FI25" s="212"/>
      <c r="FJ25" s="212"/>
      <c r="FK25" s="212"/>
      <c r="FL25" s="212"/>
      <c r="FM25" s="216"/>
      <c r="FN25" s="212"/>
      <c r="FO25" s="212"/>
      <c r="FP25" s="212"/>
      <c r="FQ25" s="212"/>
      <c r="FR25" s="212"/>
      <c r="FS25" s="212"/>
      <c r="FT25" s="212"/>
      <c r="FU25" s="212"/>
      <c r="FV25" s="212"/>
      <c r="FW25" s="212"/>
      <c r="FX25" s="212"/>
      <c r="FY25" s="212"/>
      <c r="FZ25" s="212"/>
      <c r="GA25" s="212"/>
      <c r="GB25" s="212"/>
      <c r="GC25" s="212"/>
      <c r="GD25" s="212"/>
      <c r="GE25" s="212"/>
      <c r="GF25" s="213"/>
      <c r="GG25" s="214"/>
      <c r="GH25" s="213"/>
      <c r="GI25" s="212"/>
      <c r="GJ25" s="212"/>
      <c r="GK25" s="212"/>
      <c r="GL25" s="212"/>
      <c r="GM25" s="212"/>
      <c r="GN25" s="213"/>
      <c r="GO25" s="213"/>
      <c r="GP25" s="212"/>
      <c r="GQ25" s="213" t="str">
        <f>'Auto Journal Entries'!C35</f>
        <v>XXXX Select Account</v>
      </c>
      <c r="GR25" s="212" t="str">
        <f>'Auto Journal Entries'!B35</f>
        <v>201381</v>
      </c>
      <c r="GS25" s="213"/>
      <c r="GT25" s="213"/>
      <c r="GU25" s="213"/>
      <c r="GV25" s="213"/>
      <c r="GW25" s="213" t="str">
        <f>'Auto Journal Entries'!D35</f>
        <v xml:space="preserve"> </v>
      </c>
      <c r="GX25" s="215">
        <f>ROUND('Auto Journal Entries'!A35,2)</f>
        <v>0</v>
      </c>
      <c r="HA25" s="224"/>
      <c r="HB25" s="224"/>
      <c r="HC25" s="224"/>
      <c r="HM25" s="236"/>
      <c r="HP25" s="224"/>
      <c r="HT25" s="236"/>
      <c r="ID25" s="237"/>
      <c r="IJ25" s="224"/>
      <c r="IK25" s="237"/>
      <c r="IL25" s="224"/>
    </row>
    <row r="26" spans="3:246" s="223" customFormat="1">
      <c r="C26" s="224" t="str">
        <f t="shared" si="0"/>
        <v>AKRON</v>
      </c>
      <c r="D26" s="224"/>
      <c r="E26" s="224"/>
      <c r="F26" s="224" t="str">
        <f t="shared" si="1"/>
        <v>Travel 01/01/01 To 01/01/01 0</v>
      </c>
      <c r="G26" s="222">
        <f t="shared" ca="1" si="2"/>
        <v>44361</v>
      </c>
      <c r="H26" s="224" t="e">
        <f t="shared" si="3"/>
        <v>#N/A</v>
      </c>
      <c r="I26" s="224"/>
      <c r="J26" s="224" t="str">
        <f t="shared" si="4"/>
        <v>1</v>
      </c>
      <c r="K26" s="224"/>
      <c r="L26" s="224" t="s">
        <v>381</v>
      </c>
      <c r="M26" s="224" t="str">
        <f t="shared" si="5"/>
        <v>PBMC4RG</v>
      </c>
      <c r="N26" s="224"/>
      <c r="O26" s="224"/>
      <c r="P26" s="224"/>
      <c r="Q26" s="224"/>
      <c r="R26" s="224">
        <f t="shared" si="6"/>
        <v>28.56</v>
      </c>
      <c r="S26" s="213"/>
      <c r="T26" s="213"/>
      <c r="U26" s="213"/>
      <c r="V26" s="213"/>
      <c r="W26" s="213"/>
      <c r="X26" s="213"/>
      <c r="Y26" s="222">
        <f t="shared" ca="1" si="7"/>
        <v>44361</v>
      </c>
      <c r="Z26" s="225"/>
      <c r="AA26" s="225"/>
      <c r="AB26" s="226"/>
      <c r="AC26" s="226"/>
      <c r="AD26" s="227"/>
      <c r="AE26" s="228"/>
      <c r="AF26" s="228"/>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30"/>
      <c r="BC26" s="230"/>
      <c r="BD26" s="230"/>
      <c r="BE26" s="230"/>
      <c r="BF26" s="230"/>
      <c r="BG26" s="230"/>
      <c r="BH26" s="230"/>
      <c r="BI26" s="230"/>
      <c r="BJ26" s="230"/>
      <c r="BK26" s="230"/>
      <c r="BL26" s="230"/>
      <c r="BM26" s="230"/>
      <c r="BN26" s="230"/>
      <c r="BO26" s="230"/>
      <c r="BP26" s="230"/>
      <c r="BQ26" s="230"/>
      <c r="BR26" s="230"/>
      <c r="BS26" s="230"/>
      <c r="BT26" s="230"/>
      <c r="BU26" s="230"/>
      <c r="BV26" s="231"/>
      <c r="BW26" s="231"/>
      <c r="BX26" s="231"/>
      <c r="BY26" s="230"/>
      <c r="BZ26" s="230"/>
      <c r="CA26" s="230"/>
      <c r="CB26" s="231"/>
      <c r="CC26" s="230"/>
      <c r="CD26" s="231"/>
      <c r="CE26" s="230"/>
      <c r="CF26" s="230"/>
      <c r="CG26" s="230"/>
      <c r="CH26" s="232"/>
      <c r="CI26" s="230"/>
      <c r="CJ26" s="230"/>
      <c r="CK26" s="230"/>
      <c r="CL26" s="230"/>
      <c r="CM26" s="230"/>
      <c r="CN26" s="232"/>
      <c r="CO26" s="230"/>
      <c r="CP26" s="230"/>
      <c r="CQ26" s="230"/>
      <c r="CR26" s="233"/>
      <c r="CS26" s="233"/>
      <c r="CT26" s="234"/>
      <c r="CU26" s="235"/>
      <c r="CV26" s="234"/>
      <c r="CW26" s="233"/>
      <c r="CX26" s="233"/>
      <c r="CY26" s="233"/>
      <c r="DB26" s="224"/>
      <c r="DE26" s="224"/>
      <c r="DF26" s="224"/>
      <c r="DG26" s="224" t="str">
        <f t="shared" si="8"/>
        <v>CELL C6 - SUPERVISING STUDENT TEACHERS</v>
      </c>
      <c r="DH26" s="215">
        <f>ROUND('Auto Journal Entries'!A36,2)</f>
        <v>0</v>
      </c>
      <c r="DI26" s="212"/>
      <c r="DJ26" s="212"/>
      <c r="DK26" s="213"/>
      <c r="DL26" s="213"/>
      <c r="DM26" s="212"/>
      <c r="DN26" s="213"/>
      <c r="DO26" s="212"/>
      <c r="DP26" s="212"/>
      <c r="DQ26" s="212"/>
      <c r="DR26" s="212"/>
      <c r="DS26" s="213"/>
      <c r="DT26" s="213"/>
      <c r="DU26" s="212"/>
      <c r="DV26" s="212"/>
      <c r="DW26" s="212"/>
      <c r="DX26" s="212"/>
      <c r="DY26" s="212"/>
      <c r="DZ26" s="212"/>
      <c r="EA26" s="212"/>
      <c r="EB26" s="212"/>
      <c r="EC26" s="212"/>
      <c r="ED26" s="212"/>
      <c r="EE26" s="212"/>
      <c r="EF26" s="212"/>
      <c r="EG26" s="213"/>
      <c r="EH26" s="212"/>
      <c r="EI26" s="212"/>
      <c r="EJ26" s="212"/>
      <c r="EK26" s="212"/>
      <c r="EL26" s="212"/>
      <c r="EM26" s="212"/>
      <c r="EN26" s="212"/>
      <c r="EO26" s="212"/>
      <c r="EP26" s="212"/>
      <c r="EQ26" s="212"/>
      <c r="ER26" s="212"/>
      <c r="ES26" s="212"/>
      <c r="ET26" s="212"/>
      <c r="EU26" s="212"/>
      <c r="EV26" s="212"/>
      <c r="EW26" s="212"/>
      <c r="EX26" s="212"/>
      <c r="EY26" s="212"/>
      <c r="EZ26" s="212"/>
      <c r="FA26" s="212"/>
      <c r="FB26" s="212"/>
      <c r="FC26" s="212"/>
      <c r="FD26" s="212"/>
      <c r="FE26" s="212"/>
      <c r="FF26" s="212"/>
      <c r="FG26" s="212"/>
      <c r="FH26" s="212"/>
      <c r="FI26" s="212"/>
      <c r="FJ26" s="212"/>
      <c r="FK26" s="212"/>
      <c r="FL26" s="212"/>
      <c r="FM26" s="216"/>
      <c r="FN26" s="212"/>
      <c r="FO26" s="212"/>
      <c r="FP26" s="212"/>
      <c r="FQ26" s="212"/>
      <c r="FR26" s="212"/>
      <c r="FS26" s="212"/>
      <c r="FT26" s="212"/>
      <c r="FU26" s="212"/>
      <c r="FV26" s="212"/>
      <c r="FW26" s="212"/>
      <c r="FX26" s="212"/>
      <c r="FY26" s="212"/>
      <c r="FZ26" s="212"/>
      <c r="GA26" s="212"/>
      <c r="GB26" s="212"/>
      <c r="GC26" s="212"/>
      <c r="GD26" s="212"/>
      <c r="GE26" s="212"/>
      <c r="GF26" s="213"/>
      <c r="GG26" s="214"/>
      <c r="GH26" s="213"/>
      <c r="GI26" s="212"/>
      <c r="GJ26" s="212"/>
      <c r="GK26" s="212"/>
      <c r="GL26" s="212"/>
      <c r="GM26" s="212"/>
      <c r="GN26" s="213"/>
      <c r="GO26" s="213"/>
      <c r="GP26" s="212"/>
      <c r="GQ26" s="213" t="str">
        <f>'Auto Journal Entries'!C36</f>
        <v>XXXX Select Account</v>
      </c>
      <c r="GR26" s="212" t="str">
        <f>'Auto Journal Entries'!B36</f>
        <v>201381</v>
      </c>
      <c r="GS26" s="213"/>
      <c r="GT26" s="213"/>
      <c r="GU26" s="213"/>
      <c r="GV26" s="213"/>
      <c r="GW26" s="213" t="str">
        <f>'Auto Journal Entries'!D36</f>
        <v xml:space="preserve"> </v>
      </c>
      <c r="GX26" s="215">
        <f>ROUND('Auto Journal Entries'!A36,2)</f>
        <v>0</v>
      </c>
      <c r="HA26" s="224"/>
      <c r="HB26" s="224"/>
      <c r="HC26" s="224"/>
      <c r="HM26" s="236"/>
      <c r="HP26" s="224"/>
      <c r="HT26" s="236"/>
      <c r="ID26" s="237"/>
      <c r="IJ26" s="224"/>
      <c r="IK26" s="237"/>
      <c r="IL26" s="224"/>
    </row>
    <row r="27" spans="3:246" s="223" customFormat="1">
      <c r="C27" s="224" t="str">
        <f t="shared" si="0"/>
        <v>AKRON</v>
      </c>
      <c r="D27" s="224"/>
      <c r="E27" s="224"/>
      <c r="F27" s="224" t="str">
        <f t="shared" si="1"/>
        <v>Travel 01/01/01 To 01/01/01 0</v>
      </c>
      <c r="G27" s="222">
        <f t="shared" ca="1" si="2"/>
        <v>44361</v>
      </c>
      <c r="H27" s="224" t="e">
        <f t="shared" si="3"/>
        <v>#N/A</v>
      </c>
      <c r="I27" s="224"/>
      <c r="J27" s="224" t="str">
        <f t="shared" si="4"/>
        <v>1</v>
      </c>
      <c r="K27" s="224"/>
      <c r="L27" s="224" t="s">
        <v>381</v>
      </c>
      <c r="M27" s="224" t="str">
        <f t="shared" si="5"/>
        <v>PBMC4RG</v>
      </c>
      <c r="N27" s="224"/>
      <c r="O27" s="224"/>
      <c r="P27" s="224"/>
      <c r="Q27" s="224"/>
      <c r="R27" s="224">
        <f t="shared" si="6"/>
        <v>28.56</v>
      </c>
      <c r="S27" s="213"/>
      <c r="T27" s="213"/>
      <c r="U27" s="213"/>
      <c r="V27" s="213"/>
      <c r="W27" s="213"/>
      <c r="X27" s="213"/>
      <c r="Y27" s="222">
        <f t="shared" ca="1" si="7"/>
        <v>44361</v>
      </c>
      <c r="Z27" s="225"/>
      <c r="AA27" s="225"/>
      <c r="AB27" s="226"/>
      <c r="AC27" s="226"/>
      <c r="AD27" s="227"/>
      <c r="AE27" s="228"/>
      <c r="AF27" s="228"/>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30"/>
      <c r="BC27" s="230"/>
      <c r="BD27" s="230"/>
      <c r="BE27" s="230"/>
      <c r="BF27" s="230"/>
      <c r="BG27" s="230"/>
      <c r="BH27" s="230"/>
      <c r="BI27" s="230"/>
      <c r="BJ27" s="230"/>
      <c r="BK27" s="230"/>
      <c r="BL27" s="230"/>
      <c r="BM27" s="230"/>
      <c r="BN27" s="230"/>
      <c r="BO27" s="230"/>
      <c r="BP27" s="230"/>
      <c r="BQ27" s="230"/>
      <c r="BR27" s="230"/>
      <c r="BS27" s="230"/>
      <c r="BT27" s="230"/>
      <c r="BU27" s="230"/>
      <c r="BV27" s="231"/>
      <c r="BW27" s="231"/>
      <c r="BX27" s="231"/>
      <c r="BY27" s="230"/>
      <c r="BZ27" s="230"/>
      <c r="CA27" s="230"/>
      <c r="CB27" s="231"/>
      <c r="CC27" s="230"/>
      <c r="CD27" s="231"/>
      <c r="CE27" s="230"/>
      <c r="CF27" s="230"/>
      <c r="CG27" s="230"/>
      <c r="CH27" s="232"/>
      <c r="CI27" s="230"/>
      <c r="CJ27" s="230"/>
      <c r="CK27" s="230"/>
      <c r="CL27" s="230"/>
      <c r="CM27" s="230"/>
      <c r="CN27" s="232"/>
      <c r="CO27" s="230"/>
      <c r="CP27" s="230"/>
      <c r="CQ27" s="230"/>
      <c r="CR27" s="233"/>
      <c r="CS27" s="233"/>
      <c r="CT27" s="234"/>
      <c r="CU27" s="235"/>
      <c r="CV27" s="234"/>
      <c r="CW27" s="233"/>
      <c r="CX27" s="233"/>
      <c r="CY27" s="233"/>
      <c r="DB27" s="224"/>
      <c r="DE27" s="224"/>
      <c r="DF27" s="224"/>
      <c r="DG27" s="224" t="str">
        <f t="shared" si="8"/>
        <v>CELL C6 - SUPERVISING STUDENT TEACHERS</v>
      </c>
      <c r="DH27" s="215">
        <f>ROUND('Auto Journal Entries'!A37,2)</f>
        <v>0</v>
      </c>
      <c r="DI27" s="212"/>
      <c r="DJ27" s="212"/>
      <c r="DK27" s="213"/>
      <c r="DL27" s="213"/>
      <c r="DM27" s="212"/>
      <c r="DN27" s="213"/>
      <c r="DO27" s="212"/>
      <c r="DP27" s="212"/>
      <c r="DQ27" s="212"/>
      <c r="DR27" s="212"/>
      <c r="DS27" s="213"/>
      <c r="DT27" s="213"/>
      <c r="DU27" s="212"/>
      <c r="DV27" s="212"/>
      <c r="DW27" s="212"/>
      <c r="DX27" s="212"/>
      <c r="DY27" s="212"/>
      <c r="DZ27" s="212"/>
      <c r="EA27" s="212"/>
      <c r="EB27" s="212"/>
      <c r="EC27" s="212"/>
      <c r="ED27" s="212"/>
      <c r="EE27" s="212"/>
      <c r="EF27" s="212"/>
      <c r="EG27" s="213"/>
      <c r="EH27" s="212"/>
      <c r="EI27" s="212"/>
      <c r="EJ27" s="212"/>
      <c r="EK27" s="212"/>
      <c r="EL27" s="212"/>
      <c r="EM27" s="212"/>
      <c r="EN27" s="212"/>
      <c r="EO27" s="212"/>
      <c r="EP27" s="212"/>
      <c r="EQ27" s="212"/>
      <c r="ER27" s="212"/>
      <c r="ES27" s="212"/>
      <c r="ET27" s="212"/>
      <c r="EU27" s="212"/>
      <c r="EV27" s="212"/>
      <c r="EW27" s="212"/>
      <c r="EX27" s="212"/>
      <c r="EY27" s="212"/>
      <c r="EZ27" s="212"/>
      <c r="FA27" s="212"/>
      <c r="FB27" s="212"/>
      <c r="FC27" s="212"/>
      <c r="FD27" s="212"/>
      <c r="FE27" s="212"/>
      <c r="FF27" s="212"/>
      <c r="FG27" s="212"/>
      <c r="FH27" s="212"/>
      <c r="FI27" s="212"/>
      <c r="FJ27" s="212"/>
      <c r="FK27" s="212"/>
      <c r="FL27" s="212"/>
      <c r="FM27" s="216"/>
      <c r="FN27" s="212"/>
      <c r="FO27" s="212"/>
      <c r="FP27" s="212"/>
      <c r="FQ27" s="212"/>
      <c r="FR27" s="212"/>
      <c r="FS27" s="212"/>
      <c r="FT27" s="212"/>
      <c r="FU27" s="212"/>
      <c r="FV27" s="212"/>
      <c r="FW27" s="212"/>
      <c r="FX27" s="212"/>
      <c r="FY27" s="212"/>
      <c r="FZ27" s="212"/>
      <c r="GA27" s="212"/>
      <c r="GB27" s="212"/>
      <c r="GC27" s="212"/>
      <c r="GD27" s="212"/>
      <c r="GE27" s="212"/>
      <c r="GF27" s="213"/>
      <c r="GG27" s="214"/>
      <c r="GH27" s="213"/>
      <c r="GI27" s="212"/>
      <c r="GJ27" s="212"/>
      <c r="GK27" s="212"/>
      <c r="GL27" s="212"/>
      <c r="GM27" s="212"/>
      <c r="GN27" s="213"/>
      <c r="GO27" s="213"/>
      <c r="GP27" s="212"/>
      <c r="GQ27" s="213" t="str">
        <f>'Auto Journal Entries'!C37</f>
        <v>XXXX Select Account</v>
      </c>
      <c r="GR27" s="212" t="str">
        <f>'Auto Journal Entries'!B37</f>
        <v>201381</v>
      </c>
      <c r="GS27" s="213"/>
      <c r="GT27" s="213"/>
      <c r="GU27" s="213"/>
      <c r="GV27" s="213"/>
      <c r="GW27" s="213" t="str">
        <f>'Auto Journal Entries'!D37</f>
        <v xml:space="preserve"> </v>
      </c>
      <c r="GX27" s="215">
        <f>ROUND('Auto Journal Entries'!A37,2)</f>
        <v>0</v>
      </c>
      <c r="HA27" s="224"/>
      <c r="HB27" s="224"/>
      <c r="HC27" s="224"/>
      <c r="HM27" s="236"/>
      <c r="HP27" s="224"/>
      <c r="HT27" s="236"/>
      <c r="ID27" s="237"/>
      <c r="IJ27" s="224"/>
      <c r="IK27" s="237"/>
      <c r="IL27" s="224"/>
    </row>
    <row r="28" spans="3:246" s="223" customFormat="1">
      <c r="C28" s="224" t="str">
        <f t="shared" si="0"/>
        <v>AKRON</v>
      </c>
      <c r="D28" s="224"/>
      <c r="E28" s="224"/>
      <c r="F28" s="224" t="str">
        <f t="shared" si="1"/>
        <v>Travel 01/01/01 To 01/01/01 0</v>
      </c>
      <c r="G28" s="222">
        <f t="shared" ca="1" si="2"/>
        <v>44361</v>
      </c>
      <c r="H28" s="224" t="e">
        <f t="shared" si="3"/>
        <v>#N/A</v>
      </c>
      <c r="I28" s="224"/>
      <c r="J28" s="224" t="str">
        <f t="shared" si="4"/>
        <v>1</v>
      </c>
      <c r="K28" s="224"/>
      <c r="L28" s="224" t="s">
        <v>381</v>
      </c>
      <c r="M28" s="224" t="str">
        <f t="shared" si="5"/>
        <v>PBMC4RG</v>
      </c>
      <c r="N28" s="224"/>
      <c r="O28" s="224"/>
      <c r="P28" s="224"/>
      <c r="Q28" s="224"/>
      <c r="R28" s="224">
        <f t="shared" si="6"/>
        <v>28.56</v>
      </c>
      <c r="S28" s="213"/>
      <c r="T28" s="213"/>
      <c r="U28" s="213"/>
      <c r="V28" s="213"/>
      <c r="W28" s="213"/>
      <c r="X28" s="213"/>
      <c r="Y28" s="222">
        <f t="shared" ca="1" si="7"/>
        <v>44361</v>
      </c>
      <c r="Z28" s="225"/>
      <c r="AA28" s="225"/>
      <c r="AB28" s="226"/>
      <c r="AC28" s="226"/>
      <c r="AD28" s="227"/>
      <c r="AE28" s="228"/>
      <c r="AF28" s="228"/>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30"/>
      <c r="BC28" s="230"/>
      <c r="BD28" s="230"/>
      <c r="BE28" s="230"/>
      <c r="BF28" s="230"/>
      <c r="BG28" s="230"/>
      <c r="BH28" s="230"/>
      <c r="BI28" s="230"/>
      <c r="BJ28" s="230"/>
      <c r="BK28" s="230"/>
      <c r="BL28" s="230"/>
      <c r="BM28" s="230"/>
      <c r="BN28" s="230"/>
      <c r="BO28" s="230"/>
      <c r="BP28" s="230"/>
      <c r="BQ28" s="230"/>
      <c r="BR28" s="230"/>
      <c r="BS28" s="230"/>
      <c r="BT28" s="230"/>
      <c r="BU28" s="230"/>
      <c r="BV28" s="231"/>
      <c r="BW28" s="231"/>
      <c r="BX28" s="231"/>
      <c r="BY28" s="230"/>
      <c r="BZ28" s="230"/>
      <c r="CA28" s="230"/>
      <c r="CB28" s="231"/>
      <c r="CC28" s="230"/>
      <c r="CD28" s="231"/>
      <c r="CE28" s="230"/>
      <c r="CF28" s="230"/>
      <c r="CG28" s="230"/>
      <c r="CH28" s="232"/>
      <c r="CI28" s="230"/>
      <c r="CJ28" s="230"/>
      <c r="CK28" s="230"/>
      <c r="CL28" s="230"/>
      <c r="CM28" s="230"/>
      <c r="CN28" s="232"/>
      <c r="CO28" s="230"/>
      <c r="CP28" s="230"/>
      <c r="CQ28" s="230"/>
      <c r="CR28" s="233"/>
      <c r="CS28" s="233"/>
      <c r="CT28" s="234"/>
      <c r="CU28" s="235"/>
      <c r="CV28" s="234"/>
      <c r="CW28" s="233"/>
      <c r="CX28" s="233"/>
      <c r="CY28" s="233"/>
      <c r="DB28" s="224"/>
      <c r="DE28" s="224"/>
      <c r="DF28" s="224"/>
      <c r="DG28" s="224" t="str">
        <f t="shared" si="8"/>
        <v>CELL C6 - SUPERVISING STUDENT TEACHERS</v>
      </c>
      <c r="DH28" s="215">
        <f>ROUND('Auto Journal Entries'!A38,2)</f>
        <v>0</v>
      </c>
      <c r="DI28" s="212"/>
      <c r="DJ28" s="212"/>
      <c r="DK28" s="213"/>
      <c r="DL28" s="213"/>
      <c r="DM28" s="212"/>
      <c r="DN28" s="213"/>
      <c r="DO28" s="212"/>
      <c r="DP28" s="212"/>
      <c r="DQ28" s="212"/>
      <c r="DR28" s="212"/>
      <c r="DS28" s="213"/>
      <c r="DT28" s="213"/>
      <c r="DU28" s="212"/>
      <c r="DV28" s="212"/>
      <c r="DW28" s="212"/>
      <c r="DX28" s="212"/>
      <c r="DY28" s="212"/>
      <c r="DZ28" s="212"/>
      <c r="EA28" s="212"/>
      <c r="EB28" s="212"/>
      <c r="EC28" s="212"/>
      <c r="ED28" s="212"/>
      <c r="EE28" s="212"/>
      <c r="EF28" s="212"/>
      <c r="EG28" s="213"/>
      <c r="EH28" s="212"/>
      <c r="EI28" s="212"/>
      <c r="EJ28" s="212"/>
      <c r="EK28" s="212"/>
      <c r="EL28" s="212"/>
      <c r="EM28" s="212"/>
      <c r="EN28" s="212"/>
      <c r="EO28" s="212"/>
      <c r="EP28" s="212"/>
      <c r="EQ28" s="212"/>
      <c r="ER28" s="212"/>
      <c r="ES28" s="212"/>
      <c r="ET28" s="212"/>
      <c r="EU28" s="212"/>
      <c r="EV28" s="212"/>
      <c r="EW28" s="212"/>
      <c r="EX28" s="212"/>
      <c r="EY28" s="212"/>
      <c r="EZ28" s="212"/>
      <c r="FA28" s="212"/>
      <c r="FB28" s="212"/>
      <c r="FC28" s="212"/>
      <c r="FD28" s="212"/>
      <c r="FE28" s="212"/>
      <c r="FF28" s="212"/>
      <c r="FG28" s="212"/>
      <c r="FH28" s="212"/>
      <c r="FI28" s="212"/>
      <c r="FJ28" s="212"/>
      <c r="FK28" s="212"/>
      <c r="FL28" s="212"/>
      <c r="FM28" s="216"/>
      <c r="FN28" s="212"/>
      <c r="FO28" s="212"/>
      <c r="FP28" s="212"/>
      <c r="FQ28" s="212"/>
      <c r="FR28" s="212"/>
      <c r="FS28" s="212"/>
      <c r="FT28" s="212"/>
      <c r="FU28" s="212"/>
      <c r="FV28" s="212"/>
      <c r="FW28" s="212"/>
      <c r="FX28" s="212"/>
      <c r="FY28" s="212"/>
      <c r="FZ28" s="212"/>
      <c r="GA28" s="212"/>
      <c r="GB28" s="212"/>
      <c r="GC28" s="212"/>
      <c r="GD28" s="212"/>
      <c r="GE28" s="212"/>
      <c r="GF28" s="213"/>
      <c r="GG28" s="214"/>
      <c r="GH28" s="213"/>
      <c r="GI28" s="212"/>
      <c r="GJ28" s="212"/>
      <c r="GK28" s="212"/>
      <c r="GL28" s="212"/>
      <c r="GM28" s="212"/>
      <c r="GN28" s="213"/>
      <c r="GO28" s="213"/>
      <c r="GP28" s="212"/>
      <c r="GQ28" s="213" t="str">
        <f>'Auto Journal Entries'!C38</f>
        <v>XXXX Select Account</v>
      </c>
      <c r="GR28" s="212" t="str">
        <f>'Auto Journal Entries'!B38</f>
        <v>201381</v>
      </c>
      <c r="GS28" s="213"/>
      <c r="GT28" s="213"/>
      <c r="GU28" s="213"/>
      <c r="GV28" s="213"/>
      <c r="GW28" s="213" t="str">
        <f>'Auto Journal Entries'!D38</f>
        <v xml:space="preserve"> </v>
      </c>
      <c r="GX28" s="215">
        <f>ROUND('Auto Journal Entries'!A38,2)</f>
        <v>0</v>
      </c>
      <c r="HA28" s="224"/>
      <c r="HB28" s="224"/>
      <c r="HC28" s="224"/>
      <c r="HM28" s="236"/>
      <c r="HP28" s="224"/>
      <c r="HT28" s="236"/>
      <c r="ID28" s="237"/>
      <c r="IJ28" s="224"/>
      <c r="IK28" s="237"/>
      <c r="IL28" s="224"/>
    </row>
    <row r="29" spans="3:246" s="223" customFormat="1">
      <c r="C29" s="224" t="str">
        <f t="shared" si="0"/>
        <v>AKRON</v>
      </c>
      <c r="D29" s="224"/>
      <c r="E29" s="224"/>
      <c r="F29" s="224" t="str">
        <f t="shared" si="1"/>
        <v>Travel 01/01/01 To 01/01/01 0</v>
      </c>
      <c r="G29" s="222">
        <f t="shared" ca="1" si="2"/>
        <v>44361</v>
      </c>
      <c r="H29" s="224" t="e">
        <f t="shared" si="3"/>
        <v>#N/A</v>
      </c>
      <c r="I29" s="224"/>
      <c r="J29" s="224" t="str">
        <f t="shared" si="4"/>
        <v>1</v>
      </c>
      <c r="K29" s="224"/>
      <c r="L29" s="224" t="s">
        <v>381</v>
      </c>
      <c r="M29" s="224" t="str">
        <f t="shared" si="5"/>
        <v>PBMC4RG</v>
      </c>
      <c r="N29" s="224"/>
      <c r="O29" s="224"/>
      <c r="P29" s="224"/>
      <c r="Q29" s="224"/>
      <c r="R29" s="224">
        <f t="shared" si="6"/>
        <v>28.56</v>
      </c>
      <c r="S29" s="213"/>
      <c r="T29" s="213"/>
      <c r="U29" s="213"/>
      <c r="V29" s="213"/>
      <c r="W29" s="213"/>
      <c r="X29" s="213"/>
      <c r="Y29" s="222">
        <f t="shared" ca="1" si="7"/>
        <v>44361</v>
      </c>
      <c r="Z29" s="225"/>
      <c r="AA29" s="225"/>
      <c r="AB29" s="226"/>
      <c r="AC29" s="226"/>
      <c r="AD29" s="227"/>
      <c r="AE29" s="228"/>
      <c r="AF29" s="228"/>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30"/>
      <c r="BC29" s="230"/>
      <c r="BD29" s="230"/>
      <c r="BE29" s="230"/>
      <c r="BF29" s="230"/>
      <c r="BG29" s="230"/>
      <c r="BH29" s="230"/>
      <c r="BI29" s="230"/>
      <c r="BJ29" s="230"/>
      <c r="BK29" s="230"/>
      <c r="BL29" s="230"/>
      <c r="BM29" s="230"/>
      <c r="BN29" s="230"/>
      <c r="BO29" s="230"/>
      <c r="BP29" s="230"/>
      <c r="BQ29" s="230"/>
      <c r="BR29" s="230"/>
      <c r="BS29" s="230"/>
      <c r="BT29" s="230"/>
      <c r="BU29" s="230"/>
      <c r="BV29" s="231"/>
      <c r="BW29" s="231"/>
      <c r="BX29" s="231"/>
      <c r="BY29" s="230"/>
      <c r="BZ29" s="230"/>
      <c r="CA29" s="230"/>
      <c r="CB29" s="231"/>
      <c r="CC29" s="230"/>
      <c r="CD29" s="231"/>
      <c r="CE29" s="230"/>
      <c r="CF29" s="230"/>
      <c r="CG29" s="230"/>
      <c r="CH29" s="232"/>
      <c r="CI29" s="230"/>
      <c r="CJ29" s="230"/>
      <c r="CK29" s="230"/>
      <c r="CL29" s="230"/>
      <c r="CM29" s="230"/>
      <c r="CN29" s="232"/>
      <c r="CO29" s="230"/>
      <c r="CP29" s="230"/>
      <c r="CQ29" s="230"/>
      <c r="CR29" s="233"/>
      <c r="CS29" s="233"/>
      <c r="CT29" s="234"/>
      <c r="CU29" s="235"/>
      <c r="CV29" s="234"/>
      <c r="CW29" s="233"/>
      <c r="CX29" s="233"/>
      <c r="CY29" s="233"/>
      <c r="DB29" s="224"/>
      <c r="DE29" s="224"/>
      <c r="DF29" s="224"/>
      <c r="DG29" s="224" t="str">
        <f t="shared" si="8"/>
        <v>CELL C6 - SUPERVISING STUDENT TEACHERS</v>
      </c>
      <c r="DH29" s="215">
        <f>ROUND('Auto Journal Entries'!A39,2)</f>
        <v>0</v>
      </c>
      <c r="DI29" s="212"/>
      <c r="DJ29" s="212"/>
      <c r="DK29" s="213"/>
      <c r="DL29" s="213"/>
      <c r="DM29" s="212"/>
      <c r="DN29" s="213"/>
      <c r="DO29" s="212"/>
      <c r="DP29" s="212"/>
      <c r="DQ29" s="212"/>
      <c r="DR29" s="212"/>
      <c r="DS29" s="213"/>
      <c r="DT29" s="213"/>
      <c r="DU29" s="212"/>
      <c r="DV29" s="212"/>
      <c r="DW29" s="212"/>
      <c r="DX29" s="212"/>
      <c r="DY29" s="212"/>
      <c r="DZ29" s="212"/>
      <c r="EA29" s="212"/>
      <c r="EB29" s="212"/>
      <c r="EC29" s="212"/>
      <c r="ED29" s="212"/>
      <c r="EE29" s="212"/>
      <c r="EF29" s="212"/>
      <c r="EG29" s="213"/>
      <c r="EH29" s="212"/>
      <c r="EI29" s="212"/>
      <c r="EJ29" s="212"/>
      <c r="EK29" s="212"/>
      <c r="EL29" s="212"/>
      <c r="EM29" s="212"/>
      <c r="EN29" s="212"/>
      <c r="EO29" s="212"/>
      <c r="EP29" s="212"/>
      <c r="EQ29" s="212"/>
      <c r="ER29" s="212"/>
      <c r="ES29" s="212"/>
      <c r="ET29" s="212"/>
      <c r="EU29" s="212"/>
      <c r="EV29" s="212"/>
      <c r="EW29" s="212"/>
      <c r="EX29" s="212"/>
      <c r="EY29" s="212"/>
      <c r="EZ29" s="212"/>
      <c r="FA29" s="212"/>
      <c r="FB29" s="212"/>
      <c r="FC29" s="212"/>
      <c r="FD29" s="212"/>
      <c r="FE29" s="212"/>
      <c r="FF29" s="212"/>
      <c r="FG29" s="212"/>
      <c r="FH29" s="212"/>
      <c r="FI29" s="212"/>
      <c r="FJ29" s="212"/>
      <c r="FK29" s="212"/>
      <c r="FL29" s="212"/>
      <c r="FM29" s="216"/>
      <c r="FN29" s="212"/>
      <c r="FO29" s="212"/>
      <c r="FP29" s="212"/>
      <c r="FQ29" s="212"/>
      <c r="FR29" s="212"/>
      <c r="FS29" s="212"/>
      <c r="FT29" s="212"/>
      <c r="FU29" s="212"/>
      <c r="FV29" s="212"/>
      <c r="FW29" s="212"/>
      <c r="FX29" s="212"/>
      <c r="FY29" s="212"/>
      <c r="FZ29" s="212"/>
      <c r="GA29" s="212"/>
      <c r="GB29" s="212"/>
      <c r="GC29" s="212"/>
      <c r="GD29" s="212"/>
      <c r="GE29" s="212"/>
      <c r="GF29" s="213"/>
      <c r="GG29" s="214"/>
      <c r="GH29" s="213"/>
      <c r="GI29" s="212"/>
      <c r="GJ29" s="212"/>
      <c r="GK29" s="212"/>
      <c r="GL29" s="212"/>
      <c r="GM29" s="212"/>
      <c r="GN29" s="213"/>
      <c r="GO29" s="213"/>
      <c r="GP29" s="212"/>
      <c r="GQ29" s="213" t="str">
        <f>'Auto Journal Entries'!C39</f>
        <v>XXXX Select Account</v>
      </c>
      <c r="GR29" s="212" t="str">
        <f>'Auto Journal Entries'!B39</f>
        <v>201381</v>
      </c>
      <c r="GS29" s="213"/>
      <c r="GT29" s="213"/>
      <c r="GU29" s="213"/>
      <c r="GV29" s="213"/>
      <c r="GW29" s="213" t="str">
        <f>'Auto Journal Entries'!D39</f>
        <v xml:space="preserve"> </v>
      </c>
      <c r="GX29" s="215">
        <f>ROUND('Auto Journal Entries'!A39,2)</f>
        <v>0</v>
      </c>
      <c r="HA29" s="224"/>
      <c r="HB29" s="224"/>
      <c r="HC29" s="224"/>
      <c r="HM29" s="236"/>
      <c r="HP29" s="224"/>
      <c r="HT29" s="236"/>
      <c r="ID29" s="237"/>
      <c r="IJ29" s="224"/>
      <c r="IK29" s="237"/>
      <c r="IL29" s="224"/>
    </row>
    <row r="30" spans="3:246" s="223" customFormat="1">
      <c r="C30" s="224" t="str">
        <f t="shared" si="0"/>
        <v>AKRON</v>
      </c>
      <c r="D30" s="224"/>
      <c r="E30" s="224"/>
      <c r="F30" s="224" t="str">
        <f t="shared" si="1"/>
        <v>Travel 01/01/01 To 01/01/01 0</v>
      </c>
      <c r="G30" s="222">
        <f t="shared" ca="1" si="2"/>
        <v>44361</v>
      </c>
      <c r="H30" s="224" t="e">
        <f t="shared" si="3"/>
        <v>#N/A</v>
      </c>
      <c r="I30" s="224"/>
      <c r="J30" s="224" t="str">
        <f t="shared" si="4"/>
        <v>1</v>
      </c>
      <c r="K30" s="224"/>
      <c r="L30" s="224" t="s">
        <v>381</v>
      </c>
      <c r="M30" s="224" t="str">
        <f t="shared" si="5"/>
        <v>PBMC4RG</v>
      </c>
      <c r="N30" s="224"/>
      <c r="O30" s="224"/>
      <c r="P30" s="224"/>
      <c r="Q30" s="224"/>
      <c r="R30" s="224">
        <f t="shared" si="6"/>
        <v>28.56</v>
      </c>
      <c r="S30" s="213"/>
      <c r="T30" s="213"/>
      <c r="U30" s="213"/>
      <c r="V30" s="213"/>
      <c r="W30" s="213"/>
      <c r="X30" s="213"/>
      <c r="Y30" s="222">
        <f t="shared" ca="1" si="7"/>
        <v>44361</v>
      </c>
      <c r="Z30" s="225"/>
      <c r="AA30" s="225"/>
      <c r="AB30" s="226"/>
      <c r="AC30" s="226"/>
      <c r="AD30" s="227"/>
      <c r="AE30" s="228"/>
      <c r="AF30" s="228"/>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30"/>
      <c r="BC30" s="230"/>
      <c r="BD30" s="230"/>
      <c r="BE30" s="230"/>
      <c r="BF30" s="230"/>
      <c r="BG30" s="230"/>
      <c r="BH30" s="230"/>
      <c r="BI30" s="230"/>
      <c r="BJ30" s="230"/>
      <c r="BK30" s="230"/>
      <c r="BL30" s="230"/>
      <c r="BM30" s="230"/>
      <c r="BN30" s="230"/>
      <c r="BO30" s="230"/>
      <c r="BP30" s="230"/>
      <c r="BQ30" s="230"/>
      <c r="BR30" s="230"/>
      <c r="BS30" s="230"/>
      <c r="BT30" s="230"/>
      <c r="BU30" s="230"/>
      <c r="BV30" s="231"/>
      <c r="BW30" s="231"/>
      <c r="BX30" s="231"/>
      <c r="BY30" s="230"/>
      <c r="BZ30" s="230"/>
      <c r="CA30" s="230"/>
      <c r="CB30" s="231"/>
      <c r="CC30" s="230"/>
      <c r="CD30" s="231"/>
      <c r="CE30" s="230"/>
      <c r="CF30" s="230"/>
      <c r="CG30" s="230"/>
      <c r="CH30" s="232"/>
      <c r="CI30" s="230"/>
      <c r="CJ30" s="230"/>
      <c r="CK30" s="230"/>
      <c r="CL30" s="230"/>
      <c r="CM30" s="230"/>
      <c r="CN30" s="232"/>
      <c r="CO30" s="230"/>
      <c r="CP30" s="230"/>
      <c r="CQ30" s="230"/>
      <c r="CR30" s="233"/>
      <c r="CS30" s="233"/>
      <c r="CT30" s="234"/>
      <c r="CU30" s="235"/>
      <c r="CV30" s="234"/>
      <c r="CW30" s="233"/>
      <c r="CX30" s="233"/>
      <c r="CY30" s="233"/>
      <c r="DB30" s="224"/>
      <c r="DE30" s="224"/>
      <c r="DF30" s="224"/>
      <c r="DG30" s="224" t="str">
        <f t="shared" si="8"/>
        <v>CELL C6 - SUPERVISING STUDENT TEACHERS</v>
      </c>
      <c r="DH30" s="215">
        <f>ROUND('Auto Journal Entries'!A40,2)</f>
        <v>0</v>
      </c>
      <c r="DI30" s="212"/>
      <c r="DJ30" s="212"/>
      <c r="DK30" s="213"/>
      <c r="DL30" s="213"/>
      <c r="DM30" s="212"/>
      <c r="DN30" s="213"/>
      <c r="DO30" s="212"/>
      <c r="DP30" s="212"/>
      <c r="DQ30" s="212"/>
      <c r="DR30" s="212"/>
      <c r="DS30" s="213"/>
      <c r="DT30" s="213"/>
      <c r="DU30" s="212"/>
      <c r="DV30" s="212"/>
      <c r="DW30" s="212"/>
      <c r="DX30" s="212"/>
      <c r="DY30" s="212"/>
      <c r="DZ30" s="212"/>
      <c r="EA30" s="212"/>
      <c r="EB30" s="212"/>
      <c r="EC30" s="212"/>
      <c r="ED30" s="212"/>
      <c r="EE30" s="212"/>
      <c r="EF30" s="212"/>
      <c r="EG30" s="213"/>
      <c r="EH30" s="212"/>
      <c r="EI30" s="212"/>
      <c r="EJ30" s="212"/>
      <c r="EK30" s="212"/>
      <c r="EL30" s="212"/>
      <c r="EM30" s="212"/>
      <c r="EN30" s="212"/>
      <c r="EO30" s="212"/>
      <c r="EP30" s="212"/>
      <c r="EQ30" s="212"/>
      <c r="ER30" s="212"/>
      <c r="ES30" s="212"/>
      <c r="ET30" s="212"/>
      <c r="EU30" s="212"/>
      <c r="EV30" s="212"/>
      <c r="EW30" s="212"/>
      <c r="EX30" s="212"/>
      <c r="EY30" s="212"/>
      <c r="EZ30" s="212"/>
      <c r="FA30" s="212"/>
      <c r="FB30" s="212"/>
      <c r="FC30" s="212"/>
      <c r="FD30" s="212"/>
      <c r="FE30" s="212"/>
      <c r="FF30" s="212"/>
      <c r="FG30" s="212"/>
      <c r="FH30" s="212"/>
      <c r="FI30" s="212"/>
      <c r="FJ30" s="212"/>
      <c r="FK30" s="212"/>
      <c r="FL30" s="212"/>
      <c r="FM30" s="216"/>
      <c r="FN30" s="212"/>
      <c r="FO30" s="212"/>
      <c r="FP30" s="212"/>
      <c r="FQ30" s="212"/>
      <c r="FR30" s="212"/>
      <c r="FS30" s="212"/>
      <c r="FT30" s="212"/>
      <c r="FU30" s="212"/>
      <c r="FV30" s="212"/>
      <c r="FW30" s="212"/>
      <c r="FX30" s="212"/>
      <c r="FY30" s="212"/>
      <c r="FZ30" s="212"/>
      <c r="GA30" s="212"/>
      <c r="GB30" s="212"/>
      <c r="GC30" s="212"/>
      <c r="GD30" s="212"/>
      <c r="GE30" s="212"/>
      <c r="GF30" s="213"/>
      <c r="GG30" s="214"/>
      <c r="GH30" s="213"/>
      <c r="GI30" s="212"/>
      <c r="GJ30" s="212"/>
      <c r="GK30" s="212"/>
      <c r="GL30" s="212"/>
      <c r="GM30" s="212"/>
      <c r="GN30" s="213"/>
      <c r="GO30" s="213"/>
      <c r="GP30" s="212"/>
      <c r="GQ30" s="213" t="str">
        <f>'Auto Journal Entries'!C40</f>
        <v>XXXX Select Account</v>
      </c>
      <c r="GR30" s="212">
        <f>'Auto Journal Entries'!B40</f>
        <v>0</v>
      </c>
      <c r="GS30" s="213"/>
      <c r="GT30" s="213"/>
      <c r="GU30" s="213"/>
      <c r="GV30" s="213"/>
      <c r="GW30" s="213" t="str">
        <f>'Auto Journal Entries'!D40</f>
        <v xml:space="preserve"> </v>
      </c>
      <c r="GX30" s="215">
        <f>ROUND('Auto Journal Entries'!A40,2)</f>
        <v>0</v>
      </c>
      <c r="HA30" s="224"/>
      <c r="HB30" s="224"/>
      <c r="HC30" s="224"/>
      <c r="HM30" s="236"/>
      <c r="HP30" s="224"/>
      <c r="HT30" s="236"/>
      <c r="ID30" s="237"/>
      <c r="IJ30" s="224"/>
      <c r="IK30" s="237"/>
      <c r="IL30" s="224"/>
    </row>
    <row r="31" spans="3:246" s="223" customFormat="1">
      <c r="C31" s="224" t="str">
        <f t="shared" si="0"/>
        <v>AKRON</v>
      </c>
      <c r="D31" s="224"/>
      <c r="E31" s="224"/>
      <c r="F31" s="224" t="str">
        <f t="shared" si="1"/>
        <v>Travel 01/01/01 To 01/01/01 0</v>
      </c>
      <c r="G31" s="222">
        <f t="shared" ca="1" si="2"/>
        <v>44361</v>
      </c>
      <c r="H31" s="224" t="e">
        <f t="shared" si="3"/>
        <v>#N/A</v>
      </c>
      <c r="I31" s="224"/>
      <c r="J31" s="224" t="str">
        <f t="shared" si="4"/>
        <v>1</v>
      </c>
      <c r="K31" s="224"/>
      <c r="L31" s="224" t="s">
        <v>381</v>
      </c>
      <c r="M31" s="224" t="str">
        <f t="shared" si="5"/>
        <v>PBMC4RG</v>
      </c>
      <c r="N31" s="224"/>
      <c r="O31" s="224"/>
      <c r="P31" s="224"/>
      <c r="Q31" s="224"/>
      <c r="R31" s="224">
        <f t="shared" si="6"/>
        <v>28.56</v>
      </c>
      <c r="S31" s="213"/>
      <c r="T31" s="213"/>
      <c r="U31" s="213"/>
      <c r="V31" s="213"/>
      <c r="W31" s="213"/>
      <c r="X31" s="213"/>
      <c r="Y31" s="222">
        <f t="shared" ca="1" si="7"/>
        <v>44361</v>
      </c>
      <c r="Z31" s="225"/>
      <c r="AA31" s="225"/>
      <c r="AB31" s="226"/>
      <c r="AC31" s="226"/>
      <c r="AD31" s="227"/>
      <c r="AE31" s="228"/>
      <c r="AF31" s="228"/>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30"/>
      <c r="BC31" s="230"/>
      <c r="BD31" s="230"/>
      <c r="BE31" s="230"/>
      <c r="BF31" s="230"/>
      <c r="BG31" s="230"/>
      <c r="BH31" s="230"/>
      <c r="BI31" s="230"/>
      <c r="BJ31" s="230"/>
      <c r="BK31" s="230"/>
      <c r="BL31" s="230"/>
      <c r="BM31" s="230"/>
      <c r="BN31" s="230"/>
      <c r="BO31" s="230"/>
      <c r="BP31" s="230"/>
      <c r="BQ31" s="230"/>
      <c r="BR31" s="230"/>
      <c r="BS31" s="230"/>
      <c r="BT31" s="230"/>
      <c r="BU31" s="230"/>
      <c r="BV31" s="231"/>
      <c r="BW31" s="231"/>
      <c r="BX31" s="231"/>
      <c r="BY31" s="230"/>
      <c r="BZ31" s="230"/>
      <c r="CA31" s="230"/>
      <c r="CB31" s="231"/>
      <c r="CC31" s="230"/>
      <c r="CD31" s="231"/>
      <c r="CE31" s="230"/>
      <c r="CF31" s="230"/>
      <c r="CG31" s="230"/>
      <c r="CH31" s="232"/>
      <c r="CI31" s="230"/>
      <c r="CJ31" s="230"/>
      <c r="CK31" s="230"/>
      <c r="CL31" s="230"/>
      <c r="CM31" s="230"/>
      <c r="CN31" s="232"/>
      <c r="CO31" s="230"/>
      <c r="CP31" s="230"/>
      <c r="CQ31" s="230"/>
      <c r="CR31" s="233"/>
      <c r="CS31" s="233"/>
      <c r="CT31" s="234"/>
      <c r="CU31" s="235"/>
      <c r="CV31" s="234"/>
      <c r="CW31" s="233"/>
      <c r="CX31" s="233"/>
      <c r="CY31" s="233"/>
      <c r="DB31" s="224"/>
      <c r="DE31" s="224"/>
      <c r="DF31" s="224"/>
      <c r="DG31" s="224" t="str">
        <f t="shared" si="8"/>
        <v>CELL C6 - SUPERVISING STUDENT TEACHERS</v>
      </c>
      <c r="DH31" s="215">
        <f>ROUND('Auto Journal Entries'!A41,2)</f>
        <v>0</v>
      </c>
      <c r="DI31" s="212"/>
      <c r="DJ31" s="212"/>
      <c r="DK31" s="213"/>
      <c r="DL31" s="213"/>
      <c r="DM31" s="212"/>
      <c r="DN31" s="213"/>
      <c r="DO31" s="212"/>
      <c r="DP31" s="212"/>
      <c r="DQ31" s="212"/>
      <c r="DR31" s="212"/>
      <c r="DS31" s="213"/>
      <c r="DT31" s="213"/>
      <c r="DU31" s="212"/>
      <c r="DV31" s="212"/>
      <c r="DW31" s="212"/>
      <c r="DX31" s="212"/>
      <c r="DY31" s="212"/>
      <c r="DZ31" s="212"/>
      <c r="EA31" s="212"/>
      <c r="EB31" s="212"/>
      <c r="EC31" s="212"/>
      <c r="ED31" s="212"/>
      <c r="EE31" s="212"/>
      <c r="EF31" s="212"/>
      <c r="EG31" s="213"/>
      <c r="EH31" s="212"/>
      <c r="EI31" s="212"/>
      <c r="EJ31" s="212"/>
      <c r="EK31" s="212"/>
      <c r="EL31" s="212"/>
      <c r="EM31" s="212"/>
      <c r="EN31" s="212"/>
      <c r="EO31" s="212"/>
      <c r="EP31" s="212"/>
      <c r="EQ31" s="212"/>
      <c r="ER31" s="212"/>
      <c r="ES31" s="212"/>
      <c r="ET31" s="212"/>
      <c r="EU31" s="212"/>
      <c r="EV31" s="212"/>
      <c r="EW31" s="212"/>
      <c r="EX31" s="212"/>
      <c r="EY31" s="212"/>
      <c r="EZ31" s="212"/>
      <c r="FA31" s="212"/>
      <c r="FB31" s="212"/>
      <c r="FC31" s="212"/>
      <c r="FD31" s="212"/>
      <c r="FE31" s="212"/>
      <c r="FF31" s="212"/>
      <c r="FG31" s="212"/>
      <c r="FH31" s="212"/>
      <c r="FI31" s="212"/>
      <c r="FJ31" s="212"/>
      <c r="FK31" s="212"/>
      <c r="FL31" s="212"/>
      <c r="FM31" s="216"/>
      <c r="FN31" s="212"/>
      <c r="FO31" s="212"/>
      <c r="FP31" s="212"/>
      <c r="FQ31" s="212"/>
      <c r="FR31" s="212"/>
      <c r="FS31" s="212"/>
      <c r="FT31" s="212"/>
      <c r="FU31" s="212"/>
      <c r="FV31" s="212"/>
      <c r="FW31" s="212"/>
      <c r="FX31" s="212"/>
      <c r="FY31" s="212"/>
      <c r="FZ31" s="212"/>
      <c r="GA31" s="212"/>
      <c r="GB31" s="212"/>
      <c r="GC31" s="212"/>
      <c r="GD31" s="212"/>
      <c r="GE31" s="212"/>
      <c r="GF31" s="213"/>
      <c r="GG31" s="214"/>
      <c r="GH31" s="213"/>
      <c r="GI31" s="212"/>
      <c r="GJ31" s="212"/>
      <c r="GK31" s="212"/>
      <c r="GL31" s="212"/>
      <c r="GM31" s="212"/>
      <c r="GN31" s="213"/>
      <c r="GO31" s="213"/>
      <c r="GP31" s="212"/>
      <c r="GQ31" s="213" t="str">
        <f>'Auto Journal Entries'!C41</f>
        <v>XXXX Select Account</v>
      </c>
      <c r="GR31" s="212">
        <f>'Auto Journal Entries'!B41</f>
        <v>0</v>
      </c>
      <c r="GS31" s="213"/>
      <c r="GT31" s="213"/>
      <c r="GU31" s="213"/>
      <c r="GV31" s="213"/>
      <c r="GW31" s="213" t="str">
        <f>'Auto Journal Entries'!D41</f>
        <v xml:space="preserve"> </v>
      </c>
      <c r="GX31" s="215">
        <f>ROUND('Auto Journal Entries'!A41,2)</f>
        <v>0</v>
      </c>
      <c r="HA31" s="224"/>
      <c r="HB31" s="224"/>
      <c r="HC31" s="224"/>
      <c r="HM31" s="236"/>
      <c r="HP31" s="224"/>
      <c r="HT31" s="236"/>
      <c r="ID31" s="237"/>
      <c r="IJ31" s="224"/>
      <c r="IK31" s="237"/>
      <c r="IL31" s="224"/>
    </row>
    <row r="32" spans="3:246" s="223" customFormat="1">
      <c r="C32" s="224" t="str">
        <f t="shared" si="0"/>
        <v>AKRON</v>
      </c>
      <c r="D32" s="224"/>
      <c r="E32" s="224"/>
      <c r="F32" s="224" t="str">
        <f t="shared" si="1"/>
        <v>Travel 01/01/01 To 01/01/01 0</v>
      </c>
      <c r="G32" s="222">
        <f t="shared" ca="1" si="2"/>
        <v>44361</v>
      </c>
      <c r="H32" s="224" t="e">
        <f t="shared" si="3"/>
        <v>#N/A</v>
      </c>
      <c r="I32" s="224"/>
      <c r="J32" s="224" t="str">
        <f t="shared" si="4"/>
        <v>1</v>
      </c>
      <c r="K32" s="224"/>
      <c r="L32" s="224" t="s">
        <v>381</v>
      </c>
      <c r="M32" s="224" t="str">
        <f t="shared" si="5"/>
        <v>PBMC4RG</v>
      </c>
      <c r="N32" s="224"/>
      <c r="O32" s="224"/>
      <c r="P32" s="224"/>
      <c r="Q32" s="224"/>
      <c r="R32" s="224">
        <f t="shared" si="6"/>
        <v>28.56</v>
      </c>
      <c r="S32" s="213"/>
      <c r="T32" s="213"/>
      <c r="U32" s="213"/>
      <c r="V32" s="213"/>
      <c r="W32" s="213"/>
      <c r="X32" s="213"/>
      <c r="Y32" s="222">
        <f t="shared" ca="1" si="7"/>
        <v>44361</v>
      </c>
      <c r="Z32" s="225"/>
      <c r="AA32" s="225"/>
      <c r="AB32" s="226"/>
      <c r="AC32" s="226"/>
      <c r="AD32" s="227"/>
      <c r="AE32" s="228"/>
      <c r="AF32" s="228"/>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30"/>
      <c r="BC32" s="230"/>
      <c r="BD32" s="230"/>
      <c r="BE32" s="230"/>
      <c r="BF32" s="230"/>
      <c r="BG32" s="230"/>
      <c r="BH32" s="230"/>
      <c r="BI32" s="230"/>
      <c r="BJ32" s="230"/>
      <c r="BK32" s="230"/>
      <c r="BL32" s="230"/>
      <c r="BM32" s="230"/>
      <c r="BN32" s="230"/>
      <c r="BO32" s="230"/>
      <c r="BP32" s="230"/>
      <c r="BQ32" s="230"/>
      <c r="BR32" s="230"/>
      <c r="BS32" s="230"/>
      <c r="BT32" s="230"/>
      <c r="BU32" s="230"/>
      <c r="BV32" s="231"/>
      <c r="BW32" s="231"/>
      <c r="BX32" s="231"/>
      <c r="BY32" s="230"/>
      <c r="BZ32" s="230"/>
      <c r="CA32" s="230"/>
      <c r="CB32" s="231"/>
      <c r="CC32" s="230"/>
      <c r="CD32" s="231"/>
      <c r="CE32" s="230"/>
      <c r="CF32" s="230"/>
      <c r="CG32" s="230"/>
      <c r="CH32" s="232"/>
      <c r="CI32" s="230"/>
      <c r="CJ32" s="230"/>
      <c r="CK32" s="230"/>
      <c r="CL32" s="230"/>
      <c r="CM32" s="230"/>
      <c r="CN32" s="232"/>
      <c r="CO32" s="230"/>
      <c r="CP32" s="230"/>
      <c r="CQ32" s="230"/>
      <c r="CR32" s="233"/>
      <c r="CS32" s="233"/>
      <c r="CT32" s="234"/>
      <c r="CU32" s="235"/>
      <c r="CV32" s="234"/>
      <c r="CW32" s="233"/>
      <c r="CX32" s="233"/>
      <c r="CY32" s="233"/>
      <c r="DB32" s="224"/>
      <c r="DE32" s="224"/>
      <c r="DF32" s="224"/>
      <c r="DG32" s="224" t="str">
        <f t="shared" si="8"/>
        <v>CELL C6 - SUPERVISING STUDENT TEACHERS</v>
      </c>
      <c r="DH32" s="215">
        <f>ROUND('Auto Journal Entries'!A42,2)</f>
        <v>0</v>
      </c>
      <c r="DI32" s="212"/>
      <c r="DJ32" s="212"/>
      <c r="DK32" s="213"/>
      <c r="DL32" s="213"/>
      <c r="DM32" s="212"/>
      <c r="DN32" s="213"/>
      <c r="DO32" s="212"/>
      <c r="DP32" s="212"/>
      <c r="DQ32" s="212"/>
      <c r="DR32" s="212"/>
      <c r="DS32" s="213"/>
      <c r="DT32" s="213"/>
      <c r="DU32" s="212"/>
      <c r="DV32" s="212"/>
      <c r="DW32" s="212"/>
      <c r="DX32" s="212"/>
      <c r="DY32" s="212"/>
      <c r="DZ32" s="212"/>
      <c r="EA32" s="212"/>
      <c r="EB32" s="212"/>
      <c r="EC32" s="212"/>
      <c r="ED32" s="212"/>
      <c r="EE32" s="212"/>
      <c r="EF32" s="212"/>
      <c r="EG32" s="213"/>
      <c r="EH32" s="212"/>
      <c r="EI32" s="212"/>
      <c r="EJ32" s="212"/>
      <c r="EK32" s="212"/>
      <c r="EL32" s="212"/>
      <c r="EM32" s="212"/>
      <c r="EN32" s="212"/>
      <c r="EO32" s="212"/>
      <c r="EP32" s="212"/>
      <c r="EQ32" s="212"/>
      <c r="ER32" s="212"/>
      <c r="ES32" s="212"/>
      <c r="ET32" s="212"/>
      <c r="EU32" s="212"/>
      <c r="EV32" s="212"/>
      <c r="EW32" s="212"/>
      <c r="EX32" s="212"/>
      <c r="EY32" s="212"/>
      <c r="EZ32" s="212"/>
      <c r="FA32" s="212"/>
      <c r="FB32" s="212"/>
      <c r="FC32" s="212"/>
      <c r="FD32" s="212"/>
      <c r="FE32" s="212"/>
      <c r="FF32" s="212"/>
      <c r="FG32" s="212"/>
      <c r="FH32" s="212"/>
      <c r="FI32" s="212"/>
      <c r="FJ32" s="212"/>
      <c r="FK32" s="212"/>
      <c r="FL32" s="212"/>
      <c r="FM32" s="216"/>
      <c r="FN32" s="212"/>
      <c r="FO32" s="212"/>
      <c r="FP32" s="212"/>
      <c r="FQ32" s="212"/>
      <c r="FR32" s="212"/>
      <c r="FS32" s="212"/>
      <c r="FT32" s="212"/>
      <c r="FU32" s="212"/>
      <c r="FV32" s="212"/>
      <c r="FW32" s="212"/>
      <c r="FX32" s="212"/>
      <c r="FY32" s="212"/>
      <c r="FZ32" s="212"/>
      <c r="GA32" s="212"/>
      <c r="GB32" s="212"/>
      <c r="GC32" s="212"/>
      <c r="GD32" s="212"/>
      <c r="GE32" s="212"/>
      <c r="GF32" s="213"/>
      <c r="GG32" s="214"/>
      <c r="GH32" s="213"/>
      <c r="GI32" s="212"/>
      <c r="GJ32" s="212"/>
      <c r="GK32" s="212"/>
      <c r="GL32" s="212"/>
      <c r="GM32" s="212"/>
      <c r="GN32" s="213"/>
      <c r="GO32" s="213"/>
      <c r="GP32" s="212"/>
      <c r="GQ32" s="213" t="str">
        <f>'Auto Journal Entries'!C42</f>
        <v>XXXX Select Account</v>
      </c>
      <c r="GR32" s="212">
        <f>'Auto Journal Entries'!B42</f>
        <v>0</v>
      </c>
      <c r="GS32" s="213"/>
      <c r="GT32" s="213"/>
      <c r="GU32" s="213"/>
      <c r="GV32" s="213"/>
      <c r="GW32" s="213" t="str">
        <f>'Auto Journal Entries'!D42</f>
        <v xml:space="preserve"> </v>
      </c>
      <c r="GX32" s="215">
        <f>ROUND('Auto Journal Entries'!A42,2)</f>
        <v>0</v>
      </c>
      <c r="HA32" s="224"/>
      <c r="HB32" s="224"/>
      <c r="HC32" s="224"/>
      <c r="HM32" s="236"/>
      <c r="HP32" s="224"/>
      <c r="HT32" s="236"/>
      <c r="ID32" s="237"/>
      <c r="IJ32" s="224"/>
      <c r="IK32" s="237"/>
      <c r="IL32" s="224"/>
    </row>
    <row r="33" spans="3:246" s="223" customFormat="1">
      <c r="C33" s="224" t="str">
        <f t="shared" si="0"/>
        <v>AKRON</v>
      </c>
      <c r="D33" s="224"/>
      <c r="E33" s="224"/>
      <c r="F33" s="224" t="str">
        <f t="shared" si="1"/>
        <v>Travel 01/01/01 To 01/01/01 0</v>
      </c>
      <c r="G33" s="222">
        <f t="shared" ca="1" si="2"/>
        <v>44361</v>
      </c>
      <c r="H33" s="224" t="e">
        <f t="shared" si="3"/>
        <v>#N/A</v>
      </c>
      <c r="I33" s="224"/>
      <c r="J33" s="224" t="str">
        <f t="shared" si="4"/>
        <v>1</v>
      </c>
      <c r="K33" s="224"/>
      <c r="L33" s="224" t="s">
        <v>381</v>
      </c>
      <c r="M33" s="224" t="str">
        <f t="shared" si="5"/>
        <v>PBMC4RG</v>
      </c>
      <c r="N33" s="224"/>
      <c r="O33" s="224"/>
      <c r="P33" s="224"/>
      <c r="Q33" s="224"/>
      <c r="R33" s="224">
        <f t="shared" si="6"/>
        <v>28.56</v>
      </c>
      <c r="S33" s="213"/>
      <c r="T33" s="213"/>
      <c r="U33" s="213"/>
      <c r="V33" s="213"/>
      <c r="W33" s="213"/>
      <c r="X33" s="213"/>
      <c r="Y33" s="222">
        <f t="shared" ca="1" si="7"/>
        <v>44361</v>
      </c>
      <c r="Z33" s="225"/>
      <c r="AA33" s="225"/>
      <c r="AB33" s="226"/>
      <c r="AC33" s="226"/>
      <c r="AD33" s="227"/>
      <c r="AE33" s="228"/>
      <c r="AF33" s="228"/>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30"/>
      <c r="BC33" s="230"/>
      <c r="BD33" s="230"/>
      <c r="BE33" s="230"/>
      <c r="BF33" s="230"/>
      <c r="BG33" s="230"/>
      <c r="BH33" s="230"/>
      <c r="BI33" s="230"/>
      <c r="BJ33" s="230"/>
      <c r="BK33" s="230"/>
      <c r="BL33" s="230"/>
      <c r="BM33" s="230"/>
      <c r="BN33" s="230"/>
      <c r="BO33" s="230"/>
      <c r="BP33" s="230"/>
      <c r="BQ33" s="230"/>
      <c r="BR33" s="230"/>
      <c r="BS33" s="230"/>
      <c r="BT33" s="230"/>
      <c r="BU33" s="230"/>
      <c r="BV33" s="231"/>
      <c r="BW33" s="231"/>
      <c r="BX33" s="231"/>
      <c r="BY33" s="230"/>
      <c r="BZ33" s="230"/>
      <c r="CA33" s="230"/>
      <c r="CB33" s="231"/>
      <c r="CC33" s="230"/>
      <c r="CD33" s="231"/>
      <c r="CE33" s="230"/>
      <c r="CF33" s="230"/>
      <c r="CG33" s="230"/>
      <c r="CH33" s="232"/>
      <c r="CI33" s="230"/>
      <c r="CJ33" s="230"/>
      <c r="CK33" s="230"/>
      <c r="CL33" s="230"/>
      <c r="CM33" s="230"/>
      <c r="CN33" s="232"/>
      <c r="CO33" s="230"/>
      <c r="CP33" s="230"/>
      <c r="CQ33" s="230"/>
      <c r="CR33" s="233"/>
      <c r="CS33" s="233"/>
      <c r="CT33" s="234"/>
      <c r="CU33" s="235"/>
      <c r="CV33" s="234"/>
      <c r="CW33" s="233"/>
      <c r="CX33" s="233"/>
      <c r="CY33" s="233"/>
      <c r="DB33" s="224"/>
      <c r="DE33" s="224"/>
      <c r="DF33" s="224"/>
      <c r="DG33" s="224" t="str">
        <f t="shared" si="8"/>
        <v>CELL C6 - SUPERVISING STUDENT TEACHERS</v>
      </c>
      <c r="DH33" s="215">
        <f>ROUND('Auto Journal Entries'!A43,2)</f>
        <v>0</v>
      </c>
      <c r="DI33" s="212"/>
      <c r="DJ33" s="212"/>
      <c r="DK33" s="213"/>
      <c r="DL33" s="213"/>
      <c r="DM33" s="212"/>
      <c r="DN33" s="213"/>
      <c r="DO33" s="212"/>
      <c r="DP33" s="212"/>
      <c r="DQ33" s="212"/>
      <c r="DR33" s="212"/>
      <c r="DS33" s="213"/>
      <c r="DT33" s="213"/>
      <c r="DU33" s="212"/>
      <c r="DV33" s="212"/>
      <c r="DW33" s="212"/>
      <c r="DX33" s="212"/>
      <c r="DY33" s="212"/>
      <c r="DZ33" s="212"/>
      <c r="EA33" s="212"/>
      <c r="EB33" s="212"/>
      <c r="EC33" s="212"/>
      <c r="ED33" s="212"/>
      <c r="EE33" s="212"/>
      <c r="EF33" s="212"/>
      <c r="EG33" s="213"/>
      <c r="EH33" s="212"/>
      <c r="EI33" s="212"/>
      <c r="EJ33" s="212"/>
      <c r="EK33" s="212"/>
      <c r="EL33" s="212"/>
      <c r="EM33" s="212"/>
      <c r="EN33" s="212"/>
      <c r="EO33" s="212"/>
      <c r="EP33" s="212"/>
      <c r="EQ33" s="212"/>
      <c r="ER33" s="212"/>
      <c r="ES33" s="212"/>
      <c r="ET33" s="212"/>
      <c r="EU33" s="212"/>
      <c r="EV33" s="212"/>
      <c r="EW33" s="212"/>
      <c r="EX33" s="212"/>
      <c r="EY33" s="212"/>
      <c r="EZ33" s="212"/>
      <c r="FA33" s="212"/>
      <c r="FB33" s="212"/>
      <c r="FC33" s="212"/>
      <c r="FD33" s="212"/>
      <c r="FE33" s="212"/>
      <c r="FF33" s="212"/>
      <c r="FG33" s="212"/>
      <c r="FH33" s="212"/>
      <c r="FI33" s="212"/>
      <c r="FJ33" s="212"/>
      <c r="FK33" s="212"/>
      <c r="FL33" s="212"/>
      <c r="FM33" s="216"/>
      <c r="FN33" s="212"/>
      <c r="FO33" s="212"/>
      <c r="FP33" s="212"/>
      <c r="FQ33" s="212"/>
      <c r="FR33" s="212"/>
      <c r="FS33" s="212"/>
      <c r="FT33" s="212"/>
      <c r="FU33" s="212"/>
      <c r="FV33" s="212"/>
      <c r="FW33" s="212"/>
      <c r="FX33" s="212"/>
      <c r="FY33" s="212"/>
      <c r="FZ33" s="212"/>
      <c r="GA33" s="212"/>
      <c r="GB33" s="212"/>
      <c r="GC33" s="212"/>
      <c r="GD33" s="212"/>
      <c r="GE33" s="212"/>
      <c r="GF33" s="213"/>
      <c r="GG33" s="214"/>
      <c r="GH33" s="213"/>
      <c r="GI33" s="212"/>
      <c r="GJ33" s="212"/>
      <c r="GK33" s="212"/>
      <c r="GL33" s="212"/>
      <c r="GM33" s="212"/>
      <c r="GN33" s="213"/>
      <c r="GO33" s="213"/>
      <c r="GP33" s="212"/>
      <c r="GQ33" s="213" t="str">
        <f>'Auto Journal Entries'!C43</f>
        <v>XXXX Select Account</v>
      </c>
      <c r="GR33" s="212">
        <f>'Auto Journal Entries'!B43</f>
        <v>0</v>
      </c>
      <c r="GS33" s="213"/>
      <c r="GT33" s="213"/>
      <c r="GU33" s="213"/>
      <c r="GV33" s="213"/>
      <c r="GW33" s="213" t="str">
        <f>'Auto Journal Entries'!D43</f>
        <v xml:space="preserve"> </v>
      </c>
      <c r="GX33" s="215">
        <f>ROUND('Auto Journal Entries'!A43,2)</f>
        <v>0</v>
      </c>
      <c r="HA33" s="224"/>
      <c r="HB33" s="224"/>
      <c r="HC33" s="224"/>
      <c r="HM33" s="236"/>
      <c r="HP33" s="224"/>
      <c r="HT33" s="236"/>
      <c r="ID33" s="237"/>
      <c r="IJ33" s="224"/>
      <c r="IK33" s="237"/>
      <c r="IL33" s="224"/>
    </row>
    <row r="34" spans="3:246" s="223" customFormat="1">
      <c r="C34" s="224" t="str">
        <f>C32</f>
        <v>AKRON</v>
      </c>
      <c r="D34" s="224"/>
      <c r="E34" s="224"/>
      <c r="F34" s="224" t="str">
        <f>F32</f>
        <v>Travel 01/01/01 To 01/01/01 0</v>
      </c>
      <c r="G34" s="222">
        <f ca="1">G32</f>
        <v>44361</v>
      </c>
      <c r="H34" s="224" t="e">
        <f>H32</f>
        <v>#N/A</v>
      </c>
      <c r="I34" s="224"/>
      <c r="J34" s="224" t="str">
        <f>J32</f>
        <v>1</v>
      </c>
      <c r="K34" s="224"/>
      <c r="L34" s="224" t="s">
        <v>381</v>
      </c>
      <c r="M34" s="224" t="str">
        <f>M32</f>
        <v>PBMC4RG</v>
      </c>
      <c r="N34" s="224"/>
      <c r="O34" s="224"/>
      <c r="P34" s="224"/>
      <c r="Q34" s="224"/>
      <c r="R34" s="224">
        <f>R32</f>
        <v>28.56</v>
      </c>
      <c r="S34" s="213"/>
      <c r="T34" s="213"/>
      <c r="U34" s="213"/>
      <c r="V34" s="213"/>
      <c r="W34" s="213"/>
      <c r="X34" s="213"/>
      <c r="Y34" s="222">
        <f ca="1">Y32</f>
        <v>44361</v>
      </c>
      <c r="Z34" s="225"/>
      <c r="AA34" s="225"/>
      <c r="AB34" s="226"/>
      <c r="AC34" s="226"/>
      <c r="AD34" s="227"/>
      <c r="AE34" s="228"/>
      <c r="AF34" s="228"/>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30"/>
      <c r="BC34" s="230"/>
      <c r="BD34" s="230"/>
      <c r="BE34" s="230"/>
      <c r="BF34" s="230"/>
      <c r="BG34" s="230"/>
      <c r="BH34" s="230"/>
      <c r="BI34" s="230"/>
      <c r="BJ34" s="230"/>
      <c r="BK34" s="230"/>
      <c r="BL34" s="230"/>
      <c r="BM34" s="230"/>
      <c r="BN34" s="230"/>
      <c r="BO34" s="230"/>
      <c r="BP34" s="230"/>
      <c r="BQ34" s="230"/>
      <c r="BR34" s="230"/>
      <c r="BS34" s="230"/>
      <c r="BT34" s="230"/>
      <c r="BU34" s="230"/>
      <c r="BV34" s="231"/>
      <c r="BW34" s="231"/>
      <c r="BX34" s="231"/>
      <c r="BY34" s="230"/>
      <c r="BZ34" s="230"/>
      <c r="CA34" s="230"/>
      <c r="CB34" s="231"/>
      <c r="CC34" s="230"/>
      <c r="CD34" s="231"/>
      <c r="CE34" s="230"/>
      <c r="CF34" s="230"/>
      <c r="CG34" s="230"/>
      <c r="CH34" s="232"/>
      <c r="CI34" s="230"/>
      <c r="CJ34" s="230"/>
      <c r="CK34" s="230"/>
      <c r="CL34" s="230"/>
      <c r="CM34" s="230"/>
      <c r="CN34" s="232"/>
      <c r="CO34" s="230"/>
      <c r="CP34" s="230"/>
      <c r="CQ34" s="230"/>
      <c r="CR34" s="233"/>
      <c r="CS34" s="233"/>
      <c r="CT34" s="234"/>
      <c r="CU34" s="235"/>
      <c r="CV34" s="234"/>
      <c r="CW34" s="233"/>
      <c r="CX34" s="233"/>
      <c r="CY34" s="233"/>
      <c r="DB34" s="224"/>
      <c r="DE34" s="224"/>
      <c r="DF34" s="224"/>
      <c r="DG34" s="224" t="str">
        <f>DG32</f>
        <v>CELL C6 - SUPERVISING STUDENT TEACHERS</v>
      </c>
      <c r="DH34" s="215">
        <f>ROUND('Auto Journal Entries'!A44,2)</f>
        <v>0</v>
      </c>
      <c r="DI34" s="212"/>
      <c r="DJ34" s="212"/>
      <c r="DK34" s="213"/>
      <c r="DL34" s="213"/>
      <c r="DM34" s="212"/>
      <c r="DN34" s="213"/>
      <c r="DO34" s="212"/>
      <c r="DP34" s="212"/>
      <c r="DQ34" s="212"/>
      <c r="DR34" s="212"/>
      <c r="DS34" s="213"/>
      <c r="DT34" s="213"/>
      <c r="DU34" s="212"/>
      <c r="DV34" s="212"/>
      <c r="DW34" s="212"/>
      <c r="DX34" s="212"/>
      <c r="DY34" s="212"/>
      <c r="DZ34" s="212"/>
      <c r="EA34" s="212"/>
      <c r="EB34" s="212"/>
      <c r="EC34" s="212"/>
      <c r="ED34" s="212"/>
      <c r="EE34" s="212"/>
      <c r="EF34" s="212"/>
      <c r="EG34" s="213"/>
      <c r="EH34" s="212"/>
      <c r="EI34" s="212"/>
      <c r="EJ34" s="212"/>
      <c r="EK34" s="212"/>
      <c r="EL34" s="212"/>
      <c r="EM34" s="212"/>
      <c r="EN34" s="212"/>
      <c r="EO34" s="212"/>
      <c r="EP34" s="212"/>
      <c r="EQ34" s="212"/>
      <c r="ER34" s="212"/>
      <c r="ES34" s="212"/>
      <c r="ET34" s="212"/>
      <c r="EU34" s="212"/>
      <c r="EV34" s="212"/>
      <c r="EW34" s="212"/>
      <c r="EX34" s="212"/>
      <c r="EY34" s="212"/>
      <c r="EZ34" s="212"/>
      <c r="FA34" s="212"/>
      <c r="FB34" s="212"/>
      <c r="FC34" s="212"/>
      <c r="FD34" s="212"/>
      <c r="FE34" s="212"/>
      <c r="FF34" s="212"/>
      <c r="FG34" s="212"/>
      <c r="FH34" s="212"/>
      <c r="FI34" s="212"/>
      <c r="FJ34" s="212"/>
      <c r="FK34" s="212"/>
      <c r="FL34" s="212"/>
      <c r="FM34" s="216"/>
      <c r="FN34" s="212"/>
      <c r="FO34" s="212"/>
      <c r="FP34" s="212"/>
      <c r="FQ34" s="212"/>
      <c r="FR34" s="212"/>
      <c r="FS34" s="212"/>
      <c r="FT34" s="212"/>
      <c r="FU34" s="212"/>
      <c r="FV34" s="212"/>
      <c r="FW34" s="212"/>
      <c r="FX34" s="212"/>
      <c r="FY34" s="212"/>
      <c r="FZ34" s="212"/>
      <c r="GA34" s="212"/>
      <c r="GB34" s="212"/>
      <c r="GC34" s="212"/>
      <c r="GD34" s="212"/>
      <c r="GE34" s="212"/>
      <c r="GF34" s="213"/>
      <c r="GG34" s="214"/>
      <c r="GH34" s="213"/>
      <c r="GI34" s="212"/>
      <c r="GJ34" s="212"/>
      <c r="GK34" s="212"/>
      <c r="GL34" s="212"/>
      <c r="GM34" s="212"/>
      <c r="GN34" s="213"/>
      <c r="GO34" s="213"/>
      <c r="GP34" s="212"/>
      <c r="GQ34" s="213" t="str">
        <f>'Auto Journal Entries'!C44</f>
        <v>XXXX Select Account</v>
      </c>
      <c r="GR34" s="212">
        <f>'Auto Journal Entries'!B44</f>
        <v>0</v>
      </c>
      <c r="GS34" s="213"/>
      <c r="GT34" s="213"/>
      <c r="GU34" s="213"/>
      <c r="GV34" s="213"/>
      <c r="GW34" s="213" t="str">
        <f>'Auto Journal Entries'!D44</f>
        <v xml:space="preserve"> </v>
      </c>
      <c r="GX34" s="215">
        <f>ROUND('Auto Journal Entries'!A44,2)</f>
        <v>0</v>
      </c>
      <c r="HA34" s="224"/>
      <c r="HB34" s="224"/>
      <c r="HC34" s="224"/>
      <c r="HM34" s="236"/>
      <c r="HP34" s="224"/>
      <c r="HT34" s="236"/>
      <c r="ID34" s="237"/>
      <c r="IJ34" s="224"/>
      <c r="IK34" s="237"/>
      <c r="IL34" s="224"/>
    </row>
    <row r="35" spans="3:246" s="223" customFormat="1">
      <c r="C35" s="224" t="str">
        <f t="shared" si="0"/>
        <v>AKRON</v>
      </c>
      <c r="D35" s="224"/>
      <c r="E35" s="224"/>
      <c r="F35" s="224" t="str">
        <f t="shared" si="1"/>
        <v>Travel 01/01/01 To 01/01/01 0</v>
      </c>
      <c r="G35" s="222">
        <f t="shared" ca="1" si="2"/>
        <v>44361</v>
      </c>
      <c r="H35" s="224" t="e">
        <f t="shared" si="3"/>
        <v>#N/A</v>
      </c>
      <c r="I35" s="224"/>
      <c r="J35" s="224" t="str">
        <f t="shared" si="4"/>
        <v>1</v>
      </c>
      <c r="K35" s="224"/>
      <c r="L35" s="224" t="s">
        <v>381</v>
      </c>
      <c r="M35" s="224" t="str">
        <f t="shared" si="5"/>
        <v>PBMC4RG</v>
      </c>
      <c r="N35" s="224"/>
      <c r="O35" s="224"/>
      <c r="P35" s="224"/>
      <c r="Q35" s="224"/>
      <c r="R35" s="224">
        <f t="shared" si="6"/>
        <v>28.56</v>
      </c>
      <c r="S35" s="213"/>
      <c r="T35" s="213"/>
      <c r="U35" s="213"/>
      <c r="V35" s="213"/>
      <c r="W35" s="213"/>
      <c r="X35" s="213"/>
      <c r="Y35" s="222">
        <f t="shared" ca="1" si="7"/>
        <v>44361</v>
      </c>
      <c r="Z35" s="225"/>
      <c r="AA35" s="225"/>
      <c r="AB35" s="226"/>
      <c r="AC35" s="226"/>
      <c r="AD35" s="227"/>
      <c r="AE35" s="228"/>
      <c r="AF35" s="228"/>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30"/>
      <c r="BC35" s="230"/>
      <c r="BD35" s="230"/>
      <c r="BE35" s="230"/>
      <c r="BF35" s="230"/>
      <c r="BG35" s="230"/>
      <c r="BH35" s="230"/>
      <c r="BI35" s="230"/>
      <c r="BJ35" s="230"/>
      <c r="BK35" s="230"/>
      <c r="BL35" s="230"/>
      <c r="BM35" s="230"/>
      <c r="BN35" s="230"/>
      <c r="BO35" s="230"/>
      <c r="BP35" s="230"/>
      <c r="BQ35" s="230"/>
      <c r="BR35" s="230"/>
      <c r="BS35" s="230"/>
      <c r="BT35" s="230"/>
      <c r="BU35" s="230"/>
      <c r="BV35" s="231"/>
      <c r="BW35" s="231"/>
      <c r="BX35" s="231"/>
      <c r="BY35" s="230"/>
      <c r="BZ35" s="230"/>
      <c r="CA35" s="230"/>
      <c r="CB35" s="231"/>
      <c r="CC35" s="230"/>
      <c r="CD35" s="231"/>
      <c r="CE35" s="230"/>
      <c r="CF35" s="230"/>
      <c r="CG35" s="230"/>
      <c r="CH35" s="232"/>
      <c r="CI35" s="230"/>
      <c r="CJ35" s="230"/>
      <c r="CK35" s="230"/>
      <c r="CL35" s="230"/>
      <c r="CM35" s="230"/>
      <c r="CN35" s="232"/>
      <c r="CO35" s="230"/>
      <c r="CP35" s="230"/>
      <c r="CQ35" s="230"/>
      <c r="CR35" s="233"/>
      <c r="CS35" s="233"/>
      <c r="CT35" s="234"/>
      <c r="CU35" s="235"/>
      <c r="CV35" s="234"/>
      <c r="CW35" s="233"/>
      <c r="CX35" s="233"/>
      <c r="CY35" s="233"/>
      <c r="DB35" s="224"/>
      <c r="DE35" s="224"/>
      <c r="DF35" s="224"/>
      <c r="DG35" s="224" t="str">
        <f t="shared" si="8"/>
        <v>CELL C6 - SUPERVISING STUDENT TEACHERS</v>
      </c>
      <c r="DH35" s="215">
        <f>ROUND('Auto Journal Entries'!A45,2)</f>
        <v>0</v>
      </c>
      <c r="DI35" s="212"/>
      <c r="DJ35" s="212"/>
      <c r="DK35" s="213"/>
      <c r="DL35" s="213"/>
      <c r="DM35" s="212"/>
      <c r="DN35" s="213"/>
      <c r="DO35" s="212"/>
      <c r="DP35" s="212"/>
      <c r="DQ35" s="212"/>
      <c r="DR35" s="212"/>
      <c r="DS35" s="213"/>
      <c r="DT35" s="213"/>
      <c r="DU35" s="212"/>
      <c r="DV35" s="212"/>
      <c r="DW35" s="212"/>
      <c r="DX35" s="212"/>
      <c r="DY35" s="212"/>
      <c r="DZ35" s="212"/>
      <c r="EA35" s="212"/>
      <c r="EB35" s="212"/>
      <c r="EC35" s="212"/>
      <c r="ED35" s="212"/>
      <c r="EE35" s="212"/>
      <c r="EF35" s="212"/>
      <c r="EG35" s="213"/>
      <c r="EH35" s="212"/>
      <c r="EI35" s="212"/>
      <c r="EJ35" s="212"/>
      <c r="EK35" s="212"/>
      <c r="EL35" s="212"/>
      <c r="EM35" s="212"/>
      <c r="EN35" s="212"/>
      <c r="EO35" s="212"/>
      <c r="EP35" s="212"/>
      <c r="EQ35" s="212"/>
      <c r="ER35" s="212"/>
      <c r="ES35" s="212"/>
      <c r="ET35" s="212"/>
      <c r="EU35" s="212"/>
      <c r="EV35" s="212"/>
      <c r="EW35" s="212"/>
      <c r="EX35" s="212"/>
      <c r="EY35" s="212"/>
      <c r="EZ35" s="212"/>
      <c r="FA35" s="212"/>
      <c r="FB35" s="212"/>
      <c r="FC35" s="212"/>
      <c r="FD35" s="212"/>
      <c r="FE35" s="212"/>
      <c r="FF35" s="212"/>
      <c r="FG35" s="212"/>
      <c r="FH35" s="212"/>
      <c r="FI35" s="212"/>
      <c r="FJ35" s="212"/>
      <c r="FK35" s="212"/>
      <c r="FL35" s="212"/>
      <c r="FM35" s="216"/>
      <c r="FN35" s="212"/>
      <c r="FO35" s="212"/>
      <c r="FP35" s="212"/>
      <c r="FQ35" s="212"/>
      <c r="FR35" s="212"/>
      <c r="FS35" s="212"/>
      <c r="FT35" s="212"/>
      <c r="FU35" s="212"/>
      <c r="FV35" s="212"/>
      <c r="FW35" s="212"/>
      <c r="FX35" s="212"/>
      <c r="FY35" s="212"/>
      <c r="FZ35" s="212"/>
      <c r="GA35" s="212"/>
      <c r="GB35" s="212"/>
      <c r="GC35" s="212"/>
      <c r="GD35" s="212"/>
      <c r="GE35" s="212"/>
      <c r="GF35" s="213"/>
      <c r="GG35" s="214"/>
      <c r="GH35" s="213"/>
      <c r="GI35" s="212"/>
      <c r="GJ35" s="212"/>
      <c r="GK35" s="212"/>
      <c r="GL35" s="212"/>
      <c r="GM35" s="212"/>
      <c r="GN35" s="213"/>
      <c r="GO35" s="213"/>
      <c r="GP35" s="212"/>
      <c r="GQ35" s="213" t="str">
        <f>'Auto Journal Entries'!C45</f>
        <v>7065 Mileage</v>
      </c>
      <c r="GR35" s="212">
        <f>'Auto Journal Entries'!B45</f>
        <v>0</v>
      </c>
      <c r="GS35" s="213"/>
      <c r="GT35" s="213"/>
      <c r="GU35" s="213"/>
      <c r="GV35" s="213"/>
      <c r="GW35" s="213" t="str">
        <f>'Auto Journal Entries'!D45</f>
        <v>Mileage</v>
      </c>
      <c r="GX35" s="215">
        <f>ROUND('Auto Journal Entries'!A45,2)</f>
        <v>0</v>
      </c>
      <c r="HA35" s="224"/>
      <c r="HB35" s="224"/>
      <c r="HC35" s="224"/>
      <c r="HM35" s="236"/>
      <c r="HP35" s="224"/>
      <c r="HT35" s="236"/>
      <c r="ID35" s="237"/>
      <c r="IJ35" s="224"/>
      <c r="IK35" s="237"/>
      <c r="IL35" s="224"/>
    </row>
    <row r="36" spans="3:246" s="223" customFormat="1">
      <c r="C36" s="224" t="str">
        <f t="shared" si="0"/>
        <v>AKRON</v>
      </c>
      <c r="D36" s="224"/>
      <c r="E36" s="224"/>
      <c r="F36" s="224" t="str">
        <f t="shared" si="1"/>
        <v>Travel 01/01/01 To 01/01/01 0</v>
      </c>
      <c r="G36" s="222">
        <f t="shared" ca="1" si="2"/>
        <v>44361</v>
      </c>
      <c r="H36" s="224" t="e">
        <f t="shared" si="3"/>
        <v>#N/A</v>
      </c>
      <c r="I36" s="224"/>
      <c r="J36" s="224" t="str">
        <f t="shared" si="4"/>
        <v>1</v>
      </c>
      <c r="K36" s="224"/>
      <c r="L36" s="224" t="s">
        <v>381</v>
      </c>
      <c r="M36" s="224" t="str">
        <f t="shared" si="5"/>
        <v>PBMC4RG</v>
      </c>
      <c r="N36" s="224"/>
      <c r="O36" s="224"/>
      <c r="P36" s="224"/>
      <c r="Q36" s="224"/>
      <c r="R36" s="224">
        <f t="shared" si="6"/>
        <v>28.56</v>
      </c>
      <c r="S36" s="213"/>
      <c r="T36" s="213"/>
      <c r="U36" s="213"/>
      <c r="V36" s="213"/>
      <c r="W36" s="213"/>
      <c r="X36" s="213"/>
      <c r="Y36" s="222">
        <f t="shared" ca="1" si="7"/>
        <v>44361</v>
      </c>
      <c r="Z36" s="225"/>
      <c r="AA36" s="225"/>
      <c r="AB36" s="226"/>
      <c r="AC36" s="226"/>
      <c r="AD36" s="227"/>
      <c r="AE36" s="228"/>
      <c r="AF36" s="228"/>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30"/>
      <c r="BC36" s="230"/>
      <c r="BD36" s="230"/>
      <c r="BE36" s="230"/>
      <c r="BF36" s="230"/>
      <c r="BG36" s="230"/>
      <c r="BH36" s="230"/>
      <c r="BI36" s="230"/>
      <c r="BJ36" s="230"/>
      <c r="BK36" s="230"/>
      <c r="BL36" s="230"/>
      <c r="BM36" s="230"/>
      <c r="BN36" s="230"/>
      <c r="BO36" s="230"/>
      <c r="BP36" s="230"/>
      <c r="BQ36" s="230"/>
      <c r="BR36" s="230"/>
      <c r="BS36" s="230"/>
      <c r="BT36" s="230"/>
      <c r="BU36" s="230"/>
      <c r="BV36" s="231"/>
      <c r="BW36" s="231"/>
      <c r="BX36" s="231"/>
      <c r="BY36" s="230"/>
      <c r="BZ36" s="230"/>
      <c r="CA36" s="230"/>
      <c r="CB36" s="231"/>
      <c r="CC36" s="230"/>
      <c r="CD36" s="231"/>
      <c r="CE36" s="230"/>
      <c r="CF36" s="230"/>
      <c r="CG36" s="230"/>
      <c r="CH36" s="232"/>
      <c r="CI36" s="230"/>
      <c r="CJ36" s="230"/>
      <c r="CK36" s="230"/>
      <c r="CL36" s="230"/>
      <c r="CM36" s="230"/>
      <c r="CN36" s="232"/>
      <c r="CO36" s="230"/>
      <c r="CP36" s="230"/>
      <c r="CQ36" s="230"/>
      <c r="CR36" s="233"/>
      <c r="CS36" s="233"/>
      <c r="CT36" s="234"/>
      <c r="CU36" s="235"/>
      <c r="CV36" s="234"/>
      <c r="CW36" s="233"/>
      <c r="CX36" s="233"/>
      <c r="CY36" s="233"/>
      <c r="DB36" s="224"/>
      <c r="DE36" s="224"/>
      <c r="DF36" s="224"/>
      <c r="DG36" s="224" t="str">
        <f t="shared" si="8"/>
        <v>CELL C6 - SUPERVISING STUDENT TEACHERS</v>
      </c>
      <c r="DH36" s="215">
        <f>ROUND('Auto Journal Entries'!A46,2)</f>
        <v>0</v>
      </c>
      <c r="DI36" s="212"/>
      <c r="DJ36" s="212"/>
      <c r="DK36" s="213"/>
      <c r="DL36" s="213"/>
      <c r="DM36" s="212"/>
      <c r="DN36" s="213"/>
      <c r="DO36" s="212"/>
      <c r="DP36" s="212"/>
      <c r="DQ36" s="212"/>
      <c r="DR36" s="212"/>
      <c r="DS36" s="213"/>
      <c r="DT36" s="213"/>
      <c r="DU36" s="212"/>
      <c r="DV36" s="212"/>
      <c r="DW36" s="212"/>
      <c r="DX36" s="212"/>
      <c r="DY36" s="212"/>
      <c r="DZ36" s="212"/>
      <c r="EA36" s="212"/>
      <c r="EB36" s="212"/>
      <c r="EC36" s="212"/>
      <c r="ED36" s="212"/>
      <c r="EE36" s="212"/>
      <c r="EF36" s="212"/>
      <c r="EG36" s="213"/>
      <c r="EH36" s="212"/>
      <c r="EI36" s="212"/>
      <c r="EJ36" s="212"/>
      <c r="EK36" s="212"/>
      <c r="EL36" s="212"/>
      <c r="EM36" s="212"/>
      <c r="EN36" s="212"/>
      <c r="EO36" s="212"/>
      <c r="EP36" s="212"/>
      <c r="EQ36" s="212"/>
      <c r="ER36" s="212"/>
      <c r="ES36" s="212"/>
      <c r="ET36" s="212"/>
      <c r="EU36" s="212"/>
      <c r="EV36" s="212"/>
      <c r="EW36" s="212"/>
      <c r="EX36" s="212"/>
      <c r="EY36" s="212"/>
      <c r="EZ36" s="212"/>
      <c r="FA36" s="212"/>
      <c r="FB36" s="212"/>
      <c r="FC36" s="212"/>
      <c r="FD36" s="212"/>
      <c r="FE36" s="212"/>
      <c r="FF36" s="212"/>
      <c r="FG36" s="212"/>
      <c r="FH36" s="212"/>
      <c r="FI36" s="212"/>
      <c r="FJ36" s="212"/>
      <c r="FK36" s="212"/>
      <c r="FL36" s="212"/>
      <c r="FM36" s="216"/>
      <c r="FN36" s="212"/>
      <c r="FO36" s="212"/>
      <c r="FP36" s="212"/>
      <c r="FQ36" s="212"/>
      <c r="FR36" s="212"/>
      <c r="FS36" s="212"/>
      <c r="FT36" s="212"/>
      <c r="FU36" s="212"/>
      <c r="FV36" s="212"/>
      <c r="FW36" s="212"/>
      <c r="FX36" s="212"/>
      <c r="FY36" s="212"/>
      <c r="FZ36" s="212"/>
      <c r="GA36" s="212"/>
      <c r="GB36" s="212"/>
      <c r="GC36" s="212"/>
      <c r="GD36" s="212"/>
      <c r="GE36" s="212"/>
      <c r="GF36" s="213"/>
      <c r="GG36" s="214"/>
      <c r="GH36" s="213"/>
      <c r="GI36" s="212"/>
      <c r="GJ36" s="212"/>
      <c r="GK36" s="212"/>
      <c r="GL36" s="212"/>
      <c r="GM36" s="212"/>
      <c r="GN36" s="213"/>
      <c r="GO36" s="213"/>
      <c r="GP36" s="212"/>
      <c r="GQ36" s="213" t="str">
        <f>'Auto Journal Entries'!C46</f>
        <v>7066 Lodging</v>
      </c>
      <c r="GR36" s="212">
        <f>'Auto Journal Entries'!B46</f>
        <v>0</v>
      </c>
      <c r="GS36" s="213"/>
      <c r="GT36" s="213"/>
      <c r="GU36" s="213"/>
      <c r="GV36" s="213"/>
      <c r="GW36" s="213" t="str">
        <f>'Auto Journal Entries'!D46</f>
        <v xml:space="preserve"> </v>
      </c>
      <c r="GX36" s="215">
        <f>ROUND('Auto Journal Entries'!A46,2)</f>
        <v>0</v>
      </c>
      <c r="HA36" s="224"/>
      <c r="HB36" s="224"/>
      <c r="HC36" s="224"/>
      <c r="HM36" s="236"/>
      <c r="HP36" s="224"/>
      <c r="HT36" s="236"/>
      <c r="ID36" s="237"/>
      <c r="IJ36" s="224"/>
      <c r="IK36" s="237"/>
      <c r="IL36" s="224"/>
    </row>
    <row r="37" spans="3:246" s="223" customFormat="1">
      <c r="C37" s="224" t="str">
        <f t="shared" si="0"/>
        <v>AKRON</v>
      </c>
      <c r="D37" s="224"/>
      <c r="E37" s="224"/>
      <c r="F37" s="224" t="str">
        <f t="shared" si="1"/>
        <v>Travel 01/01/01 To 01/01/01 0</v>
      </c>
      <c r="G37" s="222">
        <f t="shared" ca="1" si="2"/>
        <v>44361</v>
      </c>
      <c r="H37" s="224" t="e">
        <f t="shared" si="3"/>
        <v>#N/A</v>
      </c>
      <c r="I37" s="224"/>
      <c r="J37" s="224" t="str">
        <f t="shared" si="4"/>
        <v>1</v>
      </c>
      <c r="K37" s="224"/>
      <c r="L37" s="224" t="s">
        <v>381</v>
      </c>
      <c r="M37" s="224" t="str">
        <f t="shared" si="5"/>
        <v>PBMC4RG</v>
      </c>
      <c r="N37" s="224"/>
      <c r="O37" s="224"/>
      <c r="P37" s="224"/>
      <c r="Q37" s="224"/>
      <c r="R37" s="224">
        <f t="shared" si="6"/>
        <v>28.56</v>
      </c>
      <c r="S37" s="213"/>
      <c r="T37" s="213"/>
      <c r="U37" s="213"/>
      <c r="V37" s="213"/>
      <c r="W37" s="213"/>
      <c r="X37" s="213"/>
      <c r="Y37" s="222">
        <f t="shared" ca="1" si="7"/>
        <v>44361</v>
      </c>
      <c r="Z37" s="225"/>
      <c r="AA37" s="225"/>
      <c r="AB37" s="226"/>
      <c r="AC37" s="226"/>
      <c r="AD37" s="227"/>
      <c r="AE37" s="228"/>
      <c r="AF37" s="228"/>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30"/>
      <c r="BC37" s="230"/>
      <c r="BD37" s="230"/>
      <c r="BE37" s="230"/>
      <c r="BF37" s="230"/>
      <c r="BG37" s="230"/>
      <c r="BH37" s="230"/>
      <c r="BI37" s="230"/>
      <c r="BJ37" s="230"/>
      <c r="BK37" s="230"/>
      <c r="BL37" s="230"/>
      <c r="BM37" s="230"/>
      <c r="BN37" s="230"/>
      <c r="BO37" s="230"/>
      <c r="BP37" s="230"/>
      <c r="BQ37" s="230"/>
      <c r="BR37" s="230"/>
      <c r="BS37" s="230"/>
      <c r="BT37" s="230"/>
      <c r="BU37" s="230"/>
      <c r="BV37" s="231"/>
      <c r="BW37" s="231"/>
      <c r="BX37" s="231"/>
      <c r="BY37" s="230"/>
      <c r="BZ37" s="230"/>
      <c r="CA37" s="230"/>
      <c r="CB37" s="231"/>
      <c r="CC37" s="230"/>
      <c r="CD37" s="231"/>
      <c r="CE37" s="230"/>
      <c r="CF37" s="230"/>
      <c r="CG37" s="230"/>
      <c r="CH37" s="232"/>
      <c r="CI37" s="230"/>
      <c r="CJ37" s="230"/>
      <c r="CK37" s="230"/>
      <c r="CL37" s="230"/>
      <c r="CM37" s="230"/>
      <c r="CN37" s="232"/>
      <c r="CO37" s="230"/>
      <c r="CP37" s="230"/>
      <c r="CQ37" s="230"/>
      <c r="CR37" s="233"/>
      <c r="CS37" s="233"/>
      <c r="CT37" s="234"/>
      <c r="CU37" s="235"/>
      <c r="CV37" s="234"/>
      <c r="CW37" s="233"/>
      <c r="CX37" s="233"/>
      <c r="CY37" s="233"/>
      <c r="DB37" s="224"/>
      <c r="DE37" s="224"/>
      <c r="DF37" s="224"/>
      <c r="DG37" s="224" t="str">
        <f t="shared" si="8"/>
        <v>CELL C6 - SUPERVISING STUDENT TEACHERS</v>
      </c>
      <c r="DH37" s="215">
        <f>ROUND('Auto Journal Entries'!A47,2)</f>
        <v>0</v>
      </c>
      <c r="DI37" s="212"/>
      <c r="DJ37" s="212"/>
      <c r="DK37" s="213"/>
      <c r="DL37" s="213"/>
      <c r="DM37" s="212"/>
      <c r="DN37" s="213"/>
      <c r="DO37" s="212"/>
      <c r="DP37" s="212"/>
      <c r="DQ37" s="212"/>
      <c r="DR37" s="212"/>
      <c r="DS37" s="213"/>
      <c r="DT37" s="213"/>
      <c r="DU37" s="212"/>
      <c r="DV37" s="212"/>
      <c r="DW37" s="212"/>
      <c r="DX37" s="212"/>
      <c r="DY37" s="212"/>
      <c r="DZ37" s="212"/>
      <c r="EA37" s="212"/>
      <c r="EB37" s="212"/>
      <c r="EC37" s="212"/>
      <c r="ED37" s="212"/>
      <c r="EE37" s="212"/>
      <c r="EF37" s="212"/>
      <c r="EG37" s="213"/>
      <c r="EH37" s="212"/>
      <c r="EI37" s="212"/>
      <c r="EJ37" s="212"/>
      <c r="EK37" s="212"/>
      <c r="EL37" s="212"/>
      <c r="EM37" s="212"/>
      <c r="EN37" s="212"/>
      <c r="EO37" s="212"/>
      <c r="EP37" s="212"/>
      <c r="EQ37" s="212"/>
      <c r="ER37" s="212"/>
      <c r="ES37" s="212"/>
      <c r="ET37" s="212"/>
      <c r="EU37" s="212"/>
      <c r="EV37" s="212"/>
      <c r="EW37" s="212"/>
      <c r="EX37" s="212"/>
      <c r="EY37" s="212"/>
      <c r="EZ37" s="212"/>
      <c r="FA37" s="212"/>
      <c r="FB37" s="212"/>
      <c r="FC37" s="212"/>
      <c r="FD37" s="212"/>
      <c r="FE37" s="212"/>
      <c r="FF37" s="212"/>
      <c r="FG37" s="212"/>
      <c r="FH37" s="212"/>
      <c r="FI37" s="212"/>
      <c r="FJ37" s="212"/>
      <c r="FK37" s="212"/>
      <c r="FL37" s="212"/>
      <c r="FM37" s="216"/>
      <c r="FN37" s="212"/>
      <c r="FO37" s="212"/>
      <c r="FP37" s="212"/>
      <c r="FQ37" s="212"/>
      <c r="FR37" s="212"/>
      <c r="FS37" s="212"/>
      <c r="FT37" s="212"/>
      <c r="FU37" s="212"/>
      <c r="FV37" s="212"/>
      <c r="FW37" s="212"/>
      <c r="FX37" s="212"/>
      <c r="FY37" s="212"/>
      <c r="FZ37" s="212"/>
      <c r="GA37" s="212"/>
      <c r="GB37" s="212"/>
      <c r="GC37" s="212"/>
      <c r="GD37" s="212"/>
      <c r="GE37" s="212"/>
      <c r="GF37" s="213"/>
      <c r="GG37" s="214"/>
      <c r="GH37" s="213"/>
      <c r="GI37" s="212"/>
      <c r="GJ37" s="212"/>
      <c r="GK37" s="212"/>
      <c r="GL37" s="212"/>
      <c r="GM37" s="212"/>
      <c r="GN37" s="213"/>
      <c r="GO37" s="213"/>
      <c r="GP37" s="212"/>
      <c r="GQ37" s="213" t="str">
        <f>'Auto Journal Entries'!C47</f>
        <v>7067 Meals</v>
      </c>
      <c r="GR37" s="212">
        <f>'Auto Journal Entries'!B47</f>
        <v>0</v>
      </c>
      <c r="GS37" s="213"/>
      <c r="GT37" s="213"/>
      <c r="GU37" s="213"/>
      <c r="GV37" s="213"/>
      <c r="GW37" s="213" t="str">
        <f>'Auto Journal Entries'!D47</f>
        <v>Meals</v>
      </c>
      <c r="GX37" s="215">
        <f>ROUND('Auto Journal Entries'!A47,2)</f>
        <v>0</v>
      </c>
      <c r="HA37" s="224"/>
      <c r="HB37" s="224"/>
      <c r="HC37" s="224"/>
      <c r="HM37" s="236"/>
      <c r="HP37" s="224"/>
      <c r="HT37" s="236"/>
      <c r="ID37" s="237"/>
      <c r="IJ37" s="224"/>
      <c r="IK37" s="237"/>
      <c r="IL37" s="224"/>
    </row>
    <row r="38" spans="3:246" s="223" customFormat="1">
      <c r="C38" s="224" t="str">
        <f t="shared" si="0"/>
        <v>AKRON</v>
      </c>
      <c r="D38" s="224"/>
      <c r="E38" s="224"/>
      <c r="F38" s="224" t="str">
        <f t="shared" si="1"/>
        <v>Travel 01/01/01 To 01/01/01 0</v>
      </c>
      <c r="G38" s="222">
        <f t="shared" ca="1" si="2"/>
        <v>44361</v>
      </c>
      <c r="H38" s="224" t="e">
        <f t="shared" si="3"/>
        <v>#N/A</v>
      </c>
      <c r="I38" s="224"/>
      <c r="J38" s="224" t="str">
        <f t="shared" si="4"/>
        <v>1</v>
      </c>
      <c r="K38" s="224"/>
      <c r="L38" s="224" t="s">
        <v>381</v>
      </c>
      <c r="M38" s="224" t="str">
        <f t="shared" si="5"/>
        <v>PBMC4RG</v>
      </c>
      <c r="N38" s="224"/>
      <c r="O38" s="224"/>
      <c r="P38" s="224"/>
      <c r="Q38" s="224"/>
      <c r="R38" s="224">
        <f t="shared" si="6"/>
        <v>28.56</v>
      </c>
      <c r="S38" s="213"/>
      <c r="T38" s="213"/>
      <c r="U38" s="213"/>
      <c r="V38" s="213"/>
      <c r="W38" s="213"/>
      <c r="X38" s="213"/>
      <c r="Y38" s="222">
        <f t="shared" ca="1" si="7"/>
        <v>44361</v>
      </c>
      <c r="Z38" s="225"/>
      <c r="AA38" s="225"/>
      <c r="AB38" s="226"/>
      <c r="AC38" s="226"/>
      <c r="AD38" s="227"/>
      <c r="AE38" s="228"/>
      <c r="AF38" s="228"/>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30"/>
      <c r="BC38" s="230"/>
      <c r="BD38" s="230"/>
      <c r="BE38" s="230"/>
      <c r="BF38" s="230"/>
      <c r="BG38" s="230"/>
      <c r="BH38" s="230"/>
      <c r="BI38" s="230"/>
      <c r="BJ38" s="230"/>
      <c r="BK38" s="230"/>
      <c r="BL38" s="230"/>
      <c r="BM38" s="230"/>
      <c r="BN38" s="230"/>
      <c r="BO38" s="230"/>
      <c r="BP38" s="230"/>
      <c r="BQ38" s="230"/>
      <c r="BR38" s="230"/>
      <c r="BS38" s="230"/>
      <c r="BT38" s="230"/>
      <c r="BU38" s="230"/>
      <c r="BV38" s="231"/>
      <c r="BW38" s="231"/>
      <c r="BX38" s="231"/>
      <c r="BY38" s="230"/>
      <c r="BZ38" s="230"/>
      <c r="CA38" s="230"/>
      <c r="CB38" s="231"/>
      <c r="CC38" s="230"/>
      <c r="CD38" s="231"/>
      <c r="CE38" s="230"/>
      <c r="CF38" s="230"/>
      <c r="CG38" s="230"/>
      <c r="CH38" s="232"/>
      <c r="CI38" s="230"/>
      <c r="CJ38" s="230"/>
      <c r="CK38" s="230"/>
      <c r="CL38" s="230"/>
      <c r="CM38" s="230"/>
      <c r="CN38" s="232"/>
      <c r="CO38" s="230"/>
      <c r="CP38" s="230"/>
      <c r="CQ38" s="230"/>
      <c r="CR38" s="233"/>
      <c r="CS38" s="233"/>
      <c r="CT38" s="234"/>
      <c r="CU38" s="235"/>
      <c r="CV38" s="234"/>
      <c r="CW38" s="233"/>
      <c r="CX38" s="233"/>
      <c r="CY38" s="233"/>
      <c r="DB38" s="224"/>
      <c r="DE38" s="224"/>
      <c r="DF38" s="224"/>
      <c r="DG38" s="224" t="str">
        <f t="shared" si="8"/>
        <v>CELL C6 - SUPERVISING STUDENT TEACHERS</v>
      </c>
      <c r="DH38" s="215">
        <f>ROUND('Auto Journal Entries'!A48,2)</f>
        <v>0</v>
      </c>
      <c r="DI38" s="212"/>
      <c r="DJ38" s="212"/>
      <c r="DK38" s="213"/>
      <c r="DL38" s="213"/>
      <c r="DM38" s="212"/>
      <c r="DN38" s="213"/>
      <c r="DO38" s="212"/>
      <c r="DP38" s="212"/>
      <c r="DQ38" s="212"/>
      <c r="DR38" s="212"/>
      <c r="DS38" s="213"/>
      <c r="DT38" s="213"/>
      <c r="DU38" s="212"/>
      <c r="DV38" s="212"/>
      <c r="DW38" s="212"/>
      <c r="DX38" s="212"/>
      <c r="DY38" s="212"/>
      <c r="DZ38" s="212"/>
      <c r="EA38" s="212"/>
      <c r="EB38" s="212"/>
      <c r="EC38" s="212"/>
      <c r="ED38" s="212"/>
      <c r="EE38" s="212"/>
      <c r="EF38" s="212"/>
      <c r="EG38" s="213"/>
      <c r="EH38" s="212"/>
      <c r="EI38" s="212"/>
      <c r="EJ38" s="212"/>
      <c r="EK38" s="212"/>
      <c r="EL38" s="212"/>
      <c r="EM38" s="212"/>
      <c r="EN38" s="212"/>
      <c r="EO38" s="212"/>
      <c r="EP38" s="212"/>
      <c r="EQ38" s="212"/>
      <c r="ER38" s="212"/>
      <c r="ES38" s="212"/>
      <c r="ET38" s="212"/>
      <c r="EU38" s="212"/>
      <c r="EV38" s="212"/>
      <c r="EW38" s="212"/>
      <c r="EX38" s="212"/>
      <c r="EY38" s="212"/>
      <c r="EZ38" s="212"/>
      <c r="FA38" s="212"/>
      <c r="FB38" s="212"/>
      <c r="FC38" s="212"/>
      <c r="FD38" s="212"/>
      <c r="FE38" s="212"/>
      <c r="FF38" s="212"/>
      <c r="FG38" s="212"/>
      <c r="FH38" s="212"/>
      <c r="FI38" s="212"/>
      <c r="FJ38" s="212"/>
      <c r="FK38" s="212"/>
      <c r="FL38" s="212"/>
      <c r="FM38" s="216"/>
      <c r="FN38" s="212"/>
      <c r="FO38" s="212"/>
      <c r="FP38" s="212"/>
      <c r="FQ38" s="212"/>
      <c r="FR38" s="212"/>
      <c r="FS38" s="212"/>
      <c r="FT38" s="212"/>
      <c r="FU38" s="212"/>
      <c r="FV38" s="212"/>
      <c r="FW38" s="212"/>
      <c r="FX38" s="212"/>
      <c r="FY38" s="212"/>
      <c r="FZ38" s="212"/>
      <c r="GA38" s="212"/>
      <c r="GB38" s="212"/>
      <c r="GC38" s="212"/>
      <c r="GD38" s="212"/>
      <c r="GE38" s="212"/>
      <c r="GF38" s="213"/>
      <c r="GG38" s="214"/>
      <c r="GH38" s="213"/>
      <c r="GI38" s="212"/>
      <c r="GJ38" s="212"/>
      <c r="GK38" s="212"/>
      <c r="GL38" s="212"/>
      <c r="GM38" s="212"/>
      <c r="GN38" s="213"/>
      <c r="GO38" s="213"/>
      <c r="GP38" s="212"/>
      <c r="GQ38" s="213" t="str">
        <f>'Auto Journal Entries'!C48</f>
        <v>XXXX Select Account</v>
      </c>
      <c r="GR38" s="212">
        <f>'Auto Journal Entries'!B48</f>
        <v>0</v>
      </c>
      <c r="GS38" s="213"/>
      <c r="GT38" s="213"/>
      <c r="GU38" s="213"/>
      <c r="GV38" s="213"/>
      <c r="GW38" s="213" t="str">
        <f>'Auto Journal Entries'!D48</f>
        <v xml:space="preserve"> </v>
      </c>
      <c r="GX38" s="215">
        <f>ROUND('Auto Journal Entries'!A48,2)</f>
        <v>0</v>
      </c>
      <c r="HA38" s="224"/>
      <c r="HB38" s="224"/>
      <c r="HC38" s="224"/>
      <c r="HM38" s="236"/>
      <c r="HP38" s="224"/>
      <c r="HT38" s="236"/>
      <c r="ID38" s="237"/>
      <c r="IJ38" s="224"/>
      <c r="IK38" s="237"/>
      <c r="IL38" s="224"/>
    </row>
    <row r="39" spans="3:246" s="223" customFormat="1">
      <c r="C39" s="224" t="str">
        <f t="shared" si="0"/>
        <v>AKRON</v>
      </c>
      <c r="D39" s="224"/>
      <c r="E39" s="224"/>
      <c r="F39" s="224" t="str">
        <f t="shared" si="1"/>
        <v>Travel 01/01/01 To 01/01/01 0</v>
      </c>
      <c r="G39" s="222">
        <f t="shared" ca="1" si="2"/>
        <v>44361</v>
      </c>
      <c r="H39" s="224" t="e">
        <f t="shared" si="3"/>
        <v>#N/A</v>
      </c>
      <c r="I39" s="224"/>
      <c r="J39" s="224" t="str">
        <f t="shared" si="4"/>
        <v>1</v>
      </c>
      <c r="K39" s="224"/>
      <c r="L39" s="224" t="s">
        <v>381</v>
      </c>
      <c r="M39" s="224" t="str">
        <f t="shared" si="5"/>
        <v>PBMC4RG</v>
      </c>
      <c r="N39" s="224"/>
      <c r="O39" s="224"/>
      <c r="P39" s="224"/>
      <c r="Q39" s="224"/>
      <c r="R39" s="224">
        <f t="shared" si="6"/>
        <v>28.56</v>
      </c>
      <c r="S39" s="213"/>
      <c r="T39" s="213"/>
      <c r="U39" s="213"/>
      <c r="V39" s="213"/>
      <c r="W39" s="213"/>
      <c r="X39" s="213"/>
      <c r="Y39" s="222">
        <f t="shared" ca="1" si="7"/>
        <v>44361</v>
      </c>
      <c r="Z39" s="225"/>
      <c r="AA39" s="225"/>
      <c r="AB39" s="226"/>
      <c r="AC39" s="226"/>
      <c r="AD39" s="227"/>
      <c r="AE39" s="228"/>
      <c r="AF39" s="228"/>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30"/>
      <c r="BC39" s="230"/>
      <c r="BD39" s="230"/>
      <c r="BE39" s="230"/>
      <c r="BF39" s="230"/>
      <c r="BG39" s="230"/>
      <c r="BH39" s="230"/>
      <c r="BI39" s="230"/>
      <c r="BJ39" s="230"/>
      <c r="BK39" s="230"/>
      <c r="BL39" s="230"/>
      <c r="BM39" s="230"/>
      <c r="BN39" s="230"/>
      <c r="BO39" s="230"/>
      <c r="BP39" s="230"/>
      <c r="BQ39" s="230"/>
      <c r="BR39" s="230"/>
      <c r="BS39" s="230"/>
      <c r="BT39" s="230"/>
      <c r="BU39" s="230"/>
      <c r="BV39" s="231"/>
      <c r="BW39" s="231"/>
      <c r="BX39" s="231"/>
      <c r="BY39" s="230"/>
      <c r="BZ39" s="230"/>
      <c r="CA39" s="230"/>
      <c r="CB39" s="231"/>
      <c r="CC39" s="230"/>
      <c r="CD39" s="231"/>
      <c r="CE39" s="230"/>
      <c r="CF39" s="230"/>
      <c r="CG39" s="230"/>
      <c r="CH39" s="232"/>
      <c r="CI39" s="230"/>
      <c r="CJ39" s="230"/>
      <c r="CK39" s="230"/>
      <c r="CL39" s="230"/>
      <c r="CM39" s="230"/>
      <c r="CN39" s="232"/>
      <c r="CO39" s="230"/>
      <c r="CP39" s="230"/>
      <c r="CQ39" s="230"/>
      <c r="CR39" s="233"/>
      <c r="CS39" s="233"/>
      <c r="CT39" s="234"/>
      <c r="CU39" s="235"/>
      <c r="CV39" s="234"/>
      <c r="CW39" s="233"/>
      <c r="CX39" s="233"/>
      <c r="CY39" s="233"/>
      <c r="DB39" s="224"/>
      <c r="DE39" s="224"/>
      <c r="DF39" s="224"/>
      <c r="DG39" s="224" t="str">
        <f t="shared" si="8"/>
        <v>CELL C6 - SUPERVISING STUDENT TEACHERS</v>
      </c>
      <c r="DH39" s="215">
        <f>ROUND('Auto Journal Entries'!A49,2)</f>
        <v>0</v>
      </c>
      <c r="DI39" s="212"/>
      <c r="DJ39" s="212"/>
      <c r="DK39" s="213"/>
      <c r="DL39" s="213"/>
      <c r="DM39" s="212"/>
      <c r="DN39" s="213"/>
      <c r="DO39" s="212"/>
      <c r="DP39" s="212"/>
      <c r="DQ39" s="212"/>
      <c r="DR39" s="212"/>
      <c r="DS39" s="213"/>
      <c r="DT39" s="213"/>
      <c r="DU39" s="212"/>
      <c r="DV39" s="212"/>
      <c r="DW39" s="212"/>
      <c r="DX39" s="212"/>
      <c r="DY39" s="212"/>
      <c r="DZ39" s="212"/>
      <c r="EA39" s="212"/>
      <c r="EB39" s="212"/>
      <c r="EC39" s="212"/>
      <c r="ED39" s="212"/>
      <c r="EE39" s="212"/>
      <c r="EF39" s="212"/>
      <c r="EG39" s="213"/>
      <c r="EH39" s="212"/>
      <c r="EI39" s="212"/>
      <c r="EJ39" s="212"/>
      <c r="EK39" s="212"/>
      <c r="EL39" s="212"/>
      <c r="EM39" s="212"/>
      <c r="EN39" s="212"/>
      <c r="EO39" s="212"/>
      <c r="EP39" s="212"/>
      <c r="EQ39" s="212"/>
      <c r="ER39" s="212"/>
      <c r="ES39" s="212"/>
      <c r="ET39" s="212"/>
      <c r="EU39" s="212"/>
      <c r="EV39" s="212"/>
      <c r="EW39" s="212"/>
      <c r="EX39" s="212"/>
      <c r="EY39" s="212"/>
      <c r="EZ39" s="212"/>
      <c r="FA39" s="212"/>
      <c r="FB39" s="212"/>
      <c r="FC39" s="212"/>
      <c r="FD39" s="212"/>
      <c r="FE39" s="212"/>
      <c r="FF39" s="212"/>
      <c r="FG39" s="212"/>
      <c r="FH39" s="212"/>
      <c r="FI39" s="212"/>
      <c r="FJ39" s="212"/>
      <c r="FK39" s="212"/>
      <c r="FL39" s="212"/>
      <c r="FM39" s="216"/>
      <c r="FN39" s="212"/>
      <c r="FO39" s="212"/>
      <c r="FP39" s="212"/>
      <c r="FQ39" s="212"/>
      <c r="FR39" s="212"/>
      <c r="FS39" s="212"/>
      <c r="FT39" s="212"/>
      <c r="FU39" s="212"/>
      <c r="FV39" s="212"/>
      <c r="FW39" s="212"/>
      <c r="FX39" s="212"/>
      <c r="FY39" s="212"/>
      <c r="FZ39" s="212"/>
      <c r="GA39" s="212"/>
      <c r="GB39" s="212"/>
      <c r="GC39" s="212"/>
      <c r="GD39" s="212"/>
      <c r="GE39" s="212"/>
      <c r="GF39" s="213"/>
      <c r="GG39" s="214"/>
      <c r="GH39" s="213"/>
      <c r="GI39" s="212"/>
      <c r="GJ39" s="212"/>
      <c r="GK39" s="212"/>
      <c r="GL39" s="212"/>
      <c r="GM39" s="212"/>
      <c r="GN39" s="213"/>
      <c r="GO39" s="213"/>
      <c r="GP39" s="212"/>
      <c r="GQ39" s="213" t="str">
        <f>'Auto Journal Entries'!C49</f>
        <v>XXXX Select Account</v>
      </c>
      <c r="GR39" s="212">
        <f>'Auto Journal Entries'!B49</f>
        <v>0</v>
      </c>
      <c r="GS39" s="213"/>
      <c r="GT39" s="213"/>
      <c r="GU39" s="213"/>
      <c r="GV39" s="213"/>
      <c r="GW39" s="213" t="str">
        <f>'Auto Journal Entries'!D49</f>
        <v xml:space="preserve"> </v>
      </c>
      <c r="GX39" s="215">
        <f>ROUND('Auto Journal Entries'!A49,2)</f>
        <v>0</v>
      </c>
      <c r="HA39" s="224"/>
      <c r="HB39" s="224"/>
      <c r="HC39" s="224"/>
      <c r="HM39" s="236"/>
      <c r="HP39" s="224"/>
      <c r="HT39" s="236"/>
      <c r="ID39" s="237"/>
      <c r="IJ39" s="224"/>
      <c r="IK39" s="237"/>
      <c r="IL39" s="224"/>
    </row>
    <row r="40" spans="3:246" s="223" customFormat="1">
      <c r="C40" s="224" t="str">
        <f t="shared" si="0"/>
        <v>AKRON</v>
      </c>
      <c r="D40" s="224"/>
      <c r="E40" s="224"/>
      <c r="F40" s="224" t="str">
        <f t="shared" si="1"/>
        <v>Travel 01/01/01 To 01/01/01 0</v>
      </c>
      <c r="G40" s="222">
        <f t="shared" ca="1" si="2"/>
        <v>44361</v>
      </c>
      <c r="H40" s="224" t="e">
        <f t="shared" si="3"/>
        <v>#N/A</v>
      </c>
      <c r="I40" s="224"/>
      <c r="J40" s="224" t="str">
        <f t="shared" si="4"/>
        <v>1</v>
      </c>
      <c r="K40" s="224"/>
      <c r="L40" s="224" t="s">
        <v>381</v>
      </c>
      <c r="M40" s="224" t="str">
        <f t="shared" si="5"/>
        <v>PBMC4RG</v>
      </c>
      <c r="N40" s="224"/>
      <c r="O40" s="224"/>
      <c r="P40" s="224"/>
      <c r="Q40" s="224"/>
      <c r="R40" s="224">
        <f t="shared" si="6"/>
        <v>28.56</v>
      </c>
      <c r="S40" s="213"/>
      <c r="T40" s="213"/>
      <c r="U40" s="213"/>
      <c r="V40" s="213"/>
      <c r="W40" s="213"/>
      <c r="X40" s="213"/>
      <c r="Y40" s="222">
        <f t="shared" ca="1" si="7"/>
        <v>44361</v>
      </c>
      <c r="Z40" s="225"/>
      <c r="AA40" s="225"/>
      <c r="AB40" s="226"/>
      <c r="AC40" s="226"/>
      <c r="AD40" s="227"/>
      <c r="AE40" s="228"/>
      <c r="AF40" s="228"/>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30"/>
      <c r="BC40" s="230"/>
      <c r="BD40" s="230"/>
      <c r="BE40" s="230"/>
      <c r="BF40" s="230"/>
      <c r="BG40" s="230"/>
      <c r="BH40" s="230"/>
      <c r="BI40" s="230"/>
      <c r="BJ40" s="230"/>
      <c r="BK40" s="230"/>
      <c r="BL40" s="230"/>
      <c r="BM40" s="230"/>
      <c r="BN40" s="230"/>
      <c r="BO40" s="230"/>
      <c r="BP40" s="230"/>
      <c r="BQ40" s="230"/>
      <c r="BR40" s="230"/>
      <c r="BS40" s="230"/>
      <c r="BT40" s="230"/>
      <c r="BU40" s="230"/>
      <c r="BV40" s="231"/>
      <c r="BW40" s="231"/>
      <c r="BX40" s="231"/>
      <c r="BY40" s="230"/>
      <c r="BZ40" s="230"/>
      <c r="CA40" s="230"/>
      <c r="CB40" s="231"/>
      <c r="CC40" s="230"/>
      <c r="CD40" s="231"/>
      <c r="CE40" s="230"/>
      <c r="CF40" s="230"/>
      <c r="CG40" s="230"/>
      <c r="CH40" s="232"/>
      <c r="CI40" s="230"/>
      <c r="CJ40" s="230"/>
      <c r="CK40" s="230"/>
      <c r="CL40" s="230"/>
      <c r="CM40" s="230"/>
      <c r="CN40" s="232"/>
      <c r="CO40" s="230"/>
      <c r="CP40" s="230"/>
      <c r="CQ40" s="230"/>
      <c r="CR40" s="233"/>
      <c r="CS40" s="233"/>
      <c r="CT40" s="234"/>
      <c r="CU40" s="235"/>
      <c r="CV40" s="234"/>
      <c r="CW40" s="233"/>
      <c r="CX40" s="233"/>
      <c r="CY40" s="233"/>
      <c r="DB40" s="224"/>
      <c r="DE40" s="224"/>
      <c r="DF40" s="224"/>
      <c r="DG40" s="224" t="str">
        <f t="shared" si="8"/>
        <v>CELL C6 - SUPERVISING STUDENT TEACHERS</v>
      </c>
      <c r="DH40" s="215">
        <f>ROUND('Auto Journal Entries'!A50,2)</f>
        <v>0</v>
      </c>
      <c r="DI40" s="212"/>
      <c r="DJ40" s="212"/>
      <c r="DK40" s="213"/>
      <c r="DL40" s="213"/>
      <c r="DM40" s="212"/>
      <c r="DN40" s="213"/>
      <c r="DO40" s="212"/>
      <c r="DP40" s="212"/>
      <c r="DQ40" s="212"/>
      <c r="DR40" s="212"/>
      <c r="DS40" s="213"/>
      <c r="DT40" s="213"/>
      <c r="DU40" s="212"/>
      <c r="DV40" s="212"/>
      <c r="DW40" s="212"/>
      <c r="DX40" s="212"/>
      <c r="DY40" s="212"/>
      <c r="DZ40" s="212"/>
      <c r="EA40" s="212"/>
      <c r="EB40" s="212"/>
      <c r="EC40" s="212"/>
      <c r="ED40" s="212"/>
      <c r="EE40" s="212"/>
      <c r="EF40" s="212"/>
      <c r="EG40" s="213"/>
      <c r="EH40" s="212"/>
      <c r="EI40" s="212"/>
      <c r="EJ40" s="212"/>
      <c r="EK40" s="212"/>
      <c r="EL40" s="212"/>
      <c r="EM40" s="212"/>
      <c r="EN40" s="212"/>
      <c r="EO40" s="212"/>
      <c r="EP40" s="212"/>
      <c r="EQ40" s="212"/>
      <c r="ER40" s="212"/>
      <c r="ES40" s="212"/>
      <c r="ET40" s="212"/>
      <c r="EU40" s="212"/>
      <c r="EV40" s="212"/>
      <c r="EW40" s="212"/>
      <c r="EX40" s="212"/>
      <c r="EY40" s="212"/>
      <c r="EZ40" s="212"/>
      <c r="FA40" s="212"/>
      <c r="FB40" s="212"/>
      <c r="FC40" s="212"/>
      <c r="FD40" s="212"/>
      <c r="FE40" s="212"/>
      <c r="FF40" s="212"/>
      <c r="FG40" s="212"/>
      <c r="FH40" s="212"/>
      <c r="FI40" s="212"/>
      <c r="FJ40" s="212"/>
      <c r="FK40" s="212"/>
      <c r="FL40" s="212"/>
      <c r="FM40" s="216"/>
      <c r="FN40" s="212"/>
      <c r="FO40" s="212"/>
      <c r="FP40" s="212"/>
      <c r="FQ40" s="212"/>
      <c r="FR40" s="212"/>
      <c r="FS40" s="212"/>
      <c r="FT40" s="212"/>
      <c r="FU40" s="212"/>
      <c r="FV40" s="212"/>
      <c r="FW40" s="212"/>
      <c r="FX40" s="212"/>
      <c r="FY40" s="212"/>
      <c r="FZ40" s="212"/>
      <c r="GA40" s="212"/>
      <c r="GB40" s="212"/>
      <c r="GC40" s="212"/>
      <c r="GD40" s="212"/>
      <c r="GE40" s="212"/>
      <c r="GF40" s="213"/>
      <c r="GG40" s="214"/>
      <c r="GH40" s="213"/>
      <c r="GI40" s="212"/>
      <c r="GJ40" s="212"/>
      <c r="GK40" s="212"/>
      <c r="GL40" s="212"/>
      <c r="GM40" s="212"/>
      <c r="GN40" s="213"/>
      <c r="GO40" s="213"/>
      <c r="GP40" s="212"/>
      <c r="GQ40" s="213" t="str">
        <f>'Auto Journal Entries'!C50</f>
        <v>XXXX Select Account</v>
      </c>
      <c r="GR40" s="212">
        <f>'Auto Journal Entries'!B50</f>
        <v>0</v>
      </c>
      <c r="GS40" s="213"/>
      <c r="GT40" s="213"/>
      <c r="GU40" s="213"/>
      <c r="GV40" s="213"/>
      <c r="GW40" s="213" t="str">
        <f>'Auto Journal Entries'!D50</f>
        <v xml:space="preserve"> </v>
      </c>
      <c r="GX40" s="215">
        <f>ROUND('Auto Journal Entries'!A50,2)</f>
        <v>0</v>
      </c>
      <c r="HA40" s="224"/>
      <c r="HB40" s="224"/>
      <c r="HC40" s="224"/>
      <c r="HM40" s="236"/>
      <c r="HP40" s="224"/>
      <c r="HT40" s="236"/>
      <c r="ID40" s="237"/>
      <c r="IJ40" s="224"/>
      <c r="IK40" s="237"/>
      <c r="IL40" s="224"/>
    </row>
    <row r="41" spans="3:246" s="223" customFormat="1">
      <c r="C41" s="224" t="str">
        <f t="shared" si="0"/>
        <v>AKRON</v>
      </c>
      <c r="D41" s="224"/>
      <c r="E41" s="224"/>
      <c r="F41" s="224" t="str">
        <f t="shared" si="1"/>
        <v>Travel 01/01/01 To 01/01/01 0</v>
      </c>
      <c r="G41" s="222">
        <f t="shared" ca="1" si="2"/>
        <v>44361</v>
      </c>
      <c r="H41" s="224" t="e">
        <f t="shared" si="3"/>
        <v>#N/A</v>
      </c>
      <c r="I41" s="224"/>
      <c r="J41" s="224" t="str">
        <f t="shared" si="4"/>
        <v>1</v>
      </c>
      <c r="K41" s="224"/>
      <c r="L41" s="224" t="s">
        <v>381</v>
      </c>
      <c r="M41" s="224" t="str">
        <f t="shared" si="5"/>
        <v>PBMC4RG</v>
      </c>
      <c r="N41" s="224"/>
      <c r="O41" s="224"/>
      <c r="P41" s="224"/>
      <c r="Q41" s="224"/>
      <c r="R41" s="224">
        <f t="shared" si="6"/>
        <v>28.56</v>
      </c>
      <c r="S41" s="213"/>
      <c r="T41" s="213"/>
      <c r="U41" s="213"/>
      <c r="V41" s="213"/>
      <c r="W41" s="213"/>
      <c r="X41" s="213"/>
      <c r="Y41" s="222">
        <f t="shared" ca="1" si="7"/>
        <v>44361</v>
      </c>
      <c r="Z41" s="225"/>
      <c r="AA41" s="225"/>
      <c r="AB41" s="226"/>
      <c r="AC41" s="226"/>
      <c r="AD41" s="227"/>
      <c r="AE41" s="228"/>
      <c r="AF41" s="228"/>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30"/>
      <c r="BC41" s="230"/>
      <c r="BD41" s="230"/>
      <c r="BE41" s="230"/>
      <c r="BF41" s="230"/>
      <c r="BG41" s="230"/>
      <c r="BH41" s="230"/>
      <c r="BI41" s="230"/>
      <c r="BJ41" s="230"/>
      <c r="BK41" s="230"/>
      <c r="BL41" s="230"/>
      <c r="BM41" s="230"/>
      <c r="BN41" s="230"/>
      <c r="BO41" s="230"/>
      <c r="BP41" s="230"/>
      <c r="BQ41" s="230"/>
      <c r="BR41" s="230"/>
      <c r="BS41" s="230"/>
      <c r="BT41" s="230"/>
      <c r="BU41" s="230"/>
      <c r="BV41" s="231"/>
      <c r="BW41" s="231"/>
      <c r="BX41" s="231"/>
      <c r="BY41" s="230"/>
      <c r="BZ41" s="230"/>
      <c r="CA41" s="230"/>
      <c r="CB41" s="231"/>
      <c r="CC41" s="230"/>
      <c r="CD41" s="231"/>
      <c r="CE41" s="230"/>
      <c r="CF41" s="230"/>
      <c r="CG41" s="230"/>
      <c r="CH41" s="232"/>
      <c r="CI41" s="230"/>
      <c r="CJ41" s="230"/>
      <c r="CK41" s="230"/>
      <c r="CL41" s="230"/>
      <c r="CM41" s="230"/>
      <c r="CN41" s="232"/>
      <c r="CO41" s="230"/>
      <c r="CP41" s="230"/>
      <c r="CQ41" s="230"/>
      <c r="CR41" s="233"/>
      <c r="CS41" s="233"/>
      <c r="CT41" s="234"/>
      <c r="CU41" s="235"/>
      <c r="CV41" s="234"/>
      <c r="CW41" s="233"/>
      <c r="CX41" s="233"/>
      <c r="CY41" s="233"/>
      <c r="DB41" s="224"/>
      <c r="DE41" s="224"/>
      <c r="DF41" s="224"/>
      <c r="DG41" s="224" t="str">
        <f t="shared" si="8"/>
        <v>CELL C6 - SUPERVISING STUDENT TEACHERS</v>
      </c>
      <c r="DH41" s="215">
        <f>ROUND('Auto Journal Entries'!A51,2)</f>
        <v>0</v>
      </c>
      <c r="DI41" s="212"/>
      <c r="DJ41" s="212"/>
      <c r="DK41" s="213"/>
      <c r="DL41" s="213"/>
      <c r="DM41" s="212"/>
      <c r="DN41" s="213"/>
      <c r="DO41" s="212"/>
      <c r="DP41" s="212"/>
      <c r="DQ41" s="212"/>
      <c r="DR41" s="212"/>
      <c r="DS41" s="213"/>
      <c r="DT41" s="213"/>
      <c r="DU41" s="212"/>
      <c r="DV41" s="212"/>
      <c r="DW41" s="212"/>
      <c r="DX41" s="212"/>
      <c r="DY41" s="212"/>
      <c r="DZ41" s="212"/>
      <c r="EA41" s="212"/>
      <c r="EB41" s="212"/>
      <c r="EC41" s="212"/>
      <c r="ED41" s="212"/>
      <c r="EE41" s="212"/>
      <c r="EF41" s="212"/>
      <c r="EG41" s="213"/>
      <c r="EH41" s="212"/>
      <c r="EI41" s="212"/>
      <c r="EJ41" s="212"/>
      <c r="EK41" s="212"/>
      <c r="EL41" s="212"/>
      <c r="EM41" s="212"/>
      <c r="EN41" s="212"/>
      <c r="EO41" s="212"/>
      <c r="EP41" s="212"/>
      <c r="EQ41" s="212"/>
      <c r="ER41" s="212"/>
      <c r="ES41" s="212"/>
      <c r="ET41" s="212"/>
      <c r="EU41" s="212"/>
      <c r="EV41" s="212"/>
      <c r="EW41" s="212"/>
      <c r="EX41" s="212"/>
      <c r="EY41" s="212"/>
      <c r="EZ41" s="212"/>
      <c r="FA41" s="212"/>
      <c r="FB41" s="212"/>
      <c r="FC41" s="212"/>
      <c r="FD41" s="212"/>
      <c r="FE41" s="212"/>
      <c r="FF41" s="212"/>
      <c r="FG41" s="212"/>
      <c r="FH41" s="212"/>
      <c r="FI41" s="212"/>
      <c r="FJ41" s="212"/>
      <c r="FK41" s="212"/>
      <c r="FL41" s="212"/>
      <c r="FM41" s="216"/>
      <c r="FN41" s="212"/>
      <c r="FO41" s="212"/>
      <c r="FP41" s="212"/>
      <c r="FQ41" s="212"/>
      <c r="FR41" s="212"/>
      <c r="FS41" s="212"/>
      <c r="FT41" s="212"/>
      <c r="FU41" s="212"/>
      <c r="FV41" s="212"/>
      <c r="FW41" s="212"/>
      <c r="FX41" s="212"/>
      <c r="FY41" s="212"/>
      <c r="FZ41" s="212"/>
      <c r="GA41" s="212"/>
      <c r="GB41" s="212"/>
      <c r="GC41" s="212"/>
      <c r="GD41" s="212"/>
      <c r="GE41" s="212"/>
      <c r="GF41" s="213"/>
      <c r="GG41" s="214"/>
      <c r="GH41" s="213"/>
      <c r="GI41" s="212"/>
      <c r="GJ41" s="212"/>
      <c r="GK41" s="212"/>
      <c r="GL41" s="212"/>
      <c r="GM41" s="212"/>
      <c r="GN41" s="213"/>
      <c r="GO41" s="213"/>
      <c r="GP41" s="212"/>
      <c r="GQ41" s="213" t="str">
        <f>'Auto Journal Entries'!C51</f>
        <v>XXXX Select Account</v>
      </c>
      <c r="GR41" s="212">
        <f>'Auto Journal Entries'!B51</f>
        <v>0</v>
      </c>
      <c r="GS41" s="213"/>
      <c r="GT41" s="213"/>
      <c r="GU41" s="213"/>
      <c r="GV41" s="213"/>
      <c r="GW41" s="213" t="str">
        <f>'Auto Journal Entries'!D51</f>
        <v xml:space="preserve"> </v>
      </c>
      <c r="GX41" s="215">
        <f>ROUND('Auto Journal Entries'!A51,2)</f>
        <v>0</v>
      </c>
      <c r="HA41" s="224"/>
      <c r="HB41" s="224"/>
      <c r="HC41" s="224"/>
      <c r="HM41" s="236"/>
      <c r="HP41" s="224"/>
      <c r="HT41" s="236"/>
      <c r="ID41" s="237"/>
      <c r="IJ41" s="224"/>
      <c r="IK41" s="237"/>
      <c r="IL41" s="224"/>
    </row>
    <row r="42" spans="3:246" s="223" customFormat="1">
      <c r="C42" s="224" t="str">
        <f t="shared" si="0"/>
        <v>AKRON</v>
      </c>
      <c r="D42" s="224"/>
      <c r="E42" s="224"/>
      <c r="F42" s="224" t="str">
        <f t="shared" si="1"/>
        <v>Travel 01/01/01 To 01/01/01 0</v>
      </c>
      <c r="G42" s="222">
        <f t="shared" ca="1" si="2"/>
        <v>44361</v>
      </c>
      <c r="H42" s="224" t="e">
        <f t="shared" si="3"/>
        <v>#N/A</v>
      </c>
      <c r="I42" s="224"/>
      <c r="J42" s="224" t="str">
        <f t="shared" si="4"/>
        <v>1</v>
      </c>
      <c r="K42" s="224"/>
      <c r="L42" s="224" t="s">
        <v>381</v>
      </c>
      <c r="M42" s="224" t="str">
        <f t="shared" si="5"/>
        <v>PBMC4RG</v>
      </c>
      <c r="N42" s="224"/>
      <c r="O42" s="224"/>
      <c r="P42" s="224"/>
      <c r="Q42" s="224"/>
      <c r="R42" s="224">
        <f t="shared" si="6"/>
        <v>28.56</v>
      </c>
      <c r="S42" s="213"/>
      <c r="T42" s="213"/>
      <c r="U42" s="213"/>
      <c r="V42" s="213"/>
      <c r="W42" s="213"/>
      <c r="X42" s="213"/>
      <c r="Y42" s="222">
        <f t="shared" ca="1" si="7"/>
        <v>44361</v>
      </c>
      <c r="Z42" s="225"/>
      <c r="AA42" s="225"/>
      <c r="AB42" s="226"/>
      <c r="AC42" s="226"/>
      <c r="AD42" s="227"/>
      <c r="AE42" s="228"/>
      <c r="AF42" s="228"/>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30"/>
      <c r="BC42" s="230"/>
      <c r="BD42" s="230"/>
      <c r="BE42" s="230"/>
      <c r="BF42" s="230"/>
      <c r="BG42" s="230"/>
      <c r="BH42" s="230"/>
      <c r="BI42" s="230"/>
      <c r="BJ42" s="230"/>
      <c r="BK42" s="230"/>
      <c r="BL42" s="230"/>
      <c r="BM42" s="230"/>
      <c r="BN42" s="230"/>
      <c r="BO42" s="230"/>
      <c r="BP42" s="230"/>
      <c r="BQ42" s="230"/>
      <c r="BR42" s="230"/>
      <c r="BS42" s="230"/>
      <c r="BT42" s="230"/>
      <c r="BU42" s="230"/>
      <c r="BV42" s="231"/>
      <c r="BW42" s="231"/>
      <c r="BX42" s="231"/>
      <c r="BY42" s="230"/>
      <c r="BZ42" s="230"/>
      <c r="CA42" s="230"/>
      <c r="CB42" s="231"/>
      <c r="CC42" s="230"/>
      <c r="CD42" s="231"/>
      <c r="CE42" s="230"/>
      <c r="CF42" s="230"/>
      <c r="CG42" s="230"/>
      <c r="CH42" s="232"/>
      <c r="CI42" s="230"/>
      <c r="CJ42" s="230"/>
      <c r="CK42" s="230"/>
      <c r="CL42" s="230"/>
      <c r="CM42" s="230"/>
      <c r="CN42" s="232"/>
      <c r="CO42" s="230"/>
      <c r="CP42" s="230"/>
      <c r="CQ42" s="230"/>
      <c r="CR42" s="233"/>
      <c r="CS42" s="233"/>
      <c r="CT42" s="234"/>
      <c r="CU42" s="235"/>
      <c r="CV42" s="234"/>
      <c r="CW42" s="233"/>
      <c r="CX42" s="233"/>
      <c r="CY42" s="233"/>
      <c r="DB42" s="224"/>
      <c r="DE42" s="224"/>
      <c r="DF42" s="224"/>
      <c r="DG42" s="224" t="str">
        <f t="shared" si="8"/>
        <v>CELL C6 - SUPERVISING STUDENT TEACHERS</v>
      </c>
      <c r="DH42" s="215">
        <f>ROUND('Auto Journal Entries'!A52,2)</f>
        <v>0</v>
      </c>
      <c r="DI42" s="212"/>
      <c r="DJ42" s="212"/>
      <c r="DK42" s="213"/>
      <c r="DL42" s="213"/>
      <c r="DM42" s="212"/>
      <c r="DN42" s="213"/>
      <c r="DO42" s="212"/>
      <c r="DP42" s="212"/>
      <c r="DQ42" s="212"/>
      <c r="DR42" s="212"/>
      <c r="DS42" s="213"/>
      <c r="DT42" s="213"/>
      <c r="DU42" s="212"/>
      <c r="DV42" s="212"/>
      <c r="DW42" s="212"/>
      <c r="DX42" s="212"/>
      <c r="DY42" s="212"/>
      <c r="DZ42" s="212"/>
      <c r="EA42" s="212"/>
      <c r="EB42" s="212"/>
      <c r="EC42" s="212"/>
      <c r="ED42" s="212"/>
      <c r="EE42" s="212"/>
      <c r="EF42" s="212"/>
      <c r="EG42" s="213"/>
      <c r="EH42" s="212"/>
      <c r="EI42" s="212"/>
      <c r="EJ42" s="212"/>
      <c r="EK42" s="212"/>
      <c r="EL42" s="212"/>
      <c r="EM42" s="212"/>
      <c r="EN42" s="212"/>
      <c r="EO42" s="212"/>
      <c r="EP42" s="212"/>
      <c r="EQ42" s="212"/>
      <c r="ER42" s="212"/>
      <c r="ES42" s="212"/>
      <c r="ET42" s="212"/>
      <c r="EU42" s="212"/>
      <c r="EV42" s="212"/>
      <c r="EW42" s="212"/>
      <c r="EX42" s="212"/>
      <c r="EY42" s="212"/>
      <c r="EZ42" s="212"/>
      <c r="FA42" s="212"/>
      <c r="FB42" s="212"/>
      <c r="FC42" s="212"/>
      <c r="FD42" s="212"/>
      <c r="FE42" s="212"/>
      <c r="FF42" s="212"/>
      <c r="FG42" s="212"/>
      <c r="FH42" s="212"/>
      <c r="FI42" s="212"/>
      <c r="FJ42" s="212"/>
      <c r="FK42" s="212"/>
      <c r="FL42" s="212"/>
      <c r="FM42" s="216"/>
      <c r="FN42" s="212"/>
      <c r="FO42" s="212"/>
      <c r="FP42" s="212"/>
      <c r="FQ42" s="212"/>
      <c r="FR42" s="212"/>
      <c r="FS42" s="212"/>
      <c r="FT42" s="212"/>
      <c r="FU42" s="212"/>
      <c r="FV42" s="212"/>
      <c r="FW42" s="212"/>
      <c r="FX42" s="212"/>
      <c r="FY42" s="212"/>
      <c r="FZ42" s="212"/>
      <c r="GA42" s="212"/>
      <c r="GB42" s="212"/>
      <c r="GC42" s="212"/>
      <c r="GD42" s="212"/>
      <c r="GE42" s="212"/>
      <c r="GF42" s="213"/>
      <c r="GG42" s="214"/>
      <c r="GH42" s="213"/>
      <c r="GI42" s="212"/>
      <c r="GJ42" s="212"/>
      <c r="GK42" s="212"/>
      <c r="GL42" s="212"/>
      <c r="GM42" s="212"/>
      <c r="GN42" s="213"/>
      <c r="GO42" s="213"/>
      <c r="GP42" s="212"/>
      <c r="GQ42" s="213" t="str">
        <f>'Auto Journal Entries'!C52</f>
        <v>XXXX Select Account</v>
      </c>
      <c r="GR42" s="212">
        <f>'Auto Journal Entries'!B52</f>
        <v>0</v>
      </c>
      <c r="GS42" s="213"/>
      <c r="GT42" s="213"/>
      <c r="GU42" s="213"/>
      <c r="GV42" s="213"/>
      <c r="GW42" s="213" t="str">
        <f>'Auto Journal Entries'!D52</f>
        <v xml:space="preserve"> </v>
      </c>
      <c r="GX42" s="215">
        <f>ROUND('Auto Journal Entries'!A52,2)</f>
        <v>0</v>
      </c>
      <c r="HA42" s="224"/>
      <c r="HB42" s="224"/>
      <c r="HC42" s="224"/>
      <c r="HM42" s="236"/>
      <c r="HP42" s="224"/>
      <c r="HT42" s="236"/>
      <c r="ID42" s="237"/>
      <c r="IJ42" s="224"/>
      <c r="IK42" s="237"/>
      <c r="IL42" s="224"/>
    </row>
    <row r="43" spans="3:246" s="223" customFormat="1">
      <c r="C43" s="224" t="str">
        <f t="shared" si="0"/>
        <v>AKRON</v>
      </c>
      <c r="D43" s="224"/>
      <c r="E43" s="224"/>
      <c r="F43" s="224" t="str">
        <f t="shared" si="1"/>
        <v>Travel 01/01/01 To 01/01/01 0</v>
      </c>
      <c r="G43" s="222">
        <f t="shared" ca="1" si="2"/>
        <v>44361</v>
      </c>
      <c r="H43" s="224" t="e">
        <f t="shared" si="3"/>
        <v>#N/A</v>
      </c>
      <c r="I43" s="224"/>
      <c r="J43" s="224" t="str">
        <f t="shared" si="4"/>
        <v>1</v>
      </c>
      <c r="K43" s="224"/>
      <c r="L43" s="224" t="s">
        <v>381</v>
      </c>
      <c r="M43" s="224" t="str">
        <f t="shared" si="5"/>
        <v>PBMC4RG</v>
      </c>
      <c r="N43" s="224"/>
      <c r="O43" s="224"/>
      <c r="P43" s="224"/>
      <c r="Q43" s="224"/>
      <c r="R43" s="224">
        <f t="shared" si="6"/>
        <v>28.56</v>
      </c>
      <c r="S43" s="213"/>
      <c r="T43" s="213"/>
      <c r="U43" s="213"/>
      <c r="V43" s="213"/>
      <c r="W43" s="213"/>
      <c r="X43" s="213"/>
      <c r="Y43" s="222">
        <f t="shared" ca="1" si="7"/>
        <v>44361</v>
      </c>
      <c r="Z43" s="225"/>
      <c r="AA43" s="225"/>
      <c r="AB43" s="226"/>
      <c r="AC43" s="226"/>
      <c r="AD43" s="227"/>
      <c r="AE43" s="228"/>
      <c r="AF43" s="228"/>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30"/>
      <c r="BC43" s="230"/>
      <c r="BD43" s="230"/>
      <c r="BE43" s="230"/>
      <c r="BF43" s="230"/>
      <c r="BG43" s="230"/>
      <c r="BH43" s="230"/>
      <c r="BI43" s="230"/>
      <c r="BJ43" s="230"/>
      <c r="BK43" s="230"/>
      <c r="BL43" s="230"/>
      <c r="BM43" s="230"/>
      <c r="BN43" s="230"/>
      <c r="BO43" s="230"/>
      <c r="BP43" s="230"/>
      <c r="BQ43" s="230"/>
      <c r="BR43" s="230"/>
      <c r="BS43" s="230"/>
      <c r="BT43" s="230"/>
      <c r="BU43" s="230"/>
      <c r="BV43" s="231"/>
      <c r="BW43" s="231"/>
      <c r="BX43" s="231"/>
      <c r="BY43" s="230"/>
      <c r="BZ43" s="230"/>
      <c r="CA43" s="230"/>
      <c r="CB43" s="231"/>
      <c r="CC43" s="230"/>
      <c r="CD43" s="231"/>
      <c r="CE43" s="230"/>
      <c r="CF43" s="230"/>
      <c r="CG43" s="230"/>
      <c r="CH43" s="232"/>
      <c r="CI43" s="230"/>
      <c r="CJ43" s="230"/>
      <c r="CK43" s="230"/>
      <c r="CL43" s="230"/>
      <c r="CM43" s="230"/>
      <c r="CN43" s="232"/>
      <c r="CO43" s="230"/>
      <c r="CP43" s="230"/>
      <c r="CQ43" s="230"/>
      <c r="CR43" s="233"/>
      <c r="CS43" s="233"/>
      <c r="CT43" s="234"/>
      <c r="CU43" s="235"/>
      <c r="CV43" s="234"/>
      <c r="CW43" s="233"/>
      <c r="CX43" s="233"/>
      <c r="CY43" s="233"/>
      <c r="DB43" s="224"/>
      <c r="DE43" s="224"/>
      <c r="DF43" s="224"/>
      <c r="DG43" s="224" t="str">
        <f t="shared" si="8"/>
        <v>CELL C6 - SUPERVISING STUDENT TEACHERS</v>
      </c>
      <c r="DH43" s="215">
        <f>ROUND('Auto Journal Entries'!A53,2)</f>
        <v>0</v>
      </c>
      <c r="DI43" s="212"/>
      <c r="DJ43" s="212"/>
      <c r="DK43" s="213"/>
      <c r="DL43" s="213"/>
      <c r="DM43" s="212"/>
      <c r="DN43" s="213"/>
      <c r="DO43" s="212"/>
      <c r="DP43" s="212"/>
      <c r="DQ43" s="212"/>
      <c r="DR43" s="212"/>
      <c r="DS43" s="213"/>
      <c r="DT43" s="213"/>
      <c r="DU43" s="212"/>
      <c r="DV43" s="212"/>
      <c r="DW43" s="212"/>
      <c r="DX43" s="212"/>
      <c r="DY43" s="212"/>
      <c r="DZ43" s="212"/>
      <c r="EA43" s="212"/>
      <c r="EB43" s="212"/>
      <c r="EC43" s="212"/>
      <c r="ED43" s="212"/>
      <c r="EE43" s="212"/>
      <c r="EF43" s="212"/>
      <c r="EG43" s="213"/>
      <c r="EH43" s="212"/>
      <c r="EI43" s="212"/>
      <c r="EJ43" s="212"/>
      <c r="EK43" s="212"/>
      <c r="EL43" s="212"/>
      <c r="EM43" s="212"/>
      <c r="EN43" s="212"/>
      <c r="EO43" s="212"/>
      <c r="EP43" s="212"/>
      <c r="EQ43" s="212"/>
      <c r="ER43" s="212"/>
      <c r="ES43" s="212"/>
      <c r="ET43" s="212"/>
      <c r="EU43" s="212"/>
      <c r="EV43" s="212"/>
      <c r="EW43" s="212"/>
      <c r="EX43" s="212"/>
      <c r="EY43" s="212"/>
      <c r="EZ43" s="212"/>
      <c r="FA43" s="212"/>
      <c r="FB43" s="212"/>
      <c r="FC43" s="212"/>
      <c r="FD43" s="212"/>
      <c r="FE43" s="212"/>
      <c r="FF43" s="212"/>
      <c r="FG43" s="212"/>
      <c r="FH43" s="212"/>
      <c r="FI43" s="212"/>
      <c r="FJ43" s="212"/>
      <c r="FK43" s="212"/>
      <c r="FL43" s="212"/>
      <c r="FM43" s="216"/>
      <c r="FN43" s="212"/>
      <c r="FO43" s="212"/>
      <c r="FP43" s="212"/>
      <c r="FQ43" s="212"/>
      <c r="FR43" s="212"/>
      <c r="FS43" s="212"/>
      <c r="FT43" s="212"/>
      <c r="FU43" s="212"/>
      <c r="FV43" s="212"/>
      <c r="FW43" s="212"/>
      <c r="FX43" s="212"/>
      <c r="FY43" s="212"/>
      <c r="FZ43" s="212"/>
      <c r="GA43" s="212"/>
      <c r="GB43" s="212"/>
      <c r="GC43" s="212"/>
      <c r="GD43" s="212"/>
      <c r="GE43" s="212"/>
      <c r="GF43" s="213"/>
      <c r="GG43" s="214"/>
      <c r="GH43" s="213"/>
      <c r="GI43" s="212"/>
      <c r="GJ43" s="212"/>
      <c r="GK43" s="212"/>
      <c r="GL43" s="212"/>
      <c r="GM43" s="212"/>
      <c r="GN43" s="213"/>
      <c r="GO43" s="213"/>
      <c r="GP43" s="212"/>
      <c r="GQ43" s="213" t="str">
        <f>'Auto Journal Entries'!C53</f>
        <v>XXXX Select Account</v>
      </c>
      <c r="GR43" s="212">
        <f>'Auto Journal Entries'!B53</f>
        <v>0</v>
      </c>
      <c r="GS43" s="213"/>
      <c r="GT43" s="213"/>
      <c r="GU43" s="213"/>
      <c r="GV43" s="213"/>
      <c r="GW43" s="213" t="str">
        <f>'Auto Journal Entries'!D53</f>
        <v xml:space="preserve"> </v>
      </c>
      <c r="GX43" s="215">
        <f>ROUND('Auto Journal Entries'!A53,2)</f>
        <v>0</v>
      </c>
      <c r="HA43" s="224"/>
      <c r="HB43" s="224"/>
      <c r="HC43" s="224"/>
      <c r="HM43" s="236"/>
      <c r="HP43" s="224"/>
      <c r="HT43" s="236"/>
      <c r="ID43" s="237"/>
      <c r="IJ43" s="224"/>
      <c r="IK43" s="237"/>
      <c r="IL43" s="224"/>
    </row>
    <row r="44" spans="3:246" s="223" customFormat="1">
      <c r="C44" s="224" t="str">
        <f t="shared" si="0"/>
        <v>AKRON</v>
      </c>
      <c r="D44" s="224"/>
      <c r="E44" s="224"/>
      <c r="F44" s="224" t="str">
        <f t="shared" si="1"/>
        <v>Travel 01/01/01 To 01/01/01 0</v>
      </c>
      <c r="G44" s="222">
        <f t="shared" ca="1" si="2"/>
        <v>44361</v>
      </c>
      <c r="H44" s="224" t="e">
        <f t="shared" si="3"/>
        <v>#N/A</v>
      </c>
      <c r="I44" s="224"/>
      <c r="J44" s="224" t="str">
        <f t="shared" si="4"/>
        <v>1</v>
      </c>
      <c r="K44" s="224"/>
      <c r="L44" s="224" t="s">
        <v>381</v>
      </c>
      <c r="M44" s="224" t="str">
        <f t="shared" si="5"/>
        <v>PBMC4RG</v>
      </c>
      <c r="N44" s="224"/>
      <c r="O44" s="224"/>
      <c r="P44" s="224"/>
      <c r="Q44" s="224"/>
      <c r="R44" s="224">
        <f t="shared" si="6"/>
        <v>28.56</v>
      </c>
      <c r="S44" s="213"/>
      <c r="T44" s="213"/>
      <c r="U44" s="213"/>
      <c r="V44" s="213"/>
      <c r="W44" s="213"/>
      <c r="X44" s="213"/>
      <c r="Y44" s="222">
        <f t="shared" ca="1" si="7"/>
        <v>44361</v>
      </c>
      <c r="Z44" s="225"/>
      <c r="AA44" s="225"/>
      <c r="AB44" s="226"/>
      <c r="AC44" s="226"/>
      <c r="AD44" s="227"/>
      <c r="AE44" s="228"/>
      <c r="AF44" s="228"/>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30"/>
      <c r="BC44" s="230"/>
      <c r="BD44" s="230"/>
      <c r="BE44" s="230"/>
      <c r="BF44" s="230"/>
      <c r="BG44" s="230"/>
      <c r="BH44" s="230"/>
      <c r="BI44" s="230"/>
      <c r="BJ44" s="230"/>
      <c r="BK44" s="230"/>
      <c r="BL44" s="230"/>
      <c r="BM44" s="230"/>
      <c r="BN44" s="230"/>
      <c r="BO44" s="230"/>
      <c r="BP44" s="230"/>
      <c r="BQ44" s="230"/>
      <c r="BR44" s="230"/>
      <c r="BS44" s="230"/>
      <c r="BT44" s="230"/>
      <c r="BU44" s="230"/>
      <c r="BV44" s="231"/>
      <c r="BW44" s="231"/>
      <c r="BX44" s="231"/>
      <c r="BY44" s="230"/>
      <c r="BZ44" s="230"/>
      <c r="CA44" s="230"/>
      <c r="CB44" s="231"/>
      <c r="CC44" s="230"/>
      <c r="CD44" s="231"/>
      <c r="CE44" s="230"/>
      <c r="CF44" s="230"/>
      <c r="CG44" s="230"/>
      <c r="CH44" s="232"/>
      <c r="CI44" s="230"/>
      <c r="CJ44" s="230"/>
      <c r="CK44" s="230"/>
      <c r="CL44" s="230"/>
      <c r="CM44" s="230"/>
      <c r="CN44" s="232"/>
      <c r="CO44" s="230"/>
      <c r="CP44" s="230"/>
      <c r="CQ44" s="230"/>
      <c r="CR44" s="233"/>
      <c r="CS44" s="233"/>
      <c r="CT44" s="234"/>
      <c r="CU44" s="235"/>
      <c r="CV44" s="234"/>
      <c r="CW44" s="233"/>
      <c r="CX44" s="233"/>
      <c r="CY44" s="233"/>
      <c r="DB44" s="224"/>
      <c r="DE44" s="224"/>
      <c r="DF44" s="224"/>
      <c r="DG44" s="224" t="str">
        <f t="shared" si="8"/>
        <v>CELL C6 - SUPERVISING STUDENT TEACHERS</v>
      </c>
      <c r="DH44" s="215">
        <f>ROUND('Auto Journal Entries'!A54,2)</f>
        <v>0</v>
      </c>
      <c r="DI44" s="212"/>
      <c r="DJ44" s="212"/>
      <c r="DK44" s="213"/>
      <c r="DL44" s="213"/>
      <c r="DM44" s="212"/>
      <c r="DN44" s="213"/>
      <c r="DO44" s="212"/>
      <c r="DP44" s="212"/>
      <c r="DQ44" s="212"/>
      <c r="DR44" s="212"/>
      <c r="DS44" s="213"/>
      <c r="DT44" s="213"/>
      <c r="DU44" s="212"/>
      <c r="DV44" s="212"/>
      <c r="DW44" s="212"/>
      <c r="DX44" s="212"/>
      <c r="DY44" s="212"/>
      <c r="DZ44" s="212"/>
      <c r="EA44" s="212"/>
      <c r="EB44" s="212"/>
      <c r="EC44" s="212"/>
      <c r="ED44" s="212"/>
      <c r="EE44" s="212"/>
      <c r="EF44" s="212"/>
      <c r="EG44" s="213"/>
      <c r="EH44" s="212"/>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2"/>
      <c r="FG44" s="212"/>
      <c r="FH44" s="212"/>
      <c r="FI44" s="212"/>
      <c r="FJ44" s="212"/>
      <c r="FK44" s="212"/>
      <c r="FL44" s="212"/>
      <c r="FM44" s="216"/>
      <c r="FN44" s="212"/>
      <c r="FO44" s="212"/>
      <c r="FP44" s="212"/>
      <c r="FQ44" s="212"/>
      <c r="FR44" s="212"/>
      <c r="FS44" s="212"/>
      <c r="FT44" s="212"/>
      <c r="FU44" s="212"/>
      <c r="FV44" s="212"/>
      <c r="FW44" s="212"/>
      <c r="FX44" s="212"/>
      <c r="FY44" s="212"/>
      <c r="FZ44" s="212"/>
      <c r="GA44" s="212"/>
      <c r="GB44" s="212"/>
      <c r="GC44" s="212"/>
      <c r="GD44" s="212"/>
      <c r="GE44" s="212"/>
      <c r="GF44" s="213"/>
      <c r="GG44" s="214"/>
      <c r="GH44" s="213"/>
      <c r="GI44" s="212"/>
      <c r="GJ44" s="212"/>
      <c r="GK44" s="212"/>
      <c r="GL44" s="212"/>
      <c r="GM44" s="212"/>
      <c r="GN44" s="213"/>
      <c r="GO44" s="213"/>
      <c r="GP44" s="212"/>
      <c r="GQ44" s="213" t="str">
        <f>'Auto Journal Entries'!C54</f>
        <v>XXXX Select Account</v>
      </c>
      <c r="GR44" s="212">
        <f>'Auto Journal Entries'!B54</f>
        <v>0</v>
      </c>
      <c r="GS44" s="213"/>
      <c r="GT44" s="213"/>
      <c r="GU44" s="213"/>
      <c r="GV44" s="213"/>
      <c r="GW44" s="213" t="str">
        <f>'Auto Journal Entries'!D54</f>
        <v xml:space="preserve"> </v>
      </c>
      <c r="GX44" s="215">
        <f>ROUND('Auto Journal Entries'!A54,2)</f>
        <v>0</v>
      </c>
      <c r="HA44" s="224"/>
      <c r="HB44" s="224"/>
      <c r="HC44" s="224"/>
      <c r="HM44" s="236"/>
      <c r="HP44" s="224"/>
      <c r="HT44" s="236"/>
      <c r="ID44" s="237"/>
      <c r="IJ44" s="224"/>
      <c r="IK44" s="237"/>
      <c r="IL44" s="224"/>
    </row>
    <row r="45" spans="3:246" s="223" customFormat="1">
      <c r="C45" s="224" t="str">
        <f t="shared" si="0"/>
        <v>AKRON</v>
      </c>
      <c r="D45" s="224"/>
      <c r="E45" s="224"/>
      <c r="F45" s="224" t="str">
        <f t="shared" si="1"/>
        <v>Travel 01/01/01 To 01/01/01 0</v>
      </c>
      <c r="G45" s="222">
        <f t="shared" ca="1" si="2"/>
        <v>44361</v>
      </c>
      <c r="H45" s="224" t="e">
        <f t="shared" si="3"/>
        <v>#N/A</v>
      </c>
      <c r="I45" s="224"/>
      <c r="J45" s="224" t="str">
        <f t="shared" si="4"/>
        <v>1</v>
      </c>
      <c r="K45" s="224"/>
      <c r="L45" s="224" t="s">
        <v>381</v>
      </c>
      <c r="M45" s="224" t="str">
        <f t="shared" si="5"/>
        <v>PBMC4RG</v>
      </c>
      <c r="N45" s="224"/>
      <c r="O45" s="224"/>
      <c r="P45" s="224"/>
      <c r="Q45" s="224"/>
      <c r="R45" s="224">
        <f t="shared" si="6"/>
        <v>28.56</v>
      </c>
      <c r="S45" s="213"/>
      <c r="T45" s="213"/>
      <c r="U45" s="213"/>
      <c r="V45" s="213"/>
      <c r="W45" s="213"/>
      <c r="X45" s="213"/>
      <c r="Y45" s="222">
        <f t="shared" ca="1" si="7"/>
        <v>44361</v>
      </c>
      <c r="Z45" s="225"/>
      <c r="AA45" s="225"/>
      <c r="AB45" s="226"/>
      <c r="AC45" s="226"/>
      <c r="AD45" s="227"/>
      <c r="AE45" s="228"/>
      <c r="AF45" s="228"/>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30"/>
      <c r="BC45" s="230"/>
      <c r="BD45" s="230"/>
      <c r="BE45" s="230"/>
      <c r="BF45" s="230"/>
      <c r="BG45" s="230"/>
      <c r="BH45" s="230"/>
      <c r="BI45" s="230"/>
      <c r="BJ45" s="230"/>
      <c r="BK45" s="230"/>
      <c r="BL45" s="230"/>
      <c r="BM45" s="230"/>
      <c r="BN45" s="230"/>
      <c r="BO45" s="230"/>
      <c r="BP45" s="230"/>
      <c r="BQ45" s="230"/>
      <c r="BR45" s="230"/>
      <c r="BS45" s="230"/>
      <c r="BT45" s="230"/>
      <c r="BU45" s="230"/>
      <c r="BV45" s="231"/>
      <c r="BW45" s="231"/>
      <c r="BX45" s="231"/>
      <c r="BY45" s="230"/>
      <c r="BZ45" s="230"/>
      <c r="CA45" s="230"/>
      <c r="CB45" s="231"/>
      <c r="CC45" s="230"/>
      <c r="CD45" s="231"/>
      <c r="CE45" s="230"/>
      <c r="CF45" s="230"/>
      <c r="CG45" s="230"/>
      <c r="CH45" s="232"/>
      <c r="CI45" s="230"/>
      <c r="CJ45" s="230"/>
      <c r="CK45" s="230"/>
      <c r="CL45" s="230"/>
      <c r="CM45" s="230"/>
      <c r="CN45" s="232"/>
      <c r="CO45" s="230"/>
      <c r="CP45" s="230"/>
      <c r="CQ45" s="230"/>
      <c r="CR45" s="233"/>
      <c r="CS45" s="233"/>
      <c r="CT45" s="234"/>
      <c r="CU45" s="235"/>
      <c r="CV45" s="234"/>
      <c r="CW45" s="233"/>
      <c r="CX45" s="233"/>
      <c r="CY45" s="233"/>
      <c r="DB45" s="224"/>
      <c r="DE45" s="224"/>
      <c r="DF45" s="224"/>
      <c r="DG45" s="224" t="str">
        <f t="shared" si="8"/>
        <v>CELL C6 - SUPERVISING STUDENT TEACHERS</v>
      </c>
      <c r="DH45" s="215">
        <f>ROUND('Auto Journal Entries'!A55,2)</f>
        <v>0</v>
      </c>
      <c r="DI45" s="212"/>
      <c r="DJ45" s="212"/>
      <c r="DK45" s="213"/>
      <c r="DL45" s="213"/>
      <c r="DM45" s="212"/>
      <c r="DN45" s="213"/>
      <c r="DO45" s="212"/>
      <c r="DP45" s="212"/>
      <c r="DQ45" s="212"/>
      <c r="DR45" s="212"/>
      <c r="DS45" s="213"/>
      <c r="DT45" s="213"/>
      <c r="DU45" s="212"/>
      <c r="DV45" s="212"/>
      <c r="DW45" s="212"/>
      <c r="DX45" s="212"/>
      <c r="DY45" s="212"/>
      <c r="DZ45" s="212"/>
      <c r="EA45" s="212"/>
      <c r="EB45" s="212"/>
      <c r="EC45" s="212"/>
      <c r="ED45" s="212"/>
      <c r="EE45" s="212"/>
      <c r="EF45" s="212"/>
      <c r="EG45" s="213"/>
      <c r="EH45" s="212"/>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2"/>
      <c r="FG45" s="212"/>
      <c r="FH45" s="212"/>
      <c r="FI45" s="212"/>
      <c r="FJ45" s="212"/>
      <c r="FK45" s="212"/>
      <c r="FL45" s="212"/>
      <c r="FM45" s="216"/>
      <c r="FN45" s="212"/>
      <c r="FO45" s="212"/>
      <c r="FP45" s="212"/>
      <c r="FQ45" s="212"/>
      <c r="FR45" s="212"/>
      <c r="FS45" s="212"/>
      <c r="FT45" s="212"/>
      <c r="FU45" s="212"/>
      <c r="FV45" s="212"/>
      <c r="FW45" s="212"/>
      <c r="FX45" s="212"/>
      <c r="FY45" s="212"/>
      <c r="FZ45" s="212"/>
      <c r="GA45" s="212"/>
      <c r="GB45" s="212"/>
      <c r="GC45" s="212"/>
      <c r="GD45" s="212"/>
      <c r="GE45" s="212"/>
      <c r="GF45" s="213"/>
      <c r="GG45" s="214"/>
      <c r="GH45" s="213"/>
      <c r="GI45" s="212"/>
      <c r="GJ45" s="212"/>
      <c r="GK45" s="212"/>
      <c r="GL45" s="212"/>
      <c r="GM45" s="212"/>
      <c r="GN45" s="213"/>
      <c r="GO45" s="213"/>
      <c r="GP45" s="212"/>
      <c r="GQ45" s="213" t="str">
        <f>'Auto Journal Entries'!C55</f>
        <v>XXXX Select Account</v>
      </c>
      <c r="GR45" s="212">
        <f>'Auto Journal Entries'!B55</f>
        <v>0</v>
      </c>
      <c r="GS45" s="213"/>
      <c r="GT45" s="213"/>
      <c r="GU45" s="213"/>
      <c r="GV45" s="213"/>
      <c r="GW45" s="213" t="str">
        <f>'Auto Journal Entries'!D55</f>
        <v xml:space="preserve"> </v>
      </c>
      <c r="GX45" s="215">
        <f>ROUND('Auto Journal Entries'!A55,2)</f>
        <v>0</v>
      </c>
      <c r="HA45" s="224"/>
      <c r="HB45" s="224"/>
      <c r="HC45" s="224"/>
      <c r="HM45" s="236"/>
      <c r="HP45" s="224"/>
      <c r="HT45" s="236"/>
      <c r="ID45" s="237"/>
      <c r="IJ45" s="224"/>
      <c r="IK45" s="237"/>
      <c r="IL45" s="224"/>
    </row>
    <row r="46" spans="3:246" s="223" customFormat="1">
      <c r="C46" s="224" t="str">
        <f t="shared" si="0"/>
        <v>AKRON</v>
      </c>
      <c r="D46" s="224"/>
      <c r="E46" s="224"/>
      <c r="F46" s="224" t="str">
        <f t="shared" si="1"/>
        <v>Travel 01/01/01 To 01/01/01 0</v>
      </c>
      <c r="G46" s="222">
        <f t="shared" ca="1" si="2"/>
        <v>44361</v>
      </c>
      <c r="H46" s="224" t="e">
        <f t="shared" si="3"/>
        <v>#N/A</v>
      </c>
      <c r="I46" s="224"/>
      <c r="J46" s="224" t="str">
        <f t="shared" si="4"/>
        <v>1</v>
      </c>
      <c r="K46" s="224"/>
      <c r="L46" s="224" t="s">
        <v>381</v>
      </c>
      <c r="M46" s="224" t="str">
        <f t="shared" si="5"/>
        <v>PBMC4RG</v>
      </c>
      <c r="N46" s="224"/>
      <c r="O46" s="224"/>
      <c r="P46" s="224"/>
      <c r="Q46" s="224"/>
      <c r="R46" s="224">
        <f t="shared" si="6"/>
        <v>28.56</v>
      </c>
      <c r="S46" s="213"/>
      <c r="T46" s="213"/>
      <c r="U46" s="213"/>
      <c r="V46" s="213"/>
      <c r="W46" s="213"/>
      <c r="X46" s="213"/>
      <c r="Y46" s="222">
        <f t="shared" ca="1" si="7"/>
        <v>44361</v>
      </c>
      <c r="Z46" s="225"/>
      <c r="AA46" s="225"/>
      <c r="AB46" s="226"/>
      <c r="AC46" s="226"/>
      <c r="AD46" s="227"/>
      <c r="AE46" s="228"/>
      <c r="AF46" s="228"/>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30"/>
      <c r="BC46" s="230"/>
      <c r="BD46" s="230"/>
      <c r="BE46" s="230"/>
      <c r="BF46" s="230"/>
      <c r="BG46" s="230"/>
      <c r="BH46" s="230"/>
      <c r="BI46" s="230"/>
      <c r="BJ46" s="230"/>
      <c r="BK46" s="230"/>
      <c r="BL46" s="230"/>
      <c r="BM46" s="230"/>
      <c r="BN46" s="230"/>
      <c r="BO46" s="230"/>
      <c r="BP46" s="230"/>
      <c r="BQ46" s="230"/>
      <c r="BR46" s="230"/>
      <c r="BS46" s="230"/>
      <c r="BT46" s="230"/>
      <c r="BU46" s="230"/>
      <c r="BV46" s="231"/>
      <c r="BW46" s="231"/>
      <c r="BX46" s="231"/>
      <c r="BY46" s="230"/>
      <c r="BZ46" s="230"/>
      <c r="CA46" s="230"/>
      <c r="CB46" s="231"/>
      <c r="CC46" s="230"/>
      <c r="CD46" s="231"/>
      <c r="CE46" s="230"/>
      <c r="CF46" s="230"/>
      <c r="CG46" s="230"/>
      <c r="CH46" s="232"/>
      <c r="CI46" s="230"/>
      <c r="CJ46" s="230"/>
      <c r="CK46" s="230"/>
      <c r="CL46" s="230"/>
      <c r="CM46" s="230"/>
      <c r="CN46" s="232"/>
      <c r="CO46" s="230"/>
      <c r="CP46" s="230"/>
      <c r="CQ46" s="230"/>
      <c r="CR46" s="233"/>
      <c r="CS46" s="233"/>
      <c r="CT46" s="234"/>
      <c r="CU46" s="235"/>
      <c r="CV46" s="234"/>
      <c r="CW46" s="233"/>
      <c r="CX46" s="233"/>
      <c r="CY46" s="233"/>
      <c r="DB46" s="224"/>
      <c r="DE46" s="224"/>
      <c r="DF46" s="224"/>
      <c r="DG46" s="224" t="str">
        <f t="shared" si="8"/>
        <v>CELL C6 - SUPERVISING STUDENT TEACHERS</v>
      </c>
      <c r="DH46" s="215">
        <f>ROUND('Auto Journal Entries'!A56,2)</f>
        <v>0</v>
      </c>
      <c r="DI46" s="212"/>
      <c r="DJ46" s="212"/>
      <c r="DK46" s="213"/>
      <c r="DL46" s="213"/>
      <c r="DM46" s="212"/>
      <c r="DN46" s="213"/>
      <c r="DO46" s="212"/>
      <c r="DP46" s="212"/>
      <c r="DQ46" s="212"/>
      <c r="DR46" s="212"/>
      <c r="DS46" s="213"/>
      <c r="DT46" s="213"/>
      <c r="DU46" s="212"/>
      <c r="DV46" s="212"/>
      <c r="DW46" s="212"/>
      <c r="DX46" s="212"/>
      <c r="DY46" s="212"/>
      <c r="DZ46" s="212"/>
      <c r="EA46" s="212"/>
      <c r="EB46" s="212"/>
      <c r="EC46" s="212"/>
      <c r="ED46" s="212"/>
      <c r="EE46" s="212"/>
      <c r="EF46" s="212"/>
      <c r="EG46" s="213"/>
      <c r="EH46" s="212"/>
      <c r="EI46" s="212"/>
      <c r="EJ46" s="212"/>
      <c r="EK46" s="212"/>
      <c r="EL46" s="212"/>
      <c r="EM46" s="212"/>
      <c r="EN46" s="212"/>
      <c r="EO46" s="212"/>
      <c r="EP46" s="212"/>
      <c r="EQ46" s="212"/>
      <c r="ER46" s="212"/>
      <c r="ES46" s="212"/>
      <c r="ET46" s="212"/>
      <c r="EU46" s="212"/>
      <c r="EV46" s="212"/>
      <c r="EW46" s="212"/>
      <c r="EX46" s="212"/>
      <c r="EY46" s="212"/>
      <c r="EZ46" s="212"/>
      <c r="FA46" s="212"/>
      <c r="FB46" s="212"/>
      <c r="FC46" s="212"/>
      <c r="FD46" s="212"/>
      <c r="FE46" s="212"/>
      <c r="FF46" s="212"/>
      <c r="FG46" s="212"/>
      <c r="FH46" s="212"/>
      <c r="FI46" s="212"/>
      <c r="FJ46" s="212"/>
      <c r="FK46" s="212"/>
      <c r="FL46" s="212"/>
      <c r="FM46" s="216"/>
      <c r="FN46" s="212"/>
      <c r="FO46" s="212"/>
      <c r="FP46" s="212"/>
      <c r="FQ46" s="212"/>
      <c r="FR46" s="212"/>
      <c r="FS46" s="212"/>
      <c r="FT46" s="212"/>
      <c r="FU46" s="212"/>
      <c r="FV46" s="212"/>
      <c r="FW46" s="212"/>
      <c r="FX46" s="212"/>
      <c r="FY46" s="212"/>
      <c r="FZ46" s="212"/>
      <c r="GA46" s="212"/>
      <c r="GB46" s="212"/>
      <c r="GC46" s="212"/>
      <c r="GD46" s="212"/>
      <c r="GE46" s="212"/>
      <c r="GF46" s="213"/>
      <c r="GG46" s="214"/>
      <c r="GH46" s="213"/>
      <c r="GI46" s="212"/>
      <c r="GJ46" s="212"/>
      <c r="GK46" s="212"/>
      <c r="GL46" s="212"/>
      <c r="GM46" s="212"/>
      <c r="GN46" s="213"/>
      <c r="GO46" s="213"/>
      <c r="GP46" s="212"/>
      <c r="GQ46" s="213" t="str">
        <f>'Auto Journal Entries'!C56</f>
        <v>XXXX Select Account</v>
      </c>
      <c r="GR46" s="212">
        <f>'Auto Journal Entries'!B56</f>
        <v>0</v>
      </c>
      <c r="GS46" s="213"/>
      <c r="GT46" s="213"/>
      <c r="GU46" s="213"/>
      <c r="GV46" s="213"/>
      <c r="GW46" s="213" t="str">
        <f>'Auto Journal Entries'!D56</f>
        <v xml:space="preserve"> </v>
      </c>
      <c r="GX46" s="215">
        <f>ROUND('Auto Journal Entries'!A56,2)</f>
        <v>0</v>
      </c>
      <c r="HA46" s="224"/>
      <c r="HB46" s="224"/>
      <c r="HC46" s="224"/>
      <c r="HM46" s="236"/>
      <c r="HP46" s="224"/>
      <c r="HT46" s="236"/>
      <c r="ID46" s="237"/>
      <c r="IJ46" s="224"/>
      <c r="IK46" s="237"/>
      <c r="IL46" s="224"/>
    </row>
    <row r="47" spans="3:246" s="223" customFormat="1">
      <c r="C47" s="224" t="str">
        <f t="shared" si="0"/>
        <v>AKRON</v>
      </c>
      <c r="D47" s="224"/>
      <c r="E47" s="224"/>
      <c r="F47" s="224" t="str">
        <f t="shared" si="1"/>
        <v>Travel 01/01/01 To 01/01/01 0</v>
      </c>
      <c r="G47" s="222">
        <f t="shared" ca="1" si="2"/>
        <v>44361</v>
      </c>
      <c r="H47" s="224" t="e">
        <f t="shared" si="3"/>
        <v>#N/A</v>
      </c>
      <c r="I47" s="224"/>
      <c r="J47" s="224" t="str">
        <f t="shared" si="4"/>
        <v>1</v>
      </c>
      <c r="K47" s="224"/>
      <c r="L47" s="224" t="s">
        <v>381</v>
      </c>
      <c r="M47" s="224" t="str">
        <f t="shared" si="5"/>
        <v>PBMC4RG</v>
      </c>
      <c r="N47" s="224"/>
      <c r="O47" s="224"/>
      <c r="P47" s="224"/>
      <c r="Q47" s="224"/>
      <c r="R47" s="224">
        <f t="shared" si="6"/>
        <v>28.56</v>
      </c>
      <c r="S47" s="213"/>
      <c r="T47" s="213"/>
      <c r="U47" s="213"/>
      <c r="V47" s="213"/>
      <c r="W47" s="213"/>
      <c r="X47" s="213"/>
      <c r="Y47" s="222">
        <f t="shared" ca="1" si="7"/>
        <v>44361</v>
      </c>
      <c r="Z47" s="225"/>
      <c r="AA47" s="225"/>
      <c r="AB47" s="226"/>
      <c r="AC47" s="226"/>
      <c r="AD47" s="227"/>
      <c r="AE47" s="228"/>
      <c r="AF47" s="228"/>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30"/>
      <c r="BC47" s="230"/>
      <c r="BD47" s="230"/>
      <c r="BE47" s="230"/>
      <c r="BF47" s="230"/>
      <c r="BG47" s="230"/>
      <c r="BH47" s="230"/>
      <c r="BI47" s="230"/>
      <c r="BJ47" s="230"/>
      <c r="BK47" s="230"/>
      <c r="BL47" s="230"/>
      <c r="BM47" s="230"/>
      <c r="BN47" s="230"/>
      <c r="BO47" s="230"/>
      <c r="BP47" s="230"/>
      <c r="BQ47" s="230"/>
      <c r="BR47" s="230"/>
      <c r="BS47" s="230"/>
      <c r="BT47" s="230"/>
      <c r="BU47" s="230"/>
      <c r="BV47" s="231"/>
      <c r="BW47" s="231"/>
      <c r="BX47" s="231"/>
      <c r="BY47" s="230"/>
      <c r="BZ47" s="230"/>
      <c r="CA47" s="230"/>
      <c r="CB47" s="231"/>
      <c r="CC47" s="230"/>
      <c r="CD47" s="231"/>
      <c r="CE47" s="230"/>
      <c r="CF47" s="230"/>
      <c r="CG47" s="230"/>
      <c r="CH47" s="232"/>
      <c r="CI47" s="230"/>
      <c r="CJ47" s="230"/>
      <c r="CK47" s="230"/>
      <c r="CL47" s="230"/>
      <c r="CM47" s="230"/>
      <c r="CN47" s="232"/>
      <c r="CO47" s="230"/>
      <c r="CP47" s="230"/>
      <c r="CQ47" s="230"/>
      <c r="CR47" s="233"/>
      <c r="CS47" s="233"/>
      <c r="CT47" s="234"/>
      <c r="CU47" s="235"/>
      <c r="CV47" s="234"/>
      <c r="CW47" s="233"/>
      <c r="CX47" s="233"/>
      <c r="CY47" s="233"/>
      <c r="DB47" s="224"/>
      <c r="DE47" s="224"/>
      <c r="DF47" s="224"/>
      <c r="DG47" s="224" t="str">
        <f t="shared" si="8"/>
        <v>CELL C6 - SUPERVISING STUDENT TEACHERS</v>
      </c>
      <c r="DH47" s="215">
        <f>ROUND('Auto Journal Entries'!A57,2)</f>
        <v>0</v>
      </c>
      <c r="DI47" s="212"/>
      <c r="DJ47" s="212"/>
      <c r="DK47" s="213"/>
      <c r="DL47" s="213"/>
      <c r="DM47" s="212"/>
      <c r="DN47" s="213"/>
      <c r="DO47" s="212"/>
      <c r="DP47" s="212"/>
      <c r="DQ47" s="212"/>
      <c r="DR47" s="212"/>
      <c r="DS47" s="213"/>
      <c r="DT47" s="213"/>
      <c r="DU47" s="212"/>
      <c r="DV47" s="212"/>
      <c r="DW47" s="212"/>
      <c r="DX47" s="212"/>
      <c r="DY47" s="212"/>
      <c r="DZ47" s="212"/>
      <c r="EA47" s="212"/>
      <c r="EB47" s="212"/>
      <c r="EC47" s="212"/>
      <c r="ED47" s="212"/>
      <c r="EE47" s="212"/>
      <c r="EF47" s="212"/>
      <c r="EG47" s="213"/>
      <c r="EH47" s="212"/>
      <c r="EI47" s="212"/>
      <c r="EJ47" s="212"/>
      <c r="EK47" s="212"/>
      <c r="EL47" s="212"/>
      <c r="EM47" s="212"/>
      <c r="EN47" s="212"/>
      <c r="EO47" s="212"/>
      <c r="EP47" s="212"/>
      <c r="EQ47" s="212"/>
      <c r="ER47" s="212"/>
      <c r="ES47" s="212"/>
      <c r="ET47" s="212"/>
      <c r="EU47" s="212"/>
      <c r="EV47" s="212"/>
      <c r="EW47" s="212"/>
      <c r="EX47" s="212"/>
      <c r="EY47" s="212"/>
      <c r="EZ47" s="212"/>
      <c r="FA47" s="212"/>
      <c r="FB47" s="212"/>
      <c r="FC47" s="212"/>
      <c r="FD47" s="212"/>
      <c r="FE47" s="212"/>
      <c r="FF47" s="212"/>
      <c r="FG47" s="212"/>
      <c r="FH47" s="212"/>
      <c r="FI47" s="212"/>
      <c r="FJ47" s="212"/>
      <c r="FK47" s="212"/>
      <c r="FL47" s="212"/>
      <c r="FM47" s="216"/>
      <c r="FN47" s="212"/>
      <c r="FO47" s="212"/>
      <c r="FP47" s="212"/>
      <c r="FQ47" s="212"/>
      <c r="FR47" s="212"/>
      <c r="FS47" s="212"/>
      <c r="FT47" s="212"/>
      <c r="FU47" s="212"/>
      <c r="FV47" s="212"/>
      <c r="FW47" s="212"/>
      <c r="FX47" s="212"/>
      <c r="FY47" s="212"/>
      <c r="FZ47" s="212"/>
      <c r="GA47" s="212"/>
      <c r="GB47" s="212"/>
      <c r="GC47" s="212"/>
      <c r="GD47" s="212"/>
      <c r="GE47" s="212"/>
      <c r="GF47" s="213"/>
      <c r="GG47" s="214"/>
      <c r="GH47" s="213"/>
      <c r="GI47" s="212"/>
      <c r="GJ47" s="212"/>
      <c r="GK47" s="212"/>
      <c r="GL47" s="212"/>
      <c r="GM47" s="212"/>
      <c r="GN47" s="213"/>
      <c r="GO47" s="213"/>
      <c r="GP47" s="212"/>
      <c r="GQ47" s="213" t="str">
        <f>'Auto Journal Entries'!C57</f>
        <v>XXXX Select Account</v>
      </c>
      <c r="GR47" s="212">
        <f>'Auto Journal Entries'!B57</f>
        <v>0</v>
      </c>
      <c r="GS47" s="213"/>
      <c r="GT47" s="213"/>
      <c r="GU47" s="213"/>
      <c r="GV47" s="213"/>
      <c r="GW47" s="213" t="str">
        <f>'Auto Journal Entries'!D57</f>
        <v xml:space="preserve"> </v>
      </c>
      <c r="GX47" s="215">
        <f>ROUND('Auto Journal Entries'!A57,2)</f>
        <v>0</v>
      </c>
      <c r="HA47" s="224"/>
      <c r="HB47" s="224"/>
      <c r="HC47" s="224"/>
      <c r="HM47" s="236"/>
      <c r="HP47" s="224"/>
      <c r="HT47" s="236"/>
      <c r="ID47" s="237"/>
      <c r="IJ47" s="224"/>
      <c r="IK47" s="237"/>
      <c r="IL47" s="224"/>
    </row>
    <row r="48" spans="3:246" s="223" customFormat="1">
      <c r="C48" s="224" t="str">
        <f t="shared" si="0"/>
        <v>AKRON</v>
      </c>
      <c r="D48" s="224"/>
      <c r="E48" s="224"/>
      <c r="F48" s="224" t="str">
        <f t="shared" si="1"/>
        <v>Travel 01/01/01 To 01/01/01 0</v>
      </c>
      <c r="G48" s="222">
        <f t="shared" ca="1" si="2"/>
        <v>44361</v>
      </c>
      <c r="H48" s="224" t="e">
        <f t="shared" si="3"/>
        <v>#N/A</v>
      </c>
      <c r="I48" s="224"/>
      <c r="J48" s="224" t="str">
        <f t="shared" si="4"/>
        <v>1</v>
      </c>
      <c r="K48" s="224"/>
      <c r="L48" s="224" t="s">
        <v>381</v>
      </c>
      <c r="M48" s="224" t="str">
        <f t="shared" si="5"/>
        <v>PBMC4RG</v>
      </c>
      <c r="N48" s="224"/>
      <c r="O48" s="224"/>
      <c r="P48" s="224"/>
      <c r="Q48" s="224"/>
      <c r="R48" s="224">
        <f t="shared" si="6"/>
        <v>28.56</v>
      </c>
      <c r="S48" s="213"/>
      <c r="T48" s="213"/>
      <c r="U48" s="213"/>
      <c r="V48" s="213"/>
      <c r="W48" s="213"/>
      <c r="X48" s="213"/>
      <c r="Y48" s="222">
        <f t="shared" ca="1" si="7"/>
        <v>44361</v>
      </c>
      <c r="Z48" s="225"/>
      <c r="AA48" s="225"/>
      <c r="AB48" s="226"/>
      <c r="AC48" s="226"/>
      <c r="AD48" s="227"/>
      <c r="AE48" s="228"/>
      <c r="AF48" s="228"/>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30"/>
      <c r="BC48" s="230"/>
      <c r="BD48" s="230"/>
      <c r="BE48" s="230"/>
      <c r="BF48" s="230"/>
      <c r="BG48" s="230"/>
      <c r="BH48" s="230"/>
      <c r="BI48" s="230"/>
      <c r="BJ48" s="230"/>
      <c r="BK48" s="230"/>
      <c r="BL48" s="230"/>
      <c r="BM48" s="230"/>
      <c r="BN48" s="230"/>
      <c r="BO48" s="230"/>
      <c r="BP48" s="230"/>
      <c r="BQ48" s="230"/>
      <c r="BR48" s="230"/>
      <c r="BS48" s="230"/>
      <c r="BT48" s="230"/>
      <c r="BU48" s="230"/>
      <c r="BV48" s="231"/>
      <c r="BW48" s="231"/>
      <c r="BX48" s="231"/>
      <c r="BY48" s="230"/>
      <c r="BZ48" s="230"/>
      <c r="CA48" s="230"/>
      <c r="CB48" s="231"/>
      <c r="CC48" s="230"/>
      <c r="CD48" s="231"/>
      <c r="CE48" s="230"/>
      <c r="CF48" s="230"/>
      <c r="CG48" s="230"/>
      <c r="CH48" s="232"/>
      <c r="CI48" s="230"/>
      <c r="CJ48" s="230"/>
      <c r="CK48" s="230"/>
      <c r="CL48" s="230"/>
      <c r="CM48" s="230"/>
      <c r="CN48" s="232"/>
      <c r="CO48" s="230"/>
      <c r="CP48" s="230"/>
      <c r="CQ48" s="230"/>
      <c r="CR48" s="233"/>
      <c r="CS48" s="233"/>
      <c r="CT48" s="234"/>
      <c r="CU48" s="235"/>
      <c r="CV48" s="234"/>
      <c r="CW48" s="233"/>
      <c r="CX48" s="233"/>
      <c r="CY48" s="233"/>
      <c r="DB48" s="224"/>
      <c r="DE48" s="224"/>
      <c r="DF48" s="224"/>
      <c r="DG48" s="224" t="str">
        <f t="shared" si="8"/>
        <v>CELL C6 - SUPERVISING STUDENT TEACHERS</v>
      </c>
      <c r="DH48" s="215">
        <f>ROUND('Auto Journal Entries'!A58,2)</f>
        <v>0</v>
      </c>
      <c r="DI48" s="212"/>
      <c r="DJ48" s="212"/>
      <c r="DK48" s="213"/>
      <c r="DL48" s="213"/>
      <c r="DM48" s="212"/>
      <c r="DN48" s="213"/>
      <c r="DO48" s="212"/>
      <c r="DP48" s="212"/>
      <c r="DQ48" s="212"/>
      <c r="DR48" s="212"/>
      <c r="DS48" s="213"/>
      <c r="DT48" s="213"/>
      <c r="DU48" s="212"/>
      <c r="DV48" s="212"/>
      <c r="DW48" s="212"/>
      <c r="DX48" s="212"/>
      <c r="DY48" s="212"/>
      <c r="DZ48" s="212"/>
      <c r="EA48" s="212"/>
      <c r="EB48" s="212"/>
      <c r="EC48" s="212"/>
      <c r="ED48" s="212"/>
      <c r="EE48" s="212"/>
      <c r="EF48" s="212"/>
      <c r="EG48" s="213"/>
      <c r="EH48" s="212"/>
      <c r="EI48" s="212"/>
      <c r="EJ48" s="212"/>
      <c r="EK48" s="212"/>
      <c r="EL48" s="212"/>
      <c r="EM48" s="212"/>
      <c r="EN48" s="212"/>
      <c r="EO48" s="212"/>
      <c r="EP48" s="212"/>
      <c r="EQ48" s="212"/>
      <c r="ER48" s="212"/>
      <c r="ES48" s="212"/>
      <c r="ET48" s="212"/>
      <c r="EU48" s="212"/>
      <c r="EV48" s="212"/>
      <c r="EW48" s="212"/>
      <c r="EX48" s="212"/>
      <c r="EY48" s="212"/>
      <c r="EZ48" s="212"/>
      <c r="FA48" s="212"/>
      <c r="FB48" s="212"/>
      <c r="FC48" s="212"/>
      <c r="FD48" s="212"/>
      <c r="FE48" s="212"/>
      <c r="FF48" s="212"/>
      <c r="FG48" s="212"/>
      <c r="FH48" s="212"/>
      <c r="FI48" s="212"/>
      <c r="FJ48" s="212"/>
      <c r="FK48" s="212"/>
      <c r="FL48" s="212"/>
      <c r="FM48" s="216"/>
      <c r="FN48" s="212"/>
      <c r="FO48" s="212"/>
      <c r="FP48" s="212"/>
      <c r="FQ48" s="212"/>
      <c r="FR48" s="212"/>
      <c r="FS48" s="212"/>
      <c r="FT48" s="212"/>
      <c r="FU48" s="212"/>
      <c r="FV48" s="212"/>
      <c r="FW48" s="212"/>
      <c r="FX48" s="212"/>
      <c r="FY48" s="212"/>
      <c r="FZ48" s="212"/>
      <c r="GA48" s="212"/>
      <c r="GB48" s="212"/>
      <c r="GC48" s="212"/>
      <c r="GD48" s="212"/>
      <c r="GE48" s="212"/>
      <c r="GF48" s="213"/>
      <c r="GG48" s="214"/>
      <c r="GH48" s="213"/>
      <c r="GI48" s="212"/>
      <c r="GJ48" s="212"/>
      <c r="GK48" s="212"/>
      <c r="GL48" s="212"/>
      <c r="GM48" s="212"/>
      <c r="GN48" s="213"/>
      <c r="GO48" s="213"/>
      <c r="GP48" s="212"/>
      <c r="GQ48" s="213" t="str">
        <f>'Auto Journal Entries'!C58</f>
        <v>XXXX Select Account</v>
      </c>
      <c r="GR48" s="212">
        <f>'Auto Journal Entries'!B58</f>
        <v>0</v>
      </c>
      <c r="GS48" s="213"/>
      <c r="GT48" s="213"/>
      <c r="GU48" s="213"/>
      <c r="GV48" s="213"/>
      <c r="GW48" s="213" t="str">
        <f>'Auto Journal Entries'!D58</f>
        <v xml:space="preserve"> </v>
      </c>
      <c r="GX48" s="215">
        <f>ROUND('Auto Journal Entries'!A58,2)</f>
        <v>0</v>
      </c>
      <c r="HA48" s="224"/>
      <c r="HB48" s="224"/>
      <c r="HC48" s="224"/>
      <c r="HM48" s="236"/>
      <c r="HP48" s="224"/>
      <c r="HT48" s="236"/>
      <c r="ID48" s="237"/>
      <c r="IJ48" s="224"/>
      <c r="IK48" s="237"/>
      <c r="IL48" s="224"/>
    </row>
    <row r="49" spans="3:246" s="223" customFormat="1">
      <c r="C49" s="224" t="str">
        <f t="shared" si="0"/>
        <v>AKRON</v>
      </c>
      <c r="D49" s="224"/>
      <c r="E49" s="224"/>
      <c r="F49" s="224" t="str">
        <f t="shared" si="1"/>
        <v>Travel 01/01/01 To 01/01/01 0</v>
      </c>
      <c r="G49" s="222">
        <f t="shared" ca="1" si="2"/>
        <v>44361</v>
      </c>
      <c r="H49" s="224" t="e">
        <f t="shared" si="3"/>
        <v>#N/A</v>
      </c>
      <c r="I49" s="224"/>
      <c r="J49" s="224" t="str">
        <f t="shared" si="4"/>
        <v>1</v>
      </c>
      <c r="K49" s="224"/>
      <c r="L49" s="224" t="s">
        <v>381</v>
      </c>
      <c r="M49" s="224" t="str">
        <f t="shared" si="5"/>
        <v>PBMC4RG</v>
      </c>
      <c r="N49" s="224"/>
      <c r="O49" s="224"/>
      <c r="P49" s="224"/>
      <c r="Q49" s="224"/>
      <c r="R49" s="224">
        <f t="shared" si="6"/>
        <v>28.56</v>
      </c>
      <c r="S49" s="213"/>
      <c r="T49" s="213"/>
      <c r="U49" s="213"/>
      <c r="V49" s="213"/>
      <c r="W49" s="213"/>
      <c r="X49" s="213"/>
      <c r="Y49" s="222">
        <f t="shared" ca="1" si="7"/>
        <v>44361</v>
      </c>
      <c r="Z49" s="225"/>
      <c r="AA49" s="225"/>
      <c r="AB49" s="226"/>
      <c r="AC49" s="226"/>
      <c r="AD49" s="227"/>
      <c r="AE49" s="228"/>
      <c r="AF49" s="228"/>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30"/>
      <c r="BC49" s="230"/>
      <c r="BD49" s="230"/>
      <c r="BE49" s="230"/>
      <c r="BF49" s="230"/>
      <c r="BG49" s="230"/>
      <c r="BH49" s="230"/>
      <c r="BI49" s="230"/>
      <c r="BJ49" s="230"/>
      <c r="BK49" s="230"/>
      <c r="BL49" s="230"/>
      <c r="BM49" s="230"/>
      <c r="BN49" s="230"/>
      <c r="BO49" s="230"/>
      <c r="BP49" s="230"/>
      <c r="BQ49" s="230"/>
      <c r="BR49" s="230"/>
      <c r="BS49" s="230"/>
      <c r="BT49" s="230"/>
      <c r="BU49" s="230"/>
      <c r="BV49" s="231"/>
      <c r="BW49" s="231"/>
      <c r="BX49" s="231"/>
      <c r="BY49" s="230"/>
      <c r="BZ49" s="230"/>
      <c r="CA49" s="230"/>
      <c r="CB49" s="231"/>
      <c r="CC49" s="230"/>
      <c r="CD49" s="231"/>
      <c r="CE49" s="230"/>
      <c r="CF49" s="230"/>
      <c r="CG49" s="230"/>
      <c r="CH49" s="232"/>
      <c r="CI49" s="230"/>
      <c r="CJ49" s="230"/>
      <c r="CK49" s="230"/>
      <c r="CL49" s="230"/>
      <c r="CM49" s="230"/>
      <c r="CN49" s="232"/>
      <c r="CO49" s="230"/>
      <c r="CP49" s="230"/>
      <c r="CQ49" s="230"/>
      <c r="CR49" s="233"/>
      <c r="CS49" s="233"/>
      <c r="CT49" s="234"/>
      <c r="CU49" s="235"/>
      <c r="CV49" s="234"/>
      <c r="CW49" s="233"/>
      <c r="CX49" s="233"/>
      <c r="CY49" s="233"/>
      <c r="DB49" s="224"/>
      <c r="DE49" s="224"/>
      <c r="DF49" s="224"/>
      <c r="DG49" s="224" t="str">
        <f t="shared" si="8"/>
        <v>CELL C6 - SUPERVISING STUDENT TEACHERS</v>
      </c>
      <c r="DH49" s="215">
        <f>ROUND('Auto Journal Entries'!A59,2)</f>
        <v>0</v>
      </c>
      <c r="DI49" s="212"/>
      <c r="DJ49" s="212"/>
      <c r="DK49" s="213"/>
      <c r="DL49" s="213"/>
      <c r="DM49" s="212"/>
      <c r="DN49" s="213"/>
      <c r="DO49" s="212"/>
      <c r="DP49" s="212"/>
      <c r="DQ49" s="212"/>
      <c r="DR49" s="212"/>
      <c r="DS49" s="213"/>
      <c r="DT49" s="213"/>
      <c r="DU49" s="212"/>
      <c r="DV49" s="212"/>
      <c r="DW49" s="212"/>
      <c r="DX49" s="212"/>
      <c r="DY49" s="212"/>
      <c r="DZ49" s="212"/>
      <c r="EA49" s="212"/>
      <c r="EB49" s="212"/>
      <c r="EC49" s="212"/>
      <c r="ED49" s="212"/>
      <c r="EE49" s="212"/>
      <c r="EF49" s="212"/>
      <c r="EG49" s="213"/>
      <c r="EH49" s="212"/>
      <c r="EI49" s="212"/>
      <c r="EJ49" s="212"/>
      <c r="EK49" s="212"/>
      <c r="EL49" s="212"/>
      <c r="EM49" s="212"/>
      <c r="EN49" s="212"/>
      <c r="EO49" s="212"/>
      <c r="EP49" s="212"/>
      <c r="EQ49" s="212"/>
      <c r="ER49" s="212"/>
      <c r="ES49" s="212"/>
      <c r="ET49" s="212"/>
      <c r="EU49" s="212"/>
      <c r="EV49" s="212"/>
      <c r="EW49" s="212"/>
      <c r="EX49" s="212"/>
      <c r="EY49" s="212"/>
      <c r="EZ49" s="212"/>
      <c r="FA49" s="212"/>
      <c r="FB49" s="212"/>
      <c r="FC49" s="212"/>
      <c r="FD49" s="212"/>
      <c r="FE49" s="212"/>
      <c r="FF49" s="212"/>
      <c r="FG49" s="212"/>
      <c r="FH49" s="212"/>
      <c r="FI49" s="212"/>
      <c r="FJ49" s="212"/>
      <c r="FK49" s="212"/>
      <c r="FL49" s="212"/>
      <c r="FM49" s="216"/>
      <c r="FN49" s="212"/>
      <c r="FO49" s="212"/>
      <c r="FP49" s="212"/>
      <c r="FQ49" s="212"/>
      <c r="FR49" s="212"/>
      <c r="FS49" s="212"/>
      <c r="FT49" s="212"/>
      <c r="FU49" s="212"/>
      <c r="FV49" s="212"/>
      <c r="FW49" s="212"/>
      <c r="FX49" s="212"/>
      <c r="FY49" s="212"/>
      <c r="FZ49" s="212"/>
      <c r="GA49" s="212"/>
      <c r="GB49" s="212"/>
      <c r="GC49" s="212"/>
      <c r="GD49" s="212"/>
      <c r="GE49" s="212"/>
      <c r="GF49" s="213"/>
      <c r="GG49" s="214"/>
      <c r="GH49" s="213"/>
      <c r="GI49" s="212"/>
      <c r="GJ49" s="212"/>
      <c r="GK49" s="212"/>
      <c r="GL49" s="212"/>
      <c r="GM49" s="212"/>
      <c r="GN49" s="213"/>
      <c r="GO49" s="213"/>
      <c r="GP49" s="212"/>
      <c r="GQ49" s="213" t="str">
        <f>'Auto Journal Entries'!C59</f>
        <v>XXXX Select Account</v>
      </c>
      <c r="GR49" s="212">
        <f>'Auto Journal Entries'!B59</f>
        <v>0</v>
      </c>
      <c r="GS49" s="213"/>
      <c r="GT49" s="213"/>
      <c r="GU49" s="213"/>
      <c r="GV49" s="213"/>
      <c r="GW49" s="213" t="str">
        <f>'Auto Journal Entries'!D59</f>
        <v xml:space="preserve"> </v>
      </c>
      <c r="GX49" s="215">
        <f>ROUND('Auto Journal Entries'!A59,2)</f>
        <v>0</v>
      </c>
      <c r="HA49" s="224"/>
      <c r="HB49" s="224"/>
      <c r="HC49" s="224"/>
      <c r="HM49" s="236"/>
      <c r="HP49" s="224"/>
      <c r="HT49" s="236"/>
      <c r="ID49" s="237"/>
      <c r="IJ49" s="224"/>
      <c r="IK49" s="237"/>
      <c r="IL49" s="224"/>
    </row>
    <row r="50" spans="3:246" s="223" customFormat="1">
      <c r="C50" s="224" t="str">
        <f t="shared" si="0"/>
        <v>AKRON</v>
      </c>
      <c r="D50" s="224"/>
      <c r="E50" s="224"/>
      <c r="F50" s="224" t="str">
        <f t="shared" si="1"/>
        <v>Travel 01/01/01 To 01/01/01 0</v>
      </c>
      <c r="G50" s="222">
        <f t="shared" ca="1" si="2"/>
        <v>44361</v>
      </c>
      <c r="H50" s="224" t="e">
        <f t="shared" si="3"/>
        <v>#N/A</v>
      </c>
      <c r="I50" s="224"/>
      <c r="J50" s="224" t="str">
        <f t="shared" si="4"/>
        <v>1</v>
      </c>
      <c r="K50" s="224"/>
      <c r="L50" s="224" t="s">
        <v>381</v>
      </c>
      <c r="M50" s="224" t="str">
        <f t="shared" si="5"/>
        <v>PBMC4RG</v>
      </c>
      <c r="N50" s="224"/>
      <c r="O50" s="224"/>
      <c r="P50" s="224"/>
      <c r="Q50" s="224"/>
      <c r="R50" s="224">
        <f t="shared" si="6"/>
        <v>28.56</v>
      </c>
      <c r="S50" s="213"/>
      <c r="T50" s="213"/>
      <c r="U50" s="213"/>
      <c r="V50" s="213"/>
      <c r="W50" s="213"/>
      <c r="X50" s="213"/>
      <c r="Y50" s="222">
        <f t="shared" ca="1" si="7"/>
        <v>44361</v>
      </c>
      <c r="Z50" s="225"/>
      <c r="AA50" s="225"/>
      <c r="AB50" s="226"/>
      <c r="AC50" s="226"/>
      <c r="AD50" s="227"/>
      <c r="AE50" s="228"/>
      <c r="AF50" s="228"/>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30"/>
      <c r="BC50" s="230"/>
      <c r="BD50" s="230"/>
      <c r="BE50" s="230"/>
      <c r="BF50" s="230"/>
      <c r="BG50" s="230"/>
      <c r="BH50" s="230"/>
      <c r="BI50" s="230"/>
      <c r="BJ50" s="230"/>
      <c r="BK50" s="230"/>
      <c r="BL50" s="230"/>
      <c r="BM50" s="230"/>
      <c r="BN50" s="230"/>
      <c r="BO50" s="230"/>
      <c r="BP50" s="230"/>
      <c r="BQ50" s="230"/>
      <c r="BR50" s="230"/>
      <c r="BS50" s="230"/>
      <c r="BT50" s="230"/>
      <c r="BU50" s="230"/>
      <c r="BV50" s="231"/>
      <c r="BW50" s="231"/>
      <c r="BX50" s="231"/>
      <c r="BY50" s="230"/>
      <c r="BZ50" s="230"/>
      <c r="CA50" s="230"/>
      <c r="CB50" s="231"/>
      <c r="CC50" s="230"/>
      <c r="CD50" s="231"/>
      <c r="CE50" s="230"/>
      <c r="CF50" s="230"/>
      <c r="CG50" s="230"/>
      <c r="CH50" s="232"/>
      <c r="CI50" s="230"/>
      <c r="CJ50" s="230"/>
      <c r="CK50" s="230"/>
      <c r="CL50" s="230"/>
      <c r="CM50" s="230"/>
      <c r="CN50" s="232"/>
      <c r="CO50" s="230"/>
      <c r="CP50" s="230"/>
      <c r="CQ50" s="230"/>
      <c r="CR50" s="233"/>
      <c r="CS50" s="233"/>
      <c r="CT50" s="234"/>
      <c r="CU50" s="235"/>
      <c r="CV50" s="234"/>
      <c r="CW50" s="233"/>
      <c r="CX50" s="233"/>
      <c r="CY50" s="233"/>
      <c r="DB50" s="224"/>
      <c r="DE50" s="224"/>
      <c r="DF50" s="224"/>
      <c r="DG50" s="224" t="str">
        <f t="shared" si="8"/>
        <v>CELL C6 - SUPERVISING STUDENT TEACHERS</v>
      </c>
      <c r="DH50" s="215">
        <f>ROUND('Auto Journal Entries'!A60,2)</f>
        <v>0</v>
      </c>
      <c r="DI50" s="212"/>
      <c r="DJ50" s="212"/>
      <c r="DK50" s="213"/>
      <c r="DL50" s="213"/>
      <c r="DM50" s="212"/>
      <c r="DN50" s="213"/>
      <c r="DO50" s="212"/>
      <c r="DP50" s="212"/>
      <c r="DQ50" s="212"/>
      <c r="DR50" s="212"/>
      <c r="DS50" s="213"/>
      <c r="DT50" s="213"/>
      <c r="DU50" s="212"/>
      <c r="DV50" s="212"/>
      <c r="DW50" s="212"/>
      <c r="DX50" s="212"/>
      <c r="DY50" s="212"/>
      <c r="DZ50" s="212"/>
      <c r="EA50" s="212"/>
      <c r="EB50" s="212"/>
      <c r="EC50" s="212"/>
      <c r="ED50" s="212"/>
      <c r="EE50" s="212"/>
      <c r="EF50" s="212"/>
      <c r="EG50" s="213"/>
      <c r="EH50" s="212"/>
      <c r="EI50" s="212"/>
      <c r="EJ50" s="212"/>
      <c r="EK50" s="212"/>
      <c r="EL50" s="212"/>
      <c r="EM50" s="212"/>
      <c r="EN50" s="212"/>
      <c r="EO50" s="212"/>
      <c r="EP50" s="212"/>
      <c r="EQ50" s="212"/>
      <c r="ER50" s="212"/>
      <c r="ES50" s="212"/>
      <c r="ET50" s="212"/>
      <c r="EU50" s="212"/>
      <c r="EV50" s="212"/>
      <c r="EW50" s="212"/>
      <c r="EX50" s="212"/>
      <c r="EY50" s="212"/>
      <c r="EZ50" s="212"/>
      <c r="FA50" s="212"/>
      <c r="FB50" s="212"/>
      <c r="FC50" s="212"/>
      <c r="FD50" s="212"/>
      <c r="FE50" s="212"/>
      <c r="FF50" s="212"/>
      <c r="FG50" s="212"/>
      <c r="FH50" s="212"/>
      <c r="FI50" s="212"/>
      <c r="FJ50" s="212"/>
      <c r="FK50" s="212"/>
      <c r="FL50" s="212"/>
      <c r="FM50" s="216"/>
      <c r="FN50" s="212"/>
      <c r="FO50" s="212"/>
      <c r="FP50" s="212"/>
      <c r="FQ50" s="212"/>
      <c r="FR50" s="212"/>
      <c r="FS50" s="212"/>
      <c r="FT50" s="212"/>
      <c r="FU50" s="212"/>
      <c r="FV50" s="212"/>
      <c r="FW50" s="212"/>
      <c r="FX50" s="212"/>
      <c r="FY50" s="212"/>
      <c r="FZ50" s="212"/>
      <c r="GA50" s="212"/>
      <c r="GB50" s="212"/>
      <c r="GC50" s="212"/>
      <c r="GD50" s="212"/>
      <c r="GE50" s="212"/>
      <c r="GF50" s="213"/>
      <c r="GG50" s="214"/>
      <c r="GH50" s="213"/>
      <c r="GI50" s="212"/>
      <c r="GJ50" s="212"/>
      <c r="GK50" s="212"/>
      <c r="GL50" s="212"/>
      <c r="GM50" s="212"/>
      <c r="GN50" s="213"/>
      <c r="GO50" s="213"/>
      <c r="GP50" s="212"/>
      <c r="GQ50" s="213" t="str">
        <f>'Auto Journal Entries'!C60</f>
        <v>XXXX Select Account</v>
      </c>
      <c r="GR50" s="212">
        <f>'Auto Journal Entries'!B60</f>
        <v>0</v>
      </c>
      <c r="GS50" s="213"/>
      <c r="GT50" s="213"/>
      <c r="GU50" s="213"/>
      <c r="GV50" s="213"/>
      <c r="GW50" s="213" t="str">
        <f>'Auto Journal Entries'!D60</f>
        <v xml:space="preserve"> </v>
      </c>
      <c r="GX50" s="215">
        <f>ROUND('Auto Journal Entries'!A60,2)</f>
        <v>0</v>
      </c>
      <c r="HA50" s="224"/>
      <c r="HB50" s="224"/>
      <c r="HC50" s="224"/>
      <c r="HM50" s="236"/>
      <c r="HP50" s="224"/>
      <c r="HT50" s="236"/>
      <c r="ID50" s="237"/>
      <c r="IJ50" s="224"/>
      <c r="IK50" s="237"/>
      <c r="IL50" s="224"/>
    </row>
    <row r="51" spans="3:246" s="223" customFormat="1">
      <c r="C51" s="224" t="str">
        <f t="shared" si="0"/>
        <v>AKRON</v>
      </c>
      <c r="D51" s="224"/>
      <c r="E51" s="224"/>
      <c r="F51" s="224" t="str">
        <f t="shared" si="1"/>
        <v>Travel 01/01/01 To 01/01/01 0</v>
      </c>
      <c r="G51" s="222">
        <f t="shared" ca="1" si="2"/>
        <v>44361</v>
      </c>
      <c r="H51" s="224" t="e">
        <f t="shared" si="3"/>
        <v>#N/A</v>
      </c>
      <c r="I51" s="224"/>
      <c r="J51" s="224" t="str">
        <f t="shared" si="4"/>
        <v>1</v>
      </c>
      <c r="K51" s="224"/>
      <c r="L51" s="224" t="s">
        <v>381</v>
      </c>
      <c r="M51" s="224" t="str">
        <f t="shared" si="5"/>
        <v>PBMC4RG</v>
      </c>
      <c r="N51" s="224"/>
      <c r="O51" s="224"/>
      <c r="P51" s="224"/>
      <c r="Q51" s="224"/>
      <c r="R51" s="224">
        <f t="shared" si="6"/>
        <v>28.56</v>
      </c>
      <c r="S51" s="213"/>
      <c r="T51" s="213"/>
      <c r="U51" s="213"/>
      <c r="V51" s="213"/>
      <c r="W51" s="213"/>
      <c r="X51" s="213"/>
      <c r="Y51" s="222">
        <f t="shared" ca="1" si="7"/>
        <v>44361</v>
      </c>
      <c r="Z51" s="225"/>
      <c r="AA51" s="225"/>
      <c r="AB51" s="226"/>
      <c r="AC51" s="226"/>
      <c r="AD51" s="227"/>
      <c r="AE51" s="228"/>
      <c r="AF51" s="228"/>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30"/>
      <c r="BC51" s="230"/>
      <c r="BD51" s="230"/>
      <c r="BE51" s="230"/>
      <c r="BF51" s="230"/>
      <c r="BG51" s="230"/>
      <c r="BH51" s="230"/>
      <c r="BI51" s="230"/>
      <c r="BJ51" s="230"/>
      <c r="BK51" s="230"/>
      <c r="BL51" s="230"/>
      <c r="BM51" s="230"/>
      <c r="BN51" s="230"/>
      <c r="BO51" s="230"/>
      <c r="BP51" s="230"/>
      <c r="BQ51" s="230"/>
      <c r="BR51" s="230"/>
      <c r="BS51" s="230"/>
      <c r="BT51" s="230"/>
      <c r="BU51" s="230"/>
      <c r="BV51" s="231"/>
      <c r="BW51" s="231"/>
      <c r="BX51" s="231"/>
      <c r="BY51" s="230"/>
      <c r="BZ51" s="230"/>
      <c r="CA51" s="230"/>
      <c r="CB51" s="231"/>
      <c r="CC51" s="230"/>
      <c r="CD51" s="231"/>
      <c r="CE51" s="230"/>
      <c r="CF51" s="230"/>
      <c r="CG51" s="230"/>
      <c r="CH51" s="232"/>
      <c r="CI51" s="230"/>
      <c r="CJ51" s="230"/>
      <c r="CK51" s="230"/>
      <c r="CL51" s="230"/>
      <c r="CM51" s="230"/>
      <c r="CN51" s="232"/>
      <c r="CO51" s="230"/>
      <c r="CP51" s="230"/>
      <c r="CQ51" s="230"/>
      <c r="CR51" s="233"/>
      <c r="CS51" s="233"/>
      <c r="CT51" s="234"/>
      <c r="CU51" s="235"/>
      <c r="CV51" s="234"/>
      <c r="CW51" s="233"/>
      <c r="CX51" s="233"/>
      <c r="CY51" s="233"/>
      <c r="DB51" s="224"/>
      <c r="DE51" s="224"/>
      <c r="DF51" s="224"/>
      <c r="DG51" s="224" t="str">
        <f t="shared" si="8"/>
        <v>CELL C6 - SUPERVISING STUDENT TEACHERS</v>
      </c>
      <c r="DH51" s="215">
        <f>ROUND('Auto Journal Entries'!A61,2)</f>
        <v>0</v>
      </c>
      <c r="DI51" s="212"/>
      <c r="DJ51" s="212"/>
      <c r="DK51" s="213"/>
      <c r="DL51" s="213"/>
      <c r="DM51" s="212"/>
      <c r="DN51" s="213"/>
      <c r="DO51" s="212"/>
      <c r="DP51" s="212"/>
      <c r="DQ51" s="212"/>
      <c r="DR51" s="212"/>
      <c r="DS51" s="213"/>
      <c r="DT51" s="213"/>
      <c r="DU51" s="212"/>
      <c r="DV51" s="212"/>
      <c r="DW51" s="212"/>
      <c r="DX51" s="212"/>
      <c r="DY51" s="212"/>
      <c r="DZ51" s="212"/>
      <c r="EA51" s="212"/>
      <c r="EB51" s="212"/>
      <c r="EC51" s="212"/>
      <c r="ED51" s="212"/>
      <c r="EE51" s="212"/>
      <c r="EF51" s="212"/>
      <c r="EG51" s="213"/>
      <c r="EH51" s="212"/>
      <c r="EI51" s="212"/>
      <c r="EJ51" s="212"/>
      <c r="EK51" s="212"/>
      <c r="EL51" s="212"/>
      <c r="EM51" s="212"/>
      <c r="EN51" s="212"/>
      <c r="EO51" s="212"/>
      <c r="EP51" s="212"/>
      <c r="EQ51" s="212"/>
      <c r="ER51" s="212"/>
      <c r="ES51" s="212"/>
      <c r="ET51" s="212"/>
      <c r="EU51" s="212"/>
      <c r="EV51" s="212"/>
      <c r="EW51" s="212"/>
      <c r="EX51" s="212"/>
      <c r="EY51" s="212"/>
      <c r="EZ51" s="212"/>
      <c r="FA51" s="212"/>
      <c r="FB51" s="212"/>
      <c r="FC51" s="212"/>
      <c r="FD51" s="212"/>
      <c r="FE51" s="212"/>
      <c r="FF51" s="212"/>
      <c r="FG51" s="212"/>
      <c r="FH51" s="212"/>
      <c r="FI51" s="212"/>
      <c r="FJ51" s="212"/>
      <c r="FK51" s="212"/>
      <c r="FL51" s="212"/>
      <c r="FM51" s="216"/>
      <c r="FN51" s="212"/>
      <c r="FO51" s="212"/>
      <c r="FP51" s="212"/>
      <c r="FQ51" s="212"/>
      <c r="FR51" s="212"/>
      <c r="FS51" s="212"/>
      <c r="FT51" s="212"/>
      <c r="FU51" s="212"/>
      <c r="FV51" s="212"/>
      <c r="FW51" s="212"/>
      <c r="FX51" s="212"/>
      <c r="FY51" s="212"/>
      <c r="FZ51" s="212"/>
      <c r="GA51" s="212"/>
      <c r="GB51" s="212"/>
      <c r="GC51" s="212"/>
      <c r="GD51" s="212"/>
      <c r="GE51" s="212"/>
      <c r="GF51" s="213"/>
      <c r="GG51" s="214"/>
      <c r="GH51" s="213"/>
      <c r="GI51" s="212"/>
      <c r="GJ51" s="212"/>
      <c r="GK51" s="212"/>
      <c r="GL51" s="212"/>
      <c r="GM51" s="212"/>
      <c r="GN51" s="213"/>
      <c r="GO51" s="213"/>
      <c r="GP51" s="212"/>
      <c r="GQ51" s="213" t="str">
        <f>'Auto Journal Entries'!C61</f>
        <v>XXXX Select Account</v>
      </c>
      <c r="GR51" s="212">
        <f>'Auto Journal Entries'!B61</f>
        <v>0</v>
      </c>
      <c r="GS51" s="213"/>
      <c r="GT51" s="213"/>
      <c r="GU51" s="213"/>
      <c r="GV51" s="213"/>
      <c r="GW51" s="213" t="str">
        <f>'Auto Journal Entries'!D61</f>
        <v xml:space="preserve"> </v>
      </c>
      <c r="GX51" s="215">
        <f>ROUND('Auto Journal Entries'!A61,2)</f>
        <v>0</v>
      </c>
      <c r="HA51" s="224"/>
      <c r="HB51" s="224"/>
      <c r="HC51" s="224"/>
      <c r="HM51" s="236"/>
      <c r="HP51" s="224"/>
      <c r="HT51" s="236"/>
      <c r="ID51" s="237"/>
      <c r="IJ51" s="224"/>
      <c r="IK51" s="237"/>
      <c r="IL51" s="224"/>
    </row>
    <row r="52" spans="3:246" s="223" customFormat="1">
      <c r="C52" s="224" t="str">
        <f t="shared" si="0"/>
        <v>AKRON</v>
      </c>
      <c r="D52" s="224"/>
      <c r="E52" s="224"/>
      <c r="F52" s="224" t="str">
        <f t="shared" si="1"/>
        <v>Travel 01/01/01 To 01/01/01 0</v>
      </c>
      <c r="G52" s="222">
        <f t="shared" ca="1" si="2"/>
        <v>44361</v>
      </c>
      <c r="H52" s="224" t="e">
        <f t="shared" si="3"/>
        <v>#N/A</v>
      </c>
      <c r="I52" s="224"/>
      <c r="J52" s="224" t="str">
        <f t="shared" si="4"/>
        <v>1</v>
      </c>
      <c r="K52" s="224"/>
      <c r="L52" s="224" t="s">
        <v>381</v>
      </c>
      <c r="M52" s="224" t="str">
        <f t="shared" si="5"/>
        <v>PBMC4RG</v>
      </c>
      <c r="N52" s="224"/>
      <c r="O52" s="224"/>
      <c r="P52" s="224"/>
      <c r="Q52" s="224"/>
      <c r="R52" s="224">
        <f t="shared" si="6"/>
        <v>28.56</v>
      </c>
      <c r="S52" s="213"/>
      <c r="T52" s="213"/>
      <c r="U52" s="213"/>
      <c r="V52" s="213"/>
      <c r="W52" s="213"/>
      <c r="X52" s="213"/>
      <c r="Y52" s="222">
        <f t="shared" ca="1" si="7"/>
        <v>44361</v>
      </c>
      <c r="Z52" s="225"/>
      <c r="AA52" s="225"/>
      <c r="AB52" s="226"/>
      <c r="AC52" s="226"/>
      <c r="AD52" s="227"/>
      <c r="AE52" s="228"/>
      <c r="AF52" s="228"/>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30"/>
      <c r="BC52" s="230"/>
      <c r="BD52" s="230"/>
      <c r="BE52" s="230"/>
      <c r="BF52" s="230"/>
      <c r="BG52" s="230"/>
      <c r="BH52" s="230"/>
      <c r="BI52" s="230"/>
      <c r="BJ52" s="230"/>
      <c r="BK52" s="230"/>
      <c r="BL52" s="230"/>
      <c r="BM52" s="230"/>
      <c r="BN52" s="230"/>
      <c r="BO52" s="230"/>
      <c r="BP52" s="230"/>
      <c r="BQ52" s="230"/>
      <c r="BR52" s="230"/>
      <c r="BS52" s="230"/>
      <c r="BT52" s="230"/>
      <c r="BU52" s="230"/>
      <c r="BV52" s="231"/>
      <c r="BW52" s="231"/>
      <c r="BX52" s="231"/>
      <c r="BY52" s="230"/>
      <c r="BZ52" s="230"/>
      <c r="CA52" s="230"/>
      <c r="CB52" s="231"/>
      <c r="CC52" s="230"/>
      <c r="CD52" s="231"/>
      <c r="CE52" s="230"/>
      <c r="CF52" s="230"/>
      <c r="CG52" s="230"/>
      <c r="CH52" s="232"/>
      <c r="CI52" s="230"/>
      <c r="CJ52" s="230"/>
      <c r="CK52" s="230"/>
      <c r="CL52" s="230"/>
      <c r="CM52" s="230"/>
      <c r="CN52" s="232"/>
      <c r="CO52" s="230"/>
      <c r="CP52" s="230"/>
      <c r="CQ52" s="230"/>
      <c r="CR52" s="233"/>
      <c r="CS52" s="233"/>
      <c r="CT52" s="234"/>
      <c r="CU52" s="235"/>
      <c r="CV52" s="234"/>
      <c r="CW52" s="233"/>
      <c r="CX52" s="233"/>
      <c r="CY52" s="233"/>
      <c r="DB52" s="224"/>
      <c r="DE52" s="224"/>
      <c r="DF52" s="224"/>
      <c r="DG52" s="224" t="str">
        <f t="shared" si="8"/>
        <v>CELL C6 - SUPERVISING STUDENT TEACHERS</v>
      </c>
      <c r="DH52" s="215">
        <f>ROUND('Auto Journal Entries'!A62,2)</f>
        <v>0</v>
      </c>
      <c r="DI52" s="212"/>
      <c r="DJ52" s="212"/>
      <c r="DK52" s="213"/>
      <c r="DL52" s="213"/>
      <c r="DM52" s="212"/>
      <c r="DN52" s="213"/>
      <c r="DO52" s="212"/>
      <c r="DP52" s="212"/>
      <c r="DQ52" s="212"/>
      <c r="DR52" s="212"/>
      <c r="DS52" s="213"/>
      <c r="DT52" s="213"/>
      <c r="DU52" s="212"/>
      <c r="DV52" s="212"/>
      <c r="DW52" s="212"/>
      <c r="DX52" s="212"/>
      <c r="DY52" s="212"/>
      <c r="DZ52" s="212"/>
      <c r="EA52" s="212"/>
      <c r="EB52" s="212"/>
      <c r="EC52" s="212"/>
      <c r="ED52" s="212"/>
      <c r="EE52" s="212"/>
      <c r="EF52" s="212"/>
      <c r="EG52" s="213"/>
      <c r="EH52" s="212"/>
      <c r="EI52" s="212"/>
      <c r="EJ52" s="212"/>
      <c r="EK52" s="212"/>
      <c r="EL52" s="212"/>
      <c r="EM52" s="212"/>
      <c r="EN52" s="212"/>
      <c r="EO52" s="212"/>
      <c r="EP52" s="212"/>
      <c r="EQ52" s="212"/>
      <c r="ER52" s="212"/>
      <c r="ES52" s="212"/>
      <c r="ET52" s="212"/>
      <c r="EU52" s="212"/>
      <c r="EV52" s="212"/>
      <c r="EW52" s="212"/>
      <c r="EX52" s="212"/>
      <c r="EY52" s="212"/>
      <c r="EZ52" s="212"/>
      <c r="FA52" s="212"/>
      <c r="FB52" s="212"/>
      <c r="FC52" s="212"/>
      <c r="FD52" s="212"/>
      <c r="FE52" s="212"/>
      <c r="FF52" s="212"/>
      <c r="FG52" s="212"/>
      <c r="FH52" s="212"/>
      <c r="FI52" s="212"/>
      <c r="FJ52" s="212"/>
      <c r="FK52" s="212"/>
      <c r="FL52" s="212"/>
      <c r="FM52" s="216"/>
      <c r="FN52" s="212"/>
      <c r="FO52" s="212"/>
      <c r="FP52" s="212"/>
      <c r="FQ52" s="212"/>
      <c r="FR52" s="212"/>
      <c r="FS52" s="212"/>
      <c r="FT52" s="212"/>
      <c r="FU52" s="212"/>
      <c r="FV52" s="212"/>
      <c r="FW52" s="212"/>
      <c r="FX52" s="212"/>
      <c r="FY52" s="212"/>
      <c r="FZ52" s="212"/>
      <c r="GA52" s="212"/>
      <c r="GB52" s="212"/>
      <c r="GC52" s="212"/>
      <c r="GD52" s="212"/>
      <c r="GE52" s="212"/>
      <c r="GF52" s="213"/>
      <c r="GG52" s="214"/>
      <c r="GH52" s="213"/>
      <c r="GI52" s="212"/>
      <c r="GJ52" s="212"/>
      <c r="GK52" s="212"/>
      <c r="GL52" s="212"/>
      <c r="GM52" s="212"/>
      <c r="GN52" s="213"/>
      <c r="GO52" s="213"/>
      <c r="GP52" s="212"/>
      <c r="GQ52" s="213" t="str">
        <f>'Auto Journal Entries'!C62</f>
        <v>XXXX Select Account</v>
      </c>
      <c r="GR52" s="212">
        <f>'Auto Journal Entries'!B62</f>
        <v>0</v>
      </c>
      <c r="GS52" s="213"/>
      <c r="GT52" s="213"/>
      <c r="GU52" s="213"/>
      <c r="GV52" s="213"/>
      <c r="GW52" s="213" t="str">
        <f>'Auto Journal Entries'!D62</f>
        <v xml:space="preserve"> </v>
      </c>
      <c r="GX52" s="215">
        <f>ROUND('Auto Journal Entries'!A62,2)</f>
        <v>0</v>
      </c>
      <c r="HA52" s="224"/>
      <c r="HB52" s="224"/>
      <c r="HC52" s="224"/>
      <c r="HM52" s="236"/>
      <c r="HP52" s="224"/>
      <c r="HT52" s="236"/>
      <c r="ID52" s="237"/>
      <c r="IJ52" s="224"/>
      <c r="IK52" s="237"/>
      <c r="IL52" s="224"/>
    </row>
    <row r="53" spans="3:246" s="223" customFormat="1">
      <c r="C53" s="224" t="str">
        <f t="shared" si="0"/>
        <v>AKRON</v>
      </c>
      <c r="D53" s="224"/>
      <c r="E53" s="224"/>
      <c r="F53" s="224" t="str">
        <f t="shared" si="1"/>
        <v>Travel 01/01/01 To 01/01/01 0</v>
      </c>
      <c r="G53" s="222">
        <f t="shared" ca="1" si="2"/>
        <v>44361</v>
      </c>
      <c r="H53" s="224" t="e">
        <f t="shared" si="3"/>
        <v>#N/A</v>
      </c>
      <c r="I53" s="224"/>
      <c r="J53" s="224" t="str">
        <f t="shared" si="4"/>
        <v>1</v>
      </c>
      <c r="K53" s="224"/>
      <c r="L53" s="224" t="s">
        <v>381</v>
      </c>
      <c r="M53" s="224" t="str">
        <f t="shared" si="5"/>
        <v>PBMC4RG</v>
      </c>
      <c r="N53" s="224"/>
      <c r="O53" s="224"/>
      <c r="P53" s="224"/>
      <c r="Q53" s="224"/>
      <c r="R53" s="224">
        <f t="shared" si="6"/>
        <v>28.56</v>
      </c>
      <c r="S53" s="213"/>
      <c r="T53" s="213"/>
      <c r="U53" s="213"/>
      <c r="V53" s="213"/>
      <c r="W53" s="213"/>
      <c r="X53" s="213"/>
      <c r="Y53" s="222">
        <f t="shared" ca="1" si="7"/>
        <v>44361</v>
      </c>
      <c r="Z53" s="225"/>
      <c r="AA53" s="225"/>
      <c r="AB53" s="226"/>
      <c r="AC53" s="226"/>
      <c r="AD53" s="227"/>
      <c r="AE53" s="228"/>
      <c r="AF53" s="228"/>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30"/>
      <c r="BC53" s="230"/>
      <c r="BD53" s="230"/>
      <c r="BE53" s="230"/>
      <c r="BF53" s="230"/>
      <c r="BG53" s="230"/>
      <c r="BH53" s="230"/>
      <c r="BI53" s="230"/>
      <c r="BJ53" s="230"/>
      <c r="BK53" s="230"/>
      <c r="BL53" s="230"/>
      <c r="BM53" s="230"/>
      <c r="BN53" s="230"/>
      <c r="BO53" s="230"/>
      <c r="BP53" s="230"/>
      <c r="BQ53" s="230"/>
      <c r="BR53" s="230"/>
      <c r="BS53" s="230"/>
      <c r="BT53" s="230"/>
      <c r="BU53" s="230"/>
      <c r="BV53" s="231"/>
      <c r="BW53" s="231"/>
      <c r="BX53" s="231"/>
      <c r="BY53" s="230"/>
      <c r="BZ53" s="230"/>
      <c r="CA53" s="230"/>
      <c r="CB53" s="231"/>
      <c r="CC53" s="230"/>
      <c r="CD53" s="231"/>
      <c r="CE53" s="230"/>
      <c r="CF53" s="230"/>
      <c r="CG53" s="230"/>
      <c r="CH53" s="232"/>
      <c r="CI53" s="230"/>
      <c r="CJ53" s="230"/>
      <c r="CK53" s="230"/>
      <c r="CL53" s="230"/>
      <c r="CM53" s="230"/>
      <c r="CN53" s="232"/>
      <c r="CO53" s="230"/>
      <c r="CP53" s="230"/>
      <c r="CQ53" s="230"/>
      <c r="CR53" s="233"/>
      <c r="CS53" s="233"/>
      <c r="CT53" s="234"/>
      <c r="CU53" s="235"/>
      <c r="CV53" s="234"/>
      <c r="CW53" s="233"/>
      <c r="CX53" s="233"/>
      <c r="CY53" s="233"/>
      <c r="DB53" s="224"/>
      <c r="DE53" s="224"/>
      <c r="DF53" s="224"/>
      <c r="DG53" s="224" t="str">
        <f t="shared" si="8"/>
        <v>CELL C6 - SUPERVISING STUDENT TEACHERS</v>
      </c>
      <c r="DH53" s="215">
        <f>ROUND('Auto Journal Entries'!A63,2)</f>
        <v>0</v>
      </c>
      <c r="DI53" s="212"/>
      <c r="DJ53" s="212"/>
      <c r="DK53" s="213"/>
      <c r="DL53" s="213"/>
      <c r="DM53" s="212"/>
      <c r="DN53" s="213"/>
      <c r="DO53" s="212"/>
      <c r="DP53" s="212"/>
      <c r="DQ53" s="212"/>
      <c r="DR53" s="212"/>
      <c r="DS53" s="213"/>
      <c r="DT53" s="213"/>
      <c r="DU53" s="212"/>
      <c r="DV53" s="212"/>
      <c r="DW53" s="212"/>
      <c r="DX53" s="212"/>
      <c r="DY53" s="212"/>
      <c r="DZ53" s="212"/>
      <c r="EA53" s="212"/>
      <c r="EB53" s="212"/>
      <c r="EC53" s="212"/>
      <c r="ED53" s="212"/>
      <c r="EE53" s="212"/>
      <c r="EF53" s="212"/>
      <c r="EG53" s="213"/>
      <c r="EH53" s="212"/>
      <c r="EI53" s="212"/>
      <c r="EJ53" s="212"/>
      <c r="EK53" s="212"/>
      <c r="EL53" s="212"/>
      <c r="EM53" s="212"/>
      <c r="EN53" s="212"/>
      <c r="EO53" s="212"/>
      <c r="EP53" s="212"/>
      <c r="EQ53" s="212"/>
      <c r="ER53" s="212"/>
      <c r="ES53" s="212"/>
      <c r="ET53" s="212"/>
      <c r="EU53" s="212"/>
      <c r="EV53" s="212"/>
      <c r="EW53" s="212"/>
      <c r="EX53" s="212"/>
      <c r="EY53" s="212"/>
      <c r="EZ53" s="212"/>
      <c r="FA53" s="212"/>
      <c r="FB53" s="212"/>
      <c r="FC53" s="212"/>
      <c r="FD53" s="212"/>
      <c r="FE53" s="212"/>
      <c r="FF53" s="212"/>
      <c r="FG53" s="212"/>
      <c r="FH53" s="212"/>
      <c r="FI53" s="212"/>
      <c r="FJ53" s="212"/>
      <c r="FK53" s="212"/>
      <c r="FL53" s="212"/>
      <c r="FM53" s="216"/>
      <c r="FN53" s="212"/>
      <c r="FO53" s="212"/>
      <c r="FP53" s="212"/>
      <c r="FQ53" s="212"/>
      <c r="FR53" s="212"/>
      <c r="FS53" s="212"/>
      <c r="FT53" s="212"/>
      <c r="FU53" s="212"/>
      <c r="FV53" s="212"/>
      <c r="FW53" s="212"/>
      <c r="FX53" s="212"/>
      <c r="FY53" s="212"/>
      <c r="FZ53" s="212"/>
      <c r="GA53" s="212"/>
      <c r="GB53" s="212"/>
      <c r="GC53" s="212"/>
      <c r="GD53" s="212"/>
      <c r="GE53" s="212"/>
      <c r="GF53" s="213"/>
      <c r="GG53" s="214"/>
      <c r="GH53" s="213"/>
      <c r="GI53" s="212"/>
      <c r="GJ53" s="212"/>
      <c r="GK53" s="212"/>
      <c r="GL53" s="212"/>
      <c r="GM53" s="212"/>
      <c r="GN53" s="213"/>
      <c r="GO53" s="213"/>
      <c r="GP53" s="212"/>
      <c r="GQ53" s="213" t="str">
        <f>'Auto Journal Entries'!C63</f>
        <v>XXXX Select Account</v>
      </c>
      <c r="GR53" s="212">
        <f>'Auto Journal Entries'!B63</f>
        <v>0</v>
      </c>
      <c r="GS53" s="213"/>
      <c r="GT53" s="213"/>
      <c r="GU53" s="213"/>
      <c r="GV53" s="213"/>
      <c r="GW53" s="213" t="str">
        <f>'Auto Journal Entries'!D63</f>
        <v xml:space="preserve"> </v>
      </c>
      <c r="GX53" s="215">
        <f>ROUND('Auto Journal Entries'!A63,2)</f>
        <v>0</v>
      </c>
      <c r="HA53" s="224"/>
      <c r="HB53" s="224"/>
      <c r="HC53" s="224"/>
      <c r="HM53" s="236"/>
      <c r="HP53" s="224"/>
      <c r="HT53" s="236"/>
      <c r="ID53" s="237"/>
      <c r="IJ53" s="224"/>
      <c r="IK53" s="237"/>
      <c r="IL53" s="224"/>
    </row>
    <row r="54" spans="3:246" s="223" customFormat="1">
      <c r="C54" s="224" t="str">
        <f t="shared" si="0"/>
        <v>AKRON</v>
      </c>
      <c r="D54" s="224"/>
      <c r="E54" s="224"/>
      <c r="F54" s="224" t="str">
        <f t="shared" si="1"/>
        <v>Travel 01/01/01 To 01/01/01 0</v>
      </c>
      <c r="G54" s="222">
        <f t="shared" ca="1" si="2"/>
        <v>44361</v>
      </c>
      <c r="H54" s="224" t="e">
        <f t="shared" si="3"/>
        <v>#N/A</v>
      </c>
      <c r="I54" s="224"/>
      <c r="J54" s="224" t="str">
        <f t="shared" si="4"/>
        <v>1</v>
      </c>
      <c r="K54" s="224"/>
      <c r="L54" s="224" t="s">
        <v>381</v>
      </c>
      <c r="M54" s="224" t="str">
        <f t="shared" si="5"/>
        <v>PBMC4RG</v>
      </c>
      <c r="N54" s="224"/>
      <c r="O54" s="224"/>
      <c r="P54" s="224"/>
      <c r="Q54" s="224"/>
      <c r="R54" s="224">
        <f t="shared" si="6"/>
        <v>28.56</v>
      </c>
      <c r="S54" s="213"/>
      <c r="T54" s="213"/>
      <c r="U54" s="213"/>
      <c r="V54" s="213"/>
      <c r="W54" s="213"/>
      <c r="X54" s="213"/>
      <c r="Y54" s="222">
        <f t="shared" ca="1" si="7"/>
        <v>44361</v>
      </c>
      <c r="Z54" s="225"/>
      <c r="AA54" s="225"/>
      <c r="AB54" s="226"/>
      <c r="AC54" s="226"/>
      <c r="AD54" s="227"/>
      <c r="AE54" s="228"/>
      <c r="AF54" s="228"/>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30"/>
      <c r="BC54" s="230"/>
      <c r="BD54" s="230"/>
      <c r="BE54" s="230"/>
      <c r="BF54" s="230"/>
      <c r="BG54" s="230"/>
      <c r="BH54" s="230"/>
      <c r="BI54" s="230"/>
      <c r="BJ54" s="230"/>
      <c r="BK54" s="230"/>
      <c r="BL54" s="230"/>
      <c r="BM54" s="230"/>
      <c r="BN54" s="230"/>
      <c r="BO54" s="230"/>
      <c r="BP54" s="230"/>
      <c r="BQ54" s="230"/>
      <c r="BR54" s="230"/>
      <c r="BS54" s="230"/>
      <c r="BT54" s="230"/>
      <c r="BU54" s="230"/>
      <c r="BV54" s="231"/>
      <c r="BW54" s="231"/>
      <c r="BX54" s="231"/>
      <c r="BY54" s="230"/>
      <c r="BZ54" s="230"/>
      <c r="CA54" s="230"/>
      <c r="CB54" s="231"/>
      <c r="CC54" s="230"/>
      <c r="CD54" s="231"/>
      <c r="CE54" s="230"/>
      <c r="CF54" s="230"/>
      <c r="CG54" s="230"/>
      <c r="CH54" s="232"/>
      <c r="CI54" s="230"/>
      <c r="CJ54" s="230"/>
      <c r="CK54" s="230"/>
      <c r="CL54" s="230"/>
      <c r="CM54" s="230"/>
      <c r="CN54" s="232"/>
      <c r="CO54" s="230"/>
      <c r="CP54" s="230"/>
      <c r="CQ54" s="230"/>
      <c r="CR54" s="233"/>
      <c r="CS54" s="233"/>
      <c r="CT54" s="234"/>
      <c r="CU54" s="235"/>
      <c r="CV54" s="234"/>
      <c r="CW54" s="233"/>
      <c r="CX54" s="233"/>
      <c r="CY54" s="233"/>
      <c r="DB54" s="224"/>
      <c r="DE54" s="224"/>
      <c r="DF54" s="224"/>
      <c r="DG54" s="224" t="str">
        <f t="shared" si="8"/>
        <v>CELL C6 - SUPERVISING STUDENT TEACHERS</v>
      </c>
      <c r="DH54" s="215">
        <f>ROUND('Auto Journal Entries'!A64,2)</f>
        <v>0</v>
      </c>
      <c r="DI54" s="212"/>
      <c r="DJ54" s="212"/>
      <c r="DK54" s="213"/>
      <c r="DL54" s="213"/>
      <c r="DM54" s="212"/>
      <c r="DN54" s="213"/>
      <c r="DO54" s="212"/>
      <c r="DP54" s="212"/>
      <c r="DQ54" s="212"/>
      <c r="DR54" s="212"/>
      <c r="DS54" s="213"/>
      <c r="DT54" s="213"/>
      <c r="DU54" s="212"/>
      <c r="DV54" s="212"/>
      <c r="DW54" s="212"/>
      <c r="DX54" s="212"/>
      <c r="DY54" s="212"/>
      <c r="DZ54" s="212"/>
      <c r="EA54" s="212"/>
      <c r="EB54" s="212"/>
      <c r="EC54" s="212"/>
      <c r="ED54" s="212"/>
      <c r="EE54" s="212"/>
      <c r="EF54" s="212"/>
      <c r="EG54" s="213"/>
      <c r="EH54" s="212"/>
      <c r="EI54" s="212"/>
      <c r="EJ54" s="212"/>
      <c r="EK54" s="212"/>
      <c r="EL54" s="212"/>
      <c r="EM54" s="212"/>
      <c r="EN54" s="212"/>
      <c r="EO54" s="212"/>
      <c r="EP54" s="212"/>
      <c r="EQ54" s="212"/>
      <c r="ER54" s="212"/>
      <c r="ES54" s="212"/>
      <c r="ET54" s="212"/>
      <c r="EU54" s="212"/>
      <c r="EV54" s="212"/>
      <c r="EW54" s="212"/>
      <c r="EX54" s="212"/>
      <c r="EY54" s="212"/>
      <c r="EZ54" s="212"/>
      <c r="FA54" s="212"/>
      <c r="FB54" s="212"/>
      <c r="FC54" s="212"/>
      <c r="FD54" s="212"/>
      <c r="FE54" s="212"/>
      <c r="FF54" s="212"/>
      <c r="FG54" s="212"/>
      <c r="FH54" s="212"/>
      <c r="FI54" s="212"/>
      <c r="FJ54" s="212"/>
      <c r="FK54" s="212"/>
      <c r="FL54" s="212"/>
      <c r="FM54" s="216"/>
      <c r="FN54" s="212"/>
      <c r="FO54" s="212"/>
      <c r="FP54" s="212"/>
      <c r="FQ54" s="212"/>
      <c r="FR54" s="212"/>
      <c r="FS54" s="212"/>
      <c r="FT54" s="212"/>
      <c r="FU54" s="212"/>
      <c r="FV54" s="212"/>
      <c r="FW54" s="212"/>
      <c r="FX54" s="212"/>
      <c r="FY54" s="212"/>
      <c r="FZ54" s="212"/>
      <c r="GA54" s="212"/>
      <c r="GB54" s="212"/>
      <c r="GC54" s="212"/>
      <c r="GD54" s="212"/>
      <c r="GE54" s="212"/>
      <c r="GF54" s="213"/>
      <c r="GG54" s="214"/>
      <c r="GH54" s="213"/>
      <c r="GI54" s="212"/>
      <c r="GJ54" s="212"/>
      <c r="GK54" s="212"/>
      <c r="GL54" s="212"/>
      <c r="GM54" s="212"/>
      <c r="GN54" s="213"/>
      <c r="GO54" s="213"/>
      <c r="GP54" s="212"/>
      <c r="GQ54" s="213" t="str">
        <f>'Auto Journal Entries'!C64</f>
        <v>XXXX Select Account</v>
      </c>
      <c r="GR54" s="212">
        <f>'Auto Journal Entries'!B64</f>
        <v>0</v>
      </c>
      <c r="GS54" s="213"/>
      <c r="GT54" s="213"/>
      <c r="GU54" s="213"/>
      <c r="GV54" s="213"/>
      <c r="GW54" s="213" t="str">
        <f>'Auto Journal Entries'!D64</f>
        <v xml:space="preserve"> </v>
      </c>
      <c r="GX54" s="215">
        <f>ROUND('Auto Journal Entries'!A64,2)</f>
        <v>0</v>
      </c>
      <c r="HA54" s="224"/>
      <c r="HB54" s="224"/>
      <c r="HC54" s="224"/>
      <c r="HM54" s="236"/>
      <c r="HP54" s="224"/>
      <c r="HT54" s="236"/>
      <c r="ID54" s="237"/>
      <c r="IJ54" s="224"/>
      <c r="IK54" s="237"/>
      <c r="IL54" s="224"/>
    </row>
    <row r="55" spans="3:246" s="223" customFormat="1">
      <c r="C55" s="224" t="str">
        <f t="shared" si="0"/>
        <v>AKRON</v>
      </c>
      <c r="D55" s="224"/>
      <c r="E55" s="224"/>
      <c r="F55" s="224" t="str">
        <f t="shared" si="1"/>
        <v>Travel 01/01/01 To 01/01/01 0</v>
      </c>
      <c r="G55" s="222">
        <f t="shared" ca="1" si="2"/>
        <v>44361</v>
      </c>
      <c r="H55" s="224" t="e">
        <f t="shared" si="3"/>
        <v>#N/A</v>
      </c>
      <c r="I55" s="224"/>
      <c r="J55" s="224" t="str">
        <f t="shared" si="4"/>
        <v>1</v>
      </c>
      <c r="K55" s="224"/>
      <c r="L55" s="224" t="s">
        <v>381</v>
      </c>
      <c r="M55" s="224" t="str">
        <f t="shared" si="5"/>
        <v>PBMC4RG</v>
      </c>
      <c r="N55" s="224"/>
      <c r="O55" s="224"/>
      <c r="P55" s="224"/>
      <c r="Q55" s="224"/>
      <c r="R55" s="224">
        <f t="shared" si="6"/>
        <v>28.56</v>
      </c>
      <c r="S55" s="213"/>
      <c r="T55" s="213"/>
      <c r="U55" s="213"/>
      <c r="V55" s="213"/>
      <c r="W55" s="213"/>
      <c r="X55" s="213"/>
      <c r="Y55" s="222">
        <f t="shared" ca="1" si="7"/>
        <v>44361</v>
      </c>
      <c r="Z55" s="225"/>
      <c r="AA55" s="225"/>
      <c r="AB55" s="226"/>
      <c r="AC55" s="226"/>
      <c r="AD55" s="227"/>
      <c r="AE55" s="228"/>
      <c r="AF55" s="228"/>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30"/>
      <c r="BC55" s="230"/>
      <c r="BD55" s="230"/>
      <c r="BE55" s="230"/>
      <c r="BF55" s="230"/>
      <c r="BG55" s="230"/>
      <c r="BH55" s="230"/>
      <c r="BI55" s="230"/>
      <c r="BJ55" s="230"/>
      <c r="BK55" s="230"/>
      <c r="BL55" s="230"/>
      <c r="BM55" s="230"/>
      <c r="BN55" s="230"/>
      <c r="BO55" s="230"/>
      <c r="BP55" s="230"/>
      <c r="BQ55" s="230"/>
      <c r="BR55" s="230"/>
      <c r="BS55" s="230"/>
      <c r="BT55" s="230"/>
      <c r="BU55" s="230"/>
      <c r="BV55" s="231"/>
      <c r="BW55" s="231"/>
      <c r="BX55" s="231"/>
      <c r="BY55" s="230"/>
      <c r="BZ55" s="230"/>
      <c r="CA55" s="230"/>
      <c r="CB55" s="231"/>
      <c r="CC55" s="230"/>
      <c r="CD55" s="231"/>
      <c r="CE55" s="230"/>
      <c r="CF55" s="230"/>
      <c r="CG55" s="230"/>
      <c r="CH55" s="232"/>
      <c r="CI55" s="230"/>
      <c r="CJ55" s="230"/>
      <c r="CK55" s="230"/>
      <c r="CL55" s="230"/>
      <c r="CM55" s="230"/>
      <c r="CN55" s="232"/>
      <c r="CO55" s="230"/>
      <c r="CP55" s="230"/>
      <c r="CQ55" s="230"/>
      <c r="CR55" s="233"/>
      <c r="CS55" s="233"/>
      <c r="CT55" s="234"/>
      <c r="CU55" s="235"/>
      <c r="CV55" s="234"/>
      <c r="CW55" s="233"/>
      <c r="CX55" s="233"/>
      <c r="CY55" s="233"/>
      <c r="DB55" s="224"/>
      <c r="DE55" s="224"/>
      <c r="DF55" s="224"/>
      <c r="DG55" s="224" t="str">
        <f t="shared" si="8"/>
        <v>CELL C6 - SUPERVISING STUDENT TEACHERS</v>
      </c>
      <c r="DH55" s="215">
        <f>ROUND('Auto Journal Entries'!A65,2)</f>
        <v>0</v>
      </c>
      <c r="DI55" s="212"/>
      <c r="DJ55" s="212"/>
      <c r="DK55" s="213"/>
      <c r="DL55" s="213"/>
      <c r="DM55" s="212"/>
      <c r="DN55" s="213"/>
      <c r="DO55" s="212"/>
      <c r="DP55" s="212"/>
      <c r="DQ55" s="212"/>
      <c r="DR55" s="212"/>
      <c r="DS55" s="213"/>
      <c r="DT55" s="213"/>
      <c r="DU55" s="212"/>
      <c r="DV55" s="212"/>
      <c r="DW55" s="212"/>
      <c r="DX55" s="212"/>
      <c r="DY55" s="212"/>
      <c r="DZ55" s="212"/>
      <c r="EA55" s="212"/>
      <c r="EB55" s="212"/>
      <c r="EC55" s="212"/>
      <c r="ED55" s="212"/>
      <c r="EE55" s="212"/>
      <c r="EF55" s="212"/>
      <c r="EG55" s="213"/>
      <c r="EH55" s="212"/>
      <c r="EI55" s="212"/>
      <c r="EJ55" s="212"/>
      <c r="EK55" s="212"/>
      <c r="EL55" s="212"/>
      <c r="EM55" s="212"/>
      <c r="EN55" s="212"/>
      <c r="EO55" s="212"/>
      <c r="EP55" s="212"/>
      <c r="EQ55" s="212"/>
      <c r="ER55" s="212"/>
      <c r="ES55" s="212"/>
      <c r="ET55" s="212"/>
      <c r="EU55" s="212"/>
      <c r="EV55" s="212"/>
      <c r="EW55" s="212"/>
      <c r="EX55" s="212"/>
      <c r="EY55" s="212"/>
      <c r="EZ55" s="212"/>
      <c r="FA55" s="212"/>
      <c r="FB55" s="212"/>
      <c r="FC55" s="212"/>
      <c r="FD55" s="212"/>
      <c r="FE55" s="212"/>
      <c r="FF55" s="212"/>
      <c r="FG55" s="212"/>
      <c r="FH55" s="212"/>
      <c r="FI55" s="212"/>
      <c r="FJ55" s="212"/>
      <c r="FK55" s="212"/>
      <c r="FL55" s="212"/>
      <c r="FM55" s="216"/>
      <c r="FN55" s="212"/>
      <c r="FO55" s="212"/>
      <c r="FP55" s="212"/>
      <c r="FQ55" s="212"/>
      <c r="FR55" s="212"/>
      <c r="FS55" s="212"/>
      <c r="FT55" s="212"/>
      <c r="FU55" s="212"/>
      <c r="FV55" s="212"/>
      <c r="FW55" s="212"/>
      <c r="FX55" s="212"/>
      <c r="FY55" s="212"/>
      <c r="FZ55" s="212"/>
      <c r="GA55" s="212"/>
      <c r="GB55" s="212"/>
      <c r="GC55" s="212"/>
      <c r="GD55" s="212"/>
      <c r="GE55" s="212"/>
      <c r="GF55" s="213"/>
      <c r="GG55" s="214"/>
      <c r="GH55" s="213"/>
      <c r="GI55" s="212"/>
      <c r="GJ55" s="212"/>
      <c r="GK55" s="212"/>
      <c r="GL55" s="212"/>
      <c r="GM55" s="212"/>
      <c r="GN55" s="213"/>
      <c r="GO55" s="213"/>
      <c r="GP55" s="212"/>
      <c r="GQ55" s="213" t="str">
        <f>'Auto Journal Entries'!C65</f>
        <v>XXXX Select Account</v>
      </c>
      <c r="GR55" s="212">
        <f>'Auto Journal Entries'!B65</f>
        <v>0</v>
      </c>
      <c r="GS55" s="213"/>
      <c r="GT55" s="213"/>
      <c r="GU55" s="213"/>
      <c r="GV55" s="213"/>
      <c r="GW55" s="213" t="str">
        <f>'Auto Journal Entries'!D65</f>
        <v xml:space="preserve"> </v>
      </c>
      <c r="GX55" s="215">
        <f>ROUND('Auto Journal Entries'!A65,2)</f>
        <v>0</v>
      </c>
      <c r="HA55" s="224"/>
      <c r="HB55" s="224"/>
      <c r="HC55" s="224"/>
      <c r="HM55" s="236"/>
      <c r="HP55" s="224"/>
      <c r="HT55" s="236"/>
      <c r="ID55" s="237"/>
      <c r="IJ55" s="224"/>
      <c r="IK55" s="237"/>
      <c r="IL55" s="224"/>
    </row>
    <row r="56" spans="3:246" s="223" customFormat="1">
      <c r="C56" s="224" t="str">
        <f t="shared" si="0"/>
        <v>AKRON</v>
      </c>
      <c r="D56" s="224"/>
      <c r="E56" s="224"/>
      <c r="F56" s="224" t="str">
        <f t="shared" si="1"/>
        <v>Travel 01/01/01 To 01/01/01 0</v>
      </c>
      <c r="G56" s="222">
        <f t="shared" ca="1" si="2"/>
        <v>44361</v>
      </c>
      <c r="H56" s="224" t="e">
        <f t="shared" si="3"/>
        <v>#N/A</v>
      </c>
      <c r="I56" s="224"/>
      <c r="J56" s="224" t="str">
        <f t="shared" si="4"/>
        <v>1</v>
      </c>
      <c r="K56" s="224"/>
      <c r="L56" s="224" t="s">
        <v>381</v>
      </c>
      <c r="M56" s="224" t="str">
        <f t="shared" si="5"/>
        <v>PBMC4RG</v>
      </c>
      <c r="N56" s="224"/>
      <c r="O56" s="224"/>
      <c r="P56" s="224"/>
      <c r="Q56" s="224"/>
      <c r="R56" s="224">
        <f t="shared" si="6"/>
        <v>28.56</v>
      </c>
      <c r="S56" s="213"/>
      <c r="T56" s="213"/>
      <c r="U56" s="213"/>
      <c r="V56" s="213"/>
      <c r="W56" s="213"/>
      <c r="X56" s="213"/>
      <c r="Y56" s="222">
        <f t="shared" ca="1" si="7"/>
        <v>44361</v>
      </c>
      <c r="Z56" s="225"/>
      <c r="AA56" s="225"/>
      <c r="AB56" s="226"/>
      <c r="AC56" s="226"/>
      <c r="AD56" s="227"/>
      <c r="AE56" s="228"/>
      <c r="AF56" s="228"/>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30"/>
      <c r="BC56" s="230"/>
      <c r="BD56" s="230"/>
      <c r="BE56" s="230"/>
      <c r="BF56" s="230"/>
      <c r="BG56" s="230"/>
      <c r="BH56" s="230"/>
      <c r="BI56" s="230"/>
      <c r="BJ56" s="230"/>
      <c r="BK56" s="230"/>
      <c r="BL56" s="230"/>
      <c r="BM56" s="230"/>
      <c r="BN56" s="230"/>
      <c r="BO56" s="230"/>
      <c r="BP56" s="230"/>
      <c r="BQ56" s="230"/>
      <c r="BR56" s="230"/>
      <c r="BS56" s="230"/>
      <c r="BT56" s="230"/>
      <c r="BU56" s="230"/>
      <c r="BV56" s="231"/>
      <c r="BW56" s="231"/>
      <c r="BX56" s="231"/>
      <c r="BY56" s="230"/>
      <c r="BZ56" s="230"/>
      <c r="CA56" s="230"/>
      <c r="CB56" s="231"/>
      <c r="CC56" s="230"/>
      <c r="CD56" s="231"/>
      <c r="CE56" s="230"/>
      <c r="CF56" s="230"/>
      <c r="CG56" s="230"/>
      <c r="CH56" s="232"/>
      <c r="CI56" s="230"/>
      <c r="CJ56" s="230"/>
      <c r="CK56" s="230"/>
      <c r="CL56" s="230"/>
      <c r="CM56" s="230"/>
      <c r="CN56" s="232"/>
      <c r="CO56" s="230"/>
      <c r="CP56" s="230"/>
      <c r="CQ56" s="230"/>
      <c r="CR56" s="233"/>
      <c r="CS56" s="233"/>
      <c r="CT56" s="234"/>
      <c r="CU56" s="235"/>
      <c r="CV56" s="234"/>
      <c r="CW56" s="233"/>
      <c r="CX56" s="233"/>
      <c r="CY56" s="233"/>
      <c r="DB56" s="224"/>
      <c r="DE56" s="224"/>
      <c r="DF56" s="224"/>
      <c r="DG56" s="224" t="str">
        <f t="shared" si="8"/>
        <v>CELL C6 - SUPERVISING STUDENT TEACHERS</v>
      </c>
      <c r="DH56" s="215">
        <f>ROUND('Auto Journal Entries'!A66,2)</f>
        <v>0</v>
      </c>
      <c r="DI56" s="212"/>
      <c r="DJ56" s="212"/>
      <c r="DK56" s="213"/>
      <c r="DL56" s="213"/>
      <c r="DM56" s="212"/>
      <c r="DN56" s="213"/>
      <c r="DO56" s="212"/>
      <c r="DP56" s="212"/>
      <c r="DQ56" s="212"/>
      <c r="DR56" s="212"/>
      <c r="DS56" s="213"/>
      <c r="DT56" s="213"/>
      <c r="DU56" s="212"/>
      <c r="DV56" s="212"/>
      <c r="DW56" s="212"/>
      <c r="DX56" s="212"/>
      <c r="DY56" s="212"/>
      <c r="DZ56" s="212"/>
      <c r="EA56" s="212"/>
      <c r="EB56" s="212"/>
      <c r="EC56" s="212"/>
      <c r="ED56" s="212"/>
      <c r="EE56" s="212"/>
      <c r="EF56" s="212"/>
      <c r="EG56" s="213"/>
      <c r="EH56" s="212"/>
      <c r="EI56" s="212"/>
      <c r="EJ56" s="212"/>
      <c r="EK56" s="212"/>
      <c r="EL56" s="212"/>
      <c r="EM56" s="212"/>
      <c r="EN56" s="212"/>
      <c r="EO56" s="212"/>
      <c r="EP56" s="212"/>
      <c r="EQ56" s="212"/>
      <c r="ER56" s="212"/>
      <c r="ES56" s="212"/>
      <c r="ET56" s="212"/>
      <c r="EU56" s="212"/>
      <c r="EV56" s="212"/>
      <c r="EW56" s="212"/>
      <c r="EX56" s="212"/>
      <c r="EY56" s="212"/>
      <c r="EZ56" s="212"/>
      <c r="FA56" s="212"/>
      <c r="FB56" s="212"/>
      <c r="FC56" s="212"/>
      <c r="FD56" s="212"/>
      <c r="FE56" s="212"/>
      <c r="FF56" s="212"/>
      <c r="FG56" s="212"/>
      <c r="FH56" s="212"/>
      <c r="FI56" s="212"/>
      <c r="FJ56" s="212"/>
      <c r="FK56" s="212"/>
      <c r="FL56" s="212"/>
      <c r="FM56" s="216"/>
      <c r="FN56" s="212"/>
      <c r="FO56" s="212"/>
      <c r="FP56" s="212"/>
      <c r="FQ56" s="212"/>
      <c r="FR56" s="212"/>
      <c r="FS56" s="212"/>
      <c r="FT56" s="212"/>
      <c r="FU56" s="212"/>
      <c r="FV56" s="212"/>
      <c r="FW56" s="212"/>
      <c r="FX56" s="212"/>
      <c r="FY56" s="212"/>
      <c r="FZ56" s="212"/>
      <c r="GA56" s="212"/>
      <c r="GB56" s="212"/>
      <c r="GC56" s="212"/>
      <c r="GD56" s="212"/>
      <c r="GE56" s="212"/>
      <c r="GF56" s="213"/>
      <c r="GG56" s="214"/>
      <c r="GH56" s="213"/>
      <c r="GI56" s="212"/>
      <c r="GJ56" s="212"/>
      <c r="GK56" s="212"/>
      <c r="GL56" s="212"/>
      <c r="GM56" s="212"/>
      <c r="GN56" s="213"/>
      <c r="GO56" s="213"/>
      <c r="GP56" s="212"/>
      <c r="GQ56" s="213" t="str">
        <f>'Auto Journal Entries'!C66</f>
        <v>XXXX Select Account</v>
      </c>
      <c r="GR56" s="212">
        <f>'Auto Journal Entries'!B66</f>
        <v>0</v>
      </c>
      <c r="GS56" s="213"/>
      <c r="GT56" s="213"/>
      <c r="GU56" s="213"/>
      <c r="GV56" s="213"/>
      <c r="GW56" s="213" t="str">
        <f>'Auto Journal Entries'!D66</f>
        <v xml:space="preserve"> </v>
      </c>
      <c r="GX56" s="215">
        <f>ROUND('Auto Journal Entries'!A66,2)</f>
        <v>0</v>
      </c>
      <c r="HA56" s="224"/>
      <c r="HB56" s="224"/>
      <c r="HC56" s="224"/>
      <c r="HM56" s="236"/>
      <c r="HP56" s="224"/>
      <c r="HT56" s="236"/>
      <c r="ID56" s="237"/>
      <c r="IJ56" s="224"/>
      <c r="IK56" s="237"/>
      <c r="IL56" s="224"/>
    </row>
    <row r="57" spans="3:246" s="223" customFormat="1">
      <c r="C57" s="224" t="str">
        <f t="shared" si="0"/>
        <v>AKRON</v>
      </c>
      <c r="D57" s="224"/>
      <c r="E57" s="224"/>
      <c r="F57" s="224" t="str">
        <f t="shared" si="1"/>
        <v>Travel 01/01/01 To 01/01/01 0</v>
      </c>
      <c r="G57" s="222">
        <f t="shared" ca="1" si="2"/>
        <v>44361</v>
      </c>
      <c r="H57" s="224" t="e">
        <f t="shared" si="3"/>
        <v>#N/A</v>
      </c>
      <c r="I57" s="224"/>
      <c r="J57" s="224" t="str">
        <f t="shared" si="4"/>
        <v>1</v>
      </c>
      <c r="K57" s="224"/>
      <c r="L57" s="224" t="s">
        <v>381</v>
      </c>
      <c r="M57" s="224" t="str">
        <f t="shared" si="5"/>
        <v>PBMC4RG</v>
      </c>
      <c r="N57" s="224"/>
      <c r="O57" s="224"/>
      <c r="P57" s="224"/>
      <c r="Q57" s="224"/>
      <c r="R57" s="224">
        <f t="shared" si="6"/>
        <v>28.56</v>
      </c>
      <c r="S57" s="213"/>
      <c r="T57" s="213"/>
      <c r="U57" s="213"/>
      <c r="V57" s="213"/>
      <c r="W57" s="213"/>
      <c r="X57" s="213"/>
      <c r="Y57" s="222">
        <f t="shared" ca="1" si="7"/>
        <v>44361</v>
      </c>
      <c r="Z57" s="225"/>
      <c r="AA57" s="225"/>
      <c r="AB57" s="226"/>
      <c r="AC57" s="226"/>
      <c r="AD57" s="227"/>
      <c r="AE57" s="228"/>
      <c r="AF57" s="228"/>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30"/>
      <c r="BC57" s="230"/>
      <c r="BD57" s="230"/>
      <c r="BE57" s="230"/>
      <c r="BF57" s="230"/>
      <c r="BG57" s="230"/>
      <c r="BH57" s="230"/>
      <c r="BI57" s="230"/>
      <c r="BJ57" s="230"/>
      <c r="BK57" s="230"/>
      <c r="BL57" s="230"/>
      <c r="BM57" s="230"/>
      <c r="BN57" s="230"/>
      <c r="BO57" s="230"/>
      <c r="BP57" s="230"/>
      <c r="BQ57" s="230"/>
      <c r="BR57" s="230"/>
      <c r="BS57" s="230"/>
      <c r="BT57" s="230"/>
      <c r="BU57" s="230"/>
      <c r="BV57" s="231"/>
      <c r="BW57" s="231"/>
      <c r="BX57" s="231"/>
      <c r="BY57" s="230"/>
      <c r="BZ57" s="230"/>
      <c r="CA57" s="230"/>
      <c r="CB57" s="231"/>
      <c r="CC57" s="230"/>
      <c r="CD57" s="231"/>
      <c r="CE57" s="230"/>
      <c r="CF57" s="230"/>
      <c r="CG57" s="230"/>
      <c r="CH57" s="232"/>
      <c r="CI57" s="230"/>
      <c r="CJ57" s="230"/>
      <c r="CK57" s="230"/>
      <c r="CL57" s="230"/>
      <c r="CM57" s="230"/>
      <c r="CN57" s="232"/>
      <c r="CO57" s="230"/>
      <c r="CP57" s="230"/>
      <c r="CQ57" s="230"/>
      <c r="CR57" s="233"/>
      <c r="CS57" s="233"/>
      <c r="CT57" s="234"/>
      <c r="CU57" s="235"/>
      <c r="CV57" s="234"/>
      <c r="CW57" s="233"/>
      <c r="CX57" s="233"/>
      <c r="CY57" s="233"/>
      <c r="DB57" s="224"/>
      <c r="DE57" s="224"/>
      <c r="DF57" s="224"/>
      <c r="DG57" s="224" t="str">
        <f t="shared" si="8"/>
        <v>CELL C6 - SUPERVISING STUDENT TEACHERS</v>
      </c>
      <c r="DH57" s="215">
        <f>ROUND('Auto Journal Entries'!A67,2)</f>
        <v>0</v>
      </c>
      <c r="DI57" s="212"/>
      <c r="DJ57" s="212"/>
      <c r="DK57" s="213"/>
      <c r="DL57" s="213"/>
      <c r="DM57" s="212"/>
      <c r="DN57" s="213"/>
      <c r="DO57" s="212"/>
      <c r="DP57" s="212"/>
      <c r="DQ57" s="212"/>
      <c r="DR57" s="212"/>
      <c r="DS57" s="213"/>
      <c r="DT57" s="213"/>
      <c r="DU57" s="212"/>
      <c r="DV57" s="212"/>
      <c r="DW57" s="212"/>
      <c r="DX57" s="212"/>
      <c r="DY57" s="212"/>
      <c r="DZ57" s="212"/>
      <c r="EA57" s="212"/>
      <c r="EB57" s="212"/>
      <c r="EC57" s="212"/>
      <c r="ED57" s="212"/>
      <c r="EE57" s="212"/>
      <c r="EF57" s="212"/>
      <c r="EG57" s="213"/>
      <c r="EH57" s="212"/>
      <c r="EI57" s="212"/>
      <c r="EJ57" s="212"/>
      <c r="EK57" s="212"/>
      <c r="EL57" s="212"/>
      <c r="EM57" s="212"/>
      <c r="EN57" s="212"/>
      <c r="EO57" s="212"/>
      <c r="EP57" s="212"/>
      <c r="EQ57" s="212"/>
      <c r="ER57" s="212"/>
      <c r="ES57" s="212"/>
      <c r="ET57" s="212"/>
      <c r="EU57" s="212"/>
      <c r="EV57" s="212"/>
      <c r="EW57" s="212"/>
      <c r="EX57" s="212"/>
      <c r="EY57" s="212"/>
      <c r="EZ57" s="212"/>
      <c r="FA57" s="212"/>
      <c r="FB57" s="212"/>
      <c r="FC57" s="212"/>
      <c r="FD57" s="212"/>
      <c r="FE57" s="212"/>
      <c r="FF57" s="212"/>
      <c r="FG57" s="212"/>
      <c r="FH57" s="212"/>
      <c r="FI57" s="212"/>
      <c r="FJ57" s="212"/>
      <c r="FK57" s="212"/>
      <c r="FL57" s="212"/>
      <c r="FM57" s="216"/>
      <c r="FN57" s="212"/>
      <c r="FO57" s="212"/>
      <c r="FP57" s="212"/>
      <c r="FQ57" s="212"/>
      <c r="FR57" s="212"/>
      <c r="FS57" s="212"/>
      <c r="FT57" s="212"/>
      <c r="FU57" s="212"/>
      <c r="FV57" s="212"/>
      <c r="FW57" s="212"/>
      <c r="FX57" s="212"/>
      <c r="FY57" s="212"/>
      <c r="FZ57" s="212"/>
      <c r="GA57" s="212"/>
      <c r="GB57" s="212"/>
      <c r="GC57" s="212"/>
      <c r="GD57" s="212"/>
      <c r="GE57" s="212"/>
      <c r="GF57" s="213"/>
      <c r="GG57" s="214"/>
      <c r="GH57" s="213"/>
      <c r="GI57" s="212"/>
      <c r="GJ57" s="212"/>
      <c r="GK57" s="212"/>
      <c r="GL57" s="212"/>
      <c r="GM57" s="212"/>
      <c r="GN57" s="213"/>
      <c r="GO57" s="213"/>
      <c r="GP57" s="212"/>
      <c r="GQ57" s="213" t="str">
        <f>'Auto Journal Entries'!C67</f>
        <v>XXXX Select Account</v>
      </c>
      <c r="GR57" s="212">
        <f>'Auto Journal Entries'!B67</f>
        <v>0</v>
      </c>
      <c r="GS57" s="213"/>
      <c r="GT57" s="213"/>
      <c r="GU57" s="213"/>
      <c r="GV57" s="213"/>
      <c r="GW57" s="213" t="str">
        <f>'Auto Journal Entries'!D67</f>
        <v xml:space="preserve"> </v>
      </c>
      <c r="GX57" s="215">
        <f>ROUND('Auto Journal Entries'!A67,2)</f>
        <v>0</v>
      </c>
      <c r="HA57" s="224"/>
      <c r="HB57" s="224"/>
      <c r="HC57" s="224"/>
      <c r="HM57" s="236"/>
      <c r="HP57" s="224"/>
      <c r="HT57" s="236"/>
      <c r="ID57" s="237"/>
      <c r="IJ57" s="224"/>
      <c r="IK57" s="237"/>
      <c r="IL57" s="224"/>
    </row>
    <row r="58" spans="3:246" s="223" customFormat="1">
      <c r="C58" s="224" t="str">
        <f t="shared" si="0"/>
        <v>AKRON</v>
      </c>
      <c r="D58" s="224"/>
      <c r="E58" s="224"/>
      <c r="F58" s="224" t="str">
        <f t="shared" si="1"/>
        <v>Travel 01/01/01 To 01/01/01 0</v>
      </c>
      <c r="G58" s="222">
        <f t="shared" ca="1" si="2"/>
        <v>44361</v>
      </c>
      <c r="H58" s="224" t="e">
        <f t="shared" si="3"/>
        <v>#N/A</v>
      </c>
      <c r="I58" s="224"/>
      <c r="J58" s="224" t="str">
        <f t="shared" si="4"/>
        <v>1</v>
      </c>
      <c r="K58" s="224"/>
      <c r="L58" s="224" t="s">
        <v>381</v>
      </c>
      <c r="M58" s="224" t="str">
        <f t="shared" si="5"/>
        <v>PBMC4RG</v>
      </c>
      <c r="N58" s="224"/>
      <c r="O58" s="224"/>
      <c r="P58" s="224"/>
      <c r="Q58" s="224"/>
      <c r="R58" s="224">
        <f t="shared" si="6"/>
        <v>28.56</v>
      </c>
      <c r="S58" s="213"/>
      <c r="T58" s="213"/>
      <c r="U58" s="213"/>
      <c r="V58" s="213"/>
      <c r="W58" s="213"/>
      <c r="X58" s="213"/>
      <c r="Y58" s="222">
        <f t="shared" ca="1" si="7"/>
        <v>44361</v>
      </c>
      <c r="Z58" s="225"/>
      <c r="AA58" s="225"/>
      <c r="AB58" s="226"/>
      <c r="AC58" s="226"/>
      <c r="AD58" s="227"/>
      <c r="AE58" s="228"/>
      <c r="AF58" s="228"/>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30"/>
      <c r="BC58" s="230"/>
      <c r="BD58" s="230"/>
      <c r="BE58" s="230"/>
      <c r="BF58" s="230"/>
      <c r="BG58" s="230"/>
      <c r="BH58" s="230"/>
      <c r="BI58" s="230"/>
      <c r="BJ58" s="230"/>
      <c r="BK58" s="230"/>
      <c r="BL58" s="230"/>
      <c r="BM58" s="230"/>
      <c r="BN58" s="230"/>
      <c r="BO58" s="230"/>
      <c r="BP58" s="230"/>
      <c r="BQ58" s="230"/>
      <c r="BR58" s="230"/>
      <c r="BS58" s="230"/>
      <c r="BT58" s="230"/>
      <c r="BU58" s="230"/>
      <c r="BV58" s="231"/>
      <c r="BW58" s="231"/>
      <c r="BX58" s="231"/>
      <c r="BY58" s="230"/>
      <c r="BZ58" s="230"/>
      <c r="CA58" s="230"/>
      <c r="CB58" s="231"/>
      <c r="CC58" s="230"/>
      <c r="CD58" s="231"/>
      <c r="CE58" s="230"/>
      <c r="CF58" s="230"/>
      <c r="CG58" s="230"/>
      <c r="CH58" s="232"/>
      <c r="CI58" s="230"/>
      <c r="CJ58" s="230"/>
      <c r="CK58" s="230"/>
      <c r="CL58" s="230"/>
      <c r="CM58" s="230"/>
      <c r="CN58" s="232"/>
      <c r="CO58" s="230"/>
      <c r="CP58" s="230"/>
      <c r="CQ58" s="230"/>
      <c r="CR58" s="233"/>
      <c r="CS58" s="233"/>
      <c r="CT58" s="234"/>
      <c r="CU58" s="235"/>
      <c r="CV58" s="234"/>
      <c r="CW58" s="233"/>
      <c r="CX58" s="233"/>
      <c r="CY58" s="233"/>
      <c r="DB58" s="224"/>
      <c r="DE58" s="224"/>
      <c r="DF58" s="224"/>
      <c r="DG58" s="224" t="str">
        <f t="shared" si="8"/>
        <v>CELL C6 - SUPERVISING STUDENT TEACHERS</v>
      </c>
      <c r="DH58" s="215">
        <f>ROUND('Auto Journal Entries'!A68,2)</f>
        <v>0</v>
      </c>
      <c r="DI58" s="212"/>
      <c r="DJ58" s="212"/>
      <c r="DK58" s="213"/>
      <c r="DL58" s="213"/>
      <c r="DM58" s="212"/>
      <c r="DN58" s="213"/>
      <c r="DO58" s="212"/>
      <c r="DP58" s="212"/>
      <c r="DQ58" s="212"/>
      <c r="DR58" s="212"/>
      <c r="DS58" s="213"/>
      <c r="DT58" s="213"/>
      <c r="DU58" s="212"/>
      <c r="DV58" s="212"/>
      <c r="DW58" s="212"/>
      <c r="DX58" s="212"/>
      <c r="DY58" s="212"/>
      <c r="DZ58" s="212"/>
      <c r="EA58" s="212"/>
      <c r="EB58" s="212"/>
      <c r="EC58" s="212"/>
      <c r="ED58" s="212"/>
      <c r="EE58" s="212"/>
      <c r="EF58" s="212"/>
      <c r="EG58" s="213"/>
      <c r="EH58" s="212"/>
      <c r="EI58" s="212"/>
      <c r="EJ58" s="212"/>
      <c r="EK58" s="212"/>
      <c r="EL58" s="212"/>
      <c r="EM58" s="212"/>
      <c r="EN58" s="212"/>
      <c r="EO58" s="212"/>
      <c r="EP58" s="212"/>
      <c r="EQ58" s="212"/>
      <c r="ER58" s="212"/>
      <c r="ES58" s="212"/>
      <c r="ET58" s="212"/>
      <c r="EU58" s="212"/>
      <c r="EV58" s="212"/>
      <c r="EW58" s="212"/>
      <c r="EX58" s="212"/>
      <c r="EY58" s="212"/>
      <c r="EZ58" s="212"/>
      <c r="FA58" s="212"/>
      <c r="FB58" s="212"/>
      <c r="FC58" s="212"/>
      <c r="FD58" s="212"/>
      <c r="FE58" s="212"/>
      <c r="FF58" s="212"/>
      <c r="FG58" s="212"/>
      <c r="FH58" s="212"/>
      <c r="FI58" s="212"/>
      <c r="FJ58" s="212"/>
      <c r="FK58" s="212"/>
      <c r="FL58" s="212"/>
      <c r="FM58" s="216"/>
      <c r="FN58" s="212"/>
      <c r="FO58" s="212"/>
      <c r="FP58" s="212"/>
      <c r="FQ58" s="212"/>
      <c r="FR58" s="212"/>
      <c r="FS58" s="212"/>
      <c r="FT58" s="212"/>
      <c r="FU58" s="212"/>
      <c r="FV58" s="212"/>
      <c r="FW58" s="212"/>
      <c r="FX58" s="212"/>
      <c r="FY58" s="212"/>
      <c r="FZ58" s="212"/>
      <c r="GA58" s="212"/>
      <c r="GB58" s="212"/>
      <c r="GC58" s="212"/>
      <c r="GD58" s="212"/>
      <c r="GE58" s="212"/>
      <c r="GF58" s="213"/>
      <c r="GG58" s="214"/>
      <c r="GH58" s="213"/>
      <c r="GI58" s="212"/>
      <c r="GJ58" s="212"/>
      <c r="GK58" s="212"/>
      <c r="GL58" s="212"/>
      <c r="GM58" s="212"/>
      <c r="GN58" s="213"/>
      <c r="GO58" s="213"/>
      <c r="GP58" s="212"/>
      <c r="GQ58" s="213" t="str">
        <f>'Auto Journal Entries'!C68</f>
        <v>XXXX Select Account</v>
      </c>
      <c r="GR58" s="212">
        <f>'Auto Journal Entries'!B68</f>
        <v>0</v>
      </c>
      <c r="GS58" s="213"/>
      <c r="GT58" s="213"/>
      <c r="GU58" s="213"/>
      <c r="GV58" s="213"/>
      <c r="GW58" s="213" t="str">
        <f>'Auto Journal Entries'!D68</f>
        <v xml:space="preserve"> </v>
      </c>
      <c r="GX58" s="215">
        <f>ROUND('Auto Journal Entries'!A68,2)</f>
        <v>0</v>
      </c>
      <c r="HA58" s="224"/>
      <c r="HB58" s="224"/>
      <c r="HC58" s="224"/>
      <c r="HM58" s="236"/>
      <c r="HP58" s="224"/>
      <c r="HT58" s="236"/>
      <c r="ID58" s="237"/>
      <c r="IJ58" s="224"/>
      <c r="IK58" s="237"/>
      <c r="IL58" s="224"/>
    </row>
    <row r="59" spans="3:246" s="223" customFormat="1">
      <c r="C59" s="224" t="str">
        <f t="shared" si="0"/>
        <v>AKRON</v>
      </c>
      <c r="D59" s="224"/>
      <c r="E59" s="224"/>
      <c r="F59" s="224" t="str">
        <f t="shared" si="1"/>
        <v>Travel 01/01/01 To 01/01/01 0</v>
      </c>
      <c r="G59" s="222">
        <f t="shared" ca="1" si="2"/>
        <v>44361</v>
      </c>
      <c r="H59" s="224" t="e">
        <f t="shared" si="3"/>
        <v>#N/A</v>
      </c>
      <c r="I59" s="224"/>
      <c r="J59" s="224" t="str">
        <f t="shared" si="4"/>
        <v>1</v>
      </c>
      <c r="K59" s="224"/>
      <c r="L59" s="224" t="s">
        <v>381</v>
      </c>
      <c r="M59" s="224" t="str">
        <f t="shared" si="5"/>
        <v>PBMC4RG</v>
      </c>
      <c r="N59" s="224"/>
      <c r="O59" s="224"/>
      <c r="P59" s="224"/>
      <c r="Q59" s="224"/>
      <c r="R59" s="224">
        <f t="shared" si="6"/>
        <v>28.56</v>
      </c>
      <c r="S59" s="213"/>
      <c r="T59" s="213"/>
      <c r="U59" s="213"/>
      <c r="V59" s="213"/>
      <c r="W59" s="213"/>
      <c r="X59" s="213"/>
      <c r="Y59" s="222">
        <f t="shared" ca="1" si="7"/>
        <v>44361</v>
      </c>
      <c r="Z59" s="225"/>
      <c r="AA59" s="225"/>
      <c r="AB59" s="226"/>
      <c r="AC59" s="226"/>
      <c r="AD59" s="227"/>
      <c r="AE59" s="228"/>
      <c r="AF59" s="228"/>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30"/>
      <c r="BC59" s="230"/>
      <c r="BD59" s="230"/>
      <c r="BE59" s="230"/>
      <c r="BF59" s="230"/>
      <c r="BG59" s="230"/>
      <c r="BH59" s="230"/>
      <c r="BI59" s="230"/>
      <c r="BJ59" s="230"/>
      <c r="BK59" s="230"/>
      <c r="BL59" s="230"/>
      <c r="BM59" s="230"/>
      <c r="BN59" s="230"/>
      <c r="BO59" s="230"/>
      <c r="BP59" s="230"/>
      <c r="BQ59" s="230"/>
      <c r="BR59" s="230"/>
      <c r="BS59" s="230"/>
      <c r="BT59" s="230"/>
      <c r="BU59" s="230"/>
      <c r="BV59" s="231"/>
      <c r="BW59" s="231"/>
      <c r="BX59" s="231"/>
      <c r="BY59" s="230"/>
      <c r="BZ59" s="230"/>
      <c r="CA59" s="230"/>
      <c r="CB59" s="231"/>
      <c r="CC59" s="230"/>
      <c r="CD59" s="231"/>
      <c r="CE59" s="230"/>
      <c r="CF59" s="230"/>
      <c r="CG59" s="230"/>
      <c r="CH59" s="232"/>
      <c r="CI59" s="230"/>
      <c r="CJ59" s="230"/>
      <c r="CK59" s="230"/>
      <c r="CL59" s="230"/>
      <c r="CM59" s="230"/>
      <c r="CN59" s="232"/>
      <c r="CO59" s="230"/>
      <c r="CP59" s="230"/>
      <c r="CQ59" s="230"/>
      <c r="CR59" s="233"/>
      <c r="CS59" s="233"/>
      <c r="CT59" s="234"/>
      <c r="CU59" s="235"/>
      <c r="CV59" s="234"/>
      <c r="CW59" s="233"/>
      <c r="CX59" s="233"/>
      <c r="CY59" s="233"/>
      <c r="DB59" s="224"/>
      <c r="DE59" s="224"/>
      <c r="DF59" s="224"/>
      <c r="DG59" s="224" t="str">
        <f t="shared" si="8"/>
        <v>CELL C6 - SUPERVISING STUDENT TEACHERS</v>
      </c>
      <c r="DH59" s="215">
        <f>ROUND('Auto Journal Entries'!A69,2)</f>
        <v>0</v>
      </c>
      <c r="DI59" s="212"/>
      <c r="DJ59" s="212"/>
      <c r="DK59" s="213"/>
      <c r="DL59" s="213"/>
      <c r="DM59" s="212"/>
      <c r="DN59" s="213"/>
      <c r="DO59" s="212"/>
      <c r="DP59" s="212"/>
      <c r="DQ59" s="212"/>
      <c r="DR59" s="212"/>
      <c r="DS59" s="213"/>
      <c r="DT59" s="213"/>
      <c r="DU59" s="212"/>
      <c r="DV59" s="212"/>
      <c r="DW59" s="212"/>
      <c r="DX59" s="212"/>
      <c r="DY59" s="212"/>
      <c r="DZ59" s="212"/>
      <c r="EA59" s="212"/>
      <c r="EB59" s="212"/>
      <c r="EC59" s="212"/>
      <c r="ED59" s="212"/>
      <c r="EE59" s="212"/>
      <c r="EF59" s="212"/>
      <c r="EG59" s="213"/>
      <c r="EH59" s="212"/>
      <c r="EI59" s="212"/>
      <c r="EJ59" s="212"/>
      <c r="EK59" s="212"/>
      <c r="EL59" s="212"/>
      <c r="EM59" s="212"/>
      <c r="EN59" s="212"/>
      <c r="EO59" s="212"/>
      <c r="EP59" s="212"/>
      <c r="EQ59" s="212"/>
      <c r="ER59" s="212"/>
      <c r="ES59" s="212"/>
      <c r="ET59" s="212"/>
      <c r="EU59" s="212"/>
      <c r="EV59" s="212"/>
      <c r="EW59" s="212"/>
      <c r="EX59" s="212"/>
      <c r="EY59" s="212"/>
      <c r="EZ59" s="212"/>
      <c r="FA59" s="212"/>
      <c r="FB59" s="212"/>
      <c r="FC59" s="212"/>
      <c r="FD59" s="212"/>
      <c r="FE59" s="212"/>
      <c r="FF59" s="212"/>
      <c r="FG59" s="212"/>
      <c r="FH59" s="212"/>
      <c r="FI59" s="212"/>
      <c r="FJ59" s="212"/>
      <c r="FK59" s="212"/>
      <c r="FL59" s="212"/>
      <c r="FM59" s="216"/>
      <c r="FN59" s="212"/>
      <c r="FO59" s="212"/>
      <c r="FP59" s="212"/>
      <c r="FQ59" s="212"/>
      <c r="FR59" s="212"/>
      <c r="FS59" s="212"/>
      <c r="FT59" s="212"/>
      <c r="FU59" s="212"/>
      <c r="FV59" s="212"/>
      <c r="FW59" s="212"/>
      <c r="FX59" s="212"/>
      <c r="FY59" s="212"/>
      <c r="FZ59" s="212"/>
      <c r="GA59" s="212"/>
      <c r="GB59" s="212"/>
      <c r="GC59" s="212"/>
      <c r="GD59" s="212"/>
      <c r="GE59" s="212"/>
      <c r="GF59" s="213"/>
      <c r="GG59" s="214"/>
      <c r="GH59" s="213"/>
      <c r="GI59" s="212"/>
      <c r="GJ59" s="212"/>
      <c r="GK59" s="212"/>
      <c r="GL59" s="212"/>
      <c r="GM59" s="212"/>
      <c r="GN59" s="213"/>
      <c r="GO59" s="213"/>
      <c r="GP59" s="212"/>
      <c r="GQ59" s="213" t="str">
        <f>'Auto Journal Entries'!C69</f>
        <v>XXXX Select Account</v>
      </c>
      <c r="GR59" s="212">
        <f>'Auto Journal Entries'!B69</f>
        <v>0</v>
      </c>
      <c r="GS59" s="213"/>
      <c r="GT59" s="213"/>
      <c r="GU59" s="213"/>
      <c r="GV59" s="213"/>
      <c r="GW59" s="213" t="str">
        <f>'Auto Journal Entries'!D69</f>
        <v xml:space="preserve"> </v>
      </c>
      <c r="GX59" s="215">
        <f>ROUND('Auto Journal Entries'!A69,2)</f>
        <v>0</v>
      </c>
      <c r="HA59" s="224"/>
      <c r="HB59" s="224"/>
      <c r="HC59" s="224"/>
      <c r="HM59" s="236"/>
      <c r="HP59" s="224"/>
      <c r="HT59" s="236"/>
      <c r="ID59" s="237"/>
      <c r="IJ59" s="224"/>
      <c r="IK59" s="237"/>
      <c r="IL59" s="224"/>
    </row>
    <row r="60" spans="3:246" s="223" customFormat="1">
      <c r="C60" s="224" t="str">
        <f>C58</f>
        <v>AKRON</v>
      </c>
      <c r="D60" s="224"/>
      <c r="E60" s="224"/>
      <c r="F60" s="224" t="str">
        <f>F58</f>
        <v>Travel 01/01/01 To 01/01/01 0</v>
      </c>
      <c r="G60" s="222">
        <f ca="1">G58</f>
        <v>44361</v>
      </c>
      <c r="H60" s="224" t="e">
        <f>H58</f>
        <v>#N/A</v>
      </c>
      <c r="I60" s="224"/>
      <c r="J60" s="224" t="str">
        <f>J58</f>
        <v>1</v>
      </c>
      <c r="K60" s="224"/>
      <c r="L60" s="224" t="s">
        <v>381</v>
      </c>
      <c r="M60" s="224" t="str">
        <f>M58</f>
        <v>PBMC4RG</v>
      </c>
      <c r="N60" s="224"/>
      <c r="O60" s="224"/>
      <c r="P60" s="224"/>
      <c r="Q60" s="224"/>
      <c r="R60" s="224">
        <f>R58</f>
        <v>28.56</v>
      </c>
      <c r="S60" s="213"/>
      <c r="T60" s="213"/>
      <c r="U60" s="213"/>
      <c r="V60" s="213"/>
      <c r="W60" s="213"/>
      <c r="X60" s="213"/>
      <c r="Y60" s="222">
        <f ca="1">Y58</f>
        <v>44361</v>
      </c>
      <c r="Z60" s="225"/>
      <c r="AA60" s="225"/>
      <c r="AB60" s="226"/>
      <c r="AC60" s="226"/>
      <c r="AD60" s="227"/>
      <c r="AE60" s="228"/>
      <c r="AF60" s="228"/>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30"/>
      <c r="BC60" s="230"/>
      <c r="BD60" s="230"/>
      <c r="BE60" s="230"/>
      <c r="BF60" s="230"/>
      <c r="BG60" s="230"/>
      <c r="BH60" s="230"/>
      <c r="BI60" s="230"/>
      <c r="BJ60" s="230"/>
      <c r="BK60" s="230"/>
      <c r="BL60" s="230"/>
      <c r="BM60" s="230"/>
      <c r="BN60" s="230"/>
      <c r="BO60" s="230"/>
      <c r="BP60" s="230"/>
      <c r="BQ60" s="230"/>
      <c r="BR60" s="230"/>
      <c r="BS60" s="230"/>
      <c r="BT60" s="230"/>
      <c r="BU60" s="230"/>
      <c r="BV60" s="231"/>
      <c r="BW60" s="231"/>
      <c r="BX60" s="231"/>
      <c r="BY60" s="230"/>
      <c r="BZ60" s="230"/>
      <c r="CA60" s="230"/>
      <c r="CB60" s="231"/>
      <c r="CC60" s="230"/>
      <c r="CD60" s="231"/>
      <c r="CE60" s="230"/>
      <c r="CF60" s="230"/>
      <c r="CG60" s="230"/>
      <c r="CH60" s="232"/>
      <c r="CI60" s="230"/>
      <c r="CJ60" s="230"/>
      <c r="CK60" s="230"/>
      <c r="CL60" s="230"/>
      <c r="CM60" s="230"/>
      <c r="CN60" s="232"/>
      <c r="CO60" s="230"/>
      <c r="CP60" s="230"/>
      <c r="CQ60" s="230"/>
      <c r="CR60" s="233"/>
      <c r="CS60" s="233"/>
      <c r="CT60" s="234"/>
      <c r="CU60" s="235"/>
      <c r="CV60" s="234"/>
      <c r="CW60" s="233"/>
      <c r="CX60" s="233"/>
      <c r="CY60" s="233"/>
      <c r="DB60" s="224"/>
      <c r="DE60" s="224"/>
      <c r="DF60" s="224"/>
      <c r="DG60" s="224" t="str">
        <f>DG58</f>
        <v>CELL C6 - SUPERVISING STUDENT TEACHERS</v>
      </c>
      <c r="DH60" s="215">
        <f>ROUND('Auto Journal Entries'!A70,2)</f>
        <v>0</v>
      </c>
      <c r="DI60" s="212"/>
      <c r="DJ60" s="212"/>
      <c r="DK60" s="213"/>
      <c r="DL60" s="213"/>
      <c r="DM60" s="212"/>
      <c r="DN60" s="213"/>
      <c r="DO60" s="212"/>
      <c r="DP60" s="212"/>
      <c r="DQ60" s="212"/>
      <c r="DR60" s="212"/>
      <c r="DS60" s="213"/>
      <c r="DT60" s="213"/>
      <c r="DU60" s="212"/>
      <c r="DV60" s="212"/>
      <c r="DW60" s="212"/>
      <c r="DX60" s="212"/>
      <c r="DY60" s="212"/>
      <c r="DZ60" s="212"/>
      <c r="EA60" s="212"/>
      <c r="EB60" s="212"/>
      <c r="EC60" s="212"/>
      <c r="ED60" s="212"/>
      <c r="EE60" s="212"/>
      <c r="EF60" s="212"/>
      <c r="EG60" s="213"/>
      <c r="EH60" s="212"/>
      <c r="EI60" s="212"/>
      <c r="EJ60" s="212"/>
      <c r="EK60" s="212"/>
      <c r="EL60" s="212"/>
      <c r="EM60" s="212"/>
      <c r="EN60" s="212"/>
      <c r="EO60" s="212"/>
      <c r="EP60" s="212"/>
      <c r="EQ60" s="212"/>
      <c r="ER60" s="212"/>
      <c r="ES60" s="212"/>
      <c r="ET60" s="212"/>
      <c r="EU60" s="212"/>
      <c r="EV60" s="212"/>
      <c r="EW60" s="212"/>
      <c r="EX60" s="212"/>
      <c r="EY60" s="212"/>
      <c r="EZ60" s="212"/>
      <c r="FA60" s="212"/>
      <c r="FB60" s="212"/>
      <c r="FC60" s="212"/>
      <c r="FD60" s="212"/>
      <c r="FE60" s="212"/>
      <c r="FF60" s="212"/>
      <c r="FG60" s="212"/>
      <c r="FH60" s="212"/>
      <c r="FI60" s="212"/>
      <c r="FJ60" s="212"/>
      <c r="FK60" s="212"/>
      <c r="FL60" s="212"/>
      <c r="FM60" s="216"/>
      <c r="FN60" s="212"/>
      <c r="FO60" s="212"/>
      <c r="FP60" s="212"/>
      <c r="FQ60" s="212"/>
      <c r="FR60" s="212"/>
      <c r="FS60" s="212"/>
      <c r="FT60" s="212"/>
      <c r="FU60" s="212"/>
      <c r="FV60" s="212"/>
      <c r="FW60" s="212"/>
      <c r="FX60" s="212"/>
      <c r="FY60" s="212"/>
      <c r="FZ60" s="212"/>
      <c r="GA60" s="212"/>
      <c r="GB60" s="212"/>
      <c r="GC60" s="212"/>
      <c r="GD60" s="212"/>
      <c r="GE60" s="212"/>
      <c r="GF60" s="213"/>
      <c r="GG60" s="214"/>
      <c r="GH60" s="213"/>
      <c r="GI60" s="212"/>
      <c r="GJ60" s="212"/>
      <c r="GK60" s="212"/>
      <c r="GL60" s="212"/>
      <c r="GM60" s="212"/>
      <c r="GN60" s="213"/>
      <c r="GO60" s="213"/>
      <c r="GP60" s="212"/>
      <c r="GQ60" s="213" t="str">
        <f>'Auto Journal Entries'!C70</f>
        <v>XXXX Select Account</v>
      </c>
      <c r="GR60" s="212">
        <f>'Auto Journal Entries'!B70</f>
        <v>0</v>
      </c>
      <c r="GS60" s="213"/>
      <c r="GT60" s="213"/>
      <c r="GU60" s="213"/>
      <c r="GV60" s="213"/>
      <c r="GW60" s="213" t="str">
        <f>'Auto Journal Entries'!D70</f>
        <v xml:space="preserve"> </v>
      </c>
      <c r="GX60" s="215">
        <f>ROUND('Auto Journal Entries'!A70,2)</f>
        <v>0</v>
      </c>
      <c r="HA60" s="224"/>
      <c r="HB60" s="224"/>
      <c r="HC60" s="224"/>
      <c r="HM60" s="236"/>
      <c r="HP60" s="224"/>
      <c r="HT60" s="236"/>
      <c r="ID60" s="237"/>
      <c r="IJ60" s="224"/>
      <c r="IK60" s="237"/>
      <c r="IL60" s="224"/>
    </row>
    <row r="61" spans="3:246" s="223" customFormat="1">
      <c r="C61" s="224" t="str">
        <f t="shared" si="0"/>
        <v>AKRON</v>
      </c>
      <c r="D61" s="224"/>
      <c r="E61" s="224"/>
      <c r="F61" s="224" t="str">
        <f t="shared" si="1"/>
        <v>Travel 01/01/01 To 01/01/01 0</v>
      </c>
      <c r="G61" s="222">
        <f t="shared" ca="1" si="2"/>
        <v>44361</v>
      </c>
      <c r="H61" s="224" t="e">
        <f t="shared" si="3"/>
        <v>#N/A</v>
      </c>
      <c r="I61" s="224"/>
      <c r="J61" s="224" t="str">
        <f t="shared" si="4"/>
        <v>1</v>
      </c>
      <c r="K61" s="224"/>
      <c r="L61" s="224" t="s">
        <v>381</v>
      </c>
      <c r="M61" s="224" t="str">
        <f t="shared" si="5"/>
        <v>PBMC4RG</v>
      </c>
      <c r="N61" s="224"/>
      <c r="O61" s="224"/>
      <c r="P61" s="224"/>
      <c r="Q61" s="224"/>
      <c r="R61" s="224">
        <f t="shared" si="6"/>
        <v>28.56</v>
      </c>
      <c r="S61" s="213"/>
      <c r="T61" s="213"/>
      <c r="U61" s="213"/>
      <c r="V61" s="213"/>
      <c r="W61" s="213"/>
      <c r="X61" s="213"/>
      <c r="Y61" s="222">
        <f t="shared" ca="1" si="7"/>
        <v>44361</v>
      </c>
      <c r="Z61" s="225"/>
      <c r="AA61" s="225"/>
      <c r="AB61" s="226"/>
      <c r="AC61" s="226"/>
      <c r="AD61" s="227"/>
      <c r="AE61" s="228"/>
      <c r="AF61" s="228"/>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30"/>
      <c r="BC61" s="230"/>
      <c r="BD61" s="230"/>
      <c r="BE61" s="230"/>
      <c r="BF61" s="230"/>
      <c r="BG61" s="230"/>
      <c r="BH61" s="230"/>
      <c r="BI61" s="230"/>
      <c r="BJ61" s="230"/>
      <c r="BK61" s="230"/>
      <c r="BL61" s="230"/>
      <c r="BM61" s="230"/>
      <c r="BN61" s="230"/>
      <c r="BO61" s="230"/>
      <c r="BP61" s="230"/>
      <c r="BQ61" s="230"/>
      <c r="BR61" s="230"/>
      <c r="BS61" s="230"/>
      <c r="BT61" s="230"/>
      <c r="BU61" s="230"/>
      <c r="BV61" s="231"/>
      <c r="BW61" s="231"/>
      <c r="BX61" s="231"/>
      <c r="BY61" s="230"/>
      <c r="BZ61" s="230"/>
      <c r="CA61" s="230"/>
      <c r="CB61" s="231"/>
      <c r="CC61" s="230"/>
      <c r="CD61" s="231"/>
      <c r="CE61" s="230"/>
      <c r="CF61" s="230"/>
      <c r="CG61" s="230"/>
      <c r="CH61" s="232"/>
      <c r="CI61" s="230"/>
      <c r="CJ61" s="230"/>
      <c r="CK61" s="230"/>
      <c r="CL61" s="230"/>
      <c r="CM61" s="230"/>
      <c r="CN61" s="232"/>
      <c r="CO61" s="230"/>
      <c r="CP61" s="230"/>
      <c r="CQ61" s="230"/>
      <c r="CR61" s="233"/>
      <c r="CS61" s="233"/>
      <c r="CT61" s="234"/>
      <c r="CU61" s="235"/>
      <c r="CV61" s="234"/>
      <c r="CW61" s="233"/>
      <c r="CX61" s="233"/>
      <c r="CY61" s="233"/>
      <c r="DB61" s="224"/>
      <c r="DE61" s="224"/>
      <c r="DF61" s="224"/>
      <c r="DG61" s="224" t="str">
        <f t="shared" si="8"/>
        <v>CELL C6 - SUPERVISING STUDENT TEACHERS</v>
      </c>
      <c r="DH61" s="215">
        <f>ROUND('Auto Journal Entries'!A71,2)</f>
        <v>0</v>
      </c>
      <c r="DI61" s="212"/>
      <c r="DJ61" s="212"/>
      <c r="DK61" s="213"/>
      <c r="DL61" s="213"/>
      <c r="DM61" s="212"/>
      <c r="DN61" s="213"/>
      <c r="DO61" s="212"/>
      <c r="DP61" s="212"/>
      <c r="DQ61" s="212"/>
      <c r="DR61" s="212"/>
      <c r="DS61" s="213"/>
      <c r="DT61" s="213"/>
      <c r="DU61" s="212"/>
      <c r="DV61" s="212"/>
      <c r="DW61" s="212"/>
      <c r="DX61" s="212"/>
      <c r="DY61" s="212"/>
      <c r="DZ61" s="212"/>
      <c r="EA61" s="212"/>
      <c r="EB61" s="212"/>
      <c r="EC61" s="212"/>
      <c r="ED61" s="212"/>
      <c r="EE61" s="212"/>
      <c r="EF61" s="212"/>
      <c r="EG61" s="213"/>
      <c r="EH61" s="212"/>
      <c r="EI61" s="212"/>
      <c r="EJ61" s="212"/>
      <c r="EK61" s="212"/>
      <c r="EL61" s="212"/>
      <c r="EM61" s="212"/>
      <c r="EN61" s="212"/>
      <c r="EO61" s="212"/>
      <c r="EP61" s="212"/>
      <c r="EQ61" s="212"/>
      <c r="ER61" s="212"/>
      <c r="ES61" s="212"/>
      <c r="ET61" s="212"/>
      <c r="EU61" s="212"/>
      <c r="EV61" s="212"/>
      <c r="EW61" s="212"/>
      <c r="EX61" s="212"/>
      <c r="EY61" s="212"/>
      <c r="EZ61" s="212"/>
      <c r="FA61" s="212"/>
      <c r="FB61" s="212"/>
      <c r="FC61" s="212"/>
      <c r="FD61" s="212"/>
      <c r="FE61" s="212"/>
      <c r="FF61" s="212"/>
      <c r="FG61" s="212"/>
      <c r="FH61" s="212"/>
      <c r="FI61" s="212"/>
      <c r="FJ61" s="212"/>
      <c r="FK61" s="212"/>
      <c r="FL61" s="212"/>
      <c r="FM61" s="216"/>
      <c r="FN61" s="212"/>
      <c r="FO61" s="212"/>
      <c r="FP61" s="212"/>
      <c r="FQ61" s="212"/>
      <c r="FR61" s="212"/>
      <c r="FS61" s="212"/>
      <c r="FT61" s="212"/>
      <c r="FU61" s="212"/>
      <c r="FV61" s="212"/>
      <c r="FW61" s="212"/>
      <c r="FX61" s="212"/>
      <c r="FY61" s="212"/>
      <c r="FZ61" s="212"/>
      <c r="GA61" s="212"/>
      <c r="GB61" s="212"/>
      <c r="GC61" s="212"/>
      <c r="GD61" s="212"/>
      <c r="GE61" s="212"/>
      <c r="GF61" s="213"/>
      <c r="GG61" s="214"/>
      <c r="GH61" s="213"/>
      <c r="GI61" s="212"/>
      <c r="GJ61" s="212"/>
      <c r="GK61" s="212"/>
      <c r="GL61" s="212"/>
      <c r="GM61" s="212"/>
      <c r="GN61" s="213"/>
      <c r="GO61" s="213"/>
      <c r="GP61" s="212"/>
      <c r="GQ61" s="213" t="str">
        <f>'Auto Journal Entries'!C71</f>
        <v>7065 Mileage</v>
      </c>
      <c r="GR61" s="212">
        <f>'Auto Journal Entries'!B71</f>
        <v>0</v>
      </c>
      <c r="GS61" s="213"/>
      <c r="GT61" s="213"/>
      <c r="GU61" s="213"/>
      <c r="GV61" s="213"/>
      <c r="GW61" s="213" t="str">
        <f>'Auto Journal Entries'!D71</f>
        <v>Mileage</v>
      </c>
      <c r="GX61" s="215">
        <f>ROUND('Auto Journal Entries'!A71,2)</f>
        <v>0</v>
      </c>
      <c r="HA61" s="224"/>
      <c r="HB61" s="224"/>
      <c r="HC61" s="224"/>
      <c r="HM61" s="236"/>
      <c r="HP61" s="224"/>
      <c r="HT61" s="236"/>
      <c r="ID61" s="237"/>
      <c r="IJ61" s="224"/>
      <c r="IK61" s="237"/>
      <c r="IL61" s="224"/>
    </row>
    <row r="62" spans="3:246" s="223" customFormat="1">
      <c r="C62" s="224" t="str">
        <f t="shared" si="0"/>
        <v>AKRON</v>
      </c>
      <c r="D62" s="224"/>
      <c r="E62" s="224"/>
      <c r="F62" s="224" t="str">
        <f t="shared" si="1"/>
        <v>Travel 01/01/01 To 01/01/01 0</v>
      </c>
      <c r="G62" s="222">
        <f t="shared" ca="1" si="2"/>
        <v>44361</v>
      </c>
      <c r="H62" s="224" t="e">
        <f t="shared" si="3"/>
        <v>#N/A</v>
      </c>
      <c r="I62" s="224"/>
      <c r="J62" s="224" t="str">
        <f t="shared" si="4"/>
        <v>1</v>
      </c>
      <c r="K62" s="224"/>
      <c r="L62" s="224" t="s">
        <v>381</v>
      </c>
      <c r="M62" s="224" t="str">
        <f t="shared" si="5"/>
        <v>PBMC4RG</v>
      </c>
      <c r="N62" s="224"/>
      <c r="O62" s="224"/>
      <c r="P62" s="224"/>
      <c r="Q62" s="224"/>
      <c r="R62" s="224">
        <f t="shared" si="6"/>
        <v>28.56</v>
      </c>
      <c r="S62" s="213"/>
      <c r="T62" s="213"/>
      <c r="U62" s="213"/>
      <c r="V62" s="213"/>
      <c r="W62" s="213"/>
      <c r="X62" s="213"/>
      <c r="Y62" s="222">
        <f t="shared" ca="1" si="7"/>
        <v>44361</v>
      </c>
      <c r="Z62" s="225"/>
      <c r="AA62" s="225"/>
      <c r="AB62" s="226"/>
      <c r="AC62" s="226"/>
      <c r="AD62" s="227"/>
      <c r="AE62" s="228"/>
      <c r="AF62" s="228"/>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30"/>
      <c r="BC62" s="230"/>
      <c r="BD62" s="230"/>
      <c r="BE62" s="230"/>
      <c r="BF62" s="230"/>
      <c r="BG62" s="230"/>
      <c r="BH62" s="230"/>
      <c r="BI62" s="230"/>
      <c r="BJ62" s="230"/>
      <c r="BK62" s="230"/>
      <c r="BL62" s="230"/>
      <c r="BM62" s="230"/>
      <c r="BN62" s="230"/>
      <c r="BO62" s="230"/>
      <c r="BP62" s="230"/>
      <c r="BQ62" s="230"/>
      <c r="BR62" s="230"/>
      <c r="BS62" s="230"/>
      <c r="BT62" s="230"/>
      <c r="BU62" s="230"/>
      <c r="BV62" s="231"/>
      <c r="BW62" s="231"/>
      <c r="BX62" s="231"/>
      <c r="BY62" s="230"/>
      <c r="BZ62" s="230"/>
      <c r="CA62" s="230"/>
      <c r="CB62" s="231"/>
      <c r="CC62" s="230"/>
      <c r="CD62" s="231"/>
      <c r="CE62" s="230"/>
      <c r="CF62" s="230"/>
      <c r="CG62" s="230"/>
      <c r="CH62" s="232"/>
      <c r="CI62" s="230"/>
      <c r="CJ62" s="230"/>
      <c r="CK62" s="230"/>
      <c r="CL62" s="230"/>
      <c r="CM62" s="230"/>
      <c r="CN62" s="232"/>
      <c r="CO62" s="230"/>
      <c r="CP62" s="230"/>
      <c r="CQ62" s="230"/>
      <c r="CR62" s="233"/>
      <c r="CS62" s="233"/>
      <c r="CT62" s="234"/>
      <c r="CU62" s="235"/>
      <c r="CV62" s="234"/>
      <c r="CW62" s="233"/>
      <c r="CX62" s="233"/>
      <c r="CY62" s="233"/>
      <c r="DB62" s="224"/>
      <c r="DE62" s="224"/>
      <c r="DF62" s="224"/>
      <c r="DG62" s="224" t="str">
        <f t="shared" si="8"/>
        <v>CELL C6 - SUPERVISING STUDENT TEACHERS</v>
      </c>
      <c r="DH62" s="215">
        <f>ROUND('Auto Journal Entries'!A72,2)</f>
        <v>0</v>
      </c>
      <c r="DI62" s="212"/>
      <c r="DJ62" s="212"/>
      <c r="DK62" s="213"/>
      <c r="DL62" s="213"/>
      <c r="DM62" s="212"/>
      <c r="DN62" s="213"/>
      <c r="DO62" s="212"/>
      <c r="DP62" s="212"/>
      <c r="DQ62" s="212"/>
      <c r="DR62" s="212"/>
      <c r="DS62" s="213"/>
      <c r="DT62" s="213"/>
      <c r="DU62" s="212"/>
      <c r="DV62" s="212"/>
      <c r="DW62" s="212"/>
      <c r="DX62" s="212"/>
      <c r="DY62" s="212"/>
      <c r="DZ62" s="212"/>
      <c r="EA62" s="212"/>
      <c r="EB62" s="212"/>
      <c r="EC62" s="212"/>
      <c r="ED62" s="212"/>
      <c r="EE62" s="212"/>
      <c r="EF62" s="212"/>
      <c r="EG62" s="213"/>
      <c r="EH62" s="212"/>
      <c r="EI62" s="212"/>
      <c r="EJ62" s="212"/>
      <c r="EK62" s="212"/>
      <c r="EL62" s="212"/>
      <c r="EM62" s="212"/>
      <c r="EN62" s="212"/>
      <c r="EO62" s="212"/>
      <c r="EP62" s="212"/>
      <c r="EQ62" s="212"/>
      <c r="ER62" s="212"/>
      <c r="ES62" s="212"/>
      <c r="ET62" s="212"/>
      <c r="EU62" s="212"/>
      <c r="EV62" s="212"/>
      <c r="EW62" s="212"/>
      <c r="EX62" s="212"/>
      <c r="EY62" s="212"/>
      <c r="EZ62" s="212"/>
      <c r="FA62" s="212"/>
      <c r="FB62" s="212"/>
      <c r="FC62" s="212"/>
      <c r="FD62" s="212"/>
      <c r="FE62" s="212"/>
      <c r="FF62" s="212"/>
      <c r="FG62" s="212"/>
      <c r="FH62" s="212"/>
      <c r="FI62" s="212"/>
      <c r="FJ62" s="212"/>
      <c r="FK62" s="212"/>
      <c r="FL62" s="212"/>
      <c r="FM62" s="216"/>
      <c r="FN62" s="212"/>
      <c r="FO62" s="212"/>
      <c r="FP62" s="212"/>
      <c r="FQ62" s="212"/>
      <c r="FR62" s="212"/>
      <c r="FS62" s="212"/>
      <c r="FT62" s="212"/>
      <c r="FU62" s="212"/>
      <c r="FV62" s="212"/>
      <c r="FW62" s="212"/>
      <c r="FX62" s="212"/>
      <c r="FY62" s="212"/>
      <c r="FZ62" s="212"/>
      <c r="GA62" s="212"/>
      <c r="GB62" s="212"/>
      <c r="GC62" s="212"/>
      <c r="GD62" s="212"/>
      <c r="GE62" s="212"/>
      <c r="GF62" s="213"/>
      <c r="GG62" s="214"/>
      <c r="GH62" s="213"/>
      <c r="GI62" s="212"/>
      <c r="GJ62" s="212"/>
      <c r="GK62" s="212"/>
      <c r="GL62" s="212"/>
      <c r="GM62" s="212"/>
      <c r="GN62" s="213"/>
      <c r="GO62" s="213"/>
      <c r="GP62" s="212"/>
      <c r="GQ62" s="213" t="str">
        <f>'Auto Journal Entries'!C72</f>
        <v>7066 Lodging</v>
      </c>
      <c r="GR62" s="212">
        <f>'Auto Journal Entries'!B72</f>
        <v>0</v>
      </c>
      <c r="GS62" s="213"/>
      <c r="GT62" s="213"/>
      <c r="GU62" s="213"/>
      <c r="GV62" s="213"/>
      <c r="GW62" s="213" t="str">
        <f>'Auto Journal Entries'!D72</f>
        <v xml:space="preserve"> </v>
      </c>
      <c r="GX62" s="215">
        <f>ROUND('Auto Journal Entries'!A72,2)</f>
        <v>0</v>
      </c>
      <c r="HA62" s="224"/>
      <c r="HB62" s="224"/>
      <c r="HC62" s="224"/>
      <c r="HM62" s="236"/>
      <c r="HP62" s="224"/>
      <c r="HT62" s="236"/>
      <c r="ID62" s="237"/>
      <c r="IJ62" s="224"/>
      <c r="IK62" s="237"/>
      <c r="IL62" s="224"/>
    </row>
    <row r="63" spans="3:246" s="223" customFormat="1">
      <c r="C63" s="224" t="str">
        <f t="shared" si="0"/>
        <v>AKRON</v>
      </c>
      <c r="D63" s="224"/>
      <c r="E63" s="224"/>
      <c r="F63" s="224" t="str">
        <f t="shared" si="1"/>
        <v>Travel 01/01/01 To 01/01/01 0</v>
      </c>
      <c r="G63" s="222">
        <f t="shared" ca="1" si="2"/>
        <v>44361</v>
      </c>
      <c r="H63" s="224" t="e">
        <f t="shared" si="3"/>
        <v>#N/A</v>
      </c>
      <c r="I63" s="224"/>
      <c r="J63" s="224" t="str">
        <f t="shared" si="4"/>
        <v>1</v>
      </c>
      <c r="K63" s="224"/>
      <c r="L63" s="224" t="s">
        <v>381</v>
      </c>
      <c r="M63" s="224" t="str">
        <f t="shared" si="5"/>
        <v>PBMC4RG</v>
      </c>
      <c r="N63" s="224"/>
      <c r="O63" s="224"/>
      <c r="P63" s="224"/>
      <c r="Q63" s="224"/>
      <c r="R63" s="224">
        <f t="shared" si="6"/>
        <v>28.56</v>
      </c>
      <c r="S63" s="213"/>
      <c r="T63" s="213"/>
      <c r="U63" s="213"/>
      <c r="V63" s="213"/>
      <c r="W63" s="213"/>
      <c r="X63" s="213"/>
      <c r="Y63" s="222">
        <f t="shared" ca="1" si="7"/>
        <v>44361</v>
      </c>
      <c r="Z63" s="225"/>
      <c r="AA63" s="225"/>
      <c r="AB63" s="226"/>
      <c r="AC63" s="226"/>
      <c r="AD63" s="227"/>
      <c r="AE63" s="228"/>
      <c r="AF63" s="228"/>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30"/>
      <c r="BC63" s="230"/>
      <c r="BD63" s="230"/>
      <c r="BE63" s="230"/>
      <c r="BF63" s="230"/>
      <c r="BG63" s="230"/>
      <c r="BH63" s="230"/>
      <c r="BI63" s="230"/>
      <c r="BJ63" s="230"/>
      <c r="BK63" s="230"/>
      <c r="BL63" s="230"/>
      <c r="BM63" s="230"/>
      <c r="BN63" s="230"/>
      <c r="BO63" s="230"/>
      <c r="BP63" s="230"/>
      <c r="BQ63" s="230"/>
      <c r="BR63" s="230"/>
      <c r="BS63" s="230"/>
      <c r="BT63" s="230"/>
      <c r="BU63" s="230"/>
      <c r="BV63" s="231"/>
      <c r="BW63" s="231"/>
      <c r="BX63" s="231"/>
      <c r="BY63" s="230"/>
      <c r="BZ63" s="230"/>
      <c r="CA63" s="230"/>
      <c r="CB63" s="231"/>
      <c r="CC63" s="230"/>
      <c r="CD63" s="231"/>
      <c r="CE63" s="230"/>
      <c r="CF63" s="230"/>
      <c r="CG63" s="230"/>
      <c r="CH63" s="232"/>
      <c r="CI63" s="230"/>
      <c r="CJ63" s="230"/>
      <c r="CK63" s="230"/>
      <c r="CL63" s="230"/>
      <c r="CM63" s="230"/>
      <c r="CN63" s="232"/>
      <c r="CO63" s="230"/>
      <c r="CP63" s="230"/>
      <c r="CQ63" s="230"/>
      <c r="CR63" s="233"/>
      <c r="CS63" s="233"/>
      <c r="CT63" s="234"/>
      <c r="CU63" s="235"/>
      <c r="CV63" s="234"/>
      <c r="CW63" s="233"/>
      <c r="CX63" s="233"/>
      <c r="CY63" s="233"/>
      <c r="DB63" s="224"/>
      <c r="DE63" s="224"/>
      <c r="DF63" s="224"/>
      <c r="DG63" s="224" t="str">
        <f t="shared" si="8"/>
        <v>CELL C6 - SUPERVISING STUDENT TEACHERS</v>
      </c>
      <c r="DH63" s="215">
        <f>ROUND('Auto Journal Entries'!A73,2)</f>
        <v>0</v>
      </c>
      <c r="DI63" s="212"/>
      <c r="DJ63" s="212"/>
      <c r="DK63" s="213"/>
      <c r="DL63" s="213"/>
      <c r="DM63" s="212"/>
      <c r="DN63" s="213"/>
      <c r="DO63" s="212"/>
      <c r="DP63" s="212"/>
      <c r="DQ63" s="212"/>
      <c r="DR63" s="212"/>
      <c r="DS63" s="213"/>
      <c r="DT63" s="213"/>
      <c r="DU63" s="212"/>
      <c r="DV63" s="212"/>
      <c r="DW63" s="212"/>
      <c r="DX63" s="212"/>
      <c r="DY63" s="212"/>
      <c r="DZ63" s="212"/>
      <c r="EA63" s="212"/>
      <c r="EB63" s="212"/>
      <c r="EC63" s="212"/>
      <c r="ED63" s="212"/>
      <c r="EE63" s="212"/>
      <c r="EF63" s="212"/>
      <c r="EG63" s="213"/>
      <c r="EH63" s="212"/>
      <c r="EI63" s="212"/>
      <c r="EJ63" s="212"/>
      <c r="EK63" s="212"/>
      <c r="EL63" s="212"/>
      <c r="EM63" s="212"/>
      <c r="EN63" s="212"/>
      <c r="EO63" s="212"/>
      <c r="EP63" s="212"/>
      <c r="EQ63" s="212"/>
      <c r="ER63" s="212"/>
      <c r="ES63" s="212"/>
      <c r="ET63" s="212"/>
      <c r="EU63" s="212"/>
      <c r="EV63" s="212"/>
      <c r="EW63" s="212"/>
      <c r="EX63" s="212"/>
      <c r="EY63" s="212"/>
      <c r="EZ63" s="212"/>
      <c r="FA63" s="212"/>
      <c r="FB63" s="212"/>
      <c r="FC63" s="212"/>
      <c r="FD63" s="212"/>
      <c r="FE63" s="212"/>
      <c r="FF63" s="212"/>
      <c r="FG63" s="212"/>
      <c r="FH63" s="212"/>
      <c r="FI63" s="212"/>
      <c r="FJ63" s="212"/>
      <c r="FK63" s="212"/>
      <c r="FL63" s="212"/>
      <c r="FM63" s="216"/>
      <c r="FN63" s="212"/>
      <c r="FO63" s="212"/>
      <c r="FP63" s="212"/>
      <c r="FQ63" s="212"/>
      <c r="FR63" s="212"/>
      <c r="FS63" s="212"/>
      <c r="FT63" s="212"/>
      <c r="FU63" s="212"/>
      <c r="FV63" s="212"/>
      <c r="FW63" s="212"/>
      <c r="FX63" s="212"/>
      <c r="FY63" s="212"/>
      <c r="FZ63" s="212"/>
      <c r="GA63" s="212"/>
      <c r="GB63" s="212"/>
      <c r="GC63" s="212"/>
      <c r="GD63" s="212"/>
      <c r="GE63" s="212"/>
      <c r="GF63" s="213"/>
      <c r="GG63" s="214"/>
      <c r="GH63" s="213"/>
      <c r="GI63" s="212"/>
      <c r="GJ63" s="212"/>
      <c r="GK63" s="212"/>
      <c r="GL63" s="212"/>
      <c r="GM63" s="212"/>
      <c r="GN63" s="213"/>
      <c r="GO63" s="213"/>
      <c r="GP63" s="212"/>
      <c r="GQ63" s="213" t="str">
        <f>'Auto Journal Entries'!C73</f>
        <v>7067 Meals</v>
      </c>
      <c r="GR63" s="212">
        <f>'Auto Journal Entries'!B73</f>
        <v>0</v>
      </c>
      <c r="GS63" s="213"/>
      <c r="GT63" s="213"/>
      <c r="GU63" s="213"/>
      <c r="GV63" s="213"/>
      <c r="GW63" s="213" t="str">
        <f>'Auto Journal Entries'!D73</f>
        <v>Meals</v>
      </c>
      <c r="GX63" s="215">
        <f>ROUND('Auto Journal Entries'!A73,2)</f>
        <v>0</v>
      </c>
      <c r="HA63" s="224"/>
      <c r="HB63" s="224"/>
      <c r="HC63" s="224"/>
      <c r="HM63" s="236"/>
      <c r="HP63" s="224"/>
      <c r="HT63" s="236"/>
      <c r="ID63" s="237"/>
      <c r="IJ63" s="224"/>
      <c r="IK63" s="237"/>
      <c r="IL63" s="224"/>
    </row>
    <row r="64" spans="3:246" s="223" customFormat="1">
      <c r="C64" s="224" t="str">
        <f t="shared" si="0"/>
        <v>AKRON</v>
      </c>
      <c r="D64" s="224"/>
      <c r="E64" s="224"/>
      <c r="F64" s="224" t="str">
        <f t="shared" si="1"/>
        <v>Travel 01/01/01 To 01/01/01 0</v>
      </c>
      <c r="G64" s="222">
        <f t="shared" ca="1" si="2"/>
        <v>44361</v>
      </c>
      <c r="H64" s="224" t="e">
        <f t="shared" si="3"/>
        <v>#N/A</v>
      </c>
      <c r="I64" s="224"/>
      <c r="J64" s="224" t="str">
        <f t="shared" si="4"/>
        <v>1</v>
      </c>
      <c r="K64" s="224"/>
      <c r="L64" s="224" t="s">
        <v>381</v>
      </c>
      <c r="M64" s="224" t="str">
        <f t="shared" si="5"/>
        <v>PBMC4RG</v>
      </c>
      <c r="N64" s="224"/>
      <c r="O64" s="224"/>
      <c r="P64" s="224"/>
      <c r="Q64" s="224"/>
      <c r="R64" s="224">
        <f t="shared" si="6"/>
        <v>28.56</v>
      </c>
      <c r="S64" s="213"/>
      <c r="T64" s="213"/>
      <c r="U64" s="213"/>
      <c r="V64" s="213"/>
      <c r="W64" s="213"/>
      <c r="X64" s="213"/>
      <c r="Y64" s="222">
        <f t="shared" ca="1" si="7"/>
        <v>44361</v>
      </c>
      <c r="Z64" s="225"/>
      <c r="AA64" s="225"/>
      <c r="AB64" s="226"/>
      <c r="AC64" s="226"/>
      <c r="AD64" s="227"/>
      <c r="AE64" s="228"/>
      <c r="AF64" s="228"/>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30"/>
      <c r="BC64" s="230"/>
      <c r="BD64" s="230"/>
      <c r="BE64" s="230"/>
      <c r="BF64" s="230"/>
      <c r="BG64" s="230"/>
      <c r="BH64" s="230"/>
      <c r="BI64" s="230"/>
      <c r="BJ64" s="230"/>
      <c r="BK64" s="230"/>
      <c r="BL64" s="230"/>
      <c r="BM64" s="230"/>
      <c r="BN64" s="230"/>
      <c r="BO64" s="230"/>
      <c r="BP64" s="230"/>
      <c r="BQ64" s="230"/>
      <c r="BR64" s="230"/>
      <c r="BS64" s="230"/>
      <c r="BT64" s="230"/>
      <c r="BU64" s="230"/>
      <c r="BV64" s="231"/>
      <c r="BW64" s="231"/>
      <c r="BX64" s="231"/>
      <c r="BY64" s="230"/>
      <c r="BZ64" s="230"/>
      <c r="CA64" s="230"/>
      <c r="CB64" s="231"/>
      <c r="CC64" s="230"/>
      <c r="CD64" s="231"/>
      <c r="CE64" s="230"/>
      <c r="CF64" s="230"/>
      <c r="CG64" s="230"/>
      <c r="CH64" s="232"/>
      <c r="CI64" s="230"/>
      <c r="CJ64" s="230"/>
      <c r="CK64" s="230"/>
      <c r="CL64" s="230"/>
      <c r="CM64" s="230"/>
      <c r="CN64" s="232"/>
      <c r="CO64" s="230"/>
      <c r="CP64" s="230"/>
      <c r="CQ64" s="230"/>
      <c r="CR64" s="233"/>
      <c r="CS64" s="233"/>
      <c r="CT64" s="234"/>
      <c r="CU64" s="235"/>
      <c r="CV64" s="234"/>
      <c r="CW64" s="233"/>
      <c r="CX64" s="233"/>
      <c r="CY64" s="233"/>
      <c r="DB64" s="224"/>
      <c r="DE64" s="224"/>
      <c r="DF64" s="224"/>
      <c r="DG64" s="224" t="str">
        <f t="shared" si="8"/>
        <v>CELL C6 - SUPERVISING STUDENT TEACHERS</v>
      </c>
      <c r="DH64" s="215">
        <f>ROUND('Auto Journal Entries'!A74,2)</f>
        <v>0</v>
      </c>
      <c r="DI64" s="212"/>
      <c r="DJ64" s="212"/>
      <c r="DK64" s="213"/>
      <c r="DL64" s="213"/>
      <c r="DM64" s="212"/>
      <c r="DN64" s="213"/>
      <c r="DO64" s="212"/>
      <c r="DP64" s="212"/>
      <c r="DQ64" s="212"/>
      <c r="DR64" s="212"/>
      <c r="DS64" s="213"/>
      <c r="DT64" s="213"/>
      <c r="DU64" s="212"/>
      <c r="DV64" s="212"/>
      <c r="DW64" s="212"/>
      <c r="DX64" s="212"/>
      <c r="DY64" s="212"/>
      <c r="DZ64" s="212"/>
      <c r="EA64" s="212"/>
      <c r="EB64" s="212"/>
      <c r="EC64" s="212"/>
      <c r="ED64" s="212"/>
      <c r="EE64" s="212"/>
      <c r="EF64" s="212"/>
      <c r="EG64" s="213"/>
      <c r="EH64" s="212"/>
      <c r="EI64" s="212"/>
      <c r="EJ64" s="212"/>
      <c r="EK64" s="212"/>
      <c r="EL64" s="212"/>
      <c r="EM64" s="212"/>
      <c r="EN64" s="212"/>
      <c r="EO64" s="212"/>
      <c r="EP64" s="212"/>
      <c r="EQ64" s="212"/>
      <c r="ER64" s="212"/>
      <c r="ES64" s="212"/>
      <c r="ET64" s="212"/>
      <c r="EU64" s="212"/>
      <c r="EV64" s="212"/>
      <c r="EW64" s="212"/>
      <c r="EX64" s="212"/>
      <c r="EY64" s="212"/>
      <c r="EZ64" s="212"/>
      <c r="FA64" s="212"/>
      <c r="FB64" s="212"/>
      <c r="FC64" s="212"/>
      <c r="FD64" s="212"/>
      <c r="FE64" s="212"/>
      <c r="FF64" s="212"/>
      <c r="FG64" s="212"/>
      <c r="FH64" s="212"/>
      <c r="FI64" s="212"/>
      <c r="FJ64" s="212"/>
      <c r="FK64" s="212"/>
      <c r="FL64" s="212"/>
      <c r="FM64" s="216"/>
      <c r="FN64" s="212"/>
      <c r="FO64" s="212"/>
      <c r="FP64" s="212"/>
      <c r="FQ64" s="212"/>
      <c r="FR64" s="212"/>
      <c r="FS64" s="212"/>
      <c r="FT64" s="212"/>
      <c r="FU64" s="212"/>
      <c r="FV64" s="212"/>
      <c r="FW64" s="212"/>
      <c r="FX64" s="212"/>
      <c r="FY64" s="212"/>
      <c r="FZ64" s="212"/>
      <c r="GA64" s="212"/>
      <c r="GB64" s="212"/>
      <c r="GC64" s="212"/>
      <c r="GD64" s="212"/>
      <c r="GE64" s="212"/>
      <c r="GF64" s="213"/>
      <c r="GG64" s="214"/>
      <c r="GH64" s="213"/>
      <c r="GI64" s="212"/>
      <c r="GJ64" s="212"/>
      <c r="GK64" s="212"/>
      <c r="GL64" s="212"/>
      <c r="GM64" s="212"/>
      <c r="GN64" s="213"/>
      <c r="GO64" s="213"/>
      <c r="GP64" s="212"/>
      <c r="GQ64" s="213" t="str">
        <f>'Auto Journal Entries'!C74</f>
        <v>XXXX Select Account</v>
      </c>
      <c r="GR64" s="212">
        <f>'Auto Journal Entries'!B74</f>
        <v>0</v>
      </c>
      <c r="GS64" s="213"/>
      <c r="GT64" s="213"/>
      <c r="GU64" s="213"/>
      <c r="GV64" s="213"/>
      <c r="GW64" s="213" t="str">
        <f>'Auto Journal Entries'!D74</f>
        <v xml:space="preserve"> </v>
      </c>
      <c r="GX64" s="215">
        <f>ROUND('Auto Journal Entries'!A74,2)</f>
        <v>0</v>
      </c>
      <c r="HA64" s="224"/>
      <c r="HB64" s="224"/>
      <c r="HC64" s="224"/>
      <c r="HM64" s="236"/>
      <c r="HP64" s="224"/>
      <c r="HT64" s="236"/>
      <c r="ID64" s="237"/>
      <c r="IJ64" s="224"/>
      <c r="IK64" s="237"/>
      <c r="IL64" s="224"/>
    </row>
    <row r="65" spans="3:246" s="223" customFormat="1">
      <c r="C65" s="224" t="str">
        <f t="shared" si="0"/>
        <v>AKRON</v>
      </c>
      <c r="D65" s="224"/>
      <c r="E65" s="224"/>
      <c r="F65" s="224" t="str">
        <f t="shared" si="1"/>
        <v>Travel 01/01/01 To 01/01/01 0</v>
      </c>
      <c r="G65" s="222">
        <f t="shared" ca="1" si="2"/>
        <v>44361</v>
      </c>
      <c r="H65" s="224" t="e">
        <f t="shared" si="3"/>
        <v>#N/A</v>
      </c>
      <c r="I65" s="224"/>
      <c r="J65" s="224" t="str">
        <f t="shared" si="4"/>
        <v>1</v>
      </c>
      <c r="K65" s="224"/>
      <c r="L65" s="224" t="s">
        <v>381</v>
      </c>
      <c r="M65" s="224" t="str">
        <f t="shared" si="5"/>
        <v>PBMC4RG</v>
      </c>
      <c r="N65" s="224"/>
      <c r="O65" s="224"/>
      <c r="P65" s="224"/>
      <c r="Q65" s="224"/>
      <c r="R65" s="224">
        <f t="shared" si="6"/>
        <v>28.56</v>
      </c>
      <c r="S65" s="213"/>
      <c r="T65" s="213"/>
      <c r="U65" s="213"/>
      <c r="V65" s="213"/>
      <c r="W65" s="213"/>
      <c r="X65" s="213"/>
      <c r="Y65" s="222">
        <f t="shared" ca="1" si="7"/>
        <v>44361</v>
      </c>
      <c r="Z65" s="225"/>
      <c r="AA65" s="225"/>
      <c r="AB65" s="226"/>
      <c r="AC65" s="226"/>
      <c r="AD65" s="227"/>
      <c r="AE65" s="228"/>
      <c r="AF65" s="228"/>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30"/>
      <c r="BC65" s="230"/>
      <c r="BD65" s="230"/>
      <c r="BE65" s="230"/>
      <c r="BF65" s="230"/>
      <c r="BG65" s="230"/>
      <c r="BH65" s="230"/>
      <c r="BI65" s="230"/>
      <c r="BJ65" s="230"/>
      <c r="BK65" s="230"/>
      <c r="BL65" s="230"/>
      <c r="BM65" s="230"/>
      <c r="BN65" s="230"/>
      <c r="BO65" s="230"/>
      <c r="BP65" s="230"/>
      <c r="BQ65" s="230"/>
      <c r="BR65" s="230"/>
      <c r="BS65" s="230"/>
      <c r="BT65" s="230"/>
      <c r="BU65" s="230"/>
      <c r="BV65" s="231"/>
      <c r="BW65" s="231"/>
      <c r="BX65" s="231"/>
      <c r="BY65" s="230"/>
      <c r="BZ65" s="230"/>
      <c r="CA65" s="230"/>
      <c r="CB65" s="231"/>
      <c r="CC65" s="230"/>
      <c r="CD65" s="231"/>
      <c r="CE65" s="230"/>
      <c r="CF65" s="230"/>
      <c r="CG65" s="230"/>
      <c r="CH65" s="232"/>
      <c r="CI65" s="230"/>
      <c r="CJ65" s="230"/>
      <c r="CK65" s="230"/>
      <c r="CL65" s="230"/>
      <c r="CM65" s="230"/>
      <c r="CN65" s="232"/>
      <c r="CO65" s="230"/>
      <c r="CP65" s="230"/>
      <c r="CQ65" s="230"/>
      <c r="CR65" s="233"/>
      <c r="CS65" s="233"/>
      <c r="CT65" s="234"/>
      <c r="CU65" s="235"/>
      <c r="CV65" s="234"/>
      <c r="CW65" s="233"/>
      <c r="CX65" s="233"/>
      <c r="CY65" s="233"/>
      <c r="DB65" s="224"/>
      <c r="DE65" s="224"/>
      <c r="DF65" s="224"/>
      <c r="DG65" s="224" t="str">
        <f t="shared" si="8"/>
        <v>CELL C6 - SUPERVISING STUDENT TEACHERS</v>
      </c>
      <c r="DH65" s="215">
        <f>ROUND('Auto Journal Entries'!A75,2)</f>
        <v>0</v>
      </c>
      <c r="DI65" s="212"/>
      <c r="DJ65" s="212"/>
      <c r="DK65" s="213"/>
      <c r="DL65" s="213"/>
      <c r="DM65" s="212"/>
      <c r="DN65" s="213"/>
      <c r="DO65" s="212"/>
      <c r="DP65" s="212"/>
      <c r="DQ65" s="212"/>
      <c r="DR65" s="212"/>
      <c r="DS65" s="213"/>
      <c r="DT65" s="213"/>
      <c r="DU65" s="212"/>
      <c r="DV65" s="212"/>
      <c r="DW65" s="212"/>
      <c r="DX65" s="212"/>
      <c r="DY65" s="212"/>
      <c r="DZ65" s="212"/>
      <c r="EA65" s="212"/>
      <c r="EB65" s="212"/>
      <c r="EC65" s="212"/>
      <c r="ED65" s="212"/>
      <c r="EE65" s="212"/>
      <c r="EF65" s="212"/>
      <c r="EG65" s="213"/>
      <c r="EH65" s="212"/>
      <c r="EI65" s="212"/>
      <c r="EJ65" s="212"/>
      <c r="EK65" s="212"/>
      <c r="EL65" s="212"/>
      <c r="EM65" s="212"/>
      <c r="EN65" s="212"/>
      <c r="EO65" s="212"/>
      <c r="EP65" s="212"/>
      <c r="EQ65" s="212"/>
      <c r="ER65" s="212"/>
      <c r="ES65" s="212"/>
      <c r="ET65" s="212"/>
      <c r="EU65" s="212"/>
      <c r="EV65" s="212"/>
      <c r="EW65" s="212"/>
      <c r="EX65" s="212"/>
      <c r="EY65" s="212"/>
      <c r="EZ65" s="212"/>
      <c r="FA65" s="212"/>
      <c r="FB65" s="212"/>
      <c r="FC65" s="212"/>
      <c r="FD65" s="212"/>
      <c r="FE65" s="212"/>
      <c r="FF65" s="212"/>
      <c r="FG65" s="212"/>
      <c r="FH65" s="212"/>
      <c r="FI65" s="212"/>
      <c r="FJ65" s="212"/>
      <c r="FK65" s="212"/>
      <c r="FL65" s="212"/>
      <c r="FM65" s="216"/>
      <c r="FN65" s="212"/>
      <c r="FO65" s="212"/>
      <c r="FP65" s="212"/>
      <c r="FQ65" s="212"/>
      <c r="FR65" s="212"/>
      <c r="FS65" s="212"/>
      <c r="FT65" s="212"/>
      <c r="FU65" s="212"/>
      <c r="FV65" s="212"/>
      <c r="FW65" s="212"/>
      <c r="FX65" s="212"/>
      <c r="FY65" s="212"/>
      <c r="FZ65" s="212"/>
      <c r="GA65" s="212"/>
      <c r="GB65" s="212"/>
      <c r="GC65" s="212"/>
      <c r="GD65" s="212"/>
      <c r="GE65" s="212"/>
      <c r="GF65" s="213"/>
      <c r="GG65" s="214"/>
      <c r="GH65" s="213"/>
      <c r="GI65" s="212"/>
      <c r="GJ65" s="212"/>
      <c r="GK65" s="212"/>
      <c r="GL65" s="212"/>
      <c r="GM65" s="212"/>
      <c r="GN65" s="213"/>
      <c r="GO65" s="213"/>
      <c r="GP65" s="212"/>
      <c r="GQ65" s="213" t="str">
        <f>'Auto Journal Entries'!C75</f>
        <v>XXXX Select Account</v>
      </c>
      <c r="GR65" s="212">
        <f>'Auto Journal Entries'!B75</f>
        <v>0</v>
      </c>
      <c r="GS65" s="213"/>
      <c r="GT65" s="213"/>
      <c r="GU65" s="213"/>
      <c r="GV65" s="213"/>
      <c r="GW65" s="213" t="str">
        <f>'Auto Journal Entries'!D75</f>
        <v xml:space="preserve"> </v>
      </c>
      <c r="GX65" s="215">
        <f>ROUND('Auto Journal Entries'!A75,2)</f>
        <v>0</v>
      </c>
      <c r="HA65" s="224"/>
      <c r="HB65" s="224"/>
      <c r="HC65" s="224"/>
      <c r="HM65" s="236"/>
      <c r="HP65" s="224"/>
      <c r="HT65" s="236"/>
      <c r="ID65" s="237"/>
      <c r="IJ65" s="224"/>
      <c r="IK65" s="237"/>
      <c r="IL65" s="224"/>
    </row>
    <row r="66" spans="3:246" s="223" customFormat="1">
      <c r="C66" s="224" t="str">
        <f t="shared" si="0"/>
        <v>AKRON</v>
      </c>
      <c r="D66" s="224"/>
      <c r="E66" s="224"/>
      <c r="F66" s="224" t="str">
        <f t="shared" si="1"/>
        <v>Travel 01/01/01 To 01/01/01 0</v>
      </c>
      <c r="G66" s="222">
        <f t="shared" ca="1" si="2"/>
        <v>44361</v>
      </c>
      <c r="H66" s="224" t="e">
        <f t="shared" si="3"/>
        <v>#N/A</v>
      </c>
      <c r="I66" s="224"/>
      <c r="J66" s="224" t="str">
        <f t="shared" si="4"/>
        <v>1</v>
      </c>
      <c r="K66" s="224"/>
      <c r="L66" s="224" t="s">
        <v>381</v>
      </c>
      <c r="M66" s="224" t="str">
        <f t="shared" si="5"/>
        <v>PBMC4RG</v>
      </c>
      <c r="N66" s="224"/>
      <c r="O66" s="224"/>
      <c r="P66" s="224"/>
      <c r="Q66" s="224"/>
      <c r="R66" s="224">
        <f t="shared" si="6"/>
        <v>28.56</v>
      </c>
      <c r="S66" s="213"/>
      <c r="T66" s="213"/>
      <c r="U66" s="213"/>
      <c r="V66" s="213"/>
      <c r="W66" s="213"/>
      <c r="X66" s="213"/>
      <c r="Y66" s="222">
        <f t="shared" ca="1" si="7"/>
        <v>44361</v>
      </c>
      <c r="Z66" s="225"/>
      <c r="AA66" s="225"/>
      <c r="AB66" s="226"/>
      <c r="AC66" s="226"/>
      <c r="AD66" s="227"/>
      <c r="AE66" s="228"/>
      <c r="AF66" s="228"/>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30"/>
      <c r="BC66" s="230"/>
      <c r="BD66" s="230"/>
      <c r="BE66" s="230"/>
      <c r="BF66" s="230"/>
      <c r="BG66" s="230"/>
      <c r="BH66" s="230"/>
      <c r="BI66" s="230"/>
      <c r="BJ66" s="230"/>
      <c r="BK66" s="230"/>
      <c r="BL66" s="230"/>
      <c r="BM66" s="230"/>
      <c r="BN66" s="230"/>
      <c r="BO66" s="230"/>
      <c r="BP66" s="230"/>
      <c r="BQ66" s="230"/>
      <c r="BR66" s="230"/>
      <c r="BS66" s="230"/>
      <c r="BT66" s="230"/>
      <c r="BU66" s="230"/>
      <c r="BV66" s="231"/>
      <c r="BW66" s="231"/>
      <c r="BX66" s="231"/>
      <c r="BY66" s="230"/>
      <c r="BZ66" s="230"/>
      <c r="CA66" s="230"/>
      <c r="CB66" s="231"/>
      <c r="CC66" s="230"/>
      <c r="CD66" s="231"/>
      <c r="CE66" s="230"/>
      <c r="CF66" s="230"/>
      <c r="CG66" s="230"/>
      <c r="CH66" s="232"/>
      <c r="CI66" s="230"/>
      <c r="CJ66" s="230"/>
      <c r="CK66" s="230"/>
      <c r="CL66" s="230"/>
      <c r="CM66" s="230"/>
      <c r="CN66" s="232"/>
      <c r="CO66" s="230"/>
      <c r="CP66" s="230"/>
      <c r="CQ66" s="230"/>
      <c r="CR66" s="233"/>
      <c r="CS66" s="233"/>
      <c r="CT66" s="234"/>
      <c r="CU66" s="235"/>
      <c r="CV66" s="234"/>
      <c r="CW66" s="233"/>
      <c r="CX66" s="233"/>
      <c r="CY66" s="233"/>
      <c r="DB66" s="224"/>
      <c r="DE66" s="224"/>
      <c r="DF66" s="224"/>
      <c r="DG66" s="224" t="str">
        <f t="shared" si="8"/>
        <v>CELL C6 - SUPERVISING STUDENT TEACHERS</v>
      </c>
      <c r="DH66" s="215">
        <f>ROUND('Auto Journal Entries'!A76,2)</f>
        <v>0</v>
      </c>
      <c r="DI66" s="212"/>
      <c r="DJ66" s="212"/>
      <c r="DK66" s="213"/>
      <c r="DL66" s="213"/>
      <c r="DM66" s="212"/>
      <c r="DN66" s="213"/>
      <c r="DO66" s="212"/>
      <c r="DP66" s="212"/>
      <c r="DQ66" s="212"/>
      <c r="DR66" s="212"/>
      <c r="DS66" s="213"/>
      <c r="DT66" s="213"/>
      <c r="DU66" s="212"/>
      <c r="DV66" s="212"/>
      <c r="DW66" s="212"/>
      <c r="DX66" s="212"/>
      <c r="DY66" s="212"/>
      <c r="DZ66" s="212"/>
      <c r="EA66" s="212"/>
      <c r="EB66" s="212"/>
      <c r="EC66" s="212"/>
      <c r="ED66" s="212"/>
      <c r="EE66" s="212"/>
      <c r="EF66" s="212"/>
      <c r="EG66" s="213"/>
      <c r="EH66" s="212"/>
      <c r="EI66" s="212"/>
      <c r="EJ66" s="212"/>
      <c r="EK66" s="212"/>
      <c r="EL66" s="212"/>
      <c r="EM66" s="212"/>
      <c r="EN66" s="212"/>
      <c r="EO66" s="212"/>
      <c r="EP66" s="212"/>
      <c r="EQ66" s="212"/>
      <c r="ER66" s="212"/>
      <c r="ES66" s="212"/>
      <c r="ET66" s="212"/>
      <c r="EU66" s="212"/>
      <c r="EV66" s="212"/>
      <c r="EW66" s="212"/>
      <c r="EX66" s="212"/>
      <c r="EY66" s="212"/>
      <c r="EZ66" s="212"/>
      <c r="FA66" s="212"/>
      <c r="FB66" s="212"/>
      <c r="FC66" s="212"/>
      <c r="FD66" s="212"/>
      <c r="FE66" s="212"/>
      <c r="FF66" s="212"/>
      <c r="FG66" s="212"/>
      <c r="FH66" s="212"/>
      <c r="FI66" s="212"/>
      <c r="FJ66" s="212"/>
      <c r="FK66" s="212"/>
      <c r="FL66" s="212"/>
      <c r="FM66" s="216"/>
      <c r="FN66" s="212"/>
      <c r="FO66" s="212"/>
      <c r="FP66" s="212"/>
      <c r="FQ66" s="212"/>
      <c r="FR66" s="212"/>
      <c r="FS66" s="212"/>
      <c r="FT66" s="212"/>
      <c r="FU66" s="212"/>
      <c r="FV66" s="212"/>
      <c r="FW66" s="212"/>
      <c r="FX66" s="212"/>
      <c r="FY66" s="212"/>
      <c r="FZ66" s="212"/>
      <c r="GA66" s="212"/>
      <c r="GB66" s="212"/>
      <c r="GC66" s="212"/>
      <c r="GD66" s="212"/>
      <c r="GE66" s="212"/>
      <c r="GF66" s="213"/>
      <c r="GG66" s="214"/>
      <c r="GH66" s="213"/>
      <c r="GI66" s="212"/>
      <c r="GJ66" s="212"/>
      <c r="GK66" s="212"/>
      <c r="GL66" s="212"/>
      <c r="GM66" s="212"/>
      <c r="GN66" s="213"/>
      <c r="GO66" s="213"/>
      <c r="GP66" s="212"/>
      <c r="GQ66" s="213" t="str">
        <f>'Auto Journal Entries'!C76</f>
        <v>XXXX Select Account</v>
      </c>
      <c r="GR66" s="212">
        <f>'Auto Journal Entries'!B76</f>
        <v>0</v>
      </c>
      <c r="GS66" s="213"/>
      <c r="GT66" s="213"/>
      <c r="GU66" s="213"/>
      <c r="GV66" s="213"/>
      <c r="GW66" s="213" t="str">
        <f>'Auto Journal Entries'!D76</f>
        <v xml:space="preserve"> </v>
      </c>
      <c r="GX66" s="215">
        <f>ROUND('Auto Journal Entries'!A76,2)</f>
        <v>0</v>
      </c>
      <c r="HA66" s="224"/>
      <c r="HB66" s="224"/>
      <c r="HC66" s="224"/>
      <c r="HM66" s="236"/>
      <c r="HP66" s="224"/>
      <c r="HT66" s="236"/>
      <c r="ID66" s="237"/>
      <c r="IJ66" s="224"/>
      <c r="IK66" s="237"/>
      <c r="IL66" s="224"/>
    </row>
    <row r="67" spans="3:246" s="223" customFormat="1">
      <c r="C67" s="224" t="str">
        <f t="shared" si="0"/>
        <v>AKRON</v>
      </c>
      <c r="D67" s="224"/>
      <c r="E67" s="224"/>
      <c r="F67" s="224" t="str">
        <f t="shared" si="1"/>
        <v>Travel 01/01/01 To 01/01/01 0</v>
      </c>
      <c r="G67" s="222">
        <f t="shared" ca="1" si="2"/>
        <v>44361</v>
      </c>
      <c r="H67" s="224" t="e">
        <f t="shared" si="3"/>
        <v>#N/A</v>
      </c>
      <c r="I67" s="224"/>
      <c r="J67" s="224" t="str">
        <f t="shared" si="4"/>
        <v>1</v>
      </c>
      <c r="K67" s="224"/>
      <c r="L67" s="224" t="s">
        <v>381</v>
      </c>
      <c r="M67" s="224" t="str">
        <f t="shared" si="5"/>
        <v>PBMC4RG</v>
      </c>
      <c r="N67" s="224"/>
      <c r="O67" s="224"/>
      <c r="P67" s="224"/>
      <c r="Q67" s="224"/>
      <c r="R67" s="224">
        <f t="shared" si="6"/>
        <v>28.56</v>
      </c>
      <c r="S67" s="213"/>
      <c r="T67" s="213"/>
      <c r="U67" s="213"/>
      <c r="V67" s="213"/>
      <c r="W67" s="213"/>
      <c r="X67" s="213"/>
      <c r="Y67" s="222">
        <f t="shared" ca="1" si="7"/>
        <v>44361</v>
      </c>
      <c r="Z67" s="225"/>
      <c r="AA67" s="225"/>
      <c r="AB67" s="226"/>
      <c r="AC67" s="226"/>
      <c r="AD67" s="227"/>
      <c r="AE67" s="228"/>
      <c r="AF67" s="228"/>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30"/>
      <c r="BC67" s="230"/>
      <c r="BD67" s="230"/>
      <c r="BE67" s="230"/>
      <c r="BF67" s="230"/>
      <c r="BG67" s="230"/>
      <c r="BH67" s="230"/>
      <c r="BI67" s="230"/>
      <c r="BJ67" s="230"/>
      <c r="BK67" s="230"/>
      <c r="BL67" s="230"/>
      <c r="BM67" s="230"/>
      <c r="BN67" s="230"/>
      <c r="BO67" s="230"/>
      <c r="BP67" s="230"/>
      <c r="BQ67" s="230"/>
      <c r="BR67" s="230"/>
      <c r="BS67" s="230"/>
      <c r="BT67" s="230"/>
      <c r="BU67" s="230"/>
      <c r="BV67" s="231"/>
      <c r="BW67" s="231"/>
      <c r="BX67" s="231"/>
      <c r="BY67" s="230"/>
      <c r="BZ67" s="230"/>
      <c r="CA67" s="230"/>
      <c r="CB67" s="231"/>
      <c r="CC67" s="230"/>
      <c r="CD67" s="231"/>
      <c r="CE67" s="230"/>
      <c r="CF67" s="230"/>
      <c r="CG67" s="230"/>
      <c r="CH67" s="232"/>
      <c r="CI67" s="230"/>
      <c r="CJ67" s="230"/>
      <c r="CK67" s="230"/>
      <c r="CL67" s="230"/>
      <c r="CM67" s="230"/>
      <c r="CN67" s="232"/>
      <c r="CO67" s="230"/>
      <c r="CP67" s="230"/>
      <c r="CQ67" s="230"/>
      <c r="CR67" s="233"/>
      <c r="CS67" s="233"/>
      <c r="CT67" s="234"/>
      <c r="CU67" s="235"/>
      <c r="CV67" s="234"/>
      <c r="CW67" s="233"/>
      <c r="CX67" s="233"/>
      <c r="CY67" s="233"/>
      <c r="DB67" s="224"/>
      <c r="DE67" s="224"/>
      <c r="DF67" s="224"/>
      <c r="DG67" s="224" t="str">
        <f t="shared" si="8"/>
        <v>CELL C6 - SUPERVISING STUDENT TEACHERS</v>
      </c>
      <c r="DH67" s="215">
        <f>ROUND('Auto Journal Entries'!A77,2)</f>
        <v>0</v>
      </c>
      <c r="DI67" s="212"/>
      <c r="DJ67" s="212"/>
      <c r="DK67" s="213"/>
      <c r="DL67" s="213"/>
      <c r="DM67" s="212"/>
      <c r="DN67" s="213"/>
      <c r="DO67" s="212"/>
      <c r="DP67" s="212"/>
      <c r="DQ67" s="212"/>
      <c r="DR67" s="212"/>
      <c r="DS67" s="213"/>
      <c r="DT67" s="213"/>
      <c r="DU67" s="212"/>
      <c r="DV67" s="212"/>
      <c r="DW67" s="212"/>
      <c r="DX67" s="212"/>
      <c r="DY67" s="212"/>
      <c r="DZ67" s="212"/>
      <c r="EA67" s="212"/>
      <c r="EB67" s="212"/>
      <c r="EC67" s="212"/>
      <c r="ED67" s="212"/>
      <c r="EE67" s="212"/>
      <c r="EF67" s="212"/>
      <c r="EG67" s="213"/>
      <c r="EH67" s="212"/>
      <c r="EI67" s="212"/>
      <c r="EJ67" s="212"/>
      <c r="EK67" s="212"/>
      <c r="EL67" s="212"/>
      <c r="EM67" s="212"/>
      <c r="EN67" s="212"/>
      <c r="EO67" s="212"/>
      <c r="EP67" s="212"/>
      <c r="EQ67" s="212"/>
      <c r="ER67" s="212"/>
      <c r="ES67" s="212"/>
      <c r="ET67" s="212"/>
      <c r="EU67" s="212"/>
      <c r="EV67" s="212"/>
      <c r="EW67" s="212"/>
      <c r="EX67" s="212"/>
      <c r="EY67" s="212"/>
      <c r="EZ67" s="212"/>
      <c r="FA67" s="212"/>
      <c r="FB67" s="212"/>
      <c r="FC67" s="212"/>
      <c r="FD67" s="212"/>
      <c r="FE67" s="212"/>
      <c r="FF67" s="212"/>
      <c r="FG67" s="212"/>
      <c r="FH67" s="212"/>
      <c r="FI67" s="212"/>
      <c r="FJ67" s="212"/>
      <c r="FK67" s="212"/>
      <c r="FL67" s="212"/>
      <c r="FM67" s="216"/>
      <c r="FN67" s="212"/>
      <c r="FO67" s="212"/>
      <c r="FP67" s="212"/>
      <c r="FQ67" s="212"/>
      <c r="FR67" s="212"/>
      <c r="FS67" s="212"/>
      <c r="FT67" s="212"/>
      <c r="FU67" s="212"/>
      <c r="FV67" s="212"/>
      <c r="FW67" s="212"/>
      <c r="FX67" s="212"/>
      <c r="FY67" s="212"/>
      <c r="FZ67" s="212"/>
      <c r="GA67" s="212"/>
      <c r="GB67" s="212"/>
      <c r="GC67" s="212"/>
      <c r="GD67" s="212"/>
      <c r="GE67" s="212"/>
      <c r="GF67" s="213"/>
      <c r="GG67" s="214"/>
      <c r="GH67" s="213"/>
      <c r="GI67" s="212"/>
      <c r="GJ67" s="212"/>
      <c r="GK67" s="212"/>
      <c r="GL67" s="212"/>
      <c r="GM67" s="212"/>
      <c r="GN67" s="213"/>
      <c r="GO67" s="213"/>
      <c r="GP67" s="212"/>
      <c r="GQ67" s="213" t="str">
        <f>'Auto Journal Entries'!C77</f>
        <v>XXXX Select Account</v>
      </c>
      <c r="GR67" s="212">
        <f>'Auto Journal Entries'!B77</f>
        <v>0</v>
      </c>
      <c r="GS67" s="213"/>
      <c r="GT67" s="213"/>
      <c r="GU67" s="213"/>
      <c r="GV67" s="213"/>
      <c r="GW67" s="213" t="str">
        <f>'Auto Journal Entries'!D77</f>
        <v xml:space="preserve"> </v>
      </c>
      <c r="GX67" s="215">
        <f>ROUND('Auto Journal Entries'!A77,2)</f>
        <v>0</v>
      </c>
      <c r="HA67" s="224"/>
      <c r="HB67" s="224"/>
      <c r="HC67" s="224"/>
      <c r="HM67" s="236"/>
      <c r="HP67" s="224"/>
      <c r="HT67" s="236"/>
      <c r="ID67" s="237"/>
      <c r="IJ67" s="224"/>
      <c r="IK67" s="237"/>
      <c r="IL67" s="224"/>
    </row>
    <row r="68" spans="3:246" s="223" customFormat="1">
      <c r="C68" s="224" t="str">
        <f t="shared" si="0"/>
        <v>AKRON</v>
      </c>
      <c r="D68" s="224"/>
      <c r="E68" s="224"/>
      <c r="F68" s="224" t="str">
        <f t="shared" si="1"/>
        <v>Travel 01/01/01 To 01/01/01 0</v>
      </c>
      <c r="G68" s="222">
        <f t="shared" ca="1" si="2"/>
        <v>44361</v>
      </c>
      <c r="H68" s="224" t="e">
        <f t="shared" si="3"/>
        <v>#N/A</v>
      </c>
      <c r="I68" s="224"/>
      <c r="J68" s="224" t="str">
        <f t="shared" si="4"/>
        <v>1</v>
      </c>
      <c r="K68" s="224"/>
      <c r="L68" s="224" t="s">
        <v>381</v>
      </c>
      <c r="M68" s="224" t="str">
        <f t="shared" si="5"/>
        <v>PBMC4RG</v>
      </c>
      <c r="N68" s="224"/>
      <c r="O68" s="224"/>
      <c r="P68" s="224"/>
      <c r="Q68" s="224"/>
      <c r="R68" s="224">
        <f t="shared" si="6"/>
        <v>28.56</v>
      </c>
      <c r="S68" s="213"/>
      <c r="T68" s="213"/>
      <c r="U68" s="213"/>
      <c r="V68" s="213"/>
      <c r="W68" s="213"/>
      <c r="X68" s="213"/>
      <c r="Y68" s="222">
        <f t="shared" ca="1" si="7"/>
        <v>44361</v>
      </c>
      <c r="Z68" s="225"/>
      <c r="AA68" s="225"/>
      <c r="AB68" s="226"/>
      <c r="AC68" s="226"/>
      <c r="AD68" s="227"/>
      <c r="AE68" s="228"/>
      <c r="AF68" s="228"/>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30"/>
      <c r="BC68" s="230"/>
      <c r="BD68" s="230"/>
      <c r="BE68" s="230"/>
      <c r="BF68" s="230"/>
      <c r="BG68" s="230"/>
      <c r="BH68" s="230"/>
      <c r="BI68" s="230"/>
      <c r="BJ68" s="230"/>
      <c r="BK68" s="230"/>
      <c r="BL68" s="230"/>
      <c r="BM68" s="230"/>
      <c r="BN68" s="230"/>
      <c r="BO68" s="230"/>
      <c r="BP68" s="230"/>
      <c r="BQ68" s="230"/>
      <c r="BR68" s="230"/>
      <c r="BS68" s="230"/>
      <c r="BT68" s="230"/>
      <c r="BU68" s="230"/>
      <c r="BV68" s="231"/>
      <c r="BW68" s="231"/>
      <c r="BX68" s="231"/>
      <c r="BY68" s="230"/>
      <c r="BZ68" s="230"/>
      <c r="CA68" s="230"/>
      <c r="CB68" s="231"/>
      <c r="CC68" s="230"/>
      <c r="CD68" s="231"/>
      <c r="CE68" s="230"/>
      <c r="CF68" s="230"/>
      <c r="CG68" s="230"/>
      <c r="CH68" s="232"/>
      <c r="CI68" s="230"/>
      <c r="CJ68" s="230"/>
      <c r="CK68" s="230"/>
      <c r="CL68" s="230"/>
      <c r="CM68" s="230"/>
      <c r="CN68" s="232"/>
      <c r="CO68" s="230"/>
      <c r="CP68" s="230"/>
      <c r="CQ68" s="230"/>
      <c r="CR68" s="233"/>
      <c r="CS68" s="233"/>
      <c r="CT68" s="234"/>
      <c r="CU68" s="235"/>
      <c r="CV68" s="234"/>
      <c r="CW68" s="233"/>
      <c r="CX68" s="233"/>
      <c r="CY68" s="233"/>
      <c r="DB68" s="224"/>
      <c r="DE68" s="224"/>
      <c r="DF68" s="224"/>
      <c r="DG68" s="224" t="str">
        <f t="shared" si="8"/>
        <v>CELL C6 - SUPERVISING STUDENT TEACHERS</v>
      </c>
      <c r="DH68" s="215">
        <f>ROUND('Auto Journal Entries'!A78,2)</f>
        <v>0</v>
      </c>
      <c r="DI68" s="212"/>
      <c r="DJ68" s="212"/>
      <c r="DK68" s="213"/>
      <c r="DL68" s="213"/>
      <c r="DM68" s="212"/>
      <c r="DN68" s="213"/>
      <c r="DO68" s="212"/>
      <c r="DP68" s="212"/>
      <c r="DQ68" s="212"/>
      <c r="DR68" s="212"/>
      <c r="DS68" s="213"/>
      <c r="DT68" s="213"/>
      <c r="DU68" s="212"/>
      <c r="DV68" s="212"/>
      <c r="DW68" s="212"/>
      <c r="DX68" s="212"/>
      <c r="DY68" s="212"/>
      <c r="DZ68" s="212"/>
      <c r="EA68" s="212"/>
      <c r="EB68" s="212"/>
      <c r="EC68" s="212"/>
      <c r="ED68" s="212"/>
      <c r="EE68" s="212"/>
      <c r="EF68" s="212"/>
      <c r="EG68" s="213"/>
      <c r="EH68" s="212"/>
      <c r="EI68" s="212"/>
      <c r="EJ68" s="212"/>
      <c r="EK68" s="212"/>
      <c r="EL68" s="212"/>
      <c r="EM68" s="212"/>
      <c r="EN68" s="212"/>
      <c r="EO68" s="212"/>
      <c r="EP68" s="212"/>
      <c r="EQ68" s="212"/>
      <c r="ER68" s="212"/>
      <c r="ES68" s="212"/>
      <c r="ET68" s="212"/>
      <c r="EU68" s="212"/>
      <c r="EV68" s="212"/>
      <c r="EW68" s="212"/>
      <c r="EX68" s="212"/>
      <c r="EY68" s="212"/>
      <c r="EZ68" s="212"/>
      <c r="FA68" s="212"/>
      <c r="FB68" s="212"/>
      <c r="FC68" s="212"/>
      <c r="FD68" s="212"/>
      <c r="FE68" s="212"/>
      <c r="FF68" s="212"/>
      <c r="FG68" s="212"/>
      <c r="FH68" s="212"/>
      <c r="FI68" s="212"/>
      <c r="FJ68" s="212"/>
      <c r="FK68" s="212"/>
      <c r="FL68" s="212"/>
      <c r="FM68" s="216"/>
      <c r="FN68" s="212"/>
      <c r="FO68" s="212"/>
      <c r="FP68" s="212"/>
      <c r="FQ68" s="212"/>
      <c r="FR68" s="212"/>
      <c r="FS68" s="212"/>
      <c r="FT68" s="212"/>
      <c r="FU68" s="212"/>
      <c r="FV68" s="212"/>
      <c r="FW68" s="212"/>
      <c r="FX68" s="212"/>
      <c r="FY68" s="212"/>
      <c r="FZ68" s="212"/>
      <c r="GA68" s="212"/>
      <c r="GB68" s="212"/>
      <c r="GC68" s="212"/>
      <c r="GD68" s="212"/>
      <c r="GE68" s="212"/>
      <c r="GF68" s="213"/>
      <c r="GG68" s="214"/>
      <c r="GH68" s="213"/>
      <c r="GI68" s="212"/>
      <c r="GJ68" s="212"/>
      <c r="GK68" s="212"/>
      <c r="GL68" s="212"/>
      <c r="GM68" s="212"/>
      <c r="GN68" s="213"/>
      <c r="GO68" s="213"/>
      <c r="GP68" s="212"/>
      <c r="GQ68" s="213" t="str">
        <f>'Auto Journal Entries'!C78</f>
        <v>XXXX Select Account</v>
      </c>
      <c r="GR68" s="212">
        <f>'Auto Journal Entries'!B78</f>
        <v>0</v>
      </c>
      <c r="GS68" s="213"/>
      <c r="GT68" s="213"/>
      <c r="GU68" s="213"/>
      <c r="GV68" s="213"/>
      <c r="GW68" s="213" t="str">
        <f>'Auto Journal Entries'!D78</f>
        <v xml:space="preserve"> </v>
      </c>
      <c r="GX68" s="215">
        <f>ROUND('Auto Journal Entries'!A78,2)</f>
        <v>0</v>
      </c>
      <c r="HA68" s="224"/>
      <c r="HB68" s="224"/>
      <c r="HC68" s="224"/>
      <c r="HM68" s="236"/>
      <c r="HP68" s="224"/>
      <c r="HT68" s="236"/>
      <c r="ID68" s="237"/>
      <c r="IJ68" s="224"/>
      <c r="IK68" s="237"/>
      <c r="IL68" s="224"/>
    </row>
    <row r="69" spans="3:246" s="223" customFormat="1">
      <c r="C69" s="224" t="str">
        <f t="shared" si="0"/>
        <v>AKRON</v>
      </c>
      <c r="D69" s="224"/>
      <c r="E69" s="224"/>
      <c r="F69" s="224" t="str">
        <f t="shared" si="1"/>
        <v>Travel 01/01/01 To 01/01/01 0</v>
      </c>
      <c r="G69" s="222">
        <f t="shared" ca="1" si="2"/>
        <v>44361</v>
      </c>
      <c r="H69" s="224" t="e">
        <f t="shared" si="3"/>
        <v>#N/A</v>
      </c>
      <c r="I69" s="224"/>
      <c r="J69" s="224" t="str">
        <f t="shared" si="4"/>
        <v>1</v>
      </c>
      <c r="K69" s="224"/>
      <c r="L69" s="224" t="s">
        <v>381</v>
      </c>
      <c r="M69" s="224" t="str">
        <f t="shared" si="5"/>
        <v>PBMC4RG</v>
      </c>
      <c r="N69" s="224"/>
      <c r="O69" s="224"/>
      <c r="P69" s="224"/>
      <c r="Q69" s="224"/>
      <c r="R69" s="224">
        <f t="shared" si="6"/>
        <v>28.56</v>
      </c>
      <c r="S69" s="213"/>
      <c r="T69" s="213"/>
      <c r="U69" s="213"/>
      <c r="V69" s="213"/>
      <c r="W69" s="213"/>
      <c r="X69" s="213"/>
      <c r="Y69" s="222">
        <f t="shared" ca="1" si="7"/>
        <v>44361</v>
      </c>
      <c r="Z69" s="225"/>
      <c r="AA69" s="225"/>
      <c r="AB69" s="226"/>
      <c r="AC69" s="226"/>
      <c r="AD69" s="227"/>
      <c r="AE69" s="228"/>
      <c r="AF69" s="228"/>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30"/>
      <c r="BC69" s="230"/>
      <c r="BD69" s="230"/>
      <c r="BE69" s="230"/>
      <c r="BF69" s="230"/>
      <c r="BG69" s="230"/>
      <c r="BH69" s="230"/>
      <c r="BI69" s="230"/>
      <c r="BJ69" s="230"/>
      <c r="BK69" s="230"/>
      <c r="BL69" s="230"/>
      <c r="BM69" s="230"/>
      <c r="BN69" s="230"/>
      <c r="BO69" s="230"/>
      <c r="BP69" s="230"/>
      <c r="BQ69" s="230"/>
      <c r="BR69" s="230"/>
      <c r="BS69" s="230"/>
      <c r="BT69" s="230"/>
      <c r="BU69" s="230"/>
      <c r="BV69" s="231"/>
      <c r="BW69" s="231"/>
      <c r="BX69" s="231"/>
      <c r="BY69" s="230"/>
      <c r="BZ69" s="230"/>
      <c r="CA69" s="230"/>
      <c r="CB69" s="231"/>
      <c r="CC69" s="230"/>
      <c r="CD69" s="231"/>
      <c r="CE69" s="230"/>
      <c r="CF69" s="230"/>
      <c r="CG69" s="230"/>
      <c r="CH69" s="232"/>
      <c r="CI69" s="230"/>
      <c r="CJ69" s="230"/>
      <c r="CK69" s="230"/>
      <c r="CL69" s="230"/>
      <c r="CM69" s="230"/>
      <c r="CN69" s="232"/>
      <c r="CO69" s="230"/>
      <c r="CP69" s="230"/>
      <c r="CQ69" s="230"/>
      <c r="CR69" s="233"/>
      <c r="CS69" s="233"/>
      <c r="CT69" s="234"/>
      <c r="CU69" s="235"/>
      <c r="CV69" s="234"/>
      <c r="CW69" s="233"/>
      <c r="CX69" s="233"/>
      <c r="CY69" s="233"/>
      <c r="DB69" s="224"/>
      <c r="DE69" s="224"/>
      <c r="DF69" s="224"/>
      <c r="DG69" s="224" t="str">
        <f t="shared" si="8"/>
        <v>CELL C6 - SUPERVISING STUDENT TEACHERS</v>
      </c>
      <c r="DH69" s="215">
        <f>ROUND('Auto Journal Entries'!A79,2)</f>
        <v>0</v>
      </c>
      <c r="DI69" s="212"/>
      <c r="DJ69" s="212"/>
      <c r="DK69" s="213"/>
      <c r="DL69" s="213"/>
      <c r="DM69" s="212"/>
      <c r="DN69" s="213"/>
      <c r="DO69" s="212"/>
      <c r="DP69" s="212"/>
      <c r="DQ69" s="212"/>
      <c r="DR69" s="212"/>
      <c r="DS69" s="213"/>
      <c r="DT69" s="213"/>
      <c r="DU69" s="212"/>
      <c r="DV69" s="212"/>
      <c r="DW69" s="212"/>
      <c r="DX69" s="212"/>
      <c r="DY69" s="212"/>
      <c r="DZ69" s="212"/>
      <c r="EA69" s="212"/>
      <c r="EB69" s="212"/>
      <c r="EC69" s="212"/>
      <c r="ED69" s="212"/>
      <c r="EE69" s="212"/>
      <c r="EF69" s="212"/>
      <c r="EG69" s="213"/>
      <c r="EH69" s="212"/>
      <c r="EI69" s="212"/>
      <c r="EJ69" s="212"/>
      <c r="EK69" s="212"/>
      <c r="EL69" s="212"/>
      <c r="EM69" s="212"/>
      <c r="EN69" s="212"/>
      <c r="EO69" s="212"/>
      <c r="EP69" s="212"/>
      <c r="EQ69" s="212"/>
      <c r="ER69" s="212"/>
      <c r="ES69" s="212"/>
      <c r="ET69" s="212"/>
      <c r="EU69" s="212"/>
      <c r="EV69" s="212"/>
      <c r="EW69" s="212"/>
      <c r="EX69" s="212"/>
      <c r="EY69" s="212"/>
      <c r="EZ69" s="212"/>
      <c r="FA69" s="212"/>
      <c r="FB69" s="212"/>
      <c r="FC69" s="212"/>
      <c r="FD69" s="212"/>
      <c r="FE69" s="212"/>
      <c r="FF69" s="212"/>
      <c r="FG69" s="212"/>
      <c r="FH69" s="212"/>
      <c r="FI69" s="212"/>
      <c r="FJ69" s="212"/>
      <c r="FK69" s="212"/>
      <c r="FL69" s="212"/>
      <c r="FM69" s="216"/>
      <c r="FN69" s="212"/>
      <c r="FO69" s="212"/>
      <c r="FP69" s="212"/>
      <c r="FQ69" s="212"/>
      <c r="FR69" s="212"/>
      <c r="FS69" s="212"/>
      <c r="FT69" s="212"/>
      <c r="FU69" s="212"/>
      <c r="FV69" s="212"/>
      <c r="FW69" s="212"/>
      <c r="FX69" s="212"/>
      <c r="FY69" s="212"/>
      <c r="FZ69" s="212"/>
      <c r="GA69" s="212"/>
      <c r="GB69" s="212"/>
      <c r="GC69" s="212"/>
      <c r="GD69" s="212"/>
      <c r="GE69" s="212"/>
      <c r="GF69" s="213"/>
      <c r="GG69" s="214"/>
      <c r="GH69" s="213"/>
      <c r="GI69" s="212"/>
      <c r="GJ69" s="212"/>
      <c r="GK69" s="212"/>
      <c r="GL69" s="212"/>
      <c r="GM69" s="212"/>
      <c r="GN69" s="213"/>
      <c r="GO69" s="213"/>
      <c r="GP69" s="212"/>
      <c r="GQ69" s="213" t="str">
        <f>'Auto Journal Entries'!C79</f>
        <v>XXXX Select Account</v>
      </c>
      <c r="GR69" s="212">
        <f>'Auto Journal Entries'!B79</f>
        <v>0</v>
      </c>
      <c r="GS69" s="213"/>
      <c r="GT69" s="213"/>
      <c r="GU69" s="213"/>
      <c r="GV69" s="213"/>
      <c r="GW69" s="213" t="str">
        <f>'Auto Journal Entries'!D79</f>
        <v xml:space="preserve"> </v>
      </c>
      <c r="GX69" s="215">
        <f>ROUND('Auto Journal Entries'!A79,2)</f>
        <v>0</v>
      </c>
      <c r="HA69" s="224"/>
      <c r="HB69" s="224"/>
      <c r="HC69" s="224"/>
      <c r="HM69" s="236"/>
      <c r="HP69" s="224"/>
      <c r="HT69" s="236"/>
      <c r="ID69" s="237"/>
      <c r="IJ69" s="224"/>
      <c r="IK69" s="237"/>
      <c r="IL69" s="224"/>
    </row>
    <row r="70" spans="3:246" s="223" customFormat="1">
      <c r="C70" s="224" t="str">
        <f t="shared" si="0"/>
        <v>AKRON</v>
      </c>
      <c r="D70" s="224"/>
      <c r="E70" s="224"/>
      <c r="F70" s="224" t="str">
        <f t="shared" si="1"/>
        <v>Travel 01/01/01 To 01/01/01 0</v>
      </c>
      <c r="G70" s="222">
        <f t="shared" ca="1" si="2"/>
        <v>44361</v>
      </c>
      <c r="H70" s="224" t="e">
        <f t="shared" si="3"/>
        <v>#N/A</v>
      </c>
      <c r="I70" s="224"/>
      <c r="J70" s="224" t="str">
        <f t="shared" si="4"/>
        <v>1</v>
      </c>
      <c r="K70" s="224"/>
      <c r="L70" s="224" t="s">
        <v>381</v>
      </c>
      <c r="M70" s="224" t="str">
        <f t="shared" si="5"/>
        <v>PBMC4RG</v>
      </c>
      <c r="N70" s="224"/>
      <c r="O70" s="224"/>
      <c r="P70" s="224"/>
      <c r="Q70" s="224"/>
      <c r="R70" s="224">
        <f t="shared" si="6"/>
        <v>28.56</v>
      </c>
      <c r="S70" s="213"/>
      <c r="T70" s="213"/>
      <c r="U70" s="213"/>
      <c r="V70" s="213"/>
      <c r="W70" s="213"/>
      <c r="X70" s="213"/>
      <c r="Y70" s="222">
        <f t="shared" ca="1" si="7"/>
        <v>44361</v>
      </c>
      <c r="Z70" s="225"/>
      <c r="AA70" s="225"/>
      <c r="AB70" s="226"/>
      <c r="AC70" s="226"/>
      <c r="AD70" s="227"/>
      <c r="AE70" s="228"/>
      <c r="AF70" s="228"/>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30"/>
      <c r="BC70" s="230"/>
      <c r="BD70" s="230"/>
      <c r="BE70" s="230"/>
      <c r="BF70" s="230"/>
      <c r="BG70" s="230"/>
      <c r="BH70" s="230"/>
      <c r="BI70" s="230"/>
      <c r="BJ70" s="230"/>
      <c r="BK70" s="230"/>
      <c r="BL70" s="230"/>
      <c r="BM70" s="230"/>
      <c r="BN70" s="230"/>
      <c r="BO70" s="230"/>
      <c r="BP70" s="230"/>
      <c r="BQ70" s="230"/>
      <c r="BR70" s="230"/>
      <c r="BS70" s="230"/>
      <c r="BT70" s="230"/>
      <c r="BU70" s="230"/>
      <c r="BV70" s="231"/>
      <c r="BW70" s="231"/>
      <c r="BX70" s="231"/>
      <c r="BY70" s="230"/>
      <c r="BZ70" s="230"/>
      <c r="CA70" s="230"/>
      <c r="CB70" s="231"/>
      <c r="CC70" s="230"/>
      <c r="CD70" s="231"/>
      <c r="CE70" s="230"/>
      <c r="CF70" s="230"/>
      <c r="CG70" s="230"/>
      <c r="CH70" s="232"/>
      <c r="CI70" s="230"/>
      <c r="CJ70" s="230"/>
      <c r="CK70" s="230"/>
      <c r="CL70" s="230"/>
      <c r="CM70" s="230"/>
      <c r="CN70" s="232"/>
      <c r="CO70" s="230"/>
      <c r="CP70" s="230"/>
      <c r="CQ70" s="230"/>
      <c r="CR70" s="233"/>
      <c r="CS70" s="233"/>
      <c r="CT70" s="234"/>
      <c r="CU70" s="235"/>
      <c r="CV70" s="234"/>
      <c r="CW70" s="233"/>
      <c r="CX70" s="233"/>
      <c r="CY70" s="233"/>
      <c r="DB70" s="224"/>
      <c r="DE70" s="224"/>
      <c r="DF70" s="224"/>
      <c r="DG70" s="224" t="str">
        <f t="shared" si="8"/>
        <v>CELL C6 - SUPERVISING STUDENT TEACHERS</v>
      </c>
      <c r="DH70" s="215">
        <f>ROUND('Auto Journal Entries'!A80,2)</f>
        <v>0</v>
      </c>
      <c r="DI70" s="212"/>
      <c r="DJ70" s="212"/>
      <c r="DK70" s="213"/>
      <c r="DL70" s="213"/>
      <c r="DM70" s="212"/>
      <c r="DN70" s="213"/>
      <c r="DO70" s="212"/>
      <c r="DP70" s="212"/>
      <c r="DQ70" s="212"/>
      <c r="DR70" s="212"/>
      <c r="DS70" s="213"/>
      <c r="DT70" s="213"/>
      <c r="DU70" s="212"/>
      <c r="DV70" s="212"/>
      <c r="DW70" s="212"/>
      <c r="DX70" s="212"/>
      <c r="DY70" s="212"/>
      <c r="DZ70" s="212"/>
      <c r="EA70" s="212"/>
      <c r="EB70" s="212"/>
      <c r="EC70" s="212"/>
      <c r="ED70" s="212"/>
      <c r="EE70" s="212"/>
      <c r="EF70" s="212"/>
      <c r="EG70" s="213"/>
      <c r="EH70" s="212"/>
      <c r="EI70" s="212"/>
      <c r="EJ70" s="212"/>
      <c r="EK70" s="212"/>
      <c r="EL70" s="212"/>
      <c r="EM70" s="212"/>
      <c r="EN70" s="212"/>
      <c r="EO70" s="212"/>
      <c r="EP70" s="212"/>
      <c r="EQ70" s="212"/>
      <c r="ER70" s="212"/>
      <c r="ES70" s="212"/>
      <c r="ET70" s="212"/>
      <c r="EU70" s="212"/>
      <c r="EV70" s="212"/>
      <c r="EW70" s="212"/>
      <c r="EX70" s="212"/>
      <c r="EY70" s="212"/>
      <c r="EZ70" s="212"/>
      <c r="FA70" s="212"/>
      <c r="FB70" s="212"/>
      <c r="FC70" s="212"/>
      <c r="FD70" s="212"/>
      <c r="FE70" s="212"/>
      <c r="FF70" s="212"/>
      <c r="FG70" s="212"/>
      <c r="FH70" s="212"/>
      <c r="FI70" s="212"/>
      <c r="FJ70" s="212"/>
      <c r="FK70" s="212"/>
      <c r="FL70" s="212"/>
      <c r="FM70" s="216"/>
      <c r="FN70" s="212"/>
      <c r="FO70" s="212"/>
      <c r="FP70" s="212"/>
      <c r="FQ70" s="212"/>
      <c r="FR70" s="212"/>
      <c r="FS70" s="212"/>
      <c r="FT70" s="212"/>
      <c r="FU70" s="212"/>
      <c r="FV70" s="212"/>
      <c r="FW70" s="212"/>
      <c r="FX70" s="212"/>
      <c r="FY70" s="212"/>
      <c r="FZ70" s="212"/>
      <c r="GA70" s="212"/>
      <c r="GB70" s="212"/>
      <c r="GC70" s="212"/>
      <c r="GD70" s="212"/>
      <c r="GE70" s="212"/>
      <c r="GF70" s="213"/>
      <c r="GG70" s="214"/>
      <c r="GH70" s="213"/>
      <c r="GI70" s="212"/>
      <c r="GJ70" s="212"/>
      <c r="GK70" s="212"/>
      <c r="GL70" s="212"/>
      <c r="GM70" s="212"/>
      <c r="GN70" s="213"/>
      <c r="GO70" s="213"/>
      <c r="GP70" s="212"/>
      <c r="GQ70" s="213" t="str">
        <f>'Auto Journal Entries'!C80</f>
        <v>XXXX Select Account</v>
      </c>
      <c r="GR70" s="212">
        <f>'Auto Journal Entries'!B80</f>
        <v>0</v>
      </c>
      <c r="GS70" s="213"/>
      <c r="GT70" s="213"/>
      <c r="GU70" s="213"/>
      <c r="GV70" s="213"/>
      <c r="GW70" s="213" t="str">
        <f>'Auto Journal Entries'!D80</f>
        <v xml:space="preserve"> </v>
      </c>
      <c r="GX70" s="215">
        <f>ROUND('Auto Journal Entries'!A80,2)</f>
        <v>0</v>
      </c>
      <c r="HA70" s="224"/>
      <c r="HB70" s="224"/>
      <c r="HC70" s="224"/>
      <c r="HM70" s="236"/>
      <c r="HP70" s="224"/>
      <c r="HT70" s="236"/>
      <c r="ID70" s="237"/>
      <c r="IJ70" s="224"/>
      <c r="IK70" s="237"/>
      <c r="IL70" s="224"/>
    </row>
    <row r="71" spans="3:246" s="223" customFormat="1">
      <c r="C71" s="224" t="str">
        <f t="shared" si="0"/>
        <v>AKRON</v>
      </c>
      <c r="D71" s="224"/>
      <c r="E71" s="224"/>
      <c r="F71" s="224" t="str">
        <f t="shared" si="1"/>
        <v>Travel 01/01/01 To 01/01/01 0</v>
      </c>
      <c r="G71" s="222">
        <f t="shared" ca="1" si="2"/>
        <v>44361</v>
      </c>
      <c r="H71" s="224" t="e">
        <f t="shared" si="3"/>
        <v>#N/A</v>
      </c>
      <c r="I71" s="224"/>
      <c r="J71" s="224" t="str">
        <f t="shared" si="4"/>
        <v>1</v>
      </c>
      <c r="K71" s="224"/>
      <c r="L71" s="224" t="s">
        <v>381</v>
      </c>
      <c r="M71" s="224" t="str">
        <f t="shared" si="5"/>
        <v>PBMC4RG</v>
      </c>
      <c r="N71" s="224"/>
      <c r="O71" s="224"/>
      <c r="P71" s="224"/>
      <c r="Q71" s="224"/>
      <c r="R71" s="224">
        <f t="shared" si="6"/>
        <v>28.56</v>
      </c>
      <c r="S71" s="213"/>
      <c r="T71" s="213"/>
      <c r="U71" s="213"/>
      <c r="V71" s="213"/>
      <c r="W71" s="213"/>
      <c r="X71" s="213"/>
      <c r="Y71" s="222">
        <f t="shared" ca="1" si="7"/>
        <v>44361</v>
      </c>
      <c r="Z71" s="225"/>
      <c r="AA71" s="225"/>
      <c r="AB71" s="226"/>
      <c r="AC71" s="226"/>
      <c r="AD71" s="227"/>
      <c r="AE71" s="228"/>
      <c r="AF71" s="228"/>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30"/>
      <c r="BC71" s="230"/>
      <c r="BD71" s="230"/>
      <c r="BE71" s="230"/>
      <c r="BF71" s="230"/>
      <c r="BG71" s="230"/>
      <c r="BH71" s="230"/>
      <c r="BI71" s="230"/>
      <c r="BJ71" s="230"/>
      <c r="BK71" s="230"/>
      <c r="BL71" s="230"/>
      <c r="BM71" s="230"/>
      <c r="BN71" s="230"/>
      <c r="BO71" s="230"/>
      <c r="BP71" s="230"/>
      <c r="BQ71" s="230"/>
      <c r="BR71" s="230"/>
      <c r="BS71" s="230"/>
      <c r="BT71" s="230"/>
      <c r="BU71" s="230"/>
      <c r="BV71" s="231"/>
      <c r="BW71" s="231"/>
      <c r="BX71" s="231"/>
      <c r="BY71" s="230"/>
      <c r="BZ71" s="230"/>
      <c r="CA71" s="230"/>
      <c r="CB71" s="231"/>
      <c r="CC71" s="230"/>
      <c r="CD71" s="231"/>
      <c r="CE71" s="230"/>
      <c r="CF71" s="230"/>
      <c r="CG71" s="230"/>
      <c r="CH71" s="232"/>
      <c r="CI71" s="230"/>
      <c r="CJ71" s="230"/>
      <c r="CK71" s="230"/>
      <c r="CL71" s="230"/>
      <c r="CM71" s="230"/>
      <c r="CN71" s="232"/>
      <c r="CO71" s="230"/>
      <c r="CP71" s="230"/>
      <c r="CQ71" s="230"/>
      <c r="CR71" s="233"/>
      <c r="CS71" s="233"/>
      <c r="CT71" s="234"/>
      <c r="CU71" s="235"/>
      <c r="CV71" s="234"/>
      <c r="CW71" s="233"/>
      <c r="CX71" s="233"/>
      <c r="CY71" s="233"/>
      <c r="DB71" s="224"/>
      <c r="DE71" s="224"/>
      <c r="DF71" s="224"/>
      <c r="DG71" s="224" t="str">
        <f t="shared" si="8"/>
        <v>CELL C6 - SUPERVISING STUDENT TEACHERS</v>
      </c>
      <c r="DH71" s="215">
        <f>ROUND('Auto Journal Entries'!A81,2)</f>
        <v>0</v>
      </c>
      <c r="DI71" s="212"/>
      <c r="DJ71" s="212"/>
      <c r="DK71" s="213"/>
      <c r="DL71" s="213"/>
      <c r="DM71" s="212"/>
      <c r="DN71" s="213"/>
      <c r="DO71" s="212"/>
      <c r="DP71" s="212"/>
      <c r="DQ71" s="212"/>
      <c r="DR71" s="212"/>
      <c r="DS71" s="213"/>
      <c r="DT71" s="213"/>
      <c r="DU71" s="212"/>
      <c r="DV71" s="212"/>
      <c r="DW71" s="212"/>
      <c r="DX71" s="212"/>
      <c r="DY71" s="212"/>
      <c r="DZ71" s="212"/>
      <c r="EA71" s="212"/>
      <c r="EB71" s="212"/>
      <c r="EC71" s="212"/>
      <c r="ED71" s="212"/>
      <c r="EE71" s="212"/>
      <c r="EF71" s="212"/>
      <c r="EG71" s="213"/>
      <c r="EH71" s="212"/>
      <c r="EI71" s="212"/>
      <c r="EJ71" s="212"/>
      <c r="EK71" s="212"/>
      <c r="EL71" s="212"/>
      <c r="EM71" s="212"/>
      <c r="EN71" s="212"/>
      <c r="EO71" s="212"/>
      <c r="EP71" s="212"/>
      <c r="EQ71" s="212"/>
      <c r="ER71" s="212"/>
      <c r="ES71" s="212"/>
      <c r="ET71" s="212"/>
      <c r="EU71" s="212"/>
      <c r="EV71" s="212"/>
      <c r="EW71" s="212"/>
      <c r="EX71" s="212"/>
      <c r="EY71" s="212"/>
      <c r="EZ71" s="212"/>
      <c r="FA71" s="212"/>
      <c r="FB71" s="212"/>
      <c r="FC71" s="212"/>
      <c r="FD71" s="212"/>
      <c r="FE71" s="212"/>
      <c r="FF71" s="212"/>
      <c r="FG71" s="212"/>
      <c r="FH71" s="212"/>
      <c r="FI71" s="212"/>
      <c r="FJ71" s="212"/>
      <c r="FK71" s="212"/>
      <c r="FL71" s="212"/>
      <c r="FM71" s="216"/>
      <c r="FN71" s="212"/>
      <c r="FO71" s="212"/>
      <c r="FP71" s="212"/>
      <c r="FQ71" s="212"/>
      <c r="FR71" s="212"/>
      <c r="FS71" s="212"/>
      <c r="FT71" s="212"/>
      <c r="FU71" s="212"/>
      <c r="FV71" s="212"/>
      <c r="FW71" s="212"/>
      <c r="FX71" s="212"/>
      <c r="FY71" s="212"/>
      <c r="FZ71" s="212"/>
      <c r="GA71" s="212"/>
      <c r="GB71" s="212"/>
      <c r="GC71" s="212"/>
      <c r="GD71" s="212"/>
      <c r="GE71" s="212"/>
      <c r="GF71" s="213"/>
      <c r="GG71" s="214"/>
      <c r="GH71" s="213"/>
      <c r="GI71" s="212"/>
      <c r="GJ71" s="212"/>
      <c r="GK71" s="212"/>
      <c r="GL71" s="212"/>
      <c r="GM71" s="212"/>
      <c r="GN71" s="213"/>
      <c r="GO71" s="213"/>
      <c r="GP71" s="212"/>
      <c r="GQ71" s="213" t="str">
        <f>'Auto Journal Entries'!C81</f>
        <v>XXXX Select Account</v>
      </c>
      <c r="GR71" s="212">
        <f>'Auto Journal Entries'!B81</f>
        <v>0</v>
      </c>
      <c r="GS71" s="213"/>
      <c r="GT71" s="213"/>
      <c r="GU71" s="213"/>
      <c r="GV71" s="213"/>
      <c r="GW71" s="213" t="str">
        <f>'Auto Journal Entries'!D81</f>
        <v xml:space="preserve"> </v>
      </c>
      <c r="GX71" s="215">
        <f>ROUND('Auto Journal Entries'!A81,2)</f>
        <v>0</v>
      </c>
      <c r="HA71" s="224"/>
      <c r="HB71" s="224"/>
      <c r="HC71" s="224"/>
      <c r="HM71" s="236"/>
      <c r="HP71" s="224"/>
      <c r="HT71" s="236"/>
      <c r="ID71" s="237"/>
      <c r="IJ71" s="224"/>
      <c r="IK71" s="237"/>
      <c r="IL71" s="224"/>
    </row>
    <row r="72" spans="3:246" s="223" customFormat="1">
      <c r="C72" s="224" t="str">
        <f t="shared" si="0"/>
        <v>AKRON</v>
      </c>
      <c r="D72" s="224"/>
      <c r="E72" s="224"/>
      <c r="F72" s="224" t="str">
        <f t="shared" si="1"/>
        <v>Travel 01/01/01 To 01/01/01 0</v>
      </c>
      <c r="G72" s="222">
        <f t="shared" ca="1" si="2"/>
        <v>44361</v>
      </c>
      <c r="H72" s="224" t="e">
        <f t="shared" si="3"/>
        <v>#N/A</v>
      </c>
      <c r="I72" s="224"/>
      <c r="J72" s="224" t="str">
        <f t="shared" si="4"/>
        <v>1</v>
      </c>
      <c r="K72" s="224"/>
      <c r="L72" s="224" t="s">
        <v>381</v>
      </c>
      <c r="M72" s="224" t="str">
        <f t="shared" si="5"/>
        <v>PBMC4RG</v>
      </c>
      <c r="N72" s="224"/>
      <c r="O72" s="224"/>
      <c r="P72" s="224"/>
      <c r="Q72" s="224"/>
      <c r="R72" s="224">
        <f t="shared" si="6"/>
        <v>28.56</v>
      </c>
      <c r="S72" s="213"/>
      <c r="T72" s="213"/>
      <c r="U72" s="213"/>
      <c r="V72" s="213"/>
      <c r="W72" s="213"/>
      <c r="X72" s="213"/>
      <c r="Y72" s="222">
        <f t="shared" ca="1" si="7"/>
        <v>44361</v>
      </c>
      <c r="Z72" s="225"/>
      <c r="AA72" s="225"/>
      <c r="AB72" s="226"/>
      <c r="AC72" s="226"/>
      <c r="AD72" s="227"/>
      <c r="AE72" s="228"/>
      <c r="AF72" s="228"/>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30"/>
      <c r="BC72" s="230"/>
      <c r="BD72" s="230"/>
      <c r="BE72" s="230"/>
      <c r="BF72" s="230"/>
      <c r="BG72" s="230"/>
      <c r="BH72" s="230"/>
      <c r="BI72" s="230"/>
      <c r="BJ72" s="230"/>
      <c r="BK72" s="230"/>
      <c r="BL72" s="230"/>
      <c r="BM72" s="230"/>
      <c r="BN72" s="230"/>
      <c r="BO72" s="230"/>
      <c r="BP72" s="230"/>
      <c r="BQ72" s="230"/>
      <c r="BR72" s="230"/>
      <c r="BS72" s="230"/>
      <c r="BT72" s="230"/>
      <c r="BU72" s="230"/>
      <c r="BV72" s="231"/>
      <c r="BW72" s="231"/>
      <c r="BX72" s="231"/>
      <c r="BY72" s="230"/>
      <c r="BZ72" s="230"/>
      <c r="CA72" s="230"/>
      <c r="CB72" s="231"/>
      <c r="CC72" s="230"/>
      <c r="CD72" s="231"/>
      <c r="CE72" s="230"/>
      <c r="CF72" s="230"/>
      <c r="CG72" s="230"/>
      <c r="CH72" s="232"/>
      <c r="CI72" s="230"/>
      <c r="CJ72" s="230"/>
      <c r="CK72" s="230"/>
      <c r="CL72" s="230"/>
      <c r="CM72" s="230"/>
      <c r="CN72" s="232"/>
      <c r="CO72" s="230"/>
      <c r="CP72" s="230"/>
      <c r="CQ72" s="230"/>
      <c r="CR72" s="233"/>
      <c r="CS72" s="233"/>
      <c r="CT72" s="234"/>
      <c r="CU72" s="235"/>
      <c r="CV72" s="234"/>
      <c r="CW72" s="233"/>
      <c r="CX72" s="233"/>
      <c r="CY72" s="233"/>
      <c r="DB72" s="224"/>
      <c r="DE72" s="224"/>
      <c r="DF72" s="224"/>
      <c r="DG72" s="224" t="str">
        <f t="shared" si="8"/>
        <v>CELL C6 - SUPERVISING STUDENT TEACHERS</v>
      </c>
      <c r="DH72" s="215">
        <f>ROUND('Auto Journal Entries'!A82,2)</f>
        <v>0</v>
      </c>
      <c r="DI72" s="212"/>
      <c r="DJ72" s="212"/>
      <c r="DK72" s="213"/>
      <c r="DL72" s="213"/>
      <c r="DM72" s="212"/>
      <c r="DN72" s="213"/>
      <c r="DO72" s="212"/>
      <c r="DP72" s="212"/>
      <c r="DQ72" s="212"/>
      <c r="DR72" s="212"/>
      <c r="DS72" s="213"/>
      <c r="DT72" s="213"/>
      <c r="DU72" s="212"/>
      <c r="DV72" s="212"/>
      <c r="DW72" s="212"/>
      <c r="DX72" s="212"/>
      <c r="DY72" s="212"/>
      <c r="DZ72" s="212"/>
      <c r="EA72" s="212"/>
      <c r="EB72" s="212"/>
      <c r="EC72" s="212"/>
      <c r="ED72" s="212"/>
      <c r="EE72" s="212"/>
      <c r="EF72" s="212"/>
      <c r="EG72" s="213"/>
      <c r="EH72" s="212"/>
      <c r="EI72" s="212"/>
      <c r="EJ72" s="212"/>
      <c r="EK72" s="212"/>
      <c r="EL72" s="212"/>
      <c r="EM72" s="212"/>
      <c r="EN72" s="212"/>
      <c r="EO72" s="212"/>
      <c r="EP72" s="212"/>
      <c r="EQ72" s="212"/>
      <c r="ER72" s="212"/>
      <c r="ES72" s="212"/>
      <c r="ET72" s="212"/>
      <c r="EU72" s="212"/>
      <c r="EV72" s="212"/>
      <c r="EW72" s="212"/>
      <c r="EX72" s="212"/>
      <c r="EY72" s="212"/>
      <c r="EZ72" s="212"/>
      <c r="FA72" s="212"/>
      <c r="FB72" s="212"/>
      <c r="FC72" s="212"/>
      <c r="FD72" s="212"/>
      <c r="FE72" s="212"/>
      <c r="FF72" s="212"/>
      <c r="FG72" s="212"/>
      <c r="FH72" s="212"/>
      <c r="FI72" s="212"/>
      <c r="FJ72" s="212"/>
      <c r="FK72" s="212"/>
      <c r="FL72" s="212"/>
      <c r="FM72" s="216"/>
      <c r="FN72" s="212"/>
      <c r="FO72" s="212"/>
      <c r="FP72" s="212"/>
      <c r="FQ72" s="212"/>
      <c r="FR72" s="212"/>
      <c r="FS72" s="212"/>
      <c r="FT72" s="212"/>
      <c r="FU72" s="212"/>
      <c r="FV72" s="212"/>
      <c r="FW72" s="212"/>
      <c r="FX72" s="212"/>
      <c r="FY72" s="212"/>
      <c r="FZ72" s="212"/>
      <c r="GA72" s="212"/>
      <c r="GB72" s="212"/>
      <c r="GC72" s="212"/>
      <c r="GD72" s="212"/>
      <c r="GE72" s="212"/>
      <c r="GF72" s="213"/>
      <c r="GG72" s="214"/>
      <c r="GH72" s="213"/>
      <c r="GI72" s="212"/>
      <c r="GJ72" s="212"/>
      <c r="GK72" s="212"/>
      <c r="GL72" s="212"/>
      <c r="GM72" s="212"/>
      <c r="GN72" s="213"/>
      <c r="GO72" s="213"/>
      <c r="GP72" s="212"/>
      <c r="GQ72" s="213" t="str">
        <f>'Auto Journal Entries'!C82</f>
        <v>XXXX Select Account</v>
      </c>
      <c r="GR72" s="212">
        <f>'Auto Journal Entries'!B82</f>
        <v>0</v>
      </c>
      <c r="GS72" s="213"/>
      <c r="GT72" s="213"/>
      <c r="GU72" s="213"/>
      <c r="GV72" s="213"/>
      <c r="GW72" s="213" t="str">
        <f>'Auto Journal Entries'!D82</f>
        <v xml:space="preserve"> </v>
      </c>
      <c r="GX72" s="215">
        <f>ROUND('Auto Journal Entries'!A82,2)</f>
        <v>0</v>
      </c>
      <c r="HA72" s="224"/>
      <c r="HB72" s="224"/>
      <c r="HC72" s="224"/>
      <c r="HM72" s="236"/>
      <c r="HP72" s="224"/>
      <c r="HT72" s="236"/>
      <c r="ID72" s="237"/>
      <c r="IJ72" s="224"/>
      <c r="IK72" s="237"/>
      <c r="IL72" s="224"/>
    </row>
    <row r="73" spans="3:246" s="223" customFormat="1">
      <c r="C73" s="224" t="str">
        <f t="shared" ref="C73:C108" si="9">C72</f>
        <v>AKRON</v>
      </c>
      <c r="D73" s="224"/>
      <c r="E73" s="224"/>
      <c r="F73" s="224" t="str">
        <f t="shared" ref="F73:F108" si="10">F72</f>
        <v>Travel 01/01/01 To 01/01/01 0</v>
      </c>
      <c r="G73" s="222">
        <f t="shared" ref="G73:G108" ca="1" si="11">G72</f>
        <v>44361</v>
      </c>
      <c r="H73" s="224" t="e">
        <f t="shared" ref="H73:H108" si="12">H72</f>
        <v>#N/A</v>
      </c>
      <c r="I73" s="224"/>
      <c r="J73" s="224" t="str">
        <f t="shared" ref="J73:J108" si="13">J72</f>
        <v>1</v>
      </c>
      <c r="K73" s="224"/>
      <c r="L73" s="224" t="s">
        <v>381</v>
      </c>
      <c r="M73" s="224" t="str">
        <f t="shared" ref="M73:M108" si="14">M72</f>
        <v>PBMC4RG</v>
      </c>
      <c r="N73" s="224"/>
      <c r="O73" s="224"/>
      <c r="P73" s="224"/>
      <c r="Q73" s="224"/>
      <c r="R73" s="224">
        <f t="shared" ref="R73:R108" si="15">R72</f>
        <v>28.56</v>
      </c>
      <c r="S73" s="213"/>
      <c r="T73" s="213"/>
      <c r="U73" s="213"/>
      <c r="V73" s="213"/>
      <c r="W73" s="213"/>
      <c r="X73" s="213"/>
      <c r="Y73" s="222">
        <f t="shared" ref="Y73:Y108" ca="1" si="16">Y72</f>
        <v>44361</v>
      </c>
      <c r="Z73" s="225"/>
      <c r="AA73" s="225"/>
      <c r="AB73" s="226"/>
      <c r="AC73" s="226"/>
      <c r="AD73" s="227"/>
      <c r="AE73" s="228"/>
      <c r="AF73" s="228"/>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30"/>
      <c r="BC73" s="230"/>
      <c r="BD73" s="230"/>
      <c r="BE73" s="230"/>
      <c r="BF73" s="230"/>
      <c r="BG73" s="230"/>
      <c r="BH73" s="230"/>
      <c r="BI73" s="230"/>
      <c r="BJ73" s="230"/>
      <c r="BK73" s="230"/>
      <c r="BL73" s="230"/>
      <c r="BM73" s="230"/>
      <c r="BN73" s="230"/>
      <c r="BO73" s="230"/>
      <c r="BP73" s="230"/>
      <c r="BQ73" s="230"/>
      <c r="BR73" s="230"/>
      <c r="BS73" s="230"/>
      <c r="BT73" s="230"/>
      <c r="BU73" s="230"/>
      <c r="BV73" s="231"/>
      <c r="BW73" s="231"/>
      <c r="BX73" s="231"/>
      <c r="BY73" s="230"/>
      <c r="BZ73" s="230"/>
      <c r="CA73" s="230"/>
      <c r="CB73" s="231"/>
      <c r="CC73" s="230"/>
      <c r="CD73" s="231"/>
      <c r="CE73" s="230"/>
      <c r="CF73" s="230"/>
      <c r="CG73" s="230"/>
      <c r="CH73" s="232"/>
      <c r="CI73" s="230"/>
      <c r="CJ73" s="230"/>
      <c r="CK73" s="230"/>
      <c r="CL73" s="230"/>
      <c r="CM73" s="230"/>
      <c r="CN73" s="232"/>
      <c r="CO73" s="230"/>
      <c r="CP73" s="230"/>
      <c r="CQ73" s="230"/>
      <c r="CR73" s="233"/>
      <c r="CS73" s="233"/>
      <c r="CT73" s="234"/>
      <c r="CU73" s="235"/>
      <c r="CV73" s="234"/>
      <c r="CW73" s="233"/>
      <c r="CX73" s="233"/>
      <c r="CY73" s="233"/>
      <c r="DB73" s="224"/>
      <c r="DE73" s="224"/>
      <c r="DF73" s="224"/>
      <c r="DG73" s="224" t="str">
        <f t="shared" ref="DG73:DG107" si="17">DG72</f>
        <v>CELL C6 - SUPERVISING STUDENT TEACHERS</v>
      </c>
      <c r="DH73" s="215">
        <f>ROUND('Auto Journal Entries'!A83,2)</f>
        <v>0</v>
      </c>
      <c r="DI73" s="212"/>
      <c r="DJ73" s="212"/>
      <c r="DK73" s="213"/>
      <c r="DL73" s="213"/>
      <c r="DM73" s="212"/>
      <c r="DN73" s="213"/>
      <c r="DO73" s="212"/>
      <c r="DP73" s="212"/>
      <c r="DQ73" s="212"/>
      <c r="DR73" s="212"/>
      <c r="DS73" s="213"/>
      <c r="DT73" s="213"/>
      <c r="DU73" s="212"/>
      <c r="DV73" s="212"/>
      <c r="DW73" s="212"/>
      <c r="DX73" s="212"/>
      <c r="DY73" s="212"/>
      <c r="DZ73" s="212"/>
      <c r="EA73" s="212"/>
      <c r="EB73" s="212"/>
      <c r="EC73" s="212"/>
      <c r="ED73" s="212"/>
      <c r="EE73" s="212"/>
      <c r="EF73" s="212"/>
      <c r="EG73" s="213"/>
      <c r="EH73" s="212"/>
      <c r="EI73" s="212"/>
      <c r="EJ73" s="212"/>
      <c r="EK73" s="212"/>
      <c r="EL73" s="212"/>
      <c r="EM73" s="212"/>
      <c r="EN73" s="212"/>
      <c r="EO73" s="212"/>
      <c r="EP73" s="212"/>
      <c r="EQ73" s="212"/>
      <c r="ER73" s="212"/>
      <c r="ES73" s="212"/>
      <c r="ET73" s="212"/>
      <c r="EU73" s="212"/>
      <c r="EV73" s="212"/>
      <c r="EW73" s="212"/>
      <c r="EX73" s="212"/>
      <c r="EY73" s="212"/>
      <c r="EZ73" s="212"/>
      <c r="FA73" s="212"/>
      <c r="FB73" s="212"/>
      <c r="FC73" s="212"/>
      <c r="FD73" s="212"/>
      <c r="FE73" s="212"/>
      <c r="FF73" s="212"/>
      <c r="FG73" s="212"/>
      <c r="FH73" s="212"/>
      <c r="FI73" s="212"/>
      <c r="FJ73" s="212"/>
      <c r="FK73" s="212"/>
      <c r="FL73" s="212"/>
      <c r="FM73" s="216"/>
      <c r="FN73" s="212"/>
      <c r="FO73" s="212"/>
      <c r="FP73" s="212"/>
      <c r="FQ73" s="212"/>
      <c r="FR73" s="212"/>
      <c r="FS73" s="212"/>
      <c r="FT73" s="212"/>
      <c r="FU73" s="212"/>
      <c r="FV73" s="212"/>
      <c r="FW73" s="212"/>
      <c r="FX73" s="212"/>
      <c r="FY73" s="212"/>
      <c r="FZ73" s="212"/>
      <c r="GA73" s="212"/>
      <c r="GB73" s="212"/>
      <c r="GC73" s="212"/>
      <c r="GD73" s="212"/>
      <c r="GE73" s="212"/>
      <c r="GF73" s="213"/>
      <c r="GG73" s="214"/>
      <c r="GH73" s="213"/>
      <c r="GI73" s="212"/>
      <c r="GJ73" s="212"/>
      <c r="GK73" s="212"/>
      <c r="GL73" s="212"/>
      <c r="GM73" s="212"/>
      <c r="GN73" s="213"/>
      <c r="GO73" s="213"/>
      <c r="GP73" s="212"/>
      <c r="GQ73" s="213" t="str">
        <f>'Auto Journal Entries'!C83</f>
        <v>XXXX Select Account</v>
      </c>
      <c r="GR73" s="212">
        <f>'Auto Journal Entries'!B83</f>
        <v>0</v>
      </c>
      <c r="GS73" s="213"/>
      <c r="GT73" s="213"/>
      <c r="GU73" s="213"/>
      <c r="GV73" s="213"/>
      <c r="GW73" s="213" t="str">
        <f>'Auto Journal Entries'!D83</f>
        <v xml:space="preserve"> </v>
      </c>
      <c r="GX73" s="215">
        <f>ROUND('Auto Journal Entries'!A83,2)</f>
        <v>0</v>
      </c>
      <c r="HA73" s="224"/>
      <c r="HB73" s="224"/>
      <c r="HC73" s="224"/>
      <c r="HM73" s="236"/>
      <c r="HP73" s="224"/>
      <c r="HT73" s="236"/>
      <c r="ID73" s="237"/>
      <c r="IJ73" s="224"/>
      <c r="IK73" s="237"/>
      <c r="IL73" s="224"/>
    </row>
    <row r="74" spans="3:246" s="223" customFormat="1">
      <c r="C74" s="224" t="str">
        <f t="shared" si="9"/>
        <v>AKRON</v>
      </c>
      <c r="D74" s="224"/>
      <c r="E74" s="224"/>
      <c r="F74" s="224" t="str">
        <f t="shared" si="10"/>
        <v>Travel 01/01/01 To 01/01/01 0</v>
      </c>
      <c r="G74" s="222">
        <f t="shared" ca="1" si="11"/>
        <v>44361</v>
      </c>
      <c r="H74" s="224" t="e">
        <f t="shared" si="12"/>
        <v>#N/A</v>
      </c>
      <c r="I74" s="224"/>
      <c r="J74" s="224" t="str">
        <f t="shared" si="13"/>
        <v>1</v>
      </c>
      <c r="K74" s="224"/>
      <c r="L74" s="224" t="s">
        <v>381</v>
      </c>
      <c r="M74" s="224" t="str">
        <f t="shared" si="14"/>
        <v>PBMC4RG</v>
      </c>
      <c r="N74" s="224"/>
      <c r="O74" s="224"/>
      <c r="P74" s="224"/>
      <c r="Q74" s="224"/>
      <c r="R74" s="224">
        <f t="shared" si="15"/>
        <v>28.56</v>
      </c>
      <c r="S74" s="213"/>
      <c r="T74" s="213"/>
      <c r="U74" s="213"/>
      <c r="V74" s="213"/>
      <c r="W74" s="213"/>
      <c r="X74" s="213"/>
      <c r="Y74" s="222">
        <f t="shared" ca="1" si="16"/>
        <v>44361</v>
      </c>
      <c r="Z74" s="225"/>
      <c r="AA74" s="225"/>
      <c r="AB74" s="226"/>
      <c r="AC74" s="226"/>
      <c r="AD74" s="227"/>
      <c r="AE74" s="228"/>
      <c r="AF74" s="228"/>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30"/>
      <c r="BC74" s="230"/>
      <c r="BD74" s="230"/>
      <c r="BE74" s="230"/>
      <c r="BF74" s="230"/>
      <c r="BG74" s="230"/>
      <c r="BH74" s="230"/>
      <c r="BI74" s="230"/>
      <c r="BJ74" s="230"/>
      <c r="BK74" s="230"/>
      <c r="BL74" s="230"/>
      <c r="BM74" s="230"/>
      <c r="BN74" s="230"/>
      <c r="BO74" s="230"/>
      <c r="BP74" s="230"/>
      <c r="BQ74" s="230"/>
      <c r="BR74" s="230"/>
      <c r="BS74" s="230"/>
      <c r="BT74" s="230"/>
      <c r="BU74" s="230"/>
      <c r="BV74" s="231"/>
      <c r="BW74" s="231"/>
      <c r="BX74" s="231"/>
      <c r="BY74" s="230"/>
      <c r="BZ74" s="230"/>
      <c r="CA74" s="230"/>
      <c r="CB74" s="231"/>
      <c r="CC74" s="230"/>
      <c r="CD74" s="231"/>
      <c r="CE74" s="230"/>
      <c r="CF74" s="230"/>
      <c r="CG74" s="230"/>
      <c r="CH74" s="232"/>
      <c r="CI74" s="230"/>
      <c r="CJ74" s="230"/>
      <c r="CK74" s="230"/>
      <c r="CL74" s="230"/>
      <c r="CM74" s="230"/>
      <c r="CN74" s="232"/>
      <c r="CO74" s="230"/>
      <c r="CP74" s="230"/>
      <c r="CQ74" s="230"/>
      <c r="CR74" s="233"/>
      <c r="CS74" s="233"/>
      <c r="CT74" s="234"/>
      <c r="CU74" s="235"/>
      <c r="CV74" s="234"/>
      <c r="CW74" s="233"/>
      <c r="CX74" s="233"/>
      <c r="CY74" s="233"/>
      <c r="DB74" s="224"/>
      <c r="DE74" s="224"/>
      <c r="DF74" s="224"/>
      <c r="DG74" s="224" t="str">
        <f t="shared" si="17"/>
        <v>CELL C6 - SUPERVISING STUDENT TEACHERS</v>
      </c>
      <c r="DH74" s="215">
        <f>ROUND('Auto Journal Entries'!A84,2)</f>
        <v>0</v>
      </c>
      <c r="DI74" s="212"/>
      <c r="DJ74" s="212"/>
      <c r="DK74" s="213"/>
      <c r="DL74" s="213"/>
      <c r="DM74" s="212"/>
      <c r="DN74" s="213"/>
      <c r="DO74" s="212"/>
      <c r="DP74" s="212"/>
      <c r="DQ74" s="212"/>
      <c r="DR74" s="212"/>
      <c r="DS74" s="213"/>
      <c r="DT74" s="213"/>
      <c r="DU74" s="212"/>
      <c r="DV74" s="212"/>
      <c r="DW74" s="212"/>
      <c r="DX74" s="212"/>
      <c r="DY74" s="212"/>
      <c r="DZ74" s="212"/>
      <c r="EA74" s="212"/>
      <c r="EB74" s="212"/>
      <c r="EC74" s="212"/>
      <c r="ED74" s="212"/>
      <c r="EE74" s="212"/>
      <c r="EF74" s="212"/>
      <c r="EG74" s="213"/>
      <c r="EH74" s="212"/>
      <c r="EI74" s="212"/>
      <c r="EJ74" s="212"/>
      <c r="EK74" s="212"/>
      <c r="EL74" s="212"/>
      <c r="EM74" s="212"/>
      <c r="EN74" s="212"/>
      <c r="EO74" s="212"/>
      <c r="EP74" s="212"/>
      <c r="EQ74" s="212"/>
      <c r="ER74" s="212"/>
      <c r="ES74" s="212"/>
      <c r="ET74" s="212"/>
      <c r="EU74" s="212"/>
      <c r="EV74" s="212"/>
      <c r="EW74" s="212"/>
      <c r="EX74" s="212"/>
      <c r="EY74" s="212"/>
      <c r="EZ74" s="212"/>
      <c r="FA74" s="212"/>
      <c r="FB74" s="212"/>
      <c r="FC74" s="212"/>
      <c r="FD74" s="212"/>
      <c r="FE74" s="212"/>
      <c r="FF74" s="212"/>
      <c r="FG74" s="212"/>
      <c r="FH74" s="212"/>
      <c r="FI74" s="212"/>
      <c r="FJ74" s="212"/>
      <c r="FK74" s="212"/>
      <c r="FL74" s="212"/>
      <c r="FM74" s="216"/>
      <c r="FN74" s="212"/>
      <c r="FO74" s="212"/>
      <c r="FP74" s="212"/>
      <c r="FQ74" s="212"/>
      <c r="FR74" s="212"/>
      <c r="FS74" s="212"/>
      <c r="FT74" s="212"/>
      <c r="FU74" s="212"/>
      <c r="FV74" s="212"/>
      <c r="FW74" s="212"/>
      <c r="FX74" s="212"/>
      <c r="FY74" s="212"/>
      <c r="FZ74" s="212"/>
      <c r="GA74" s="212"/>
      <c r="GB74" s="212"/>
      <c r="GC74" s="212"/>
      <c r="GD74" s="212"/>
      <c r="GE74" s="212"/>
      <c r="GF74" s="213"/>
      <c r="GG74" s="214"/>
      <c r="GH74" s="213"/>
      <c r="GI74" s="212"/>
      <c r="GJ74" s="212"/>
      <c r="GK74" s="212"/>
      <c r="GL74" s="212"/>
      <c r="GM74" s="212"/>
      <c r="GN74" s="213"/>
      <c r="GO74" s="213"/>
      <c r="GP74" s="212"/>
      <c r="GQ74" s="213" t="str">
        <f>'Auto Journal Entries'!C84</f>
        <v>XXXX Select Account</v>
      </c>
      <c r="GR74" s="212">
        <f>'Auto Journal Entries'!B84</f>
        <v>0</v>
      </c>
      <c r="GS74" s="213"/>
      <c r="GT74" s="213"/>
      <c r="GU74" s="213"/>
      <c r="GV74" s="213"/>
      <c r="GW74" s="213" t="str">
        <f>'Auto Journal Entries'!D84</f>
        <v xml:space="preserve"> </v>
      </c>
      <c r="GX74" s="215">
        <f>ROUND('Auto Journal Entries'!A84,2)</f>
        <v>0</v>
      </c>
      <c r="HA74" s="224"/>
      <c r="HB74" s="224"/>
      <c r="HC74" s="224"/>
      <c r="HM74" s="236"/>
      <c r="HP74" s="224"/>
      <c r="HT74" s="236"/>
      <c r="ID74" s="237"/>
      <c r="IJ74" s="224"/>
      <c r="IK74" s="237"/>
      <c r="IL74" s="224"/>
    </row>
    <row r="75" spans="3:246" s="223" customFormat="1">
      <c r="C75" s="224" t="str">
        <f t="shared" si="9"/>
        <v>AKRON</v>
      </c>
      <c r="D75" s="224"/>
      <c r="E75" s="224"/>
      <c r="F75" s="224" t="str">
        <f t="shared" si="10"/>
        <v>Travel 01/01/01 To 01/01/01 0</v>
      </c>
      <c r="G75" s="222">
        <f t="shared" ca="1" si="11"/>
        <v>44361</v>
      </c>
      <c r="H75" s="224" t="e">
        <f t="shared" si="12"/>
        <v>#N/A</v>
      </c>
      <c r="I75" s="224"/>
      <c r="J75" s="224" t="str">
        <f t="shared" si="13"/>
        <v>1</v>
      </c>
      <c r="K75" s="224"/>
      <c r="L75" s="224" t="s">
        <v>381</v>
      </c>
      <c r="M75" s="224" t="str">
        <f t="shared" si="14"/>
        <v>PBMC4RG</v>
      </c>
      <c r="N75" s="224"/>
      <c r="O75" s="224"/>
      <c r="P75" s="224"/>
      <c r="Q75" s="224"/>
      <c r="R75" s="224">
        <f t="shared" si="15"/>
        <v>28.56</v>
      </c>
      <c r="S75" s="213"/>
      <c r="T75" s="213"/>
      <c r="U75" s="213"/>
      <c r="V75" s="213"/>
      <c r="W75" s="213"/>
      <c r="X75" s="213"/>
      <c r="Y75" s="222">
        <f t="shared" ca="1" si="16"/>
        <v>44361</v>
      </c>
      <c r="Z75" s="225"/>
      <c r="AA75" s="225"/>
      <c r="AB75" s="226"/>
      <c r="AC75" s="226"/>
      <c r="AD75" s="227"/>
      <c r="AE75" s="228"/>
      <c r="AF75" s="228"/>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30"/>
      <c r="BC75" s="230"/>
      <c r="BD75" s="230"/>
      <c r="BE75" s="230"/>
      <c r="BF75" s="230"/>
      <c r="BG75" s="230"/>
      <c r="BH75" s="230"/>
      <c r="BI75" s="230"/>
      <c r="BJ75" s="230"/>
      <c r="BK75" s="230"/>
      <c r="BL75" s="230"/>
      <c r="BM75" s="230"/>
      <c r="BN75" s="230"/>
      <c r="BO75" s="230"/>
      <c r="BP75" s="230"/>
      <c r="BQ75" s="230"/>
      <c r="BR75" s="230"/>
      <c r="BS75" s="230"/>
      <c r="BT75" s="230"/>
      <c r="BU75" s="230"/>
      <c r="BV75" s="231"/>
      <c r="BW75" s="231"/>
      <c r="BX75" s="231"/>
      <c r="BY75" s="230"/>
      <c r="BZ75" s="230"/>
      <c r="CA75" s="230"/>
      <c r="CB75" s="231"/>
      <c r="CC75" s="230"/>
      <c r="CD75" s="231"/>
      <c r="CE75" s="230"/>
      <c r="CF75" s="230"/>
      <c r="CG75" s="230"/>
      <c r="CH75" s="232"/>
      <c r="CI75" s="230"/>
      <c r="CJ75" s="230"/>
      <c r="CK75" s="230"/>
      <c r="CL75" s="230"/>
      <c r="CM75" s="230"/>
      <c r="CN75" s="232"/>
      <c r="CO75" s="230"/>
      <c r="CP75" s="230"/>
      <c r="CQ75" s="230"/>
      <c r="CR75" s="233"/>
      <c r="CS75" s="233"/>
      <c r="CT75" s="234"/>
      <c r="CU75" s="235"/>
      <c r="CV75" s="234"/>
      <c r="CW75" s="233"/>
      <c r="CX75" s="233"/>
      <c r="CY75" s="233"/>
      <c r="DB75" s="224"/>
      <c r="DE75" s="224"/>
      <c r="DF75" s="224"/>
      <c r="DG75" s="224" t="str">
        <f t="shared" si="17"/>
        <v>CELL C6 - SUPERVISING STUDENT TEACHERS</v>
      </c>
      <c r="DH75" s="215">
        <f>ROUND('Auto Journal Entries'!A85,2)</f>
        <v>0</v>
      </c>
      <c r="DI75" s="212"/>
      <c r="DJ75" s="212"/>
      <c r="DK75" s="213"/>
      <c r="DL75" s="213"/>
      <c r="DM75" s="212"/>
      <c r="DN75" s="213"/>
      <c r="DO75" s="212"/>
      <c r="DP75" s="212"/>
      <c r="DQ75" s="212"/>
      <c r="DR75" s="212"/>
      <c r="DS75" s="213"/>
      <c r="DT75" s="213"/>
      <c r="DU75" s="212"/>
      <c r="DV75" s="212"/>
      <c r="DW75" s="212"/>
      <c r="DX75" s="212"/>
      <c r="DY75" s="212"/>
      <c r="DZ75" s="212"/>
      <c r="EA75" s="212"/>
      <c r="EB75" s="212"/>
      <c r="EC75" s="212"/>
      <c r="ED75" s="212"/>
      <c r="EE75" s="212"/>
      <c r="EF75" s="212"/>
      <c r="EG75" s="213"/>
      <c r="EH75" s="212"/>
      <c r="EI75" s="212"/>
      <c r="EJ75" s="212"/>
      <c r="EK75" s="212"/>
      <c r="EL75" s="212"/>
      <c r="EM75" s="212"/>
      <c r="EN75" s="212"/>
      <c r="EO75" s="212"/>
      <c r="EP75" s="212"/>
      <c r="EQ75" s="212"/>
      <c r="ER75" s="212"/>
      <c r="ES75" s="212"/>
      <c r="ET75" s="212"/>
      <c r="EU75" s="212"/>
      <c r="EV75" s="212"/>
      <c r="EW75" s="212"/>
      <c r="EX75" s="212"/>
      <c r="EY75" s="212"/>
      <c r="EZ75" s="212"/>
      <c r="FA75" s="212"/>
      <c r="FB75" s="212"/>
      <c r="FC75" s="212"/>
      <c r="FD75" s="212"/>
      <c r="FE75" s="212"/>
      <c r="FF75" s="212"/>
      <c r="FG75" s="212"/>
      <c r="FH75" s="212"/>
      <c r="FI75" s="212"/>
      <c r="FJ75" s="212"/>
      <c r="FK75" s="212"/>
      <c r="FL75" s="212"/>
      <c r="FM75" s="216"/>
      <c r="FN75" s="212"/>
      <c r="FO75" s="212"/>
      <c r="FP75" s="212"/>
      <c r="FQ75" s="212"/>
      <c r="FR75" s="212"/>
      <c r="FS75" s="212"/>
      <c r="FT75" s="212"/>
      <c r="FU75" s="212"/>
      <c r="FV75" s="212"/>
      <c r="FW75" s="212"/>
      <c r="FX75" s="212"/>
      <c r="FY75" s="212"/>
      <c r="FZ75" s="212"/>
      <c r="GA75" s="212"/>
      <c r="GB75" s="212"/>
      <c r="GC75" s="212"/>
      <c r="GD75" s="212"/>
      <c r="GE75" s="212"/>
      <c r="GF75" s="213"/>
      <c r="GG75" s="214"/>
      <c r="GH75" s="213"/>
      <c r="GI75" s="212"/>
      <c r="GJ75" s="212"/>
      <c r="GK75" s="212"/>
      <c r="GL75" s="212"/>
      <c r="GM75" s="212"/>
      <c r="GN75" s="213"/>
      <c r="GO75" s="213"/>
      <c r="GP75" s="212"/>
      <c r="GQ75" s="213" t="str">
        <f>'Auto Journal Entries'!C85</f>
        <v>XXXX Select Account</v>
      </c>
      <c r="GR75" s="212">
        <f>'Auto Journal Entries'!B85</f>
        <v>0</v>
      </c>
      <c r="GS75" s="213"/>
      <c r="GT75" s="213"/>
      <c r="GU75" s="213"/>
      <c r="GV75" s="213"/>
      <c r="GW75" s="213" t="str">
        <f>'Auto Journal Entries'!D85</f>
        <v xml:space="preserve"> </v>
      </c>
      <c r="GX75" s="215">
        <f>ROUND('Auto Journal Entries'!A85,2)</f>
        <v>0</v>
      </c>
      <c r="HA75" s="224"/>
      <c r="HB75" s="224"/>
      <c r="HC75" s="224"/>
      <c r="HM75" s="236"/>
      <c r="HP75" s="224"/>
      <c r="HT75" s="236"/>
      <c r="ID75" s="237"/>
      <c r="IJ75" s="224"/>
      <c r="IK75" s="237"/>
      <c r="IL75" s="224"/>
    </row>
    <row r="76" spans="3:246" s="223" customFormat="1">
      <c r="C76" s="224" t="str">
        <f t="shared" si="9"/>
        <v>AKRON</v>
      </c>
      <c r="D76" s="224"/>
      <c r="E76" s="224"/>
      <c r="F76" s="224" t="str">
        <f t="shared" si="10"/>
        <v>Travel 01/01/01 To 01/01/01 0</v>
      </c>
      <c r="G76" s="222">
        <f t="shared" ca="1" si="11"/>
        <v>44361</v>
      </c>
      <c r="H76" s="224" t="e">
        <f t="shared" si="12"/>
        <v>#N/A</v>
      </c>
      <c r="I76" s="224"/>
      <c r="J76" s="224" t="str">
        <f t="shared" si="13"/>
        <v>1</v>
      </c>
      <c r="K76" s="224"/>
      <c r="L76" s="224" t="s">
        <v>381</v>
      </c>
      <c r="M76" s="224" t="str">
        <f t="shared" si="14"/>
        <v>PBMC4RG</v>
      </c>
      <c r="N76" s="224"/>
      <c r="O76" s="224"/>
      <c r="P76" s="224"/>
      <c r="Q76" s="224"/>
      <c r="R76" s="224">
        <f t="shared" si="15"/>
        <v>28.56</v>
      </c>
      <c r="S76" s="213"/>
      <c r="T76" s="213"/>
      <c r="U76" s="213"/>
      <c r="V76" s="213"/>
      <c r="W76" s="213"/>
      <c r="X76" s="213"/>
      <c r="Y76" s="222">
        <f t="shared" ca="1" si="16"/>
        <v>44361</v>
      </c>
      <c r="Z76" s="225"/>
      <c r="AA76" s="225"/>
      <c r="AB76" s="226"/>
      <c r="AC76" s="226"/>
      <c r="AD76" s="227"/>
      <c r="AE76" s="228"/>
      <c r="AF76" s="228"/>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30"/>
      <c r="BC76" s="230"/>
      <c r="BD76" s="230"/>
      <c r="BE76" s="230"/>
      <c r="BF76" s="230"/>
      <c r="BG76" s="230"/>
      <c r="BH76" s="230"/>
      <c r="BI76" s="230"/>
      <c r="BJ76" s="230"/>
      <c r="BK76" s="230"/>
      <c r="BL76" s="230"/>
      <c r="BM76" s="230"/>
      <c r="BN76" s="230"/>
      <c r="BO76" s="230"/>
      <c r="BP76" s="230"/>
      <c r="BQ76" s="230"/>
      <c r="BR76" s="230"/>
      <c r="BS76" s="230"/>
      <c r="BT76" s="230"/>
      <c r="BU76" s="230"/>
      <c r="BV76" s="231"/>
      <c r="BW76" s="231"/>
      <c r="BX76" s="231"/>
      <c r="BY76" s="230"/>
      <c r="BZ76" s="230"/>
      <c r="CA76" s="230"/>
      <c r="CB76" s="231"/>
      <c r="CC76" s="230"/>
      <c r="CD76" s="231"/>
      <c r="CE76" s="230"/>
      <c r="CF76" s="230"/>
      <c r="CG76" s="230"/>
      <c r="CH76" s="232"/>
      <c r="CI76" s="230"/>
      <c r="CJ76" s="230"/>
      <c r="CK76" s="230"/>
      <c r="CL76" s="230"/>
      <c r="CM76" s="230"/>
      <c r="CN76" s="232"/>
      <c r="CO76" s="230"/>
      <c r="CP76" s="230"/>
      <c r="CQ76" s="230"/>
      <c r="CR76" s="233"/>
      <c r="CS76" s="233"/>
      <c r="CT76" s="234"/>
      <c r="CU76" s="235"/>
      <c r="CV76" s="234"/>
      <c r="CW76" s="233"/>
      <c r="CX76" s="233"/>
      <c r="CY76" s="233"/>
      <c r="DB76" s="224"/>
      <c r="DE76" s="224"/>
      <c r="DF76" s="224"/>
      <c r="DG76" s="224" t="str">
        <f t="shared" si="17"/>
        <v>CELL C6 - SUPERVISING STUDENT TEACHERS</v>
      </c>
      <c r="DH76" s="215">
        <f>ROUND('Auto Journal Entries'!A86,2)</f>
        <v>0</v>
      </c>
      <c r="DI76" s="212"/>
      <c r="DJ76" s="212"/>
      <c r="DK76" s="213"/>
      <c r="DL76" s="213"/>
      <c r="DM76" s="212"/>
      <c r="DN76" s="213"/>
      <c r="DO76" s="212"/>
      <c r="DP76" s="212"/>
      <c r="DQ76" s="212"/>
      <c r="DR76" s="212"/>
      <c r="DS76" s="213"/>
      <c r="DT76" s="213"/>
      <c r="DU76" s="212"/>
      <c r="DV76" s="212"/>
      <c r="DW76" s="212"/>
      <c r="DX76" s="212"/>
      <c r="DY76" s="212"/>
      <c r="DZ76" s="212"/>
      <c r="EA76" s="212"/>
      <c r="EB76" s="212"/>
      <c r="EC76" s="212"/>
      <c r="ED76" s="212"/>
      <c r="EE76" s="212"/>
      <c r="EF76" s="212"/>
      <c r="EG76" s="213"/>
      <c r="EH76" s="212"/>
      <c r="EI76" s="212"/>
      <c r="EJ76" s="212"/>
      <c r="EK76" s="212"/>
      <c r="EL76" s="212"/>
      <c r="EM76" s="212"/>
      <c r="EN76" s="212"/>
      <c r="EO76" s="212"/>
      <c r="EP76" s="212"/>
      <c r="EQ76" s="212"/>
      <c r="ER76" s="212"/>
      <c r="ES76" s="212"/>
      <c r="ET76" s="212"/>
      <c r="EU76" s="212"/>
      <c r="EV76" s="212"/>
      <c r="EW76" s="212"/>
      <c r="EX76" s="212"/>
      <c r="EY76" s="212"/>
      <c r="EZ76" s="212"/>
      <c r="FA76" s="212"/>
      <c r="FB76" s="212"/>
      <c r="FC76" s="212"/>
      <c r="FD76" s="212"/>
      <c r="FE76" s="212"/>
      <c r="FF76" s="212"/>
      <c r="FG76" s="212"/>
      <c r="FH76" s="212"/>
      <c r="FI76" s="212"/>
      <c r="FJ76" s="212"/>
      <c r="FK76" s="212"/>
      <c r="FL76" s="212"/>
      <c r="FM76" s="216"/>
      <c r="FN76" s="212"/>
      <c r="FO76" s="212"/>
      <c r="FP76" s="212"/>
      <c r="FQ76" s="212"/>
      <c r="FR76" s="212"/>
      <c r="FS76" s="212"/>
      <c r="FT76" s="212"/>
      <c r="FU76" s="212"/>
      <c r="FV76" s="212"/>
      <c r="FW76" s="212"/>
      <c r="FX76" s="212"/>
      <c r="FY76" s="212"/>
      <c r="FZ76" s="212"/>
      <c r="GA76" s="212"/>
      <c r="GB76" s="212"/>
      <c r="GC76" s="212"/>
      <c r="GD76" s="212"/>
      <c r="GE76" s="212"/>
      <c r="GF76" s="213"/>
      <c r="GG76" s="214"/>
      <c r="GH76" s="213"/>
      <c r="GI76" s="212"/>
      <c r="GJ76" s="212"/>
      <c r="GK76" s="212"/>
      <c r="GL76" s="212"/>
      <c r="GM76" s="212"/>
      <c r="GN76" s="213"/>
      <c r="GO76" s="213"/>
      <c r="GP76" s="212"/>
      <c r="GQ76" s="213" t="str">
        <f>'Auto Journal Entries'!C86</f>
        <v>XXXX Select Account</v>
      </c>
      <c r="GR76" s="212">
        <f>'Auto Journal Entries'!B86</f>
        <v>0</v>
      </c>
      <c r="GS76" s="213"/>
      <c r="GT76" s="213"/>
      <c r="GU76" s="213"/>
      <c r="GV76" s="213"/>
      <c r="GW76" s="213" t="str">
        <f>'Auto Journal Entries'!D86</f>
        <v xml:space="preserve"> </v>
      </c>
      <c r="GX76" s="215">
        <f>ROUND('Auto Journal Entries'!A86,2)</f>
        <v>0</v>
      </c>
      <c r="HA76" s="224"/>
      <c r="HB76" s="224"/>
      <c r="HC76" s="224"/>
      <c r="HM76" s="236"/>
      <c r="HP76" s="224"/>
      <c r="HT76" s="236"/>
      <c r="ID76" s="237"/>
      <c r="IJ76" s="224"/>
      <c r="IK76" s="237"/>
      <c r="IL76" s="224"/>
    </row>
    <row r="77" spans="3:246" s="223" customFormat="1">
      <c r="C77" s="224" t="str">
        <f t="shared" si="9"/>
        <v>AKRON</v>
      </c>
      <c r="D77" s="224"/>
      <c r="E77" s="224"/>
      <c r="F77" s="224" t="str">
        <f t="shared" si="10"/>
        <v>Travel 01/01/01 To 01/01/01 0</v>
      </c>
      <c r="G77" s="222">
        <f t="shared" ca="1" si="11"/>
        <v>44361</v>
      </c>
      <c r="H77" s="224" t="e">
        <f t="shared" si="12"/>
        <v>#N/A</v>
      </c>
      <c r="I77" s="224"/>
      <c r="J77" s="224" t="str">
        <f t="shared" si="13"/>
        <v>1</v>
      </c>
      <c r="K77" s="224"/>
      <c r="L77" s="224" t="s">
        <v>381</v>
      </c>
      <c r="M77" s="224" t="str">
        <f t="shared" si="14"/>
        <v>PBMC4RG</v>
      </c>
      <c r="N77" s="224"/>
      <c r="O77" s="224"/>
      <c r="P77" s="224"/>
      <c r="Q77" s="224"/>
      <c r="R77" s="224">
        <f t="shared" si="15"/>
        <v>28.56</v>
      </c>
      <c r="S77" s="213"/>
      <c r="T77" s="213"/>
      <c r="U77" s="213"/>
      <c r="V77" s="213"/>
      <c r="W77" s="213"/>
      <c r="X77" s="213"/>
      <c r="Y77" s="222">
        <f t="shared" ca="1" si="16"/>
        <v>44361</v>
      </c>
      <c r="Z77" s="225"/>
      <c r="AA77" s="225"/>
      <c r="AB77" s="226"/>
      <c r="AC77" s="226"/>
      <c r="AD77" s="227"/>
      <c r="AE77" s="228"/>
      <c r="AF77" s="228"/>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30"/>
      <c r="BC77" s="230"/>
      <c r="BD77" s="230"/>
      <c r="BE77" s="230"/>
      <c r="BF77" s="230"/>
      <c r="BG77" s="230"/>
      <c r="BH77" s="230"/>
      <c r="BI77" s="230"/>
      <c r="BJ77" s="230"/>
      <c r="BK77" s="230"/>
      <c r="BL77" s="230"/>
      <c r="BM77" s="230"/>
      <c r="BN77" s="230"/>
      <c r="BO77" s="230"/>
      <c r="BP77" s="230"/>
      <c r="BQ77" s="230"/>
      <c r="BR77" s="230"/>
      <c r="BS77" s="230"/>
      <c r="BT77" s="230"/>
      <c r="BU77" s="230"/>
      <c r="BV77" s="231"/>
      <c r="BW77" s="231"/>
      <c r="BX77" s="231"/>
      <c r="BY77" s="230"/>
      <c r="BZ77" s="230"/>
      <c r="CA77" s="230"/>
      <c r="CB77" s="231"/>
      <c r="CC77" s="230"/>
      <c r="CD77" s="231"/>
      <c r="CE77" s="230"/>
      <c r="CF77" s="230"/>
      <c r="CG77" s="230"/>
      <c r="CH77" s="232"/>
      <c r="CI77" s="230"/>
      <c r="CJ77" s="230"/>
      <c r="CK77" s="230"/>
      <c r="CL77" s="230"/>
      <c r="CM77" s="230"/>
      <c r="CN77" s="232"/>
      <c r="CO77" s="230"/>
      <c r="CP77" s="230"/>
      <c r="CQ77" s="230"/>
      <c r="CR77" s="233"/>
      <c r="CS77" s="233"/>
      <c r="CT77" s="234"/>
      <c r="CU77" s="235"/>
      <c r="CV77" s="234"/>
      <c r="CW77" s="233"/>
      <c r="CX77" s="233"/>
      <c r="CY77" s="233"/>
      <c r="DB77" s="224"/>
      <c r="DE77" s="224"/>
      <c r="DF77" s="224"/>
      <c r="DG77" s="224" t="str">
        <f t="shared" si="17"/>
        <v>CELL C6 - SUPERVISING STUDENT TEACHERS</v>
      </c>
      <c r="DH77" s="215">
        <f>ROUND('Auto Journal Entries'!A87,2)</f>
        <v>0</v>
      </c>
      <c r="DI77" s="212"/>
      <c r="DJ77" s="212"/>
      <c r="DK77" s="213"/>
      <c r="DL77" s="213"/>
      <c r="DM77" s="212"/>
      <c r="DN77" s="213"/>
      <c r="DO77" s="212"/>
      <c r="DP77" s="212"/>
      <c r="DQ77" s="212"/>
      <c r="DR77" s="212"/>
      <c r="DS77" s="213"/>
      <c r="DT77" s="213"/>
      <c r="DU77" s="212"/>
      <c r="DV77" s="212"/>
      <c r="DW77" s="212"/>
      <c r="DX77" s="212"/>
      <c r="DY77" s="212"/>
      <c r="DZ77" s="212"/>
      <c r="EA77" s="212"/>
      <c r="EB77" s="212"/>
      <c r="EC77" s="212"/>
      <c r="ED77" s="212"/>
      <c r="EE77" s="212"/>
      <c r="EF77" s="212"/>
      <c r="EG77" s="213"/>
      <c r="EH77" s="212"/>
      <c r="EI77" s="212"/>
      <c r="EJ77" s="212"/>
      <c r="EK77" s="212"/>
      <c r="EL77" s="212"/>
      <c r="EM77" s="212"/>
      <c r="EN77" s="212"/>
      <c r="EO77" s="212"/>
      <c r="EP77" s="212"/>
      <c r="EQ77" s="212"/>
      <c r="ER77" s="212"/>
      <c r="ES77" s="212"/>
      <c r="ET77" s="212"/>
      <c r="EU77" s="212"/>
      <c r="EV77" s="212"/>
      <c r="EW77" s="212"/>
      <c r="EX77" s="212"/>
      <c r="EY77" s="212"/>
      <c r="EZ77" s="212"/>
      <c r="FA77" s="212"/>
      <c r="FB77" s="212"/>
      <c r="FC77" s="212"/>
      <c r="FD77" s="212"/>
      <c r="FE77" s="212"/>
      <c r="FF77" s="212"/>
      <c r="FG77" s="212"/>
      <c r="FH77" s="212"/>
      <c r="FI77" s="212"/>
      <c r="FJ77" s="212"/>
      <c r="FK77" s="212"/>
      <c r="FL77" s="212"/>
      <c r="FM77" s="216"/>
      <c r="FN77" s="212"/>
      <c r="FO77" s="212"/>
      <c r="FP77" s="212"/>
      <c r="FQ77" s="212"/>
      <c r="FR77" s="212"/>
      <c r="FS77" s="212"/>
      <c r="FT77" s="212"/>
      <c r="FU77" s="212"/>
      <c r="FV77" s="212"/>
      <c r="FW77" s="212"/>
      <c r="FX77" s="212"/>
      <c r="FY77" s="212"/>
      <c r="FZ77" s="212"/>
      <c r="GA77" s="212"/>
      <c r="GB77" s="212"/>
      <c r="GC77" s="212"/>
      <c r="GD77" s="212"/>
      <c r="GE77" s="212"/>
      <c r="GF77" s="213"/>
      <c r="GG77" s="214"/>
      <c r="GH77" s="213"/>
      <c r="GI77" s="212"/>
      <c r="GJ77" s="212"/>
      <c r="GK77" s="212"/>
      <c r="GL77" s="212"/>
      <c r="GM77" s="212"/>
      <c r="GN77" s="213"/>
      <c r="GO77" s="213"/>
      <c r="GP77" s="212"/>
      <c r="GQ77" s="213" t="str">
        <f>'Auto Journal Entries'!C87</f>
        <v>XXXX Select Account</v>
      </c>
      <c r="GR77" s="212">
        <f>'Auto Journal Entries'!B87</f>
        <v>0</v>
      </c>
      <c r="GS77" s="213"/>
      <c r="GT77" s="213"/>
      <c r="GU77" s="213"/>
      <c r="GV77" s="213"/>
      <c r="GW77" s="213" t="str">
        <f>'Auto Journal Entries'!D87</f>
        <v xml:space="preserve"> </v>
      </c>
      <c r="GX77" s="215">
        <f>ROUND('Auto Journal Entries'!A87,2)</f>
        <v>0</v>
      </c>
      <c r="HA77" s="224"/>
      <c r="HB77" s="224"/>
      <c r="HC77" s="224"/>
      <c r="HM77" s="236"/>
      <c r="HP77" s="224"/>
      <c r="HT77" s="236"/>
      <c r="ID77" s="237"/>
      <c r="IJ77" s="224"/>
      <c r="IK77" s="237"/>
      <c r="IL77" s="224"/>
    </row>
    <row r="78" spans="3:246" s="223" customFormat="1">
      <c r="C78" s="224" t="str">
        <f t="shared" si="9"/>
        <v>AKRON</v>
      </c>
      <c r="D78" s="224"/>
      <c r="E78" s="224"/>
      <c r="F78" s="224" t="str">
        <f t="shared" si="10"/>
        <v>Travel 01/01/01 To 01/01/01 0</v>
      </c>
      <c r="G78" s="222">
        <f t="shared" ca="1" si="11"/>
        <v>44361</v>
      </c>
      <c r="H78" s="224" t="e">
        <f t="shared" si="12"/>
        <v>#N/A</v>
      </c>
      <c r="I78" s="224"/>
      <c r="J78" s="224" t="str">
        <f t="shared" si="13"/>
        <v>1</v>
      </c>
      <c r="K78" s="224"/>
      <c r="L78" s="224" t="s">
        <v>381</v>
      </c>
      <c r="M78" s="224" t="str">
        <f t="shared" si="14"/>
        <v>PBMC4RG</v>
      </c>
      <c r="N78" s="224"/>
      <c r="O78" s="224"/>
      <c r="P78" s="224"/>
      <c r="Q78" s="224"/>
      <c r="R78" s="224">
        <f t="shared" si="15"/>
        <v>28.56</v>
      </c>
      <c r="S78" s="213"/>
      <c r="T78" s="213"/>
      <c r="U78" s="213"/>
      <c r="V78" s="213"/>
      <c r="W78" s="213"/>
      <c r="X78" s="213"/>
      <c r="Y78" s="222">
        <f t="shared" ca="1" si="16"/>
        <v>44361</v>
      </c>
      <c r="Z78" s="225"/>
      <c r="AA78" s="225"/>
      <c r="AB78" s="226"/>
      <c r="AC78" s="226"/>
      <c r="AD78" s="227"/>
      <c r="AE78" s="228"/>
      <c r="AF78" s="228"/>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30"/>
      <c r="BC78" s="230"/>
      <c r="BD78" s="230"/>
      <c r="BE78" s="230"/>
      <c r="BF78" s="230"/>
      <c r="BG78" s="230"/>
      <c r="BH78" s="230"/>
      <c r="BI78" s="230"/>
      <c r="BJ78" s="230"/>
      <c r="BK78" s="230"/>
      <c r="BL78" s="230"/>
      <c r="BM78" s="230"/>
      <c r="BN78" s="230"/>
      <c r="BO78" s="230"/>
      <c r="BP78" s="230"/>
      <c r="BQ78" s="230"/>
      <c r="BR78" s="230"/>
      <c r="BS78" s="230"/>
      <c r="BT78" s="230"/>
      <c r="BU78" s="230"/>
      <c r="BV78" s="231"/>
      <c r="BW78" s="231"/>
      <c r="BX78" s="231"/>
      <c r="BY78" s="230"/>
      <c r="BZ78" s="230"/>
      <c r="CA78" s="230"/>
      <c r="CB78" s="231"/>
      <c r="CC78" s="230"/>
      <c r="CD78" s="231"/>
      <c r="CE78" s="230"/>
      <c r="CF78" s="230"/>
      <c r="CG78" s="230"/>
      <c r="CH78" s="232"/>
      <c r="CI78" s="230"/>
      <c r="CJ78" s="230"/>
      <c r="CK78" s="230"/>
      <c r="CL78" s="230"/>
      <c r="CM78" s="230"/>
      <c r="CN78" s="232"/>
      <c r="CO78" s="230"/>
      <c r="CP78" s="230"/>
      <c r="CQ78" s="230"/>
      <c r="CR78" s="233"/>
      <c r="CS78" s="233"/>
      <c r="CT78" s="234"/>
      <c r="CU78" s="235"/>
      <c r="CV78" s="234"/>
      <c r="CW78" s="233"/>
      <c r="CX78" s="233"/>
      <c r="CY78" s="233"/>
      <c r="DB78" s="224"/>
      <c r="DE78" s="224"/>
      <c r="DF78" s="224"/>
      <c r="DG78" s="224" t="str">
        <f t="shared" si="17"/>
        <v>CELL C6 - SUPERVISING STUDENT TEACHERS</v>
      </c>
      <c r="DH78" s="215">
        <f>ROUND('Auto Journal Entries'!A88,2)</f>
        <v>0</v>
      </c>
      <c r="DI78" s="212"/>
      <c r="DJ78" s="212"/>
      <c r="DK78" s="213"/>
      <c r="DL78" s="213"/>
      <c r="DM78" s="212"/>
      <c r="DN78" s="213"/>
      <c r="DO78" s="212"/>
      <c r="DP78" s="212"/>
      <c r="DQ78" s="212"/>
      <c r="DR78" s="212"/>
      <c r="DS78" s="213"/>
      <c r="DT78" s="213"/>
      <c r="DU78" s="212"/>
      <c r="DV78" s="212"/>
      <c r="DW78" s="212"/>
      <c r="DX78" s="212"/>
      <c r="DY78" s="212"/>
      <c r="DZ78" s="212"/>
      <c r="EA78" s="212"/>
      <c r="EB78" s="212"/>
      <c r="EC78" s="212"/>
      <c r="ED78" s="212"/>
      <c r="EE78" s="212"/>
      <c r="EF78" s="212"/>
      <c r="EG78" s="213"/>
      <c r="EH78" s="212"/>
      <c r="EI78" s="212"/>
      <c r="EJ78" s="212"/>
      <c r="EK78" s="212"/>
      <c r="EL78" s="212"/>
      <c r="EM78" s="212"/>
      <c r="EN78" s="212"/>
      <c r="EO78" s="212"/>
      <c r="EP78" s="212"/>
      <c r="EQ78" s="212"/>
      <c r="ER78" s="212"/>
      <c r="ES78" s="212"/>
      <c r="ET78" s="212"/>
      <c r="EU78" s="212"/>
      <c r="EV78" s="212"/>
      <c r="EW78" s="212"/>
      <c r="EX78" s="212"/>
      <c r="EY78" s="212"/>
      <c r="EZ78" s="212"/>
      <c r="FA78" s="212"/>
      <c r="FB78" s="212"/>
      <c r="FC78" s="212"/>
      <c r="FD78" s="212"/>
      <c r="FE78" s="212"/>
      <c r="FF78" s="212"/>
      <c r="FG78" s="212"/>
      <c r="FH78" s="212"/>
      <c r="FI78" s="212"/>
      <c r="FJ78" s="212"/>
      <c r="FK78" s="212"/>
      <c r="FL78" s="212"/>
      <c r="FM78" s="216"/>
      <c r="FN78" s="212"/>
      <c r="FO78" s="212"/>
      <c r="FP78" s="212"/>
      <c r="FQ78" s="212"/>
      <c r="FR78" s="212"/>
      <c r="FS78" s="212"/>
      <c r="FT78" s="212"/>
      <c r="FU78" s="212"/>
      <c r="FV78" s="212"/>
      <c r="FW78" s="212"/>
      <c r="FX78" s="212"/>
      <c r="FY78" s="212"/>
      <c r="FZ78" s="212"/>
      <c r="GA78" s="212"/>
      <c r="GB78" s="212"/>
      <c r="GC78" s="212"/>
      <c r="GD78" s="212"/>
      <c r="GE78" s="212"/>
      <c r="GF78" s="213"/>
      <c r="GG78" s="214"/>
      <c r="GH78" s="213"/>
      <c r="GI78" s="212"/>
      <c r="GJ78" s="212"/>
      <c r="GK78" s="212"/>
      <c r="GL78" s="212"/>
      <c r="GM78" s="212"/>
      <c r="GN78" s="213"/>
      <c r="GO78" s="213"/>
      <c r="GP78" s="212"/>
      <c r="GQ78" s="213" t="str">
        <f>'Auto Journal Entries'!C88</f>
        <v>XXXX Select Account</v>
      </c>
      <c r="GR78" s="212">
        <f>'Auto Journal Entries'!B88</f>
        <v>0</v>
      </c>
      <c r="GS78" s="213"/>
      <c r="GT78" s="213"/>
      <c r="GU78" s="213"/>
      <c r="GV78" s="213"/>
      <c r="GW78" s="213" t="str">
        <f>'Auto Journal Entries'!D88</f>
        <v xml:space="preserve"> </v>
      </c>
      <c r="GX78" s="215">
        <f>ROUND('Auto Journal Entries'!A88,2)</f>
        <v>0</v>
      </c>
      <c r="HA78" s="224"/>
      <c r="HB78" s="224"/>
      <c r="HC78" s="224"/>
      <c r="HM78" s="236"/>
      <c r="HP78" s="224"/>
      <c r="HT78" s="236"/>
      <c r="ID78" s="237"/>
      <c r="IJ78" s="224"/>
      <c r="IK78" s="237"/>
      <c r="IL78" s="224"/>
    </row>
    <row r="79" spans="3:246" s="223" customFormat="1">
      <c r="C79" s="224" t="str">
        <f t="shared" si="9"/>
        <v>AKRON</v>
      </c>
      <c r="D79" s="224"/>
      <c r="E79" s="224"/>
      <c r="F79" s="224" t="str">
        <f t="shared" si="10"/>
        <v>Travel 01/01/01 To 01/01/01 0</v>
      </c>
      <c r="G79" s="222">
        <f t="shared" ca="1" si="11"/>
        <v>44361</v>
      </c>
      <c r="H79" s="224" t="e">
        <f t="shared" si="12"/>
        <v>#N/A</v>
      </c>
      <c r="I79" s="224"/>
      <c r="J79" s="224" t="str">
        <f t="shared" si="13"/>
        <v>1</v>
      </c>
      <c r="K79" s="224"/>
      <c r="L79" s="224" t="s">
        <v>381</v>
      </c>
      <c r="M79" s="224" t="str">
        <f t="shared" si="14"/>
        <v>PBMC4RG</v>
      </c>
      <c r="N79" s="224"/>
      <c r="O79" s="224"/>
      <c r="P79" s="224"/>
      <c r="Q79" s="224"/>
      <c r="R79" s="224">
        <f t="shared" si="15"/>
        <v>28.56</v>
      </c>
      <c r="S79" s="213"/>
      <c r="T79" s="213"/>
      <c r="U79" s="213"/>
      <c r="V79" s="213"/>
      <c r="W79" s="213"/>
      <c r="X79" s="213"/>
      <c r="Y79" s="222">
        <f t="shared" ca="1" si="16"/>
        <v>44361</v>
      </c>
      <c r="Z79" s="225"/>
      <c r="AA79" s="225"/>
      <c r="AB79" s="226"/>
      <c r="AC79" s="226"/>
      <c r="AD79" s="227"/>
      <c r="AE79" s="228"/>
      <c r="AF79" s="228"/>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30"/>
      <c r="BC79" s="230"/>
      <c r="BD79" s="230"/>
      <c r="BE79" s="230"/>
      <c r="BF79" s="230"/>
      <c r="BG79" s="230"/>
      <c r="BH79" s="230"/>
      <c r="BI79" s="230"/>
      <c r="BJ79" s="230"/>
      <c r="BK79" s="230"/>
      <c r="BL79" s="230"/>
      <c r="BM79" s="230"/>
      <c r="BN79" s="230"/>
      <c r="BO79" s="230"/>
      <c r="BP79" s="230"/>
      <c r="BQ79" s="230"/>
      <c r="BR79" s="230"/>
      <c r="BS79" s="230"/>
      <c r="BT79" s="230"/>
      <c r="BU79" s="230"/>
      <c r="BV79" s="231"/>
      <c r="BW79" s="231"/>
      <c r="BX79" s="231"/>
      <c r="BY79" s="230"/>
      <c r="BZ79" s="230"/>
      <c r="CA79" s="230"/>
      <c r="CB79" s="231"/>
      <c r="CC79" s="230"/>
      <c r="CD79" s="231"/>
      <c r="CE79" s="230"/>
      <c r="CF79" s="230"/>
      <c r="CG79" s="230"/>
      <c r="CH79" s="232"/>
      <c r="CI79" s="230"/>
      <c r="CJ79" s="230"/>
      <c r="CK79" s="230"/>
      <c r="CL79" s="230"/>
      <c r="CM79" s="230"/>
      <c r="CN79" s="232"/>
      <c r="CO79" s="230"/>
      <c r="CP79" s="230"/>
      <c r="CQ79" s="230"/>
      <c r="CR79" s="233"/>
      <c r="CS79" s="233"/>
      <c r="CT79" s="234"/>
      <c r="CU79" s="235"/>
      <c r="CV79" s="234"/>
      <c r="CW79" s="233"/>
      <c r="CX79" s="233"/>
      <c r="CY79" s="233"/>
      <c r="DB79" s="224"/>
      <c r="DE79" s="224"/>
      <c r="DF79" s="224"/>
      <c r="DG79" s="224" t="str">
        <f t="shared" si="17"/>
        <v>CELL C6 - SUPERVISING STUDENT TEACHERS</v>
      </c>
      <c r="DH79" s="215">
        <f>ROUND('Auto Journal Entries'!A89,2)</f>
        <v>0</v>
      </c>
      <c r="DI79" s="212"/>
      <c r="DJ79" s="212"/>
      <c r="DK79" s="213"/>
      <c r="DL79" s="213"/>
      <c r="DM79" s="212"/>
      <c r="DN79" s="213"/>
      <c r="DO79" s="212"/>
      <c r="DP79" s="212"/>
      <c r="DQ79" s="212"/>
      <c r="DR79" s="212"/>
      <c r="DS79" s="213"/>
      <c r="DT79" s="213"/>
      <c r="DU79" s="212"/>
      <c r="DV79" s="212"/>
      <c r="DW79" s="212"/>
      <c r="DX79" s="212"/>
      <c r="DY79" s="212"/>
      <c r="DZ79" s="212"/>
      <c r="EA79" s="212"/>
      <c r="EB79" s="212"/>
      <c r="EC79" s="212"/>
      <c r="ED79" s="212"/>
      <c r="EE79" s="212"/>
      <c r="EF79" s="212"/>
      <c r="EG79" s="213"/>
      <c r="EH79" s="212"/>
      <c r="EI79" s="212"/>
      <c r="EJ79" s="212"/>
      <c r="EK79" s="212"/>
      <c r="EL79" s="212"/>
      <c r="EM79" s="212"/>
      <c r="EN79" s="212"/>
      <c r="EO79" s="212"/>
      <c r="EP79" s="212"/>
      <c r="EQ79" s="212"/>
      <c r="ER79" s="212"/>
      <c r="ES79" s="212"/>
      <c r="ET79" s="212"/>
      <c r="EU79" s="212"/>
      <c r="EV79" s="212"/>
      <c r="EW79" s="212"/>
      <c r="EX79" s="212"/>
      <c r="EY79" s="212"/>
      <c r="EZ79" s="212"/>
      <c r="FA79" s="212"/>
      <c r="FB79" s="212"/>
      <c r="FC79" s="212"/>
      <c r="FD79" s="212"/>
      <c r="FE79" s="212"/>
      <c r="FF79" s="212"/>
      <c r="FG79" s="212"/>
      <c r="FH79" s="212"/>
      <c r="FI79" s="212"/>
      <c r="FJ79" s="212"/>
      <c r="FK79" s="212"/>
      <c r="FL79" s="212"/>
      <c r="FM79" s="216"/>
      <c r="FN79" s="212"/>
      <c r="FO79" s="212"/>
      <c r="FP79" s="212"/>
      <c r="FQ79" s="212"/>
      <c r="FR79" s="212"/>
      <c r="FS79" s="212"/>
      <c r="FT79" s="212"/>
      <c r="FU79" s="212"/>
      <c r="FV79" s="212"/>
      <c r="FW79" s="212"/>
      <c r="FX79" s="212"/>
      <c r="FY79" s="212"/>
      <c r="FZ79" s="212"/>
      <c r="GA79" s="212"/>
      <c r="GB79" s="212"/>
      <c r="GC79" s="212"/>
      <c r="GD79" s="212"/>
      <c r="GE79" s="212"/>
      <c r="GF79" s="213"/>
      <c r="GG79" s="214"/>
      <c r="GH79" s="213"/>
      <c r="GI79" s="212"/>
      <c r="GJ79" s="212"/>
      <c r="GK79" s="212"/>
      <c r="GL79" s="212"/>
      <c r="GM79" s="212"/>
      <c r="GN79" s="213"/>
      <c r="GO79" s="213"/>
      <c r="GP79" s="212"/>
      <c r="GQ79" s="213" t="str">
        <f>'Auto Journal Entries'!C89</f>
        <v>XXXX Select Account</v>
      </c>
      <c r="GR79" s="212">
        <f>'Auto Journal Entries'!B89</f>
        <v>0</v>
      </c>
      <c r="GS79" s="213"/>
      <c r="GT79" s="213"/>
      <c r="GU79" s="213"/>
      <c r="GV79" s="213"/>
      <c r="GW79" s="213" t="str">
        <f>'Auto Journal Entries'!D89</f>
        <v xml:space="preserve"> </v>
      </c>
      <c r="GX79" s="215">
        <f>ROUND('Auto Journal Entries'!A89,2)</f>
        <v>0</v>
      </c>
      <c r="HA79" s="224"/>
      <c r="HB79" s="224"/>
      <c r="HC79" s="224"/>
      <c r="HM79" s="236"/>
      <c r="HP79" s="224"/>
      <c r="HT79" s="236"/>
      <c r="ID79" s="237"/>
      <c r="IJ79" s="224"/>
      <c r="IK79" s="237"/>
      <c r="IL79" s="224"/>
    </row>
    <row r="80" spans="3:246" s="223" customFormat="1">
      <c r="C80" s="224" t="str">
        <f t="shared" si="9"/>
        <v>AKRON</v>
      </c>
      <c r="D80" s="224"/>
      <c r="E80" s="224"/>
      <c r="F80" s="224" t="str">
        <f t="shared" si="10"/>
        <v>Travel 01/01/01 To 01/01/01 0</v>
      </c>
      <c r="G80" s="222">
        <f t="shared" ca="1" si="11"/>
        <v>44361</v>
      </c>
      <c r="H80" s="224" t="e">
        <f t="shared" si="12"/>
        <v>#N/A</v>
      </c>
      <c r="I80" s="224"/>
      <c r="J80" s="224" t="str">
        <f t="shared" si="13"/>
        <v>1</v>
      </c>
      <c r="K80" s="224"/>
      <c r="L80" s="224" t="s">
        <v>381</v>
      </c>
      <c r="M80" s="224" t="str">
        <f t="shared" si="14"/>
        <v>PBMC4RG</v>
      </c>
      <c r="N80" s="224"/>
      <c r="O80" s="224"/>
      <c r="P80" s="224"/>
      <c r="Q80" s="224"/>
      <c r="R80" s="224">
        <f t="shared" si="15"/>
        <v>28.56</v>
      </c>
      <c r="S80" s="213"/>
      <c r="T80" s="213"/>
      <c r="U80" s="213"/>
      <c r="V80" s="213"/>
      <c r="W80" s="213"/>
      <c r="X80" s="213"/>
      <c r="Y80" s="222">
        <f t="shared" ca="1" si="16"/>
        <v>44361</v>
      </c>
      <c r="Z80" s="225"/>
      <c r="AA80" s="225"/>
      <c r="AB80" s="226"/>
      <c r="AC80" s="226"/>
      <c r="AD80" s="227"/>
      <c r="AE80" s="228"/>
      <c r="AF80" s="228"/>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30"/>
      <c r="BC80" s="230"/>
      <c r="BD80" s="230"/>
      <c r="BE80" s="230"/>
      <c r="BF80" s="230"/>
      <c r="BG80" s="230"/>
      <c r="BH80" s="230"/>
      <c r="BI80" s="230"/>
      <c r="BJ80" s="230"/>
      <c r="BK80" s="230"/>
      <c r="BL80" s="230"/>
      <c r="BM80" s="230"/>
      <c r="BN80" s="230"/>
      <c r="BO80" s="230"/>
      <c r="BP80" s="230"/>
      <c r="BQ80" s="230"/>
      <c r="BR80" s="230"/>
      <c r="BS80" s="230"/>
      <c r="BT80" s="230"/>
      <c r="BU80" s="230"/>
      <c r="BV80" s="231"/>
      <c r="BW80" s="231"/>
      <c r="BX80" s="231"/>
      <c r="BY80" s="230"/>
      <c r="BZ80" s="230"/>
      <c r="CA80" s="230"/>
      <c r="CB80" s="231"/>
      <c r="CC80" s="230"/>
      <c r="CD80" s="231"/>
      <c r="CE80" s="230"/>
      <c r="CF80" s="230"/>
      <c r="CG80" s="230"/>
      <c r="CH80" s="232"/>
      <c r="CI80" s="230"/>
      <c r="CJ80" s="230"/>
      <c r="CK80" s="230"/>
      <c r="CL80" s="230"/>
      <c r="CM80" s="230"/>
      <c r="CN80" s="232"/>
      <c r="CO80" s="230"/>
      <c r="CP80" s="230"/>
      <c r="CQ80" s="230"/>
      <c r="CR80" s="233"/>
      <c r="CS80" s="233"/>
      <c r="CT80" s="234"/>
      <c r="CU80" s="235"/>
      <c r="CV80" s="234"/>
      <c r="CW80" s="233"/>
      <c r="CX80" s="233"/>
      <c r="CY80" s="233"/>
      <c r="DB80" s="224"/>
      <c r="DE80" s="224"/>
      <c r="DF80" s="224"/>
      <c r="DG80" s="224" t="str">
        <f t="shared" si="17"/>
        <v>CELL C6 - SUPERVISING STUDENT TEACHERS</v>
      </c>
      <c r="DH80" s="215">
        <f>ROUND('Auto Journal Entries'!A90,2)</f>
        <v>0</v>
      </c>
      <c r="DI80" s="212"/>
      <c r="DJ80" s="212"/>
      <c r="DK80" s="213"/>
      <c r="DL80" s="213"/>
      <c r="DM80" s="212"/>
      <c r="DN80" s="213"/>
      <c r="DO80" s="212"/>
      <c r="DP80" s="212"/>
      <c r="DQ80" s="212"/>
      <c r="DR80" s="212"/>
      <c r="DS80" s="213"/>
      <c r="DT80" s="213"/>
      <c r="DU80" s="212"/>
      <c r="DV80" s="212"/>
      <c r="DW80" s="212"/>
      <c r="DX80" s="212"/>
      <c r="DY80" s="212"/>
      <c r="DZ80" s="212"/>
      <c r="EA80" s="212"/>
      <c r="EB80" s="212"/>
      <c r="EC80" s="212"/>
      <c r="ED80" s="212"/>
      <c r="EE80" s="212"/>
      <c r="EF80" s="212"/>
      <c r="EG80" s="213"/>
      <c r="EH80" s="212"/>
      <c r="EI80" s="212"/>
      <c r="EJ80" s="212"/>
      <c r="EK80" s="212"/>
      <c r="EL80" s="212"/>
      <c r="EM80" s="212"/>
      <c r="EN80" s="212"/>
      <c r="EO80" s="212"/>
      <c r="EP80" s="212"/>
      <c r="EQ80" s="212"/>
      <c r="ER80" s="212"/>
      <c r="ES80" s="212"/>
      <c r="ET80" s="212"/>
      <c r="EU80" s="212"/>
      <c r="EV80" s="212"/>
      <c r="EW80" s="212"/>
      <c r="EX80" s="212"/>
      <c r="EY80" s="212"/>
      <c r="EZ80" s="212"/>
      <c r="FA80" s="212"/>
      <c r="FB80" s="212"/>
      <c r="FC80" s="212"/>
      <c r="FD80" s="212"/>
      <c r="FE80" s="212"/>
      <c r="FF80" s="212"/>
      <c r="FG80" s="212"/>
      <c r="FH80" s="212"/>
      <c r="FI80" s="212"/>
      <c r="FJ80" s="212"/>
      <c r="FK80" s="212"/>
      <c r="FL80" s="212"/>
      <c r="FM80" s="216"/>
      <c r="FN80" s="212"/>
      <c r="FO80" s="212"/>
      <c r="FP80" s="212"/>
      <c r="FQ80" s="212"/>
      <c r="FR80" s="212"/>
      <c r="FS80" s="212"/>
      <c r="FT80" s="212"/>
      <c r="FU80" s="212"/>
      <c r="FV80" s="212"/>
      <c r="FW80" s="212"/>
      <c r="FX80" s="212"/>
      <c r="FY80" s="212"/>
      <c r="FZ80" s="212"/>
      <c r="GA80" s="212"/>
      <c r="GB80" s="212"/>
      <c r="GC80" s="212"/>
      <c r="GD80" s="212"/>
      <c r="GE80" s="212"/>
      <c r="GF80" s="213"/>
      <c r="GG80" s="214"/>
      <c r="GH80" s="213"/>
      <c r="GI80" s="212"/>
      <c r="GJ80" s="212"/>
      <c r="GK80" s="212"/>
      <c r="GL80" s="212"/>
      <c r="GM80" s="212"/>
      <c r="GN80" s="213"/>
      <c r="GO80" s="213"/>
      <c r="GP80" s="212"/>
      <c r="GQ80" s="213" t="str">
        <f>'Auto Journal Entries'!C90</f>
        <v>XXXX Select Account</v>
      </c>
      <c r="GR80" s="212">
        <f>'Auto Journal Entries'!B90</f>
        <v>0</v>
      </c>
      <c r="GS80" s="213"/>
      <c r="GT80" s="213"/>
      <c r="GU80" s="213"/>
      <c r="GV80" s="213"/>
      <c r="GW80" s="213" t="str">
        <f>'Auto Journal Entries'!D90</f>
        <v xml:space="preserve"> </v>
      </c>
      <c r="GX80" s="215">
        <f>ROUND('Auto Journal Entries'!A90,2)</f>
        <v>0</v>
      </c>
      <c r="HA80" s="224"/>
      <c r="HB80" s="224"/>
      <c r="HC80" s="224"/>
      <c r="HM80" s="236"/>
      <c r="HP80" s="224"/>
      <c r="HT80" s="236"/>
      <c r="ID80" s="237"/>
      <c r="IJ80" s="224"/>
      <c r="IK80" s="237"/>
      <c r="IL80" s="224"/>
    </row>
    <row r="81" spans="3:246" s="223" customFormat="1">
      <c r="C81" s="224" t="str">
        <f t="shared" si="9"/>
        <v>AKRON</v>
      </c>
      <c r="D81" s="224"/>
      <c r="E81" s="224"/>
      <c r="F81" s="224" t="str">
        <f t="shared" si="10"/>
        <v>Travel 01/01/01 To 01/01/01 0</v>
      </c>
      <c r="G81" s="222">
        <f t="shared" ca="1" si="11"/>
        <v>44361</v>
      </c>
      <c r="H81" s="224" t="e">
        <f t="shared" si="12"/>
        <v>#N/A</v>
      </c>
      <c r="I81" s="224"/>
      <c r="J81" s="224" t="str">
        <f t="shared" si="13"/>
        <v>1</v>
      </c>
      <c r="K81" s="224"/>
      <c r="L81" s="224" t="s">
        <v>381</v>
      </c>
      <c r="M81" s="224" t="str">
        <f t="shared" si="14"/>
        <v>PBMC4RG</v>
      </c>
      <c r="N81" s="224"/>
      <c r="O81" s="224"/>
      <c r="P81" s="224"/>
      <c r="Q81" s="224"/>
      <c r="R81" s="224">
        <f t="shared" si="15"/>
        <v>28.56</v>
      </c>
      <c r="S81" s="213"/>
      <c r="T81" s="213"/>
      <c r="U81" s="213"/>
      <c r="V81" s="213"/>
      <c r="W81" s="213"/>
      <c r="X81" s="213"/>
      <c r="Y81" s="222">
        <f t="shared" ca="1" si="16"/>
        <v>44361</v>
      </c>
      <c r="Z81" s="225"/>
      <c r="AA81" s="225"/>
      <c r="AB81" s="226"/>
      <c r="AC81" s="226"/>
      <c r="AD81" s="227"/>
      <c r="AE81" s="228"/>
      <c r="AF81" s="228"/>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30"/>
      <c r="BC81" s="230"/>
      <c r="BD81" s="230"/>
      <c r="BE81" s="230"/>
      <c r="BF81" s="230"/>
      <c r="BG81" s="230"/>
      <c r="BH81" s="230"/>
      <c r="BI81" s="230"/>
      <c r="BJ81" s="230"/>
      <c r="BK81" s="230"/>
      <c r="BL81" s="230"/>
      <c r="BM81" s="230"/>
      <c r="BN81" s="230"/>
      <c r="BO81" s="230"/>
      <c r="BP81" s="230"/>
      <c r="BQ81" s="230"/>
      <c r="BR81" s="230"/>
      <c r="BS81" s="230"/>
      <c r="BT81" s="230"/>
      <c r="BU81" s="230"/>
      <c r="BV81" s="231"/>
      <c r="BW81" s="231"/>
      <c r="BX81" s="231"/>
      <c r="BY81" s="230"/>
      <c r="BZ81" s="230"/>
      <c r="CA81" s="230"/>
      <c r="CB81" s="231"/>
      <c r="CC81" s="230"/>
      <c r="CD81" s="231"/>
      <c r="CE81" s="230"/>
      <c r="CF81" s="230"/>
      <c r="CG81" s="230"/>
      <c r="CH81" s="232"/>
      <c r="CI81" s="230"/>
      <c r="CJ81" s="230"/>
      <c r="CK81" s="230"/>
      <c r="CL81" s="230"/>
      <c r="CM81" s="230"/>
      <c r="CN81" s="232"/>
      <c r="CO81" s="230"/>
      <c r="CP81" s="230"/>
      <c r="CQ81" s="230"/>
      <c r="CR81" s="233"/>
      <c r="CS81" s="233"/>
      <c r="CT81" s="234"/>
      <c r="CU81" s="235"/>
      <c r="CV81" s="234"/>
      <c r="CW81" s="233"/>
      <c r="CX81" s="233"/>
      <c r="CY81" s="233"/>
      <c r="DB81" s="224"/>
      <c r="DE81" s="224"/>
      <c r="DF81" s="224"/>
      <c r="DG81" s="224" t="str">
        <f t="shared" si="17"/>
        <v>CELL C6 - SUPERVISING STUDENT TEACHERS</v>
      </c>
      <c r="DH81" s="215">
        <f>ROUND('Auto Journal Entries'!A91,2)</f>
        <v>0</v>
      </c>
      <c r="DI81" s="212"/>
      <c r="DJ81" s="212"/>
      <c r="DK81" s="213"/>
      <c r="DL81" s="213"/>
      <c r="DM81" s="212"/>
      <c r="DN81" s="213"/>
      <c r="DO81" s="212"/>
      <c r="DP81" s="212"/>
      <c r="DQ81" s="212"/>
      <c r="DR81" s="212"/>
      <c r="DS81" s="213"/>
      <c r="DT81" s="213"/>
      <c r="DU81" s="212"/>
      <c r="DV81" s="212"/>
      <c r="DW81" s="212"/>
      <c r="DX81" s="212"/>
      <c r="DY81" s="212"/>
      <c r="DZ81" s="212"/>
      <c r="EA81" s="212"/>
      <c r="EB81" s="212"/>
      <c r="EC81" s="212"/>
      <c r="ED81" s="212"/>
      <c r="EE81" s="212"/>
      <c r="EF81" s="212"/>
      <c r="EG81" s="213"/>
      <c r="EH81" s="212"/>
      <c r="EI81" s="212"/>
      <c r="EJ81" s="212"/>
      <c r="EK81" s="212"/>
      <c r="EL81" s="212"/>
      <c r="EM81" s="212"/>
      <c r="EN81" s="212"/>
      <c r="EO81" s="212"/>
      <c r="EP81" s="212"/>
      <c r="EQ81" s="212"/>
      <c r="ER81" s="212"/>
      <c r="ES81" s="212"/>
      <c r="ET81" s="212"/>
      <c r="EU81" s="212"/>
      <c r="EV81" s="212"/>
      <c r="EW81" s="212"/>
      <c r="EX81" s="212"/>
      <c r="EY81" s="212"/>
      <c r="EZ81" s="212"/>
      <c r="FA81" s="212"/>
      <c r="FB81" s="212"/>
      <c r="FC81" s="212"/>
      <c r="FD81" s="212"/>
      <c r="FE81" s="212"/>
      <c r="FF81" s="212"/>
      <c r="FG81" s="212"/>
      <c r="FH81" s="212"/>
      <c r="FI81" s="212"/>
      <c r="FJ81" s="212"/>
      <c r="FK81" s="212"/>
      <c r="FL81" s="212"/>
      <c r="FM81" s="216"/>
      <c r="FN81" s="212"/>
      <c r="FO81" s="212"/>
      <c r="FP81" s="212"/>
      <c r="FQ81" s="212"/>
      <c r="FR81" s="212"/>
      <c r="FS81" s="212"/>
      <c r="FT81" s="212"/>
      <c r="FU81" s="212"/>
      <c r="FV81" s="212"/>
      <c r="FW81" s="212"/>
      <c r="FX81" s="212"/>
      <c r="FY81" s="212"/>
      <c r="FZ81" s="212"/>
      <c r="GA81" s="212"/>
      <c r="GB81" s="212"/>
      <c r="GC81" s="212"/>
      <c r="GD81" s="212"/>
      <c r="GE81" s="212"/>
      <c r="GF81" s="213"/>
      <c r="GG81" s="214"/>
      <c r="GH81" s="213"/>
      <c r="GI81" s="212"/>
      <c r="GJ81" s="212"/>
      <c r="GK81" s="212"/>
      <c r="GL81" s="212"/>
      <c r="GM81" s="212"/>
      <c r="GN81" s="213"/>
      <c r="GO81" s="213"/>
      <c r="GP81" s="212"/>
      <c r="GQ81" s="213" t="str">
        <f>'Auto Journal Entries'!C91</f>
        <v>XXXX Select Account</v>
      </c>
      <c r="GR81" s="212">
        <f>'Auto Journal Entries'!B91</f>
        <v>0</v>
      </c>
      <c r="GS81" s="213"/>
      <c r="GT81" s="213"/>
      <c r="GU81" s="213"/>
      <c r="GV81" s="213"/>
      <c r="GW81" s="213" t="str">
        <f>'Auto Journal Entries'!D91</f>
        <v xml:space="preserve"> </v>
      </c>
      <c r="GX81" s="215">
        <f>ROUND('Auto Journal Entries'!A91,2)</f>
        <v>0</v>
      </c>
      <c r="HA81" s="224"/>
      <c r="HB81" s="224"/>
      <c r="HC81" s="224"/>
      <c r="HM81" s="236"/>
      <c r="HP81" s="224"/>
      <c r="HT81" s="236"/>
      <c r="ID81" s="237"/>
      <c r="IJ81" s="224"/>
      <c r="IK81" s="237"/>
      <c r="IL81" s="224"/>
    </row>
    <row r="82" spans="3:246" s="223" customFormat="1">
      <c r="C82" s="224" t="str">
        <f t="shared" si="9"/>
        <v>AKRON</v>
      </c>
      <c r="D82" s="224"/>
      <c r="E82" s="224"/>
      <c r="F82" s="224" t="str">
        <f t="shared" si="10"/>
        <v>Travel 01/01/01 To 01/01/01 0</v>
      </c>
      <c r="G82" s="222">
        <f t="shared" ca="1" si="11"/>
        <v>44361</v>
      </c>
      <c r="H82" s="224" t="e">
        <f t="shared" si="12"/>
        <v>#N/A</v>
      </c>
      <c r="I82" s="224"/>
      <c r="J82" s="224" t="str">
        <f t="shared" si="13"/>
        <v>1</v>
      </c>
      <c r="K82" s="224"/>
      <c r="L82" s="224" t="s">
        <v>381</v>
      </c>
      <c r="M82" s="224" t="str">
        <f t="shared" si="14"/>
        <v>PBMC4RG</v>
      </c>
      <c r="N82" s="224"/>
      <c r="O82" s="224"/>
      <c r="P82" s="224"/>
      <c r="Q82" s="224"/>
      <c r="R82" s="224">
        <f t="shared" si="15"/>
        <v>28.56</v>
      </c>
      <c r="S82" s="213"/>
      <c r="T82" s="213"/>
      <c r="U82" s="213"/>
      <c r="V82" s="213"/>
      <c r="W82" s="213"/>
      <c r="X82" s="213"/>
      <c r="Y82" s="222">
        <f t="shared" ca="1" si="16"/>
        <v>44361</v>
      </c>
      <c r="Z82" s="225"/>
      <c r="AA82" s="225"/>
      <c r="AB82" s="226"/>
      <c r="AC82" s="226"/>
      <c r="AD82" s="227"/>
      <c r="AE82" s="228"/>
      <c r="AF82" s="228"/>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30"/>
      <c r="BC82" s="230"/>
      <c r="BD82" s="230"/>
      <c r="BE82" s="230"/>
      <c r="BF82" s="230"/>
      <c r="BG82" s="230"/>
      <c r="BH82" s="230"/>
      <c r="BI82" s="230"/>
      <c r="BJ82" s="230"/>
      <c r="BK82" s="230"/>
      <c r="BL82" s="230"/>
      <c r="BM82" s="230"/>
      <c r="BN82" s="230"/>
      <c r="BO82" s="230"/>
      <c r="BP82" s="230"/>
      <c r="BQ82" s="230"/>
      <c r="BR82" s="230"/>
      <c r="BS82" s="230"/>
      <c r="BT82" s="230"/>
      <c r="BU82" s="230"/>
      <c r="BV82" s="231"/>
      <c r="BW82" s="231"/>
      <c r="BX82" s="231"/>
      <c r="BY82" s="230"/>
      <c r="BZ82" s="230"/>
      <c r="CA82" s="230"/>
      <c r="CB82" s="231"/>
      <c r="CC82" s="230"/>
      <c r="CD82" s="231"/>
      <c r="CE82" s="230"/>
      <c r="CF82" s="230"/>
      <c r="CG82" s="230"/>
      <c r="CH82" s="232"/>
      <c r="CI82" s="230"/>
      <c r="CJ82" s="230"/>
      <c r="CK82" s="230"/>
      <c r="CL82" s="230"/>
      <c r="CM82" s="230"/>
      <c r="CN82" s="232"/>
      <c r="CO82" s="230"/>
      <c r="CP82" s="230"/>
      <c r="CQ82" s="230"/>
      <c r="CR82" s="233"/>
      <c r="CS82" s="233"/>
      <c r="CT82" s="234"/>
      <c r="CU82" s="235"/>
      <c r="CV82" s="234"/>
      <c r="CW82" s="233"/>
      <c r="CX82" s="233"/>
      <c r="CY82" s="233"/>
      <c r="DB82" s="224"/>
      <c r="DE82" s="224"/>
      <c r="DF82" s="224"/>
      <c r="DG82" s="224" t="str">
        <f t="shared" si="17"/>
        <v>CELL C6 - SUPERVISING STUDENT TEACHERS</v>
      </c>
      <c r="DH82" s="215">
        <f>ROUND('Auto Journal Entries'!A92,2)</f>
        <v>0</v>
      </c>
      <c r="DI82" s="212"/>
      <c r="DJ82" s="212"/>
      <c r="DK82" s="213"/>
      <c r="DL82" s="213"/>
      <c r="DM82" s="212"/>
      <c r="DN82" s="213"/>
      <c r="DO82" s="212"/>
      <c r="DP82" s="212"/>
      <c r="DQ82" s="212"/>
      <c r="DR82" s="212"/>
      <c r="DS82" s="213"/>
      <c r="DT82" s="213"/>
      <c r="DU82" s="212"/>
      <c r="DV82" s="212"/>
      <c r="DW82" s="212"/>
      <c r="DX82" s="212"/>
      <c r="DY82" s="212"/>
      <c r="DZ82" s="212"/>
      <c r="EA82" s="212"/>
      <c r="EB82" s="212"/>
      <c r="EC82" s="212"/>
      <c r="ED82" s="212"/>
      <c r="EE82" s="212"/>
      <c r="EF82" s="212"/>
      <c r="EG82" s="213"/>
      <c r="EH82" s="212"/>
      <c r="EI82" s="212"/>
      <c r="EJ82" s="212"/>
      <c r="EK82" s="212"/>
      <c r="EL82" s="212"/>
      <c r="EM82" s="212"/>
      <c r="EN82" s="212"/>
      <c r="EO82" s="212"/>
      <c r="EP82" s="212"/>
      <c r="EQ82" s="212"/>
      <c r="ER82" s="212"/>
      <c r="ES82" s="212"/>
      <c r="ET82" s="212"/>
      <c r="EU82" s="212"/>
      <c r="EV82" s="212"/>
      <c r="EW82" s="212"/>
      <c r="EX82" s="212"/>
      <c r="EY82" s="212"/>
      <c r="EZ82" s="212"/>
      <c r="FA82" s="212"/>
      <c r="FB82" s="212"/>
      <c r="FC82" s="212"/>
      <c r="FD82" s="212"/>
      <c r="FE82" s="212"/>
      <c r="FF82" s="212"/>
      <c r="FG82" s="212"/>
      <c r="FH82" s="212"/>
      <c r="FI82" s="212"/>
      <c r="FJ82" s="212"/>
      <c r="FK82" s="212"/>
      <c r="FL82" s="212"/>
      <c r="FM82" s="216"/>
      <c r="FN82" s="212"/>
      <c r="FO82" s="212"/>
      <c r="FP82" s="212"/>
      <c r="FQ82" s="212"/>
      <c r="FR82" s="212"/>
      <c r="FS82" s="212"/>
      <c r="FT82" s="212"/>
      <c r="FU82" s="212"/>
      <c r="FV82" s="212"/>
      <c r="FW82" s="212"/>
      <c r="FX82" s="212"/>
      <c r="FY82" s="212"/>
      <c r="FZ82" s="212"/>
      <c r="GA82" s="212"/>
      <c r="GB82" s="212"/>
      <c r="GC82" s="212"/>
      <c r="GD82" s="212"/>
      <c r="GE82" s="212"/>
      <c r="GF82" s="213"/>
      <c r="GG82" s="214"/>
      <c r="GH82" s="213"/>
      <c r="GI82" s="212"/>
      <c r="GJ82" s="212"/>
      <c r="GK82" s="212"/>
      <c r="GL82" s="212"/>
      <c r="GM82" s="212"/>
      <c r="GN82" s="213"/>
      <c r="GO82" s="213"/>
      <c r="GP82" s="212"/>
      <c r="GQ82" s="213" t="str">
        <f>'Auto Journal Entries'!C92</f>
        <v>XXXX Select Account</v>
      </c>
      <c r="GR82" s="212">
        <f>'Auto Journal Entries'!B92</f>
        <v>0</v>
      </c>
      <c r="GS82" s="213"/>
      <c r="GT82" s="213"/>
      <c r="GU82" s="213"/>
      <c r="GV82" s="213"/>
      <c r="GW82" s="213" t="str">
        <f>'Auto Journal Entries'!D92</f>
        <v xml:space="preserve"> </v>
      </c>
      <c r="GX82" s="215">
        <f>ROUND('Auto Journal Entries'!A92,2)</f>
        <v>0</v>
      </c>
      <c r="HA82" s="224"/>
      <c r="HB82" s="224"/>
      <c r="HC82" s="224"/>
      <c r="HM82" s="236"/>
      <c r="HP82" s="224"/>
      <c r="HT82" s="236"/>
      <c r="ID82" s="237"/>
      <c r="IJ82" s="224"/>
      <c r="IK82" s="237"/>
      <c r="IL82" s="224"/>
    </row>
    <row r="83" spans="3:246" s="223" customFormat="1">
      <c r="C83" s="224" t="str">
        <f t="shared" si="9"/>
        <v>AKRON</v>
      </c>
      <c r="D83" s="224"/>
      <c r="E83" s="224"/>
      <c r="F83" s="224" t="str">
        <f t="shared" si="10"/>
        <v>Travel 01/01/01 To 01/01/01 0</v>
      </c>
      <c r="G83" s="222">
        <f t="shared" ca="1" si="11"/>
        <v>44361</v>
      </c>
      <c r="H83" s="224" t="e">
        <f t="shared" si="12"/>
        <v>#N/A</v>
      </c>
      <c r="I83" s="224"/>
      <c r="J83" s="224" t="str">
        <f t="shared" si="13"/>
        <v>1</v>
      </c>
      <c r="K83" s="224"/>
      <c r="L83" s="224" t="s">
        <v>381</v>
      </c>
      <c r="M83" s="224" t="str">
        <f t="shared" si="14"/>
        <v>PBMC4RG</v>
      </c>
      <c r="N83" s="224"/>
      <c r="O83" s="224"/>
      <c r="P83" s="224"/>
      <c r="Q83" s="224"/>
      <c r="R83" s="224">
        <f t="shared" si="15"/>
        <v>28.56</v>
      </c>
      <c r="S83" s="213"/>
      <c r="T83" s="213"/>
      <c r="U83" s="213"/>
      <c r="V83" s="213"/>
      <c r="W83" s="213"/>
      <c r="X83" s="213"/>
      <c r="Y83" s="222">
        <f t="shared" ca="1" si="16"/>
        <v>44361</v>
      </c>
      <c r="Z83" s="225"/>
      <c r="AA83" s="225"/>
      <c r="AB83" s="226"/>
      <c r="AC83" s="226"/>
      <c r="AD83" s="227"/>
      <c r="AE83" s="228"/>
      <c r="AF83" s="228"/>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30"/>
      <c r="BC83" s="230"/>
      <c r="BD83" s="230"/>
      <c r="BE83" s="230"/>
      <c r="BF83" s="230"/>
      <c r="BG83" s="230"/>
      <c r="BH83" s="230"/>
      <c r="BI83" s="230"/>
      <c r="BJ83" s="230"/>
      <c r="BK83" s="230"/>
      <c r="BL83" s="230"/>
      <c r="BM83" s="230"/>
      <c r="BN83" s="230"/>
      <c r="BO83" s="230"/>
      <c r="BP83" s="230"/>
      <c r="BQ83" s="230"/>
      <c r="BR83" s="230"/>
      <c r="BS83" s="230"/>
      <c r="BT83" s="230"/>
      <c r="BU83" s="230"/>
      <c r="BV83" s="231"/>
      <c r="BW83" s="231"/>
      <c r="BX83" s="231"/>
      <c r="BY83" s="230"/>
      <c r="BZ83" s="230"/>
      <c r="CA83" s="230"/>
      <c r="CB83" s="231"/>
      <c r="CC83" s="230"/>
      <c r="CD83" s="231"/>
      <c r="CE83" s="230"/>
      <c r="CF83" s="230"/>
      <c r="CG83" s="230"/>
      <c r="CH83" s="232"/>
      <c r="CI83" s="230"/>
      <c r="CJ83" s="230"/>
      <c r="CK83" s="230"/>
      <c r="CL83" s="230"/>
      <c r="CM83" s="230"/>
      <c r="CN83" s="232"/>
      <c r="CO83" s="230"/>
      <c r="CP83" s="230"/>
      <c r="CQ83" s="230"/>
      <c r="CR83" s="233"/>
      <c r="CS83" s="233"/>
      <c r="CT83" s="234"/>
      <c r="CU83" s="235"/>
      <c r="CV83" s="234"/>
      <c r="CW83" s="233"/>
      <c r="CX83" s="233"/>
      <c r="CY83" s="233"/>
      <c r="DB83" s="224"/>
      <c r="DE83" s="224"/>
      <c r="DF83" s="224"/>
      <c r="DG83" s="224" t="str">
        <f t="shared" si="17"/>
        <v>CELL C6 - SUPERVISING STUDENT TEACHERS</v>
      </c>
      <c r="DH83" s="215">
        <f>ROUND('Auto Journal Entries'!A93,2)</f>
        <v>0</v>
      </c>
      <c r="DI83" s="212"/>
      <c r="DJ83" s="212"/>
      <c r="DK83" s="213"/>
      <c r="DL83" s="213"/>
      <c r="DM83" s="212"/>
      <c r="DN83" s="213"/>
      <c r="DO83" s="212"/>
      <c r="DP83" s="212"/>
      <c r="DQ83" s="212"/>
      <c r="DR83" s="212"/>
      <c r="DS83" s="213"/>
      <c r="DT83" s="213"/>
      <c r="DU83" s="212"/>
      <c r="DV83" s="212"/>
      <c r="DW83" s="212"/>
      <c r="DX83" s="212"/>
      <c r="DY83" s="212"/>
      <c r="DZ83" s="212"/>
      <c r="EA83" s="212"/>
      <c r="EB83" s="212"/>
      <c r="EC83" s="212"/>
      <c r="ED83" s="212"/>
      <c r="EE83" s="212"/>
      <c r="EF83" s="212"/>
      <c r="EG83" s="213"/>
      <c r="EH83" s="212"/>
      <c r="EI83" s="212"/>
      <c r="EJ83" s="212"/>
      <c r="EK83" s="212"/>
      <c r="EL83" s="212"/>
      <c r="EM83" s="212"/>
      <c r="EN83" s="212"/>
      <c r="EO83" s="212"/>
      <c r="EP83" s="212"/>
      <c r="EQ83" s="212"/>
      <c r="ER83" s="212"/>
      <c r="ES83" s="212"/>
      <c r="ET83" s="212"/>
      <c r="EU83" s="212"/>
      <c r="EV83" s="212"/>
      <c r="EW83" s="212"/>
      <c r="EX83" s="212"/>
      <c r="EY83" s="212"/>
      <c r="EZ83" s="212"/>
      <c r="FA83" s="212"/>
      <c r="FB83" s="212"/>
      <c r="FC83" s="212"/>
      <c r="FD83" s="212"/>
      <c r="FE83" s="212"/>
      <c r="FF83" s="212"/>
      <c r="FG83" s="212"/>
      <c r="FH83" s="212"/>
      <c r="FI83" s="212"/>
      <c r="FJ83" s="212"/>
      <c r="FK83" s="212"/>
      <c r="FL83" s="212"/>
      <c r="FM83" s="216"/>
      <c r="FN83" s="212"/>
      <c r="FO83" s="212"/>
      <c r="FP83" s="212"/>
      <c r="FQ83" s="212"/>
      <c r="FR83" s="212"/>
      <c r="FS83" s="212"/>
      <c r="FT83" s="212"/>
      <c r="FU83" s="212"/>
      <c r="FV83" s="212"/>
      <c r="FW83" s="212"/>
      <c r="FX83" s="212"/>
      <c r="FY83" s="212"/>
      <c r="FZ83" s="212"/>
      <c r="GA83" s="212"/>
      <c r="GB83" s="212"/>
      <c r="GC83" s="212"/>
      <c r="GD83" s="212"/>
      <c r="GE83" s="212"/>
      <c r="GF83" s="213"/>
      <c r="GG83" s="214"/>
      <c r="GH83" s="213"/>
      <c r="GI83" s="212"/>
      <c r="GJ83" s="212"/>
      <c r="GK83" s="212"/>
      <c r="GL83" s="212"/>
      <c r="GM83" s="212"/>
      <c r="GN83" s="213"/>
      <c r="GO83" s="213"/>
      <c r="GP83" s="212"/>
      <c r="GQ83" s="213" t="str">
        <f>'Auto Journal Entries'!C93</f>
        <v>XXXX Select Account</v>
      </c>
      <c r="GR83" s="212">
        <f>'Auto Journal Entries'!B93</f>
        <v>0</v>
      </c>
      <c r="GS83" s="213"/>
      <c r="GT83" s="213"/>
      <c r="GU83" s="213"/>
      <c r="GV83" s="213"/>
      <c r="GW83" s="213" t="str">
        <f>'Auto Journal Entries'!D93</f>
        <v xml:space="preserve"> </v>
      </c>
      <c r="GX83" s="215">
        <f>ROUND('Auto Journal Entries'!A93,2)</f>
        <v>0</v>
      </c>
      <c r="HA83" s="224"/>
      <c r="HB83" s="224"/>
      <c r="HC83" s="224"/>
      <c r="HM83" s="236"/>
      <c r="HP83" s="224"/>
      <c r="HT83" s="236"/>
      <c r="ID83" s="237"/>
      <c r="IJ83" s="224"/>
      <c r="IK83" s="237"/>
      <c r="IL83" s="224"/>
    </row>
    <row r="84" spans="3:246" s="223" customFormat="1">
      <c r="C84" s="224" t="str">
        <f t="shared" si="9"/>
        <v>AKRON</v>
      </c>
      <c r="D84" s="224"/>
      <c r="E84" s="224"/>
      <c r="F84" s="224" t="str">
        <f t="shared" si="10"/>
        <v>Travel 01/01/01 To 01/01/01 0</v>
      </c>
      <c r="G84" s="222">
        <f t="shared" ca="1" si="11"/>
        <v>44361</v>
      </c>
      <c r="H84" s="224" t="e">
        <f t="shared" si="12"/>
        <v>#N/A</v>
      </c>
      <c r="I84" s="224"/>
      <c r="J84" s="224" t="str">
        <f t="shared" si="13"/>
        <v>1</v>
      </c>
      <c r="K84" s="224"/>
      <c r="L84" s="224" t="s">
        <v>381</v>
      </c>
      <c r="M84" s="224" t="str">
        <f t="shared" si="14"/>
        <v>PBMC4RG</v>
      </c>
      <c r="N84" s="224"/>
      <c r="O84" s="224"/>
      <c r="P84" s="224"/>
      <c r="Q84" s="224"/>
      <c r="R84" s="224">
        <f t="shared" si="15"/>
        <v>28.56</v>
      </c>
      <c r="S84" s="213"/>
      <c r="T84" s="213"/>
      <c r="U84" s="213"/>
      <c r="V84" s="213"/>
      <c r="W84" s="213"/>
      <c r="X84" s="213"/>
      <c r="Y84" s="222">
        <f t="shared" ca="1" si="16"/>
        <v>44361</v>
      </c>
      <c r="Z84" s="225"/>
      <c r="AA84" s="225"/>
      <c r="AB84" s="226"/>
      <c r="AC84" s="226"/>
      <c r="AD84" s="227"/>
      <c r="AE84" s="228"/>
      <c r="AF84" s="228"/>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30"/>
      <c r="BC84" s="230"/>
      <c r="BD84" s="230"/>
      <c r="BE84" s="230"/>
      <c r="BF84" s="230"/>
      <c r="BG84" s="230"/>
      <c r="BH84" s="230"/>
      <c r="BI84" s="230"/>
      <c r="BJ84" s="230"/>
      <c r="BK84" s="230"/>
      <c r="BL84" s="230"/>
      <c r="BM84" s="230"/>
      <c r="BN84" s="230"/>
      <c r="BO84" s="230"/>
      <c r="BP84" s="230"/>
      <c r="BQ84" s="230"/>
      <c r="BR84" s="230"/>
      <c r="BS84" s="230"/>
      <c r="BT84" s="230"/>
      <c r="BU84" s="230"/>
      <c r="BV84" s="231"/>
      <c r="BW84" s="231"/>
      <c r="BX84" s="231"/>
      <c r="BY84" s="230"/>
      <c r="BZ84" s="230"/>
      <c r="CA84" s="230"/>
      <c r="CB84" s="231"/>
      <c r="CC84" s="230"/>
      <c r="CD84" s="231"/>
      <c r="CE84" s="230"/>
      <c r="CF84" s="230"/>
      <c r="CG84" s="230"/>
      <c r="CH84" s="232"/>
      <c r="CI84" s="230"/>
      <c r="CJ84" s="230"/>
      <c r="CK84" s="230"/>
      <c r="CL84" s="230"/>
      <c r="CM84" s="230"/>
      <c r="CN84" s="232"/>
      <c r="CO84" s="230"/>
      <c r="CP84" s="230"/>
      <c r="CQ84" s="230"/>
      <c r="CR84" s="233"/>
      <c r="CS84" s="233"/>
      <c r="CT84" s="234"/>
      <c r="CU84" s="235"/>
      <c r="CV84" s="234"/>
      <c r="CW84" s="233"/>
      <c r="CX84" s="233"/>
      <c r="CY84" s="233"/>
      <c r="DB84" s="224"/>
      <c r="DE84" s="224"/>
      <c r="DF84" s="224"/>
      <c r="DG84" s="224" t="str">
        <f t="shared" si="17"/>
        <v>CELL C6 - SUPERVISING STUDENT TEACHERS</v>
      </c>
      <c r="DH84" s="215">
        <f>ROUND('Auto Journal Entries'!A94,2)</f>
        <v>0</v>
      </c>
      <c r="DI84" s="212"/>
      <c r="DJ84" s="212"/>
      <c r="DK84" s="213"/>
      <c r="DL84" s="213"/>
      <c r="DM84" s="212"/>
      <c r="DN84" s="213"/>
      <c r="DO84" s="212"/>
      <c r="DP84" s="212"/>
      <c r="DQ84" s="212"/>
      <c r="DR84" s="212"/>
      <c r="DS84" s="213"/>
      <c r="DT84" s="213"/>
      <c r="DU84" s="212"/>
      <c r="DV84" s="212"/>
      <c r="DW84" s="212"/>
      <c r="DX84" s="212"/>
      <c r="DY84" s="212"/>
      <c r="DZ84" s="212"/>
      <c r="EA84" s="212"/>
      <c r="EB84" s="212"/>
      <c r="EC84" s="212"/>
      <c r="ED84" s="212"/>
      <c r="EE84" s="212"/>
      <c r="EF84" s="212"/>
      <c r="EG84" s="213"/>
      <c r="EH84" s="212"/>
      <c r="EI84" s="212"/>
      <c r="EJ84" s="212"/>
      <c r="EK84" s="212"/>
      <c r="EL84" s="212"/>
      <c r="EM84" s="212"/>
      <c r="EN84" s="212"/>
      <c r="EO84" s="212"/>
      <c r="EP84" s="212"/>
      <c r="EQ84" s="212"/>
      <c r="ER84" s="212"/>
      <c r="ES84" s="212"/>
      <c r="ET84" s="212"/>
      <c r="EU84" s="212"/>
      <c r="EV84" s="212"/>
      <c r="EW84" s="212"/>
      <c r="EX84" s="212"/>
      <c r="EY84" s="212"/>
      <c r="EZ84" s="212"/>
      <c r="FA84" s="212"/>
      <c r="FB84" s="212"/>
      <c r="FC84" s="212"/>
      <c r="FD84" s="212"/>
      <c r="FE84" s="212"/>
      <c r="FF84" s="212"/>
      <c r="FG84" s="212"/>
      <c r="FH84" s="212"/>
      <c r="FI84" s="212"/>
      <c r="FJ84" s="212"/>
      <c r="FK84" s="212"/>
      <c r="FL84" s="212"/>
      <c r="FM84" s="216"/>
      <c r="FN84" s="212"/>
      <c r="FO84" s="212"/>
      <c r="FP84" s="212"/>
      <c r="FQ84" s="212"/>
      <c r="FR84" s="212"/>
      <c r="FS84" s="212"/>
      <c r="FT84" s="212"/>
      <c r="FU84" s="212"/>
      <c r="FV84" s="212"/>
      <c r="FW84" s="212"/>
      <c r="FX84" s="212"/>
      <c r="FY84" s="212"/>
      <c r="FZ84" s="212"/>
      <c r="GA84" s="212"/>
      <c r="GB84" s="212"/>
      <c r="GC84" s="212"/>
      <c r="GD84" s="212"/>
      <c r="GE84" s="212"/>
      <c r="GF84" s="213"/>
      <c r="GG84" s="214"/>
      <c r="GH84" s="213"/>
      <c r="GI84" s="212"/>
      <c r="GJ84" s="212"/>
      <c r="GK84" s="212"/>
      <c r="GL84" s="212"/>
      <c r="GM84" s="212"/>
      <c r="GN84" s="213"/>
      <c r="GO84" s="213"/>
      <c r="GP84" s="212"/>
      <c r="GQ84" s="213" t="str">
        <f>'Auto Journal Entries'!C94</f>
        <v>XXXX Select Account</v>
      </c>
      <c r="GR84" s="212">
        <f>'Auto Journal Entries'!B94</f>
        <v>0</v>
      </c>
      <c r="GS84" s="213"/>
      <c r="GT84" s="213"/>
      <c r="GU84" s="213"/>
      <c r="GV84" s="213"/>
      <c r="GW84" s="213" t="str">
        <f>'Auto Journal Entries'!D94</f>
        <v xml:space="preserve"> </v>
      </c>
      <c r="GX84" s="215">
        <f>ROUND('Auto Journal Entries'!A94,2)</f>
        <v>0</v>
      </c>
      <c r="HA84" s="224"/>
      <c r="HB84" s="224"/>
      <c r="HC84" s="224"/>
      <c r="HM84" s="236"/>
      <c r="HP84" s="224"/>
      <c r="HT84" s="236"/>
      <c r="ID84" s="237"/>
      <c r="IJ84" s="224"/>
      <c r="IK84" s="237"/>
      <c r="IL84" s="224"/>
    </row>
    <row r="85" spans="3:246" s="223" customFormat="1">
      <c r="C85" s="224" t="str">
        <f t="shared" si="9"/>
        <v>AKRON</v>
      </c>
      <c r="D85" s="224"/>
      <c r="E85" s="224"/>
      <c r="F85" s="224" t="str">
        <f t="shared" si="10"/>
        <v>Travel 01/01/01 To 01/01/01 0</v>
      </c>
      <c r="G85" s="222">
        <f t="shared" ca="1" si="11"/>
        <v>44361</v>
      </c>
      <c r="H85" s="224" t="e">
        <f t="shared" si="12"/>
        <v>#N/A</v>
      </c>
      <c r="I85" s="224"/>
      <c r="J85" s="224" t="str">
        <f t="shared" si="13"/>
        <v>1</v>
      </c>
      <c r="K85" s="224"/>
      <c r="L85" s="224" t="s">
        <v>381</v>
      </c>
      <c r="M85" s="224" t="str">
        <f t="shared" si="14"/>
        <v>PBMC4RG</v>
      </c>
      <c r="N85" s="224"/>
      <c r="O85" s="224"/>
      <c r="P85" s="224"/>
      <c r="Q85" s="224"/>
      <c r="R85" s="224">
        <f t="shared" si="15"/>
        <v>28.56</v>
      </c>
      <c r="S85" s="213"/>
      <c r="T85" s="213"/>
      <c r="U85" s="213"/>
      <c r="V85" s="213"/>
      <c r="W85" s="213"/>
      <c r="X85" s="213"/>
      <c r="Y85" s="222">
        <f t="shared" ca="1" si="16"/>
        <v>44361</v>
      </c>
      <c r="Z85" s="225"/>
      <c r="AA85" s="225"/>
      <c r="AB85" s="226"/>
      <c r="AC85" s="226"/>
      <c r="AD85" s="227"/>
      <c r="AE85" s="228"/>
      <c r="AF85" s="228"/>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30"/>
      <c r="BC85" s="230"/>
      <c r="BD85" s="230"/>
      <c r="BE85" s="230"/>
      <c r="BF85" s="230"/>
      <c r="BG85" s="230"/>
      <c r="BH85" s="230"/>
      <c r="BI85" s="230"/>
      <c r="BJ85" s="230"/>
      <c r="BK85" s="230"/>
      <c r="BL85" s="230"/>
      <c r="BM85" s="230"/>
      <c r="BN85" s="230"/>
      <c r="BO85" s="230"/>
      <c r="BP85" s="230"/>
      <c r="BQ85" s="230"/>
      <c r="BR85" s="230"/>
      <c r="BS85" s="230"/>
      <c r="BT85" s="230"/>
      <c r="BU85" s="230"/>
      <c r="BV85" s="231"/>
      <c r="BW85" s="231"/>
      <c r="BX85" s="231"/>
      <c r="BY85" s="230"/>
      <c r="BZ85" s="230"/>
      <c r="CA85" s="230"/>
      <c r="CB85" s="231"/>
      <c r="CC85" s="230"/>
      <c r="CD85" s="231"/>
      <c r="CE85" s="230"/>
      <c r="CF85" s="230"/>
      <c r="CG85" s="230"/>
      <c r="CH85" s="232"/>
      <c r="CI85" s="230"/>
      <c r="CJ85" s="230"/>
      <c r="CK85" s="230"/>
      <c r="CL85" s="230"/>
      <c r="CM85" s="230"/>
      <c r="CN85" s="232"/>
      <c r="CO85" s="230"/>
      <c r="CP85" s="230"/>
      <c r="CQ85" s="230"/>
      <c r="CR85" s="233"/>
      <c r="CS85" s="233"/>
      <c r="CT85" s="234"/>
      <c r="CU85" s="235"/>
      <c r="CV85" s="234"/>
      <c r="CW85" s="233"/>
      <c r="CX85" s="233"/>
      <c r="CY85" s="233"/>
      <c r="DB85" s="224"/>
      <c r="DE85" s="224"/>
      <c r="DF85" s="224"/>
      <c r="DG85" s="224" t="str">
        <f t="shared" si="17"/>
        <v>CELL C6 - SUPERVISING STUDENT TEACHERS</v>
      </c>
      <c r="DH85" s="215">
        <f>ROUND('Auto Journal Entries'!A95,2)</f>
        <v>0</v>
      </c>
      <c r="DI85" s="212"/>
      <c r="DJ85" s="212"/>
      <c r="DK85" s="213"/>
      <c r="DL85" s="213"/>
      <c r="DM85" s="212"/>
      <c r="DN85" s="213"/>
      <c r="DO85" s="212"/>
      <c r="DP85" s="212"/>
      <c r="DQ85" s="212"/>
      <c r="DR85" s="212"/>
      <c r="DS85" s="213"/>
      <c r="DT85" s="213"/>
      <c r="DU85" s="212"/>
      <c r="DV85" s="212"/>
      <c r="DW85" s="212"/>
      <c r="DX85" s="212"/>
      <c r="DY85" s="212"/>
      <c r="DZ85" s="212"/>
      <c r="EA85" s="212"/>
      <c r="EB85" s="212"/>
      <c r="EC85" s="212"/>
      <c r="ED85" s="212"/>
      <c r="EE85" s="212"/>
      <c r="EF85" s="212"/>
      <c r="EG85" s="213"/>
      <c r="EH85" s="212"/>
      <c r="EI85" s="212"/>
      <c r="EJ85" s="212"/>
      <c r="EK85" s="212"/>
      <c r="EL85" s="212"/>
      <c r="EM85" s="212"/>
      <c r="EN85" s="212"/>
      <c r="EO85" s="212"/>
      <c r="EP85" s="212"/>
      <c r="EQ85" s="212"/>
      <c r="ER85" s="212"/>
      <c r="ES85" s="212"/>
      <c r="ET85" s="212"/>
      <c r="EU85" s="212"/>
      <c r="EV85" s="212"/>
      <c r="EW85" s="212"/>
      <c r="EX85" s="212"/>
      <c r="EY85" s="212"/>
      <c r="EZ85" s="212"/>
      <c r="FA85" s="212"/>
      <c r="FB85" s="212"/>
      <c r="FC85" s="212"/>
      <c r="FD85" s="212"/>
      <c r="FE85" s="212"/>
      <c r="FF85" s="212"/>
      <c r="FG85" s="212"/>
      <c r="FH85" s="212"/>
      <c r="FI85" s="212"/>
      <c r="FJ85" s="212"/>
      <c r="FK85" s="212"/>
      <c r="FL85" s="212"/>
      <c r="FM85" s="216"/>
      <c r="FN85" s="212"/>
      <c r="FO85" s="212"/>
      <c r="FP85" s="212"/>
      <c r="FQ85" s="212"/>
      <c r="FR85" s="212"/>
      <c r="FS85" s="212"/>
      <c r="FT85" s="212"/>
      <c r="FU85" s="212"/>
      <c r="FV85" s="212"/>
      <c r="FW85" s="212"/>
      <c r="FX85" s="212"/>
      <c r="FY85" s="212"/>
      <c r="FZ85" s="212"/>
      <c r="GA85" s="212"/>
      <c r="GB85" s="212"/>
      <c r="GC85" s="212"/>
      <c r="GD85" s="212"/>
      <c r="GE85" s="212"/>
      <c r="GF85" s="213"/>
      <c r="GG85" s="214"/>
      <c r="GH85" s="213"/>
      <c r="GI85" s="212"/>
      <c r="GJ85" s="212"/>
      <c r="GK85" s="212"/>
      <c r="GL85" s="212"/>
      <c r="GM85" s="212"/>
      <c r="GN85" s="213"/>
      <c r="GO85" s="213"/>
      <c r="GP85" s="212"/>
      <c r="GQ85" s="213" t="str">
        <f>'Auto Journal Entries'!C95</f>
        <v>XXXX Select Account</v>
      </c>
      <c r="GR85" s="212">
        <f>'Auto Journal Entries'!B95</f>
        <v>0</v>
      </c>
      <c r="GS85" s="213"/>
      <c r="GT85" s="213"/>
      <c r="GU85" s="213"/>
      <c r="GV85" s="213"/>
      <c r="GW85" s="213" t="str">
        <f>'Auto Journal Entries'!D95</f>
        <v xml:space="preserve"> </v>
      </c>
      <c r="GX85" s="215">
        <f>ROUND('Auto Journal Entries'!A95,2)</f>
        <v>0</v>
      </c>
      <c r="HA85" s="224"/>
      <c r="HB85" s="224"/>
      <c r="HC85" s="224"/>
      <c r="HM85" s="236"/>
      <c r="HP85" s="224"/>
      <c r="HT85" s="236"/>
      <c r="ID85" s="237"/>
      <c r="IJ85" s="224"/>
      <c r="IK85" s="237"/>
      <c r="IL85" s="224"/>
    </row>
    <row r="86" spans="3:246" s="223" customFormat="1">
      <c r="C86" s="224" t="str">
        <f>C84</f>
        <v>AKRON</v>
      </c>
      <c r="D86" s="224"/>
      <c r="E86" s="224"/>
      <c r="F86" s="224" t="str">
        <f>F84</f>
        <v>Travel 01/01/01 To 01/01/01 0</v>
      </c>
      <c r="G86" s="222">
        <f ca="1">G84</f>
        <v>44361</v>
      </c>
      <c r="H86" s="224" t="e">
        <f>H84</f>
        <v>#N/A</v>
      </c>
      <c r="I86" s="224"/>
      <c r="J86" s="224" t="str">
        <f>J84</f>
        <v>1</v>
      </c>
      <c r="K86" s="224"/>
      <c r="L86" s="224" t="s">
        <v>381</v>
      </c>
      <c r="M86" s="224" t="str">
        <f>M84</f>
        <v>PBMC4RG</v>
      </c>
      <c r="N86" s="224"/>
      <c r="O86" s="224"/>
      <c r="P86" s="224"/>
      <c r="Q86" s="224"/>
      <c r="R86" s="224">
        <f>R84</f>
        <v>28.56</v>
      </c>
      <c r="S86" s="213"/>
      <c r="T86" s="213"/>
      <c r="U86" s="213"/>
      <c r="V86" s="213"/>
      <c r="W86" s="213"/>
      <c r="X86" s="213"/>
      <c r="Y86" s="222">
        <f ca="1">Y84</f>
        <v>44361</v>
      </c>
      <c r="Z86" s="225"/>
      <c r="AA86" s="225"/>
      <c r="AB86" s="226"/>
      <c r="AC86" s="226"/>
      <c r="AD86" s="227"/>
      <c r="AE86" s="228"/>
      <c r="AF86" s="228"/>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30"/>
      <c r="BC86" s="230"/>
      <c r="BD86" s="230"/>
      <c r="BE86" s="230"/>
      <c r="BF86" s="230"/>
      <c r="BG86" s="230"/>
      <c r="BH86" s="230"/>
      <c r="BI86" s="230"/>
      <c r="BJ86" s="230"/>
      <c r="BK86" s="230"/>
      <c r="BL86" s="230"/>
      <c r="BM86" s="230"/>
      <c r="BN86" s="230"/>
      <c r="BO86" s="230"/>
      <c r="BP86" s="230"/>
      <c r="BQ86" s="230"/>
      <c r="BR86" s="230"/>
      <c r="BS86" s="230"/>
      <c r="BT86" s="230"/>
      <c r="BU86" s="230"/>
      <c r="BV86" s="231"/>
      <c r="BW86" s="231"/>
      <c r="BX86" s="231"/>
      <c r="BY86" s="230"/>
      <c r="BZ86" s="230"/>
      <c r="CA86" s="230"/>
      <c r="CB86" s="231"/>
      <c r="CC86" s="230"/>
      <c r="CD86" s="231"/>
      <c r="CE86" s="230"/>
      <c r="CF86" s="230"/>
      <c r="CG86" s="230"/>
      <c r="CH86" s="232"/>
      <c r="CI86" s="230"/>
      <c r="CJ86" s="230"/>
      <c r="CK86" s="230"/>
      <c r="CL86" s="230"/>
      <c r="CM86" s="230"/>
      <c r="CN86" s="232"/>
      <c r="CO86" s="230"/>
      <c r="CP86" s="230"/>
      <c r="CQ86" s="230"/>
      <c r="CR86" s="233"/>
      <c r="CS86" s="233"/>
      <c r="CT86" s="234"/>
      <c r="CU86" s="235"/>
      <c r="CV86" s="234"/>
      <c r="CW86" s="233"/>
      <c r="CX86" s="233"/>
      <c r="CY86" s="233"/>
      <c r="DB86" s="224"/>
      <c r="DE86" s="224"/>
      <c r="DF86" s="224"/>
      <c r="DG86" s="224" t="str">
        <f>DG84</f>
        <v>CELL C6 - SUPERVISING STUDENT TEACHERS</v>
      </c>
      <c r="DH86" s="215">
        <f>ROUND('Auto Journal Entries'!A96,2)</f>
        <v>0</v>
      </c>
      <c r="DI86" s="212"/>
      <c r="DJ86" s="212"/>
      <c r="DK86" s="213"/>
      <c r="DL86" s="213"/>
      <c r="DM86" s="212"/>
      <c r="DN86" s="213"/>
      <c r="DO86" s="212"/>
      <c r="DP86" s="212"/>
      <c r="DQ86" s="212"/>
      <c r="DR86" s="212"/>
      <c r="DS86" s="213"/>
      <c r="DT86" s="213"/>
      <c r="DU86" s="212"/>
      <c r="DV86" s="212"/>
      <c r="DW86" s="212"/>
      <c r="DX86" s="212"/>
      <c r="DY86" s="212"/>
      <c r="DZ86" s="212"/>
      <c r="EA86" s="212"/>
      <c r="EB86" s="212"/>
      <c r="EC86" s="212"/>
      <c r="ED86" s="212"/>
      <c r="EE86" s="212"/>
      <c r="EF86" s="212"/>
      <c r="EG86" s="213"/>
      <c r="EH86" s="212"/>
      <c r="EI86" s="212"/>
      <c r="EJ86" s="212"/>
      <c r="EK86" s="212"/>
      <c r="EL86" s="212"/>
      <c r="EM86" s="212"/>
      <c r="EN86" s="212"/>
      <c r="EO86" s="212"/>
      <c r="EP86" s="212"/>
      <c r="EQ86" s="212"/>
      <c r="ER86" s="212"/>
      <c r="ES86" s="212"/>
      <c r="ET86" s="212"/>
      <c r="EU86" s="212"/>
      <c r="EV86" s="212"/>
      <c r="EW86" s="212"/>
      <c r="EX86" s="212"/>
      <c r="EY86" s="212"/>
      <c r="EZ86" s="212"/>
      <c r="FA86" s="212"/>
      <c r="FB86" s="212"/>
      <c r="FC86" s="212"/>
      <c r="FD86" s="212"/>
      <c r="FE86" s="212"/>
      <c r="FF86" s="212"/>
      <c r="FG86" s="212"/>
      <c r="FH86" s="212"/>
      <c r="FI86" s="212"/>
      <c r="FJ86" s="212"/>
      <c r="FK86" s="212"/>
      <c r="FL86" s="212"/>
      <c r="FM86" s="216"/>
      <c r="FN86" s="212"/>
      <c r="FO86" s="212"/>
      <c r="FP86" s="212"/>
      <c r="FQ86" s="212"/>
      <c r="FR86" s="212"/>
      <c r="FS86" s="212"/>
      <c r="FT86" s="212"/>
      <c r="FU86" s="212"/>
      <c r="FV86" s="212"/>
      <c r="FW86" s="212"/>
      <c r="FX86" s="212"/>
      <c r="FY86" s="212"/>
      <c r="FZ86" s="212"/>
      <c r="GA86" s="212"/>
      <c r="GB86" s="212"/>
      <c r="GC86" s="212"/>
      <c r="GD86" s="212"/>
      <c r="GE86" s="212"/>
      <c r="GF86" s="213"/>
      <c r="GG86" s="214"/>
      <c r="GH86" s="213"/>
      <c r="GI86" s="212"/>
      <c r="GJ86" s="212"/>
      <c r="GK86" s="212"/>
      <c r="GL86" s="212"/>
      <c r="GM86" s="212"/>
      <c r="GN86" s="213"/>
      <c r="GO86" s="213"/>
      <c r="GP86" s="212"/>
      <c r="GQ86" s="213" t="str">
        <f>'Auto Journal Entries'!C96</f>
        <v>XXXX Select Account</v>
      </c>
      <c r="GR86" s="212">
        <f>'Auto Journal Entries'!B96</f>
        <v>0</v>
      </c>
      <c r="GS86" s="213"/>
      <c r="GT86" s="213"/>
      <c r="GU86" s="213"/>
      <c r="GV86" s="213"/>
      <c r="GW86" s="213" t="str">
        <f>'Auto Journal Entries'!D96</f>
        <v xml:space="preserve"> </v>
      </c>
      <c r="GX86" s="215">
        <f>ROUND('Auto Journal Entries'!A96,2)</f>
        <v>0</v>
      </c>
      <c r="HA86" s="224"/>
      <c r="HB86" s="224"/>
      <c r="HC86" s="224"/>
      <c r="HM86" s="236"/>
      <c r="HP86" s="224"/>
      <c r="HT86" s="236"/>
      <c r="ID86" s="237"/>
      <c r="IJ86" s="224"/>
      <c r="IK86" s="237"/>
      <c r="IL86" s="224"/>
    </row>
    <row r="87" spans="3:246" s="223" customFormat="1">
      <c r="C87" s="224" t="str">
        <f t="shared" si="9"/>
        <v>AKRON</v>
      </c>
      <c r="D87" s="224"/>
      <c r="E87" s="224"/>
      <c r="F87" s="224" t="str">
        <f t="shared" si="10"/>
        <v>Travel 01/01/01 To 01/01/01 0</v>
      </c>
      <c r="G87" s="222">
        <f t="shared" ca="1" si="11"/>
        <v>44361</v>
      </c>
      <c r="H87" s="224" t="e">
        <f t="shared" si="12"/>
        <v>#N/A</v>
      </c>
      <c r="I87" s="224"/>
      <c r="J87" s="224" t="str">
        <f t="shared" si="13"/>
        <v>1</v>
      </c>
      <c r="K87" s="224"/>
      <c r="L87" s="224" t="s">
        <v>381</v>
      </c>
      <c r="M87" s="224" t="str">
        <f t="shared" si="14"/>
        <v>PBMC4RG</v>
      </c>
      <c r="N87" s="224"/>
      <c r="O87" s="224"/>
      <c r="P87" s="224"/>
      <c r="Q87" s="224"/>
      <c r="R87" s="224">
        <f t="shared" si="15"/>
        <v>28.56</v>
      </c>
      <c r="S87" s="213"/>
      <c r="T87" s="213"/>
      <c r="U87" s="213"/>
      <c r="V87" s="213"/>
      <c r="W87" s="213"/>
      <c r="X87" s="213"/>
      <c r="Y87" s="222">
        <f t="shared" ca="1" si="16"/>
        <v>44361</v>
      </c>
      <c r="Z87" s="225"/>
      <c r="AA87" s="225"/>
      <c r="AB87" s="226"/>
      <c r="AC87" s="226"/>
      <c r="AD87" s="227"/>
      <c r="AE87" s="228"/>
      <c r="AF87" s="228"/>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30"/>
      <c r="BC87" s="230"/>
      <c r="BD87" s="230"/>
      <c r="BE87" s="230"/>
      <c r="BF87" s="230"/>
      <c r="BG87" s="230"/>
      <c r="BH87" s="230"/>
      <c r="BI87" s="230"/>
      <c r="BJ87" s="230"/>
      <c r="BK87" s="230"/>
      <c r="BL87" s="230"/>
      <c r="BM87" s="230"/>
      <c r="BN87" s="230"/>
      <c r="BO87" s="230"/>
      <c r="BP87" s="230"/>
      <c r="BQ87" s="230"/>
      <c r="BR87" s="230"/>
      <c r="BS87" s="230"/>
      <c r="BT87" s="230"/>
      <c r="BU87" s="230"/>
      <c r="BV87" s="231"/>
      <c r="BW87" s="231"/>
      <c r="BX87" s="231"/>
      <c r="BY87" s="230"/>
      <c r="BZ87" s="230"/>
      <c r="CA87" s="230"/>
      <c r="CB87" s="231"/>
      <c r="CC87" s="230"/>
      <c r="CD87" s="231"/>
      <c r="CE87" s="230"/>
      <c r="CF87" s="230"/>
      <c r="CG87" s="230"/>
      <c r="CH87" s="232"/>
      <c r="CI87" s="230"/>
      <c r="CJ87" s="230"/>
      <c r="CK87" s="230"/>
      <c r="CL87" s="230"/>
      <c r="CM87" s="230"/>
      <c r="CN87" s="232"/>
      <c r="CO87" s="230"/>
      <c r="CP87" s="230"/>
      <c r="CQ87" s="230"/>
      <c r="CR87" s="233"/>
      <c r="CS87" s="233"/>
      <c r="CT87" s="234"/>
      <c r="CU87" s="235"/>
      <c r="CV87" s="234"/>
      <c r="CW87" s="233"/>
      <c r="CX87" s="233"/>
      <c r="CY87" s="233"/>
      <c r="DB87" s="224"/>
      <c r="DE87" s="224"/>
      <c r="DF87" s="224"/>
      <c r="DG87" s="224" t="str">
        <f t="shared" si="17"/>
        <v>CELL C6 - SUPERVISING STUDENT TEACHERS</v>
      </c>
      <c r="DH87" s="215">
        <f>ROUND('Auto Journal Entries'!A97,2)</f>
        <v>0</v>
      </c>
      <c r="DI87" s="212"/>
      <c r="DJ87" s="212"/>
      <c r="DK87" s="213"/>
      <c r="DL87" s="213"/>
      <c r="DM87" s="212"/>
      <c r="DN87" s="213"/>
      <c r="DO87" s="212"/>
      <c r="DP87" s="212"/>
      <c r="DQ87" s="212"/>
      <c r="DR87" s="212"/>
      <c r="DS87" s="213"/>
      <c r="DT87" s="213"/>
      <c r="DU87" s="212"/>
      <c r="DV87" s="212"/>
      <c r="DW87" s="212"/>
      <c r="DX87" s="212"/>
      <c r="DY87" s="212"/>
      <c r="DZ87" s="212"/>
      <c r="EA87" s="212"/>
      <c r="EB87" s="212"/>
      <c r="EC87" s="212"/>
      <c r="ED87" s="212"/>
      <c r="EE87" s="212"/>
      <c r="EF87" s="212"/>
      <c r="EG87" s="213"/>
      <c r="EH87" s="212"/>
      <c r="EI87" s="212"/>
      <c r="EJ87" s="212"/>
      <c r="EK87" s="212"/>
      <c r="EL87" s="212"/>
      <c r="EM87" s="212"/>
      <c r="EN87" s="212"/>
      <c r="EO87" s="212"/>
      <c r="EP87" s="212"/>
      <c r="EQ87" s="212"/>
      <c r="ER87" s="212"/>
      <c r="ES87" s="212"/>
      <c r="ET87" s="212"/>
      <c r="EU87" s="212"/>
      <c r="EV87" s="212"/>
      <c r="EW87" s="212"/>
      <c r="EX87" s="212"/>
      <c r="EY87" s="212"/>
      <c r="EZ87" s="212"/>
      <c r="FA87" s="212"/>
      <c r="FB87" s="212"/>
      <c r="FC87" s="212"/>
      <c r="FD87" s="212"/>
      <c r="FE87" s="212"/>
      <c r="FF87" s="212"/>
      <c r="FG87" s="212"/>
      <c r="FH87" s="212"/>
      <c r="FI87" s="212"/>
      <c r="FJ87" s="212"/>
      <c r="FK87" s="212"/>
      <c r="FL87" s="212"/>
      <c r="FM87" s="216"/>
      <c r="FN87" s="212"/>
      <c r="FO87" s="212"/>
      <c r="FP87" s="212"/>
      <c r="FQ87" s="212"/>
      <c r="FR87" s="212"/>
      <c r="FS87" s="212"/>
      <c r="FT87" s="212"/>
      <c r="FU87" s="212"/>
      <c r="FV87" s="212"/>
      <c r="FW87" s="212"/>
      <c r="FX87" s="212"/>
      <c r="FY87" s="212"/>
      <c r="FZ87" s="212"/>
      <c r="GA87" s="212"/>
      <c r="GB87" s="212"/>
      <c r="GC87" s="212"/>
      <c r="GD87" s="212"/>
      <c r="GE87" s="212"/>
      <c r="GF87" s="213"/>
      <c r="GG87" s="214"/>
      <c r="GH87" s="213"/>
      <c r="GI87" s="212"/>
      <c r="GJ87" s="212"/>
      <c r="GK87" s="212"/>
      <c r="GL87" s="212"/>
      <c r="GM87" s="212"/>
      <c r="GN87" s="213"/>
      <c r="GO87" s="213"/>
      <c r="GP87" s="212"/>
      <c r="GQ87" s="213" t="str">
        <f>'Auto Journal Entries'!C97</f>
        <v>7065 Mileage</v>
      </c>
      <c r="GR87" s="212">
        <f>'Auto Journal Entries'!B97</f>
        <v>0</v>
      </c>
      <c r="GS87" s="213"/>
      <c r="GT87" s="213"/>
      <c r="GU87" s="213"/>
      <c r="GV87" s="213"/>
      <c r="GW87" s="213" t="str">
        <f>'Auto Journal Entries'!D97</f>
        <v>Mileage</v>
      </c>
      <c r="GX87" s="215">
        <f>ROUND('Auto Journal Entries'!A97,2)</f>
        <v>0</v>
      </c>
      <c r="HA87" s="224"/>
      <c r="HB87" s="224"/>
      <c r="HC87" s="224"/>
      <c r="HM87" s="236"/>
      <c r="HP87" s="224"/>
      <c r="HT87" s="236"/>
      <c r="ID87" s="237"/>
      <c r="IJ87" s="224"/>
      <c r="IK87" s="237"/>
      <c r="IL87" s="224"/>
    </row>
    <row r="88" spans="3:246" s="223" customFormat="1">
      <c r="C88" s="224" t="str">
        <f t="shared" si="9"/>
        <v>AKRON</v>
      </c>
      <c r="D88" s="224"/>
      <c r="E88" s="224"/>
      <c r="F88" s="224" t="str">
        <f t="shared" si="10"/>
        <v>Travel 01/01/01 To 01/01/01 0</v>
      </c>
      <c r="G88" s="222">
        <f t="shared" ca="1" si="11"/>
        <v>44361</v>
      </c>
      <c r="H88" s="224" t="e">
        <f t="shared" si="12"/>
        <v>#N/A</v>
      </c>
      <c r="I88" s="224"/>
      <c r="J88" s="224" t="str">
        <f t="shared" si="13"/>
        <v>1</v>
      </c>
      <c r="K88" s="224"/>
      <c r="L88" s="224" t="s">
        <v>381</v>
      </c>
      <c r="M88" s="224" t="str">
        <f t="shared" si="14"/>
        <v>PBMC4RG</v>
      </c>
      <c r="N88" s="224"/>
      <c r="O88" s="224"/>
      <c r="P88" s="224"/>
      <c r="Q88" s="224"/>
      <c r="R88" s="224">
        <f t="shared" si="15"/>
        <v>28.56</v>
      </c>
      <c r="S88" s="213"/>
      <c r="T88" s="213"/>
      <c r="U88" s="213"/>
      <c r="V88" s="213"/>
      <c r="W88" s="213"/>
      <c r="X88" s="213"/>
      <c r="Y88" s="222">
        <f t="shared" ca="1" si="16"/>
        <v>44361</v>
      </c>
      <c r="Z88" s="225"/>
      <c r="AA88" s="225"/>
      <c r="AB88" s="226"/>
      <c r="AC88" s="226"/>
      <c r="AD88" s="227"/>
      <c r="AE88" s="228"/>
      <c r="AF88" s="228"/>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30"/>
      <c r="BC88" s="230"/>
      <c r="BD88" s="230"/>
      <c r="BE88" s="230"/>
      <c r="BF88" s="230"/>
      <c r="BG88" s="230"/>
      <c r="BH88" s="230"/>
      <c r="BI88" s="230"/>
      <c r="BJ88" s="230"/>
      <c r="BK88" s="230"/>
      <c r="BL88" s="230"/>
      <c r="BM88" s="230"/>
      <c r="BN88" s="230"/>
      <c r="BO88" s="230"/>
      <c r="BP88" s="230"/>
      <c r="BQ88" s="230"/>
      <c r="BR88" s="230"/>
      <c r="BS88" s="230"/>
      <c r="BT88" s="230"/>
      <c r="BU88" s="230"/>
      <c r="BV88" s="231"/>
      <c r="BW88" s="231"/>
      <c r="BX88" s="231"/>
      <c r="BY88" s="230"/>
      <c r="BZ88" s="230"/>
      <c r="CA88" s="230"/>
      <c r="CB88" s="231"/>
      <c r="CC88" s="230"/>
      <c r="CD88" s="231"/>
      <c r="CE88" s="230"/>
      <c r="CF88" s="230"/>
      <c r="CG88" s="230"/>
      <c r="CH88" s="232"/>
      <c r="CI88" s="230"/>
      <c r="CJ88" s="230"/>
      <c r="CK88" s="230"/>
      <c r="CL88" s="230"/>
      <c r="CM88" s="230"/>
      <c r="CN88" s="232"/>
      <c r="CO88" s="230"/>
      <c r="CP88" s="230"/>
      <c r="CQ88" s="230"/>
      <c r="CR88" s="233"/>
      <c r="CS88" s="233"/>
      <c r="CT88" s="234"/>
      <c r="CU88" s="235"/>
      <c r="CV88" s="234"/>
      <c r="CW88" s="233"/>
      <c r="CX88" s="233"/>
      <c r="CY88" s="233"/>
      <c r="DB88" s="224"/>
      <c r="DE88" s="224"/>
      <c r="DF88" s="224"/>
      <c r="DG88" s="224" t="str">
        <f t="shared" si="17"/>
        <v>CELL C6 - SUPERVISING STUDENT TEACHERS</v>
      </c>
      <c r="DH88" s="215">
        <f>ROUND('Auto Journal Entries'!A98,2)</f>
        <v>0</v>
      </c>
      <c r="DI88" s="212"/>
      <c r="DJ88" s="212"/>
      <c r="DK88" s="213"/>
      <c r="DL88" s="213"/>
      <c r="DM88" s="212"/>
      <c r="DN88" s="213"/>
      <c r="DO88" s="212"/>
      <c r="DP88" s="212"/>
      <c r="DQ88" s="212"/>
      <c r="DR88" s="212"/>
      <c r="DS88" s="213"/>
      <c r="DT88" s="213"/>
      <c r="DU88" s="212"/>
      <c r="DV88" s="212"/>
      <c r="DW88" s="212"/>
      <c r="DX88" s="212"/>
      <c r="DY88" s="212"/>
      <c r="DZ88" s="212"/>
      <c r="EA88" s="212"/>
      <c r="EB88" s="212"/>
      <c r="EC88" s="212"/>
      <c r="ED88" s="212"/>
      <c r="EE88" s="212"/>
      <c r="EF88" s="212"/>
      <c r="EG88" s="213"/>
      <c r="EH88" s="212"/>
      <c r="EI88" s="212"/>
      <c r="EJ88" s="212"/>
      <c r="EK88" s="212"/>
      <c r="EL88" s="212"/>
      <c r="EM88" s="212"/>
      <c r="EN88" s="212"/>
      <c r="EO88" s="212"/>
      <c r="EP88" s="212"/>
      <c r="EQ88" s="212"/>
      <c r="ER88" s="212"/>
      <c r="ES88" s="212"/>
      <c r="ET88" s="212"/>
      <c r="EU88" s="212"/>
      <c r="EV88" s="212"/>
      <c r="EW88" s="212"/>
      <c r="EX88" s="212"/>
      <c r="EY88" s="212"/>
      <c r="EZ88" s="212"/>
      <c r="FA88" s="212"/>
      <c r="FB88" s="212"/>
      <c r="FC88" s="212"/>
      <c r="FD88" s="212"/>
      <c r="FE88" s="212"/>
      <c r="FF88" s="212"/>
      <c r="FG88" s="212"/>
      <c r="FH88" s="212"/>
      <c r="FI88" s="212"/>
      <c r="FJ88" s="212"/>
      <c r="FK88" s="212"/>
      <c r="FL88" s="212"/>
      <c r="FM88" s="216"/>
      <c r="FN88" s="212"/>
      <c r="FO88" s="212"/>
      <c r="FP88" s="212"/>
      <c r="FQ88" s="212"/>
      <c r="FR88" s="212"/>
      <c r="FS88" s="212"/>
      <c r="FT88" s="212"/>
      <c r="FU88" s="212"/>
      <c r="FV88" s="212"/>
      <c r="FW88" s="212"/>
      <c r="FX88" s="212"/>
      <c r="FY88" s="212"/>
      <c r="FZ88" s="212"/>
      <c r="GA88" s="212"/>
      <c r="GB88" s="212"/>
      <c r="GC88" s="212"/>
      <c r="GD88" s="212"/>
      <c r="GE88" s="212"/>
      <c r="GF88" s="213"/>
      <c r="GG88" s="214"/>
      <c r="GH88" s="213"/>
      <c r="GI88" s="212"/>
      <c r="GJ88" s="212"/>
      <c r="GK88" s="212"/>
      <c r="GL88" s="212"/>
      <c r="GM88" s="212"/>
      <c r="GN88" s="213"/>
      <c r="GO88" s="213"/>
      <c r="GP88" s="212"/>
      <c r="GQ88" s="213" t="str">
        <f>'Auto Journal Entries'!C98</f>
        <v>7066 Lodging</v>
      </c>
      <c r="GR88" s="212">
        <f>'Auto Journal Entries'!B98</f>
        <v>0</v>
      </c>
      <c r="GS88" s="213"/>
      <c r="GT88" s="213"/>
      <c r="GU88" s="213"/>
      <c r="GV88" s="213"/>
      <c r="GW88" s="213" t="str">
        <f>'Auto Journal Entries'!D98</f>
        <v xml:space="preserve"> </v>
      </c>
      <c r="GX88" s="215">
        <f>ROUND('Auto Journal Entries'!A98,2)</f>
        <v>0</v>
      </c>
      <c r="HA88" s="224"/>
      <c r="HB88" s="224"/>
      <c r="HC88" s="224"/>
      <c r="HM88" s="236"/>
      <c r="HP88" s="224"/>
      <c r="HT88" s="236"/>
      <c r="ID88" s="237"/>
      <c r="IJ88" s="224"/>
      <c r="IK88" s="237"/>
      <c r="IL88" s="224"/>
    </row>
    <row r="89" spans="3:246" s="223" customFormat="1">
      <c r="C89" s="224" t="str">
        <f t="shared" si="9"/>
        <v>AKRON</v>
      </c>
      <c r="D89" s="224"/>
      <c r="E89" s="224"/>
      <c r="F89" s="224" t="str">
        <f t="shared" si="10"/>
        <v>Travel 01/01/01 To 01/01/01 0</v>
      </c>
      <c r="G89" s="222">
        <f t="shared" ca="1" si="11"/>
        <v>44361</v>
      </c>
      <c r="H89" s="224" t="e">
        <f t="shared" si="12"/>
        <v>#N/A</v>
      </c>
      <c r="I89" s="224"/>
      <c r="J89" s="224" t="str">
        <f t="shared" si="13"/>
        <v>1</v>
      </c>
      <c r="K89" s="224"/>
      <c r="L89" s="224" t="s">
        <v>381</v>
      </c>
      <c r="M89" s="224" t="str">
        <f t="shared" si="14"/>
        <v>PBMC4RG</v>
      </c>
      <c r="N89" s="224"/>
      <c r="O89" s="224"/>
      <c r="P89" s="224"/>
      <c r="Q89" s="224"/>
      <c r="R89" s="224">
        <f t="shared" si="15"/>
        <v>28.56</v>
      </c>
      <c r="S89" s="213"/>
      <c r="T89" s="213"/>
      <c r="U89" s="213"/>
      <c r="V89" s="213"/>
      <c r="W89" s="213"/>
      <c r="X89" s="213"/>
      <c r="Y89" s="222">
        <f t="shared" ca="1" si="16"/>
        <v>44361</v>
      </c>
      <c r="Z89" s="225"/>
      <c r="AA89" s="225"/>
      <c r="AB89" s="226"/>
      <c r="AC89" s="226"/>
      <c r="AD89" s="227"/>
      <c r="AE89" s="228"/>
      <c r="AF89" s="228"/>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30"/>
      <c r="BC89" s="230"/>
      <c r="BD89" s="230"/>
      <c r="BE89" s="230"/>
      <c r="BF89" s="230"/>
      <c r="BG89" s="230"/>
      <c r="BH89" s="230"/>
      <c r="BI89" s="230"/>
      <c r="BJ89" s="230"/>
      <c r="BK89" s="230"/>
      <c r="BL89" s="230"/>
      <c r="BM89" s="230"/>
      <c r="BN89" s="230"/>
      <c r="BO89" s="230"/>
      <c r="BP89" s="230"/>
      <c r="BQ89" s="230"/>
      <c r="BR89" s="230"/>
      <c r="BS89" s="230"/>
      <c r="BT89" s="230"/>
      <c r="BU89" s="230"/>
      <c r="BV89" s="231"/>
      <c r="BW89" s="231"/>
      <c r="BX89" s="231"/>
      <c r="BY89" s="230"/>
      <c r="BZ89" s="230"/>
      <c r="CA89" s="230"/>
      <c r="CB89" s="231"/>
      <c r="CC89" s="230"/>
      <c r="CD89" s="231"/>
      <c r="CE89" s="230"/>
      <c r="CF89" s="230"/>
      <c r="CG89" s="230"/>
      <c r="CH89" s="232"/>
      <c r="CI89" s="230"/>
      <c r="CJ89" s="230"/>
      <c r="CK89" s="230"/>
      <c r="CL89" s="230"/>
      <c r="CM89" s="230"/>
      <c r="CN89" s="232"/>
      <c r="CO89" s="230"/>
      <c r="CP89" s="230"/>
      <c r="CQ89" s="230"/>
      <c r="CR89" s="233"/>
      <c r="CS89" s="233"/>
      <c r="CT89" s="234"/>
      <c r="CU89" s="235"/>
      <c r="CV89" s="234"/>
      <c r="CW89" s="233"/>
      <c r="CX89" s="233"/>
      <c r="CY89" s="233"/>
      <c r="DB89" s="224"/>
      <c r="DE89" s="224"/>
      <c r="DF89" s="224"/>
      <c r="DG89" s="224" t="str">
        <f t="shared" si="17"/>
        <v>CELL C6 - SUPERVISING STUDENT TEACHERS</v>
      </c>
      <c r="DH89" s="215">
        <f>ROUND('Auto Journal Entries'!A99,2)</f>
        <v>0</v>
      </c>
      <c r="DI89" s="212"/>
      <c r="DJ89" s="212"/>
      <c r="DK89" s="213"/>
      <c r="DL89" s="213"/>
      <c r="DM89" s="212"/>
      <c r="DN89" s="213"/>
      <c r="DO89" s="212"/>
      <c r="DP89" s="212"/>
      <c r="DQ89" s="212"/>
      <c r="DR89" s="212"/>
      <c r="DS89" s="213"/>
      <c r="DT89" s="213"/>
      <c r="DU89" s="212"/>
      <c r="DV89" s="212"/>
      <c r="DW89" s="212"/>
      <c r="DX89" s="212"/>
      <c r="DY89" s="212"/>
      <c r="DZ89" s="212"/>
      <c r="EA89" s="212"/>
      <c r="EB89" s="212"/>
      <c r="EC89" s="212"/>
      <c r="ED89" s="212"/>
      <c r="EE89" s="212"/>
      <c r="EF89" s="212"/>
      <c r="EG89" s="213"/>
      <c r="EH89" s="212"/>
      <c r="EI89" s="212"/>
      <c r="EJ89" s="212"/>
      <c r="EK89" s="212"/>
      <c r="EL89" s="212"/>
      <c r="EM89" s="212"/>
      <c r="EN89" s="212"/>
      <c r="EO89" s="212"/>
      <c r="EP89" s="212"/>
      <c r="EQ89" s="212"/>
      <c r="ER89" s="212"/>
      <c r="ES89" s="212"/>
      <c r="ET89" s="212"/>
      <c r="EU89" s="212"/>
      <c r="EV89" s="212"/>
      <c r="EW89" s="212"/>
      <c r="EX89" s="212"/>
      <c r="EY89" s="212"/>
      <c r="EZ89" s="212"/>
      <c r="FA89" s="212"/>
      <c r="FB89" s="212"/>
      <c r="FC89" s="212"/>
      <c r="FD89" s="212"/>
      <c r="FE89" s="212"/>
      <c r="FF89" s="212"/>
      <c r="FG89" s="212"/>
      <c r="FH89" s="212"/>
      <c r="FI89" s="212"/>
      <c r="FJ89" s="212"/>
      <c r="FK89" s="212"/>
      <c r="FL89" s="212"/>
      <c r="FM89" s="216"/>
      <c r="FN89" s="212"/>
      <c r="FO89" s="212"/>
      <c r="FP89" s="212"/>
      <c r="FQ89" s="212"/>
      <c r="FR89" s="212"/>
      <c r="FS89" s="212"/>
      <c r="FT89" s="212"/>
      <c r="FU89" s="212"/>
      <c r="FV89" s="212"/>
      <c r="FW89" s="212"/>
      <c r="FX89" s="212"/>
      <c r="FY89" s="212"/>
      <c r="FZ89" s="212"/>
      <c r="GA89" s="212"/>
      <c r="GB89" s="212"/>
      <c r="GC89" s="212"/>
      <c r="GD89" s="212"/>
      <c r="GE89" s="212"/>
      <c r="GF89" s="213"/>
      <c r="GG89" s="214"/>
      <c r="GH89" s="213"/>
      <c r="GI89" s="212"/>
      <c r="GJ89" s="212"/>
      <c r="GK89" s="212"/>
      <c r="GL89" s="212"/>
      <c r="GM89" s="212"/>
      <c r="GN89" s="213"/>
      <c r="GO89" s="213"/>
      <c r="GP89" s="212"/>
      <c r="GQ89" s="213" t="str">
        <f>'Auto Journal Entries'!C99</f>
        <v>7067 Meals</v>
      </c>
      <c r="GR89" s="212">
        <f>'Auto Journal Entries'!B99</f>
        <v>0</v>
      </c>
      <c r="GS89" s="213"/>
      <c r="GT89" s="213"/>
      <c r="GU89" s="213"/>
      <c r="GV89" s="213"/>
      <c r="GW89" s="213" t="str">
        <f>'Auto Journal Entries'!D99</f>
        <v>Meals</v>
      </c>
      <c r="GX89" s="215">
        <f>ROUND('Auto Journal Entries'!A99,2)</f>
        <v>0</v>
      </c>
      <c r="HA89" s="224"/>
      <c r="HB89" s="224"/>
      <c r="HC89" s="224"/>
      <c r="HM89" s="236"/>
      <c r="HP89" s="224"/>
      <c r="HT89" s="236"/>
      <c r="ID89" s="237"/>
      <c r="IJ89" s="224"/>
      <c r="IK89" s="237"/>
      <c r="IL89" s="224"/>
    </row>
    <row r="90" spans="3:246" s="223" customFormat="1">
      <c r="C90" s="224" t="str">
        <f t="shared" si="9"/>
        <v>AKRON</v>
      </c>
      <c r="D90" s="224"/>
      <c r="E90" s="224"/>
      <c r="F90" s="224" t="str">
        <f t="shared" si="10"/>
        <v>Travel 01/01/01 To 01/01/01 0</v>
      </c>
      <c r="G90" s="222">
        <f t="shared" ca="1" si="11"/>
        <v>44361</v>
      </c>
      <c r="H90" s="224" t="e">
        <f t="shared" si="12"/>
        <v>#N/A</v>
      </c>
      <c r="I90" s="224"/>
      <c r="J90" s="224" t="str">
        <f t="shared" si="13"/>
        <v>1</v>
      </c>
      <c r="K90" s="224"/>
      <c r="L90" s="224" t="s">
        <v>381</v>
      </c>
      <c r="M90" s="224" t="str">
        <f t="shared" si="14"/>
        <v>PBMC4RG</v>
      </c>
      <c r="N90" s="224"/>
      <c r="O90" s="224"/>
      <c r="P90" s="224"/>
      <c r="Q90" s="224"/>
      <c r="R90" s="224">
        <f t="shared" si="15"/>
        <v>28.56</v>
      </c>
      <c r="S90" s="213"/>
      <c r="T90" s="213"/>
      <c r="U90" s="213"/>
      <c r="V90" s="213"/>
      <c r="W90" s="213"/>
      <c r="X90" s="213"/>
      <c r="Y90" s="222">
        <f t="shared" ca="1" si="16"/>
        <v>44361</v>
      </c>
      <c r="Z90" s="225"/>
      <c r="AA90" s="225"/>
      <c r="AB90" s="226"/>
      <c r="AC90" s="226"/>
      <c r="AD90" s="227"/>
      <c r="AE90" s="228"/>
      <c r="AF90" s="228"/>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30"/>
      <c r="BC90" s="230"/>
      <c r="BD90" s="230"/>
      <c r="BE90" s="230"/>
      <c r="BF90" s="230"/>
      <c r="BG90" s="230"/>
      <c r="BH90" s="230"/>
      <c r="BI90" s="230"/>
      <c r="BJ90" s="230"/>
      <c r="BK90" s="230"/>
      <c r="BL90" s="230"/>
      <c r="BM90" s="230"/>
      <c r="BN90" s="230"/>
      <c r="BO90" s="230"/>
      <c r="BP90" s="230"/>
      <c r="BQ90" s="230"/>
      <c r="BR90" s="230"/>
      <c r="BS90" s="230"/>
      <c r="BT90" s="230"/>
      <c r="BU90" s="230"/>
      <c r="BV90" s="231"/>
      <c r="BW90" s="231"/>
      <c r="BX90" s="231"/>
      <c r="BY90" s="230"/>
      <c r="BZ90" s="230"/>
      <c r="CA90" s="230"/>
      <c r="CB90" s="231"/>
      <c r="CC90" s="230"/>
      <c r="CD90" s="231"/>
      <c r="CE90" s="230"/>
      <c r="CF90" s="230"/>
      <c r="CG90" s="230"/>
      <c r="CH90" s="232"/>
      <c r="CI90" s="230"/>
      <c r="CJ90" s="230"/>
      <c r="CK90" s="230"/>
      <c r="CL90" s="230"/>
      <c r="CM90" s="230"/>
      <c r="CN90" s="232"/>
      <c r="CO90" s="230"/>
      <c r="CP90" s="230"/>
      <c r="CQ90" s="230"/>
      <c r="CR90" s="233"/>
      <c r="CS90" s="233"/>
      <c r="CT90" s="234"/>
      <c r="CU90" s="235"/>
      <c r="CV90" s="234"/>
      <c r="CW90" s="233"/>
      <c r="CX90" s="233"/>
      <c r="CY90" s="233"/>
      <c r="DB90" s="224"/>
      <c r="DE90" s="224"/>
      <c r="DF90" s="224"/>
      <c r="DG90" s="224" t="str">
        <f t="shared" si="17"/>
        <v>CELL C6 - SUPERVISING STUDENT TEACHERS</v>
      </c>
      <c r="DH90" s="215">
        <f>ROUND('Auto Journal Entries'!A100,2)</f>
        <v>0</v>
      </c>
      <c r="DI90" s="212"/>
      <c r="DJ90" s="212"/>
      <c r="DK90" s="213"/>
      <c r="DL90" s="213"/>
      <c r="DM90" s="212"/>
      <c r="DN90" s="213"/>
      <c r="DO90" s="212"/>
      <c r="DP90" s="212"/>
      <c r="DQ90" s="212"/>
      <c r="DR90" s="212"/>
      <c r="DS90" s="213"/>
      <c r="DT90" s="213"/>
      <c r="DU90" s="212"/>
      <c r="DV90" s="212"/>
      <c r="DW90" s="212"/>
      <c r="DX90" s="212"/>
      <c r="DY90" s="212"/>
      <c r="DZ90" s="212"/>
      <c r="EA90" s="212"/>
      <c r="EB90" s="212"/>
      <c r="EC90" s="212"/>
      <c r="ED90" s="212"/>
      <c r="EE90" s="212"/>
      <c r="EF90" s="212"/>
      <c r="EG90" s="213"/>
      <c r="EH90" s="212"/>
      <c r="EI90" s="212"/>
      <c r="EJ90" s="212"/>
      <c r="EK90" s="212"/>
      <c r="EL90" s="212"/>
      <c r="EM90" s="212"/>
      <c r="EN90" s="212"/>
      <c r="EO90" s="212"/>
      <c r="EP90" s="212"/>
      <c r="EQ90" s="212"/>
      <c r="ER90" s="212"/>
      <c r="ES90" s="212"/>
      <c r="ET90" s="212"/>
      <c r="EU90" s="212"/>
      <c r="EV90" s="212"/>
      <c r="EW90" s="212"/>
      <c r="EX90" s="212"/>
      <c r="EY90" s="212"/>
      <c r="EZ90" s="212"/>
      <c r="FA90" s="212"/>
      <c r="FB90" s="212"/>
      <c r="FC90" s="212"/>
      <c r="FD90" s="212"/>
      <c r="FE90" s="212"/>
      <c r="FF90" s="212"/>
      <c r="FG90" s="212"/>
      <c r="FH90" s="212"/>
      <c r="FI90" s="212"/>
      <c r="FJ90" s="212"/>
      <c r="FK90" s="212"/>
      <c r="FL90" s="212"/>
      <c r="FM90" s="216"/>
      <c r="FN90" s="212"/>
      <c r="FO90" s="212"/>
      <c r="FP90" s="212"/>
      <c r="FQ90" s="212"/>
      <c r="FR90" s="212"/>
      <c r="FS90" s="212"/>
      <c r="FT90" s="212"/>
      <c r="FU90" s="212"/>
      <c r="FV90" s="212"/>
      <c r="FW90" s="212"/>
      <c r="FX90" s="212"/>
      <c r="FY90" s="212"/>
      <c r="FZ90" s="212"/>
      <c r="GA90" s="212"/>
      <c r="GB90" s="212"/>
      <c r="GC90" s="212"/>
      <c r="GD90" s="212"/>
      <c r="GE90" s="212"/>
      <c r="GF90" s="213"/>
      <c r="GG90" s="214"/>
      <c r="GH90" s="213"/>
      <c r="GI90" s="212"/>
      <c r="GJ90" s="212"/>
      <c r="GK90" s="212"/>
      <c r="GL90" s="212"/>
      <c r="GM90" s="212"/>
      <c r="GN90" s="213"/>
      <c r="GO90" s="213"/>
      <c r="GP90" s="212"/>
      <c r="GQ90" s="213" t="str">
        <f>'Auto Journal Entries'!C100</f>
        <v>XXXX Select Account</v>
      </c>
      <c r="GR90" s="212">
        <f>'Auto Journal Entries'!B100</f>
        <v>0</v>
      </c>
      <c r="GS90" s="213"/>
      <c r="GT90" s="213"/>
      <c r="GU90" s="213"/>
      <c r="GV90" s="213"/>
      <c r="GW90" s="213" t="str">
        <f>'Auto Journal Entries'!D100</f>
        <v xml:space="preserve"> </v>
      </c>
      <c r="GX90" s="215">
        <f>ROUND('Auto Journal Entries'!A100,2)</f>
        <v>0</v>
      </c>
      <c r="HA90" s="224"/>
      <c r="HB90" s="224"/>
      <c r="HC90" s="224"/>
      <c r="HM90" s="236"/>
      <c r="HP90" s="224"/>
      <c r="HT90" s="236"/>
      <c r="ID90" s="237"/>
      <c r="IJ90" s="224"/>
      <c r="IK90" s="237"/>
      <c r="IL90" s="224"/>
    </row>
    <row r="91" spans="3:246" s="223" customFormat="1">
      <c r="C91" s="224" t="str">
        <f t="shared" si="9"/>
        <v>AKRON</v>
      </c>
      <c r="D91" s="224"/>
      <c r="E91" s="224"/>
      <c r="F91" s="224" t="str">
        <f t="shared" si="10"/>
        <v>Travel 01/01/01 To 01/01/01 0</v>
      </c>
      <c r="G91" s="222">
        <f t="shared" ca="1" si="11"/>
        <v>44361</v>
      </c>
      <c r="H91" s="224" t="e">
        <f t="shared" si="12"/>
        <v>#N/A</v>
      </c>
      <c r="I91" s="224"/>
      <c r="J91" s="224" t="str">
        <f t="shared" si="13"/>
        <v>1</v>
      </c>
      <c r="K91" s="224"/>
      <c r="L91" s="224" t="s">
        <v>381</v>
      </c>
      <c r="M91" s="224" t="str">
        <f t="shared" si="14"/>
        <v>PBMC4RG</v>
      </c>
      <c r="N91" s="224"/>
      <c r="O91" s="224"/>
      <c r="P91" s="224"/>
      <c r="Q91" s="224"/>
      <c r="R91" s="224">
        <f t="shared" si="15"/>
        <v>28.56</v>
      </c>
      <c r="S91" s="213"/>
      <c r="T91" s="213"/>
      <c r="U91" s="213"/>
      <c r="V91" s="213"/>
      <c r="W91" s="213"/>
      <c r="X91" s="213"/>
      <c r="Y91" s="222">
        <f t="shared" ca="1" si="16"/>
        <v>44361</v>
      </c>
      <c r="Z91" s="225"/>
      <c r="AA91" s="225"/>
      <c r="AB91" s="226"/>
      <c r="AC91" s="226"/>
      <c r="AD91" s="227"/>
      <c r="AE91" s="228"/>
      <c r="AF91" s="228"/>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30"/>
      <c r="BC91" s="230"/>
      <c r="BD91" s="230"/>
      <c r="BE91" s="230"/>
      <c r="BF91" s="230"/>
      <c r="BG91" s="230"/>
      <c r="BH91" s="230"/>
      <c r="BI91" s="230"/>
      <c r="BJ91" s="230"/>
      <c r="BK91" s="230"/>
      <c r="BL91" s="230"/>
      <c r="BM91" s="230"/>
      <c r="BN91" s="230"/>
      <c r="BO91" s="230"/>
      <c r="BP91" s="230"/>
      <c r="BQ91" s="230"/>
      <c r="BR91" s="230"/>
      <c r="BS91" s="230"/>
      <c r="BT91" s="230"/>
      <c r="BU91" s="230"/>
      <c r="BV91" s="231"/>
      <c r="BW91" s="231"/>
      <c r="BX91" s="231"/>
      <c r="BY91" s="230"/>
      <c r="BZ91" s="230"/>
      <c r="CA91" s="230"/>
      <c r="CB91" s="231"/>
      <c r="CC91" s="230"/>
      <c r="CD91" s="231"/>
      <c r="CE91" s="230"/>
      <c r="CF91" s="230"/>
      <c r="CG91" s="230"/>
      <c r="CH91" s="232"/>
      <c r="CI91" s="230"/>
      <c r="CJ91" s="230"/>
      <c r="CK91" s="230"/>
      <c r="CL91" s="230"/>
      <c r="CM91" s="230"/>
      <c r="CN91" s="232"/>
      <c r="CO91" s="230"/>
      <c r="CP91" s="230"/>
      <c r="CQ91" s="230"/>
      <c r="CR91" s="233"/>
      <c r="CS91" s="233"/>
      <c r="CT91" s="234"/>
      <c r="CU91" s="235"/>
      <c r="CV91" s="234"/>
      <c r="CW91" s="233"/>
      <c r="CX91" s="233"/>
      <c r="CY91" s="233"/>
      <c r="DB91" s="224"/>
      <c r="DE91" s="224"/>
      <c r="DF91" s="224"/>
      <c r="DG91" s="224" t="str">
        <f t="shared" si="17"/>
        <v>CELL C6 - SUPERVISING STUDENT TEACHERS</v>
      </c>
      <c r="DH91" s="215">
        <f>ROUND('Auto Journal Entries'!A101,2)</f>
        <v>0</v>
      </c>
      <c r="DI91" s="212"/>
      <c r="DJ91" s="212"/>
      <c r="DK91" s="213"/>
      <c r="DL91" s="213"/>
      <c r="DM91" s="212"/>
      <c r="DN91" s="213"/>
      <c r="DO91" s="212"/>
      <c r="DP91" s="212"/>
      <c r="DQ91" s="212"/>
      <c r="DR91" s="212"/>
      <c r="DS91" s="213"/>
      <c r="DT91" s="213"/>
      <c r="DU91" s="212"/>
      <c r="DV91" s="212"/>
      <c r="DW91" s="212"/>
      <c r="DX91" s="212"/>
      <c r="DY91" s="212"/>
      <c r="DZ91" s="212"/>
      <c r="EA91" s="212"/>
      <c r="EB91" s="212"/>
      <c r="EC91" s="212"/>
      <c r="ED91" s="212"/>
      <c r="EE91" s="212"/>
      <c r="EF91" s="212"/>
      <c r="EG91" s="213"/>
      <c r="EH91" s="212"/>
      <c r="EI91" s="212"/>
      <c r="EJ91" s="212"/>
      <c r="EK91" s="212"/>
      <c r="EL91" s="212"/>
      <c r="EM91" s="212"/>
      <c r="EN91" s="212"/>
      <c r="EO91" s="212"/>
      <c r="EP91" s="212"/>
      <c r="EQ91" s="212"/>
      <c r="ER91" s="212"/>
      <c r="ES91" s="212"/>
      <c r="ET91" s="212"/>
      <c r="EU91" s="212"/>
      <c r="EV91" s="212"/>
      <c r="EW91" s="212"/>
      <c r="EX91" s="212"/>
      <c r="EY91" s="212"/>
      <c r="EZ91" s="212"/>
      <c r="FA91" s="212"/>
      <c r="FB91" s="212"/>
      <c r="FC91" s="212"/>
      <c r="FD91" s="212"/>
      <c r="FE91" s="212"/>
      <c r="FF91" s="212"/>
      <c r="FG91" s="212"/>
      <c r="FH91" s="212"/>
      <c r="FI91" s="212"/>
      <c r="FJ91" s="212"/>
      <c r="FK91" s="212"/>
      <c r="FL91" s="212"/>
      <c r="FM91" s="216"/>
      <c r="FN91" s="212"/>
      <c r="FO91" s="212"/>
      <c r="FP91" s="212"/>
      <c r="FQ91" s="212"/>
      <c r="FR91" s="212"/>
      <c r="FS91" s="212"/>
      <c r="FT91" s="212"/>
      <c r="FU91" s="212"/>
      <c r="FV91" s="212"/>
      <c r="FW91" s="212"/>
      <c r="FX91" s="212"/>
      <c r="FY91" s="212"/>
      <c r="FZ91" s="212"/>
      <c r="GA91" s="212"/>
      <c r="GB91" s="212"/>
      <c r="GC91" s="212"/>
      <c r="GD91" s="212"/>
      <c r="GE91" s="212"/>
      <c r="GF91" s="213"/>
      <c r="GG91" s="214"/>
      <c r="GH91" s="213"/>
      <c r="GI91" s="212"/>
      <c r="GJ91" s="212"/>
      <c r="GK91" s="212"/>
      <c r="GL91" s="212"/>
      <c r="GM91" s="212"/>
      <c r="GN91" s="213"/>
      <c r="GO91" s="213"/>
      <c r="GP91" s="212"/>
      <c r="GQ91" s="213" t="str">
        <f>'Auto Journal Entries'!C101</f>
        <v>XXXX Select Account</v>
      </c>
      <c r="GR91" s="212">
        <f>'Auto Journal Entries'!B101</f>
        <v>0</v>
      </c>
      <c r="GS91" s="213"/>
      <c r="GT91" s="213"/>
      <c r="GU91" s="213"/>
      <c r="GV91" s="213"/>
      <c r="GW91" s="213" t="str">
        <f>'Auto Journal Entries'!D101</f>
        <v xml:space="preserve"> </v>
      </c>
      <c r="GX91" s="215">
        <f>ROUND('Auto Journal Entries'!A101,2)</f>
        <v>0</v>
      </c>
      <c r="HA91" s="224"/>
      <c r="HB91" s="224"/>
      <c r="HC91" s="224"/>
      <c r="HM91" s="236"/>
      <c r="HP91" s="224"/>
      <c r="HT91" s="236"/>
      <c r="ID91" s="237"/>
      <c r="IJ91" s="224"/>
      <c r="IK91" s="237"/>
      <c r="IL91" s="224"/>
    </row>
    <row r="92" spans="3:246" s="223" customFormat="1">
      <c r="C92" s="224" t="str">
        <f t="shared" si="9"/>
        <v>AKRON</v>
      </c>
      <c r="D92" s="224"/>
      <c r="E92" s="224"/>
      <c r="F92" s="224" t="str">
        <f t="shared" si="10"/>
        <v>Travel 01/01/01 To 01/01/01 0</v>
      </c>
      <c r="G92" s="222">
        <f t="shared" ca="1" si="11"/>
        <v>44361</v>
      </c>
      <c r="H92" s="224" t="e">
        <f t="shared" si="12"/>
        <v>#N/A</v>
      </c>
      <c r="I92" s="224"/>
      <c r="J92" s="224" t="str">
        <f t="shared" si="13"/>
        <v>1</v>
      </c>
      <c r="K92" s="224"/>
      <c r="L92" s="224" t="s">
        <v>381</v>
      </c>
      <c r="M92" s="224" t="str">
        <f t="shared" si="14"/>
        <v>PBMC4RG</v>
      </c>
      <c r="N92" s="224"/>
      <c r="O92" s="224"/>
      <c r="P92" s="224"/>
      <c r="Q92" s="224"/>
      <c r="R92" s="224">
        <f t="shared" si="15"/>
        <v>28.56</v>
      </c>
      <c r="S92" s="213"/>
      <c r="T92" s="213"/>
      <c r="U92" s="213"/>
      <c r="V92" s="213"/>
      <c r="W92" s="213"/>
      <c r="X92" s="213"/>
      <c r="Y92" s="222">
        <f t="shared" ca="1" si="16"/>
        <v>44361</v>
      </c>
      <c r="Z92" s="225"/>
      <c r="AA92" s="225"/>
      <c r="AB92" s="226"/>
      <c r="AC92" s="226"/>
      <c r="AD92" s="227"/>
      <c r="AE92" s="228"/>
      <c r="AF92" s="228"/>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30"/>
      <c r="BC92" s="230"/>
      <c r="BD92" s="230"/>
      <c r="BE92" s="230"/>
      <c r="BF92" s="230"/>
      <c r="BG92" s="230"/>
      <c r="BH92" s="230"/>
      <c r="BI92" s="230"/>
      <c r="BJ92" s="230"/>
      <c r="BK92" s="230"/>
      <c r="BL92" s="230"/>
      <c r="BM92" s="230"/>
      <c r="BN92" s="230"/>
      <c r="BO92" s="230"/>
      <c r="BP92" s="230"/>
      <c r="BQ92" s="230"/>
      <c r="BR92" s="230"/>
      <c r="BS92" s="230"/>
      <c r="BT92" s="230"/>
      <c r="BU92" s="230"/>
      <c r="BV92" s="231"/>
      <c r="BW92" s="231"/>
      <c r="BX92" s="231"/>
      <c r="BY92" s="230"/>
      <c r="BZ92" s="230"/>
      <c r="CA92" s="230"/>
      <c r="CB92" s="231"/>
      <c r="CC92" s="230"/>
      <c r="CD92" s="231"/>
      <c r="CE92" s="230"/>
      <c r="CF92" s="230"/>
      <c r="CG92" s="230"/>
      <c r="CH92" s="232"/>
      <c r="CI92" s="230"/>
      <c r="CJ92" s="230"/>
      <c r="CK92" s="230"/>
      <c r="CL92" s="230"/>
      <c r="CM92" s="230"/>
      <c r="CN92" s="232"/>
      <c r="CO92" s="230"/>
      <c r="CP92" s="230"/>
      <c r="CQ92" s="230"/>
      <c r="CR92" s="233"/>
      <c r="CS92" s="233"/>
      <c r="CT92" s="234"/>
      <c r="CU92" s="235"/>
      <c r="CV92" s="234"/>
      <c r="CW92" s="233"/>
      <c r="CX92" s="233"/>
      <c r="CY92" s="233"/>
      <c r="DB92" s="224"/>
      <c r="DE92" s="224"/>
      <c r="DF92" s="224"/>
      <c r="DG92" s="224" t="str">
        <f t="shared" si="17"/>
        <v>CELL C6 - SUPERVISING STUDENT TEACHERS</v>
      </c>
      <c r="DH92" s="215">
        <f>ROUND('Auto Journal Entries'!A102,2)</f>
        <v>0</v>
      </c>
      <c r="DI92" s="212"/>
      <c r="DJ92" s="212"/>
      <c r="DK92" s="213"/>
      <c r="DL92" s="213"/>
      <c r="DM92" s="212"/>
      <c r="DN92" s="213"/>
      <c r="DO92" s="212"/>
      <c r="DP92" s="212"/>
      <c r="DQ92" s="212"/>
      <c r="DR92" s="212"/>
      <c r="DS92" s="213"/>
      <c r="DT92" s="213"/>
      <c r="DU92" s="212"/>
      <c r="DV92" s="212"/>
      <c r="DW92" s="212"/>
      <c r="DX92" s="212"/>
      <c r="DY92" s="212"/>
      <c r="DZ92" s="212"/>
      <c r="EA92" s="212"/>
      <c r="EB92" s="212"/>
      <c r="EC92" s="212"/>
      <c r="ED92" s="212"/>
      <c r="EE92" s="212"/>
      <c r="EF92" s="212"/>
      <c r="EG92" s="213"/>
      <c r="EH92" s="212"/>
      <c r="EI92" s="212"/>
      <c r="EJ92" s="212"/>
      <c r="EK92" s="212"/>
      <c r="EL92" s="212"/>
      <c r="EM92" s="212"/>
      <c r="EN92" s="212"/>
      <c r="EO92" s="212"/>
      <c r="EP92" s="212"/>
      <c r="EQ92" s="212"/>
      <c r="ER92" s="212"/>
      <c r="ES92" s="212"/>
      <c r="ET92" s="212"/>
      <c r="EU92" s="212"/>
      <c r="EV92" s="212"/>
      <c r="EW92" s="212"/>
      <c r="EX92" s="212"/>
      <c r="EY92" s="212"/>
      <c r="EZ92" s="212"/>
      <c r="FA92" s="212"/>
      <c r="FB92" s="212"/>
      <c r="FC92" s="212"/>
      <c r="FD92" s="212"/>
      <c r="FE92" s="212"/>
      <c r="FF92" s="212"/>
      <c r="FG92" s="212"/>
      <c r="FH92" s="212"/>
      <c r="FI92" s="212"/>
      <c r="FJ92" s="212"/>
      <c r="FK92" s="212"/>
      <c r="FL92" s="212"/>
      <c r="FM92" s="216"/>
      <c r="FN92" s="212"/>
      <c r="FO92" s="212"/>
      <c r="FP92" s="212"/>
      <c r="FQ92" s="212"/>
      <c r="FR92" s="212"/>
      <c r="FS92" s="212"/>
      <c r="FT92" s="212"/>
      <c r="FU92" s="212"/>
      <c r="FV92" s="212"/>
      <c r="FW92" s="212"/>
      <c r="FX92" s="212"/>
      <c r="FY92" s="212"/>
      <c r="FZ92" s="212"/>
      <c r="GA92" s="212"/>
      <c r="GB92" s="212"/>
      <c r="GC92" s="212"/>
      <c r="GD92" s="212"/>
      <c r="GE92" s="212"/>
      <c r="GF92" s="213"/>
      <c r="GG92" s="214"/>
      <c r="GH92" s="213"/>
      <c r="GI92" s="212"/>
      <c r="GJ92" s="212"/>
      <c r="GK92" s="212"/>
      <c r="GL92" s="212"/>
      <c r="GM92" s="212"/>
      <c r="GN92" s="213"/>
      <c r="GO92" s="213"/>
      <c r="GP92" s="212"/>
      <c r="GQ92" s="213" t="str">
        <f>'Auto Journal Entries'!C102</f>
        <v>XXXX Select Account</v>
      </c>
      <c r="GR92" s="212">
        <f>'Auto Journal Entries'!B102</f>
        <v>0</v>
      </c>
      <c r="GS92" s="213"/>
      <c r="GT92" s="213"/>
      <c r="GU92" s="213"/>
      <c r="GV92" s="213"/>
      <c r="GW92" s="213" t="str">
        <f>'Auto Journal Entries'!D102</f>
        <v xml:space="preserve"> </v>
      </c>
      <c r="GX92" s="215">
        <f>ROUND('Auto Journal Entries'!A102,2)</f>
        <v>0</v>
      </c>
      <c r="HA92" s="224"/>
      <c r="HB92" s="224"/>
      <c r="HC92" s="224"/>
      <c r="HM92" s="236"/>
      <c r="HP92" s="224"/>
      <c r="HT92" s="236"/>
      <c r="ID92" s="237"/>
      <c r="IJ92" s="224"/>
      <c r="IK92" s="237"/>
      <c r="IL92" s="224"/>
    </row>
    <row r="93" spans="3:246" s="223" customFormat="1">
      <c r="C93" s="224" t="str">
        <f t="shared" si="9"/>
        <v>AKRON</v>
      </c>
      <c r="D93" s="224"/>
      <c r="E93" s="224"/>
      <c r="F93" s="224" t="str">
        <f t="shared" si="10"/>
        <v>Travel 01/01/01 To 01/01/01 0</v>
      </c>
      <c r="G93" s="222">
        <f t="shared" ca="1" si="11"/>
        <v>44361</v>
      </c>
      <c r="H93" s="224" t="e">
        <f t="shared" si="12"/>
        <v>#N/A</v>
      </c>
      <c r="I93" s="224"/>
      <c r="J93" s="224" t="str">
        <f t="shared" si="13"/>
        <v>1</v>
      </c>
      <c r="K93" s="224"/>
      <c r="L93" s="224" t="s">
        <v>381</v>
      </c>
      <c r="M93" s="224" t="str">
        <f t="shared" si="14"/>
        <v>PBMC4RG</v>
      </c>
      <c r="N93" s="224"/>
      <c r="O93" s="224"/>
      <c r="P93" s="224"/>
      <c r="Q93" s="224"/>
      <c r="R93" s="224">
        <f t="shared" si="15"/>
        <v>28.56</v>
      </c>
      <c r="S93" s="213"/>
      <c r="T93" s="213"/>
      <c r="U93" s="213"/>
      <c r="V93" s="213"/>
      <c r="W93" s="213"/>
      <c r="X93" s="213"/>
      <c r="Y93" s="222">
        <f t="shared" ca="1" si="16"/>
        <v>44361</v>
      </c>
      <c r="Z93" s="225"/>
      <c r="AA93" s="225"/>
      <c r="AB93" s="226"/>
      <c r="AC93" s="226"/>
      <c r="AD93" s="227"/>
      <c r="AE93" s="228"/>
      <c r="AF93" s="228"/>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30"/>
      <c r="BC93" s="230"/>
      <c r="BD93" s="230"/>
      <c r="BE93" s="230"/>
      <c r="BF93" s="230"/>
      <c r="BG93" s="230"/>
      <c r="BH93" s="230"/>
      <c r="BI93" s="230"/>
      <c r="BJ93" s="230"/>
      <c r="BK93" s="230"/>
      <c r="BL93" s="230"/>
      <c r="BM93" s="230"/>
      <c r="BN93" s="230"/>
      <c r="BO93" s="230"/>
      <c r="BP93" s="230"/>
      <c r="BQ93" s="230"/>
      <c r="BR93" s="230"/>
      <c r="BS93" s="230"/>
      <c r="BT93" s="230"/>
      <c r="BU93" s="230"/>
      <c r="BV93" s="231"/>
      <c r="BW93" s="231"/>
      <c r="BX93" s="231"/>
      <c r="BY93" s="230"/>
      <c r="BZ93" s="230"/>
      <c r="CA93" s="230"/>
      <c r="CB93" s="231"/>
      <c r="CC93" s="230"/>
      <c r="CD93" s="231"/>
      <c r="CE93" s="230"/>
      <c r="CF93" s="230"/>
      <c r="CG93" s="230"/>
      <c r="CH93" s="232"/>
      <c r="CI93" s="230"/>
      <c r="CJ93" s="230"/>
      <c r="CK93" s="230"/>
      <c r="CL93" s="230"/>
      <c r="CM93" s="230"/>
      <c r="CN93" s="232"/>
      <c r="CO93" s="230"/>
      <c r="CP93" s="230"/>
      <c r="CQ93" s="230"/>
      <c r="CR93" s="233"/>
      <c r="CS93" s="233"/>
      <c r="CT93" s="234"/>
      <c r="CU93" s="235"/>
      <c r="CV93" s="234"/>
      <c r="CW93" s="233"/>
      <c r="CX93" s="233"/>
      <c r="CY93" s="233"/>
      <c r="DB93" s="224"/>
      <c r="DE93" s="224"/>
      <c r="DF93" s="224"/>
      <c r="DG93" s="224" t="str">
        <f t="shared" si="17"/>
        <v>CELL C6 - SUPERVISING STUDENT TEACHERS</v>
      </c>
      <c r="DH93" s="215">
        <f>ROUND('Auto Journal Entries'!A103,2)</f>
        <v>0</v>
      </c>
      <c r="DI93" s="212"/>
      <c r="DJ93" s="212"/>
      <c r="DK93" s="213"/>
      <c r="DL93" s="213"/>
      <c r="DM93" s="212"/>
      <c r="DN93" s="213"/>
      <c r="DO93" s="212"/>
      <c r="DP93" s="212"/>
      <c r="DQ93" s="212"/>
      <c r="DR93" s="212"/>
      <c r="DS93" s="213"/>
      <c r="DT93" s="213"/>
      <c r="DU93" s="212"/>
      <c r="DV93" s="212"/>
      <c r="DW93" s="212"/>
      <c r="DX93" s="212"/>
      <c r="DY93" s="212"/>
      <c r="DZ93" s="212"/>
      <c r="EA93" s="212"/>
      <c r="EB93" s="212"/>
      <c r="EC93" s="212"/>
      <c r="ED93" s="212"/>
      <c r="EE93" s="212"/>
      <c r="EF93" s="212"/>
      <c r="EG93" s="213"/>
      <c r="EH93" s="212"/>
      <c r="EI93" s="212"/>
      <c r="EJ93" s="212"/>
      <c r="EK93" s="212"/>
      <c r="EL93" s="212"/>
      <c r="EM93" s="212"/>
      <c r="EN93" s="212"/>
      <c r="EO93" s="212"/>
      <c r="EP93" s="212"/>
      <c r="EQ93" s="212"/>
      <c r="ER93" s="212"/>
      <c r="ES93" s="212"/>
      <c r="ET93" s="212"/>
      <c r="EU93" s="212"/>
      <c r="EV93" s="212"/>
      <c r="EW93" s="212"/>
      <c r="EX93" s="212"/>
      <c r="EY93" s="212"/>
      <c r="EZ93" s="212"/>
      <c r="FA93" s="212"/>
      <c r="FB93" s="212"/>
      <c r="FC93" s="212"/>
      <c r="FD93" s="212"/>
      <c r="FE93" s="212"/>
      <c r="FF93" s="212"/>
      <c r="FG93" s="212"/>
      <c r="FH93" s="212"/>
      <c r="FI93" s="212"/>
      <c r="FJ93" s="212"/>
      <c r="FK93" s="212"/>
      <c r="FL93" s="212"/>
      <c r="FM93" s="216"/>
      <c r="FN93" s="212"/>
      <c r="FO93" s="212"/>
      <c r="FP93" s="212"/>
      <c r="FQ93" s="212"/>
      <c r="FR93" s="212"/>
      <c r="FS93" s="212"/>
      <c r="FT93" s="212"/>
      <c r="FU93" s="212"/>
      <c r="FV93" s="212"/>
      <c r="FW93" s="212"/>
      <c r="FX93" s="212"/>
      <c r="FY93" s="212"/>
      <c r="FZ93" s="212"/>
      <c r="GA93" s="212"/>
      <c r="GB93" s="212"/>
      <c r="GC93" s="212"/>
      <c r="GD93" s="212"/>
      <c r="GE93" s="212"/>
      <c r="GF93" s="213"/>
      <c r="GG93" s="214"/>
      <c r="GH93" s="213"/>
      <c r="GI93" s="212"/>
      <c r="GJ93" s="212"/>
      <c r="GK93" s="212"/>
      <c r="GL93" s="212"/>
      <c r="GM93" s="212"/>
      <c r="GN93" s="213"/>
      <c r="GO93" s="213"/>
      <c r="GP93" s="212"/>
      <c r="GQ93" s="213" t="str">
        <f>'Auto Journal Entries'!C103</f>
        <v>XXXX Select Account</v>
      </c>
      <c r="GR93" s="212">
        <f>'Auto Journal Entries'!B103</f>
        <v>0</v>
      </c>
      <c r="GS93" s="213"/>
      <c r="GT93" s="213"/>
      <c r="GU93" s="213"/>
      <c r="GV93" s="213"/>
      <c r="GW93" s="213" t="str">
        <f>'Auto Journal Entries'!D103</f>
        <v xml:space="preserve"> </v>
      </c>
      <c r="GX93" s="215">
        <f>ROUND('Auto Journal Entries'!A103,2)</f>
        <v>0</v>
      </c>
      <c r="HA93" s="224"/>
      <c r="HB93" s="224"/>
      <c r="HC93" s="224"/>
      <c r="HM93" s="236"/>
      <c r="HP93" s="224"/>
      <c r="HT93" s="236"/>
      <c r="ID93" s="237"/>
      <c r="IJ93" s="224"/>
      <c r="IK93" s="237"/>
      <c r="IL93" s="224"/>
    </row>
    <row r="94" spans="3:246" s="223" customFormat="1">
      <c r="C94" s="224" t="str">
        <f t="shared" si="9"/>
        <v>AKRON</v>
      </c>
      <c r="D94" s="224"/>
      <c r="E94" s="224"/>
      <c r="F94" s="224" t="str">
        <f t="shared" si="10"/>
        <v>Travel 01/01/01 To 01/01/01 0</v>
      </c>
      <c r="G94" s="222">
        <f t="shared" ca="1" si="11"/>
        <v>44361</v>
      </c>
      <c r="H94" s="224" t="e">
        <f t="shared" si="12"/>
        <v>#N/A</v>
      </c>
      <c r="I94" s="224"/>
      <c r="J94" s="224" t="str">
        <f t="shared" si="13"/>
        <v>1</v>
      </c>
      <c r="K94" s="224"/>
      <c r="L94" s="224" t="s">
        <v>381</v>
      </c>
      <c r="M94" s="224" t="str">
        <f t="shared" si="14"/>
        <v>PBMC4RG</v>
      </c>
      <c r="N94" s="224"/>
      <c r="O94" s="224"/>
      <c r="P94" s="224"/>
      <c r="Q94" s="224"/>
      <c r="R94" s="224">
        <f t="shared" si="15"/>
        <v>28.56</v>
      </c>
      <c r="S94" s="213"/>
      <c r="T94" s="213"/>
      <c r="U94" s="213"/>
      <c r="V94" s="213"/>
      <c r="W94" s="213"/>
      <c r="X94" s="213"/>
      <c r="Y94" s="222">
        <f t="shared" ca="1" si="16"/>
        <v>44361</v>
      </c>
      <c r="Z94" s="225"/>
      <c r="AA94" s="225"/>
      <c r="AB94" s="226"/>
      <c r="AC94" s="226"/>
      <c r="AD94" s="227"/>
      <c r="AE94" s="228"/>
      <c r="AF94" s="228"/>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30"/>
      <c r="BC94" s="230"/>
      <c r="BD94" s="230"/>
      <c r="BE94" s="230"/>
      <c r="BF94" s="230"/>
      <c r="BG94" s="230"/>
      <c r="BH94" s="230"/>
      <c r="BI94" s="230"/>
      <c r="BJ94" s="230"/>
      <c r="BK94" s="230"/>
      <c r="BL94" s="230"/>
      <c r="BM94" s="230"/>
      <c r="BN94" s="230"/>
      <c r="BO94" s="230"/>
      <c r="BP94" s="230"/>
      <c r="BQ94" s="230"/>
      <c r="BR94" s="230"/>
      <c r="BS94" s="230"/>
      <c r="BT94" s="230"/>
      <c r="BU94" s="230"/>
      <c r="BV94" s="231"/>
      <c r="BW94" s="231"/>
      <c r="BX94" s="231"/>
      <c r="BY94" s="230"/>
      <c r="BZ94" s="230"/>
      <c r="CA94" s="230"/>
      <c r="CB94" s="231"/>
      <c r="CC94" s="230"/>
      <c r="CD94" s="231"/>
      <c r="CE94" s="230"/>
      <c r="CF94" s="230"/>
      <c r="CG94" s="230"/>
      <c r="CH94" s="232"/>
      <c r="CI94" s="230"/>
      <c r="CJ94" s="230"/>
      <c r="CK94" s="230"/>
      <c r="CL94" s="230"/>
      <c r="CM94" s="230"/>
      <c r="CN94" s="232"/>
      <c r="CO94" s="230"/>
      <c r="CP94" s="230"/>
      <c r="CQ94" s="230"/>
      <c r="CR94" s="233"/>
      <c r="CS94" s="233"/>
      <c r="CT94" s="234"/>
      <c r="CU94" s="235"/>
      <c r="CV94" s="234"/>
      <c r="CW94" s="233"/>
      <c r="CX94" s="233"/>
      <c r="CY94" s="233"/>
      <c r="DB94" s="224"/>
      <c r="DE94" s="224"/>
      <c r="DF94" s="224"/>
      <c r="DG94" s="224" t="str">
        <f t="shared" si="17"/>
        <v>CELL C6 - SUPERVISING STUDENT TEACHERS</v>
      </c>
      <c r="DH94" s="215">
        <f>ROUND('Auto Journal Entries'!A104,2)</f>
        <v>0</v>
      </c>
      <c r="DI94" s="212"/>
      <c r="DJ94" s="212"/>
      <c r="DK94" s="213"/>
      <c r="DL94" s="213"/>
      <c r="DM94" s="212"/>
      <c r="DN94" s="213"/>
      <c r="DO94" s="212"/>
      <c r="DP94" s="212"/>
      <c r="DQ94" s="212"/>
      <c r="DR94" s="212"/>
      <c r="DS94" s="213"/>
      <c r="DT94" s="213"/>
      <c r="DU94" s="212"/>
      <c r="DV94" s="212"/>
      <c r="DW94" s="212"/>
      <c r="DX94" s="212"/>
      <c r="DY94" s="212"/>
      <c r="DZ94" s="212"/>
      <c r="EA94" s="212"/>
      <c r="EB94" s="212"/>
      <c r="EC94" s="212"/>
      <c r="ED94" s="212"/>
      <c r="EE94" s="212"/>
      <c r="EF94" s="212"/>
      <c r="EG94" s="213"/>
      <c r="EH94" s="212"/>
      <c r="EI94" s="212"/>
      <c r="EJ94" s="212"/>
      <c r="EK94" s="212"/>
      <c r="EL94" s="212"/>
      <c r="EM94" s="212"/>
      <c r="EN94" s="212"/>
      <c r="EO94" s="212"/>
      <c r="EP94" s="212"/>
      <c r="EQ94" s="212"/>
      <c r="ER94" s="212"/>
      <c r="ES94" s="212"/>
      <c r="ET94" s="212"/>
      <c r="EU94" s="212"/>
      <c r="EV94" s="212"/>
      <c r="EW94" s="212"/>
      <c r="EX94" s="212"/>
      <c r="EY94" s="212"/>
      <c r="EZ94" s="212"/>
      <c r="FA94" s="212"/>
      <c r="FB94" s="212"/>
      <c r="FC94" s="212"/>
      <c r="FD94" s="212"/>
      <c r="FE94" s="212"/>
      <c r="FF94" s="212"/>
      <c r="FG94" s="212"/>
      <c r="FH94" s="212"/>
      <c r="FI94" s="212"/>
      <c r="FJ94" s="212"/>
      <c r="FK94" s="212"/>
      <c r="FL94" s="212"/>
      <c r="FM94" s="216"/>
      <c r="FN94" s="212"/>
      <c r="FO94" s="212"/>
      <c r="FP94" s="212"/>
      <c r="FQ94" s="212"/>
      <c r="FR94" s="212"/>
      <c r="FS94" s="212"/>
      <c r="FT94" s="212"/>
      <c r="FU94" s="212"/>
      <c r="FV94" s="212"/>
      <c r="FW94" s="212"/>
      <c r="FX94" s="212"/>
      <c r="FY94" s="212"/>
      <c r="FZ94" s="212"/>
      <c r="GA94" s="212"/>
      <c r="GB94" s="212"/>
      <c r="GC94" s="212"/>
      <c r="GD94" s="212"/>
      <c r="GE94" s="212"/>
      <c r="GF94" s="213"/>
      <c r="GG94" s="214"/>
      <c r="GH94" s="213"/>
      <c r="GI94" s="212"/>
      <c r="GJ94" s="212"/>
      <c r="GK94" s="212"/>
      <c r="GL94" s="212"/>
      <c r="GM94" s="212"/>
      <c r="GN94" s="213"/>
      <c r="GO94" s="213"/>
      <c r="GP94" s="212"/>
      <c r="GQ94" s="213" t="str">
        <f>'Auto Journal Entries'!C104</f>
        <v>XXXX Select Account</v>
      </c>
      <c r="GR94" s="212">
        <f>'Auto Journal Entries'!B104</f>
        <v>0</v>
      </c>
      <c r="GS94" s="213"/>
      <c r="GT94" s="213"/>
      <c r="GU94" s="213"/>
      <c r="GV94" s="213"/>
      <c r="GW94" s="213" t="str">
        <f>'Auto Journal Entries'!D104</f>
        <v xml:space="preserve"> </v>
      </c>
      <c r="GX94" s="215">
        <f>ROUND('Auto Journal Entries'!A104,2)</f>
        <v>0</v>
      </c>
      <c r="HA94" s="224"/>
      <c r="HB94" s="224"/>
      <c r="HC94" s="224"/>
      <c r="HM94" s="236"/>
      <c r="HP94" s="224"/>
      <c r="HT94" s="236"/>
      <c r="ID94" s="237"/>
      <c r="IJ94" s="224"/>
      <c r="IK94" s="237"/>
      <c r="IL94" s="224"/>
    </row>
    <row r="95" spans="3:246" s="223" customFormat="1">
      <c r="C95" s="224" t="str">
        <f t="shared" si="9"/>
        <v>AKRON</v>
      </c>
      <c r="D95" s="224"/>
      <c r="E95" s="224"/>
      <c r="F95" s="224" t="str">
        <f t="shared" si="10"/>
        <v>Travel 01/01/01 To 01/01/01 0</v>
      </c>
      <c r="G95" s="222">
        <f t="shared" ca="1" si="11"/>
        <v>44361</v>
      </c>
      <c r="H95" s="224" t="e">
        <f t="shared" si="12"/>
        <v>#N/A</v>
      </c>
      <c r="I95" s="224"/>
      <c r="J95" s="224" t="str">
        <f t="shared" si="13"/>
        <v>1</v>
      </c>
      <c r="K95" s="224"/>
      <c r="L95" s="224" t="s">
        <v>381</v>
      </c>
      <c r="M95" s="224" t="str">
        <f t="shared" si="14"/>
        <v>PBMC4RG</v>
      </c>
      <c r="N95" s="224"/>
      <c r="O95" s="224"/>
      <c r="P95" s="224"/>
      <c r="Q95" s="224"/>
      <c r="R95" s="224">
        <f t="shared" si="15"/>
        <v>28.56</v>
      </c>
      <c r="S95" s="213"/>
      <c r="T95" s="213"/>
      <c r="U95" s="213"/>
      <c r="V95" s="213"/>
      <c r="W95" s="213"/>
      <c r="X95" s="213"/>
      <c r="Y95" s="222">
        <f t="shared" ca="1" si="16"/>
        <v>44361</v>
      </c>
      <c r="Z95" s="225"/>
      <c r="AA95" s="225"/>
      <c r="AB95" s="226"/>
      <c r="AC95" s="226"/>
      <c r="AD95" s="227"/>
      <c r="AE95" s="228"/>
      <c r="AF95" s="228"/>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30"/>
      <c r="BC95" s="230"/>
      <c r="BD95" s="230"/>
      <c r="BE95" s="230"/>
      <c r="BF95" s="230"/>
      <c r="BG95" s="230"/>
      <c r="BH95" s="230"/>
      <c r="BI95" s="230"/>
      <c r="BJ95" s="230"/>
      <c r="BK95" s="230"/>
      <c r="BL95" s="230"/>
      <c r="BM95" s="230"/>
      <c r="BN95" s="230"/>
      <c r="BO95" s="230"/>
      <c r="BP95" s="230"/>
      <c r="BQ95" s="230"/>
      <c r="BR95" s="230"/>
      <c r="BS95" s="230"/>
      <c r="BT95" s="230"/>
      <c r="BU95" s="230"/>
      <c r="BV95" s="231"/>
      <c r="BW95" s="231"/>
      <c r="BX95" s="231"/>
      <c r="BY95" s="230"/>
      <c r="BZ95" s="230"/>
      <c r="CA95" s="230"/>
      <c r="CB95" s="231"/>
      <c r="CC95" s="230"/>
      <c r="CD95" s="231"/>
      <c r="CE95" s="230"/>
      <c r="CF95" s="230"/>
      <c r="CG95" s="230"/>
      <c r="CH95" s="232"/>
      <c r="CI95" s="230"/>
      <c r="CJ95" s="230"/>
      <c r="CK95" s="230"/>
      <c r="CL95" s="230"/>
      <c r="CM95" s="230"/>
      <c r="CN95" s="232"/>
      <c r="CO95" s="230"/>
      <c r="CP95" s="230"/>
      <c r="CQ95" s="230"/>
      <c r="CR95" s="233"/>
      <c r="CS95" s="233"/>
      <c r="CT95" s="234"/>
      <c r="CU95" s="235"/>
      <c r="CV95" s="234"/>
      <c r="CW95" s="233"/>
      <c r="CX95" s="233"/>
      <c r="CY95" s="233"/>
      <c r="DB95" s="224"/>
      <c r="DE95" s="224"/>
      <c r="DF95" s="224"/>
      <c r="DG95" s="224" t="str">
        <f t="shared" si="17"/>
        <v>CELL C6 - SUPERVISING STUDENT TEACHERS</v>
      </c>
      <c r="DH95" s="215">
        <f>ROUND('Auto Journal Entries'!A105,2)</f>
        <v>0</v>
      </c>
      <c r="DI95" s="212"/>
      <c r="DJ95" s="212"/>
      <c r="DK95" s="213"/>
      <c r="DL95" s="213"/>
      <c r="DM95" s="212"/>
      <c r="DN95" s="213"/>
      <c r="DO95" s="212"/>
      <c r="DP95" s="212"/>
      <c r="DQ95" s="212"/>
      <c r="DR95" s="212"/>
      <c r="DS95" s="213"/>
      <c r="DT95" s="213"/>
      <c r="DU95" s="212"/>
      <c r="DV95" s="212"/>
      <c r="DW95" s="212"/>
      <c r="DX95" s="212"/>
      <c r="DY95" s="212"/>
      <c r="DZ95" s="212"/>
      <c r="EA95" s="212"/>
      <c r="EB95" s="212"/>
      <c r="EC95" s="212"/>
      <c r="ED95" s="212"/>
      <c r="EE95" s="212"/>
      <c r="EF95" s="212"/>
      <c r="EG95" s="213"/>
      <c r="EH95" s="212"/>
      <c r="EI95" s="212"/>
      <c r="EJ95" s="212"/>
      <c r="EK95" s="212"/>
      <c r="EL95" s="212"/>
      <c r="EM95" s="212"/>
      <c r="EN95" s="212"/>
      <c r="EO95" s="212"/>
      <c r="EP95" s="212"/>
      <c r="EQ95" s="212"/>
      <c r="ER95" s="212"/>
      <c r="ES95" s="212"/>
      <c r="ET95" s="212"/>
      <c r="EU95" s="212"/>
      <c r="EV95" s="212"/>
      <c r="EW95" s="212"/>
      <c r="EX95" s="212"/>
      <c r="EY95" s="212"/>
      <c r="EZ95" s="212"/>
      <c r="FA95" s="212"/>
      <c r="FB95" s="212"/>
      <c r="FC95" s="212"/>
      <c r="FD95" s="212"/>
      <c r="FE95" s="212"/>
      <c r="FF95" s="212"/>
      <c r="FG95" s="212"/>
      <c r="FH95" s="212"/>
      <c r="FI95" s="212"/>
      <c r="FJ95" s="212"/>
      <c r="FK95" s="212"/>
      <c r="FL95" s="212"/>
      <c r="FM95" s="216"/>
      <c r="FN95" s="212"/>
      <c r="FO95" s="212"/>
      <c r="FP95" s="212"/>
      <c r="FQ95" s="212"/>
      <c r="FR95" s="212"/>
      <c r="FS95" s="212"/>
      <c r="FT95" s="212"/>
      <c r="FU95" s="212"/>
      <c r="FV95" s="212"/>
      <c r="FW95" s="212"/>
      <c r="FX95" s="212"/>
      <c r="FY95" s="212"/>
      <c r="FZ95" s="212"/>
      <c r="GA95" s="212"/>
      <c r="GB95" s="212"/>
      <c r="GC95" s="212"/>
      <c r="GD95" s="212"/>
      <c r="GE95" s="212"/>
      <c r="GF95" s="213"/>
      <c r="GG95" s="214"/>
      <c r="GH95" s="213"/>
      <c r="GI95" s="212"/>
      <c r="GJ95" s="212"/>
      <c r="GK95" s="212"/>
      <c r="GL95" s="212"/>
      <c r="GM95" s="212"/>
      <c r="GN95" s="213"/>
      <c r="GO95" s="213"/>
      <c r="GP95" s="212"/>
      <c r="GQ95" s="213" t="str">
        <f>'Auto Journal Entries'!C105</f>
        <v>XXXX Select Account</v>
      </c>
      <c r="GR95" s="212">
        <f>'Auto Journal Entries'!B105</f>
        <v>0</v>
      </c>
      <c r="GS95" s="213"/>
      <c r="GT95" s="213"/>
      <c r="GU95" s="213"/>
      <c r="GV95" s="213"/>
      <c r="GW95" s="213" t="str">
        <f>'Auto Journal Entries'!D105</f>
        <v xml:space="preserve"> </v>
      </c>
      <c r="GX95" s="215">
        <f>ROUND('Auto Journal Entries'!A105,2)</f>
        <v>0</v>
      </c>
      <c r="HA95" s="224"/>
      <c r="HB95" s="224"/>
      <c r="HC95" s="224"/>
      <c r="HM95" s="236"/>
      <c r="HP95" s="224"/>
      <c r="HT95" s="236"/>
      <c r="ID95" s="237"/>
      <c r="IJ95" s="224"/>
      <c r="IK95" s="237"/>
      <c r="IL95" s="224"/>
    </row>
    <row r="96" spans="3:246" s="223" customFormat="1">
      <c r="C96" s="224" t="str">
        <f t="shared" si="9"/>
        <v>AKRON</v>
      </c>
      <c r="D96" s="224"/>
      <c r="E96" s="224"/>
      <c r="F96" s="224" t="str">
        <f t="shared" si="10"/>
        <v>Travel 01/01/01 To 01/01/01 0</v>
      </c>
      <c r="G96" s="222">
        <f t="shared" ca="1" si="11"/>
        <v>44361</v>
      </c>
      <c r="H96" s="224" t="e">
        <f t="shared" si="12"/>
        <v>#N/A</v>
      </c>
      <c r="I96" s="224"/>
      <c r="J96" s="224" t="str">
        <f t="shared" si="13"/>
        <v>1</v>
      </c>
      <c r="K96" s="224"/>
      <c r="L96" s="224" t="s">
        <v>381</v>
      </c>
      <c r="M96" s="224" t="str">
        <f t="shared" si="14"/>
        <v>PBMC4RG</v>
      </c>
      <c r="N96" s="224"/>
      <c r="O96" s="224"/>
      <c r="P96" s="224"/>
      <c r="Q96" s="224"/>
      <c r="R96" s="224">
        <f t="shared" si="15"/>
        <v>28.56</v>
      </c>
      <c r="S96" s="213"/>
      <c r="T96" s="213"/>
      <c r="U96" s="213"/>
      <c r="V96" s="213"/>
      <c r="W96" s="213"/>
      <c r="X96" s="213"/>
      <c r="Y96" s="222">
        <f t="shared" ca="1" si="16"/>
        <v>44361</v>
      </c>
      <c r="Z96" s="225"/>
      <c r="AA96" s="225"/>
      <c r="AB96" s="226"/>
      <c r="AC96" s="226"/>
      <c r="AD96" s="227"/>
      <c r="AE96" s="228"/>
      <c r="AF96" s="228"/>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30"/>
      <c r="BC96" s="230"/>
      <c r="BD96" s="230"/>
      <c r="BE96" s="230"/>
      <c r="BF96" s="230"/>
      <c r="BG96" s="230"/>
      <c r="BH96" s="230"/>
      <c r="BI96" s="230"/>
      <c r="BJ96" s="230"/>
      <c r="BK96" s="230"/>
      <c r="BL96" s="230"/>
      <c r="BM96" s="230"/>
      <c r="BN96" s="230"/>
      <c r="BO96" s="230"/>
      <c r="BP96" s="230"/>
      <c r="BQ96" s="230"/>
      <c r="BR96" s="230"/>
      <c r="BS96" s="230"/>
      <c r="BT96" s="230"/>
      <c r="BU96" s="230"/>
      <c r="BV96" s="231"/>
      <c r="BW96" s="231"/>
      <c r="BX96" s="231"/>
      <c r="BY96" s="230"/>
      <c r="BZ96" s="230"/>
      <c r="CA96" s="230"/>
      <c r="CB96" s="231"/>
      <c r="CC96" s="230"/>
      <c r="CD96" s="231"/>
      <c r="CE96" s="230"/>
      <c r="CF96" s="230"/>
      <c r="CG96" s="230"/>
      <c r="CH96" s="232"/>
      <c r="CI96" s="230"/>
      <c r="CJ96" s="230"/>
      <c r="CK96" s="230"/>
      <c r="CL96" s="230"/>
      <c r="CM96" s="230"/>
      <c r="CN96" s="232"/>
      <c r="CO96" s="230"/>
      <c r="CP96" s="230"/>
      <c r="CQ96" s="230"/>
      <c r="CR96" s="233"/>
      <c r="CS96" s="233"/>
      <c r="CT96" s="234"/>
      <c r="CU96" s="235"/>
      <c r="CV96" s="234"/>
      <c r="CW96" s="233"/>
      <c r="CX96" s="233"/>
      <c r="CY96" s="233"/>
      <c r="DB96" s="224"/>
      <c r="DE96" s="224"/>
      <c r="DF96" s="224"/>
      <c r="DG96" s="224" t="str">
        <f t="shared" si="17"/>
        <v>CELL C6 - SUPERVISING STUDENT TEACHERS</v>
      </c>
      <c r="DH96" s="215">
        <f>ROUND('Auto Journal Entries'!A106,2)</f>
        <v>0</v>
      </c>
      <c r="DI96" s="212"/>
      <c r="DJ96" s="212"/>
      <c r="DK96" s="213"/>
      <c r="DL96" s="213"/>
      <c r="DM96" s="212"/>
      <c r="DN96" s="213"/>
      <c r="DO96" s="212"/>
      <c r="DP96" s="212"/>
      <c r="DQ96" s="212"/>
      <c r="DR96" s="212"/>
      <c r="DS96" s="213"/>
      <c r="DT96" s="213"/>
      <c r="DU96" s="212"/>
      <c r="DV96" s="212"/>
      <c r="DW96" s="212"/>
      <c r="DX96" s="212"/>
      <c r="DY96" s="212"/>
      <c r="DZ96" s="212"/>
      <c r="EA96" s="212"/>
      <c r="EB96" s="212"/>
      <c r="EC96" s="212"/>
      <c r="ED96" s="212"/>
      <c r="EE96" s="212"/>
      <c r="EF96" s="212"/>
      <c r="EG96" s="213"/>
      <c r="EH96" s="212"/>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2"/>
      <c r="FG96" s="212"/>
      <c r="FH96" s="212"/>
      <c r="FI96" s="212"/>
      <c r="FJ96" s="212"/>
      <c r="FK96" s="212"/>
      <c r="FL96" s="212"/>
      <c r="FM96" s="216"/>
      <c r="FN96" s="212"/>
      <c r="FO96" s="212"/>
      <c r="FP96" s="212"/>
      <c r="FQ96" s="212"/>
      <c r="FR96" s="212"/>
      <c r="FS96" s="212"/>
      <c r="FT96" s="212"/>
      <c r="FU96" s="212"/>
      <c r="FV96" s="212"/>
      <c r="FW96" s="212"/>
      <c r="FX96" s="212"/>
      <c r="FY96" s="212"/>
      <c r="FZ96" s="212"/>
      <c r="GA96" s="212"/>
      <c r="GB96" s="212"/>
      <c r="GC96" s="212"/>
      <c r="GD96" s="212"/>
      <c r="GE96" s="212"/>
      <c r="GF96" s="213"/>
      <c r="GG96" s="214"/>
      <c r="GH96" s="213"/>
      <c r="GI96" s="212"/>
      <c r="GJ96" s="212"/>
      <c r="GK96" s="212"/>
      <c r="GL96" s="212"/>
      <c r="GM96" s="212"/>
      <c r="GN96" s="213"/>
      <c r="GO96" s="213"/>
      <c r="GP96" s="212"/>
      <c r="GQ96" s="213" t="str">
        <f>'Auto Journal Entries'!C106</f>
        <v>XXXX Select Account</v>
      </c>
      <c r="GR96" s="212">
        <f>'Auto Journal Entries'!B106</f>
        <v>0</v>
      </c>
      <c r="GS96" s="213"/>
      <c r="GT96" s="213"/>
      <c r="GU96" s="213"/>
      <c r="GV96" s="213"/>
      <c r="GW96" s="213" t="str">
        <f>'Auto Journal Entries'!D106</f>
        <v xml:space="preserve"> </v>
      </c>
      <c r="GX96" s="215">
        <f>ROUND('Auto Journal Entries'!A106,2)</f>
        <v>0</v>
      </c>
      <c r="HA96" s="224"/>
      <c r="HB96" s="224"/>
      <c r="HC96" s="224"/>
      <c r="HM96" s="236"/>
      <c r="HP96" s="224"/>
      <c r="HT96" s="236"/>
      <c r="ID96" s="237"/>
      <c r="IJ96" s="224"/>
      <c r="IK96" s="237"/>
      <c r="IL96" s="224"/>
    </row>
    <row r="97" spans="3:246" s="223" customFormat="1">
      <c r="C97" s="224" t="str">
        <f t="shared" si="9"/>
        <v>AKRON</v>
      </c>
      <c r="D97" s="224"/>
      <c r="E97" s="224"/>
      <c r="F97" s="224" t="str">
        <f t="shared" si="10"/>
        <v>Travel 01/01/01 To 01/01/01 0</v>
      </c>
      <c r="G97" s="222">
        <f t="shared" ca="1" si="11"/>
        <v>44361</v>
      </c>
      <c r="H97" s="224" t="e">
        <f t="shared" si="12"/>
        <v>#N/A</v>
      </c>
      <c r="I97" s="224"/>
      <c r="J97" s="224" t="str">
        <f t="shared" si="13"/>
        <v>1</v>
      </c>
      <c r="K97" s="224"/>
      <c r="L97" s="224" t="s">
        <v>381</v>
      </c>
      <c r="M97" s="224" t="str">
        <f t="shared" si="14"/>
        <v>PBMC4RG</v>
      </c>
      <c r="N97" s="224"/>
      <c r="O97" s="224"/>
      <c r="P97" s="224"/>
      <c r="Q97" s="224"/>
      <c r="R97" s="224">
        <f t="shared" si="15"/>
        <v>28.56</v>
      </c>
      <c r="S97" s="213"/>
      <c r="T97" s="213"/>
      <c r="U97" s="213"/>
      <c r="V97" s="213"/>
      <c r="W97" s="213"/>
      <c r="X97" s="213"/>
      <c r="Y97" s="222">
        <f t="shared" ca="1" si="16"/>
        <v>44361</v>
      </c>
      <c r="Z97" s="225"/>
      <c r="AA97" s="225"/>
      <c r="AB97" s="226"/>
      <c r="AC97" s="226"/>
      <c r="AD97" s="227"/>
      <c r="AE97" s="228"/>
      <c r="AF97" s="228"/>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30"/>
      <c r="BC97" s="230"/>
      <c r="BD97" s="230"/>
      <c r="BE97" s="230"/>
      <c r="BF97" s="230"/>
      <c r="BG97" s="230"/>
      <c r="BH97" s="230"/>
      <c r="BI97" s="230"/>
      <c r="BJ97" s="230"/>
      <c r="BK97" s="230"/>
      <c r="BL97" s="230"/>
      <c r="BM97" s="230"/>
      <c r="BN97" s="230"/>
      <c r="BO97" s="230"/>
      <c r="BP97" s="230"/>
      <c r="BQ97" s="230"/>
      <c r="BR97" s="230"/>
      <c r="BS97" s="230"/>
      <c r="BT97" s="230"/>
      <c r="BU97" s="230"/>
      <c r="BV97" s="231"/>
      <c r="BW97" s="231"/>
      <c r="BX97" s="231"/>
      <c r="BY97" s="230"/>
      <c r="BZ97" s="230"/>
      <c r="CA97" s="230"/>
      <c r="CB97" s="231"/>
      <c r="CC97" s="230"/>
      <c r="CD97" s="231"/>
      <c r="CE97" s="230"/>
      <c r="CF97" s="230"/>
      <c r="CG97" s="230"/>
      <c r="CH97" s="232"/>
      <c r="CI97" s="230"/>
      <c r="CJ97" s="230"/>
      <c r="CK97" s="230"/>
      <c r="CL97" s="230"/>
      <c r="CM97" s="230"/>
      <c r="CN97" s="232"/>
      <c r="CO97" s="230"/>
      <c r="CP97" s="230"/>
      <c r="CQ97" s="230"/>
      <c r="CR97" s="233"/>
      <c r="CS97" s="233"/>
      <c r="CT97" s="234"/>
      <c r="CU97" s="235"/>
      <c r="CV97" s="234"/>
      <c r="CW97" s="233"/>
      <c r="CX97" s="233"/>
      <c r="CY97" s="233"/>
      <c r="DB97" s="224"/>
      <c r="DE97" s="224"/>
      <c r="DF97" s="224"/>
      <c r="DG97" s="224" t="str">
        <f t="shared" si="17"/>
        <v>CELL C6 - SUPERVISING STUDENT TEACHERS</v>
      </c>
      <c r="DH97" s="215">
        <f>ROUND('Auto Journal Entries'!A107,2)</f>
        <v>0</v>
      </c>
      <c r="DI97" s="212"/>
      <c r="DJ97" s="212"/>
      <c r="DK97" s="213"/>
      <c r="DL97" s="213"/>
      <c r="DM97" s="212"/>
      <c r="DN97" s="213"/>
      <c r="DO97" s="212"/>
      <c r="DP97" s="212"/>
      <c r="DQ97" s="212"/>
      <c r="DR97" s="212"/>
      <c r="DS97" s="213"/>
      <c r="DT97" s="213"/>
      <c r="DU97" s="212"/>
      <c r="DV97" s="212"/>
      <c r="DW97" s="212"/>
      <c r="DX97" s="212"/>
      <c r="DY97" s="212"/>
      <c r="DZ97" s="212"/>
      <c r="EA97" s="212"/>
      <c r="EB97" s="212"/>
      <c r="EC97" s="212"/>
      <c r="ED97" s="212"/>
      <c r="EE97" s="212"/>
      <c r="EF97" s="212"/>
      <c r="EG97" s="213"/>
      <c r="EH97" s="212"/>
      <c r="EI97" s="212"/>
      <c r="EJ97" s="212"/>
      <c r="EK97" s="212"/>
      <c r="EL97" s="212"/>
      <c r="EM97" s="212"/>
      <c r="EN97" s="212"/>
      <c r="EO97" s="212"/>
      <c r="EP97" s="212"/>
      <c r="EQ97" s="212"/>
      <c r="ER97" s="212"/>
      <c r="ES97" s="212"/>
      <c r="ET97" s="212"/>
      <c r="EU97" s="212"/>
      <c r="EV97" s="212"/>
      <c r="EW97" s="212"/>
      <c r="EX97" s="212"/>
      <c r="EY97" s="212"/>
      <c r="EZ97" s="212"/>
      <c r="FA97" s="212"/>
      <c r="FB97" s="212"/>
      <c r="FC97" s="212"/>
      <c r="FD97" s="212"/>
      <c r="FE97" s="212"/>
      <c r="FF97" s="212"/>
      <c r="FG97" s="212"/>
      <c r="FH97" s="212"/>
      <c r="FI97" s="212"/>
      <c r="FJ97" s="212"/>
      <c r="FK97" s="212"/>
      <c r="FL97" s="212"/>
      <c r="FM97" s="216"/>
      <c r="FN97" s="212"/>
      <c r="FO97" s="212"/>
      <c r="FP97" s="212"/>
      <c r="FQ97" s="212"/>
      <c r="FR97" s="212"/>
      <c r="FS97" s="212"/>
      <c r="FT97" s="212"/>
      <c r="FU97" s="212"/>
      <c r="FV97" s="212"/>
      <c r="FW97" s="212"/>
      <c r="FX97" s="212"/>
      <c r="FY97" s="212"/>
      <c r="FZ97" s="212"/>
      <c r="GA97" s="212"/>
      <c r="GB97" s="212"/>
      <c r="GC97" s="212"/>
      <c r="GD97" s="212"/>
      <c r="GE97" s="212"/>
      <c r="GF97" s="213"/>
      <c r="GG97" s="214"/>
      <c r="GH97" s="213"/>
      <c r="GI97" s="212"/>
      <c r="GJ97" s="212"/>
      <c r="GK97" s="212"/>
      <c r="GL97" s="212"/>
      <c r="GM97" s="212"/>
      <c r="GN97" s="213"/>
      <c r="GO97" s="213"/>
      <c r="GP97" s="212"/>
      <c r="GQ97" s="213" t="str">
        <f>'Auto Journal Entries'!C107</f>
        <v>XXXX Select Account</v>
      </c>
      <c r="GR97" s="212">
        <f>'Auto Journal Entries'!B107</f>
        <v>0</v>
      </c>
      <c r="GS97" s="213"/>
      <c r="GT97" s="213"/>
      <c r="GU97" s="213"/>
      <c r="GV97" s="213"/>
      <c r="GW97" s="213" t="str">
        <f>'Auto Journal Entries'!D107</f>
        <v xml:space="preserve"> </v>
      </c>
      <c r="GX97" s="215">
        <f>ROUND('Auto Journal Entries'!A107,2)</f>
        <v>0</v>
      </c>
      <c r="HA97" s="224"/>
      <c r="HB97" s="224"/>
      <c r="HC97" s="224"/>
      <c r="HM97" s="236"/>
      <c r="HP97" s="224"/>
      <c r="HT97" s="236"/>
      <c r="ID97" s="237"/>
      <c r="IJ97" s="224"/>
      <c r="IK97" s="237"/>
      <c r="IL97" s="224"/>
    </row>
    <row r="98" spans="3:246" s="223" customFormat="1">
      <c r="C98" s="224" t="str">
        <f t="shared" si="9"/>
        <v>AKRON</v>
      </c>
      <c r="D98" s="224"/>
      <c r="E98" s="224"/>
      <c r="F98" s="224" t="str">
        <f t="shared" si="10"/>
        <v>Travel 01/01/01 To 01/01/01 0</v>
      </c>
      <c r="G98" s="222">
        <f t="shared" ca="1" si="11"/>
        <v>44361</v>
      </c>
      <c r="H98" s="224" t="e">
        <f t="shared" si="12"/>
        <v>#N/A</v>
      </c>
      <c r="I98" s="224"/>
      <c r="J98" s="224" t="str">
        <f t="shared" si="13"/>
        <v>1</v>
      </c>
      <c r="K98" s="224"/>
      <c r="L98" s="224" t="s">
        <v>381</v>
      </c>
      <c r="M98" s="224" t="str">
        <f t="shared" si="14"/>
        <v>PBMC4RG</v>
      </c>
      <c r="N98" s="224"/>
      <c r="O98" s="224"/>
      <c r="P98" s="224"/>
      <c r="Q98" s="224"/>
      <c r="R98" s="224">
        <f t="shared" si="15"/>
        <v>28.56</v>
      </c>
      <c r="S98" s="213"/>
      <c r="T98" s="213"/>
      <c r="U98" s="213"/>
      <c r="V98" s="213"/>
      <c r="W98" s="213"/>
      <c r="X98" s="213"/>
      <c r="Y98" s="222">
        <f t="shared" ca="1" si="16"/>
        <v>44361</v>
      </c>
      <c r="Z98" s="225"/>
      <c r="AA98" s="225"/>
      <c r="AB98" s="226"/>
      <c r="AC98" s="226"/>
      <c r="AD98" s="227"/>
      <c r="AE98" s="228"/>
      <c r="AF98" s="228"/>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30"/>
      <c r="BC98" s="230"/>
      <c r="BD98" s="230"/>
      <c r="BE98" s="230"/>
      <c r="BF98" s="230"/>
      <c r="BG98" s="230"/>
      <c r="BH98" s="230"/>
      <c r="BI98" s="230"/>
      <c r="BJ98" s="230"/>
      <c r="BK98" s="230"/>
      <c r="BL98" s="230"/>
      <c r="BM98" s="230"/>
      <c r="BN98" s="230"/>
      <c r="BO98" s="230"/>
      <c r="BP98" s="230"/>
      <c r="BQ98" s="230"/>
      <c r="BR98" s="230"/>
      <c r="BS98" s="230"/>
      <c r="BT98" s="230"/>
      <c r="BU98" s="230"/>
      <c r="BV98" s="231"/>
      <c r="BW98" s="231"/>
      <c r="BX98" s="231"/>
      <c r="BY98" s="230"/>
      <c r="BZ98" s="230"/>
      <c r="CA98" s="230"/>
      <c r="CB98" s="231"/>
      <c r="CC98" s="230"/>
      <c r="CD98" s="231"/>
      <c r="CE98" s="230"/>
      <c r="CF98" s="230"/>
      <c r="CG98" s="230"/>
      <c r="CH98" s="232"/>
      <c r="CI98" s="230"/>
      <c r="CJ98" s="230"/>
      <c r="CK98" s="230"/>
      <c r="CL98" s="230"/>
      <c r="CM98" s="230"/>
      <c r="CN98" s="232"/>
      <c r="CO98" s="230"/>
      <c r="CP98" s="230"/>
      <c r="CQ98" s="230"/>
      <c r="CR98" s="233"/>
      <c r="CS98" s="233"/>
      <c r="CT98" s="234"/>
      <c r="CU98" s="235"/>
      <c r="CV98" s="234"/>
      <c r="CW98" s="233"/>
      <c r="CX98" s="233"/>
      <c r="CY98" s="233"/>
      <c r="DB98" s="224"/>
      <c r="DE98" s="224"/>
      <c r="DF98" s="224"/>
      <c r="DG98" s="224" t="str">
        <f t="shared" si="17"/>
        <v>CELL C6 - SUPERVISING STUDENT TEACHERS</v>
      </c>
      <c r="DH98" s="215">
        <f>ROUND('Auto Journal Entries'!A108,2)</f>
        <v>0</v>
      </c>
      <c r="DI98" s="212"/>
      <c r="DJ98" s="212"/>
      <c r="DK98" s="213"/>
      <c r="DL98" s="213"/>
      <c r="DM98" s="212"/>
      <c r="DN98" s="213"/>
      <c r="DO98" s="212"/>
      <c r="DP98" s="212"/>
      <c r="DQ98" s="212"/>
      <c r="DR98" s="212"/>
      <c r="DS98" s="213"/>
      <c r="DT98" s="213"/>
      <c r="DU98" s="212"/>
      <c r="DV98" s="212"/>
      <c r="DW98" s="212"/>
      <c r="DX98" s="212"/>
      <c r="DY98" s="212"/>
      <c r="DZ98" s="212"/>
      <c r="EA98" s="212"/>
      <c r="EB98" s="212"/>
      <c r="EC98" s="212"/>
      <c r="ED98" s="212"/>
      <c r="EE98" s="212"/>
      <c r="EF98" s="212"/>
      <c r="EG98" s="213"/>
      <c r="EH98" s="212"/>
      <c r="EI98" s="212"/>
      <c r="EJ98" s="212"/>
      <c r="EK98" s="212"/>
      <c r="EL98" s="212"/>
      <c r="EM98" s="212"/>
      <c r="EN98" s="212"/>
      <c r="EO98" s="212"/>
      <c r="EP98" s="212"/>
      <c r="EQ98" s="212"/>
      <c r="ER98" s="212"/>
      <c r="ES98" s="212"/>
      <c r="ET98" s="212"/>
      <c r="EU98" s="212"/>
      <c r="EV98" s="212"/>
      <c r="EW98" s="212"/>
      <c r="EX98" s="212"/>
      <c r="EY98" s="212"/>
      <c r="EZ98" s="212"/>
      <c r="FA98" s="212"/>
      <c r="FB98" s="212"/>
      <c r="FC98" s="212"/>
      <c r="FD98" s="212"/>
      <c r="FE98" s="212"/>
      <c r="FF98" s="212"/>
      <c r="FG98" s="212"/>
      <c r="FH98" s="212"/>
      <c r="FI98" s="212"/>
      <c r="FJ98" s="212"/>
      <c r="FK98" s="212"/>
      <c r="FL98" s="212"/>
      <c r="FM98" s="216"/>
      <c r="FN98" s="212"/>
      <c r="FO98" s="212"/>
      <c r="FP98" s="212"/>
      <c r="FQ98" s="212"/>
      <c r="FR98" s="212"/>
      <c r="FS98" s="212"/>
      <c r="FT98" s="212"/>
      <c r="FU98" s="212"/>
      <c r="FV98" s="212"/>
      <c r="FW98" s="212"/>
      <c r="FX98" s="212"/>
      <c r="FY98" s="212"/>
      <c r="FZ98" s="212"/>
      <c r="GA98" s="212"/>
      <c r="GB98" s="212"/>
      <c r="GC98" s="212"/>
      <c r="GD98" s="212"/>
      <c r="GE98" s="212"/>
      <c r="GF98" s="213"/>
      <c r="GG98" s="214"/>
      <c r="GH98" s="213"/>
      <c r="GI98" s="212"/>
      <c r="GJ98" s="212"/>
      <c r="GK98" s="212"/>
      <c r="GL98" s="212"/>
      <c r="GM98" s="212"/>
      <c r="GN98" s="213"/>
      <c r="GO98" s="213"/>
      <c r="GP98" s="212"/>
      <c r="GQ98" s="213" t="str">
        <f>'Auto Journal Entries'!C108</f>
        <v>XXXX Select Account</v>
      </c>
      <c r="GR98" s="212">
        <f>'Auto Journal Entries'!B108</f>
        <v>0</v>
      </c>
      <c r="GS98" s="213"/>
      <c r="GT98" s="213"/>
      <c r="GU98" s="213"/>
      <c r="GV98" s="213"/>
      <c r="GW98" s="213" t="str">
        <f>'Auto Journal Entries'!D108</f>
        <v xml:space="preserve"> </v>
      </c>
      <c r="GX98" s="215">
        <f>ROUND('Auto Journal Entries'!A108,2)</f>
        <v>0</v>
      </c>
      <c r="HA98" s="224"/>
      <c r="HB98" s="224"/>
      <c r="HC98" s="224"/>
      <c r="HM98" s="236"/>
      <c r="HP98" s="224"/>
      <c r="HT98" s="236"/>
      <c r="ID98" s="237"/>
      <c r="IJ98" s="224"/>
      <c r="IK98" s="237"/>
      <c r="IL98" s="224"/>
    </row>
    <row r="99" spans="3:246" s="223" customFormat="1">
      <c r="C99" s="224" t="str">
        <f t="shared" si="9"/>
        <v>AKRON</v>
      </c>
      <c r="D99" s="224"/>
      <c r="E99" s="224"/>
      <c r="F99" s="224" t="str">
        <f t="shared" si="10"/>
        <v>Travel 01/01/01 To 01/01/01 0</v>
      </c>
      <c r="G99" s="222">
        <f t="shared" ca="1" si="11"/>
        <v>44361</v>
      </c>
      <c r="H99" s="224" t="e">
        <f t="shared" si="12"/>
        <v>#N/A</v>
      </c>
      <c r="I99" s="224"/>
      <c r="J99" s="224" t="str">
        <f t="shared" si="13"/>
        <v>1</v>
      </c>
      <c r="K99" s="224"/>
      <c r="L99" s="224" t="s">
        <v>381</v>
      </c>
      <c r="M99" s="224" t="str">
        <f t="shared" si="14"/>
        <v>PBMC4RG</v>
      </c>
      <c r="N99" s="224"/>
      <c r="O99" s="224"/>
      <c r="P99" s="224"/>
      <c r="Q99" s="224"/>
      <c r="R99" s="224">
        <f t="shared" si="15"/>
        <v>28.56</v>
      </c>
      <c r="S99" s="213"/>
      <c r="T99" s="213"/>
      <c r="U99" s="213"/>
      <c r="V99" s="213"/>
      <c r="W99" s="213"/>
      <c r="X99" s="213"/>
      <c r="Y99" s="222">
        <f t="shared" ca="1" si="16"/>
        <v>44361</v>
      </c>
      <c r="Z99" s="225"/>
      <c r="AA99" s="225"/>
      <c r="AB99" s="226"/>
      <c r="AC99" s="226"/>
      <c r="AD99" s="227"/>
      <c r="AE99" s="228"/>
      <c r="AF99" s="228"/>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30"/>
      <c r="BC99" s="230"/>
      <c r="BD99" s="230"/>
      <c r="BE99" s="230"/>
      <c r="BF99" s="230"/>
      <c r="BG99" s="230"/>
      <c r="BH99" s="230"/>
      <c r="BI99" s="230"/>
      <c r="BJ99" s="230"/>
      <c r="BK99" s="230"/>
      <c r="BL99" s="230"/>
      <c r="BM99" s="230"/>
      <c r="BN99" s="230"/>
      <c r="BO99" s="230"/>
      <c r="BP99" s="230"/>
      <c r="BQ99" s="230"/>
      <c r="BR99" s="230"/>
      <c r="BS99" s="230"/>
      <c r="BT99" s="230"/>
      <c r="BU99" s="230"/>
      <c r="BV99" s="231"/>
      <c r="BW99" s="231"/>
      <c r="BX99" s="231"/>
      <c r="BY99" s="230"/>
      <c r="BZ99" s="230"/>
      <c r="CA99" s="230"/>
      <c r="CB99" s="231"/>
      <c r="CC99" s="230"/>
      <c r="CD99" s="231"/>
      <c r="CE99" s="230"/>
      <c r="CF99" s="230"/>
      <c r="CG99" s="230"/>
      <c r="CH99" s="232"/>
      <c r="CI99" s="230"/>
      <c r="CJ99" s="230"/>
      <c r="CK99" s="230"/>
      <c r="CL99" s="230"/>
      <c r="CM99" s="230"/>
      <c r="CN99" s="232"/>
      <c r="CO99" s="230"/>
      <c r="CP99" s="230"/>
      <c r="CQ99" s="230"/>
      <c r="CR99" s="233"/>
      <c r="CS99" s="233"/>
      <c r="CT99" s="234"/>
      <c r="CU99" s="235"/>
      <c r="CV99" s="234"/>
      <c r="CW99" s="233"/>
      <c r="CX99" s="233"/>
      <c r="CY99" s="233"/>
      <c r="DB99" s="224"/>
      <c r="DE99" s="224"/>
      <c r="DF99" s="224"/>
      <c r="DG99" s="224" t="str">
        <f t="shared" si="17"/>
        <v>CELL C6 - SUPERVISING STUDENT TEACHERS</v>
      </c>
      <c r="DH99" s="215">
        <f>ROUND('Auto Journal Entries'!A109,2)</f>
        <v>0</v>
      </c>
      <c r="DI99" s="212"/>
      <c r="DJ99" s="212"/>
      <c r="DK99" s="213"/>
      <c r="DL99" s="213"/>
      <c r="DM99" s="212"/>
      <c r="DN99" s="213"/>
      <c r="DO99" s="212"/>
      <c r="DP99" s="212"/>
      <c r="DQ99" s="212"/>
      <c r="DR99" s="212"/>
      <c r="DS99" s="213"/>
      <c r="DT99" s="213"/>
      <c r="DU99" s="212"/>
      <c r="DV99" s="212"/>
      <c r="DW99" s="212"/>
      <c r="DX99" s="212"/>
      <c r="DY99" s="212"/>
      <c r="DZ99" s="212"/>
      <c r="EA99" s="212"/>
      <c r="EB99" s="212"/>
      <c r="EC99" s="212"/>
      <c r="ED99" s="212"/>
      <c r="EE99" s="212"/>
      <c r="EF99" s="212"/>
      <c r="EG99" s="213"/>
      <c r="EH99" s="212"/>
      <c r="EI99" s="212"/>
      <c r="EJ99" s="212"/>
      <c r="EK99" s="212"/>
      <c r="EL99" s="212"/>
      <c r="EM99" s="212"/>
      <c r="EN99" s="212"/>
      <c r="EO99" s="212"/>
      <c r="EP99" s="212"/>
      <c r="EQ99" s="212"/>
      <c r="ER99" s="212"/>
      <c r="ES99" s="212"/>
      <c r="ET99" s="212"/>
      <c r="EU99" s="212"/>
      <c r="EV99" s="212"/>
      <c r="EW99" s="212"/>
      <c r="EX99" s="212"/>
      <c r="EY99" s="212"/>
      <c r="EZ99" s="212"/>
      <c r="FA99" s="212"/>
      <c r="FB99" s="212"/>
      <c r="FC99" s="212"/>
      <c r="FD99" s="212"/>
      <c r="FE99" s="212"/>
      <c r="FF99" s="212"/>
      <c r="FG99" s="212"/>
      <c r="FH99" s="212"/>
      <c r="FI99" s="212"/>
      <c r="FJ99" s="212"/>
      <c r="FK99" s="212"/>
      <c r="FL99" s="212"/>
      <c r="FM99" s="216"/>
      <c r="FN99" s="212"/>
      <c r="FO99" s="212"/>
      <c r="FP99" s="212"/>
      <c r="FQ99" s="212"/>
      <c r="FR99" s="212"/>
      <c r="FS99" s="212"/>
      <c r="FT99" s="212"/>
      <c r="FU99" s="212"/>
      <c r="FV99" s="212"/>
      <c r="FW99" s="212"/>
      <c r="FX99" s="212"/>
      <c r="FY99" s="212"/>
      <c r="FZ99" s="212"/>
      <c r="GA99" s="212"/>
      <c r="GB99" s="212"/>
      <c r="GC99" s="212"/>
      <c r="GD99" s="212"/>
      <c r="GE99" s="212"/>
      <c r="GF99" s="213"/>
      <c r="GG99" s="214"/>
      <c r="GH99" s="213"/>
      <c r="GI99" s="212"/>
      <c r="GJ99" s="212"/>
      <c r="GK99" s="212"/>
      <c r="GL99" s="212"/>
      <c r="GM99" s="212"/>
      <c r="GN99" s="213"/>
      <c r="GO99" s="213"/>
      <c r="GP99" s="212"/>
      <c r="GQ99" s="213" t="str">
        <f>'Auto Journal Entries'!C109</f>
        <v>XXXX Select Account</v>
      </c>
      <c r="GR99" s="212">
        <f>'Auto Journal Entries'!B109</f>
        <v>0</v>
      </c>
      <c r="GS99" s="213"/>
      <c r="GT99" s="213"/>
      <c r="GU99" s="213"/>
      <c r="GV99" s="213"/>
      <c r="GW99" s="213" t="str">
        <f>'Auto Journal Entries'!D109</f>
        <v xml:space="preserve"> </v>
      </c>
      <c r="GX99" s="215">
        <f>ROUND('Auto Journal Entries'!A109,2)</f>
        <v>0</v>
      </c>
      <c r="HA99" s="224"/>
      <c r="HB99" s="224"/>
      <c r="HC99" s="224"/>
      <c r="HM99" s="236"/>
      <c r="HP99" s="224"/>
      <c r="HT99" s="236"/>
      <c r="ID99" s="237"/>
      <c r="IJ99" s="224"/>
      <c r="IK99" s="237"/>
      <c r="IL99" s="224"/>
    </row>
    <row r="100" spans="3:246" s="223" customFormat="1">
      <c r="C100" s="224" t="str">
        <f t="shared" si="9"/>
        <v>AKRON</v>
      </c>
      <c r="D100" s="224"/>
      <c r="E100" s="224"/>
      <c r="F100" s="224" t="str">
        <f t="shared" si="10"/>
        <v>Travel 01/01/01 To 01/01/01 0</v>
      </c>
      <c r="G100" s="222">
        <f t="shared" ca="1" si="11"/>
        <v>44361</v>
      </c>
      <c r="H100" s="224" t="e">
        <f t="shared" si="12"/>
        <v>#N/A</v>
      </c>
      <c r="I100" s="224"/>
      <c r="J100" s="224" t="str">
        <f t="shared" si="13"/>
        <v>1</v>
      </c>
      <c r="K100" s="224"/>
      <c r="L100" s="224" t="s">
        <v>381</v>
      </c>
      <c r="M100" s="224" t="str">
        <f t="shared" si="14"/>
        <v>PBMC4RG</v>
      </c>
      <c r="N100" s="224"/>
      <c r="O100" s="224"/>
      <c r="P100" s="224"/>
      <c r="Q100" s="224"/>
      <c r="R100" s="224">
        <f t="shared" si="15"/>
        <v>28.56</v>
      </c>
      <c r="S100" s="213"/>
      <c r="T100" s="213"/>
      <c r="U100" s="213"/>
      <c r="V100" s="213"/>
      <c r="W100" s="213"/>
      <c r="X100" s="213"/>
      <c r="Y100" s="222">
        <f t="shared" ca="1" si="16"/>
        <v>44361</v>
      </c>
      <c r="Z100" s="225"/>
      <c r="AA100" s="225"/>
      <c r="AB100" s="226"/>
      <c r="AC100" s="226"/>
      <c r="AD100" s="227"/>
      <c r="AE100" s="228"/>
      <c r="AF100" s="228"/>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30"/>
      <c r="BC100" s="230"/>
      <c r="BD100" s="230"/>
      <c r="BE100" s="230"/>
      <c r="BF100" s="230"/>
      <c r="BG100" s="230"/>
      <c r="BH100" s="230"/>
      <c r="BI100" s="230"/>
      <c r="BJ100" s="230"/>
      <c r="BK100" s="230"/>
      <c r="BL100" s="230"/>
      <c r="BM100" s="230"/>
      <c r="BN100" s="230"/>
      <c r="BO100" s="230"/>
      <c r="BP100" s="230"/>
      <c r="BQ100" s="230"/>
      <c r="BR100" s="230"/>
      <c r="BS100" s="230"/>
      <c r="BT100" s="230"/>
      <c r="BU100" s="230"/>
      <c r="BV100" s="231"/>
      <c r="BW100" s="231"/>
      <c r="BX100" s="231"/>
      <c r="BY100" s="230"/>
      <c r="BZ100" s="230"/>
      <c r="CA100" s="230"/>
      <c r="CB100" s="231"/>
      <c r="CC100" s="230"/>
      <c r="CD100" s="231"/>
      <c r="CE100" s="230"/>
      <c r="CF100" s="230"/>
      <c r="CG100" s="230"/>
      <c r="CH100" s="232"/>
      <c r="CI100" s="230"/>
      <c r="CJ100" s="230"/>
      <c r="CK100" s="230"/>
      <c r="CL100" s="230"/>
      <c r="CM100" s="230"/>
      <c r="CN100" s="232"/>
      <c r="CO100" s="230"/>
      <c r="CP100" s="230"/>
      <c r="CQ100" s="230"/>
      <c r="CR100" s="233"/>
      <c r="CS100" s="233"/>
      <c r="CT100" s="234"/>
      <c r="CU100" s="235"/>
      <c r="CV100" s="234"/>
      <c r="CW100" s="233"/>
      <c r="CX100" s="233"/>
      <c r="CY100" s="233"/>
      <c r="DB100" s="224"/>
      <c r="DE100" s="224"/>
      <c r="DF100" s="224"/>
      <c r="DG100" s="224" t="str">
        <f t="shared" si="17"/>
        <v>CELL C6 - SUPERVISING STUDENT TEACHERS</v>
      </c>
      <c r="DH100" s="215">
        <f>ROUND('Auto Journal Entries'!A110,2)</f>
        <v>0</v>
      </c>
      <c r="DI100" s="212"/>
      <c r="DJ100" s="212"/>
      <c r="DK100" s="213"/>
      <c r="DL100" s="213"/>
      <c r="DM100" s="212"/>
      <c r="DN100" s="213"/>
      <c r="DO100" s="212"/>
      <c r="DP100" s="212"/>
      <c r="DQ100" s="212"/>
      <c r="DR100" s="212"/>
      <c r="DS100" s="213"/>
      <c r="DT100" s="213"/>
      <c r="DU100" s="212"/>
      <c r="DV100" s="212"/>
      <c r="DW100" s="212"/>
      <c r="DX100" s="212"/>
      <c r="DY100" s="212"/>
      <c r="DZ100" s="212"/>
      <c r="EA100" s="212"/>
      <c r="EB100" s="212"/>
      <c r="EC100" s="212"/>
      <c r="ED100" s="212"/>
      <c r="EE100" s="212"/>
      <c r="EF100" s="212"/>
      <c r="EG100" s="213"/>
      <c r="EH100" s="212"/>
      <c r="EI100" s="212"/>
      <c r="EJ100" s="212"/>
      <c r="EK100" s="212"/>
      <c r="EL100" s="212"/>
      <c r="EM100" s="212"/>
      <c r="EN100" s="212"/>
      <c r="EO100" s="212"/>
      <c r="EP100" s="212"/>
      <c r="EQ100" s="212"/>
      <c r="ER100" s="212"/>
      <c r="ES100" s="212"/>
      <c r="ET100" s="212"/>
      <c r="EU100" s="212"/>
      <c r="EV100" s="212"/>
      <c r="EW100" s="212"/>
      <c r="EX100" s="212"/>
      <c r="EY100" s="212"/>
      <c r="EZ100" s="212"/>
      <c r="FA100" s="212"/>
      <c r="FB100" s="212"/>
      <c r="FC100" s="212"/>
      <c r="FD100" s="212"/>
      <c r="FE100" s="212"/>
      <c r="FF100" s="212"/>
      <c r="FG100" s="212"/>
      <c r="FH100" s="212"/>
      <c r="FI100" s="212"/>
      <c r="FJ100" s="212"/>
      <c r="FK100" s="212"/>
      <c r="FL100" s="212"/>
      <c r="FM100" s="216"/>
      <c r="FN100" s="212"/>
      <c r="FO100" s="212"/>
      <c r="FP100" s="212"/>
      <c r="FQ100" s="212"/>
      <c r="FR100" s="212"/>
      <c r="FS100" s="212"/>
      <c r="FT100" s="212"/>
      <c r="FU100" s="212"/>
      <c r="FV100" s="212"/>
      <c r="FW100" s="212"/>
      <c r="FX100" s="212"/>
      <c r="FY100" s="212"/>
      <c r="FZ100" s="212"/>
      <c r="GA100" s="212"/>
      <c r="GB100" s="212"/>
      <c r="GC100" s="212"/>
      <c r="GD100" s="212"/>
      <c r="GE100" s="212"/>
      <c r="GF100" s="213"/>
      <c r="GG100" s="214"/>
      <c r="GH100" s="213"/>
      <c r="GI100" s="212"/>
      <c r="GJ100" s="212"/>
      <c r="GK100" s="212"/>
      <c r="GL100" s="212"/>
      <c r="GM100" s="212"/>
      <c r="GN100" s="213"/>
      <c r="GO100" s="213"/>
      <c r="GP100" s="212"/>
      <c r="GQ100" s="213" t="str">
        <f>'Auto Journal Entries'!C110</f>
        <v>XXXX Select Account</v>
      </c>
      <c r="GR100" s="212">
        <f>'Auto Journal Entries'!B110</f>
        <v>0</v>
      </c>
      <c r="GS100" s="213"/>
      <c r="GT100" s="213"/>
      <c r="GU100" s="213"/>
      <c r="GV100" s="213"/>
      <c r="GW100" s="213" t="str">
        <f>'Auto Journal Entries'!D110</f>
        <v xml:space="preserve"> </v>
      </c>
      <c r="GX100" s="215">
        <f>ROUND('Auto Journal Entries'!A110,2)</f>
        <v>0</v>
      </c>
      <c r="HA100" s="224"/>
      <c r="HB100" s="224"/>
      <c r="HC100" s="224"/>
      <c r="HM100" s="236"/>
      <c r="HP100" s="224"/>
      <c r="HT100" s="236"/>
      <c r="ID100" s="237"/>
      <c r="IJ100" s="224"/>
      <c r="IK100" s="237"/>
      <c r="IL100" s="224"/>
    </row>
    <row r="101" spans="3:246" s="223" customFormat="1">
      <c r="C101" s="224" t="str">
        <f t="shared" si="9"/>
        <v>AKRON</v>
      </c>
      <c r="D101" s="224"/>
      <c r="E101" s="224"/>
      <c r="F101" s="224" t="str">
        <f t="shared" si="10"/>
        <v>Travel 01/01/01 To 01/01/01 0</v>
      </c>
      <c r="G101" s="222">
        <f t="shared" ca="1" si="11"/>
        <v>44361</v>
      </c>
      <c r="H101" s="224" t="e">
        <f t="shared" si="12"/>
        <v>#N/A</v>
      </c>
      <c r="I101" s="224"/>
      <c r="J101" s="224" t="str">
        <f t="shared" si="13"/>
        <v>1</v>
      </c>
      <c r="K101" s="224"/>
      <c r="L101" s="224" t="s">
        <v>381</v>
      </c>
      <c r="M101" s="224" t="str">
        <f t="shared" si="14"/>
        <v>PBMC4RG</v>
      </c>
      <c r="N101" s="224"/>
      <c r="O101" s="224"/>
      <c r="P101" s="224"/>
      <c r="Q101" s="224"/>
      <c r="R101" s="224">
        <f t="shared" si="15"/>
        <v>28.56</v>
      </c>
      <c r="S101" s="213"/>
      <c r="T101" s="213"/>
      <c r="U101" s="213"/>
      <c r="V101" s="213"/>
      <c r="W101" s="213"/>
      <c r="X101" s="213"/>
      <c r="Y101" s="222">
        <f t="shared" ca="1" si="16"/>
        <v>44361</v>
      </c>
      <c r="Z101" s="225"/>
      <c r="AA101" s="225"/>
      <c r="AB101" s="226"/>
      <c r="AC101" s="226"/>
      <c r="AD101" s="227"/>
      <c r="AE101" s="228"/>
      <c r="AF101" s="228"/>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30"/>
      <c r="BC101" s="230"/>
      <c r="BD101" s="230"/>
      <c r="BE101" s="230"/>
      <c r="BF101" s="230"/>
      <c r="BG101" s="230"/>
      <c r="BH101" s="230"/>
      <c r="BI101" s="230"/>
      <c r="BJ101" s="230"/>
      <c r="BK101" s="230"/>
      <c r="BL101" s="230"/>
      <c r="BM101" s="230"/>
      <c r="BN101" s="230"/>
      <c r="BO101" s="230"/>
      <c r="BP101" s="230"/>
      <c r="BQ101" s="230"/>
      <c r="BR101" s="230"/>
      <c r="BS101" s="230"/>
      <c r="BT101" s="230"/>
      <c r="BU101" s="230"/>
      <c r="BV101" s="231"/>
      <c r="BW101" s="231"/>
      <c r="BX101" s="231"/>
      <c r="BY101" s="230"/>
      <c r="BZ101" s="230"/>
      <c r="CA101" s="230"/>
      <c r="CB101" s="231"/>
      <c r="CC101" s="230"/>
      <c r="CD101" s="231"/>
      <c r="CE101" s="230"/>
      <c r="CF101" s="230"/>
      <c r="CG101" s="230"/>
      <c r="CH101" s="232"/>
      <c r="CI101" s="230"/>
      <c r="CJ101" s="230"/>
      <c r="CK101" s="230"/>
      <c r="CL101" s="230"/>
      <c r="CM101" s="230"/>
      <c r="CN101" s="232"/>
      <c r="CO101" s="230"/>
      <c r="CP101" s="230"/>
      <c r="CQ101" s="230"/>
      <c r="CR101" s="233"/>
      <c r="CS101" s="233"/>
      <c r="CT101" s="234"/>
      <c r="CU101" s="235"/>
      <c r="CV101" s="234"/>
      <c r="CW101" s="233"/>
      <c r="CX101" s="233"/>
      <c r="CY101" s="233"/>
      <c r="DB101" s="224"/>
      <c r="DE101" s="224"/>
      <c r="DF101" s="224"/>
      <c r="DG101" s="224" t="str">
        <f t="shared" si="17"/>
        <v>CELL C6 - SUPERVISING STUDENT TEACHERS</v>
      </c>
      <c r="DH101" s="215">
        <f>ROUND('Auto Journal Entries'!A111,2)</f>
        <v>0</v>
      </c>
      <c r="DI101" s="212"/>
      <c r="DJ101" s="212"/>
      <c r="DK101" s="213"/>
      <c r="DL101" s="213"/>
      <c r="DM101" s="212"/>
      <c r="DN101" s="213"/>
      <c r="DO101" s="212"/>
      <c r="DP101" s="212"/>
      <c r="DQ101" s="212"/>
      <c r="DR101" s="212"/>
      <c r="DS101" s="213"/>
      <c r="DT101" s="213"/>
      <c r="DU101" s="212"/>
      <c r="DV101" s="212"/>
      <c r="DW101" s="212"/>
      <c r="DX101" s="212"/>
      <c r="DY101" s="212"/>
      <c r="DZ101" s="212"/>
      <c r="EA101" s="212"/>
      <c r="EB101" s="212"/>
      <c r="EC101" s="212"/>
      <c r="ED101" s="212"/>
      <c r="EE101" s="212"/>
      <c r="EF101" s="212"/>
      <c r="EG101" s="213"/>
      <c r="EH101" s="212"/>
      <c r="EI101" s="212"/>
      <c r="EJ101" s="212"/>
      <c r="EK101" s="212"/>
      <c r="EL101" s="212"/>
      <c r="EM101" s="212"/>
      <c r="EN101" s="212"/>
      <c r="EO101" s="212"/>
      <c r="EP101" s="212"/>
      <c r="EQ101" s="212"/>
      <c r="ER101" s="212"/>
      <c r="ES101" s="212"/>
      <c r="ET101" s="212"/>
      <c r="EU101" s="212"/>
      <c r="EV101" s="212"/>
      <c r="EW101" s="212"/>
      <c r="EX101" s="212"/>
      <c r="EY101" s="212"/>
      <c r="EZ101" s="212"/>
      <c r="FA101" s="212"/>
      <c r="FB101" s="212"/>
      <c r="FC101" s="212"/>
      <c r="FD101" s="212"/>
      <c r="FE101" s="212"/>
      <c r="FF101" s="212"/>
      <c r="FG101" s="212"/>
      <c r="FH101" s="212"/>
      <c r="FI101" s="212"/>
      <c r="FJ101" s="212"/>
      <c r="FK101" s="212"/>
      <c r="FL101" s="212"/>
      <c r="FM101" s="216"/>
      <c r="FN101" s="212"/>
      <c r="FO101" s="212"/>
      <c r="FP101" s="212"/>
      <c r="FQ101" s="212"/>
      <c r="FR101" s="212"/>
      <c r="FS101" s="212"/>
      <c r="FT101" s="212"/>
      <c r="FU101" s="212"/>
      <c r="FV101" s="212"/>
      <c r="FW101" s="212"/>
      <c r="FX101" s="212"/>
      <c r="FY101" s="212"/>
      <c r="FZ101" s="212"/>
      <c r="GA101" s="212"/>
      <c r="GB101" s="212"/>
      <c r="GC101" s="212"/>
      <c r="GD101" s="212"/>
      <c r="GE101" s="212"/>
      <c r="GF101" s="213"/>
      <c r="GG101" s="214"/>
      <c r="GH101" s="213"/>
      <c r="GI101" s="212"/>
      <c r="GJ101" s="212"/>
      <c r="GK101" s="212"/>
      <c r="GL101" s="212"/>
      <c r="GM101" s="212"/>
      <c r="GN101" s="213"/>
      <c r="GO101" s="213"/>
      <c r="GP101" s="212"/>
      <c r="GQ101" s="213" t="str">
        <f>'Auto Journal Entries'!C111</f>
        <v>XXXX Select Account</v>
      </c>
      <c r="GR101" s="212">
        <f>'Auto Journal Entries'!B111</f>
        <v>0</v>
      </c>
      <c r="GS101" s="213"/>
      <c r="GT101" s="213"/>
      <c r="GU101" s="213"/>
      <c r="GV101" s="213"/>
      <c r="GW101" s="213" t="str">
        <f>'Auto Journal Entries'!D111</f>
        <v xml:space="preserve"> </v>
      </c>
      <c r="GX101" s="215">
        <f>ROUND('Auto Journal Entries'!A111,2)</f>
        <v>0</v>
      </c>
      <c r="HA101" s="224"/>
      <c r="HB101" s="224"/>
      <c r="HC101" s="224"/>
      <c r="HM101" s="236"/>
      <c r="HP101" s="224"/>
      <c r="HT101" s="236"/>
      <c r="ID101" s="237"/>
      <c r="IJ101" s="224"/>
      <c r="IK101" s="237"/>
      <c r="IL101" s="224"/>
    </row>
    <row r="102" spans="3:246" s="223" customFormat="1">
      <c r="C102" s="224" t="str">
        <f t="shared" si="9"/>
        <v>AKRON</v>
      </c>
      <c r="D102" s="224"/>
      <c r="E102" s="224"/>
      <c r="F102" s="224" t="str">
        <f t="shared" si="10"/>
        <v>Travel 01/01/01 To 01/01/01 0</v>
      </c>
      <c r="G102" s="222">
        <f t="shared" ca="1" si="11"/>
        <v>44361</v>
      </c>
      <c r="H102" s="224" t="e">
        <f t="shared" si="12"/>
        <v>#N/A</v>
      </c>
      <c r="I102" s="224"/>
      <c r="J102" s="224" t="str">
        <f t="shared" si="13"/>
        <v>1</v>
      </c>
      <c r="K102" s="224"/>
      <c r="L102" s="224" t="s">
        <v>381</v>
      </c>
      <c r="M102" s="224" t="str">
        <f t="shared" si="14"/>
        <v>PBMC4RG</v>
      </c>
      <c r="N102" s="224"/>
      <c r="O102" s="224"/>
      <c r="P102" s="224"/>
      <c r="Q102" s="224"/>
      <c r="R102" s="224">
        <f t="shared" si="15"/>
        <v>28.56</v>
      </c>
      <c r="S102" s="213"/>
      <c r="T102" s="213"/>
      <c r="U102" s="213"/>
      <c r="V102" s="213"/>
      <c r="W102" s="213"/>
      <c r="X102" s="213"/>
      <c r="Y102" s="222">
        <f t="shared" ca="1" si="16"/>
        <v>44361</v>
      </c>
      <c r="Z102" s="225"/>
      <c r="AA102" s="225"/>
      <c r="AB102" s="226"/>
      <c r="AC102" s="226"/>
      <c r="AD102" s="227"/>
      <c r="AE102" s="228"/>
      <c r="AF102" s="228"/>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30"/>
      <c r="BC102" s="230"/>
      <c r="BD102" s="230"/>
      <c r="BE102" s="230"/>
      <c r="BF102" s="230"/>
      <c r="BG102" s="230"/>
      <c r="BH102" s="230"/>
      <c r="BI102" s="230"/>
      <c r="BJ102" s="230"/>
      <c r="BK102" s="230"/>
      <c r="BL102" s="230"/>
      <c r="BM102" s="230"/>
      <c r="BN102" s="230"/>
      <c r="BO102" s="230"/>
      <c r="BP102" s="230"/>
      <c r="BQ102" s="230"/>
      <c r="BR102" s="230"/>
      <c r="BS102" s="230"/>
      <c r="BT102" s="230"/>
      <c r="BU102" s="230"/>
      <c r="BV102" s="231"/>
      <c r="BW102" s="231"/>
      <c r="BX102" s="231"/>
      <c r="BY102" s="230"/>
      <c r="BZ102" s="230"/>
      <c r="CA102" s="230"/>
      <c r="CB102" s="231"/>
      <c r="CC102" s="230"/>
      <c r="CD102" s="231"/>
      <c r="CE102" s="230"/>
      <c r="CF102" s="230"/>
      <c r="CG102" s="230"/>
      <c r="CH102" s="232"/>
      <c r="CI102" s="230"/>
      <c r="CJ102" s="230"/>
      <c r="CK102" s="230"/>
      <c r="CL102" s="230"/>
      <c r="CM102" s="230"/>
      <c r="CN102" s="232"/>
      <c r="CO102" s="230"/>
      <c r="CP102" s="230"/>
      <c r="CQ102" s="230"/>
      <c r="CR102" s="233"/>
      <c r="CS102" s="233"/>
      <c r="CT102" s="234"/>
      <c r="CU102" s="235"/>
      <c r="CV102" s="234"/>
      <c r="CW102" s="233"/>
      <c r="CX102" s="233"/>
      <c r="CY102" s="233"/>
      <c r="DB102" s="224"/>
      <c r="DE102" s="224"/>
      <c r="DF102" s="224"/>
      <c r="DG102" s="224" t="str">
        <f t="shared" si="17"/>
        <v>CELL C6 - SUPERVISING STUDENT TEACHERS</v>
      </c>
      <c r="DH102" s="215">
        <f>ROUND('Auto Journal Entries'!A112,2)</f>
        <v>0</v>
      </c>
      <c r="DI102" s="212"/>
      <c r="DJ102" s="212"/>
      <c r="DK102" s="213"/>
      <c r="DL102" s="213"/>
      <c r="DM102" s="212"/>
      <c r="DN102" s="213"/>
      <c r="DO102" s="212"/>
      <c r="DP102" s="212"/>
      <c r="DQ102" s="212"/>
      <c r="DR102" s="212"/>
      <c r="DS102" s="213"/>
      <c r="DT102" s="213"/>
      <c r="DU102" s="212"/>
      <c r="DV102" s="212"/>
      <c r="DW102" s="212"/>
      <c r="DX102" s="212"/>
      <c r="DY102" s="212"/>
      <c r="DZ102" s="212"/>
      <c r="EA102" s="212"/>
      <c r="EB102" s="212"/>
      <c r="EC102" s="212"/>
      <c r="ED102" s="212"/>
      <c r="EE102" s="212"/>
      <c r="EF102" s="212"/>
      <c r="EG102" s="213"/>
      <c r="EH102" s="212"/>
      <c r="EI102" s="212"/>
      <c r="EJ102" s="212"/>
      <c r="EK102" s="212"/>
      <c r="EL102" s="212"/>
      <c r="EM102" s="212"/>
      <c r="EN102" s="212"/>
      <c r="EO102" s="212"/>
      <c r="EP102" s="212"/>
      <c r="EQ102" s="212"/>
      <c r="ER102" s="212"/>
      <c r="ES102" s="212"/>
      <c r="ET102" s="212"/>
      <c r="EU102" s="212"/>
      <c r="EV102" s="212"/>
      <c r="EW102" s="212"/>
      <c r="EX102" s="212"/>
      <c r="EY102" s="212"/>
      <c r="EZ102" s="212"/>
      <c r="FA102" s="212"/>
      <c r="FB102" s="212"/>
      <c r="FC102" s="212"/>
      <c r="FD102" s="212"/>
      <c r="FE102" s="212"/>
      <c r="FF102" s="212"/>
      <c r="FG102" s="212"/>
      <c r="FH102" s="212"/>
      <c r="FI102" s="212"/>
      <c r="FJ102" s="212"/>
      <c r="FK102" s="212"/>
      <c r="FL102" s="212"/>
      <c r="FM102" s="216"/>
      <c r="FN102" s="212"/>
      <c r="FO102" s="212"/>
      <c r="FP102" s="212"/>
      <c r="FQ102" s="212"/>
      <c r="FR102" s="212"/>
      <c r="FS102" s="212"/>
      <c r="FT102" s="212"/>
      <c r="FU102" s="212"/>
      <c r="FV102" s="212"/>
      <c r="FW102" s="212"/>
      <c r="FX102" s="212"/>
      <c r="FY102" s="212"/>
      <c r="FZ102" s="212"/>
      <c r="GA102" s="212"/>
      <c r="GB102" s="212"/>
      <c r="GC102" s="212"/>
      <c r="GD102" s="212"/>
      <c r="GE102" s="212"/>
      <c r="GF102" s="213"/>
      <c r="GG102" s="214"/>
      <c r="GH102" s="213"/>
      <c r="GI102" s="212"/>
      <c r="GJ102" s="212"/>
      <c r="GK102" s="212"/>
      <c r="GL102" s="212"/>
      <c r="GM102" s="212"/>
      <c r="GN102" s="213"/>
      <c r="GO102" s="213"/>
      <c r="GP102" s="212"/>
      <c r="GQ102" s="213" t="str">
        <f>'Auto Journal Entries'!C112</f>
        <v>XXXX Select Account</v>
      </c>
      <c r="GR102" s="212">
        <f>'Auto Journal Entries'!B112</f>
        <v>0</v>
      </c>
      <c r="GS102" s="213"/>
      <c r="GT102" s="213"/>
      <c r="GU102" s="213"/>
      <c r="GV102" s="213"/>
      <c r="GW102" s="213" t="str">
        <f>'Auto Journal Entries'!D112</f>
        <v xml:space="preserve"> </v>
      </c>
      <c r="GX102" s="215">
        <f>ROUND('Auto Journal Entries'!A112,2)</f>
        <v>0</v>
      </c>
      <c r="HA102" s="224"/>
      <c r="HB102" s="224"/>
      <c r="HC102" s="224"/>
      <c r="HM102" s="236"/>
      <c r="HP102" s="224"/>
      <c r="HT102" s="236"/>
      <c r="ID102" s="237"/>
      <c r="IJ102" s="224"/>
      <c r="IK102" s="237"/>
      <c r="IL102" s="224"/>
    </row>
    <row r="103" spans="3:246" s="223" customFormat="1">
      <c r="C103" s="224" t="str">
        <f t="shared" si="9"/>
        <v>AKRON</v>
      </c>
      <c r="D103" s="224"/>
      <c r="E103" s="224"/>
      <c r="F103" s="224" t="str">
        <f t="shared" si="10"/>
        <v>Travel 01/01/01 To 01/01/01 0</v>
      </c>
      <c r="G103" s="222">
        <f t="shared" ca="1" si="11"/>
        <v>44361</v>
      </c>
      <c r="H103" s="224" t="e">
        <f t="shared" si="12"/>
        <v>#N/A</v>
      </c>
      <c r="I103" s="224"/>
      <c r="J103" s="224" t="str">
        <f t="shared" si="13"/>
        <v>1</v>
      </c>
      <c r="K103" s="224"/>
      <c r="L103" s="224" t="s">
        <v>381</v>
      </c>
      <c r="M103" s="224" t="str">
        <f t="shared" si="14"/>
        <v>PBMC4RG</v>
      </c>
      <c r="N103" s="224"/>
      <c r="O103" s="224"/>
      <c r="P103" s="224"/>
      <c r="Q103" s="224"/>
      <c r="R103" s="224">
        <f t="shared" si="15"/>
        <v>28.56</v>
      </c>
      <c r="S103" s="213"/>
      <c r="T103" s="213"/>
      <c r="U103" s="213"/>
      <c r="V103" s="213"/>
      <c r="W103" s="213"/>
      <c r="X103" s="213"/>
      <c r="Y103" s="222">
        <f t="shared" ca="1" si="16"/>
        <v>44361</v>
      </c>
      <c r="Z103" s="225"/>
      <c r="AA103" s="225"/>
      <c r="AB103" s="226"/>
      <c r="AC103" s="226"/>
      <c r="AD103" s="227"/>
      <c r="AE103" s="228"/>
      <c r="AF103" s="228"/>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30"/>
      <c r="BC103" s="230"/>
      <c r="BD103" s="230"/>
      <c r="BE103" s="230"/>
      <c r="BF103" s="230"/>
      <c r="BG103" s="230"/>
      <c r="BH103" s="230"/>
      <c r="BI103" s="230"/>
      <c r="BJ103" s="230"/>
      <c r="BK103" s="230"/>
      <c r="BL103" s="230"/>
      <c r="BM103" s="230"/>
      <c r="BN103" s="230"/>
      <c r="BO103" s="230"/>
      <c r="BP103" s="230"/>
      <c r="BQ103" s="230"/>
      <c r="BR103" s="230"/>
      <c r="BS103" s="230"/>
      <c r="BT103" s="230"/>
      <c r="BU103" s="230"/>
      <c r="BV103" s="231"/>
      <c r="BW103" s="231"/>
      <c r="BX103" s="231"/>
      <c r="BY103" s="230"/>
      <c r="BZ103" s="230"/>
      <c r="CA103" s="230"/>
      <c r="CB103" s="231"/>
      <c r="CC103" s="230"/>
      <c r="CD103" s="231"/>
      <c r="CE103" s="230"/>
      <c r="CF103" s="230"/>
      <c r="CG103" s="230"/>
      <c r="CH103" s="232"/>
      <c r="CI103" s="230"/>
      <c r="CJ103" s="230"/>
      <c r="CK103" s="230"/>
      <c r="CL103" s="230"/>
      <c r="CM103" s="230"/>
      <c r="CN103" s="232"/>
      <c r="CO103" s="230"/>
      <c r="CP103" s="230"/>
      <c r="CQ103" s="230"/>
      <c r="CR103" s="233"/>
      <c r="CS103" s="233"/>
      <c r="CT103" s="234"/>
      <c r="CU103" s="235"/>
      <c r="CV103" s="234"/>
      <c r="CW103" s="233"/>
      <c r="CX103" s="233"/>
      <c r="CY103" s="233"/>
      <c r="DB103" s="224"/>
      <c r="DE103" s="224"/>
      <c r="DF103" s="224"/>
      <c r="DG103" s="224" t="str">
        <f t="shared" si="17"/>
        <v>CELL C6 - SUPERVISING STUDENT TEACHERS</v>
      </c>
      <c r="DH103" s="215">
        <f>ROUND('Auto Journal Entries'!A113,2)</f>
        <v>0</v>
      </c>
      <c r="DI103" s="212"/>
      <c r="DJ103" s="212"/>
      <c r="DK103" s="213"/>
      <c r="DL103" s="213"/>
      <c r="DM103" s="212"/>
      <c r="DN103" s="213"/>
      <c r="DO103" s="212"/>
      <c r="DP103" s="212"/>
      <c r="DQ103" s="212"/>
      <c r="DR103" s="212"/>
      <c r="DS103" s="213"/>
      <c r="DT103" s="213"/>
      <c r="DU103" s="212"/>
      <c r="DV103" s="212"/>
      <c r="DW103" s="212"/>
      <c r="DX103" s="212"/>
      <c r="DY103" s="212"/>
      <c r="DZ103" s="212"/>
      <c r="EA103" s="212"/>
      <c r="EB103" s="212"/>
      <c r="EC103" s="212"/>
      <c r="ED103" s="212"/>
      <c r="EE103" s="212"/>
      <c r="EF103" s="212"/>
      <c r="EG103" s="213"/>
      <c r="EH103" s="212"/>
      <c r="EI103" s="212"/>
      <c r="EJ103" s="212"/>
      <c r="EK103" s="212"/>
      <c r="EL103" s="212"/>
      <c r="EM103" s="212"/>
      <c r="EN103" s="212"/>
      <c r="EO103" s="212"/>
      <c r="EP103" s="212"/>
      <c r="EQ103" s="212"/>
      <c r="ER103" s="212"/>
      <c r="ES103" s="212"/>
      <c r="ET103" s="212"/>
      <c r="EU103" s="212"/>
      <c r="EV103" s="212"/>
      <c r="EW103" s="212"/>
      <c r="EX103" s="212"/>
      <c r="EY103" s="212"/>
      <c r="EZ103" s="212"/>
      <c r="FA103" s="212"/>
      <c r="FB103" s="212"/>
      <c r="FC103" s="212"/>
      <c r="FD103" s="212"/>
      <c r="FE103" s="212"/>
      <c r="FF103" s="212"/>
      <c r="FG103" s="212"/>
      <c r="FH103" s="212"/>
      <c r="FI103" s="212"/>
      <c r="FJ103" s="212"/>
      <c r="FK103" s="212"/>
      <c r="FL103" s="212"/>
      <c r="FM103" s="216"/>
      <c r="FN103" s="212"/>
      <c r="FO103" s="212"/>
      <c r="FP103" s="212"/>
      <c r="FQ103" s="212"/>
      <c r="FR103" s="212"/>
      <c r="FS103" s="212"/>
      <c r="FT103" s="212"/>
      <c r="FU103" s="212"/>
      <c r="FV103" s="212"/>
      <c r="FW103" s="212"/>
      <c r="FX103" s="212"/>
      <c r="FY103" s="212"/>
      <c r="FZ103" s="212"/>
      <c r="GA103" s="212"/>
      <c r="GB103" s="212"/>
      <c r="GC103" s="212"/>
      <c r="GD103" s="212"/>
      <c r="GE103" s="212"/>
      <c r="GF103" s="213"/>
      <c r="GG103" s="214"/>
      <c r="GH103" s="213"/>
      <c r="GI103" s="212"/>
      <c r="GJ103" s="212"/>
      <c r="GK103" s="212"/>
      <c r="GL103" s="212"/>
      <c r="GM103" s="212"/>
      <c r="GN103" s="213"/>
      <c r="GO103" s="213"/>
      <c r="GP103" s="212"/>
      <c r="GQ103" s="213" t="str">
        <f>'Auto Journal Entries'!C113</f>
        <v>XXXX Select Account</v>
      </c>
      <c r="GR103" s="212">
        <f>'Auto Journal Entries'!B113</f>
        <v>0</v>
      </c>
      <c r="GS103" s="213"/>
      <c r="GT103" s="213"/>
      <c r="GU103" s="213"/>
      <c r="GV103" s="213"/>
      <c r="GW103" s="213" t="str">
        <f>'Auto Journal Entries'!D113</f>
        <v xml:space="preserve"> </v>
      </c>
      <c r="GX103" s="215">
        <f>ROUND('Auto Journal Entries'!A113,2)</f>
        <v>0</v>
      </c>
      <c r="HA103" s="224"/>
      <c r="HB103" s="224"/>
      <c r="HC103" s="224"/>
      <c r="HM103" s="236"/>
      <c r="HP103" s="224"/>
      <c r="HT103" s="236"/>
      <c r="ID103" s="237"/>
      <c r="IJ103" s="224"/>
      <c r="IK103" s="237"/>
      <c r="IL103" s="224"/>
    </row>
    <row r="104" spans="3:246" s="223" customFormat="1">
      <c r="C104" s="224" t="str">
        <f t="shared" si="9"/>
        <v>AKRON</v>
      </c>
      <c r="D104" s="224"/>
      <c r="E104" s="224"/>
      <c r="F104" s="224" t="str">
        <f t="shared" si="10"/>
        <v>Travel 01/01/01 To 01/01/01 0</v>
      </c>
      <c r="G104" s="222">
        <f t="shared" ca="1" si="11"/>
        <v>44361</v>
      </c>
      <c r="H104" s="224" t="e">
        <f t="shared" si="12"/>
        <v>#N/A</v>
      </c>
      <c r="I104" s="224"/>
      <c r="J104" s="224" t="str">
        <f t="shared" si="13"/>
        <v>1</v>
      </c>
      <c r="K104" s="224"/>
      <c r="L104" s="224" t="s">
        <v>381</v>
      </c>
      <c r="M104" s="224" t="str">
        <f t="shared" si="14"/>
        <v>PBMC4RG</v>
      </c>
      <c r="N104" s="224"/>
      <c r="O104" s="224"/>
      <c r="P104" s="224"/>
      <c r="Q104" s="224"/>
      <c r="R104" s="224">
        <f t="shared" si="15"/>
        <v>28.56</v>
      </c>
      <c r="S104" s="213"/>
      <c r="T104" s="213"/>
      <c r="U104" s="213"/>
      <c r="V104" s="213"/>
      <c r="W104" s="213"/>
      <c r="X104" s="213"/>
      <c r="Y104" s="222">
        <f t="shared" ca="1" si="16"/>
        <v>44361</v>
      </c>
      <c r="Z104" s="225"/>
      <c r="AA104" s="225"/>
      <c r="AB104" s="226"/>
      <c r="AC104" s="226"/>
      <c r="AD104" s="227"/>
      <c r="AE104" s="228"/>
      <c r="AF104" s="228"/>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30"/>
      <c r="BC104" s="230"/>
      <c r="BD104" s="230"/>
      <c r="BE104" s="230"/>
      <c r="BF104" s="230"/>
      <c r="BG104" s="230"/>
      <c r="BH104" s="230"/>
      <c r="BI104" s="230"/>
      <c r="BJ104" s="230"/>
      <c r="BK104" s="230"/>
      <c r="BL104" s="230"/>
      <c r="BM104" s="230"/>
      <c r="BN104" s="230"/>
      <c r="BO104" s="230"/>
      <c r="BP104" s="230"/>
      <c r="BQ104" s="230"/>
      <c r="BR104" s="230"/>
      <c r="BS104" s="230"/>
      <c r="BT104" s="230"/>
      <c r="BU104" s="230"/>
      <c r="BV104" s="231"/>
      <c r="BW104" s="231"/>
      <c r="BX104" s="231"/>
      <c r="BY104" s="230"/>
      <c r="BZ104" s="230"/>
      <c r="CA104" s="230"/>
      <c r="CB104" s="231"/>
      <c r="CC104" s="230"/>
      <c r="CD104" s="231"/>
      <c r="CE104" s="230"/>
      <c r="CF104" s="230"/>
      <c r="CG104" s="230"/>
      <c r="CH104" s="232"/>
      <c r="CI104" s="230"/>
      <c r="CJ104" s="230"/>
      <c r="CK104" s="230"/>
      <c r="CL104" s="230"/>
      <c r="CM104" s="230"/>
      <c r="CN104" s="232"/>
      <c r="CO104" s="230"/>
      <c r="CP104" s="230"/>
      <c r="CQ104" s="230"/>
      <c r="CR104" s="233"/>
      <c r="CS104" s="233"/>
      <c r="CT104" s="234"/>
      <c r="CU104" s="235"/>
      <c r="CV104" s="234"/>
      <c r="CW104" s="233"/>
      <c r="CX104" s="233"/>
      <c r="CY104" s="233"/>
      <c r="DB104" s="224"/>
      <c r="DE104" s="224"/>
      <c r="DF104" s="224"/>
      <c r="DG104" s="224" t="str">
        <f t="shared" si="17"/>
        <v>CELL C6 - SUPERVISING STUDENT TEACHERS</v>
      </c>
      <c r="DH104" s="215">
        <f>ROUND('Auto Journal Entries'!A114,2)</f>
        <v>0</v>
      </c>
      <c r="DI104" s="212"/>
      <c r="DJ104" s="212"/>
      <c r="DK104" s="213"/>
      <c r="DL104" s="213"/>
      <c r="DM104" s="212"/>
      <c r="DN104" s="213"/>
      <c r="DO104" s="212"/>
      <c r="DP104" s="212"/>
      <c r="DQ104" s="212"/>
      <c r="DR104" s="212"/>
      <c r="DS104" s="213"/>
      <c r="DT104" s="213"/>
      <c r="DU104" s="212"/>
      <c r="DV104" s="212"/>
      <c r="DW104" s="212"/>
      <c r="DX104" s="212"/>
      <c r="DY104" s="212"/>
      <c r="DZ104" s="212"/>
      <c r="EA104" s="212"/>
      <c r="EB104" s="212"/>
      <c r="EC104" s="212"/>
      <c r="ED104" s="212"/>
      <c r="EE104" s="212"/>
      <c r="EF104" s="212"/>
      <c r="EG104" s="213"/>
      <c r="EH104" s="212"/>
      <c r="EI104" s="212"/>
      <c r="EJ104" s="212"/>
      <c r="EK104" s="212"/>
      <c r="EL104" s="212"/>
      <c r="EM104" s="212"/>
      <c r="EN104" s="212"/>
      <c r="EO104" s="212"/>
      <c r="EP104" s="212"/>
      <c r="EQ104" s="212"/>
      <c r="ER104" s="212"/>
      <c r="ES104" s="212"/>
      <c r="ET104" s="212"/>
      <c r="EU104" s="212"/>
      <c r="EV104" s="212"/>
      <c r="EW104" s="212"/>
      <c r="EX104" s="212"/>
      <c r="EY104" s="212"/>
      <c r="EZ104" s="212"/>
      <c r="FA104" s="212"/>
      <c r="FB104" s="212"/>
      <c r="FC104" s="212"/>
      <c r="FD104" s="212"/>
      <c r="FE104" s="212"/>
      <c r="FF104" s="212"/>
      <c r="FG104" s="212"/>
      <c r="FH104" s="212"/>
      <c r="FI104" s="212"/>
      <c r="FJ104" s="212"/>
      <c r="FK104" s="212"/>
      <c r="FL104" s="212"/>
      <c r="FM104" s="216"/>
      <c r="FN104" s="212"/>
      <c r="FO104" s="212"/>
      <c r="FP104" s="212"/>
      <c r="FQ104" s="212"/>
      <c r="FR104" s="212"/>
      <c r="FS104" s="212"/>
      <c r="FT104" s="212"/>
      <c r="FU104" s="212"/>
      <c r="FV104" s="212"/>
      <c r="FW104" s="212"/>
      <c r="FX104" s="212"/>
      <c r="FY104" s="212"/>
      <c r="FZ104" s="212"/>
      <c r="GA104" s="212"/>
      <c r="GB104" s="212"/>
      <c r="GC104" s="212"/>
      <c r="GD104" s="212"/>
      <c r="GE104" s="212"/>
      <c r="GF104" s="213"/>
      <c r="GG104" s="214"/>
      <c r="GH104" s="213"/>
      <c r="GI104" s="212"/>
      <c r="GJ104" s="212"/>
      <c r="GK104" s="212"/>
      <c r="GL104" s="212"/>
      <c r="GM104" s="212"/>
      <c r="GN104" s="213"/>
      <c r="GO104" s="213"/>
      <c r="GP104" s="212"/>
      <c r="GQ104" s="213" t="str">
        <f>'Auto Journal Entries'!C114</f>
        <v>XXXX Select Account</v>
      </c>
      <c r="GR104" s="212">
        <f>'Auto Journal Entries'!B114</f>
        <v>0</v>
      </c>
      <c r="GS104" s="213"/>
      <c r="GT104" s="213"/>
      <c r="GU104" s="213"/>
      <c r="GV104" s="213"/>
      <c r="GW104" s="213" t="str">
        <f>'Auto Journal Entries'!D114</f>
        <v xml:space="preserve"> </v>
      </c>
      <c r="GX104" s="215">
        <f>ROUND('Auto Journal Entries'!A114,2)</f>
        <v>0</v>
      </c>
      <c r="HA104" s="224"/>
      <c r="HB104" s="224"/>
      <c r="HC104" s="224"/>
      <c r="HM104" s="236"/>
      <c r="HP104" s="224"/>
      <c r="HT104" s="236"/>
      <c r="ID104" s="237"/>
      <c r="IJ104" s="224"/>
      <c r="IK104" s="237"/>
      <c r="IL104" s="224"/>
    </row>
    <row r="105" spans="3:246" s="223" customFormat="1">
      <c r="C105" s="224" t="str">
        <f t="shared" si="9"/>
        <v>AKRON</v>
      </c>
      <c r="D105" s="224"/>
      <c r="E105" s="224"/>
      <c r="F105" s="224" t="str">
        <f t="shared" si="10"/>
        <v>Travel 01/01/01 To 01/01/01 0</v>
      </c>
      <c r="G105" s="222">
        <f t="shared" ca="1" si="11"/>
        <v>44361</v>
      </c>
      <c r="H105" s="224" t="e">
        <f t="shared" si="12"/>
        <v>#N/A</v>
      </c>
      <c r="I105" s="224"/>
      <c r="J105" s="224" t="str">
        <f t="shared" si="13"/>
        <v>1</v>
      </c>
      <c r="K105" s="224"/>
      <c r="L105" s="224" t="s">
        <v>381</v>
      </c>
      <c r="M105" s="224" t="str">
        <f t="shared" si="14"/>
        <v>PBMC4RG</v>
      </c>
      <c r="N105" s="224"/>
      <c r="O105" s="224"/>
      <c r="P105" s="224"/>
      <c r="Q105" s="224"/>
      <c r="R105" s="224">
        <f t="shared" si="15"/>
        <v>28.56</v>
      </c>
      <c r="S105" s="213"/>
      <c r="T105" s="213"/>
      <c r="U105" s="213"/>
      <c r="V105" s="213"/>
      <c r="W105" s="213"/>
      <c r="X105" s="213"/>
      <c r="Y105" s="222">
        <f t="shared" ca="1" si="16"/>
        <v>44361</v>
      </c>
      <c r="Z105" s="225"/>
      <c r="AA105" s="225"/>
      <c r="AB105" s="226"/>
      <c r="AC105" s="226"/>
      <c r="AD105" s="227"/>
      <c r="AE105" s="228"/>
      <c r="AF105" s="228"/>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30"/>
      <c r="BC105" s="230"/>
      <c r="BD105" s="230"/>
      <c r="BE105" s="230"/>
      <c r="BF105" s="230"/>
      <c r="BG105" s="230"/>
      <c r="BH105" s="230"/>
      <c r="BI105" s="230"/>
      <c r="BJ105" s="230"/>
      <c r="BK105" s="230"/>
      <c r="BL105" s="230"/>
      <c r="BM105" s="230"/>
      <c r="BN105" s="230"/>
      <c r="BO105" s="230"/>
      <c r="BP105" s="230"/>
      <c r="BQ105" s="230"/>
      <c r="BR105" s="230"/>
      <c r="BS105" s="230"/>
      <c r="BT105" s="230"/>
      <c r="BU105" s="230"/>
      <c r="BV105" s="231"/>
      <c r="BW105" s="231"/>
      <c r="BX105" s="231"/>
      <c r="BY105" s="230"/>
      <c r="BZ105" s="230"/>
      <c r="CA105" s="230"/>
      <c r="CB105" s="231"/>
      <c r="CC105" s="230"/>
      <c r="CD105" s="231"/>
      <c r="CE105" s="230"/>
      <c r="CF105" s="230"/>
      <c r="CG105" s="230"/>
      <c r="CH105" s="232"/>
      <c r="CI105" s="230"/>
      <c r="CJ105" s="230"/>
      <c r="CK105" s="230"/>
      <c r="CL105" s="230"/>
      <c r="CM105" s="230"/>
      <c r="CN105" s="232"/>
      <c r="CO105" s="230"/>
      <c r="CP105" s="230"/>
      <c r="CQ105" s="230"/>
      <c r="CR105" s="233"/>
      <c r="CS105" s="233"/>
      <c r="CT105" s="234"/>
      <c r="CU105" s="235"/>
      <c r="CV105" s="234"/>
      <c r="CW105" s="233"/>
      <c r="CX105" s="233"/>
      <c r="CY105" s="233"/>
      <c r="DB105" s="224"/>
      <c r="DE105" s="224"/>
      <c r="DF105" s="224"/>
      <c r="DG105" s="224" t="str">
        <f t="shared" si="17"/>
        <v>CELL C6 - SUPERVISING STUDENT TEACHERS</v>
      </c>
      <c r="DH105" s="215">
        <f>ROUND('Auto Journal Entries'!A115,2)</f>
        <v>0</v>
      </c>
      <c r="DI105" s="212"/>
      <c r="DJ105" s="212"/>
      <c r="DK105" s="213"/>
      <c r="DL105" s="213"/>
      <c r="DM105" s="212"/>
      <c r="DN105" s="213"/>
      <c r="DO105" s="212"/>
      <c r="DP105" s="212"/>
      <c r="DQ105" s="212"/>
      <c r="DR105" s="212"/>
      <c r="DS105" s="213"/>
      <c r="DT105" s="213"/>
      <c r="DU105" s="212"/>
      <c r="DV105" s="212"/>
      <c r="DW105" s="212"/>
      <c r="DX105" s="212"/>
      <c r="DY105" s="212"/>
      <c r="DZ105" s="212"/>
      <c r="EA105" s="212"/>
      <c r="EB105" s="212"/>
      <c r="EC105" s="212"/>
      <c r="ED105" s="212"/>
      <c r="EE105" s="212"/>
      <c r="EF105" s="212"/>
      <c r="EG105" s="213"/>
      <c r="EH105" s="212"/>
      <c r="EI105" s="212"/>
      <c r="EJ105" s="212"/>
      <c r="EK105" s="212"/>
      <c r="EL105" s="212"/>
      <c r="EM105" s="212"/>
      <c r="EN105" s="212"/>
      <c r="EO105" s="212"/>
      <c r="EP105" s="212"/>
      <c r="EQ105" s="212"/>
      <c r="ER105" s="212"/>
      <c r="ES105" s="212"/>
      <c r="ET105" s="212"/>
      <c r="EU105" s="212"/>
      <c r="EV105" s="212"/>
      <c r="EW105" s="212"/>
      <c r="EX105" s="212"/>
      <c r="EY105" s="212"/>
      <c r="EZ105" s="212"/>
      <c r="FA105" s="212"/>
      <c r="FB105" s="212"/>
      <c r="FC105" s="212"/>
      <c r="FD105" s="212"/>
      <c r="FE105" s="212"/>
      <c r="FF105" s="212"/>
      <c r="FG105" s="212"/>
      <c r="FH105" s="212"/>
      <c r="FI105" s="212"/>
      <c r="FJ105" s="212"/>
      <c r="FK105" s="212"/>
      <c r="FL105" s="212"/>
      <c r="FM105" s="216"/>
      <c r="FN105" s="212"/>
      <c r="FO105" s="212"/>
      <c r="FP105" s="212"/>
      <c r="FQ105" s="212"/>
      <c r="FR105" s="212"/>
      <c r="FS105" s="212"/>
      <c r="FT105" s="212"/>
      <c r="FU105" s="212"/>
      <c r="FV105" s="212"/>
      <c r="FW105" s="212"/>
      <c r="FX105" s="212"/>
      <c r="FY105" s="212"/>
      <c r="FZ105" s="212"/>
      <c r="GA105" s="212"/>
      <c r="GB105" s="212"/>
      <c r="GC105" s="212"/>
      <c r="GD105" s="212"/>
      <c r="GE105" s="212"/>
      <c r="GF105" s="213"/>
      <c r="GG105" s="214"/>
      <c r="GH105" s="213"/>
      <c r="GI105" s="212"/>
      <c r="GJ105" s="212"/>
      <c r="GK105" s="212"/>
      <c r="GL105" s="212"/>
      <c r="GM105" s="212"/>
      <c r="GN105" s="213"/>
      <c r="GO105" s="213"/>
      <c r="GP105" s="212"/>
      <c r="GQ105" s="213" t="str">
        <f>'Auto Journal Entries'!C115</f>
        <v>XXXX Select Account</v>
      </c>
      <c r="GR105" s="212">
        <f>'Auto Journal Entries'!B115</f>
        <v>0</v>
      </c>
      <c r="GS105" s="213"/>
      <c r="GT105" s="213"/>
      <c r="GU105" s="213"/>
      <c r="GV105" s="213"/>
      <c r="GW105" s="213" t="str">
        <f>'Auto Journal Entries'!D115</f>
        <v xml:space="preserve"> </v>
      </c>
      <c r="GX105" s="215">
        <f>ROUND('Auto Journal Entries'!A115,2)</f>
        <v>0</v>
      </c>
      <c r="HA105" s="224"/>
      <c r="HB105" s="224"/>
      <c r="HC105" s="224"/>
      <c r="HM105" s="236"/>
      <c r="HP105" s="224"/>
      <c r="HT105" s="236"/>
      <c r="ID105" s="237"/>
      <c r="IJ105" s="224"/>
      <c r="IK105" s="237"/>
      <c r="IL105" s="224"/>
    </row>
    <row r="106" spans="3:246" s="223" customFormat="1">
      <c r="C106" s="224" t="str">
        <f t="shared" si="9"/>
        <v>AKRON</v>
      </c>
      <c r="D106" s="224"/>
      <c r="E106" s="224"/>
      <c r="F106" s="224" t="str">
        <f t="shared" si="10"/>
        <v>Travel 01/01/01 To 01/01/01 0</v>
      </c>
      <c r="G106" s="222">
        <f t="shared" ca="1" si="11"/>
        <v>44361</v>
      </c>
      <c r="H106" s="224" t="e">
        <f t="shared" si="12"/>
        <v>#N/A</v>
      </c>
      <c r="I106" s="224"/>
      <c r="J106" s="224" t="str">
        <f t="shared" si="13"/>
        <v>1</v>
      </c>
      <c r="K106" s="224"/>
      <c r="L106" s="224" t="s">
        <v>381</v>
      </c>
      <c r="M106" s="224" t="str">
        <f t="shared" si="14"/>
        <v>PBMC4RG</v>
      </c>
      <c r="N106" s="224"/>
      <c r="O106" s="224"/>
      <c r="P106" s="224"/>
      <c r="Q106" s="224"/>
      <c r="R106" s="224">
        <f t="shared" si="15"/>
        <v>28.56</v>
      </c>
      <c r="S106" s="213"/>
      <c r="T106" s="213"/>
      <c r="U106" s="213"/>
      <c r="V106" s="213"/>
      <c r="W106" s="213"/>
      <c r="X106" s="213"/>
      <c r="Y106" s="222">
        <f t="shared" ca="1" si="16"/>
        <v>44361</v>
      </c>
      <c r="Z106" s="225"/>
      <c r="AA106" s="225"/>
      <c r="AB106" s="226"/>
      <c r="AC106" s="226"/>
      <c r="AD106" s="227"/>
      <c r="AE106" s="228"/>
      <c r="AF106" s="228"/>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30"/>
      <c r="BC106" s="230"/>
      <c r="BD106" s="230"/>
      <c r="BE106" s="230"/>
      <c r="BF106" s="230"/>
      <c r="BG106" s="230"/>
      <c r="BH106" s="230"/>
      <c r="BI106" s="230"/>
      <c r="BJ106" s="230"/>
      <c r="BK106" s="230"/>
      <c r="BL106" s="230"/>
      <c r="BM106" s="230"/>
      <c r="BN106" s="230"/>
      <c r="BO106" s="230"/>
      <c r="BP106" s="230"/>
      <c r="BQ106" s="230"/>
      <c r="BR106" s="230"/>
      <c r="BS106" s="230"/>
      <c r="BT106" s="230"/>
      <c r="BU106" s="230"/>
      <c r="BV106" s="231"/>
      <c r="BW106" s="231"/>
      <c r="BX106" s="231"/>
      <c r="BY106" s="230"/>
      <c r="BZ106" s="230"/>
      <c r="CA106" s="230"/>
      <c r="CB106" s="231"/>
      <c r="CC106" s="230"/>
      <c r="CD106" s="231"/>
      <c r="CE106" s="230"/>
      <c r="CF106" s="230"/>
      <c r="CG106" s="230"/>
      <c r="CH106" s="232"/>
      <c r="CI106" s="230"/>
      <c r="CJ106" s="230"/>
      <c r="CK106" s="230"/>
      <c r="CL106" s="230"/>
      <c r="CM106" s="230"/>
      <c r="CN106" s="232"/>
      <c r="CO106" s="230"/>
      <c r="CP106" s="230"/>
      <c r="CQ106" s="230"/>
      <c r="CR106" s="233"/>
      <c r="CS106" s="233"/>
      <c r="CT106" s="234"/>
      <c r="CU106" s="235"/>
      <c r="CV106" s="234"/>
      <c r="CW106" s="233"/>
      <c r="CX106" s="233"/>
      <c r="CY106" s="233"/>
      <c r="DB106" s="224"/>
      <c r="DE106" s="224"/>
      <c r="DF106" s="224"/>
      <c r="DG106" s="224" t="str">
        <f t="shared" si="17"/>
        <v>CELL C6 - SUPERVISING STUDENT TEACHERS</v>
      </c>
      <c r="DH106" s="215">
        <f>ROUND('Auto Journal Entries'!A116,2)</f>
        <v>0</v>
      </c>
      <c r="DI106" s="212"/>
      <c r="DJ106" s="212"/>
      <c r="DK106" s="213"/>
      <c r="DL106" s="213"/>
      <c r="DM106" s="212"/>
      <c r="DN106" s="213"/>
      <c r="DO106" s="212"/>
      <c r="DP106" s="212"/>
      <c r="DQ106" s="212"/>
      <c r="DR106" s="212"/>
      <c r="DS106" s="213"/>
      <c r="DT106" s="213"/>
      <c r="DU106" s="212"/>
      <c r="DV106" s="212"/>
      <c r="DW106" s="212"/>
      <c r="DX106" s="212"/>
      <c r="DY106" s="212"/>
      <c r="DZ106" s="212"/>
      <c r="EA106" s="212"/>
      <c r="EB106" s="212"/>
      <c r="EC106" s="212"/>
      <c r="ED106" s="212"/>
      <c r="EE106" s="212"/>
      <c r="EF106" s="212"/>
      <c r="EG106" s="213"/>
      <c r="EH106" s="212"/>
      <c r="EI106" s="212"/>
      <c r="EJ106" s="212"/>
      <c r="EK106" s="212"/>
      <c r="EL106" s="212"/>
      <c r="EM106" s="212"/>
      <c r="EN106" s="212"/>
      <c r="EO106" s="212"/>
      <c r="EP106" s="212"/>
      <c r="EQ106" s="212"/>
      <c r="ER106" s="212"/>
      <c r="ES106" s="212"/>
      <c r="ET106" s="212"/>
      <c r="EU106" s="212"/>
      <c r="EV106" s="212"/>
      <c r="EW106" s="212"/>
      <c r="EX106" s="212"/>
      <c r="EY106" s="212"/>
      <c r="EZ106" s="212"/>
      <c r="FA106" s="212"/>
      <c r="FB106" s="212"/>
      <c r="FC106" s="212"/>
      <c r="FD106" s="212"/>
      <c r="FE106" s="212"/>
      <c r="FF106" s="212"/>
      <c r="FG106" s="212"/>
      <c r="FH106" s="212"/>
      <c r="FI106" s="212"/>
      <c r="FJ106" s="212"/>
      <c r="FK106" s="212"/>
      <c r="FL106" s="212"/>
      <c r="FM106" s="216"/>
      <c r="FN106" s="212"/>
      <c r="FO106" s="212"/>
      <c r="FP106" s="212"/>
      <c r="FQ106" s="212"/>
      <c r="FR106" s="212"/>
      <c r="FS106" s="212"/>
      <c r="FT106" s="212"/>
      <c r="FU106" s="212"/>
      <c r="FV106" s="212"/>
      <c r="FW106" s="212"/>
      <c r="FX106" s="212"/>
      <c r="FY106" s="212"/>
      <c r="FZ106" s="212"/>
      <c r="GA106" s="212"/>
      <c r="GB106" s="212"/>
      <c r="GC106" s="212"/>
      <c r="GD106" s="212"/>
      <c r="GE106" s="212"/>
      <c r="GF106" s="213"/>
      <c r="GG106" s="214"/>
      <c r="GH106" s="213"/>
      <c r="GI106" s="212"/>
      <c r="GJ106" s="212"/>
      <c r="GK106" s="212"/>
      <c r="GL106" s="212"/>
      <c r="GM106" s="212"/>
      <c r="GN106" s="213"/>
      <c r="GO106" s="213"/>
      <c r="GP106" s="212"/>
      <c r="GQ106" s="213" t="str">
        <f>'Auto Journal Entries'!C116</f>
        <v>XXXX Select Account</v>
      </c>
      <c r="GR106" s="212">
        <f>'Auto Journal Entries'!B116</f>
        <v>0</v>
      </c>
      <c r="GS106" s="213"/>
      <c r="GT106" s="213"/>
      <c r="GU106" s="213"/>
      <c r="GV106" s="213"/>
      <c r="GW106" s="213" t="str">
        <f>'Auto Journal Entries'!D116</f>
        <v xml:space="preserve"> </v>
      </c>
      <c r="GX106" s="215">
        <f>ROUND('Auto Journal Entries'!A116,2)</f>
        <v>0</v>
      </c>
      <c r="HA106" s="224"/>
      <c r="HB106" s="224"/>
      <c r="HC106" s="224"/>
      <c r="HM106" s="236"/>
      <c r="HP106" s="224"/>
      <c r="HT106" s="236"/>
      <c r="ID106" s="237"/>
      <c r="IJ106" s="224"/>
      <c r="IK106" s="237"/>
      <c r="IL106" s="224"/>
    </row>
    <row r="107" spans="3:246" s="223" customFormat="1">
      <c r="C107" s="224" t="str">
        <f t="shared" si="9"/>
        <v>AKRON</v>
      </c>
      <c r="D107" s="224"/>
      <c r="E107" s="224"/>
      <c r="F107" s="224" t="str">
        <f t="shared" si="10"/>
        <v>Travel 01/01/01 To 01/01/01 0</v>
      </c>
      <c r="G107" s="222">
        <f t="shared" ca="1" si="11"/>
        <v>44361</v>
      </c>
      <c r="H107" s="224" t="e">
        <f t="shared" si="12"/>
        <v>#N/A</v>
      </c>
      <c r="I107" s="224"/>
      <c r="J107" s="224" t="str">
        <f t="shared" si="13"/>
        <v>1</v>
      </c>
      <c r="K107" s="224"/>
      <c r="L107" s="224" t="s">
        <v>381</v>
      </c>
      <c r="M107" s="224" t="str">
        <f t="shared" si="14"/>
        <v>PBMC4RG</v>
      </c>
      <c r="N107" s="224"/>
      <c r="O107" s="224"/>
      <c r="P107" s="224"/>
      <c r="Q107" s="224"/>
      <c r="R107" s="224">
        <f t="shared" si="15"/>
        <v>28.56</v>
      </c>
      <c r="S107" s="213"/>
      <c r="T107" s="213"/>
      <c r="U107" s="213"/>
      <c r="V107" s="213"/>
      <c r="W107" s="213"/>
      <c r="X107" s="213"/>
      <c r="Y107" s="222">
        <f t="shared" ca="1" si="16"/>
        <v>44361</v>
      </c>
      <c r="Z107" s="225"/>
      <c r="AA107" s="225"/>
      <c r="AB107" s="226"/>
      <c r="AC107" s="226"/>
      <c r="AD107" s="227"/>
      <c r="AE107" s="228"/>
      <c r="AF107" s="228"/>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1"/>
      <c r="BW107" s="231"/>
      <c r="BX107" s="231"/>
      <c r="BY107" s="230"/>
      <c r="BZ107" s="230"/>
      <c r="CA107" s="230"/>
      <c r="CB107" s="231"/>
      <c r="CC107" s="230"/>
      <c r="CD107" s="231"/>
      <c r="CE107" s="230"/>
      <c r="CF107" s="230"/>
      <c r="CG107" s="230"/>
      <c r="CH107" s="232"/>
      <c r="CI107" s="230"/>
      <c r="CJ107" s="230"/>
      <c r="CK107" s="230"/>
      <c r="CL107" s="230"/>
      <c r="CM107" s="230"/>
      <c r="CN107" s="232"/>
      <c r="CO107" s="230"/>
      <c r="CP107" s="230"/>
      <c r="CQ107" s="230"/>
      <c r="CR107" s="233"/>
      <c r="CS107" s="233"/>
      <c r="CT107" s="234"/>
      <c r="CU107" s="235"/>
      <c r="CV107" s="234"/>
      <c r="CW107" s="233"/>
      <c r="CX107" s="233"/>
      <c r="CY107" s="233"/>
      <c r="DB107" s="224"/>
      <c r="DE107" s="224"/>
      <c r="DF107" s="224"/>
      <c r="DG107" s="224" t="str">
        <f t="shared" si="17"/>
        <v>CELL C6 - SUPERVISING STUDENT TEACHERS</v>
      </c>
      <c r="DH107" s="215">
        <f>ROUND('Auto Journal Entries'!A117,2)</f>
        <v>0</v>
      </c>
      <c r="DI107" s="212"/>
      <c r="DJ107" s="212"/>
      <c r="DK107" s="213"/>
      <c r="DL107" s="213"/>
      <c r="DM107" s="212"/>
      <c r="DN107" s="213"/>
      <c r="DO107" s="212"/>
      <c r="DP107" s="212"/>
      <c r="DQ107" s="212"/>
      <c r="DR107" s="212"/>
      <c r="DS107" s="213"/>
      <c r="DT107" s="213"/>
      <c r="DU107" s="212"/>
      <c r="DV107" s="212"/>
      <c r="DW107" s="212"/>
      <c r="DX107" s="212"/>
      <c r="DY107" s="212"/>
      <c r="DZ107" s="212"/>
      <c r="EA107" s="212"/>
      <c r="EB107" s="212"/>
      <c r="EC107" s="212"/>
      <c r="ED107" s="212"/>
      <c r="EE107" s="212"/>
      <c r="EF107" s="212"/>
      <c r="EG107" s="213"/>
      <c r="EH107" s="212"/>
      <c r="EI107" s="212"/>
      <c r="EJ107" s="212"/>
      <c r="EK107" s="212"/>
      <c r="EL107" s="212"/>
      <c r="EM107" s="212"/>
      <c r="EN107" s="212"/>
      <c r="EO107" s="212"/>
      <c r="EP107" s="212"/>
      <c r="EQ107" s="212"/>
      <c r="ER107" s="212"/>
      <c r="ES107" s="212"/>
      <c r="ET107" s="212"/>
      <c r="EU107" s="212"/>
      <c r="EV107" s="212"/>
      <c r="EW107" s="212"/>
      <c r="EX107" s="212"/>
      <c r="EY107" s="212"/>
      <c r="EZ107" s="212"/>
      <c r="FA107" s="212"/>
      <c r="FB107" s="212"/>
      <c r="FC107" s="212"/>
      <c r="FD107" s="212"/>
      <c r="FE107" s="212"/>
      <c r="FF107" s="212"/>
      <c r="FG107" s="212"/>
      <c r="FH107" s="212"/>
      <c r="FI107" s="212"/>
      <c r="FJ107" s="212"/>
      <c r="FK107" s="212"/>
      <c r="FL107" s="212"/>
      <c r="FM107" s="216"/>
      <c r="FN107" s="212"/>
      <c r="FO107" s="212"/>
      <c r="FP107" s="212"/>
      <c r="FQ107" s="212"/>
      <c r="FR107" s="212"/>
      <c r="FS107" s="212"/>
      <c r="FT107" s="212"/>
      <c r="FU107" s="212"/>
      <c r="FV107" s="212"/>
      <c r="FW107" s="212"/>
      <c r="FX107" s="212"/>
      <c r="FY107" s="212"/>
      <c r="FZ107" s="212"/>
      <c r="GA107" s="212"/>
      <c r="GB107" s="212"/>
      <c r="GC107" s="212"/>
      <c r="GD107" s="212"/>
      <c r="GE107" s="212"/>
      <c r="GF107" s="213"/>
      <c r="GG107" s="214"/>
      <c r="GH107" s="213"/>
      <c r="GI107" s="212"/>
      <c r="GJ107" s="212"/>
      <c r="GK107" s="212"/>
      <c r="GL107" s="212"/>
      <c r="GM107" s="212"/>
      <c r="GN107" s="213"/>
      <c r="GO107" s="213"/>
      <c r="GP107" s="212"/>
      <c r="GQ107" s="213" t="str">
        <f>'Auto Journal Entries'!C117</f>
        <v>XXXX Select Account</v>
      </c>
      <c r="GR107" s="212">
        <f>'Auto Journal Entries'!B117</f>
        <v>0</v>
      </c>
      <c r="GS107" s="213"/>
      <c r="GT107" s="213"/>
      <c r="GU107" s="213"/>
      <c r="GV107" s="213"/>
      <c r="GW107" s="213" t="str">
        <f>'Auto Journal Entries'!D117</f>
        <v xml:space="preserve"> </v>
      </c>
      <c r="GX107" s="215">
        <f>ROUND('Auto Journal Entries'!A117,2)</f>
        <v>0</v>
      </c>
      <c r="HA107" s="224"/>
      <c r="HB107" s="224"/>
      <c r="HC107" s="224"/>
      <c r="HM107" s="236"/>
      <c r="HP107" s="224"/>
      <c r="HT107" s="236"/>
      <c r="ID107" s="237"/>
      <c r="IJ107" s="224"/>
      <c r="IK107" s="237"/>
      <c r="IL107" s="224"/>
    </row>
    <row r="108" spans="3:246" s="223" customFormat="1">
      <c r="C108" s="224" t="str">
        <f t="shared" si="9"/>
        <v>AKRON</v>
      </c>
      <c r="D108" s="224"/>
      <c r="E108" s="224"/>
      <c r="F108" s="224" t="str">
        <f t="shared" si="10"/>
        <v>Travel 01/01/01 To 01/01/01 0</v>
      </c>
      <c r="G108" s="222">
        <f t="shared" ca="1" si="11"/>
        <v>44361</v>
      </c>
      <c r="H108" s="224" t="e">
        <f t="shared" si="12"/>
        <v>#N/A</v>
      </c>
      <c r="I108" s="224"/>
      <c r="J108" s="224" t="str">
        <f t="shared" si="13"/>
        <v>1</v>
      </c>
      <c r="K108" s="224"/>
      <c r="L108" s="224" t="s">
        <v>381</v>
      </c>
      <c r="M108" s="224" t="str">
        <f t="shared" si="14"/>
        <v>PBMC4RG</v>
      </c>
      <c r="N108" s="224"/>
      <c r="O108" s="224"/>
      <c r="P108" s="224"/>
      <c r="Q108" s="224"/>
      <c r="R108" s="224">
        <f t="shared" si="15"/>
        <v>28.56</v>
      </c>
      <c r="S108" s="213"/>
      <c r="T108" s="213"/>
      <c r="U108" s="213"/>
      <c r="V108" s="213"/>
      <c r="W108" s="213"/>
      <c r="X108" s="213"/>
      <c r="Y108" s="222">
        <f t="shared" ca="1" si="16"/>
        <v>44361</v>
      </c>
      <c r="Z108" s="239"/>
      <c r="AA108" s="239"/>
      <c r="AB108" s="240"/>
      <c r="AC108" s="240"/>
      <c r="AD108" s="241"/>
      <c r="AE108" s="242"/>
      <c r="AF108" s="242"/>
      <c r="AG108" s="243"/>
      <c r="AH108" s="243"/>
      <c r="AI108" s="243"/>
      <c r="AJ108" s="243"/>
      <c r="AK108" s="243"/>
      <c r="AL108" s="243"/>
      <c r="AM108" s="243"/>
      <c r="AN108" s="243"/>
      <c r="AO108" s="243"/>
      <c r="AP108" s="243"/>
      <c r="AQ108" s="243"/>
      <c r="AR108" s="243"/>
      <c r="AS108" s="243"/>
      <c r="AT108" s="243"/>
      <c r="AU108" s="243"/>
      <c r="AV108" s="243"/>
      <c r="AW108" s="243"/>
      <c r="AX108" s="243"/>
      <c r="AY108" s="243"/>
      <c r="AZ108" s="243"/>
      <c r="BA108" s="243"/>
      <c r="BB108" s="244"/>
      <c r="BC108" s="244"/>
      <c r="BD108" s="244"/>
      <c r="BE108" s="244"/>
      <c r="BF108" s="244"/>
      <c r="BG108" s="244"/>
      <c r="BH108" s="244"/>
      <c r="BI108" s="244"/>
      <c r="BJ108" s="244"/>
      <c r="BK108" s="244"/>
      <c r="BL108" s="244"/>
      <c r="BM108" s="244"/>
      <c r="BN108" s="244"/>
      <c r="BO108" s="244"/>
      <c r="BP108" s="244"/>
      <c r="BQ108" s="244"/>
      <c r="BR108" s="244"/>
      <c r="BS108" s="244"/>
      <c r="BT108" s="244"/>
      <c r="BU108" s="244"/>
      <c r="BV108" s="245"/>
      <c r="BW108" s="245"/>
      <c r="BX108" s="245"/>
      <c r="BY108" s="244"/>
      <c r="BZ108" s="244"/>
      <c r="CA108" s="244"/>
      <c r="CB108" s="245"/>
      <c r="CC108" s="244"/>
      <c r="CD108" s="245"/>
      <c r="CE108" s="244"/>
      <c r="CF108" s="244"/>
      <c r="CG108" s="244"/>
      <c r="CH108" s="246"/>
      <c r="CI108" s="244"/>
      <c r="CJ108" s="244"/>
      <c r="CK108" s="244"/>
      <c r="CL108" s="244"/>
      <c r="CM108" s="244"/>
      <c r="CN108" s="246"/>
      <c r="CO108" s="244"/>
      <c r="CP108" s="244"/>
      <c r="CQ108" s="244"/>
      <c r="CR108" s="247"/>
      <c r="CS108" s="247"/>
      <c r="CT108" s="248"/>
      <c r="CU108" s="249"/>
      <c r="CV108" s="248"/>
      <c r="CW108" s="247"/>
      <c r="CX108" s="247"/>
      <c r="CY108" s="247"/>
      <c r="CZ108" s="250"/>
      <c r="DA108" s="250"/>
      <c r="DB108" s="238"/>
      <c r="DC108" s="250"/>
      <c r="DD108" s="250"/>
      <c r="DE108" s="238"/>
      <c r="DF108" s="238"/>
      <c r="DG108" s="238" t="str">
        <f>DG107</f>
        <v>CELL C6 - SUPERVISING STUDENT TEACHERS</v>
      </c>
      <c r="DH108" s="251">
        <f>ROUND('Auto Journal Entries'!A12,2)</f>
        <v>0</v>
      </c>
      <c r="DI108" s="252"/>
      <c r="DJ108" s="252"/>
      <c r="DK108" s="253"/>
      <c r="DL108" s="253"/>
      <c r="DM108" s="252"/>
      <c r="DN108" s="253"/>
      <c r="DO108" s="252"/>
      <c r="DP108" s="252"/>
      <c r="DQ108" s="252"/>
      <c r="DR108" s="252"/>
      <c r="DS108" s="253"/>
      <c r="DT108" s="253"/>
      <c r="DU108" s="252"/>
      <c r="DV108" s="252"/>
      <c r="DW108" s="252"/>
      <c r="DX108" s="252"/>
      <c r="DY108" s="252"/>
      <c r="DZ108" s="252"/>
      <c r="EA108" s="252"/>
      <c r="EB108" s="252"/>
      <c r="EC108" s="252"/>
      <c r="ED108" s="252"/>
      <c r="EE108" s="252"/>
      <c r="EF108" s="252"/>
      <c r="EG108" s="253"/>
      <c r="EH108" s="252"/>
      <c r="EI108" s="252"/>
      <c r="EJ108" s="252"/>
      <c r="EK108" s="252"/>
      <c r="EL108" s="252"/>
      <c r="EM108" s="252"/>
      <c r="EN108" s="252"/>
      <c r="EO108" s="252"/>
      <c r="EP108" s="252"/>
      <c r="EQ108" s="252"/>
      <c r="ER108" s="252"/>
      <c r="ES108" s="252"/>
      <c r="ET108" s="252"/>
      <c r="EU108" s="252"/>
      <c r="EV108" s="252"/>
      <c r="EW108" s="252"/>
      <c r="EX108" s="252"/>
      <c r="EY108" s="252"/>
      <c r="EZ108" s="252"/>
      <c r="FA108" s="252"/>
      <c r="FB108" s="252"/>
      <c r="FC108" s="252"/>
      <c r="FD108" s="252"/>
      <c r="FE108" s="252"/>
      <c r="FF108" s="252"/>
      <c r="FG108" s="252"/>
      <c r="FH108" s="252"/>
      <c r="FI108" s="252"/>
      <c r="FJ108" s="252"/>
      <c r="FK108" s="252"/>
      <c r="FL108" s="252"/>
      <c r="FM108" s="254"/>
      <c r="FN108" s="252"/>
      <c r="FO108" s="252"/>
      <c r="FP108" s="252"/>
      <c r="FQ108" s="252"/>
      <c r="FR108" s="252"/>
      <c r="FS108" s="252"/>
      <c r="FT108" s="252"/>
      <c r="FU108" s="252"/>
      <c r="FV108" s="252"/>
      <c r="FW108" s="252"/>
      <c r="FX108" s="252"/>
      <c r="FY108" s="252"/>
      <c r="FZ108" s="252"/>
      <c r="GA108" s="252"/>
      <c r="GB108" s="252"/>
      <c r="GC108" s="252"/>
      <c r="GD108" s="252"/>
      <c r="GE108" s="252"/>
      <c r="GF108" s="253"/>
      <c r="GG108" s="255"/>
      <c r="GH108" s="253"/>
      <c r="GI108" s="252"/>
      <c r="GJ108" s="252"/>
      <c r="GK108" s="252"/>
      <c r="GL108" s="252"/>
      <c r="GM108" s="252"/>
      <c r="GN108" s="253"/>
      <c r="GO108" s="253"/>
      <c r="GP108" s="252"/>
      <c r="GQ108" s="253" t="str">
        <f>'Auto Journal Entries'!C12</f>
        <v>1031 Cash Advance</v>
      </c>
      <c r="GR108" s="252" t="str">
        <f>'Auto Journal Entries'!B12</f>
        <v>010100</v>
      </c>
      <c r="GS108" s="253"/>
      <c r="GT108" s="253"/>
      <c r="GU108" s="253"/>
      <c r="GV108" s="253"/>
      <c r="GW108" s="253" t="str">
        <f>'Auto Journal Entries'!D12</f>
        <v>Cash Advance</v>
      </c>
      <c r="GX108" s="251">
        <f>ROUND('Auto Journal Entries'!A12,2)</f>
        <v>0</v>
      </c>
      <c r="HE108" s="236"/>
      <c r="HH108" s="224"/>
      <c r="HL108" s="236"/>
      <c r="HV108" s="237"/>
      <c r="IB108" s="224"/>
      <c r="IC108" s="237"/>
      <c r="ID108" s="224"/>
    </row>
    <row r="109" spans="3:246">
      <c r="C109" s="194"/>
      <c r="D109" s="194"/>
      <c r="E109" s="194"/>
      <c r="F109" s="194"/>
      <c r="G109" s="194"/>
      <c r="H109" s="194"/>
      <c r="I109" s="194"/>
      <c r="J109" s="194"/>
      <c r="K109" s="258"/>
      <c r="L109" s="258"/>
      <c r="M109" s="211"/>
      <c r="N109" s="211"/>
      <c r="O109" s="211"/>
      <c r="P109" s="199"/>
      <c r="Q109" s="199"/>
      <c r="R109" s="199"/>
      <c r="S109" s="199"/>
      <c r="T109" s="199"/>
      <c r="U109" s="199"/>
      <c r="V109" s="199"/>
      <c r="W109" s="199"/>
      <c r="X109" s="199"/>
      <c r="Y109" s="199"/>
      <c r="Z109" s="198"/>
      <c r="AA109" s="198"/>
      <c r="AB109" s="199"/>
      <c r="AC109" s="199"/>
      <c r="AD109" s="201"/>
      <c r="AE109" s="202"/>
      <c r="AF109" s="202"/>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4"/>
      <c r="BC109" s="204"/>
      <c r="BD109" s="204"/>
      <c r="BE109" s="204"/>
      <c r="BF109" s="204"/>
      <c r="BG109" s="204"/>
      <c r="BH109" s="204"/>
      <c r="BI109" s="204"/>
      <c r="BJ109" s="204"/>
      <c r="BK109" s="204"/>
      <c r="BL109" s="204"/>
      <c r="BM109" s="204"/>
      <c r="BN109" s="204"/>
      <c r="BO109" s="204"/>
      <c r="BP109" s="204"/>
      <c r="BQ109" s="204"/>
      <c r="BR109" s="204"/>
      <c r="BS109" s="204"/>
      <c r="BT109" s="204"/>
      <c r="BU109" s="204"/>
      <c r="BV109" s="205"/>
      <c r="BW109" s="205"/>
      <c r="BX109" s="205"/>
      <c r="BY109" s="204"/>
      <c r="BZ109" s="204"/>
      <c r="CA109" s="204"/>
      <c r="CB109" s="205"/>
      <c r="CC109" s="204"/>
      <c r="CD109" s="205"/>
      <c r="CE109" s="204"/>
      <c r="CF109" s="204"/>
      <c r="CG109" s="204"/>
      <c r="CH109" s="206"/>
      <c r="CI109" s="204"/>
      <c r="CJ109" s="204"/>
      <c r="CK109" s="204"/>
      <c r="CL109" s="204"/>
      <c r="CM109" s="204"/>
      <c r="CN109" s="206"/>
      <c r="CO109" s="204"/>
      <c r="CP109" s="204"/>
      <c r="CQ109" s="204"/>
      <c r="CR109" s="207"/>
      <c r="CS109" s="207"/>
      <c r="CT109" s="208"/>
      <c r="CU109" s="209"/>
      <c r="CV109" s="208"/>
      <c r="CW109" s="207"/>
      <c r="CX109" s="207"/>
      <c r="CY109" s="207"/>
      <c r="DG109" s="172"/>
      <c r="GS109" s="172"/>
      <c r="GT109" s="172"/>
      <c r="GV109" s="169"/>
      <c r="GX109" s="169"/>
      <c r="HA109" s="169"/>
      <c r="HB109" s="169"/>
      <c r="HC109" s="169"/>
      <c r="HE109" s="210"/>
      <c r="HH109" s="172"/>
      <c r="HL109" s="210"/>
      <c r="HM109" s="169"/>
      <c r="HP109" s="169"/>
      <c r="HT109" s="169"/>
      <c r="HV109" s="171"/>
      <c r="IB109" s="172"/>
      <c r="IC109" s="171"/>
      <c r="ID109" s="172"/>
      <c r="IJ109" s="169"/>
      <c r="IK109" s="169"/>
      <c r="IL109" s="169"/>
    </row>
    <row r="110" spans="3:246">
      <c r="C110" s="194"/>
      <c r="D110" s="194"/>
      <c r="E110" s="194"/>
      <c r="F110" s="194"/>
      <c r="G110" s="194"/>
      <c r="H110" s="194"/>
      <c r="I110" s="194"/>
      <c r="J110" s="194"/>
      <c r="K110" s="258"/>
      <c r="L110" s="258"/>
      <c r="M110" s="211"/>
      <c r="N110" s="211"/>
      <c r="O110" s="211"/>
      <c r="P110" s="199"/>
      <c r="Q110" s="199"/>
      <c r="R110" s="199"/>
      <c r="S110" s="199"/>
      <c r="T110" s="199"/>
      <c r="U110" s="199"/>
      <c r="V110" s="199"/>
      <c r="W110" s="199"/>
      <c r="X110" s="199"/>
      <c r="Y110" s="199"/>
      <c r="Z110" s="198"/>
      <c r="AA110" s="198"/>
      <c r="AB110" s="199"/>
      <c r="AC110" s="199"/>
      <c r="AD110" s="201"/>
      <c r="AE110" s="202"/>
      <c r="AF110" s="202"/>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4"/>
      <c r="BC110" s="204"/>
      <c r="BD110" s="204"/>
      <c r="BE110" s="204"/>
      <c r="BF110" s="204"/>
      <c r="BG110" s="204"/>
      <c r="BH110" s="204"/>
      <c r="BI110" s="204"/>
      <c r="BJ110" s="204"/>
      <c r="BK110" s="204"/>
      <c r="BL110" s="204"/>
      <c r="BM110" s="204"/>
      <c r="BN110" s="204"/>
      <c r="BO110" s="204"/>
      <c r="BP110" s="204"/>
      <c r="BQ110" s="204"/>
      <c r="BR110" s="204"/>
      <c r="BS110" s="204"/>
      <c r="BT110" s="204"/>
      <c r="BU110" s="204"/>
      <c r="BV110" s="205"/>
      <c r="BW110" s="205"/>
      <c r="BX110" s="205"/>
      <c r="BY110" s="204"/>
      <c r="BZ110" s="204"/>
      <c r="CA110" s="204"/>
      <c r="CB110" s="205"/>
      <c r="CC110" s="204"/>
      <c r="CD110" s="205"/>
      <c r="CE110" s="204"/>
      <c r="CF110" s="204"/>
      <c r="CG110" s="204"/>
      <c r="CH110" s="206"/>
      <c r="CI110" s="204"/>
      <c r="CJ110" s="204"/>
      <c r="CK110" s="204"/>
      <c r="CL110" s="204"/>
      <c r="CM110" s="204"/>
      <c r="CN110" s="206"/>
      <c r="CO110" s="204"/>
      <c r="CP110" s="204"/>
      <c r="CQ110" s="204"/>
      <c r="CR110" s="207"/>
      <c r="CS110" s="207"/>
      <c r="CT110" s="208"/>
      <c r="CU110" s="209"/>
      <c r="CV110" s="208"/>
      <c r="CW110" s="207"/>
      <c r="CX110" s="207"/>
      <c r="CY110" s="207"/>
      <c r="DG110" s="172"/>
      <c r="DH110" s="220"/>
      <c r="GS110" s="172"/>
      <c r="GT110" s="172"/>
      <c r="GV110" s="169"/>
      <c r="GX110" s="220"/>
      <c r="HA110" s="169"/>
      <c r="HB110" s="169"/>
      <c r="HC110" s="169"/>
      <c r="HE110" s="210"/>
      <c r="HH110" s="172"/>
      <c r="HL110" s="210"/>
      <c r="HM110" s="169"/>
      <c r="HP110" s="169"/>
      <c r="HT110" s="169"/>
      <c r="HV110" s="171"/>
      <c r="IB110" s="172"/>
      <c r="IC110" s="171"/>
      <c r="ID110" s="172"/>
      <c r="IJ110" s="169"/>
      <c r="IK110" s="169"/>
      <c r="IL110" s="169"/>
    </row>
    <row r="111" spans="3:246">
      <c r="C111" s="194"/>
      <c r="D111" s="194"/>
      <c r="E111" s="194"/>
      <c r="F111" s="194"/>
      <c r="G111" s="194"/>
      <c r="H111" s="194"/>
      <c r="I111" s="194"/>
      <c r="J111" s="194"/>
      <c r="K111" s="258"/>
      <c r="L111" s="258"/>
      <c r="M111" s="211"/>
      <c r="N111" s="211"/>
      <c r="O111" s="211"/>
      <c r="P111" s="199"/>
      <c r="Q111" s="199"/>
      <c r="R111" s="199"/>
      <c r="S111" s="199"/>
      <c r="T111" s="199"/>
      <c r="U111" s="199"/>
      <c r="V111" s="199"/>
      <c r="W111" s="199"/>
      <c r="X111" s="199"/>
      <c r="Y111" s="199"/>
      <c r="Z111" s="198"/>
      <c r="AA111" s="198"/>
      <c r="AB111" s="199"/>
      <c r="AC111" s="199"/>
      <c r="AD111" s="201"/>
      <c r="AE111" s="202"/>
      <c r="AF111" s="202"/>
      <c r="AG111" s="203"/>
      <c r="AH111" s="203"/>
      <c r="AI111" s="203"/>
      <c r="AJ111" s="203"/>
      <c r="AK111" s="203"/>
      <c r="AL111" s="203"/>
      <c r="AM111" s="203"/>
      <c r="AN111" s="203"/>
      <c r="AO111" s="203"/>
      <c r="AP111" s="203"/>
      <c r="AQ111" s="203"/>
      <c r="AR111" s="203"/>
      <c r="AS111" s="203"/>
      <c r="AT111" s="203"/>
      <c r="AU111" s="203"/>
      <c r="AV111" s="203"/>
      <c r="AW111" s="203"/>
      <c r="AX111" s="203"/>
      <c r="AY111" s="203"/>
      <c r="AZ111" s="203"/>
      <c r="BA111" s="203"/>
      <c r="BB111" s="204"/>
      <c r="BC111" s="204"/>
      <c r="BD111" s="204"/>
      <c r="BE111" s="204"/>
      <c r="BF111" s="204"/>
      <c r="BG111" s="204"/>
      <c r="BH111" s="204"/>
      <c r="BI111" s="204"/>
      <c r="BJ111" s="204"/>
      <c r="BK111" s="204"/>
      <c r="BL111" s="204"/>
      <c r="BM111" s="204"/>
      <c r="BN111" s="204"/>
      <c r="BO111" s="204"/>
      <c r="BP111" s="204"/>
      <c r="BQ111" s="204"/>
      <c r="BR111" s="204"/>
      <c r="BS111" s="204"/>
      <c r="BT111" s="204"/>
      <c r="BU111" s="204"/>
      <c r="BV111" s="205"/>
      <c r="BW111" s="205"/>
      <c r="BX111" s="205"/>
      <c r="BY111" s="204"/>
      <c r="BZ111" s="204"/>
      <c r="CA111" s="204"/>
      <c r="CB111" s="205"/>
      <c r="CC111" s="204"/>
      <c r="CD111" s="205"/>
      <c r="CE111" s="204"/>
      <c r="CF111" s="204"/>
      <c r="CG111" s="204"/>
      <c r="CH111" s="206"/>
      <c r="CI111" s="204"/>
      <c r="CJ111" s="204"/>
      <c r="CK111" s="204"/>
      <c r="CL111" s="204"/>
      <c r="CM111" s="204"/>
      <c r="CN111" s="206"/>
      <c r="CO111" s="204"/>
      <c r="CP111" s="204"/>
      <c r="CQ111" s="204"/>
      <c r="CR111" s="207"/>
      <c r="CS111" s="207"/>
      <c r="CT111" s="208"/>
      <c r="CU111" s="209"/>
      <c r="CV111" s="208"/>
      <c r="CW111" s="207"/>
      <c r="CX111" s="207"/>
      <c r="CY111" s="207"/>
      <c r="DG111" s="172"/>
      <c r="GS111" s="172"/>
      <c r="GT111" s="172"/>
      <c r="GV111" s="169"/>
      <c r="GX111" s="169"/>
      <c r="HA111" s="169"/>
      <c r="HB111" s="169"/>
      <c r="HC111" s="169"/>
      <c r="HE111" s="210"/>
      <c r="HH111" s="172"/>
      <c r="HL111" s="210"/>
      <c r="HM111" s="169"/>
      <c r="HP111" s="169"/>
      <c r="HT111" s="169"/>
      <c r="HV111" s="171"/>
      <c r="IB111" s="172"/>
      <c r="IC111" s="171"/>
      <c r="ID111" s="172"/>
      <c r="IJ111" s="169"/>
      <c r="IK111" s="169"/>
      <c r="IL111" s="169"/>
    </row>
    <row r="112" spans="3:246">
      <c r="C112" s="194"/>
      <c r="D112" s="194"/>
      <c r="E112" s="194"/>
      <c r="F112" s="194"/>
      <c r="G112" s="194"/>
      <c r="H112" s="194"/>
      <c r="I112" s="194"/>
      <c r="J112" s="194"/>
      <c r="K112" s="258"/>
      <c r="L112" s="258"/>
      <c r="M112" s="211"/>
      <c r="N112" s="211"/>
      <c r="O112" s="211"/>
      <c r="P112" s="199"/>
      <c r="Q112" s="199"/>
      <c r="R112" s="199"/>
      <c r="S112" s="199"/>
      <c r="T112" s="199"/>
      <c r="U112" s="199"/>
      <c r="V112" s="199"/>
      <c r="W112" s="199"/>
      <c r="X112" s="199"/>
      <c r="Y112" s="199"/>
      <c r="Z112" s="198"/>
      <c r="AA112" s="198"/>
      <c r="AB112" s="199"/>
      <c r="AC112" s="199"/>
      <c r="AD112" s="201"/>
      <c r="AE112" s="202"/>
      <c r="AF112" s="202"/>
      <c r="AG112" s="203"/>
      <c r="AH112" s="203"/>
      <c r="AI112" s="203"/>
      <c r="AJ112" s="203"/>
      <c r="AK112" s="203"/>
      <c r="AL112" s="203"/>
      <c r="AM112" s="203"/>
      <c r="AN112" s="203"/>
      <c r="AO112" s="203"/>
      <c r="AP112" s="203"/>
      <c r="AQ112" s="203"/>
      <c r="AR112" s="203"/>
      <c r="AS112" s="203"/>
      <c r="AT112" s="203"/>
      <c r="AU112" s="203"/>
      <c r="AV112" s="203"/>
      <c r="AW112" s="203"/>
      <c r="AX112" s="203"/>
      <c r="AY112" s="203"/>
      <c r="AZ112" s="203"/>
      <c r="BA112" s="203"/>
      <c r="BB112" s="204"/>
      <c r="BC112" s="204"/>
      <c r="BD112" s="204"/>
      <c r="BE112" s="204"/>
      <c r="BF112" s="204"/>
      <c r="BG112" s="204"/>
      <c r="BH112" s="204"/>
      <c r="BI112" s="204"/>
      <c r="BJ112" s="204"/>
      <c r="BK112" s="204"/>
      <c r="BL112" s="204"/>
      <c r="BM112" s="204"/>
      <c r="BN112" s="204"/>
      <c r="BO112" s="204"/>
      <c r="BP112" s="204"/>
      <c r="BQ112" s="204"/>
      <c r="BR112" s="204"/>
      <c r="BS112" s="204"/>
      <c r="BT112" s="204"/>
      <c r="BU112" s="204"/>
      <c r="BV112" s="205"/>
      <c r="BW112" s="205"/>
      <c r="BX112" s="205"/>
      <c r="BY112" s="204"/>
      <c r="BZ112" s="204"/>
      <c r="CA112" s="204"/>
      <c r="CB112" s="205"/>
      <c r="CC112" s="204"/>
      <c r="CD112" s="205"/>
      <c r="CE112" s="204"/>
      <c r="CF112" s="204"/>
      <c r="CG112" s="204"/>
      <c r="CH112" s="206"/>
      <c r="CI112" s="204"/>
      <c r="CJ112" s="204"/>
      <c r="CK112" s="204"/>
      <c r="CL112" s="204"/>
      <c r="CM112" s="204"/>
      <c r="CN112" s="206"/>
      <c r="CO112" s="204"/>
      <c r="CP112" s="204"/>
      <c r="CQ112" s="204"/>
      <c r="CR112" s="207"/>
      <c r="CS112" s="207"/>
      <c r="CT112" s="208"/>
      <c r="CU112" s="209"/>
      <c r="CV112" s="208"/>
      <c r="CW112" s="207"/>
      <c r="CX112" s="207"/>
      <c r="CY112" s="207"/>
      <c r="DG112" s="172"/>
      <c r="GS112" s="172"/>
      <c r="GT112" s="172"/>
      <c r="GV112" s="169"/>
      <c r="GX112" s="169"/>
      <c r="HA112" s="169"/>
      <c r="HB112" s="169"/>
      <c r="HC112" s="169"/>
      <c r="HE112" s="210"/>
      <c r="HH112" s="172"/>
      <c r="HL112" s="210"/>
      <c r="HM112" s="169"/>
      <c r="HP112" s="169"/>
      <c r="HT112" s="169"/>
      <c r="HV112" s="171"/>
      <c r="IB112" s="172"/>
      <c r="IC112" s="171"/>
      <c r="ID112" s="172"/>
      <c r="IJ112" s="169"/>
      <c r="IK112" s="169"/>
      <c r="IL112" s="169"/>
    </row>
    <row r="113" spans="3:246">
      <c r="C113" s="194"/>
      <c r="D113" s="194"/>
      <c r="E113" s="194"/>
      <c r="F113" s="194"/>
      <c r="G113" s="194"/>
      <c r="H113" s="194"/>
      <c r="I113" s="194"/>
      <c r="J113" s="194"/>
      <c r="K113" s="258"/>
      <c r="L113" s="258"/>
      <c r="M113" s="211"/>
      <c r="N113" s="211"/>
      <c r="O113" s="211"/>
      <c r="P113" s="199"/>
      <c r="Q113" s="199"/>
      <c r="R113" s="199"/>
      <c r="S113" s="199"/>
      <c r="T113" s="199"/>
      <c r="U113" s="199"/>
      <c r="V113" s="199"/>
      <c r="W113" s="199"/>
      <c r="X113" s="199"/>
      <c r="Y113" s="199"/>
      <c r="Z113" s="198"/>
      <c r="AA113" s="198"/>
      <c r="AB113" s="199"/>
      <c r="AC113" s="199"/>
      <c r="AD113" s="201"/>
      <c r="AE113" s="202"/>
      <c r="AF113" s="202"/>
      <c r="AG113" s="203"/>
      <c r="AH113" s="203"/>
      <c r="AI113" s="203"/>
      <c r="AJ113" s="203"/>
      <c r="AK113" s="203"/>
      <c r="AL113" s="203"/>
      <c r="AM113" s="203"/>
      <c r="AN113" s="203"/>
      <c r="AO113" s="203"/>
      <c r="AP113" s="203"/>
      <c r="AQ113" s="203"/>
      <c r="AR113" s="203"/>
      <c r="AS113" s="203"/>
      <c r="AT113" s="203"/>
      <c r="AU113" s="203"/>
      <c r="AV113" s="203"/>
      <c r="AW113" s="203"/>
      <c r="AX113" s="203"/>
      <c r="AY113" s="203"/>
      <c r="AZ113" s="203"/>
      <c r="BA113" s="203"/>
      <c r="BB113" s="204"/>
      <c r="BC113" s="204"/>
      <c r="BD113" s="204"/>
      <c r="BE113" s="204"/>
      <c r="BF113" s="204"/>
      <c r="BG113" s="204"/>
      <c r="BH113" s="204"/>
      <c r="BI113" s="204"/>
      <c r="BJ113" s="204"/>
      <c r="BK113" s="204"/>
      <c r="BL113" s="204"/>
      <c r="BM113" s="204"/>
      <c r="BN113" s="204"/>
      <c r="BO113" s="204"/>
      <c r="BP113" s="204"/>
      <c r="BQ113" s="204"/>
      <c r="BR113" s="204"/>
      <c r="BS113" s="204"/>
      <c r="BT113" s="204"/>
      <c r="BU113" s="204"/>
      <c r="BV113" s="205"/>
      <c r="BW113" s="205"/>
      <c r="BX113" s="205"/>
      <c r="BY113" s="204"/>
      <c r="BZ113" s="204"/>
      <c r="CA113" s="204"/>
      <c r="CB113" s="205"/>
      <c r="CC113" s="204"/>
      <c r="CD113" s="205"/>
      <c r="CE113" s="204"/>
      <c r="CF113" s="204"/>
      <c r="CG113" s="204"/>
      <c r="CH113" s="206"/>
      <c r="CI113" s="204"/>
      <c r="CJ113" s="204"/>
      <c r="CK113" s="204"/>
      <c r="CL113" s="204"/>
      <c r="CM113" s="204"/>
      <c r="CN113" s="206"/>
      <c r="CO113" s="204"/>
      <c r="CP113" s="204"/>
      <c r="CQ113" s="204"/>
      <c r="CR113" s="207"/>
      <c r="CS113" s="207"/>
      <c r="CT113" s="208"/>
      <c r="CU113" s="209"/>
      <c r="CV113" s="208"/>
      <c r="CW113" s="207"/>
      <c r="CX113" s="207"/>
      <c r="CY113" s="207"/>
      <c r="DG113" s="172"/>
      <c r="GS113" s="172"/>
      <c r="GT113" s="172"/>
      <c r="GV113" s="169"/>
      <c r="GX113" s="169"/>
      <c r="HA113" s="169"/>
      <c r="HB113" s="169"/>
      <c r="HC113" s="169"/>
      <c r="HE113" s="210"/>
      <c r="HH113" s="172"/>
      <c r="HL113" s="210"/>
      <c r="HM113" s="169"/>
      <c r="HP113" s="169"/>
      <c r="HT113" s="169"/>
      <c r="HV113" s="171"/>
      <c r="IB113" s="172"/>
      <c r="IC113" s="171"/>
      <c r="ID113" s="172"/>
      <c r="IJ113" s="169"/>
      <c r="IK113" s="169"/>
      <c r="IL113" s="169"/>
    </row>
    <row r="114" spans="3:246">
      <c r="C114" s="194"/>
      <c r="D114" s="194"/>
      <c r="E114" s="194"/>
      <c r="F114" s="194"/>
      <c r="G114" s="194"/>
      <c r="H114" s="194"/>
      <c r="I114" s="194"/>
      <c r="J114" s="194"/>
      <c r="K114" s="258"/>
      <c r="L114" s="258"/>
      <c r="M114" s="211"/>
      <c r="N114" s="211"/>
      <c r="O114" s="211"/>
      <c r="P114" s="199"/>
      <c r="Q114" s="199"/>
      <c r="R114" s="199"/>
      <c r="S114" s="199"/>
      <c r="T114" s="199"/>
      <c r="U114" s="199"/>
      <c r="V114" s="199"/>
      <c r="W114" s="199"/>
      <c r="X114" s="199"/>
      <c r="Y114" s="199"/>
      <c r="Z114" s="198"/>
      <c r="AA114" s="198"/>
      <c r="AB114" s="199"/>
      <c r="AC114" s="199"/>
      <c r="AD114" s="201"/>
      <c r="AE114" s="202"/>
      <c r="AF114" s="202"/>
      <c r="AG114" s="203"/>
      <c r="AH114" s="203"/>
      <c r="AI114" s="203"/>
      <c r="AJ114" s="203"/>
      <c r="AK114" s="203"/>
      <c r="AL114" s="203"/>
      <c r="AM114" s="203"/>
      <c r="AN114" s="203"/>
      <c r="AO114" s="203"/>
      <c r="AP114" s="203"/>
      <c r="AQ114" s="203"/>
      <c r="AR114" s="203"/>
      <c r="AS114" s="203"/>
      <c r="AT114" s="203"/>
      <c r="AU114" s="203"/>
      <c r="AV114" s="203"/>
      <c r="AW114" s="203"/>
      <c r="AX114" s="203"/>
      <c r="AY114" s="203"/>
      <c r="AZ114" s="203"/>
      <c r="BA114" s="203"/>
      <c r="BB114" s="204"/>
      <c r="BC114" s="204"/>
      <c r="BD114" s="204"/>
      <c r="BE114" s="204"/>
      <c r="BF114" s="204"/>
      <c r="BG114" s="204"/>
      <c r="BH114" s="204"/>
      <c r="BI114" s="204"/>
      <c r="BJ114" s="204"/>
      <c r="BK114" s="204"/>
      <c r="BL114" s="204"/>
      <c r="BM114" s="204"/>
      <c r="BN114" s="204"/>
      <c r="BO114" s="204"/>
      <c r="BP114" s="204"/>
      <c r="BQ114" s="204"/>
      <c r="BR114" s="204"/>
      <c r="BS114" s="204"/>
      <c r="BT114" s="204"/>
      <c r="BU114" s="204"/>
      <c r="BV114" s="205"/>
      <c r="BW114" s="205"/>
      <c r="BX114" s="205"/>
      <c r="BY114" s="204"/>
      <c r="BZ114" s="204"/>
      <c r="CA114" s="204"/>
      <c r="CB114" s="205"/>
      <c r="CC114" s="204"/>
      <c r="CD114" s="205"/>
      <c r="CE114" s="204"/>
      <c r="CF114" s="204"/>
      <c r="CG114" s="204"/>
      <c r="CH114" s="206"/>
      <c r="CI114" s="204"/>
      <c r="CJ114" s="204"/>
      <c r="CK114" s="204"/>
      <c r="CL114" s="204"/>
      <c r="CM114" s="204"/>
      <c r="CN114" s="206"/>
      <c r="CO114" s="204"/>
      <c r="CP114" s="204"/>
      <c r="CQ114" s="204"/>
      <c r="CR114" s="207"/>
      <c r="CS114" s="207"/>
      <c r="CT114" s="208"/>
      <c r="CU114" s="209"/>
      <c r="CV114" s="208"/>
      <c r="CW114" s="207"/>
      <c r="CX114" s="207"/>
      <c r="CY114" s="207"/>
      <c r="DG114" s="172"/>
      <c r="GS114" s="172"/>
      <c r="GT114" s="172"/>
      <c r="GV114" s="169"/>
      <c r="GX114" s="169"/>
      <c r="HA114" s="169"/>
      <c r="HB114" s="169"/>
      <c r="HC114" s="169"/>
      <c r="HE114" s="210"/>
      <c r="HH114" s="172"/>
      <c r="HL114" s="210"/>
      <c r="HM114" s="169"/>
      <c r="HP114" s="169"/>
      <c r="HT114" s="169"/>
      <c r="HV114" s="171"/>
      <c r="IB114" s="172"/>
      <c r="IC114" s="171"/>
      <c r="ID114" s="172"/>
      <c r="IJ114" s="169"/>
      <c r="IK114" s="169"/>
      <c r="IL114" s="169"/>
    </row>
    <row r="115" spans="3:246">
      <c r="C115" s="194"/>
      <c r="D115" s="194"/>
      <c r="E115" s="194"/>
      <c r="F115" s="194"/>
      <c r="G115" s="194"/>
      <c r="H115" s="194"/>
      <c r="I115" s="194"/>
      <c r="J115" s="194"/>
      <c r="K115" s="258"/>
      <c r="L115" s="258"/>
      <c r="M115" s="211"/>
      <c r="N115" s="211"/>
      <c r="O115" s="211"/>
      <c r="P115" s="199"/>
      <c r="Q115" s="199"/>
      <c r="R115" s="199"/>
      <c r="S115" s="199"/>
      <c r="T115" s="199"/>
      <c r="U115" s="199"/>
      <c r="V115" s="199"/>
      <c r="W115" s="199"/>
      <c r="X115" s="199"/>
      <c r="Y115" s="199"/>
      <c r="Z115" s="198"/>
      <c r="AA115" s="198"/>
      <c r="AB115" s="199"/>
      <c r="AC115" s="199"/>
      <c r="AD115" s="201"/>
      <c r="AE115" s="202"/>
      <c r="AF115" s="202"/>
      <c r="AG115" s="203"/>
      <c r="AH115" s="203"/>
      <c r="AI115" s="203"/>
      <c r="AJ115" s="203"/>
      <c r="AK115" s="203"/>
      <c r="AL115" s="203"/>
      <c r="AM115" s="203"/>
      <c r="AN115" s="203"/>
      <c r="AO115" s="203"/>
      <c r="AP115" s="203"/>
      <c r="AQ115" s="203"/>
      <c r="AR115" s="203"/>
      <c r="AS115" s="203"/>
      <c r="AT115" s="203"/>
      <c r="AU115" s="203"/>
      <c r="AV115" s="203"/>
      <c r="AW115" s="203"/>
      <c r="AX115" s="203"/>
      <c r="AY115" s="203"/>
      <c r="AZ115" s="203"/>
      <c r="BA115" s="203"/>
      <c r="BB115" s="204"/>
      <c r="BC115" s="204"/>
      <c r="BD115" s="204"/>
      <c r="BE115" s="204"/>
      <c r="BF115" s="204"/>
      <c r="BG115" s="204"/>
      <c r="BH115" s="204"/>
      <c r="BI115" s="204"/>
      <c r="BJ115" s="204"/>
      <c r="BK115" s="204"/>
      <c r="BL115" s="204"/>
      <c r="BM115" s="204"/>
      <c r="BN115" s="204"/>
      <c r="BO115" s="204"/>
      <c r="BP115" s="204"/>
      <c r="BQ115" s="204"/>
      <c r="BR115" s="204"/>
      <c r="BS115" s="204"/>
      <c r="BT115" s="204"/>
      <c r="BU115" s="204"/>
      <c r="BV115" s="205"/>
      <c r="BW115" s="205"/>
      <c r="BX115" s="205"/>
      <c r="BY115" s="204"/>
      <c r="BZ115" s="204"/>
      <c r="CA115" s="204"/>
      <c r="CB115" s="205"/>
      <c r="CC115" s="204"/>
      <c r="CD115" s="205"/>
      <c r="CE115" s="204"/>
      <c r="CF115" s="204"/>
      <c r="CG115" s="204"/>
      <c r="CH115" s="206"/>
      <c r="CI115" s="204"/>
      <c r="CJ115" s="204"/>
      <c r="CK115" s="204"/>
      <c r="CL115" s="204"/>
      <c r="CM115" s="204"/>
      <c r="CN115" s="206"/>
      <c r="CO115" s="204"/>
      <c r="CP115" s="204"/>
      <c r="CQ115" s="204"/>
      <c r="CR115" s="207"/>
      <c r="CS115" s="207"/>
      <c r="CT115" s="208"/>
      <c r="CU115" s="209"/>
      <c r="CV115" s="208"/>
      <c r="CW115" s="207"/>
      <c r="CX115" s="207"/>
      <c r="CY115" s="207"/>
      <c r="DG115" s="172"/>
      <c r="GS115" s="172"/>
      <c r="GT115" s="172"/>
      <c r="GV115" s="169"/>
      <c r="GX115" s="169"/>
      <c r="HA115" s="169"/>
      <c r="HB115" s="169"/>
      <c r="HC115" s="169"/>
      <c r="HE115" s="210"/>
      <c r="HH115" s="172"/>
      <c r="HL115" s="210"/>
      <c r="HM115" s="169"/>
      <c r="HP115" s="169"/>
      <c r="HT115" s="169"/>
      <c r="HV115" s="171"/>
      <c r="IB115" s="172"/>
      <c r="IC115" s="171"/>
      <c r="ID115" s="172"/>
      <c r="IJ115" s="169"/>
      <c r="IK115" s="169"/>
      <c r="IL115" s="169"/>
    </row>
    <row r="116" spans="3:246">
      <c r="C116" s="194"/>
      <c r="D116" s="194"/>
      <c r="E116" s="194"/>
      <c r="F116" s="194"/>
      <c r="G116" s="194"/>
      <c r="H116" s="194"/>
      <c r="I116" s="194"/>
      <c r="J116" s="194"/>
      <c r="K116" s="258"/>
      <c r="L116" s="258"/>
      <c r="M116" s="211"/>
      <c r="N116" s="211"/>
      <c r="O116" s="211"/>
      <c r="P116" s="199"/>
      <c r="Q116" s="199"/>
      <c r="R116" s="199"/>
      <c r="S116" s="199"/>
      <c r="T116" s="199"/>
      <c r="U116" s="199"/>
      <c r="V116" s="199"/>
      <c r="W116" s="199"/>
      <c r="X116" s="199"/>
      <c r="Y116" s="199"/>
      <c r="Z116" s="198"/>
      <c r="AA116" s="198"/>
      <c r="AB116" s="199"/>
      <c r="AC116" s="199"/>
      <c r="AD116" s="201"/>
      <c r="AE116" s="202"/>
      <c r="AF116" s="202"/>
      <c r="AG116" s="203"/>
      <c r="AH116" s="203"/>
      <c r="AI116" s="203"/>
      <c r="AJ116" s="203"/>
      <c r="AK116" s="203"/>
      <c r="AL116" s="203"/>
      <c r="AM116" s="203"/>
      <c r="AN116" s="203"/>
      <c r="AO116" s="203"/>
      <c r="AP116" s="203"/>
      <c r="AQ116" s="203"/>
      <c r="AR116" s="203"/>
      <c r="AS116" s="203"/>
      <c r="AT116" s="203"/>
      <c r="AU116" s="203"/>
      <c r="AV116" s="203"/>
      <c r="AW116" s="203"/>
      <c r="AX116" s="203"/>
      <c r="AY116" s="203"/>
      <c r="AZ116" s="203"/>
      <c r="BA116" s="203"/>
      <c r="BB116" s="204"/>
      <c r="BC116" s="204"/>
      <c r="BD116" s="204"/>
      <c r="BE116" s="204"/>
      <c r="BF116" s="204"/>
      <c r="BG116" s="204"/>
      <c r="BH116" s="204"/>
      <c r="BI116" s="204"/>
      <c r="BJ116" s="204"/>
      <c r="BK116" s="204"/>
      <c r="BL116" s="204"/>
      <c r="BM116" s="204"/>
      <c r="BN116" s="204"/>
      <c r="BO116" s="204"/>
      <c r="BP116" s="204"/>
      <c r="BQ116" s="204"/>
      <c r="BR116" s="204"/>
      <c r="BS116" s="204"/>
      <c r="BT116" s="204"/>
      <c r="BU116" s="204"/>
      <c r="BV116" s="205"/>
      <c r="BW116" s="205"/>
      <c r="BX116" s="205"/>
      <c r="BY116" s="204"/>
      <c r="BZ116" s="204"/>
      <c r="CA116" s="204"/>
      <c r="CB116" s="205"/>
      <c r="CC116" s="204"/>
      <c r="CD116" s="205"/>
      <c r="CE116" s="204"/>
      <c r="CF116" s="204"/>
      <c r="CG116" s="204"/>
      <c r="CH116" s="206"/>
      <c r="CI116" s="204"/>
      <c r="CJ116" s="204"/>
      <c r="CK116" s="204"/>
      <c r="CL116" s="204"/>
      <c r="CM116" s="204"/>
      <c r="CN116" s="206"/>
      <c r="CO116" s="204"/>
      <c r="CP116" s="204"/>
      <c r="CQ116" s="204"/>
      <c r="CR116" s="207"/>
      <c r="CS116" s="207"/>
      <c r="CT116" s="208"/>
      <c r="CU116" s="209"/>
      <c r="CV116" s="208"/>
      <c r="CW116" s="207"/>
      <c r="CX116" s="207"/>
      <c r="CY116" s="207"/>
      <c r="DG116" s="172"/>
      <c r="GS116" s="172"/>
      <c r="GT116" s="172"/>
      <c r="GV116" s="169"/>
      <c r="GX116" s="169"/>
      <c r="HA116" s="169"/>
      <c r="HB116" s="169"/>
      <c r="HC116" s="169"/>
      <c r="HE116" s="210"/>
      <c r="HH116" s="172"/>
      <c r="HL116" s="210"/>
      <c r="HM116" s="169"/>
      <c r="HP116" s="169"/>
      <c r="HT116" s="169"/>
      <c r="HV116" s="171"/>
      <c r="IB116" s="172"/>
      <c r="IC116" s="171"/>
      <c r="ID116" s="172"/>
      <c r="IJ116" s="169"/>
      <c r="IK116" s="169"/>
      <c r="IL116" s="169"/>
    </row>
    <row r="117" spans="3:246">
      <c r="C117" s="194"/>
      <c r="D117" s="194"/>
      <c r="E117" s="194"/>
      <c r="F117" s="194"/>
      <c r="G117" s="194"/>
      <c r="H117" s="194"/>
      <c r="I117" s="194"/>
      <c r="J117" s="194"/>
      <c r="K117" s="258"/>
      <c r="L117" s="258"/>
      <c r="M117" s="211"/>
      <c r="N117" s="211"/>
      <c r="O117" s="211"/>
      <c r="P117" s="199"/>
      <c r="Q117" s="199"/>
      <c r="R117" s="199"/>
      <c r="S117" s="199"/>
      <c r="T117" s="199"/>
      <c r="U117" s="199"/>
      <c r="V117" s="199"/>
      <c r="W117" s="199"/>
      <c r="X117" s="199"/>
      <c r="Y117" s="199"/>
      <c r="Z117" s="198"/>
      <c r="AA117" s="198"/>
      <c r="AB117" s="199"/>
      <c r="AC117" s="199"/>
      <c r="AD117" s="201"/>
      <c r="AE117" s="202"/>
      <c r="AF117" s="202"/>
      <c r="AG117" s="203"/>
      <c r="AH117" s="203"/>
      <c r="AI117" s="203"/>
      <c r="AJ117" s="203"/>
      <c r="AK117" s="203"/>
      <c r="AL117" s="203"/>
      <c r="AM117" s="203"/>
      <c r="AN117" s="203"/>
      <c r="AO117" s="203"/>
      <c r="AP117" s="203"/>
      <c r="AQ117" s="203"/>
      <c r="AR117" s="203"/>
      <c r="AS117" s="203"/>
      <c r="AT117" s="203"/>
      <c r="AU117" s="203"/>
      <c r="AV117" s="203"/>
      <c r="AW117" s="203"/>
      <c r="AX117" s="203"/>
      <c r="AY117" s="203"/>
      <c r="AZ117" s="203"/>
      <c r="BA117" s="203"/>
      <c r="BB117" s="204"/>
      <c r="BC117" s="204"/>
      <c r="BD117" s="204"/>
      <c r="BE117" s="204"/>
      <c r="BF117" s="204"/>
      <c r="BG117" s="204"/>
      <c r="BH117" s="204"/>
      <c r="BI117" s="204"/>
      <c r="BJ117" s="204"/>
      <c r="BK117" s="204"/>
      <c r="BL117" s="204"/>
      <c r="BM117" s="204"/>
      <c r="BN117" s="204"/>
      <c r="BO117" s="204"/>
      <c r="BP117" s="204"/>
      <c r="BQ117" s="204"/>
      <c r="BR117" s="204"/>
      <c r="BS117" s="204"/>
      <c r="BT117" s="204"/>
      <c r="BU117" s="204"/>
      <c r="BV117" s="205"/>
      <c r="BW117" s="205"/>
      <c r="BX117" s="205"/>
      <c r="BY117" s="204"/>
      <c r="BZ117" s="204"/>
      <c r="CA117" s="204"/>
      <c r="CB117" s="205"/>
      <c r="CC117" s="204"/>
      <c r="CD117" s="205"/>
      <c r="CE117" s="204"/>
      <c r="CF117" s="204"/>
      <c r="CG117" s="204"/>
      <c r="CH117" s="206"/>
      <c r="CI117" s="204"/>
      <c r="CJ117" s="204"/>
      <c r="CK117" s="204"/>
      <c r="CL117" s="204"/>
      <c r="CM117" s="204"/>
      <c r="CN117" s="206"/>
      <c r="CO117" s="204"/>
      <c r="CP117" s="204"/>
      <c r="CQ117" s="204"/>
      <c r="CR117" s="207"/>
      <c r="CS117" s="207"/>
      <c r="CT117" s="208"/>
      <c r="CU117" s="209"/>
      <c r="CV117" s="208"/>
      <c r="CW117" s="207"/>
      <c r="CX117" s="207"/>
      <c r="CY117" s="207"/>
      <c r="DG117" s="172"/>
      <c r="GS117" s="172"/>
      <c r="GT117" s="172"/>
      <c r="GV117" s="169"/>
      <c r="GX117" s="169"/>
      <c r="HA117" s="169"/>
      <c r="HB117" s="169"/>
      <c r="HC117" s="169"/>
      <c r="HE117" s="210"/>
      <c r="HH117" s="172"/>
      <c r="HL117" s="210"/>
      <c r="HM117" s="169"/>
      <c r="HP117" s="169"/>
      <c r="HT117" s="169"/>
      <c r="HV117" s="171"/>
      <c r="IB117" s="172"/>
      <c r="IC117" s="171"/>
      <c r="ID117" s="172"/>
      <c r="IJ117" s="169"/>
      <c r="IK117" s="169"/>
      <c r="IL117" s="169"/>
    </row>
    <row r="118" spans="3:246">
      <c r="C118" s="194"/>
      <c r="D118" s="194"/>
      <c r="E118" s="194"/>
      <c r="F118" s="194"/>
      <c r="G118" s="194"/>
      <c r="H118" s="194"/>
      <c r="I118" s="194"/>
      <c r="J118" s="194"/>
      <c r="K118" s="258"/>
      <c r="L118" s="258"/>
      <c r="M118" s="211"/>
      <c r="N118" s="211"/>
      <c r="O118" s="211"/>
      <c r="P118" s="199"/>
      <c r="Q118" s="199"/>
      <c r="R118" s="199"/>
      <c r="S118" s="199"/>
      <c r="T118" s="199"/>
      <c r="U118" s="199"/>
      <c r="V118" s="199"/>
      <c r="W118" s="199"/>
      <c r="X118" s="199"/>
      <c r="Y118" s="199"/>
      <c r="Z118" s="198"/>
      <c r="AA118" s="198"/>
      <c r="AB118" s="199"/>
      <c r="AC118" s="199"/>
      <c r="AD118" s="201"/>
      <c r="AE118" s="202"/>
      <c r="AF118" s="202"/>
      <c r="AG118" s="203"/>
      <c r="AH118" s="203"/>
      <c r="AI118" s="203"/>
      <c r="AJ118" s="203"/>
      <c r="AK118" s="203"/>
      <c r="AL118" s="203"/>
      <c r="AM118" s="203"/>
      <c r="AN118" s="203"/>
      <c r="AO118" s="203"/>
      <c r="AP118" s="203"/>
      <c r="AQ118" s="203"/>
      <c r="AR118" s="203"/>
      <c r="AS118" s="203"/>
      <c r="AT118" s="203"/>
      <c r="AU118" s="203"/>
      <c r="AV118" s="203"/>
      <c r="AW118" s="203"/>
      <c r="AX118" s="203"/>
      <c r="AY118" s="203"/>
      <c r="AZ118" s="203"/>
      <c r="BA118" s="203"/>
      <c r="BB118" s="204"/>
      <c r="BC118" s="204"/>
      <c r="BD118" s="204"/>
      <c r="BE118" s="204"/>
      <c r="BF118" s="204"/>
      <c r="BG118" s="204"/>
      <c r="BH118" s="204"/>
      <c r="BI118" s="204"/>
      <c r="BJ118" s="204"/>
      <c r="BK118" s="204"/>
      <c r="BL118" s="204"/>
      <c r="BM118" s="204"/>
      <c r="BN118" s="204"/>
      <c r="BO118" s="204"/>
      <c r="BP118" s="204"/>
      <c r="BQ118" s="204"/>
      <c r="BR118" s="204"/>
      <c r="BS118" s="204"/>
      <c r="BT118" s="204"/>
      <c r="BU118" s="204"/>
      <c r="BV118" s="205"/>
      <c r="BW118" s="205"/>
      <c r="BX118" s="205"/>
      <c r="BY118" s="204"/>
      <c r="BZ118" s="204"/>
      <c r="CA118" s="204"/>
      <c r="CB118" s="205"/>
      <c r="CC118" s="204"/>
      <c r="CD118" s="205"/>
      <c r="CE118" s="204"/>
      <c r="CF118" s="204"/>
      <c r="CG118" s="204"/>
      <c r="CH118" s="206"/>
      <c r="CI118" s="204"/>
      <c r="CJ118" s="204"/>
      <c r="CK118" s="204"/>
      <c r="CL118" s="204"/>
      <c r="CM118" s="204"/>
      <c r="CN118" s="206"/>
      <c r="CO118" s="204"/>
      <c r="CP118" s="204"/>
      <c r="CQ118" s="204"/>
      <c r="CR118" s="207"/>
      <c r="CS118" s="207"/>
      <c r="CT118" s="208"/>
      <c r="CU118" s="209"/>
      <c r="CV118" s="208"/>
      <c r="CW118" s="207"/>
      <c r="CX118" s="207"/>
      <c r="CY118" s="207"/>
      <c r="DG118" s="172"/>
      <c r="GS118" s="172"/>
      <c r="GT118" s="172"/>
      <c r="GV118" s="169"/>
      <c r="GX118" s="169"/>
      <c r="HA118" s="169"/>
      <c r="HB118" s="169"/>
      <c r="HC118" s="169"/>
      <c r="HE118" s="210"/>
      <c r="HH118" s="172"/>
      <c r="HL118" s="210"/>
      <c r="HM118" s="169"/>
      <c r="HP118" s="169"/>
      <c r="HT118" s="169"/>
      <c r="HV118" s="171"/>
      <c r="IB118" s="172"/>
      <c r="IC118" s="171"/>
      <c r="ID118" s="172"/>
      <c r="IJ118" s="169"/>
      <c r="IK118" s="169"/>
      <c r="IL118" s="169"/>
    </row>
    <row r="119" spans="3:246">
      <c r="C119" s="194"/>
      <c r="D119" s="194"/>
      <c r="E119" s="194"/>
      <c r="F119" s="194"/>
      <c r="G119" s="194"/>
      <c r="H119" s="194"/>
      <c r="I119" s="194"/>
      <c r="J119" s="194"/>
      <c r="K119" s="258"/>
      <c r="L119" s="258"/>
      <c r="M119" s="211"/>
      <c r="N119" s="211"/>
      <c r="O119" s="211"/>
      <c r="P119" s="199"/>
      <c r="Q119" s="199"/>
      <c r="R119" s="199"/>
      <c r="S119" s="199"/>
      <c r="T119" s="199"/>
      <c r="U119" s="199"/>
      <c r="V119" s="199"/>
      <c r="W119" s="199"/>
      <c r="X119" s="199"/>
      <c r="Y119" s="199"/>
      <c r="Z119" s="198"/>
      <c r="AA119" s="198"/>
      <c r="AB119" s="199"/>
      <c r="AC119" s="199"/>
      <c r="AD119" s="201"/>
      <c r="AE119" s="202"/>
      <c r="AF119" s="202"/>
      <c r="AG119" s="203"/>
      <c r="AH119" s="203"/>
      <c r="AI119" s="203"/>
      <c r="AJ119" s="203"/>
      <c r="AK119" s="203"/>
      <c r="AL119" s="203"/>
      <c r="AM119" s="203"/>
      <c r="AN119" s="203"/>
      <c r="AO119" s="203"/>
      <c r="AP119" s="203"/>
      <c r="AQ119" s="203"/>
      <c r="AR119" s="203"/>
      <c r="AS119" s="203"/>
      <c r="AT119" s="203"/>
      <c r="AU119" s="203"/>
      <c r="AV119" s="203"/>
      <c r="AW119" s="203"/>
      <c r="AX119" s="203"/>
      <c r="AY119" s="203"/>
      <c r="AZ119" s="203"/>
      <c r="BA119" s="203"/>
      <c r="BB119" s="204"/>
      <c r="BC119" s="204"/>
      <c r="BD119" s="204"/>
      <c r="BE119" s="204"/>
      <c r="BF119" s="204"/>
      <c r="BG119" s="204"/>
      <c r="BH119" s="204"/>
      <c r="BI119" s="204"/>
      <c r="BJ119" s="204"/>
      <c r="BK119" s="204"/>
      <c r="BL119" s="204"/>
      <c r="BM119" s="204"/>
      <c r="BN119" s="204"/>
      <c r="BO119" s="204"/>
      <c r="BP119" s="204"/>
      <c r="BQ119" s="204"/>
      <c r="BR119" s="204"/>
      <c r="BS119" s="204"/>
      <c r="BT119" s="204"/>
      <c r="BU119" s="204"/>
      <c r="BV119" s="205"/>
      <c r="BW119" s="205"/>
      <c r="BX119" s="205"/>
      <c r="BY119" s="204"/>
      <c r="BZ119" s="204"/>
      <c r="CA119" s="204"/>
      <c r="CB119" s="205"/>
      <c r="CC119" s="204"/>
      <c r="CD119" s="205"/>
      <c r="CE119" s="204"/>
      <c r="CF119" s="204"/>
      <c r="CG119" s="204"/>
      <c r="CH119" s="206"/>
      <c r="CI119" s="204"/>
      <c r="CJ119" s="204"/>
      <c r="CK119" s="204"/>
      <c r="CL119" s="204"/>
      <c r="CM119" s="204"/>
      <c r="CN119" s="206"/>
      <c r="CO119" s="204"/>
      <c r="CP119" s="204"/>
      <c r="CQ119" s="204"/>
      <c r="CR119" s="207"/>
      <c r="CS119" s="207"/>
      <c r="CT119" s="208"/>
      <c r="CU119" s="209"/>
      <c r="CV119" s="208"/>
      <c r="CW119" s="207"/>
      <c r="CX119" s="207"/>
      <c r="CY119" s="207"/>
      <c r="DG119" s="172"/>
      <c r="GS119" s="172"/>
      <c r="GT119" s="172"/>
      <c r="GV119" s="169"/>
      <c r="GX119" s="169"/>
      <c r="HA119" s="169"/>
      <c r="HB119" s="169"/>
      <c r="HC119" s="169"/>
      <c r="HE119" s="210"/>
      <c r="HH119" s="172"/>
      <c r="HL119" s="210"/>
      <c r="HM119" s="169"/>
      <c r="HP119" s="169"/>
      <c r="HT119" s="169"/>
      <c r="HV119" s="171"/>
      <c r="IB119" s="172"/>
      <c r="IC119" s="171"/>
      <c r="ID119" s="172"/>
      <c r="IJ119" s="169"/>
      <c r="IK119" s="169"/>
      <c r="IL119" s="169"/>
    </row>
    <row r="120" spans="3:246">
      <c r="C120" s="194"/>
      <c r="D120" s="194"/>
      <c r="E120" s="194"/>
      <c r="F120" s="194"/>
      <c r="G120" s="194"/>
      <c r="H120" s="194"/>
      <c r="I120" s="194"/>
      <c r="J120" s="194"/>
      <c r="K120" s="258"/>
      <c r="L120" s="258"/>
      <c r="M120" s="211"/>
      <c r="N120" s="211"/>
      <c r="O120" s="211"/>
      <c r="P120" s="199"/>
      <c r="Q120" s="199"/>
      <c r="R120" s="199"/>
      <c r="S120" s="199"/>
      <c r="T120" s="199"/>
      <c r="U120" s="199"/>
      <c r="V120" s="199"/>
      <c r="W120" s="199"/>
      <c r="X120" s="199"/>
      <c r="Y120" s="199"/>
      <c r="Z120" s="198"/>
      <c r="AA120" s="198"/>
      <c r="AB120" s="199"/>
      <c r="AC120" s="199"/>
      <c r="AD120" s="201"/>
      <c r="AE120" s="202"/>
      <c r="AF120" s="202"/>
      <c r="AG120" s="203"/>
      <c r="AH120" s="203"/>
      <c r="AI120" s="203"/>
      <c r="AJ120" s="203"/>
      <c r="AK120" s="203"/>
      <c r="AL120" s="203"/>
      <c r="AM120" s="203"/>
      <c r="AN120" s="203"/>
      <c r="AO120" s="203"/>
      <c r="AP120" s="203"/>
      <c r="AQ120" s="203"/>
      <c r="AR120" s="203"/>
      <c r="AS120" s="203"/>
      <c r="AT120" s="203"/>
      <c r="AU120" s="203"/>
      <c r="AV120" s="203"/>
      <c r="AW120" s="203"/>
      <c r="AX120" s="203"/>
      <c r="AY120" s="203"/>
      <c r="AZ120" s="203"/>
      <c r="BA120" s="203"/>
      <c r="BB120" s="204"/>
      <c r="BC120" s="204"/>
      <c r="BD120" s="204"/>
      <c r="BE120" s="204"/>
      <c r="BF120" s="204"/>
      <c r="BG120" s="204"/>
      <c r="BH120" s="204"/>
      <c r="BI120" s="204"/>
      <c r="BJ120" s="204"/>
      <c r="BK120" s="204"/>
      <c r="BL120" s="204"/>
      <c r="BM120" s="204"/>
      <c r="BN120" s="204"/>
      <c r="BO120" s="204"/>
      <c r="BP120" s="204"/>
      <c r="BQ120" s="204"/>
      <c r="BR120" s="204"/>
      <c r="BS120" s="204"/>
      <c r="BT120" s="204"/>
      <c r="BU120" s="204"/>
      <c r="BV120" s="205"/>
      <c r="BW120" s="205"/>
      <c r="BX120" s="205"/>
      <c r="BY120" s="204"/>
      <c r="BZ120" s="204"/>
      <c r="CA120" s="204"/>
      <c r="CB120" s="205"/>
      <c r="CC120" s="204"/>
      <c r="CD120" s="205"/>
      <c r="CE120" s="204"/>
      <c r="CF120" s="204"/>
      <c r="CG120" s="204"/>
      <c r="CH120" s="206"/>
      <c r="CI120" s="204"/>
      <c r="CJ120" s="204"/>
      <c r="CK120" s="204"/>
      <c r="CL120" s="204"/>
      <c r="CM120" s="204"/>
      <c r="CN120" s="206"/>
      <c r="CO120" s="204"/>
      <c r="CP120" s="204"/>
      <c r="CQ120" s="204"/>
      <c r="CR120" s="207"/>
      <c r="CS120" s="207"/>
      <c r="CT120" s="208"/>
      <c r="CU120" s="209"/>
      <c r="CV120" s="208"/>
      <c r="CW120" s="207"/>
      <c r="CX120" s="207"/>
      <c r="CY120" s="207"/>
      <c r="DG120" s="172"/>
      <c r="GS120" s="172"/>
      <c r="GT120" s="172"/>
      <c r="GV120" s="169"/>
      <c r="GX120" s="169"/>
      <c r="HA120" s="169"/>
      <c r="HB120" s="169"/>
      <c r="HC120" s="169"/>
      <c r="HE120" s="210"/>
      <c r="HH120" s="172"/>
      <c r="HL120" s="210"/>
      <c r="HM120" s="169"/>
      <c r="HP120" s="169"/>
      <c r="HT120" s="169"/>
      <c r="HV120" s="171"/>
      <c r="IB120" s="172"/>
      <c r="IC120" s="171"/>
      <c r="ID120" s="172"/>
      <c r="IJ120" s="169"/>
      <c r="IK120" s="169"/>
      <c r="IL120" s="169"/>
    </row>
    <row r="121" spans="3:246">
      <c r="C121" s="194"/>
      <c r="D121" s="194"/>
      <c r="E121" s="194"/>
      <c r="F121" s="194"/>
      <c r="G121" s="194"/>
      <c r="H121" s="194"/>
      <c r="I121" s="194"/>
      <c r="J121" s="194"/>
      <c r="K121" s="258"/>
      <c r="L121" s="258"/>
      <c r="M121" s="211"/>
      <c r="N121" s="211"/>
      <c r="O121" s="211"/>
      <c r="P121" s="199"/>
      <c r="Q121" s="199"/>
      <c r="R121" s="199"/>
      <c r="S121" s="199"/>
      <c r="T121" s="199"/>
      <c r="U121" s="199"/>
      <c r="V121" s="199"/>
      <c r="W121" s="199"/>
      <c r="X121" s="199"/>
      <c r="Y121" s="199"/>
      <c r="Z121" s="198"/>
      <c r="AA121" s="198"/>
      <c r="AB121" s="199"/>
      <c r="AC121" s="199"/>
      <c r="AD121" s="201"/>
      <c r="AE121" s="202"/>
      <c r="AF121" s="202"/>
      <c r="AG121" s="203"/>
      <c r="AH121" s="203"/>
      <c r="AI121" s="203"/>
      <c r="AJ121" s="203"/>
      <c r="AK121" s="203"/>
      <c r="AL121" s="203"/>
      <c r="AM121" s="203"/>
      <c r="AN121" s="203"/>
      <c r="AO121" s="203"/>
      <c r="AP121" s="203"/>
      <c r="AQ121" s="203"/>
      <c r="AR121" s="203"/>
      <c r="AS121" s="203"/>
      <c r="AT121" s="203"/>
      <c r="AU121" s="203"/>
      <c r="AV121" s="203"/>
      <c r="AW121" s="203"/>
      <c r="AX121" s="203"/>
      <c r="AY121" s="203"/>
      <c r="AZ121" s="203"/>
      <c r="BA121" s="203"/>
      <c r="BB121" s="204"/>
      <c r="BC121" s="204"/>
      <c r="BD121" s="204"/>
      <c r="BE121" s="204"/>
      <c r="BF121" s="204"/>
      <c r="BG121" s="204"/>
      <c r="BH121" s="204"/>
      <c r="BI121" s="204"/>
      <c r="BJ121" s="204"/>
      <c r="BK121" s="204"/>
      <c r="BL121" s="204"/>
      <c r="BM121" s="204"/>
      <c r="BN121" s="204"/>
      <c r="BO121" s="204"/>
      <c r="BP121" s="204"/>
      <c r="BQ121" s="204"/>
      <c r="BR121" s="204"/>
      <c r="BS121" s="204"/>
      <c r="BT121" s="204"/>
      <c r="BU121" s="204"/>
      <c r="BV121" s="205"/>
      <c r="BW121" s="205"/>
      <c r="BX121" s="205"/>
      <c r="BY121" s="204"/>
      <c r="BZ121" s="204"/>
      <c r="CA121" s="204"/>
      <c r="CB121" s="205"/>
      <c r="CC121" s="204"/>
      <c r="CD121" s="205"/>
      <c r="CE121" s="204"/>
      <c r="CF121" s="204"/>
      <c r="CG121" s="204"/>
      <c r="CH121" s="206"/>
      <c r="CI121" s="204"/>
      <c r="CJ121" s="204"/>
      <c r="CK121" s="204"/>
      <c r="CL121" s="204"/>
      <c r="CM121" s="204"/>
      <c r="CN121" s="206"/>
      <c r="CO121" s="204"/>
      <c r="CP121" s="204"/>
      <c r="CQ121" s="204"/>
      <c r="CR121" s="207"/>
      <c r="CS121" s="207"/>
      <c r="CT121" s="208"/>
      <c r="CU121" s="209"/>
      <c r="CV121" s="208"/>
      <c r="CW121" s="207"/>
      <c r="CX121" s="207"/>
      <c r="CY121" s="207"/>
      <c r="DG121" s="172"/>
      <c r="GS121" s="172"/>
      <c r="GT121" s="172"/>
      <c r="GV121" s="169"/>
      <c r="GX121" s="169"/>
      <c r="HA121" s="169"/>
      <c r="HB121" s="169"/>
      <c r="HC121" s="169"/>
      <c r="HE121" s="210"/>
      <c r="HH121" s="172"/>
      <c r="HL121" s="210"/>
      <c r="HM121" s="169"/>
      <c r="HP121" s="169"/>
      <c r="HT121" s="169"/>
      <c r="HV121" s="171"/>
      <c r="IB121" s="172"/>
      <c r="IC121" s="171"/>
      <c r="ID121" s="172"/>
      <c r="IJ121" s="169"/>
      <c r="IK121" s="169"/>
      <c r="IL121" s="169"/>
    </row>
    <row r="122" spans="3:246">
      <c r="C122" s="194"/>
      <c r="D122" s="194"/>
      <c r="E122" s="194"/>
      <c r="F122" s="194"/>
      <c r="G122" s="194"/>
      <c r="H122" s="194"/>
      <c r="I122" s="194"/>
      <c r="J122" s="194"/>
      <c r="K122" s="258"/>
      <c r="L122" s="258"/>
      <c r="M122" s="211"/>
      <c r="N122" s="211"/>
      <c r="O122" s="211"/>
      <c r="P122" s="199"/>
      <c r="Q122" s="199"/>
      <c r="R122" s="199"/>
      <c r="S122" s="199"/>
      <c r="T122" s="199"/>
      <c r="U122" s="199"/>
      <c r="V122" s="199"/>
      <c r="W122" s="199"/>
      <c r="X122" s="199"/>
      <c r="Y122" s="199"/>
      <c r="Z122" s="198"/>
      <c r="AA122" s="198"/>
      <c r="AB122" s="199"/>
      <c r="AC122" s="199"/>
      <c r="AD122" s="201"/>
      <c r="AE122" s="202"/>
      <c r="AF122" s="202"/>
      <c r="AG122" s="203"/>
      <c r="AH122" s="203"/>
      <c r="AI122" s="203"/>
      <c r="AJ122" s="203"/>
      <c r="AK122" s="203"/>
      <c r="AL122" s="203"/>
      <c r="AM122" s="203"/>
      <c r="AN122" s="203"/>
      <c r="AO122" s="203"/>
      <c r="AP122" s="203"/>
      <c r="AQ122" s="203"/>
      <c r="AR122" s="203"/>
      <c r="AS122" s="203"/>
      <c r="AT122" s="203"/>
      <c r="AU122" s="203"/>
      <c r="AV122" s="203"/>
      <c r="AW122" s="203"/>
      <c r="AX122" s="203"/>
      <c r="AY122" s="203"/>
      <c r="AZ122" s="203"/>
      <c r="BA122" s="203"/>
      <c r="BB122" s="204"/>
      <c r="BC122" s="204"/>
      <c r="BD122" s="204"/>
      <c r="BE122" s="204"/>
      <c r="BF122" s="204"/>
      <c r="BG122" s="204"/>
      <c r="BH122" s="204"/>
      <c r="BI122" s="204"/>
      <c r="BJ122" s="204"/>
      <c r="BK122" s="204"/>
      <c r="BL122" s="204"/>
      <c r="BM122" s="204"/>
      <c r="BN122" s="204"/>
      <c r="BO122" s="204"/>
      <c r="BP122" s="204"/>
      <c r="BQ122" s="204"/>
      <c r="BR122" s="204"/>
      <c r="BS122" s="204"/>
      <c r="BT122" s="204"/>
      <c r="BU122" s="204"/>
      <c r="BV122" s="205"/>
      <c r="BW122" s="205"/>
      <c r="BX122" s="205"/>
      <c r="BY122" s="204"/>
      <c r="BZ122" s="204"/>
      <c r="CA122" s="204"/>
      <c r="CB122" s="205"/>
      <c r="CC122" s="204"/>
      <c r="CD122" s="205"/>
      <c r="CE122" s="204"/>
      <c r="CF122" s="204"/>
      <c r="CG122" s="204"/>
      <c r="CH122" s="206"/>
      <c r="CI122" s="204"/>
      <c r="CJ122" s="204"/>
      <c r="CK122" s="204"/>
      <c r="CL122" s="204"/>
      <c r="CM122" s="204"/>
      <c r="CN122" s="206"/>
      <c r="CO122" s="204"/>
      <c r="CP122" s="204"/>
      <c r="CQ122" s="204"/>
      <c r="CR122" s="207"/>
      <c r="CS122" s="207"/>
      <c r="CT122" s="208"/>
      <c r="CU122" s="209"/>
      <c r="CV122" s="208"/>
      <c r="CW122" s="207"/>
      <c r="CX122" s="207"/>
      <c r="CY122" s="207"/>
      <c r="DG122" s="172"/>
      <c r="GS122" s="172"/>
      <c r="GT122" s="172"/>
      <c r="GV122" s="169"/>
      <c r="GX122" s="169"/>
      <c r="HA122" s="169"/>
      <c r="HB122" s="169"/>
      <c r="HC122" s="169"/>
      <c r="HE122" s="210"/>
      <c r="HH122" s="172"/>
      <c r="HL122" s="210"/>
      <c r="HM122" s="169"/>
      <c r="HP122" s="169"/>
      <c r="HT122" s="169"/>
      <c r="HV122" s="171"/>
      <c r="IB122" s="172"/>
      <c r="IC122" s="171"/>
      <c r="ID122" s="172"/>
      <c r="IJ122" s="169"/>
      <c r="IK122" s="169"/>
      <c r="IL122" s="169"/>
    </row>
    <row r="123" spans="3:246">
      <c r="C123" s="194"/>
      <c r="D123" s="194"/>
      <c r="E123" s="194"/>
      <c r="F123" s="194"/>
      <c r="G123" s="194"/>
      <c r="H123" s="194"/>
      <c r="I123" s="194"/>
      <c r="J123" s="194"/>
      <c r="K123" s="258"/>
      <c r="L123" s="258"/>
      <c r="M123" s="211"/>
      <c r="N123" s="211"/>
      <c r="O123" s="211"/>
      <c r="P123" s="199"/>
      <c r="Q123" s="199"/>
      <c r="R123" s="199"/>
      <c r="S123" s="199"/>
      <c r="T123" s="199"/>
      <c r="U123" s="199"/>
      <c r="V123" s="199"/>
      <c r="W123" s="199"/>
      <c r="X123" s="199"/>
      <c r="Y123" s="199"/>
      <c r="Z123" s="198"/>
      <c r="AA123" s="198"/>
      <c r="AB123" s="199"/>
      <c r="AC123" s="199"/>
      <c r="AD123" s="201"/>
      <c r="AE123" s="202"/>
      <c r="AF123" s="202"/>
      <c r="AG123" s="203"/>
      <c r="AH123" s="203"/>
      <c r="AI123" s="203"/>
      <c r="AJ123" s="203"/>
      <c r="AK123" s="203"/>
      <c r="AL123" s="203"/>
      <c r="AM123" s="203"/>
      <c r="AN123" s="203"/>
      <c r="AO123" s="203"/>
      <c r="AP123" s="203"/>
      <c r="AQ123" s="203"/>
      <c r="AR123" s="203"/>
      <c r="AS123" s="203"/>
      <c r="AT123" s="203"/>
      <c r="AU123" s="203"/>
      <c r="AV123" s="203"/>
      <c r="AW123" s="203"/>
      <c r="AX123" s="203"/>
      <c r="AY123" s="203"/>
      <c r="AZ123" s="203"/>
      <c r="BA123" s="203"/>
      <c r="BB123" s="204"/>
      <c r="BC123" s="204"/>
      <c r="BD123" s="204"/>
      <c r="BE123" s="204"/>
      <c r="BF123" s="204"/>
      <c r="BG123" s="204"/>
      <c r="BH123" s="204"/>
      <c r="BI123" s="204"/>
      <c r="BJ123" s="204"/>
      <c r="BK123" s="204"/>
      <c r="BL123" s="204"/>
      <c r="BM123" s="204"/>
      <c r="BN123" s="204"/>
      <c r="BO123" s="204"/>
      <c r="BP123" s="204"/>
      <c r="BQ123" s="204"/>
      <c r="BR123" s="204"/>
      <c r="BS123" s="204"/>
      <c r="BT123" s="204"/>
      <c r="BU123" s="204"/>
      <c r="BV123" s="205"/>
      <c r="BW123" s="205"/>
      <c r="BX123" s="205"/>
      <c r="BY123" s="204"/>
      <c r="BZ123" s="204"/>
      <c r="CA123" s="204"/>
      <c r="CB123" s="205"/>
      <c r="CC123" s="204"/>
      <c r="CD123" s="205"/>
      <c r="CE123" s="204"/>
      <c r="CF123" s="204"/>
      <c r="CG123" s="204"/>
      <c r="CH123" s="206"/>
      <c r="CI123" s="204"/>
      <c r="CJ123" s="204"/>
      <c r="CK123" s="204"/>
      <c r="CL123" s="204"/>
      <c r="CM123" s="204"/>
      <c r="CN123" s="206"/>
      <c r="CO123" s="204"/>
      <c r="CP123" s="204"/>
      <c r="CQ123" s="204"/>
      <c r="CR123" s="207"/>
      <c r="CS123" s="207"/>
      <c r="CT123" s="208"/>
      <c r="CU123" s="209"/>
      <c r="CV123" s="208"/>
      <c r="CW123" s="207"/>
      <c r="CX123" s="207"/>
      <c r="CY123" s="207"/>
      <c r="DG123" s="172"/>
      <c r="GQ123" s="172"/>
      <c r="GR123" s="172"/>
      <c r="GS123" s="172"/>
      <c r="GT123" s="172"/>
      <c r="GW123" s="172"/>
    </row>
    <row r="124" spans="3:246">
      <c r="C124" s="194"/>
      <c r="D124" s="194"/>
      <c r="E124" s="194"/>
      <c r="F124" s="194"/>
      <c r="G124" s="194"/>
      <c r="H124" s="194"/>
      <c r="I124" s="194"/>
      <c r="J124" s="194"/>
      <c r="K124" s="258"/>
      <c r="L124" s="258"/>
      <c r="M124" s="211"/>
      <c r="N124" s="211"/>
      <c r="O124" s="211"/>
      <c r="P124" s="199"/>
      <c r="Q124" s="199"/>
      <c r="R124" s="199"/>
      <c r="S124" s="199"/>
      <c r="T124" s="199"/>
      <c r="U124" s="199"/>
      <c r="V124" s="199"/>
      <c r="W124" s="199"/>
      <c r="X124" s="199"/>
      <c r="Y124" s="199"/>
      <c r="Z124" s="198"/>
      <c r="AA124" s="198"/>
      <c r="AB124" s="199"/>
      <c r="AC124" s="199"/>
      <c r="AD124" s="201"/>
      <c r="AE124" s="202"/>
      <c r="AF124" s="202"/>
      <c r="AG124" s="203"/>
      <c r="AH124" s="203"/>
      <c r="AI124" s="203"/>
      <c r="AJ124" s="203"/>
      <c r="AK124" s="203"/>
      <c r="AL124" s="203"/>
      <c r="AM124" s="203"/>
      <c r="AN124" s="203"/>
      <c r="AO124" s="203"/>
      <c r="AP124" s="203"/>
      <c r="AQ124" s="203"/>
      <c r="AR124" s="203"/>
      <c r="AS124" s="203"/>
      <c r="AT124" s="203"/>
      <c r="AU124" s="203"/>
      <c r="AV124" s="203"/>
      <c r="AW124" s="203"/>
      <c r="AX124" s="203"/>
      <c r="AY124" s="203"/>
      <c r="AZ124" s="203"/>
      <c r="BA124" s="203"/>
      <c r="BB124" s="204"/>
      <c r="BC124" s="204"/>
      <c r="BD124" s="204"/>
      <c r="BE124" s="204"/>
      <c r="BF124" s="204"/>
      <c r="BG124" s="204"/>
      <c r="BH124" s="204"/>
      <c r="BI124" s="204"/>
      <c r="BJ124" s="204"/>
      <c r="BK124" s="204"/>
      <c r="BL124" s="204"/>
      <c r="BM124" s="204"/>
      <c r="BN124" s="204"/>
      <c r="BO124" s="204"/>
      <c r="BP124" s="204"/>
      <c r="BQ124" s="204"/>
      <c r="BR124" s="204"/>
      <c r="BS124" s="204"/>
      <c r="BT124" s="204"/>
      <c r="BU124" s="204"/>
      <c r="BV124" s="205"/>
      <c r="BW124" s="205"/>
      <c r="BX124" s="205"/>
      <c r="BY124" s="204"/>
      <c r="BZ124" s="204"/>
      <c r="CA124" s="204"/>
      <c r="CB124" s="205"/>
      <c r="CC124" s="204"/>
      <c r="CD124" s="205"/>
      <c r="CE124" s="204"/>
      <c r="CF124" s="204"/>
      <c r="CG124" s="204"/>
      <c r="CH124" s="206"/>
      <c r="CI124" s="204"/>
      <c r="CJ124" s="204"/>
      <c r="CK124" s="204"/>
      <c r="CL124" s="204"/>
      <c r="CM124" s="204"/>
      <c r="CN124" s="206"/>
      <c r="CO124" s="204"/>
      <c r="CP124" s="204"/>
      <c r="CQ124" s="204"/>
      <c r="CR124" s="207"/>
      <c r="CS124" s="207"/>
      <c r="CT124" s="208"/>
      <c r="CU124" s="209"/>
      <c r="CV124" s="208"/>
      <c r="CW124" s="207"/>
      <c r="CX124" s="207"/>
      <c r="CY124" s="207"/>
      <c r="DG124" s="172"/>
      <c r="GQ124" s="172"/>
      <c r="GR124" s="172"/>
      <c r="GS124" s="172"/>
      <c r="GT124" s="172"/>
      <c r="GW124" s="172"/>
    </row>
    <row r="125" spans="3:246">
      <c r="C125" s="194"/>
      <c r="D125" s="194"/>
      <c r="E125" s="194"/>
      <c r="F125" s="194"/>
      <c r="G125" s="194"/>
      <c r="H125" s="194"/>
      <c r="I125" s="194"/>
      <c r="J125" s="194"/>
      <c r="K125" s="258"/>
      <c r="L125" s="258"/>
      <c r="M125" s="211"/>
      <c r="N125" s="211"/>
      <c r="O125" s="211"/>
      <c r="P125" s="199"/>
      <c r="Q125" s="199"/>
      <c r="R125" s="199"/>
      <c r="S125" s="199"/>
      <c r="T125" s="199"/>
      <c r="U125" s="199"/>
      <c r="V125" s="199"/>
      <c r="W125" s="199"/>
      <c r="X125" s="199"/>
      <c r="Y125" s="199"/>
      <c r="Z125" s="198"/>
      <c r="AA125" s="198"/>
      <c r="AB125" s="199"/>
      <c r="AC125" s="199"/>
      <c r="AD125" s="201"/>
      <c r="AE125" s="202"/>
      <c r="AF125" s="202"/>
      <c r="AG125" s="203"/>
      <c r="AH125" s="203"/>
      <c r="AI125" s="203"/>
      <c r="AJ125" s="203"/>
      <c r="AK125" s="203"/>
      <c r="AL125" s="203"/>
      <c r="AM125" s="203"/>
      <c r="AN125" s="203"/>
      <c r="AO125" s="203"/>
      <c r="AP125" s="203"/>
      <c r="AQ125" s="203"/>
      <c r="AR125" s="203"/>
      <c r="AS125" s="203"/>
      <c r="AT125" s="203"/>
      <c r="AU125" s="203"/>
      <c r="AV125" s="203"/>
      <c r="AW125" s="203"/>
      <c r="AX125" s="203"/>
      <c r="AY125" s="203"/>
      <c r="AZ125" s="203"/>
      <c r="BA125" s="203"/>
      <c r="BB125" s="204"/>
      <c r="BC125" s="204"/>
      <c r="BD125" s="204"/>
      <c r="BE125" s="204"/>
      <c r="BF125" s="204"/>
      <c r="BG125" s="204"/>
      <c r="BH125" s="204"/>
      <c r="BI125" s="204"/>
      <c r="BJ125" s="204"/>
      <c r="BK125" s="204"/>
      <c r="BL125" s="204"/>
      <c r="BM125" s="204"/>
      <c r="BN125" s="204"/>
      <c r="BO125" s="204"/>
      <c r="BP125" s="204"/>
      <c r="BQ125" s="204"/>
      <c r="BR125" s="204"/>
      <c r="BS125" s="204"/>
      <c r="BT125" s="204"/>
      <c r="BU125" s="204"/>
      <c r="BV125" s="205"/>
      <c r="BW125" s="205"/>
      <c r="BX125" s="205"/>
      <c r="BY125" s="204"/>
      <c r="BZ125" s="204"/>
      <c r="CA125" s="204"/>
      <c r="CB125" s="205"/>
      <c r="CC125" s="204"/>
      <c r="CD125" s="205"/>
      <c r="CE125" s="204"/>
      <c r="CF125" s="204"/>
      <c r="CG125" s="204"/>
      <c r="CH125" s="206"/>
      <c r="CI125" s="204"/>
      <c r="CJ125" s="204"/>
      <c r="CK125" s="204"/>
      <c r="CL125" s="204"/>
      <c r="CM125" s="204"/>
      <c r="CN125" s="206"/>
      <c r="CO125" s="204"/>
      <c r="CP125" s="204"/>
      <c r="CQ125" s="204"/>
      <c r="CR125" s="207"/>
      <c r="CS125" s="207"/>
      <c r="CT125" s="208"/>
      <c r="CU125" s="209"/>
      <c r="CV125" s="208"/>
      <c r="CW125" s="207"/>
      <c r="CX125" s="207"/>
      <c r="CY125" s="207"/>
      <c r="DG125" s="172"/>
      <c r="GQ125" s="172"/>
      <c r="GR125" s="172"/>
      <c r="GS125" s="172"/>
      <c r="GT125" s="172"/>
      <c r="GW125" s="172"/>
    </row>
    <row r="126" spans="3:246">
      <c r="C126" s="194"/>
      <c r="D126" s="194"/>
      <c r="E126" s="194"/>
      <c r="F126" s="194"/>
      <c r="G126" s="194"/>
      <c r="H126" s="194"/>
      <c r="I126" s="194"/>
      <c r="J126" s="194"/>
      <c r="K126" s="258"/>
      <c r="L126" s="258"/>
      <c r="M126" s="211"/>
      <c r="N126" s="211"/>
      <c r="O126" s="211"/>
      <c r="P126" s="199"/>
      <c r="Q126" s="199"/>
      <c r="R126" s="199"/>
      <c r="S126" s="199"/>
      <c r="T126" s="199"/>
      <c r="U126" s="199"/>
      <c r="V126" s="199"/>
      <c r="W126" s="199"/>
      <c r="X126" s="199"/>
      <c r="Y126" s="199"/>
      <c r="Z126" s="198"/>
      <c r="AA126" s="198"/>
      <c r="AB126" s="199"/>
      <c r="AC126" s="199"/>
      <c r="AD126" s="201"/>
      <c r="AE126" s="202"/>
      <c r="AF126" s="202"/>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4"/>
      <c r="BC126" s="204"/>
      <c r="BD126" s="204"/>
      <c r="BE126" s="204"/>
      <c r="BF126" s="204"/>
      <c r="BG126" s="204"/>
      <c r="BH126" s="204"/>
      <c r="BI126" s="204"/>
      <c r="BJ126" s="204"/>
      <c r="BK126" s="204"/>
      <c r="BL126" s="204"/>
      <c r="BM126" s="204"/>
      <c r="BN126" s="204"/>
      <c r="BO126" s="204"/>
      <c r="BP126" s="204"/>
      <c r="BQ126" s="204"/>
      <c r="BR126" s="204"/>
      <c r="BS126" s="204"/>
      <c r="BT126" s="204"/>
      <c r="BU126" s="204"/>
      <c r="BV126" s="205"/>
      <c r="BW126" s="205"/>
      <c r="BX126" s="205"/>
      <c r="BY126" s="204"/>
      <c r="BZ126" s="204"/>
      <c r="CA126" s="204"/>
      <c r="CB126" s="205"/>
      <c r="CC126" s="204"/>
      <c r="CD126" s="205"/>
      <c r="CE126" s="204"/>
      <c r="CF126" s="204"/>
      <c r="CG126" s="204"/>
      <c r="CH126" s="206"/>
      <c r="CI126" s="204"/>
      <c r="CJ126" s="204"/>
      <c r="CK126" s="204"/>
      <c r="CL126" s="204"/>
      <c r="CM126" s="204"/>
      <c r="CN126" s="206"/>
      <c r="CO126" s="204"/>
      <c r="CP126" s="204"/>
      <c r="CQ126" s="204"/>
      <c r="CR126" s="207"/>
      <c r="CS126" s="207"/>
      <c r="CT126" s="208"/>
      <c r="CU126" s="209"/>
      <c r="CV126" s="208"/>
      <c r="CW126" s="207"/>
      <c r="CX126" s="207"/>
      <c r="CY126" s="207"/>
      <c r="DG126" s="172"/>
      <c r="GQ126" s="172"/>
      <c r="GR126" s="172"/>
      <c r="GS126" s="172"/>
      <c r="GT126" s="172"/>
      <c r="GW126" s="172"/>
    </row>
    <row r="127" spans="3:246">
      <c r="C127" s="194"/>
      <c r="D127" s="194"/>
      <c r="E127" s="194"/>
      <c r="F127" s="194"/>
      <c r="G127" s="194"/>
      <c r="H127" s="194"/>
      <c r="I127" s="194"/>
      <c r="J127" s="194"/>
      <c r="K127" s="258"/>
      <c r="L127" s="258"/>
      <c r="M127" s="211"/>
      <c r="N127" s="211"/>
      <c r="O127" s="211"/>
      <c r="P127" s="199"/>
      <c r="Q127" s="199"/>
      <c r="R127" s="199"/>
      <c r="S127" s="199"/>
      <c r="T127" s="199"/>
      <c r="U127" s="199"/>
      <c r="V127" s="199"/>
      <c r="W127" s="199"/>
      <c r="X127" s="199"/>
      <c r="Y127" s="199"/>
      <c r="Z127" s="198"/>
      <c r="AA127" s="198"/>
      <c r="AB127" s="199"/>
      <c r="AC127" s="199"/>
      <c r="AD127" s="201"/>
      <c r="AE127" s="202"/>
      <c r="AF127" s="202"/>
      <c r="AG127" s="203"/>
      <c r="AH127" s="203"/>
      <c r="AI127" s="203"/>
      <c r="AJ127" s="203"/>
      <c r="AK127" s="203"/>
      <c r="AL127" s="203"/>
      <c r="AM127" s="203"/>
      <c r="AN127" s="203"/>
      <c r="AO127" s="203"/>
      <c r="AP127" s="203"/>
      <c r="AQ127" s="203"/>
      <c r="AR127" s="203"/>
      <c r="AS127" s="203"/>
      <c r="AT127" s="203"/>
      <c r="AU127" s="203"/>
      <c r="AV127" s="203"/>
      <c r="AW127" s="203"/>
      <c r="AX127" s="203"/>
      <c r="AY127" s="203"/>
      <c r="AZ127" s="203"/>
      <c r="BA127" s="203"/>
      <c r="BB127" s="204"/>
      <c r="BC127" s="204"/>
      <c r="BD127" s="204"/>
      <c r="BE127" s="204"/>
      <c r="BF127" s="204"/>
      <c r="BG127" s="204"/>
      <c r="BH127" s="204"/>
      <c r="BI127" s="204"/>
      <c r="BJ127" s="204"/>
      <c r="BK127" s="204"/>
      <c r="BL127" s="204"/>
      <c r="BM127" s="204"/>
      <c r="BN127" s="204"/>
      <c r="BO127" s="204"/>
      <c r="BP127" s="204"/>
      <c r="BQ127" s="204"/>
      <c r="BR127" s="204"/>
      <c r="BS127" s="204"/>
      <c r="BT127" s="204"/>
      <c r="BU127" s="204"/>
      <c r="BV127" s="205"/>
      <c r="BW127" s="205"/>
      <c r="BX127" s="205"/>
      <c r="BY127" s="204"/>
      <c r="BZ127" s="204"/>
      <c r="CA127" s="204"/>
      <c r="CB127" s="205"/>
      <c r="CC127" s="204"/>
      <c r="CD127" s="205"/>
      <c r="CE127" s="204"/>
      <c r="CF127" s="204"/>
      <c r="CG127" s="204"/>
      <c r="CH127" s="206"/>
      <c r="CI127" s="204"/>
      <c r="CJ127" s="204"/>
      <c r="CK127" s="204"/>
      <c r="CL127" s="204"/>
      <c r="CM127" s="204"/>
      <c r="CN127" s="206"/>
      <c r="CO127" s="204"/>
      <c r="CP127" s="204"/>
      <c r="CQ127" s="204"/>
      <c r="CR127" s="207"/>
      <c r="CS127" s="207"/>
      <c r="CT127" s="208"/>
      <c r="CU127" s="209"/>
      <c r="CV127" s="208"/>
      <c r="CW127" s="207"/>
      <c r="CX127" s="207"/>
      <c r="CY127" s="207"/>
      <c r="DG127" s="172"/>
      <c r="GQ127" s="172"/>
      <c r="GR127" s="172"/>
      <c r="GS127" s="172"/>
      <c r="GT127" s="172"/>
      <c r="GW127" s="172"/>
    </row>
    <row r="128" spans="3:246">
      <c r="C128" s="194"/>
      <c r="D128" s="194"/>
      <c r="E128" s="194"/>
      <c r="F128" s="194"/>
      <c r="G128" s="194"/>
      <c r="H128" s="194"/>
      <c r="I128" s="194"/>
      <c r="J128" s="194"/>
      <c r="K128" s="258"/>
      <c r="L128" s="258"/>
      <c r="M128" s="211"/>
      <c r="N128" s="211"/>
      <c r="O128" s="211"/>
      <c r="P128" s="199"/>
      <c r="Q128" s="199"/>
      <c r="R128" s="199"/>
      <c r="S128" s="199"/>
      <c r="T128" s="199"/>
      <c r="U128" s="199"/>
      <c r="V128" s="199"/>
      <c r="W128" s="199"/>
      <c r="X128" s="199"/>
      <c r="Y128" s="199"/>
      <c r="Z128" s="198"/>
      <c r="AA128" s="198"/>
      <c r="AB128" s="199"/>
      <c r="AC128" s="199"/>
      <c r="AD128" s="201"/>
      <c r="AE128" s="202"/>
      <c r="AF128" s="202"/>
      <c r="AG128" s="203"/>
      <c r="AH128" s="203"/>
      <c r="AI128" s="203"/>
      <c r="AJ128" s="203"/>
      <c r="AK128" s="203"/>
      <c r="AL128" s="203"/>
      <c r="AM128" s="203"/>
      <c r="AN128" s="203"/>
      <c r="AO128" s="203"/>
      <c r="AP128" s="203"/>
      <c r="AQ128" s="203"/>
      <c r="AR128" s="203"/>
      <c r="AS128" s="203"/>
      <c r="AT128" s="203"/>
      <c r="AU128" s="203"/>
      <c r="AV128" s="203"/>
      <c r="AW128" s="203"/>
      <c r="AX128" s="203"/>
      <c r="AY128" s="203"/>
      <c r="AZ128" s="203"/>
      <c r="BA128" s="203"/>
      <c r="BB128" s="204"/>
      <c r="BC128" s="204"/>
      <c r="BD128" s="204"/>
      <c r="BE128" s="204"/>
      <c r="BF128" s="204"/>
      <c r="BG128" s="204"/>
      <c r="BH128" s="204"/>
      <c r="BI128" s="204"/>
      <c r="BJ128" s="204"/>
      <c r="BK128" s="204"/>
      <c r="BL128" s="204"/>
      <c r="BM128" s="204"/>
      <c r="BN128" s="204"/>
      <c r="BO128" s="204"/>
      <c r="BP128" s="204"/>
      <c r="BQ128" s="204"/>
      <c r="BR128" s="204"/>
      <c r="BS128" s="204"/>
      <c r="BT128" s="204"/>
      <c r="BU128" s="204"/>
      <c r="BV128" s="205"/>
      <c r="BW128" s="205"/>
      <c r="BX128" s="205"/>
      <c r="BY128" s="204"/>
      <c r="BZ128" s="204"/>
      <c r="CA128" s="204"/>
      <c r="CB128" s="205"/>
      <c r="CC128" s="204"/>
      <c r="CD128" s="205"/>
      <c r="CE128" s="204"/>
      <c r="CF128" s="204"/>
      <c r="CG128" s="204"/>
      <c r="CH128" s="206"/>
      <c r="CI128" s="204"/>
      <c r="CJ128" s="204"/>
      <c r="CK128" s="204"/>
      <c r="CL128" s="204"/>
      <c r="CM128" s="204"/>
      <c r="CN128" s="206"/>
      <c r="CO128" s="204"/>
      <c r="CP128" s="204"/>
      <c r="CQ128" s="204"/>
      <c r="CR128" s="207"/>
      <c r="CS128" s="207"/>
      <c r="CT128" s="208"/>
      <c r="CU128" s="209"/>
      <c r="CV128" s="208"/>
      <c r="CW128" s="207"/>
      <c r="CX128" s="207"/>
      <c r="CY128" s="207"/>
      <c r="DG128" s="172"/>
      <c r="GQ128" s="172"/>
      <c r="GR128" s="172"/>
      <c r="GS128" s="172"/>
      <c r="GT128" s="172"/>
      <c r="GW128" s="172"/>
    </row>
    <row r="129" spans="3:205">
      <c r="C129" s="194"/>
      <c r="D129" s="194"/>
      <c r="E129" s="194"/>
      <c r="F129" s="194"/>
      <c r="G129" s="194"/>
      <c r="H129" s="194"/>
      <c r="I129" s="194"/>
      <c r="J129" s="194"/>
      <c r="K129" s="258"/>
      <c r="L129" s="258"/>
      <c r="M129" s="211"/>
      <c r="N129" s="211"/>
      <c r="O129" s="211"/>
      <c r="P129" s="199"/>
      <c r="Q129" s="199"/>
      <c r="R129" s="199"/>
      <c r="S129" s="199"/>
      <c r="T129" s="199"/>
      <c r="U129" s="199"/>
      <c r="V129" s="199"/>
      <c r="W129" s="199"/>
      <c r="X129" s="199"/>
      <c r="Y129" s="199"/>
      <c r="Z129" s="198"/>
      <c r="AA129" s="198"/>
      <c r="AB129" s="199"/>
      <c r="AC129" s="199"/>
      <c r="AD129" s="201"/>
      <c r="AE129" s="202"/>
      <c r="AF129" s="202"/>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4"/>
      <c r="BC129" s="204"/>
      <c r="BD129" s="204"/>
      <c r="BE129" s="204"/>
      <c r="BF129" s="204"/>
      <c r="BG129" s="204"/>
      <c r="BH129" s="204"/>
      <c r="BI129" s="204"/>
      <c r="BJ129" s="204"/>
      <c r="BK129" s="204"/>
      <c r="BL129" s="204"/>
      <c r="BM129" s="204"/>
      <c r="BN129" s="204"/>
      <c r="BO129" s="204"/>
      <c r="BP129" s="204"/>
      <c r="BQ129" s="204"/>
      <c r="BR129" s="204"/>
      <c r="BS129" s="204"/>
      <c r="BT129" s="204"/>
      <c r="BU129" s="204"/>
      <c r="BV129" s="205"/>
      <c r="BW129" s="205"/>
      <c r="BX129" s="205"/>
      <c r="BY129" s="204"/>
      <c r="BZ129" s="204"/>
      <c r="CA129" s="204"/>
      <c r="CB129" s="205"/>
      <c r="CC129" s="204"/>
      <c r="CD129" s="205"/>
      <c r="CE129" s="204"/>
      <c r="CF129" s="204"/>
      <c r="CG129" s="204"/>
      <c r="CH129" s="206"/>
      <c r="CI129" s="204"/>
      <c r="CJ129" s="204"/>
      <c r="CK129" s="204"/>
      <c r="CL129" s="204"/>
      <c r="CM129" s="204"/>
      <c r="CN129" s="206"/>
      <c r="CO129" s="204"/>
      <c r="CP129" s="204"/>
      <c r="CQ129" s="204"/>
      <c r="CR129" s="207"/>
      <c r="CS129" s="207"/>
      <c r="CT129" s="208"/>
      <c r="CU129" s="209"/>
      <c r="CV129" s="208"/>
      <c r="CW129" s="207"/>
      <c r="CX129" s="207"/>
      <c r="CY129" s="207"/>
      <c r="DG129" s="172"/>
      <c r="GQ129" s="172"/>
      <c r="GR129" s="172"/>
      <c r="GS129" s="172"/>
      <c r="GT129" s="172"/>
      <c r="GW129" s="172"/>
    </row>
    <row r="130" spans="3:205">
      <c r="C130" s="194"/>
      <c r="D130" s="194"/>
      <c r="E130" s="194"/>
      <c r="F130" s="194"/>
      <c r="G130" s="194"/>
      <c r="H130" s="194"/>
      <c r="I130" s="194"/>
      <c r="J130" s="194"/>
      <c r="K130" s="258"/>
      <c r="L130" s="258"/>
      <c r="M130" s="211"/>
      <c r="N130" s="211"/>
      <c r="O130" s="211"/>
      <c r="P130" s="199"/>
      <c r="Q130" s="199"/>
      <c r="R130" s="199"/>
      <c r="S130" s="199"/>
      <c r="T130" s="199"/>
      <c r="U130" s="199"/>
      <c r="V130" s="199"/>
      <c r="W130" s="199"/>
      <c r="X130" s="199"/>
      <c r="Y130" s="199"/>
      <c r="Z130" s="198"/>
      <c r="AA130" s="198"/>
      <c r="AB130" s="199"/>
      <c r="AC130" s="199"/>
      <c r="AD130" s="201"/>
      <c r="AE130" s="202"/>
      <c r="AF130" s="202"/>
      <c r="AG130" s="203"/>
      <c r="AH130" s="203"/>
      <c r="AI130" s="203"/>
      <c r="AJ130" s="203"/>
      <c r="AK130" s="203"/>
      <c r="AL130" s="203"/>
      <c r="AM130" s="203"/>
      <c r="AN130" s="203"/>
      <c r="AO130" s="203"/>
      <c r="AP130" s="203"/>
      <c r="AQ130" s="203"/>
      <c r="AR130" s="203"/>
      <c r="AS130" s="203"/>
      <c r="AT130" s="203"/>
      <c r="AU130" s="203"/>
      <c r="AV130" s="203"/>
      <c r="AW130" s="203"/>
      <c r="AX130" s="203"/>
      <c r="AY130" s="203"/>
      <c r="AZ130" s="203"/>
      <c r="BA130" s="203"/>
      <c r="BB130" s="204"/>
      <c r="BC130" s="204"/>
      <c r="BD130" s="204"/>
      <c r="BE130" s="204"/>
      <c r="BF130" s="204"/>
      <c r="BG130" s="204"/>
      <c r="BH130" s="204"/>
      <c r="BI130" s="204"/>
      <c r="BJ130" s="204"/>
      <c r="BK130" s="204"/>
      <c r="BL130" s="204"/>
      <c r="BM130" s="204"/>
      <c r="BN130" s="204"/>
      <c r="BO130" s="204"/>
      <c r="BP130" s="204"/>
      <c r="BQ130" s="204"/>
      <c r="BR130" s="204"/>
      <c r="BS130" s="204"/>
      <c r="BT130" s="204"/>
      <c r="BU130" s="204"/>
      <c r="BV130" s="205"/>
      <c r="BW130" s="205"/>
      <c r="BX130" s="205"/>
      <c r="BY130" s="204"/>
      <c r="BZ130" s="204"/>
      <c r="CA130" s="204"/>
      <c r="CB130" s="205"/>
      <c r="CC130" s="204"/>
      <c r="CD130" s="205"/>
      <c r="CE130" s="204"/>
      <c r="CF130" s="204"/>
      <c r="CG130" s="204"/>
      <c r="CH130" s="206"/>
      <c r="CI130" s="204"/>
      <c r="CJ130" s="204"/>
      <c r="CK130" s="204"/>
      <c r="CL130" s="204"/>
      <c r="CM130" s="204"/>
      <c r="CN130" s="206"/>
      <c r="CO130" s="204"/>
      <c r="CP130" s="204"/>
      <c r="CQ130" s="204"/>
      <c r="CR130" s="207"/>
      <c r="CS130" s="207"/>
      <c r="CT130" s="208"/>
      <c r="CU130" s="209"/>
      <c r="CV130" s="208"/>
      <c r="CW130" s="207"/>
      <c r="CX130" s="207"/>
      <c r="CY130" s="207"/>
      <c r="DG130" s="172"/>
      <c r="GQ130" s="172"/>
      <c r="GR130" s="172"/>
      <c r="GS130" s="172"/>
      <c r="GT130" s="172"/>
      <c r="GW130" s="172"/>
    </row>
    <row r="131" spans="3:205">
      <c r="C131" s="194"/>
      <c r="D131" s="194"/>
      <c r="E131" s="194"/>
      <c r="F131" s="194"/>
      <c r="G131" s="194"/>
      <c r="H131" s="194"/>
      <c r="I131" s="194"/>
      <c r="J131" s="194"/>
      <c r="K131" s="258"/>
      <c r="L131" s="258"/>
      <c r="M131" s="211"/>
      <c r="N131" s="211"/>
      <c r="O131" s="211"/>
      <c r="P131" s="199"/>
      <c r="Q131" s="199"/>
      <c r="R131" s="199"/>
      <c r="S131" s="199"/>
      <c r="T131" s="199"/>
      <c r="U131" s="199"/>
      <c r="V131" s="199"/>
      <c r="W131" s="199"/>
      <c r="X131" s="199"/>
      <c r="Y131" s="199"/>
      <c r="Z131" s="198"/>
      <c r="AA131" s="198"/>
      <c r="AB131" s="199"/>
      <c r="AC131" s="199"/>
      <c r="AD131" s="201"/>
      <c r="AE131" s="202"/>
      <c r="AF131" s="202"/>
      <c r="AG131" s="203"/>
      <c r="AH131" s="203"/>
      <c r="AI131" s="203"/>
      <c r="AJ131" s="203"/>
      <c r="AK131" s="203"/>
      <c r="AL131" s="203"/>
      <c r="AM131" s="203"/>
      <c r="AN131" s="203"/>
      <c r="AO131" s="203"/>
      <c r="AP131" s="203"/>
      <c r="AQ131" s="203"/>
      <c r="AR131" s="203"/>
      <c r="AS131" s="203"/>
      <c r="AT131" s="203"/>
      <c r="AU131" s="203"/>
      <c r="AV131" s="203"/>
      <c r="AW131" s="203"/>
      <c r="AX131" s="203"/>
      <c r="AY131" s="203"/>
      <c r="AZ131" s="203"/>
      <c r="BA131" s="203"/>
      <c r="BB131" s="204"/>
      <c r="BC131" s="204"/>
      <c r="BD131" s="204"/>
      <c r="BE131" s="204"/>
      <c r="BF131" s="204"/>
      <c r="BG131" s="204"/>
      <c r="BH131" s="204"/>
      <c r="BI131" s="204"/>
      <c r="BJ131" s="204"/>
      <c r="BK131" s="204"/>
      <c r="BL131" s="204"/>
      <c r="BM131" s="204"/>
      <c r="BN131" s="204"/>
      <c r="BO131" s="204"/>
      <c r="BP131" s="204"/>
      <c r="BQ131" s="204"/>
      <c r="BR131" s="204"/>
      <c r="BS131" s="204"/>
      <c r="BT131" s="204"/>
      <c r="BU131" s="204"/>
      <c r="BV131" s="205"/>
      <c r="BW131" s="205"/>
      <c r="BX131" s="205"/>
      <c r="BY131" s="204"/>
      <c r="BZ131" s="204"/>
      <c r="CA131" s="204"/>
      <c r="CB131" s="205"/>
      <c r="CC131" s="204"/>
      <c r="CD131" s="205"/>
      <c r="CE131" s="204"/>
      <c r="CF131" s="204"/>
      <c r="CG131" s="204"/>
      <c r="CH131" s="206"/>
      <c r="CI131" s="204"/>
      <c r="CJ131" s="204"/>
      <c r="CK131" s="204"/>
      <c r="CL131" s="204"/>
      <c r="CM131" s="204"/>
      <c r="CN131" s="206"/>
      <c r="CO131" s="204"/>
      <c r="CP131" s="204"/>
      <c r="CQ131" s="204"/>
      <c r="CR131" s="207"/>
      <c r="CS131" s="207"/>
      <c r="CT131" s="208"/>
      <c r="CU131" s="209"/>
      <c r="CV131" s="208"/>
      <c r="CW131" s="207"/>
      <c r="CX131" s="207"/>
      <c r="CY131" s="207"/>
      <c r="DG131" s="172"/>
      <c r="GQ131" s="172"/>
      <c r="GR131" s="172"/>
      <c r="GS131" s="172"/>
      <c r="GT131" s="172"/>
      <c r="GW131" s="172"/>
    </row>
    <row r="132" spans="3:205">
      <c r="C132" s="194"/>
      <c r="D132" s="194"/>
      <c r="E132" s="194"/>
      <c r="F132" s="194"/>
      <c r="G132" s="194"/>
      <c r="H132" s="194"/>
      <c r="I132" s="194"/>
      <c r="J132" s="194"/>
      <c r="K132" s="258"/>
      <c r="L132" s="258"/>
      <c r="M132" s="211"/>
      <c r="N132" s="211"/>
      <c r="O132" s="211"/>
      <c r="P132" s="199"/>
      <c r="Q132" s="199"/>
      <c r="R132" s="199"/>
      <c r="S132" s="199"/>
      <c r="T132" s="199"/>
      <c r="U132" s="199"/>
      <c r="V132" s="199"/>
      <c r="W132" s="199"/>
      <c r="X132" s="199"/>
      <c r="Y132" s="199"/>
      <c r="Z132" s="198"/>
      <c r="AA132" s="198"/>
      <c r="AB132" s="199"/>
      <c r="AC132" s="199"/>
      <c r="AD132" s="201"/>
      <c r="AE132" s="202"/>
      <c r="AF132" s="202"/>
      <c r="AG132" s="203"/>
      <c r="AH132" s="203"/>
      <c r="AI132" s="203"/>
      <c r="AJ132" s="203"/>
      <c r="AK132" s="203"/>
      <c r="AL132" s="203"/>
      <c r="AM132" s="203"/>
      <c r="AN132" s="203"/>
      <c r="AO132" s="203"/>
      <c r="AP132" s="203"/>
      <c r="AQ132" s="203"/>
      <c r="AR132" s="203"/>
      <c r="AS132" s="203"/>
      <c r="AT132" s="203"/>
      <c r="AU132" s="203"/>
      <c r="AV132" s="203"/>
      <c r="AW132" s="203"/>
      <c r="AX132" s="203"/>
      <c r="AY132" s="203"/>
      <c r="AZ132" s="203"/>
      <c r="BA132" s="203"/>
      <c r="BB132" s="204"/>
      <c r="BC132" s="204"/>
      <c r="BD132" s="204"/>
      <c r="BE132" s="204"/>
      <c r="BF132" s="204"/>
      <c r="BG132" s="204"/>
      <c r="BH132" s="204"/>
      <c r="BI132" s="204"/>
      <c r="BJ132" s="204"/>
      <c r="BK132" s="204"/>
      <c r="BL132" s="204"/>
      <c r="BM132" s="204"/>
      <c r="BN132" s="204"/>
      <c r="BO132" s="204"/>
      <c r="BP132" s="204"/>
      <c r="BQ132" s="204"/>
      <c r="BR132" s="204"/>
      <c r="BS132" s="204"/>
      <c r="BT132" s="204"/>
      <c r="BU132" s="204"/>
      <c r="BV132" s="205"/>
      <c r="BW132" s="205"/>
      <c r="BX132" s="205"/>
      <c r="BY132" s="204"/>
      <c r="BZ132" s="204"/>
      <c r="CA132" s="204"/>
      <c r="CB132" s="205"/>
      <c r="CC132" s="204"/>
      <c r="CD132" s="205"/>
      <c r="CE132" s="204"/>
      <c r="CF132" s="204"/>
      <c r="CG132" s="204"/>
      <c r="CH132" s="206"/>
      <c r="CI132" s="204"/>
      <c r="CJ132" s="204"/>
      <c r="CK132" s="204"/>
      <c r="CL132" s="204"/>
      <c r="CM132" s="204"/>
      <c r="CN132" s="206"/>
      <c r="CO132" s="204"/>
      <c r="CP132" s="204"/>
      <c r="CQ132" s="204"/>
      <c r="CR132" s="207"/>
      <c r="CS132" s="207"/>
      <c r="CT132" s="208"/>
      <c r="CU132" s="209"/>
      <c r="CV132" s="208"/>
      <c r="CW132" s="207"/>
      <c r="CX132" s="207"/>
      <c r="CY132" s="207"/>
      <c r="DG132" s="172"/>
      <c r="GQ132" s="172"/>
      <c r="GR132" s="172"/>
      <c r="GS132" s="172"/>
      <c r="GT132" s="172"/>
      <c r="GW132" s="172"/>
    </row>
    <row r="133" spans="3:205">
      <c r="C133" s="194"/>
      <c r="D133" s="194"/>
      <c r="E133" s="194"/>
      <c r="F133" s="194"/>
      <c r="G133" s="194"/>
      <c r="H133" s="194"/>
      <c r="I133" s="194"/>
      <c r="J133" s="194"/>
      <c r="K133" s="258"/>
      <c r="L133" s="258"/>
      <c r="M133" s="211"/>
      <c r="N133" s="211"/>
      <c r="O133" s="211"/>
      <c r="P133" s="199"/>
      <c r="Q133" s="199"/>
      <c r="R133" s="199"/>
      <c r="S133" s="199"/>
      <c r="T133" s="199"/>
      <c r="U133" s="199"/>
      <c r="V133" s="199"/>
      <c r="W133" s="199"/>
      <c r="X133" s="199"/>
      <c r="Y133" s="199"/>
      <c r="Z133" s="198"/>
      <c r="AA133" s="198"/>
      <c r="AB133" s="199"/>
      <c r="AC133" s="199"/>
      <c r="AD133" s="201"/>
      <c r="AE133" s="202"/>
      <c r="AF133" s="202"/>
      <c r="AG133" s="203"/>
      <c r="AH133" s="203"/>
      <c r="AI133" s="203"/>
      <c r="AJ133" s="203"/>
      <c r="AK133" s="203"/>
      <c r="AL133" s="203"/>
      <c r="AM133" s="203"/>
      <c r="AN133" s="203"/>
      <c r="AO133" s="203"/>
      <c r="AP133" s="203"/>
      <c r="AQ133" s="203"/>
      <c r="AR133" s="203"/>
      <c r="AS133" s="203"/>
      <c r="AT133" s="203"/>
      <c r="AU133" s="203"/>
      <c r="AV133" s="203"/>
      <c r="AW133" s="203"/>
      <c r="AX133" s="203"/>
      <c r="AY133" s="203"/>
      <c r="AZ133" s="203"/>
      <c r="BA133" s="203"/>
      <c r="BB133" s="204"/>
      <c r="BC133" s="204"/>
      <c r="BD133" s="204"/>
      <c r="BE133" s="204"/>
      <c r="BF133" s="204"/>
      <c r="BG133" s="204"/>
      <c r="BH133" s="204"/>
      <c r="BI133" s="204"/>
      <c r="BJ133" s="204"/>
      <c r="BK133" s="204"/>
      <c r="BL133" s="204"/>
      <c r="BM133" s="204"/>
      <c r="BN133" s="204"/>
      <c r="BO133" s="204"/>
      <c r="BP133" s="204"/>
      <c r="BQ133" s="204"/>
      <c r="BR133" s="204"/>
      <c r="BS133" s="204"/>
      <c r="BT133" s="204"/>
      <c r="BU133" s="204"/>
      <c r="BV133" s="205"/>
      <c r="BW133" s="205"/>
      <c r="BX133" s="205"/>
      <c r="BY133" s="204"/>
      <c r="BZ133" s="204"/>
      <c r="CA133" s="204"/>
      <c r="CB133" s="205"/>
      <c r="CC133" s="204"/>
      <c r="CD133" s="205"/>
      <c r="CE133" s="204"/>
      <c r="CF133" s="204"/>
      <c r="CG133" s="204"/>
      <c r="CH133" s="206"/>
      <c r="CI133" s="204"/>
      <c r="CJ133" s="204"/>
      <c r="CK133" s="204"/>
      <c r="CL133" s="204"/>
      <c r="CM133" s="204"/>
      <c r="CN133" s="206"/>
      <c r="CO133" s="204"/>
      <c r="CP133" s="204"/>
      <c r="CQ133" s="204"/>
      <c r="CR133" s="207"/>
      <c r="CS133" s="207"/>
      <c r="CT133" s="208"/>
      <c r="CU133" s="209"/>
      <c r="CV133" s="208"/>
      <c r="CW133" s="207"/>
      <c r="CX133" s="207"/>
      <c r="CY133" s="207"/>
      <c r="DG133" s="172"/>
      <c r="GQ133" s="172"/>
      <c r="GR133" s="172"/>
      <c r="GS133" s="172"/>
      <c r="GT133" s="172"/>
      <c r="GW133" s="172"/>
    </row>
    <row r="134" spans="3:205">
      <c r="C134" s="194"/>
      <c r="D134" s="194"/>
      <c r="E134" s="194"/>
      <c r="F134" s="194"/>
      <c r="G134" s="194"/>
      <c r="H134" s="194"/>
      <c r="I134" s="194"/>
      <c r="J134" s="194"/>
      <c r="K134" s="258"/>
      <c r="L134" s="258"/>
      <c r="M134" s="211"/>
      <c r="N134" s="211"/>
      <c r="O134" s="211"/>
      <c r="P134" s="199"/>
      <c r="Q134" s="199"/>
      <c r="R134" s="199"/>
      <c r="S134" s="199"/>
      <c r="T134" s="199"/>
      <c r="U134" s="199"/>
      <c r="V134" s="199"/>
      <c r="W134" s="199"/>
      <c r="X134" s="199"/>
      <c r="Y134" s="199"/>
      <c r="Z134" s="198"/>
      <c r="AA134" s="198"/>
      <c r="AB134" s="199"/>
      <c r="AC134" s="199"/>
      <c r="AD134" s="201"/>
      <c r="AE134" s="202"/>
      <c r="AF134" s="202"/>
      <c r="AG134" s="203"/>
      <c r="AH134" s="203"/>
      <c r="AI134" s="203"/>
      <c r="AJ134" s="203"/>
      <c r="AK134" s="203"/>
      <c r="AL134" s="203"/>
      <c r="AM134" s="203"/>
      <c r="AN134" s="203"/>
      <c r="AO134" s="203"/>
      <c r="AP134" s="203"/>
      <c r="AQ134" s="203"/>
      <c r="AR134" s="203"/>
      <c r="AS134" s="203"/>
      <c r="AT134" s="203"/>
      <c r="AU134" s="203"/>
      <c r="AV134" s="203"/>
      <c r="AW134" s="203"/>
      <c r="AX134" s="203"/>
      <c r="AY134" s="203"/>
      <c r="AZ134" s="203"/>
      <c r="BA134" s="203"/>
      <c r="BB134" s="204"/>
      <c r="BC134" s="204"/>
      <c r="BD134" s="204"/>
      <c r="BE134" s="204"/>
      <c r="BF134" s="204"/>
      <c r="BG134" s="204"/>
      <c r="BH134" s="204"/>
      <c r="BI134" s="204"/>
      <c r="BJ134" s="204"/>
      <c r="BK134" s="204"/>
      <c r="BL134" s="204"/>
      <c r="BM134" s="204"/>
      <c r="BN134" s="204"/>
      <c r="BO134" s="204"/>
      <c r="BP134" s="204"/>
      <c r="BQ134" s="204"/>
      <c r="BR134" s="204"/>
      <c r="BS134" s="204"/>
      <c r="BT134" s="204"/>
      <c r="BU134" s="204"/>
      <c r="BV134" s="205"/>
      <c r="BW134" s="205"/>
      <c r="BX134" s="205"/>
      <c r="BY134" s="204"/>
      <c r="BZ134" s="204"/>
      <c r="CA134" s="204"/>
      <c r="CB134" s="205"/>
      <c r="CC134" s="204"/>
      <c r="CD134" s="205"/>
      <c r="CE134" s="204"/>
      <c r="CF134" s="204"/>
      <c r="CG134" s="204"/>
      <c r="CH134" s="206"/>
      <c r="CI134" s="204"/>
      <c r="CJ134" s="204"/>
      <c r="CK134" s="204"/>
      <c r="CL134" s="204"/>
      <c r="CM134" s="204"/>
      <c r="CN134" s="206"/>
      <c r="CO134" s="204"/>
      <c r="CP134" s="204"/>
      <c r="CQ134" s="204"/>
      <c r="CR134" s="207"/>
      <c r="CS134" s="207"/>
      <c r="CT134" s="208"/>
      <c r="CU134" s="209"/>
      <c r="CV134" s="208"/>
      <c r="CW134" s="207"/>
      <c r="CX134" s="207"/>
      <c r="CY134" s="207"/>
      <c r="DG134" s="172"/>
      <c r="GQ134" s="172"/>
      <c r="GR134" s="172"/>
      <c r="GS134" s="172"/>
      <c r="GT134" s="172"/>
      <c r="GW134" s="172"/>
    </row>
    <row r="135" spans="3:205">
      <c r="C135" s="194"/>
      <c r="D135" s="194"/>
      <c r="E135" s="194"/>
      <c r="F135" s="194"/>
      <c r="G135" s="194"/>
      <c r="H135" s="194"/>
      <c r="I135" s="194"/>
      <c r="J135" s="194"/>
      <c r="K135" s="258"/>
      <c r="L135" s="258"/>
      <c r="M135" s="211"/>
      <c r="N135" s="211"/>
      <c r="O135" s="211"/>
      <c r="P135" s="199"/>
      <c r="Q135" s="199"/>
      <c r="R135" s="199"/>
      <c r="S135" s="199"/>
      <c r="T135" s="199"/>
      <c r="U135" s="199"/>
      <c r="V135" s="199"/>
      <c r="W135" s="199"/>
      <c r="X135" s="199"/>
      <c r="Y135" s="199"/>
      <c r="Z135" s="198"/>
      <c r="AA135" s="198"/>
      <c r="AB135" s="199"/>
      <c r="AC135" s="199"/>
      <c r="AD135" s="201"/>
      <c r="AE135" s="202"/>
      <c r="AF135" s="202"/>
      <c r="AG135" s="203"/>
      <c r="AH135" s="203"/>
      <c r="AI135" s="203"/>
      <c r="AJ135" s="203"/>
      <c r="AK135" s="203"/>
      <c r="AL135" s="203"/>
      <c r="AM135" s="203"/>
      <c r="AN135" s="203"/>
      <c r="AO135" s="203"/>
      <c r="AP135" s="203"/>
      <c r="AQ135" s="203"/>
      <c r="AR135" s="203"/>
      <c r="AS135" s="203"/>
      <c r="AT135" s="203"/>
      <c r="AU135" s="203"/>
      <c r="AV135" s="203"/>
      <c r="AW135" s="203"/>
      <c r="AX135" s="203"/>
      <c r="AY135" s="203"/>
      <c r="AZ135" s="203"/>
      <c r="BA135" s="203"/>
      <c r="BB135" s="204"/>
      <c r="BC135" s="204"/>
      <c r="BD135" s="204"/>
      <c r="BE135" s="204"/>
      <c r="BF135" s="204"/>
      <c r="BG135" s="204"/>
      <c r="BH135" s="204"/>
      <c r="BI135" s="204"/>
      <c r="BJ135" s="204"/>
      <c r="BK135" s="204"/>
      <c r="BL135" s="204"/>
      <c r="BM135" s="204"/>
      <c r="BN135" s="204"/>
      <c r="BO135" s="204"/>
      <c r="BP135" s="204"/>
      <c r="BQ135" s="204"/>
      <c r="BR135" s="204"/>
      <c r="BS135" s="204"/>
      <c r="BT135" s="204"/>
      <c r="BU135" s="204"/>
      <c r="BV135" s="205"/>
      <c r="BW135" s="205"/>
      <c r="BX135" s="205"/>
      <c r="BY135" s="204"/>
      <c r="BZ135" s="204"/>
      <c r="CA135" s="204"/>
      <c r="CB135" s="205"/>
      <c r="CC135" s="204"/>
      <c r="CD135" s="205"/>
      <c r="CE135" s="204"/>
      <c r="CF135" s="204"/>
      <c r="CG135" s="204"/>
      <c r="CH135" s="206"/>
      <c r="CI135" s="204"/>
      <c r="CJ135" s="204"/>
      <c r="CK135" s="204"/>
      <c r="CL135" s="204"/>
      <c r="CM135" s="204"/>
      <c r="CN135" s="206"/>
      <c r="CO135" s="204"/>
      <c r="CP135" s="204"/>
      <c r="CQ135" s="204"/>
      <c r="CR135" s="207"/>
      <c r="CS135" s="207"/>
      <c r="CT135" s="208"/>
      <c r="CU135" s="209"/>
      <c r="CV135" s="208"/>
      <c r="CW135" s="207"/>
      <c r="CX135" s="207"/>
      <c r="CY135" s="207"/>
      <c r="DG135" s="172"/>
      <c r="GQ135" s="172"/>
      <c r="GR135" s="172"/>
      <c r="GS135" s="172"/>
      <c r="GT135" s="172"/>
      <c r="GW135" s="172"/>
    </row>
    <row r="136" spans="3:205">
      <c r="C136" s="194"/>
      <c r="D136" s="194"/>
      <c r="E136" s="194"/>
      <c r="F136" s="194"/>
      <c r="G136" s="194"/>
      <c r="H136" s="194"/>
      <c r="I136" s="194"/>
      <c r="J136" s="194"/>
      <c r="K136" s="258"/>
      <c r="L136" s="258"/>
      <c r="M136" s="211"/>
      <c r="N136" s="211"/>
      <c r="O136" s="211"/>
      <c r="P136" s="199"/>
      <c r="Q136" s="199"/>
      <c r="R136" s="199"/>
      <c r="S136" s="199"/>
      <c r="T136" s="199"/>
      <c r="U136" s="199"/>
      <c r="V136" s="199"/>
      <c r="W136" s="199"/>
      <c r="X136" s="199"/>
      <c r="Y136" s="199"/>
      <c r="Z136" s="198"/>
      <c r="AA136" s="198"/>
      <c r="AB136" s="199"/>
      <c r="AC136" s="199"/>
      <c r="AD136" s="201"/>
      <c r="AE136" s="202"/>
      <c r="AF136" s="202"/>
      <c r="AG136" s="203"/>
      <c r="AH136" s="203"/>
      <c r="AI136" s="203"/>
      <c r="AJ136" s="203"/>
      <c r="AK136" s="203"/>
      <c r="AL136" s="203"/>
      <c r="AM136" s="203"/>
      <c r="AN136" s="203"/>
      <c r="AO136" s="203"/>
      <c r="AP136" s="203"/>
      <c r="AQ136" s="203"/>
      <c r="AR136" s="203"/>
      <c r="AS136" s="203"/>
      <c r="AT136" s="203"/>
      <c r="AU136" s="203"/>
      <c r="AV136" s="203"/>
      <c r="AW136" s="203"/>
      <c r="AX136" s="203"/>
      <c r="AY136" s="203"/>
      <c r="AZ136" s="203"/>
      <c r="BA136" s="203"/>
      <c r="BB136" s="204"/>
      <c r="BC136" s="204"/>
      <c r="BD136" s="204"/>
      <c r="BE136" s="204"/>
      <c r="BF136" s="204"/>
      <c r="BG136" s="204"/>
      <c r="BH136" s="204"/>
      <c r="BI136" s="204"/>
      <c r="BJ136" s="204"/>
      <c r="BK136" s="204"/>
      <c r="BL136" s="204"/>
      <c r="BM136" s="204"/>
      <c r="BN136" s="204"/>
      <c r="BO136" s="204"/>
      <c r="BP136" s="204"/>
      <c r="BQ136" s="204"/>
      <c r="BR136" s="204"/>
      <c r="BS136" s="204"/>
      <c r="BT136" s="204"/>
      <c r="BU136" s="204"/>
      <c r="BV136" s="205"/>
      <c r="BW136" s="205"/>
      <c r="BX136" s="205"/>
      <c r="BY136" s="204"/>
      <c r="BZ136" s="204"/>
      <c r="CA136" s="204"/>
      <c r="CB136" s="205"/>
      <c r="CC136" s="204"/>
      <c r="CD136" s="205"/>
      <c r="CE136" s="204"/>
      <c r="CF136" s="204"/>
      <c r="CG136" s="204"/>
      <c r="CH136" s="206"/>
      <c r="CI136" s="204"/>
      <c r="CJ136" s="204"/>
      <c r="CK136" s="204"/>
      <c r="CL136" s="204"/>
      <c r="CM136" s="204"/>
      <c r="CN136" s="206"/>
      <c r="CO136" s="204"/>
      <c r="CP136" s="204"/>
      <c r="CQ136" s="204"/>
      <c r="CR136" s="207"/>
      <c r="CS136" s="207"/>
      <c r="CT136" s="208"/>
      <c r="CU136" s="209"/>
      <c r="CV136" s="208"/>
      <c r="CW136" s="207"/>
      <c r="CX136" s="207"/>
      <c r="CY136" s="207"/>
      <c r="DG136" s="172"/>
      <c r="GQ136" s="172"/>
      <c r="GR136" s="172"/>
      <c r="GS136" s="172"/>
      <c r="GT136" s="172"/>
      <c r="GW136" s="172"/>
    </row>
    <row r="137" spans="3:205">
      <c r="C137" s="194"/>
      <c r="D137" s="194"/>
      <c r="E137" s="194"/>
      <c r="F137" s="194"/>
      <c r="G137" s="194"/>
      <c r="H137" s="194"/>
      <c r="I137" s="194"/>
      <c r="J137" s="194"/>
      <c r="K137" s="258"/>
      <c r="L137" s="258"/>
      <c r="M137" s="211"/>
      <c r="N137" s="211"/>
      <c r="O137" s="211"/>
      <c r="P137" s="199"/>
      <c r="Q137" s="199"/>
      <c r="R137" s="199"/>
      <c r="S137" s="199"/>
      <c r="T137" s="199"/>
      <c r="U137" s="199"/>
      <c r="V137" s="199"/>
      <c r="W137" s="199"/>
      <c r="X137" s="199"/>
      <c r="Y137" s="199"/>
      <c r="Z137" s="198"/>
      <c r="AA137" s="198"/>
      <c r="AB137" s="199"/>
      <c r="AC137" s="199"/>
      <c r="AD137" s="201"/>
      <c r="AE137" s="202"/>
      <c r="AF137" s="202"/>
      <c r="AG137" s="203"/>
      <c r="AH137" s="203"/>
      <c r="AI137" s="203"/>
      <c r="AJ137" s="203"/>
      <c r="AK137" s="203"/>
      <c r="AL137" s="203"/>
      <c r="AM137" s="203"/>
      <c r="AN137" s="203"/>
      <c r="AO137" s="203"/>
      <c r="AP137" s="203"/>
      <c r="AQ137" s="203"/>
      <c r="AR137" s="203"/>
      <c r="AS137" s="203"/>
      <c r="AT137" s="203"/>
      <c r="AU137" s="203"/>
      <c r="AV137" s="203"/>
      <c r="AW137" s="203"/>
      <c r="AX137" s="203"/>
      <c r="AY137" s="203"/>
      <c r="AZ137" s="203"/>
      <c r="BA137" s="203"/>
      <c r="BB137" s="204"/>
      <c r="BC137" s="204"/>
      <c r="BD137" s="204"/>
      <c r="BE137" s="204"/>
      <c r="BF137" s="204"/>
      <c r="BG137" s="204"/>
      <c r="BH137" s="204"/>
      <c r="BI137" s="204"/>
      <c r="BJ137" s="204"/>
      <c r="BK137" s="204"/>
      <c r="BL137" s="204"/>
      <c r="BM137" s="204"/>
      <c r="BN137" s="204"/>
      <c r="BO137" s="204"/>
      <c r="BP137" s="204"/>
      <c r="BQ137" s="204"/>
      <c r="BR137" s="204"/>
      <c r="BS137" s="204"/>
      <c r="BT137" s="204"/>
      <c r="BU137" s="204"/>
      <c r="BV137" s="205"/>
      <c r="BW137" s="205"/>
      <c r="BX137" s="205"/>
      <c r="BY137" s="204"/>
      <c r="BZ137" s="204"/>
      <c r="CA137" s="204"/>
      <c r="CB137" s="205"/>
      <c r="CC137" s="204"/>
      <c r="CD137" s="205"/>
      <c r="CE137" s="204"/>
      <c r="CF137" s="204"/>
      <c r="CG137" s="204"/>
      <c r="CH137" s="206"/>
      <c r="CI137" s="204"/>
      <c r="CJ137" s="204"/>
      <c r="CK137" s="204"/>
      <c r="CL137" s="204"/>
      <c r="CM137" s="204"/>
      <c r="CN137" s="206"/>
      <c r="CO137" s="204"/>
      <c r="CP137" s="204"/>
      <c r="CQ137" s="204"/>
      <c r="CR137" s="207"/>
      <c r="CS137" s="207"/>
      <c r="CT137" s="208"/>
      <c r="CU137" s="209"/>
      <c r="CV137" s="208"/>
      <c r="CW137" s="207"/>
      <c r="CX137" s="207"/>
      <c r="CY137" s="207"/>
      <c r="DG137" s="172"/>
      <c r="GQ137" s="172"/>
      <c r="GR137" s="172"/>
      <c r="GS137" s="172"/>
      <c r="GT137" s="172"/>
      <c r="GW137" s="172"/>
    </row>
    <row r="138" spans="3:205">
      <c r="C138" s="194"/>
      <c r="D138" s="194"/>
      <c r="E138" s="194"/>
      <c r="F138" s="194"/>
      <c r="G138" s="194"/>
      <c r="H138" s="194"/>
      <c r="I138" s="194"/>
      <c r="J138" s="194"/>
      <c r="K138" s="258"/>
      <c r="L138" s="258"/>
      <c r="M138" s="211"/>
      <c r="N138" s="211"/>
      <c r="O138" s="211"/>
      <c r="P138" s="199"/>
      <c r="Q138" s="199"/>
      <c r="R138" s="199"/>
      <c r="S138" s="199"/>
      <c r="T138" s="199"/>
      <c r="U138" s="199"/>
      <c r="V138" s="199"/>
      <c r="W138" s="199"/>
      <c r="X138" s="199"/>
      <c r="Y138" s="199"/>
      <c r="Z138" s="198"/>
      <c r="AA138" s="198"/>
      <c r="AB138" s="199"/>
      <c r="AC138" s="199"/>
      <c r="AD138" s="201"/>
      <c r="AE138" s="202"/>
      <c r="AF138" s="202"/>
      <c r="AG138" s="203"/>
      <c r="AH138" s="203"/>
      <c r="AI138" s="203"/>
      <c r="AJ138" s="203"/>
      <c r="AK138" s="203"/>
      <c r="AL138" s="203"/>
      <c r="AM138" s="203"/>
      <c r="AN138" s="203"/>
      <c r="AO138" s="203"/>
      <c r="AP138" s="203"/>
      <c r="AQ138" s="203"/>
      <c r="AR138" s="203"/>
      <c r="AS138" s="203"/>
      <c r="AT138" s="203"/>
      <c r="AU138" s="203"/>
      <c r="AV138" s="203"/>
      <c r="AW138" s="203"/>
      <c r="AX138" s="203"/>
      <c r="AY138" s="203"/>
      <c r="AZ138" s="203"/>
      <c r="BA138" s="203"/>
      <c r="BB138" s="204"/>
      <c r="BC138" s="204"/>
      <c r="BD138" s="204"/>
      <c r="BE138" s="204"/>
      <c r="BF138" s="204"/>
      <c r="BG138" s="204"/>
      <c r="BH138" s="204"/>
      <c r="BI138" s="204"/>
      <c r="BJ138" s="204"/>
      <c r="BK138" s="204"/>
      <c r="BL138" s="204"/>
      <c r="BM138" s="204"/>
      <c r="BN138" s="204"/>
      <c r="BO138" s="204"/>
      <c r="BP138" s="204"/>
      <c r="BQ138" s="204"/>
      <c r="BR138" s="204"/>
      <c r="BS138" s="204"/>
      <c r="BT138" s="204"/>
      <c r="BU138" s="204"/>
      <c r="BV138" s="205"/>
      <c r="BW138" s="205"/>
      <c r="BX138" s="205"/>
      <c r="BY138" s="204"/>
      <c r="BZ138" s="204"/>
      <c r="CA138" s="204"/>
      <c r="CB138" s="205"/>
      <c r="CC138" s="204"/>
      <c r="CD138" s="205"/>
      <c r="CE138" s="204"/>
      <c r="CF138" s="204"/>
      <c r="CG138" s="204"/>
      <c r="CH138" s="206"/>
      <c r="CI138" s="204"/>
      <c r="CJ138" s="204"/>
      <c r="CK138" s="204"/>
      <c r="CL138" s="204"/>
      <c r="CM138" s="204"/>
      <c r="CN138" s="206"/>
      <c r="CO138" s="204"/>
      <c r="CP138" s="204"/>
      <c r="CQ138" s="204"/>
      <c r="CR138" s="207"/>
      <c r="CS138" s="207"/>
      <c r="CT138" s="208"/>
      <c r="CU138" s="209"/>
      <c r="CV138" s="208"/>
      <c r="CW138" s="207"/>
      <c r="CX138" s="207"/>
      <c r="CY138" s="207"/>
      <c r="DG138" s="172"/>
      <c r="GQ138" s="172"/>
      <c r="GR138" s="172"/>
      <c r="GS138" s="172"/>
      <c r="GT138" s="172"/>
      <c r="GW138" s="172"/>
    </row>
    <row r="139" spans="3:205">
      <c r="C139" s="194"/>
      <c r="D139" s="194"/>
      <c r="E139" s="194"/>
      <c r="F139" s="194"/>
      <c r="G139" s="194"/>
      <c r="H139" s="194"/>
      <c r="I139" s="194"/>
      <c r="J139" s="194"/>
      <c r="K139" s="258"/>
      <c r="L139" s="258"/>
      <c r="M139" s="211"/>
      <c r="N139" s="211"/>
      <c r="O139" s="211"/>
      <c r="P139" s="199"/>
      <c r="Q139" s="199"/>
      <c r="R139" s="199"/>
      <c r="S139" s="199"/>
      <c r="T139" s="199"/>
      <c r="U139" s="199"/>
      <c r="V139" s="199"/>
      <c r="W139" s="199"/>
      <c r="X139" s="199"/>
      <c r="Y139" s="199"/>
      <c r="Z139" s="198"/>
      <c r="AA139" s="198"/>
      <c r="AB139" s="199"/>
      <c r="AC139" s="199"/>
      <c r="AD139" s="201"/>
      <c r="AE139" s="202"/>
      <c r="AF139" s="202"/>
      <c r="AG139" s="203"/>
      <c r="AH139" s="203"/>
      <c r="AI139" s="203"/>
      <c r="AJ139" s="203"/>
      <c r="AK139" s="203"/>
      <c r="AL139" s="203"/>
      <c r="AM139" s="203"/>
      <c r="AN139" s="203"/>
      <c r="AO139" s="203"/>
      <c r="AP139" s="203"/>
      <c r="AQ139" s="203"/>
      <c r="AR139" s="203"/>
      <c r="AS139" s="203"/>
      <c r="AT139" s="203"/>
      <c r="AU139" s="203"/>
      <c r="AV139" s="203"/>
      <c r="AW139" s="203"/>
      <c r="AX139" s="203"/>
      <c r="AY139" s="203"/>
      <c r="AZ139" s="203"/>
      <c r="BA139" s="203"/>
      <c r="BB139" s="204"/>
      <c r="BC139" s="204"/>
      <c r="BD139" s="204"/>
      <c r="BE139" s="204"/>
      <c r="BF139" s="204"/>
      <c r="BG139" s="204"/>
      <c r="BH139" s="204"/>
      <c r="BI139" s="204"/>
      <c r="BJ139" s="204"/>
      <c r="BK139" s="204"/>
      <c r="BL139" s="204"/>
      <c r="BM139" s="204"/>
      <c r="BN139" s="204"/>
      <c r="BO139" s="204"/>
      <c r="BP139" s="204"/>
      <c r="BQ139" s="204"/>
      <c r="BR139" s="204"/>
      <c r="BS139" s="204"/>
      <c r="BT139" s="204"/>
      <c r="BU139" s="204"/>
      <c r="BV139" s="205"/>
      <c r="BW139" s="205"/>
      <c r="BX139" s="205"/>
      <c r="BY139" s="204"/>
      <c r="BZ139" s="204"/>
      <c r="CA139" s="204"/>
      <c r="CB139" s="205"/>
      <c r="CC139" s="204"/>
      <c r="CD139" s="205"/>
      <c r="CE139" s="204"/>
      <c r="CF139" s="204"/>
      <c r="CG139" s="204"/>
      <c r="CH139" s="206"/>
      <c r="CI139" s="204"/>
      <c r="CJ139" s="204"/>
      <c r="CK139" s="204"/>
      <c r="CL139" s="204"/>
      <c r="CM139" s="204"/>
      <c r="CN139" s="206"/>
      <c r="CO139" s="204"/>
      <c r="CP139" s="204"/>
      <c r="CQ139" s="204"/>
      <c r="CR139" s="207"/>
      <c r="CS139" s="207"/>
      <c r="CT139" s="208"/>
      <c r="CU139" s="209"/>
      <c r="CV139" s="208"/>
      <c r="CW139" s="207"/>
      <c r="CX139" s="207"/>
      <c r="CY139" s="207"/>
      <c r="DG139" s="172"/>
      <c r="GQ139" s="172"/>
      <c r="GR139" s="172"/>
      <c r="GS139" s="172"/>
      <c r="GT139" s="172"/>
      <c r="GW139" s="172"/>
    </row>
    <row r="140" spans="3:205">
      <c r="C140" s="194"/>
      <c r="D140" s="194"/>
      <c r="E140" s="194"/>
      <c r="F140" s="194"/>
      <c r="G140" s="194"/>
      <c r="H140" s="194"/>
      <c r="I140" s="194"/>
      <c r="J140" s="194"/>
      <c r="K140" s="258"/>
      <c r="L140" s="258"/>
      <c r="M140" s="211"/>
      <c r="N140" s="211"/>
      <c r="O140" s="211"/>
      <c r="P140" s="199"/>
      <c r="Q140" s="199"/>
      <c r="R140" s="199"/>
      <c r="S140" s="199"/>
      <c r="T140" s="199"/>
      <c r="U140" s="199"/>
      <c r="V140" s="199"/>
      <c r="W140" s="199"/>
      <c r="X140" s="199"/>
      <c r="Y140" s="199"/>
      <c r="Z140" s="198"/>
      <c r="AA140" s="198"/>
      <c r="AB140" s="199"/>
      <c r="AC140" s="199"/>
      <c r="AD140" s="201"/>
      <c r="AE140" s="202"/>
      <c r="AF140" s="202"/>
      <c r="AG140" s="203"/>
      <c r="AH140" s="203"/>
      <c r="AI140" s="203"/>
      <c r="AJ140" s="203"/>
      <c r="AK140" s="203"/>
      <c r="AL140" s="203"/>
      <c r="AM140" s="203"/>
      <c r="AN140" s="203"/>
      <c r="AO140" s="203"/>
      <c r="AP140" s="203"/>
      <c r="AQ140" s="203"/>
      <c r="AR140" s="203"/>
      <c r="AS140" s="203"/>
      <c r="AT140" s="203"/>
      <c r="AU140" s="203"/>
      <c r="AV140" s="203"/>
      <c r="AW140" s="203"/>
      <c r="AX140" s="203"/>
      <c r="AY140" s="203"/>
      <c r="AZ140" s="203"/>
      <c r="BA140" s="203"/>
      <c r="BB140" s="204"/>
      <c r="BC140" s="204"/>
      <c r="BD140" s="204"/>
      <c r="BE140" s="204"/>
      <c r="BF140" s="204"/>
      <c r="BG140" s="204"/>
      <c r="BH140" s="204"/>
      <c r="BI140" s="204"/>
      <c r="BJ140" s="204"/>
      <c r="BK140" s="204"/>
      <c r="BL140" s="204"/>
      <c r="BM140" s="204"/>
      <c r="BN140" s="204"/>
      <c r="BO140" s="204"/>
      <c r="BP140" s="204"/>
      <c r="BQ140" s="204"/>
      <c r="BR140" s="204"/>
      <c r="BS140" s="204"/>
      <c r="BT140" s="204"/>
      <c r="BU140" s="204"/>
      <c r="BV140" s="205"/>
      <c r="BW140" s="205"/>
      <c r="BX140" s="205"/>
      <c r="BY140" s="204"/>
      <c r="BZ140" s="204"/>
      <c r="CA140" s="204"/>
      <c r="CB140" s="205"/>
      <c r="CC140" s="204"/>
      <c r="CD140" s="205"/>
      <c r="CE140" s="204"/>
      <c r="CF140" s="204"/>
      <c r="CG140" s="204"/>
      <c r="CH140" s="206"/>
      <c r="CI140" s="204"/>
      <c r="CJ140" s="204"/>
      <c r="CK140" s="204"/>
      <c r="CL140" s="204"/>
      <c r="CM140" s="204"/>
      <c r="CN140" s="206"/>
      <c r="CO140" s="204"/>
      <c r="CP140" s="204"/>
      <c r="CQ140" s="204"/>
      <c r="CR140" s="207"/>
      <c r="CS140" s="207"/>
      <c r="CT140" s="208"/>
      <c r="CU140" s="209"/>
      <c r="CV140" s="208"/>
      <c r="CW140" s="207"/>
      <c r="CX140" s="207"/>
      <c r="CY140" s="207"/>
      <c r="DG140" s="172"/>
      <c r="GQ140" s="172"/>
      <c r="GR140" s="172"/>
      <c r="GS140" s="172"/>
      <c r="GT140" s="172"/>
      <c r="GW140" s="172"/>
    </row>
    <row r="141" spans="3:205">
      <c r="C141" s="194"/>
      <c r="D141" s="194"/>
      <c r="E141" s="194"/>
      <c r="F141" s="194"/>
      <c r="G141" s="194"/>
      <c r="H141" s="194"/>
      <c r="I141" s="194"/>
      <c r="J141" s="194"/>
      <c r="K141" s="258"/>
      <c r="L141" s="258"/>
      <c r="M141" s="211"/>
      <c r="N141" s="211"/>
      <c r="O141" s="211"/>
      <c r="P141" s="199"/>
      <c r="Q141" s="199"/>
      <c r="R141" s="199"/>
      <c r="S141" s="199"/>
      <c r="T141" s="199"/>
      <c r="U141" s="199"/>
      <c r="V141" s="199"/>
      <c r="W141" s="199"/>
      <c r="X141" s="199"/>
      <c r="Y141" s="199"/>
      <c r="Z141" s="198"/>
      <c r="AA141" s="198"/>
      <c r="AB141" s="199"/>
      <c r="AC141" s="199"/>
      <c r="AD141" s="201"/>
      <c r="AE141" s="202"/>
      <c r="AF141" s="202"/>
      <c r="AG141" s="203"/>
      <c r="AH141" s="203"/>
      <c r="AI141" s="203"/>
      <c r="AJ141" s="203"/>
      <c r="AK141" s="203"/>
      <c r="AL141" s="203"/>
      <c r="AM141" s="203"/>
      <c r="AN141" s="203"/>
      <c r="AO141" s="203"/>
      <c r="AP141" s="203"/>
      <c r="AQ141" s="203"/>
      <c r="AR141" s="203"/>
      <c r="AS141" s="203"/>
      <c r="AT141" s="203"/>
      <c r="AU141" s="203"/>
      <c r="AV141" s="203"/>
      <c r="AW141" s="203"/>
      <c r="AX141" s="203"/>
      <c r="AY141" s="203"/>
      <c r="AZ141" s="203"/>
      <c r="BA141" s="203"/>
      <c r="BB141" s="204"/>
      <c r="BC141" s="204"/>
      <c r="BD141" s="204"/>
      <c r="BE141" s="204"/>
      <c r="BF141" s="204"/>
      <c r="BG141" s="204"/>
      <c r="BH141" s="204"/>
      <c r="BI141" s="204"/>
      <c r="BJ141" s="204"/>
      <c r="BK141" s="204"/>
      <c r="BL141" s="204"/>
      <c r="BM141" s="204"/>
      <c r="BN141" s="204"/>
      <c r="BO141" s="204"/>
      <c r="BP141" s="204"/>
      <c r="BQ141" s="204"/>
      <c r="BR141" s="204"/>
      <c r="BS141" s="204"/>
      <c r="BT141" s="204"/>
      <c r="BU141" s="204"/>
      <c r="BV141" s="205"/>
      <c r="BW141" s="205"/>
      <c r="BX141" s="205"/>
      <c r="BY141" s="204"/>
      <c r="BZ141" s="204"/>
      <c r="CA141" s="204"/>
      <c r="CB141" s="205"/>
      <c r="CC141" s="204"/>
      <c r="CD141" s="205"/>
      <c r="CE141" s="204"/>
      <c r="CF141" s="204"/>
      <c r="CG141" s="204"/>
      <c r="CH141" s="206"/>
      <c r="CI141" s="204"/>
      <c r="CJ141" s="204"/>
      <c r="CK141" s="204"/>
      <c r="CL141" s="204"/>
      <c r="CM141" s="204"/>
      <c r="CN141" s="206"/>
      <c r="CO141" s="204"/>
      <c r="CP141" s="204"/>
      <c r="CQ141" s="204"/>
      <c r="CR141" s="207"/>
      <c r="CS141" s="207"/>
      <c r="CT141" s="208"/>
      <c r="CU141" s="209"/>
      <c r="CV141" s="208"/>
      <c r="CW141" s="207"/>
      <c r="CX141" s="207"/>
      <c r="CY141" s="207"/>
      <c r="DG141" s="172"/>
      <c r="GQ141" s="172"/>
      <c r="GR141" s="172"/>
      <c r="GS141" s="172"/>
      <c r="GT141" s="172"/>
      <c r="GW141" s="172"/>
    </row>
    <row r="142" spans="3:205">
      <c r="C142" s="194"/>
      <c r="D142" s="194"/>
      <c r="E142" s="194"/>
      <c r="F142" s="194"/>
      <c r="G142" s="194"/>
      <c r="H142" s="194"/>
      <c r="I142" s="194"/>
      <c r="J142" s="194"/>
      <c r="K142" s="258"/>
      <c r="L142" s="258"/>
      <c r="M142" s="211"/>
      <c r="N142" s="211"/>
      <c r="O142" s="211"/>
      <c r="P142" s="199"/>
      <c r="Q142" s="199"/>
      <c r="R142" s="199"/>
      <c r="S142" s="199"/>
      <c r="T142" s="199"/>
      <c r="U142" s="199"/>
      <c r="V142" s="199"/>
      <c r="W142" s="199"/>
      <c r="X142" s="199"/>
      <c r="Y142" s="199"/>
      <c r="Z142" s="198"/>
      <c r="AA142" s="198"/>
      <c r="AB142" s="199"/>
      <c r="AC142" s="199"/>
      <c r="AD142" s="201"/>
      <c r="AE142" s="202"/>
      <c r="AF142" s="202"/>
      <c r="AG142" s="203"/>
      <c r="AH142" s="203"/>
      <c r="AI142" s="203"/>
      <c r="AJ142" s="203"/>
      <c r="AK142" s="203"/>
      <c r="AL142" s="203"/>
      <c r="AM142" s="203"/>
      <c r="AN142" s="203"/>
      <c r="AO142" s="203"/>
      <c r="AP142" s="203"/>
      <c r="AQ142" s="203"/>
      <c r="AR142" s="203"/>
      <c r="AS142" s="203"/>
      <c r="AT142" s="203"/>
      <c r="AU142" s="203"/>
      <c r="AV142" s="203"/>
      <c r="AW142" s="203"/>
      <c r="AX142" s="203"/>
      <c r="AY142" s="203"/>
      <c r="AZ142" s="203"/>
      <c r="BA142" s="203"/>
      <c r="BB142" s="204"/>
      <c r="BC142" s="204"/>
      <c r="BD142" s="204"/>
      <c r="BE142" s="204"/>
      <c r="BF142" s="204"/>
      <c r="BG142" s="204"/>
      <c r="BH142" s="204"/>
      <c r="BI142" s="204"/>
      <c r="BJ142" s="204"/>
      <c r="BK142" s="204"/>
      <c r="BL142" s="204"/>
      <c r="BM142" s="204"/>
      <c r="BN142" s="204"/>
      <c r="BO142" s="204"/>
      <c r="BP142" s="204"/>
      <c r="BQ142" s="204"/>
      <c r="BR142" s="204"/>
      <c r="BS142" s="204"/>
      <c r="BT142" s="204"/>
      <c r="BU142" s="204"/>
      <c r="BV142" s="205"/>
      <c r="BW142" s="205"/>
      <c r="BX142" s="205"/>
      <c r="BY142" s="204"/>
      <c r="BZ142" s="204"/>
      <c r="CA142" s="204"/>
      <c r="CB142" s="205"/>
      <c r="CC142" s="204"/>
      <c r="CD142" s="205"/>
      <c r="CE142" s="204"/>
      <c r="CF142" s="204"/>
      <c r="CG142" s="204"/>
      <c r="CH142" s="206"/>
      <c r="CI142" s="204"/>
      <c r="CJ142" s="204"/>
      <c r="CK142" s="204"/>
      <c r="CL142" s="204"/>
      <c r="CM142" s="204"/>
      <c r="CN142" s="206"/>
      <c r="CO142" s="204"/>
      <c r="CP142" s="204"/>
      <c r="CQ142" s="204"/>
      <c r="CR142" s="207"/>
      <c r="CS142" s="207"/>
      <c r="CT142" s="208"/>
      <c r="CU142" s="209"/>
      <c r="CV142" s="208"/>
      <c r="CW142" s="207"/>
      <c r="CX142" s="207"/>
      <c r="CY142" s="207"/>
      <c r="DG142" s="172"/>
      <c r="GQ142" s="172"/>
      <c r="GR142" s="172"/>
      <c r="GS142" s="172"/>
      <c r="GT142" s="172"/>
      <c r="GW142" s="172"/>
    </row>
    <row r="143" spans="3:205">
      <c r="C143" s="194"/>
      <c r="D143" s="194"/>
      <c r="E143" s="194"/>
      <c r="F143" s="194"/>
      <c r="G143" s="194"/>
      <c r="H143" s="194"/>
      <c r="I143" s="194"/>
      <c r="J143" s="194"/>
      <c r="K143" s="258"/>
      <c r="L143" s="258"/>
      <c r="M143" s="211"/>
      <c r="N143" s="211"/>
      <c r="O143" s="211"/>
      <c r="P143" s="199"/>
      <c r="Q143" s="199"/>
      <c r="R143" s="199"/>
      <c r="S143" s="199"/>
      <c r="T143" s="199"/>
      <c r="U143" s="199"/>
      <c r="V143" s="199"/>
      <c r="W143" s="199"/>
      <c r="X143" s="199"/>
      <c r="Y143" s="199"/>
      <c r="Z143" s="198"/>
      <c r="AA143" s="198"/>
      <c r="AB143" s="199"/>
      <c r="AC143" s="199"/>
      <c r="AD143" s="201"/>
      <c r="AE143" s="202"/>
      <c r="AF143" s="202"/>
      <c r="AG143" s="203"/>
      <c r="AH143" s="203"/>
      <c r="AI143" s="203"/>
      <c r="AJ143" s="203"/>
      <c r="AK143" s="203"/>
      <c r="AL143" s="203"/>
      <c r="AM143" s="203"/>
      <c r="AN143" s="203"/>
      <c r="AO143" s="203"/>
      <c r="AP143" s="203"/>
      <c r="AQ143" s="203"/>
      <c r="AR143" s="203"/>
      <c r="AS143" s="203"/>
      <c r="AT143" s="203"/>
      <c r="AU143" s="203"/>
      <c r="AV143" s="203"/>
      <c r="AW143" s="203"/>
      <c r="AX143" s="203"/>
      <c r="AY143" s="203"/>
      <c r="AZ143" s="203"/>
      <c r="BA143" s="203"/>
      <c r="BB143" s="204"/>
      <c r="BC143" s="204"/>
      <c r="BD143" s="204"/>
      <c r="BE143" s="204"/>
      <c r="BF143" s="204"/>
      <c r="BG143" s="204"/>
      <c r="BH143" s="204"/>
      <c r="BI143" s="204"/>
      <c r="BJ143" s="204"/>
      <c r="BK143" s="204"/>
      <c r="BL143" s="204"/>
      <c r="BM143" s="204"/>
      <c r="BN143" s="204"/>
      <c r="BO143" s="204"/>
      <c r="BP143" s="204"/>
      <c r="BQ143" s="204"/>
      <c r="BR143" s="204"/>
      <c r="BS143" s="204"/>
      <c r="BT143" s="204"/>
      <c r="BU143" s="204"/>
      <c r="BV143" s="205"/>
      <c r="BW143" s="205"/>
      <c r="BX143" s="205"/>
      <c r="BY143" s="204"/>
      <c r="BZ143" s="204"/>
      <c r="CA143" s="204"/>
      <c r="CB143" s="205"/>
      <c r="CC143" s="204"/>
      <c r="CD143" s="205"/>
      <c r="CE143" s="204"/>
      <c r="CF143" s="204"/>
      <c r="CG143" s="204"/>
      <c r="CH143" s="206"/>
      <c r="CI143" s="204"/>
      <c r="CJ143" s="204"/>
      <c r="CK143" s="204"/>
      <c r="CL143" s="204"/>
      <c r="CM143" s="204"/>
      <c r="CN143" s="206"/>
      <c r="CO143" s="204"/>
      <c r="CP143" s="204"/>
      <c r="CQ143" s="204"/>
      <c r="CR143" s="207"/>
      <c r="CS143" s="207"/>
      <c r="CT143" s="208"/>
      <c r="CU143" s="209"/>
      <c r="CV143" s="208"/>
      <c r="CW143" s="207"/>
      <c r="CX143" s="207"/>
      <c r="CY143" s="207"/>
      <c r="DG143" s="172"/>
      <c r="GQ143" s="172"/>
      <c r="GR143" s="172"/>
      <c r="GS143" s="172"/>
      <c r="GT143" s="172"/>
      <c r="GW143" s="172"/>
    </row>
    <row r="144" spans="3:205">
      <c r="C144" s="194"/>
      <c r="D144" s="194"/>
      <c r="E144" s="194"/>
      <c r="F144" s="194"/>
      <c r="G144" s="194"/>
      <c r="H144" s="194"/>
      <c r="I144" s="194"/>
      <c r="J144" s="194"/>
      <c r="K144" s="258"/>
      <c r="L144" s="258"/>
      <c r="M144" s="211"/>
      <c r="N144" s="211"/>
      <c r="O144" s="211"/>
      <c r="P144" s="199"/>
      <c r="Q144" s="199"/>
      <c r="R144" s="199"/>
      <c r="S144" s="199"/>
      <c r="T144" s="199"/>
      <c r="U144" s="199"/>
      <c r="V144" s="199"/>
      <c r="W144" s="199"/>
      <c r="X144" s="199"/>
      <c r="Y144" s="199"/>
      <c r="Z144" s="198"/>
      <c r="AA144" s="198"/>
      <c r="AB144" s="199"/>
      <c r="AC144" s="199"/>
      <c r="AD144" s="201"/>
      <c r="AE144" s="202"/>
      <c r="AF144" s="202"/>
      <c r="AG144" s="203"/>
      <c r="AH144" s="203"/>
      <c r="AI144" s="203"/>
      <c r="AJ144" s="203"/>
      <c r="AK144" s="203"/>
      <c r="AL144" s="203"/>
      <c r="AM144" s="203"/>
      <c r="AN144" s="203"/>
      <c r="AO144" s="203"/>
      <c r="AP144" s="203"/>
      <c r="AQ144" s="203"/>
      <c r="AR144" s="203"/>
      <c r="AS144" s="203"/>
      <c r="AT144" s="203"/>
      <c r="AU144" s="203"/>
      <c r="AV144" s="203"/>
      <c r="AW144" s="203"/>
      <c r="AX144" s="203"/>
      <c r="AY144" s="203"/>
      <c r="AZ144" s="203"/>
      <c r="BA144" s="203"/>
      <c r="BB144" s="204"/>
      <c r="BC144" s="204"/>
      <c r="BD144" s="204"/>
      <c r="BE144" s="204"/>
      <c r="BF144" s="204"/>
      <c r="BG144" s="204"/>
      <c r="BH144" s="204"/>
      <c r="BI144" s="204"/>
      <c r="BJ144" s="204"/>
      <c r="BK144" s="204"/>
      <c r="BL144" s="204"/>
      <c r="BM144" s="204"/>
      <c r="BN144" s="204"/>
      <c r="BO144" s="204"/>
      <c r="BP144" s="204"/>
      <c r="BQ144" s="204"/>
      <c r="BR144" s="204"/>
      <c r="BS144" s="204"/>
      <c r="BT144" s="204"/>
      <c r="BU144" s="204"/>
      <c r="BV144" s="205"/>
      <c r="BW144" s="205"/>
      <c r="BX144" s="205"/>
      <c r="BY144" s="204"/>
      <c r="BZ144" s="204"/>
      <c r="CA144" s="204"/>
      <c r="CB144" s="205"/>
      <c r="CC144" s="204"/>
      <c r="CD144" s="205"/>
      <c r="CE144" s="204"/>
      <c r="CF144" s="204"/>
      <c r="CG144" s="204"/>
      <c r="CH144" s="206"/>
      <c r="CI144" s="204"/>
      <c r="CJ144" s="204"/>
      <c r="CK144" s="204"/>
      <c r="CL144" s="204"/>
      <c r="CM144" s="204"/>
      <c r="CN144" s="206"/>
      <c r="CO144" s="204"/>
      <c r="CP144" s="204"/>
      <c r="CQ144" s="204"/>
      <c r="CR144" s="207"/>
      <c r="CS144" s="207"/>
      <c r="CT144" s="208"/>
      <c r="CU144" s="209"/>
      <c r="CV144" s="208"/>
      <c r="CW144" s="207"/>
      <c r="CX144" s="207"/>
      <c r="CY144" s="207"/>
      <c r="DG144" s="172"/>
      <c r="GQ144" s="172"/>
      <c r="GR144" s="172"/>
      <c r="GS144" s="172"/>
      <c r="GT144" s="172"/>
      <c r="GW144" s="172"/>
    </row>
    <row r="145" spans="3:205">
      <c r="C145" s="194"/>
      <c r="D145" s="194"/>
      <c r="E145" s="194"/>
      <c r="F145" s="194"/>
      <c r="G145" s="194"/>
      <c r="H145" s="194"/>
      <c r="I145" s="194"/>
      <c r="J145" s="194"/>
      <c r="K145" s="258"/>
      <c r="L145" s="258"/>
      <c r="M145" s="211"/>
      <c r="N145" s="211"/>
      <c r="O145" s="211"/>
      <c r="P145" s="199"/>
      <c r="Q145" s="199"/>
      <c r="R145" s="199"/>
      <c r="S145" s="199"/>
      <c r="T145" s="199"/>
      <c r="U145" s="199"/>
      <c r="V145" s="199"/>
      <c r="W145" s="199"/>
      <c r="X145" s="199"/>
      <c r="Y145" s="199"/>
      <c r="Z145" s="198"/>
      <c r="AA145" s="198"/>
      <c r="AB145" s="199"/>
      <c r="AC145" s="199"/>
      <c r="AD145" s="201"/>
      <c r="AE145" s="202"/>
      <c r="AF145" s="202"/>
      <c r="AG145" s="203"/>
      <c r="AH145" s="203"/>
      <c r="AI145" s="203"/>
      <c r="AJ145" s="203"/>
      <c r="AK145" s="203"/>
      <c r="AL145" s="203"/>
      <c r="AM145" s="203"/>
      <c r="AN145" s="203"/>
      <c r="AO145" s="203"/>
      <c r="AP145" s="203"/>
      <c r="AQ145" s="203"/>
      <c r="AR145" s="203"/>
      <c r="AS145" s="203"/>
      <c r="AT145" s="203"/>
      <c r="AU145" s="203"/>
      <c r="AV145" s="203"/>
      <c r="AW145" s="203"/>
      <c r="AX145" s="203"/>
      <c r="AY145" s="203"/>
      <c r="AZ145" s="203"/>
      <c r="BA145" s="203"/>
      <c r="BB145" s="204"/>
      <c r="BC145" s="204"/>
      <c r="BD145" s="204"/>
      <c r="BE145" s="204"/>
      <c r="BF145" s="204"/>
      <c r="BG145" s="204"/>
      <c r="BH145" s="204"/>
      <c r="BI145" s="204"/>
      <c r="BJ145" s="204"/>
      <c r="BK145" s="204"/>
      <c r="BL145" s="204"/>
      <c r="BM145" s="204"/>
      <c r="BN145" s="204"/>
      <c r="BO145" s="204"/>
      <c r="BP145" s="204"/>
      <c r="BQ145" s="204"/>
      <c r="BR145" s="204"/>
      <c r="BS145" s="204"/>
      <c r="BT145" s="204"/>
      <c r="BU145" s="204"/>
      <c r="BV145" s="205"/>
      <c r="BW145" s="205"/>
      <c r="BX145" s="205"/>
      <c r="BY145" s="204"/>
      <c r="BZ145" s="204"/>
      <c r="CA145" s="204"/>
      <c r="CB145" s="205"/>
      <c r="CC145" s="204"/>
      <c r="CD145" s="205"/>
      <c r="CE145" s="204"/>
      <c r="CF145" s="204"/>
      <c r="CG145" s="204"/>
      <c r="CH145" s="206"/>
      <c r="CI145" s="204"/>
      <c r="CJ145" s="204"/>
      <c r="CK145" s="204"/>
      <c r="CL145" s="204"/>
      <c r="CM145" s="204"/>
      <c r="CN145" s="206"/>
      <c r="CO145" s="204"/>
      <c r="CP145" s="204"/>
      <c r="CQ145" s="204"/>
      <c r="CR145" s="207"/>
      <c r="CS145" s="207"/>
      <c r="CT145" s="208"/>
      <c r="CU145" s="209"/>
      <c r="CV145" s="208"/>
      <c r="CW145" s="207"/>
      <c r="CX145" s="207"/>
      <c r="CY145" s="207"/>
      <c r="DG145" s="172"/>
      <c r="GQ145" s="172"/>
      <c r="GR145" s="172"/>
      <c r="GS145" s="172"/>
      <c r="GT145" s="172"/>
      <c r="GW145" s="172"/>
    </row>
    <row r="146" spans="3:205">
      <c r="C146" s="194"/>
      <c r="D146" s="194"/>
      <c r="E146" s="194"/>
      <c r="F146" s="194"/>
      <c r="G146" s="194"/>
      <c r="H146" s="194"/>
      <c r="I146" s="194"/>
      <c r="J146" s="194"/>
      <c r="K146" s="258"/>
      <c r="L146" s="258"/>
      <c r="M146" s="211"/>
      <c r="N146" s="211"/>
      <c r="O146" s="211"/>
      <c r="P146" s="199"/>
      <c r="Q146" s="199"/>
      <c r="R146" s="199"/>
      <c r="S146" s="199"/>
      <c r="T146" s="199"/>
      <c r="U146" s="199"/>
      <c r="V146" s="199"/>
      <c r="W146" s="199"/>
      <c r="X146" s="199"/>
      <c r="Y146" s="199"/>
      <c r="Z146" s="198"/>
      <c r="AA146" s="198"/>
      <c r="AB146" s="199"/>
      <c r="AC146" s="199"/>
      <c r="AD146" s="201"/>
      <c r="AE146" s="202"/>
      <c r="AF146" s="202"/>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4"/>
      <c r="BC146" s="204"/>
      <c r="BD146" s="204"/>
      <c r="BE146" s="204"/>
      <c r="BF146" s="204"/>
      <c r="BG146" s="204"/>
      <c r="BH146" s="204"/>
      <c r="BI146" s="204"/>
      <c r="BJ146" s="204"/>
      <c r="BK146" s="204"/>
      <c r="BL146" s="204"/>
      <c r="BM146" s="204"/>
      <c r="BN146" s="204"/>
      <c r="BO146" s="204"/>
      <c r="BP146" s="204"/>
      <c r="BQ146" s="204"/>
      <c r="BR146" s="204"/>
      <c r="BS146" s="204"/>
      <c r="BT146" s="204"/>
      <c r="BU146" s="204"/>
      <c r="BV146" s="205"/>
      <c r="BW146" s="205"/>
      <c r="BX146" s="205"/>
      <c r="BY146" s="204"/>
      <c r="BZ146" s="204"/>
      <c r="CA146" s="204"/>
      <c r="CB146" s="205"/>
      <c r="CC146" s="204"/>
      <c r="CD146" s="205"/>
      <c r="CE146" s="204"/>
      <c r="CF146" s="204"/>
      <c r="CG146" s="204"/>
      <c r="CH146" s="206"/>
      <c r="CI146" s="204"/>
      <c r="CJ146" s="204"/>
      <c r="CK146" s="204"/>
      <c r="CL146" s="204"/>
      <c r="CM146" s="204"/>
      <c r="CN146" s="206"/>
      <c r="CO146" s="204"/>
      <c r="CP146" s="204"/>
      <c r="CQ146" s="204"/>
      <c r="CR146" s="207"/>
      <c r="CS146" s="207"/>
      <c r="CT146" s="208"/>
      <c r="CU146" s="209"/>
      <c r="CV146" s="208"/>
      <c r="CW146" s="207"/>
      <c r="CX146" s="207"/>
      <c r="CY146" s="207"/>
      <c r="DG146" s="172"/>
      <c r="GQ146" s="172"/>
      <c r="GR146" s="172"/>
      <c r="GS146" s="172"/>
      <c r="GT146" s="172"/>
      <c r="GW146" s="172"/>
    </row>
    <row r="147" spans="3:205">
      <c r="C147" s="194"/>
      <c r="D147" s="194"/>
      <c r="E147" s="194"/>
      <c r="F147" s="194"/>
      <c r="G147" s="194"/>
      <c r="H147" s="194"/>
      <c r="I147" s="194"/>
      <c r="J147" s="194"/>
      <c r="K147" s="258"/>
      <c r="L147" s="258"/>
      <c r="M147" s="211"/>
      <c r="N147" s="211"/>
      <c r="O147" s="211"/>
      <c r="P147" s="199"/>
      <c r="Q147" s="199"/>
      <c r="R147" s="199"/>
      <c r="S147" s="199"/>
      <c r="T147" s="199"/>
      <c r="U147" s="199"/>
      <c r="V147" s="199"/>
      <c r="W147" s="199"/>
      <c r="X147" s="199"/>
      <c r="Y147" s="199"/>
      <c r="Z147" s="198"/>
      <c r="AA147" s="198"/>
      <c r="AB147" s="199"/>
      <c r="AC147" s="199"/>
      <c r="AD147" s="201"/>
      <c r="AE147" s="202"/>
      <c r="AF147" s="202"/>
      <c r="AG147" s="203"/>
      <c r="AH147" s="203"/>
      <c r="AI147" s="203"/>
      <c r="AJ147" s="203"/>
      <c r="AK147" s="203"/>
      <c r="AL147" s="203"/>
      <c r="AM147" s="203"/>
      <c r="AN147" s="203"/>
      <c r="AO147" s="203"/>
      <c r="AP147" s="203"/>
      <c r="AQ147" s="203"/>
      <c r="AR147" s="203"/>
      <c r="AS147" s="203"/>
      <c r="AT147" s="203"/>
      <c r="AU147" s="203"/>
      <c r="AV147" s="203"/>
      <c r="AW147" s="203"/>
      <c r="AX147" s="203"/>
      <c r="AY147" s="203"/>
      <c r="AZ147" s="203"/>
      <c r="BA147" s="203"/>
      <c r="BB147" s="204"/>
      <c r="BC147" s="204"/>
      <c r="BD147" s="204"/>
      <c r="BE147" s="204"/>
      <c r="BF147" s="204"/>
      <c r="BG147" s="204"/>
      <c r="BH147" s="204"/>
      <c r="BI147" s="204"/>
      <c r="BJ147" s="204"/>
      <c r="BK147" s="204"/>
      <c r="BL147" s="204"/>
      <c r="BM147" s="204"/>
      <c r="BN147" s="204"/>
      <c r="BO147" s="204"/>
      <c r="BP147" s="204"/>
      <c r="BQ147" s="204"/>
      <c r="BR147" s="204"/>
      <c r="BS147" s="204"/>
      <c r="BT147" s="204"/>
      <c r="BU147" s="204"/>
      <c r="BV147" s="205"/>
      <c r="BW147" s="205"/>
      <c r="BX147" s="205"/>
      <c r="BY147" s="204"/>
      <c r="BZ147" s="204"/>
      <c r="CA147" s="204"/>
      <c r="CB147" s="205"/>
      <c r="CC147" s="204"/>
      <c r="CD147" s="205"/>
      <c r="CE147" s="204"/>
      <c r="CF147" s="204"/>
      <c r="CG147" s="204"/>
      <c r="CH147" s="206"/>
      <c r="CI147" s="204"/>
      <c r="CJ147" s="204"/>
      <c r="CK147" s="204"/>
      <c r="CL147" s="204"/>
      <c r="CM147" s="204"/>
      <c r="CN147" s="206"/>
      <c r="CO147" s="204"/>
      <c r="CP147" s="204"/>
      <c r="CQ147" s="204"/>
      <c r="CR147" s="207"/>
      <c r="CS147" s="207"/>
      <c r="CT147" s="208"/>
      <c r="CU147" s="209"/>
      <c r="CV147" s="208"/>
      <c r="CW147" s="207"/>
      <c r="CX147" s="207"/>
      <c r="CY147" s="207"/>
      <c r="DG147" s="172"/>
      <c r="GQ147" s="172"/>
      <c r="GR147" s="172"/>
      <c r="GS147" s="172"/>
      <c r="GT147" s="172"/>
      <c r="GW147" s="172"/>
    </row>
    <row r="148" spans="3:205">
      <c r="C148" s="194"/>
      <c r="D148" s="194"/>
      <c r="E148" s="194"/>
      <c r="F148" s="194"/>
      <c r="G148" s="194"/>
      <c r="H148" s="194"/>
      <c r="I148" s="194"/>
      <c r="J148" s="194"/>
      <c r="K148" s="258"/>
      <c r="L148" s="258"/>
      <c r="M148" s="211"/>
      <c r="N148" s="211"/>
      <c r="O148" s="211"/>
      <c r="P148" s="199"/>
      <c r="Q148" s="199"/>
      <c r="R148" s="199"/>
      <c r="S148" s="199"/>
      <c r="T148" s="199"/>
      <c r="U148" s="199"/>
      <c r="V148" s="199"/>
      <c r="W148" s="199"/>
      <c r="X148" s="199"/>
      <c r="Y148" s="199"/>
      <c r="Z148" s="198"/>
      <c r="AA148" s="198"/>
      <c r="AB148" s="199"/>
      <c r="AC148" s="199"/>
      <c r="AD148" s="201"/>
      <c r="AE148" s="202"/>
      <c r="AF148" s="202"/>
      <c r="AG148" s="203"/>
      <c r="AH148" s="203"/>
      <c r="AI148" s="203"/>
      <c r="AJ148" s="203"/>
      <c r="AK148" s="203"/>
      <c r="AL148" s="203"/>
      <c r="AM148" s="203"/>
      <c r="AN148" s="203"/>
      <c r="AO148" s="203"/>
      <c r="AP148" s="203"/>
      <c r="AQ148" s="203"/>
      <c r="AR148" s="203"/>
      <c r="AS148" s="203"/>
      <c r="AT148" s="203"/>
      <c r="AU148" s="203"/>
      <c r="AV148" s="203"/>
      <c r="AW148" s="203"/>
      <c r="AX148" s="203"/>
      <c r="AY148" s="203"/>
      <c r="AZ148" s="203"/>
      <c r="BA148" s="203"/>
      <c r="BB148" s="204"/>
      <c r="BC148" s="204"/>
      <c r="BD148" s="204"/>
      <c r="BE148" s="204"/>
      <c r="BF148" s="204"/>
      <c r="BG148" s="204"/>
      <c r="BH148" s="204"/>
      <c r="BI148" s="204"/>
      <c r="BJ148" s="204"/>
      <c r="BK148" s="204"/>
      <c r="BL148" s="204"/>
      <c r="BM148" s="204"/>
      <c r="BN148" s="204"/>
      <c r="BO148" s="204"/>
      <c r="BP148" s="204"/>
      <c r="BQ148" s="204"/>
      <c r="BR148" s="204"/>
      <c r="BS148" s="204"/>
      <c r="BT148" s="204"/>
      <c r="BU148" s="204"/>
      <c r="BV148" s="205"/>
      <c r="BW148" s="205"/>
      <c r="BX148" s="205"/>
      <c r="BY148" s="204"/>
      <c r="BZ148" s="204"/>
      <c r="CA148" s="204"/>
      <c r="CB148" s="205"/>
      <c r="CC148" s="204"/>
      <c r="CD148" s="205"/>
      <c r="CE148" s="204"/>
      <c r="CF148" s="204"/>
      <c r="CG148" s="204"/>
      <c r="CH148" s="206"/>
      <c r="CI148" s="204"/>
      <c r="CJ148" s="204"/>
      <c r="CK148" s="204"/>
      <c r="CL148" s="204"/>
      <c r="CM148" s="204"/>
      <c r="CN148" s="206"/>
      <c r="CO148" s="204"/>
      <c r="CP148" s="204"/>
      <c r="CQ148" s="204"/>
      <c r="CR148" s="207"/>
      <c r="CS148" s="207"/>
      <c r="CT148" s="208"/>
      <c r="CU148" s="209"/>
      <c r="CV148" s="208"/>
      <c r="CW148" s="207"/>
      <c r="CX148" s="207"/>
      <c r="CY148" s="207"/>
      <c r="DG148" s="172"/>
      <c r="GQ148" s="172"/>
      <c r="GR148" s="172"/>
      <c r="GS148" s="172"/>
      <c r="GT148" s="172"/>
      <c r="GW148" s="172"/>
    </row>
    <row r="149" spans="3:205">
      <c r="C149" s="194"/>
      <c r="D149" s="194"/>
      <c r="E149" s="194"/>
      <c r="F149" s="194"/>
      <c r="G149" s="194"/>
      <c r="H149" s="194"/>
      <c r="I149" s="194"/>
      <c r="J149" s="194"/>
      <c r="K149" s="258"/>
      <c r="L149" s="258"/>
      <c r="M149" s="211"/>
      <c r="N149" s="211"/>
      <c r="O149" s="211"/>
      <c r="P149" s="199"/>
      <c r="Q149" s="199"/>
      <c r="R149" s="199"/>
      <c r="S149" s="199"/>
      <c r="T149" s="199"/>
      <c r="U149" s="199"/>
      <c r="V149" s="199"/>
      <c r="W149" s="199"/>
      <c r="X149" s="199"/>
      <c r="Y149" s="199"/>
      <c r="Z149" s="198"/>
      <c r="AA149" s="198"/>
      <c r="AB149" s="199"/>
      <c r="AC149" s="199"/>
      <c r="AD149" s="201"/>
      <c r="AE149" s="202"/>
      <c r="AF149" s="202"/>
      <c r="AG149" s="203"/>
      <c r="AH149" s="203"/>
      <c r="AI149" s="203"/>
      <c r="AJ149" s="203"/>
      <c r="AK149" s="203"/>
      <c r="AL149" s="203"/>
      <c r="AM149" s="203"/>
      <c r="AN149" s="203"/>
      <c r="AO149" s="203"/>
      <c r="AP149" s="203"/>
      <c r="AQ149" s="203"/>
      <c r="AR149" s="203"/>
      <c r="AS149" s="203"/>
      <c r="AT149" s="203"/>
      <c r="AU149" s="203"/>
      <c r="AV149" s="203"/>
      <c r="AW149" s="203"/>
      <c r="AX149" s="203"/>
      <c r="AY149" s="203"/>
      <c r="AZ149" s="203"/>
      <c r="BA149" s="203"/>
      <c r="BB149" s="204"/>
      <c r="BC149" s="204"/>
      <c r="BD149" s="204"/>
      <c r="BE149" s="204"/>
      <c r="BF149" s="204"/>
      <c r="BG149" s="204"/>
      <c r="BH149" s="204"/>
      <c r="BI149" s="204"/>
      <c r="BJ149" s="204"/>
      <c r="BK149" s="204"/>
      <c r="BL149" s="204"/>
      <c r="BM149" s="204"/>
      <c r="BN149" s="204"/>
      <c r="BO149" s="204"/>
      <c r="BP149" s="204"/>
      <c r="BQ149" s="204"/>
      <c r="BR149" s="204"/>
      <c r="BS149" s="204"/>
      <c r="BT149" s="204"/>
      <c r="BU149" s="204"/>
      <c r="BV149" s="205"/>
      <c r="BW149" s="205"/>
      <c r="BX149" s="205"/>
      <c r="BY149" s="204"/>
      <c r="BZ149" s="204"/>
      <c r="CA149" s="204"/>
      <c r="CB149" s="205"/>
      <c r="CC149" s="204"/>
      <c r="CD149" s="205"/>
      <c r="CE149" s="204"/>
      <c r="CF149" s="204"/>
      <c r="CG149" s="204"/>
      <c r="CH149" s="206"/>
      <c r="CI149" s="204"/>
      <c r="CJ149" s="204"/>
      <c r="CK149" s="204"/>
      <c r="CL149" s="204"/>
      <c r="CM149" s="204"/>
      <c r="CN149" s="206"/>
      <c r="CO149" s="204"/>
      <c r="CP149" s="204"/>
      <c r="CQ149" s="204"/>
      <c r="CR149" s="207"/>
      <c r="CS149" s="207"/>
      <c r="CT149" s="208"/>
      <c r="CU149" s="209"/>
      <c r="CV149" s="208"/>
      <c r="CW149" s="207"/>
      <c r="CX149" s="207"/>
      <c r="CY149" s="207"/>
      <c r="DG149" s="172"/>
      <c r="GQ149" s="172"/>
      <c r="GR149" s="172"/>
      <c r="GS149" s="172"/>
      <c r="GT149" s="172"/>
      <c r="GW149" s="172"/>
    </row>
    <row r="150" spans="3:205">
      <c r="C150" s="194"/>
      <c r="D150" s="194"/>
      <c r="E150" s="194"/>
      <c r="F150" s="194"/>
      <c r="G150" s="194"/>
      <c r="H150" s="194"/>
      <c r="I150" s="194"/>
      <c r="J150" s="194"/>
      <c r="K150" s="258"/>
      <c r="L150" s="258"/>
      <c r="M150" s="211"/>
      <c r="N150" s="211"/>
      <c r="O150" s="211"/>
      <c r="P150" s="199"/>
      <c r="Q150" s="199"/>
      <c r="R150" s="199"/>
      <c r="S150" s="199"/>
      <c r="T150" s="199"/>
      <c r="U150" s="199"/>
      <c r="V150" s="199"/>
      <c r="W150" s="199"/>
      <c r="X150" s="199"/>
      <c r="Y150" s="199"/>
      <c r="Z150" s="198"/>
      <c r="AA150" s="198"/>
      <c r="AB150" s="199"/>
      <c r="AC150" s="199"/>
      <c r="AD150" s="201"/>
      <c r="AE150" s="202"/>
      <c r="AF150" s="202"/>
      <c r="AG150" s="203"/>
      <c r="AH150" s="203"/>
      <c r="AI150" s="203"/>
      <c r="AJ150" s="203"/>
      <c r="AK150" s="203"/>
      <c r="AL150" s="203"/>
      <c r="AM150" s="203"/>
      <c r="AN150" s="203"/>
      <c r="AO150" s="203"/>
      <c r="AP150" s="203"/>
      <c r="AQ150" s="203"/>
      <c r="AR150" s="203"/>
      <c r="AS150" s="203"/>
      <c r="AT150" s="203"/>
      <c r="AU150" s="203"/>
      <c r="AV150" s="203"/>
      <c r="AW150" s="203"/>
      <c r="AX150" s="203"/>
      <c r="AY150" s="203"/>
      <c r="AZ150" s="203"/>
      <c r="BA150" s="203"/>
      <c r="BB150" s="204"/>
      <c r="BC150" s="204"/>
      <c r="BD150" s="204"/>
      <c r="BE150" s="204"/>
      <c r="BF150" s="204"/>
      <c r="BG150" s="204"/>
      <c r="BH150" s="204"/>
      <c r="BI150" s="204"/>
      <c r="BJ150" s="204"/>
      <c r="BK150" s="204"/>
      <c r="BL150" s="204"/>
      <c r="BM150" s="204"/>
      <c r="BN150" s="204"/>
      <c r="BO150" s="204"/>
      <c r="BP150" s="204"/>
      <c r="BQ150" s="204"/>
      <c r="BR150" s="204"/>
      <c r="BS150" s="204"/>
      <c r="BT150" s="204"/>
      <c r="BU150" s="204"/>
      <c r="BV150" s="205"/>
      <c r="BW150" s="205"/>
      <c r="BX150" s="205"/>
      <c r="BY150" s="204"/>
      <c r="BZ150" s="204"/>
      <c r="CA150" s="204"/>
      <c r="CB150" s="205"/>
      <c r="CC150" s="204"/>
      <c r="CD150" s="205"/>
      <c r="CE150" s="204"/>
      <c r="CF150" s="204"/>
      <c r="CG150" s="204"/>
      <c r="CH150" s="206"/>
      <c r="CI150" s="204"/>
      <c r="CJ150" s="204"/>
      <c r="CK150" s="204"/>
      <c r="CL150" s="204"/>
      <c r="CM150" s="204"/>
      <c r="CN150" s="206"/>
      <c r="CO150" s="204"/>
      <c r="CP150" s="204"/>
      <c r="CQ150" s="204"/>
      <c r="CR150" s="207"/>
      <c r="CS150" s="207"/>
      <c r="CT150" s="208"/>
      <c r="CU150" s="209"/>
      <c r="CV150" s="208"/>
      <c r="CW150" s="207"/>
      <c r="CX150" s="207"/>
      <c r="CY150" s="207"/>
      <c r="DG150" s="172"/>
      <c r="GQ150" s="172"/>
      <c r="GR150" s="172"/>
      <c r="GS150" s="172"/>
      <c r="GT150" s="172"/>
      <c r="GW150" s="172"/>
    </row>
    <row r="151" spans="3:205">
      <c r="C151" s="194"/>
      <c r="D151" s="194"/>
      <c r="E151" s="194"/>
      <c r="F151" s="194"/>
      <c r="G151" s="194"/>
      <c r="H151" s="194"/>
      <c r="I151" s="194"/>
      <c r="J151" s="194"/>
      <c r="K151" s="258"/>
      <c r="L151" s="258"/>
      <c r="M151" s="211"/>
      <c r="N151" s="211"/>
      <c r="O151" s="211"/>
      <c r="P151" s="199"/>
      <c r="Q151" s="199"/>
      <c r="R151" s="199"/>
      <c r="S151" s="199"/>
      <c r="T151" s="199"/>
      <c r="U151" s="199"/>
      <c r="V151" s="199"/>
      <c r="W151" s="199"/>
      <c r="X151" s="199"/>
      <c r="Y151" s="199"/>
      <c r="Z151" s="198"/>
      <c r="AA151" s="198"/>
      <c r="AB151" s="199"/>
      <c r="AC151" s="199"/>
      <c r="AD151" s="201"/>
      <c r="AE151" s="202"/>
      <c r="AF151" s="202"/>
      <c r="AG151" s="203"/>
      <c r="AH151" s="203"/>
      <c r="AI151" s="203"/>
      <c r="AJ151" s="203"/>
      <c r="AK151" s="203"/>
      <c r="AL151" s="203"/>
      <c r="AM151" s="203"/>
      <c r="AN151" s="203"/>
      <c r="AO151" s="203"/>
      <c r="AP151" s="203"/>
      <c r="AQ151" s="203"/>
      <c r="AR151" s="203"/>
      <c r="AS151" s="203"/>
      <c r="AT151" s="203"/>
      <c r="AU151" s="203"/>
      <c r="AV151" s="203"/>
      <c r="AW151" s="203"/>
      <c r="AX151" s="203"/>
      <c r="AY151" s="203"/>
      <c r="AZ151" s="203"/>
      <c r="BA151" s="203"/>
      <c r="BB151" s="204"/>
      <c r="BC151" s="204"/>
      <c r="BD151" s="204"/>
      <c r="BE151" s="204"/>
      <c r="BF151" s="204"/>
      <c r="BG151" s="204"/>
      <c r="BH151" s="204"/>
      <c r="BI151" s="204"/>
      <c r="BJ151" s="204"/>
      <c r="BK151" s="204"/>
      <c r="BL151" s="204"/>
      <c r="BM151" s="204"/>
      <c r="BN151" s="204"/>
      <c r="BO151" s="204"/>
      <c r="BP151" s="204"/>
      <c r="BQ151" s="204"/>
      <c r="BR151" s="204"/>
      <c r="BS151" s="204"/>
      <c r="BT151" s="204"/>
      <c r="BU151" s="204"/>
      <c r="BV151" s="205"/>
      <c r="BW151" s="205"/>
      <c r="BX151" s="205"/>
      <c r="BY151" s="204"/>
      <c r="BZ151" s="204"/>
      <c r="CA151" s="204"/>
      <c r="CB151" s="205"/>
      <c r="CC151" s="204"/>
      <c r="CD151" s="205"/>
      <c r="CE151" s="204"/>
      <c r="CF151" s="204"/>
      <c r="CG151" s="204"/>
      <c r="CH151" s="206"/>
      <c r="CI151" s="204"/>
      <c r="CJ151" s="204"/>
      <c r="CK151" s="204"/>
      <c r="CL151" s="204"/>
      <c r="CM151" s="204"/>
      <c r="CN151" s="206"/>
      <c r="CO151" s="204"/>
      <c r="CP151" s="204"/>
      <c r="CQ151" s="204"/>
      <c r="CR151" s="207"/>
      <c r="CS151" s="207"/>
      <c r="CT151" s="208"/>
      <c r="CU151" s="209"/>
      <c r="CV151" s="208"/>
      <c r="CW151" s="207"/>
      <c r="CX151" s="207"/>
      <c r="CY151" s="207"/>
      <c r="DG151" s="172"/>
      <c r="GQ151" s="172"/>
      <c r="GR151" s="172"/>
      <c r="GS151" s="172"/>
      <c r="GT151" s="172"/>
      <c r="GW151" s="172"/>
    </row>
    <row r="152" spans="3:205">
      <c r="C152" s="194"/>
      <c r="D152" s="194"/>
      <c r="E152" s="194"/>
      <c r="F152" s="194"/>
      <c r="G152" s="194"/>
      <c r="H152" s="194"/>
      <c r="I152" s="194"/>
      <c r="J152" s="194"/>
      <c r="K152" s="258"/>
      <c r="L152" s="258"/>
      <c r="M152" s="211"/>
      <c r="N152" s="211"/>
      <c r="O152" s="211"/>
      <c r="P152" s="199"/>
      <c r="Q152" s="199"/>
      <c r="R152" s="199"/>
      <c r="S152" s="199"/>
      <c r="T152" s="199"/>
      <c r="U152" s="199"/>
      <c r="V152" s="199"/>
      <c r="W152" s="199"/>
      <c r="X152" s="199"/>
      <c r="Y152" s="199"/>
      <c r="Z152" s="198"/>
      <c r="AA152" s="198"/>
      <c r="AB152" s="199"/>
      <c r="AC152" s="199"/>
      <c r="AD152" s="201"/>
      <c r="AE152" s="202"/>
      <c r="AF152" s="202"/>
      <c r="AG152" s="203"/>
      <c r="AH152" s="203"/>
      <c r="AI152" s="203"/>
      <c r="AJ152" s="203"/>
      <c r="AK152" s="203"/>
      <c r="AL152" s="203"/>
      <c r="AM152" s="203"/>
      <c r="AN152" s="203"/>
      <c r="AO152" s="203"/>
      <c r="AP152" s="203"/>
      <c r="AQ152" s="203"/>
      <c r="AR152" s="203"/>
      <c r="AS152" s="203"/>
      <c r="AT152" s="203"/>
      <c r="AU152" s="203"/>
      <c r="AV152" s="203"/>
      <c r="AW152" s="203"/>
      <c r="AX152" s="203"/>
      <c r="AY152" s="203"/>
      <c r="AZ152" s="203"/>
      <c r="BA152" s="203"/>
      <c r="BB152" s="204"/>
      <c r="BC152" s="204"/>
      <c r="BD152" s="204"/>
      <c r="BE152" s="204"/>
      <c r="BF152" s="204"/>
      <c r="BG152" s="204"/>
      <c r="BH152" s="204"/>
      <c r="BI152" s="204"/>
      <c r="BJ152" s="204"/>
      <c r="BK152" s="204"/>
      <c r="BL152" s="204"/>
      <c r="BM152" s="204"/>
      <c r="BN152" s="204"/>
      <c r="BO152" s="204"/>
      <c r="BP152" s="204"/>
      <c r="BQ152" s="204"/>
      <c r="BR152" s="204"/>
      <c r="BS152" s="204"/>
      <c r="BT152" s="204"/>
      <c r="BU152" s="204"/>
      <c r="BV152" s="205"/>
      <c r="BW152" s="205"/>
      <c r="BX152" s="205"/>
      <c r="BY152" s="204"/>
      <c r="BZ152" s="204"/>
      <c r="CA152" s="204"/>
      <c r="CB152" s="205"/>
      <c r="CC152" s="204"/>
      <c r="CD152" s="205"/>
      <c r="CE152" s="204"/>
      <c r="CF152" s="204"/>
      <c r="CG152" s="204"/>
      <c r="CH152" s="206"/>
      <c r="CI152" s="204"/>
      <c r="CJ152" s="204"/>
      <c r="CK152" s="204"/>
      <c r="CL152" s="204"/>
      <c r="CM152" s="204"/>
      <c r="CN152" s="206"/>
      <c r="CO152" s="204"/>
      <c r="CP152" s="204"/>
      <c r="CQ152" s="204"/>
      <c r="CR152" s="207"/>
      <c r="CS152" s="207"/>
      <c r="CT152" s="208"/>
      <c r="CU152" s="209"/>
      <c r="CV152" s="208"/>
      <c r="CW152" s="207"/>
      <c r="CX152" s="207"/>
      <c r="CY152" s="207"/>
      <c r="DG152" s="172"/>
      <c r="GQ152" s="172"/>
      <c r="GR152" s="172"/>
      <c r="GS152" s="172"/>
      <c r="GT152" s="172"/>
      <c r="GW152" s="172"/>
    </row>
    <row r="153" spans="3:205">
      <c r="C153" s="194"/>
      <c r="D153" s="194"/>
      <c r="E153" s="194"/>
      <c r="F153" s="194"/>
      <c r="G153" s="194"/>
      <c r="H153" s="194"/>
      <c r="I153" s="194"/>
      <c r="J153" s="194"/>
      <c r="K153" s="258"/>
      <c r="L153" s="258"/>
      <c r="M153" s="211"/>
      <c r="N153" s="211"/>
      <c r="O153" s="211"/>
      <c r="P153" s="199"/>
      <c r="Q153" s="199"/>
      <c r="R153" s="199"/>
      <c r="S153" s="199"/>
      <c r="T153" s="199"/>
      <c r="U153" s="199"/>
      <c r="V153" s="199"/>
      <c r="W153" s="199"/>
      <c r="X153" s="199"/>
      <c r="Y153" s="199"/>
      <c r="Z153" s="198"/>
      <c r="AA153" s="198"/>
      <c r="AB153" s="199"/>
      <c r="AC153" s="199"/>
      <c r="AD153" s="201"/>
      <c r="AE153" s="202"/>
      <c r="AF153" s="202"/>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4"/>
      <c r="BC153" s="204"/>
      <c r="BD153" s="204"/>
      <c r="BE153" s="204"/>
      <c r="BF153" s="204"/>
      <c r="BG153" s="204"/>
      <c r="BH153" s="204"/>
      <c r="BI153" s="204"/>
      <c r="BJ153" s="204"/>
      <c r="BK153" s="204"/>
      <c r="BL153" s="204"/>
      <c r="BM153" s="204"/>
      <c r="BN153" s="204"/>
      <c r="BO153" s="204"/>
      <c r="BP153" s="204"/>
      <c r="BQ153" s="204"/>
      <c r="BR153" s="204"/>
      <c r="BS153" s="204"/>
      <c r="BT153" s="204"/>
      <c r="BU153" s="204"/>
      <c r="BV153" s="205"/>
      <c r="BW153" s="205"/>
      <c r="BX153" s="205"/>
      <c r="BY153" s="204"/>
      <c r="BZ153" s="204"/>
      <c r="CA153" s="204"/>
      <c r="CB153" s="205"/>
      <c r="CC153" s="204"/>
      <c r="CD153" s="205"/>
      <c r="CE153" s="204"/>
      <c r="CF153" s="204"/>
      <c r="CG153" s="204"/>
      <c r="CH153" s="206"/>
      <c r="CI153" s="204"/>
      <c r="CJ153" s="204"/>
      <c r="CK153" s="204"/>
      <c r="CL153" s="204"/>
      <c r="CM153" s="204"/>
      <c r="CN153" s="206"/>
      <c r="CO153" s="204"/>
      <c r="CP153" s="204"/>
      <c r="CQ153" s="204"/>
      <c r="CR153" s="207"/>
      <c r="CS153" s="207"/>
      <c r="CT153" s="208"/>
      <c r="CU153" s="209"/>
      <c r="CV153" s="208"/>
      <c r="CW153" s="207"/>
      <c r="CX153" s="207"/>
      <c r="CY153" s="207"/>
      <c r="DG153" s="172"/>
      <c r="GQ153" s="172"/>
      <c r="GR153" s="172"/>
      <c r="GS153" s="172"/>
      <c r="GT153" s="172"/>
      <c r="GW153" s="172"/>
    </row>
    <row r="154" spans="3:205">
      <c r="C154" s="194"/>
      <c r="D154" s="194"/>
      <c r="E154" s="194"/>
      <c r="F154" s="194"/>
      <c r="G154" s="194"/>
      <c r="H154" s="194"/>
      <c r="I154" s="194"/>
      <c r="J154" s="194"/>
      <c r="K154" s="258"/>
      <c r="L154" s="258"/>
      <c r="M154" s="211"/>
      <c r="N154" s="211"/>
      <c r="O154" s="211"/>
      <c r="P154" s="199"/>
      <c r="Q154" s="199"/>
      <c r="R154" s="199"/>
      <c r="S154" s="199"/>
      <c r="T154" s="199"/>
      <c r="U154" s="199"/>
      <c r="V154" s="199"/>
      <c r="W154" s="199"/>
      <c r="X154" s="199"/>
      <c r="Y154" s="199"/>
      <c r="Z154" s="198"/>
      <c r="AA154" s="198"/>
      <c r="AB154" s="199"/>
      <c r="AC154" s="199"/>
      <c r="AD154" s="201"/>
      <c r="AE154" s="202"/>
      <c r="AF154" s="202"/>
      <c r="AG154" s="203"/>
      <c r="AH154" s="203"/>
      <c r="AI154" s="203"/>
      <c r="AJ154" s="203"/>
      <c r="AK154" s="203"/>
      <c r="AL154" s="203"/>
      <c r="AM154" s="203"/>
      <c r="AN154" s="203"/>
      <c r="AO154" s="203"/>
      <c r="AP154" s="203"/>
      <c r="AQ154" s="203"/>
      <c r="AR154" s="203"/>
      <c r="AS154" s="203"/>
      <c r="AT154" s="203"/>
      <c r="AU154" s="203"/>
      <c r="AV154" s="203"/>
      <c r="AW154" s="203"/>
      <c r="AX154" s="203"/>
      <c r="AY154" s="203"/>
      <c r="AZ154" s="203"/>
      <c r="BA154" s="203"/>
      <c r="BB154" s="204"/>
      <c r="BC154" s="204"/>
      <c r="BD154" s="204"/>
      <c r="BE154" s="204"/>
      <c r="BF154" s="204"/>
      <c r="BG154" s="204"/>
      <c r="BH154" s="204"/>
      <c r="BI154" s="204"/>
      <c r="BJ154" s="204"/>
      <c r="BK154" s="204"/>
      <c r="BL154" s="204"/>
      <c r="BM154" s="204"/>
      <c r="BN154" s="204"/>
      <c r="BO154" s="204"/>
      <c r="BP154" s="204"/>
      <c r="BQ154" s="204"/>
      <c r="BR154" s="204"/>
      <c r="BS154" s="204"/>
      <c r="BT154" s="204"/>
      <c r="BU154" s="204"/>
      <c r="BV154" s="205"/>
      <c r="BW154" s="205"/>
      <c r="BX154" s="205"/>
      <c r="BY154" s="204"/>
      <c r="BZ154" s="204"/>
      <c r="CA154" s="204"/>
      <c r="CB154" s="205"/>
      <c r="CC154" s="204"/>
      <c r="CD154" s="205"/>
      <c r="CE154" s="204"/>
      <c r="CF154" s="204"/>
      <c r="CG154" s="204"/>
      <c r="CH154" s="206"/>
      <c r="CI154" s="204"/>
      <c r="CJ154" s="204"/>
      <c r="CK154" s="204"/>
      <c r="CL154" s="204"/>
      <c r="CM154" s="204"/>
      <c r="CN154" s="206"/>
      <c r="CO154" s="204"/>
      <c r="CP154" s="204"/>
      <c r="CQ154" s="204"/>
      <c r="CR154" s="207"/>
      <c r="CS154" s="207"/>
      <c r="CT154" s="208"/>
      <c r="CU154" s="209"/>
      <c r="CV154" s="208"/>
      <c r="CW154" s="207"/>
      <c r="CX154" s="207"/>
      <c r="CY154" s="207"/>
      <c r="DG154" s="172"/>
      <c r="GQ154" s="172"/>
      <c r="GR154" s="172"/>
      <c r="GS154" s="172"/>
      <c r="GT154" s="172"/>
      <c r="GW154" s="172"/>
    </row>
    <row r="155" spans="3:205">
      <c r="C155" s="194"/>
      <c r="D155" s="194"/>
      <c r="E155" s="194"/>
      <c r="F155" s="194"/>
      <c r="G155" s="194"/>
      <c r="H155" s="194"/>
      <c r="I155" s="194"/>
      <c r="J155" s="194"/>
      <c r="K155" s="258"/>
      <c r="L155" s="258"/>
      <c r="M155" s="211"/>
      <c r="N155" s="211"/>
      <c r="O155" s="211"/>
      <c r="P155" s="199"/>
      <c r="Q155" s="199"/>
      <c r="R155" s="199"/>
      <c r="S155" s="199"/>
      <c r="T155" s="199"/>
      <c r="U155" s="199"/>
      <c r="V155" s="199"/>
      <c r="W155" s="199"/>
      <c r="X155" s="199"/>
      <c r="Y155" s="199"/>
      <c r="Z155" s="198"/>
      <c r="AA155" s="198"/>
      <c r="AB155" s="199"/>
      <c r="AC155" s="199"/>
      <c r="AD155" s="201"/>
      <c r="AE155" s="202"/>
      <c r="AF155" s="202"/>
      <c r="AG155" s="203"/>
      <c r="AH155" s="203"/>
      <c r="AI155" s="203"/>
      <c r="AJ155" s="203"/>
      <c r="AK155" s="203"/>
      <c r="AL155" s="203"/>
      <c r="AM155" s="203"/>
      <c r="AN155" s="203"/>
      <c r="AO155" s="203"/>
      <c r="AP155" s="203"/>
      <c r="AQ155" s="203"/>
      <c r="AR155" s="203"/>
      <c r="AS155" s="203"/>
      <c r="AT155" s="203"/>
      <c r="AU155" s="203"/>
      <c r="AV155" s="203"/>
      <c r="AW155" s="203"/>
      <c r="AX155" s="203"/>
      <c r="AY155" s="203"/>
      <c r="AZ155" s="203"/>
      <c r="BA155" s="203"/>
      <c r="BB155" s="204"/>
      <c r="BC155" s="204"/>
      <c r="BD155" s="204"/>
      <c r="BE155" s="204"/>
      <c r="BF155" s="204"/>
      <c r="BG155" s="204"/>
      <c r="BH155" s="204"/>
      <c r="BI155" s="204"/>
      <c r="BJ155" s="204"/>
      <c r="BK155" s="204"/>
      <c r="BL155" s="204"/>
      <c r="BM155" s="204"/>
      <c r="BN155" s="204"/>
      <c r="BO155" s="204"/>
      <c r="BP155" s="204"/>
      <c r="BQ155" s="204"/>
      <c r="BR155" s="204"/>
      <c r="BS155" s="204"/>
      <c r="BT155" s="204"/>
      <c r="BU155" s="204"/>
      <c r="BV155" s="205"/>
      <c r="BW155" s="205"/>
      <c r="BX155" s="205"/>
      <c r="BY155" s="204"/>
      <c r="BZ155" s="204"/>
      <c r="CA155" s="204"/>
      <c r="CB155" s="205"/>
      <c r="CC155" s="204"/>
      <c r="CD155" s="205"/>
      <c r="CE155" s="204"/>
      <c r="CF155" s="204"/>
      <c r="CG155" s="204"/>
      <c r="CH155" s="206"/>
      <c r="CI155" s="204"/>
      <c r="CJ155" s="204"/>
      <c r="CK155" s="204"/>
      <c r="CL155" s="204"/>
      <c r="CM155" s="204"/>
      <c r="CN155" s="206"/>
      <c r="CO155" s="204"/>
      <c r="CP155" s="204"/>
      <c r="CQ155" s="204"/>
      <c r="CR155" s="207"/>
      <c r="CS155" s="207"/>
      <c r="CT155" s="208"/>
      <c r="CU155" s="209"/>
      <c r="CV155" s="208"/>
      <c r="CW155" s="207"/>
      <c r="CX155" s="207"/>
      <c r="CY155" s="207"/>
      <c r="DG155" s="172"/>
      <c r="GQ155" s="172"/>
      <c r="GR155" s="172"/>
      <c r="GS155" s="172"/>
      <c r="GT155" s="172"/>
      <c r="GW155" s="172"/>
    </row>
    <row r="156" spans="3:205">
      <c r="C156" s="194"/>
      <c r="D156" s="194"/>
      <c r="E156" s="194"/>
      <c r="F156" s="194"/>
      <c r="G156" s="194"/>
      <c r="H156" s="194"/>
      <c r="I156" s="194"/>
      <c r="J156" s="194"/>
      <c r="K156" s="258"/>
      <c r="L156" s="258"/>
      <c r="M156" s="211"/>
      <c r="N156" s="211"/>
      <c r="O156" s="211"/>
      <c r="P156" s="199"/>
      <c r="Q156" s="199"/>
      <c r="R156" s="199"/>
      <c r="S156" s="199"/>
      <c r="T156" s="199"/>
      <c r="U156" s="199"/>
      <c r="V156" s="199"/>
      <c r="W156" s="199"/>
      <c r="X156" s="199"/>
      <c r="Y156" s="199"/>
      <c r="Z156" s="198"/>
      <c r="AA156" s="198"/>
      <c r="AB156" s="199"/>
      <c r="AC156" s="199"/>
      <c r="AD156" s="201"/>
      <c r="AE156" s="202"/>
      <c r="AF156" s="202"/>
      <c r="AG156" s="203"/>
      <c r="AH156" s="203"/>
      <c r="AI156" s="203"/>
      <c r="AJ156" s="203"/>
      <c r="AK156" s="203"/>
      <c r="AL156" s="203"/>
      <c r="AM156" s="203"/>
      <c r="AN156" s="203"/>
      <c r="AO156" s="203"/>
      <c r="AP156" s="203"/>
      <c r="AQ156" s="203"/>
      <c r="AR156" s="203"/>
      <c r="AS156" s="203"/>
      <c r="AT156" s="203"/>
      <c r="AU156" s="203"/>
      <c r="AV156" s="203"/>
      <c r="AW156" s="203"/>
      <c r="AX156" s="203"/>
      <c r="AY156" s="203"/>
      <c r="AZ156" s="203"/>
      <c r="BA156" s="203"/>
      <c r="BB156" s="204"/>
      <c r="BC156" s="204"/>
      <c r="BD156" s="204"/>
      <c r="BE156" s="204"/>
      <c r="BF156" s="204"/>
      <c r="BG156" s="204"/>
      <c r="BH156" s="204"/>
      <c r="BI156" s="204"/>
      <c r="BJ156" s="204"/>
      <c r="BK156" s="204"/>
      <c r="BL156" s="204"/>
      <c r="BM156" s="204"/>
      <c r="BN156" s="204"/>
      <c r="BO156" s="204"/>
      <c r="BP156" s="204"/>
      <c r="BQ156" s="204"/>
      <c r="BR156" s="204"/>
      <c r="BS156" s="204"/>
      <c r="BT156" s="204"/>
      <c r="BU156" s="204"/>
      <c r="BV156" s="205"/>
      <c r="BW156" s="205"/>
      <c r="BX156" s="205"/>
      <c r="BY156" s="204"/>
      <c r="BZ156" s="204"/>
      <c r="CA156" s="204"/>
      <c r="CB156" s="205"/>
      <c r="CC156" s="204"/>
      <c r="CD156" s="205"/>
      <c r="CE156" s="204"/>
      <c r="CF156" s="204"/>
      <c r="CG156" s="204"/>
      <c r="CH156" s="206"/>
      <c r="CI156" s="204"/>
      <c r="CJ156" s="204"/>
      <c r="CK156" s="204"/>
      <c r="CL156" s="204"/>
      <c r="CM156" s="204"/>
      <c r="CN156" s="206"/>
      <c r="CO156" s="204"/>
      <c r="CP156" s="204"/>
      <c r="CQ156" s="204"/>
      <c r="CR156" s="207"/>
      <c r="CS156" s="207"/>
      <c r="CT156" s="208"/>
      <c r="CU156" s="209"/>
      <c r="CV156" s="208"/>
      <c r="CW156" s="207"/>
      <c r="CX156" s="207"/>
      <c r="CY156" s="207"/>
      <c r="DG156" s="172"/>
      <c r="GQ156" s="172"/>
      <c r="GR156" s="172"/>
      <c r="GS156" s="172"/>
      <c r="GT156" s="172"/>
      <c r="GW156" s="172"/>
    </row>
    <row r="157" spans="3:205">
      <c r="C157" s="194"/>
      <c r="D157" s="194"/>
      <c r="E157" s="194"/>
      <c r="F157" s="194"/>
      <c r="G157" s="194"/>
      <c r="H157" s="194"/>
      <c r="I157" s="194"/>
      <c r="J157" s="194"/>
      <c r="K157" s="258"/>
      <c r="L157" s="258"/>
      <c r="M157" s="211"/>
      <c r="N157" s="211"/>
      <c r="O157" s="211"/>
      <c r="P157" s="199"/>
      <c r="Q157" s="199"/>
      <c r="R157" s="199"/>
      <c r="S157" s="199"/>
      <c r="T157" s="199"/>
      <c r="U157" s="199"/>
      <c r="V157" s="199"/>
      <c r="W157" s="199"/>
      <c r="X157" s="199"/>
      <c r="Y157" s="199"/>
      <c r="Z157" s="198"/>
      <c r="AA157" s="198"/>
      <c r="AB157" s="199"/>
      <c r="AC157" s="199"/>
      <c r="AD157" s="201"/>
      <c r="AE157" s="202"/>
      <c r="AF157" s="202"/>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4"/>
      <c r="BC157" s="204"/>
      <c r="BD157" s="204"/>
      <c r="BE157" s="204"/>
      <c r="BF157" s="204"/>
      <c r="BG157" s="204"/>
      <c r="BH157" s="204"/>
      <c r="BI157" s="204"/>
      <c r="BJ157" s="204"/>
      <c r="BK157" s="204"/>
      <c r="BL157" s="204"/>
      <c r="BM157" s="204"/>
      <c r="BN157" s="204"/>
      <c r="BO157" s="204"/>
      <c r="BP157" s="204"/>
      <c r="BQ157" s="204"/>
      <c r="BR157" s="204"/>
      <c r="BS157" s="204"/>
      <c r="BT157" s="204"/>
      <c r="BU157" s="204"/>
      <c r="BV157" s="205"/>
      <c r="BW157" s="205"/>
      <c r="BX157" s="205"/>
      <c r="BY157" s="204"/>
      <c r="BZ157" s="204"/>
      <c r="CA157" s="204"/>
      <c r="CB157" s="205"/>
      <c r="CC157" s="204"/>
      <c r="CD157" s="205"/>
      <c r="CE157" s="204"/>
      <c r="CF157" s="204"/>
      <c r="CG157" s="204"/>
      <c r="CH157" s="206"/>
      <c r="CI157" s="204"/>
      <c r="CJ157" s="204"/>
      <c r="CK157" s="204"/>
      <c r="CL157" s="204"/>
      <c r="CM157" s="204"/>
      <c r="CN157" s="206"/>
      <c r="CO157" s="204"/>
      <c r="CP157" s="204"/>
      <c r="CQ157" s="204"/>
      <c r="CR157" s="207"/>
      <c r="CS157" s="207"/>
      <c r="CT157" s="208"/>
      <c r="CU157" s="209"/>
      <c r="CV157" s="208"/>
      <c r="CW157" s="207"/>
      <c r="CX157" s="207"/>
      <c r="CY157" s="207"/>
      <c r="DG157" s="172"/>
      <c r="GQ157" s="172"/>
      <c r="GR157" s="172"/>
      <c r="GS157" s="172"/>
      <c r="GT157" s="172"/>
      <c r="GW157" s="172"/>
    </row>
    <row r="158" spans="3:205">
      <c r="C158" s="194"/>
      <c r="D158" s="194"/>
      <c r="E158" s="194"/>
      <c r="F158" s="194"/>
      <c r="G158" s="194"/>
      <c r="H158" s="194"/>
      <c r="I158" s="194"/>
      <c r="J158" s="194"/>
      <c r="K158" s="258"/>
      <c r="L158" s="258"/>
      <c r="M158" s="211"/>
      <c r="N158" s="211"/>
      <c r="O158" s="211"/>
      <c r="P158" s="199"/>
      <c r="Q158" s="199"/>
      <c r="R158" s="199"/>
      <c r="S158" s="199"/>
      <c r="T158" s="199"/>
      <c r="U158" s="199"/>
      <c r="V158" s="199"/>
      <c r="W158" s="199"/>
      <c r="X158" s="199"/>
      <c r="Y158" s="199"/>
      <c r="Z158" s="198"/>
      <c r="AA158" s="198"/>
      <c r="AB158" s="199"/>
      <c r="AC158" s="199"/>
      <c r="AD158" s="201"/>
      <c r="AE158" s="202"/>
      <c r="AF158" s="202"/>
      <c r="AG158" s="203"/>
      <c r="AH158" s="203"/>
      <c r="AI158" s="203"/>
      <c r="AJ158" s="203"/>
      <c r="AK158" s="203"/>
      <c r="AL158" s="203"/>
      <c r="AM158" s="203"/>
      <c r="AN158" s="203"/>
      <c r="AO158" s="203"/>
      <c r="AP158" s="203"/>
      <c r="AQ158" s="203"/>
      <c r="AR158" s="203"/>
      <c r="AS158" s="203"/>
      <c r="AT158" s="203"/>
      <c r="AU158" s="203"/>
      <c r="AV158" s="203"/>
      <c r="AW158" s="203"/>
      <c r="AX158" s="203"/>
      <c r="AY158" s="203"/>
      <c r="AZ158" s="203"/>
      <c r="BA158" s="203"/>
      <c r="BB158" s="204"/>
      <c r="BC158" s="204"/>
      <c r="BD158" s="204"/>
      <c r="BE158" s="204"/>
      <c r="BF158" s="204"/>
      <c r="BG158" s="204"/>
      <c r="BH158" s="204"/>
      <c r="BI158" s="204"/>
      <c r="BJ158" s="204"/>
      <c r="BK158" s="204"/>
      <c r="BL158" s="204"/>
      <c r="BM158" s="204"/>
      <c r="BN158" s="204"/>
      <c r="BO158" s="204"/>
      <c r="BP158" s="204"/>
      <c r="BQ158" s="204"/>
      <c r="BR158" s="204"/>
      <c r="BS158" s="204"/>
      <c r="BT158" s="204"/>
      <c r="BU158" s="204"/>
      <c r="BV158" s="205"/>
      <c r="BW158" s="205"/>
      <c r="BX158" s="205"/>
      <c r="BY158" s="204"/>
      <c r="BZ158" s="204"/>
      <c r="CA158" s="204"/>
      <c r="CB158" s="205"/>
      <c r="CC158" s="204"/>
      <c r="CD158" s="205"/>
      <c r="CE158" s="204"/>
      <c r="CF158" s="204"/>
      <c r="CG158" s="204"/>
      <c r="CH158" s="206"/>
      <c r="CI158" s="204"/>
      <c r="CJ158" s="204"/>
      <c r="CK158" s="204"/>
      <c r="CL158" s="204"/>
      <c r="CM158" s="204"/>
      <c r="CN158" s="206"/>
      <c r="CO158" s="204"/>
      <c r="CP158" s="204"/>
      <c r="CQ158" s="204"/>
      <c r="CR158" s="207"/>
      <c r="CS158" s="207"/>
      <c r="CT158" s="208"/>
      <c r="CU158" s="209"/>
      <c r="CV158" s="208"/>
      <c r="CW158" s="207"/>
      <c r="CX158" s="207"/>
      <c r="CY158" s="207"/>
      <c r="DG158" s="172"/>
      <c r="GQ158" s="172"/>
      <c r="GR158" s="172"/>
      <c r="GS158" s="172"/>
      <c r="GT158" s="172"/>
      <c r="GW158" s="172"/>
    </row>
    <row r="159" spans="3:205">
      <c r="C159" s="194"/>
      <c r="D159" s="194"/>
      <c r="E159" s="194"/>
      <c r="F159" s="194"/>
      <c r="G159" s="194"/>
      <c r="H159" s="194"/>
      <c r="I159" s="194"/>
      <c r="J159" s="194"/>
      <c r="K159" s="258"/>
      <c r="L159" s="258"/>
      <c r="M159" s="211"/>
      <c r="N159" s="211"/>
      <c r="O159" s="211"/>
      <c r="P159" s="199"/>
      <c r="Q159" s="199"/>
      <c r="R159" s="199"/>
      <c r="S159" s="199"/>
      <c r="T159" s="199"/>
      <c r="U159" s="199"/>
      <c r="V159" s="199"/>
      <c r="W159" s="199"/>
      <c r="X159" s="199"/>
      <c r="Y159" s="199"/>
      <c r="Z159" s="198"/>
      <c r="AA159" s="198"/>
      <c r="AB159" s="199"/>
      <c r="AC159" s="199"/>
      <c r="AD159" s="201"/>
      <c r="AE159" s="202"/>
      <c r="AF159" s="202"/>
      <c r="AG159" s="203"/>
      <c r="AH159" s="203"/>
      <c r="AI159" s="203"/>
      <c r="AJ159" s="203"/>
      <c r="AK159" s="203"/>
      <c r="AL159" s="203"/>
      <c r="AM159" s="203"/>
      <c r="AN159" s="203"/>
      <c r="AO159" s="203"/>
      <c r="AP159" s="203"/>
      <c r="AQ159" s="203"/>
      <c r="AR159" s="203"/>
      <c r="AS159" s="203"/>
      <c r="AT159" s="203"/>
      <c r="AU159" s="203"/>
      <c r="AV159" s="203"/>
      <c r="AW159" s="203"/>
      <c r="AX159" s="203"/>
      <c r="AY159" s="203"/>
      <c r="AZ159" s="203"/>
      <c r="BA159" s="203"/>
      <c r="BB159" s="204"/>
      <c r="BC159" s="204"/>
      <c r="BD159" s="204"/>
      <c r="BE159" s="204"/>
      <c r="BF159" s="204"/>
      <c r="BG159" s="204"/>
      <c r="BH159" s="204"/>
      <c r="BI159" s="204"/>
      <c r="BJ159" s="204"/>
      <c r="BK159" s="204"/>
      <c r="BL159" s="204"/>
      <c r="BM159" s="204"/>
      <c r="BN159" s="204"/>
      <c r="BO159" s="204"/>
      <c r="BP159" s="204"/>
      <c r="BQ159" s="204"/>
      <c r="BR159" s="204"/>
      <c r="BS159" s="204"/>
      <c r="BT159" s="204"/>
      <c r="BU159" s="204"/>
      <c r="BV159" s="205"/>
      <c r="BW159" s="205"/>
      <c r="BX159" s="205"/>
      <c r="BY159" s="204"/>
      <c r="BZ159" s="204"/>
      <c r="CA159" s="204"/>
      <c r="CB159" s="205"/>
      <c r="CC159" s="204"/>
      <c r="CD159" s="205"/>
      <c r="CE159" s="204"/>
      <c r="CF159" s="204"/>
      <c r="CG159" s="204"/>
      <c r="CH159" s="206"/>
      <c r="CI159" s="204"/>
      <c r="CJ159" s="204"/>
      <c r="CK159" s="204"/>
      <c r="CL159" s="204"/>
      <c r="CM159" s="204"/>
      <c r="CN159" s="206"/>
      <c r="CO159" s="204"/>
      <c r="CP159" s="204"/>
      <c r="CQ159" s="204"/>
      <c r="CR159" s="207"/>
      <c r="CS159" s="207"/>
      <c r="CT159" s="208"/>
      <c r="CU159" s="209"/>
      <c r="CV159" s="208"/>
      <c r="CW159" s="207"/>
      <c r="CX159" s="207"/>
      <c r="CY159" s="207"/>
      <c r="DG159" s="172"/>
      <c r="GQ159" s="172"/>
      <c r="GR159" s="172"/>
      <c r="GS159" s="172"/>
      <c r="GT159" s="172"/>
      <c r="GW159" s="172"/>
    </row>
    <row r="160" spans="3:205">
      <c r="C160" s="194"/>
      <c r="D160" s="194"/>
      <c r="E160" s="194"/>
      <c r="F160" s="194"/>
      <c r="G160" s="194"/>
      <c r="H160" s="194"/>
      <c r="I160" s="194"/>
      <c r="J160" s="194"/>
      <c r="K160" s="258"/>
      <c r="L160" s="258"/>
      <c r="M160" s="211"/>
      <c r="N160" s="211"/>
      <c r="O160" s="211"/>
      <c r="P160" s="199"/>
      <c r="Q160" s="199"/>
      <c r="R160" s="199"/>
      <c r="S160" s="199"/>
      <c r="T160" s="199"/>
      <c r="U160" s="199"/>
      <c r="V160" s="199"/>
      <c r="W160" s="199"/>
      <c r="X160" s="199"/>
      <c r="Y160" s="199"/>
      <c r="Z160" s="198"/>
      <c r="AA160" s="198"/>
      <c r="AB160" s="199"/>
      <c r="AC160" s="199"/>
      <c r="AD160" s="201"/>
      <c r="AE160" s="202"/>
      <c r="AF160" s="202"/>
      <c r="AG160" s="203"/>
      <c r="AH160" s="203"/>
      <c r="AI160" s="203"/>
      <c r="AJ160" s="203"/>
      <c r="AK160" s="203"/>
      <c r="AL160" s="203"/>
      <c r="AM160" s="203"/>
      <c r="AN160" s="203"/>
      <c r="AO160" s="203"/>
      <c r="AP160" s="203"/>
      <c r="AQ160" s="203"/>
      <c r="AR160" s="203"/>
      <c r="AS160" s="203"/>
      <c r="AT160" s="203"/>
      <c r="AU160" s="203"/>
      <c r="AV160" s="203"/>
      <c r="AW160" s="203"/>
      <c r="AX160" s="203"/>
      <c r="AY160" s="203"/>
      <c r="AZ160" s="203"/>
      <c r="BA160" s="203"/>
      <c r="BB160" s="204"/>
      <c r="BC160" s="204"/>
      <c r="BD160" s="204"/>
      <c r="BE160" s="204"/>
      <c r="BF160" s="204"/>
      <c r="BG160" s="204"/>
      <c r="BH160" s="204"/>
      <c r="BI160" s="204"/>
      <c r="BJ160" s="204"/>
      <c r="BK160" s="204"/>
      <c r="BL160" s="204"/>
      <c r="BM160" s="204"/>
      <c r="BN160" s="204"/>
      <c r="BO160" s="204"/>
      <c r="BP160" s="204"/>
      <c r="BQ160" s="204"/>
      <c r="BR160" s="204"/>
      <c r="BS160" s="204"/>
      <c r="BT160" s="204"/>
      <c r="BU160" s="204"/>
      <c r="BV160" s="205"/>
      <c r="BW160" s="205"/>
      <c r="BX160" s="205"/>
      <c r="BY160" s="204"/>
      <c r="BZ160" s="204"/>
      <c r="CA160" s="204"/>
      <c r="CB160" s="205"/>
      <c r="CC160" s="204"/>
      <c r="CD160" s="205"/>
      <c r="CE160" s="204"/>
      <c r="CF160" s="204"/>
      <c r="CG160" s="204"/>
      <c r="CH160" s="206"/>
      <c r="CI160" s="204"/>
      <c r="CJ160" s="204"/>
      <c r="CK160" s="204"/>
      <c r="CL160" s="204"/>
      <c r="CM160" s="204"/>
      <c r="CN160" s="206"/>
      <c r="CO160" s="204"/>
      <c r="CP160" s="204"/>
      <c r="CQ160" s="204"/>
      <c r="CR160" s="207"/>
      <c r="CS160" s="207"/>
      <c r="CT160" s="208"/>
      <c r="CU160" s="209"/>
      <c r="CV160" s="208"/>
      <c r="CW160" s="207"/>
      <c r="CX160" s="207"/>
      <c r="CY160" s="207"/>
      <c r="DG160" s="172"/>
      <c r="GQ160" s="172"/>
      <c r="GR160" s="172"/>
      <c r="GS160" s="172"/>
      <c r="GT160" s="172"/>
      <c r="GW160" s="172"/>
    </row>
    <row r="161" spans="3:205">
      <c r="C161" s="194"/>
      <c r="D161" s="194"/>
      <c r="E161" s="194"/>
      <c r="F161" s="194"/>
      <c r="G161" s="194"/>
      <c r="H161" s="194"/>
      <c r="I161" s="194"/>
      <c r="J161" s="194"/>
      <c r="K161" s="258"/>
      <c r="L161" s="258"/>
      <c r="M161" s="211"/>
      <c r="N161" s="211"/>
      <c r="O161" s="211"/>
      <c r="P161" s="199"/>
      <c r="Q161" s="199"/>
      <c r="R161" s="199"/>
      <c r="S161" s="199"/>
      <c r="T161" s="199"/>
      <c r="U161" s="199"/>
      <c r="V161" s="199"/>
      <c r="W161" s="199"/>
      <c r="X161" s="199"/>
      <c r="Y161" s="199"/>
      <c r="Z161" s="198"/>
      <c r="AA161" s="198"/>
      <c r="AB161" s="199"/>
      <c r="AC161" s="199"/>
      <c r="AD161" s="201"/>
      <c r="AE161" s="202"/>
      <c r="AF161" s="202"/>
      <c r="AG161" s="203"/>
      <c r="AH161" s="203"/>
      <c r="AI161" s="203"/>
      <c r="AJ161" s="203"/>
      <c r="AK161" s="203"/>
      <c r="AL161" s="203"/>
      <c r="AM161" s="203"/>
      <c r="AN161" s="203"/>
      <c r="AO161" s="203"/>
      <c r="AP161" s="203"/>
      <c r="AQ161" s="203"/>
      <c r="AR161" s="203"/>
      <c r="AS161" s="203"/>
      <c r="AT161" s="203"/>
      <c r="AU161" s="203"/>
      <c r="AV161" s="203"/>
      <c r="AW161" s="203"/>
      <c r="AX161" s="203"/>
      <c r="AY161" s="203"/>
      <c r="AZ161" s="203"/>
      <c r="BA161" s="203"/>
      <c r="BB161" s="204"/>
      <c r="BC161" s="204"/>
      <c r="BD161" s="204"/>
      <c r="BE161" s="204"/>
      <c r="BF161" s="204"/>
      <c r="BG161" s="204"/>
      <c r="BH161" s="204"/>
      <c r="BI161" s="204"/>
      <c r="BJ161" s="204"/>
      <c r="BK161" s="204"/>
      <c r="BL161" s="204"/>
      <c r="BM161" s="204"/>
      <c r="BN161" s="204"/>
      <c r="BO161" s="204"/>
      <c r="BP161" s="204"/>
      <c r="BQ161" s="204"/>
      <c r="BR161" s="204"/>
      <c r="BS161" s="204"/>
      <c r="BT161" s="204"/>
      <c r="BU161" s="204"/>
      <c r="BV161" s="205"/>
      <c r="BW161" s="205"/>
      <c r="BX161" s="205"/>
      <c r="BY161" s="204"/>
      <c r="BZ161" s="204"/>
      <c r="CA161" s="204"/>
      <c r="CB161" s="205"/>
      <c r="CC161" s="204"/>
      <c r="CD161" s="205"/>
      <c r="CE161" s="204"/>
      <c r="CF161" s="204"/>
      <c r="CG161" s="204"/>
      <c r="CH161" s="206"/>
      <c r="CI161" s="204"/>
      <c r="CJ161" s="204"/>
      <c r="CK161" s="204"/>
      <c r="CL161" s="204"/>
      <c r="CM161" s="204"/>
      <c r="CN161" s="206"/>
      <c r="CO161" s="204"/>
      <c r="CP161" s="204"/>
      <c r="CQ161" s="204"/>
      <c r="CR161" s="207"/>
      <c r="CS161" s="207"/>
      <c r="CT161" s="208"/>
      <c r="CU161" s="209"/>
      <c r="CV161" s="208"/>
      <c r="CW161" s="207"/>
      <c r="CX161" s="207"/>
      <c r="CY161" s="207"/>
      <c r="DG161" s="172"/>
      <c r="GQ161" s="172"/>
      <c r="GR161" s="172"/>
      <c r="GS161" s="172"/>
      <c r="GT161" s="172"/>
      <c r="GW161" s="172"/>
    </row>
    <row r="162" spans="3:205">
      <c r="C162" s="194"/>
      <c r="D162" s="194"/>
      <c r="E162" s="194"/>
      <c r="F162" s="194"/>
      <c r="G162" s="194"/>
      <c r="H162" s="194"/>
      <c r="I162" s="194"/>
      <c r="J162" s="194"/>
      <c r="K162" s="258"/>
      <c r="L162" s="258"/>
      <c r="M162" s="211"/>
      <c r="N162" s="211"/>
      <c r="O162" s="211"/>
      <c r="P162" s="199"/>
      <c r="Q162" s="199"/>
      <c r="R162" s="199"/>
      <c r="S162" s="199"/>
      <c r="T162" s="199"/>
      <c r="U162" s="199"/>
      <c r="V162" s="199"/>
      <c r="W162" s="199"/>
      <c r="X162" s="199"/>
      <c r="Y162" s="199"/>
      <c r="Z162" s="198"/>
      <c r="AA162" s="198"/>
      <c r="AB162" s="199"/>
      <c r="AC162" s="199"/>
      <c r="AD162" s="201"/>
      <c r="AE162" s="202"/>
      <c r="AF162" s="202"/>
      <c r="AG162" s="203"/>
      <c r="AH162" s="203"/>
      <c r="AI162" s="203"/>
      <c r="AJ162" s="203"/>
      <c r="AK162" s="203"/>
      <c r="AL162" s="203"/>
      <c r="AM162" s="203"/>
      <c r="AN162" s="203"/>
      <c r="AO162" s="203"/>
      <c r="AP162" s="203"/>
      <c r="AQ162" s="203"/>
      <c r="AR162" s="203"/>
      <c r="AS162" s="203"/>
      <c r="AT162" s="203"/>
      <c r="AU162" s="203"/>
      <c r="AV162" s="203"/>
      <c r="AW162" s="203"/>
      <c r="AX162" s="203"/>
      <c r="AY162" s="203"/>
      <c r="AZ162" s="203"/>
      <c r="BA162" s="203"/>
      <c r="BB162" s="204"/>
      <c r="BC162" s="204"/>
      <c r="BD162" s="204"/>
      <c r="BE162" s="204"/>
      <c r="BF162" s="204"/>
      <c r="BG162" s="204"/>
      <c r="BH162" s="204"/>
      <c r="BI162" s="204"/>
      <c r="BJ162" s="204"/>
      <c r="BK162" s="204"/>
      <c r="BL162" s="204"/>
      <c r="BM162" s="204"/>
      <c r="BN162" s="204"/>
      <c r="BO162" s="204"/>
      <c r="BP162" s="204"/>
      <c r="BQ162" s="204"/>
      <c r="BR162" s="204"/>
      <c r="BS162" s="204"/>
      <c r="BT162" s="204"/>
      <c r="BU162" s="204"/>
      <c r="BV162" s="205"/>
      <c r="BW162" s="205"/>
      <c r="BX162" s="205"/>
      <c r="BY162" s="204"/>
      <c r="BZ162" s="204"/>
      <c r="CA162" s="204"/>
      <c r="CB162" s="205"/>
      <c r="CC162" s="204"/>
      <c r="CD162" s="205"/>
      <c r="CE162" s="204"/>
      <c r="CF162" s="204"/>
      <c r="CG162" s="204"/>
      <c r="CH162" s="206"/>
      <c r="CI162" s="204"/>
      <c r="CJ162" s="204"/>
      <c r="CK162" s="204"/>
      <c r="CL162" s="204"/>
      <c r="CM162" s="204"/>
      <c r="CN162" s="206"/>
      <c r="CO162" s="204"/>
      <c r="CP162" s="204"/>
      <c r="CQ162" s="204"/>
      <c r="CR162" s="207"/>
      <c r="CS162" s="207"/>
      <c r="CT162" s="208"/>
      <c r="CU162" s="209"/>
      <c r="CV162" s="208"/>
      <c r="CW162" s="207"/>
      <c r="CX162" s="207"/>
      <c r="CY162" s="207"/>
      <c r="DG162" s="172"/>
      <c r="GQ162" s="172"/>
      <c r="GR162" s="172"/>
      <c r="GS162" s="172"/>
      <c r="GT162" s="172"/>
      <c r="GW162" s="172"/>
    </row>
    <row r="163" spans="3:205">
      <c r="C163" s="194"/>
      <c r="D163" s="194"/>
      <c r="E163" s="194"/>
      <c r="F163" s="194"/>
      <c r="G163" s="194"/>
      <c r="H163" s="194"/>
      <c r="I163" s="194"/>
      <c r="J163" s="194"/>
      <c r="K163" s="258"/>
      <c r="L163" s="258"/>
      <c r="M163" s="211"/>
      <c r="N163" s="211"/>
      <c r="O163" s="211"/>
      <c r="P163" s="199"/>
      <c r="Q163" s="199"/>
      <c r="R163" s="199"/>
      <c r="S163" s="199"/>
      <c r="T163" s="199"/>
      <c r="U163" s="199"/>
      <c r="V163" s="199"/>
      <c r="W163" s="199"/>
      <c r="X163" s="199"/>
      <c r="Y163" s="199"/>
      <c r="Z163" s="198"/>
      <c r="AA163" s="198"/>
      <c r="AB163" s="199"/>
      <c r="AC163" s="199"/>
      <c r="AD163" s="201"/>
      <c r="AE163" s="202"/>
      <c r="AF163" s="202"/>
      <c r="AG163" s="203"/>
      <c r="AH163" s="203"/>
      <c r="AI163" s="203"/>
      <c r="AJ163" s="203"/>
      <c r="AK163" s="203"/>
      <c r="AL163" s="203"/>
      <c r="AM163" s="203"/>
      <c r="AN163" s="203"/>
      <c r="AO163" s="203"/>
      <c r="AP163" s="203"/>
      <c r="AQ163" s="203"/>
      <c r="AR163" s="203"/>
      <c r="AS163" s="203"/>
      <c r="AT163" s="203"/>
      <c r="AU163" s="203"/>
      <c r="AV163" s="203"/>
      <c r="AW163" s="203"/>
      <c r="AX163" s="203"/>
      <c r="AY163" s="203"/>
      <c r="AZ163" s="203"/>
      <c r="BA163" s="203"/>
      <c r="BB163" s="204"/>
      <c r="BC163" s="204"/>
      <c r="BD163" s="204"/>
      <c r="BE163" s="204"/>
      <c r="BF163" s="204"/>
      <c r="BG163" s="204"/>
      <c r="BH163" s="204"/>
      <c r="BI163" s="204"/>
      <c r="BJ163" s="204"/>
      <c r="BK163" s="204"/>
      <c r="BL163" s="204"/>
      <c r="BM163" s="204"/>
      <c r="BN163" s="204"/>
      <c r="BO163" s="204"/>
      <c r="BP163" s="204"/>
      <c r="BQ163" s="204"/>
      <c r="BR163" s="204"/>
      <c r="BS163" s="204"/>
      <c r="BT163" s="204"/>
      <c r="BU163" s="204"/>
      <c r="BV163" s="205"/>
      <c r="BW163" s="205"/>
      <c r="BX163" s="205"/>
      <c r="BY163" s="204"/>
      <c r="BZ163" s="204"/>
      <c r="CA163" s="204"/>
      <c r="CB163" s="205"/>
      <c r="CC163" s="204"/>
      <c r="CD163" s="205"/>
      <c r="CE163" s="204"/>
      <c r="CF163" s="204"/>
      <c r="CG163" s="204"/>
      <c r="CH163" s="206"/>
      <c r="CI163" s="204"/>
      <c r="CJ163" s="204"/>
      <c r="CK163" s="204"/>
      <c r="CL163" s="204"/>
      <c r="CM163" s="204"/>
      <c r="CN163" s="206"/>
      <c r="CO163" s="204"/>
      <c r="CP163" s="204"/>
      <c r="CQ163" s="204"/>
      <c r="CR163" s="207"/>
      <c r="CS163" s="207"/>
      <c r="CT163" s="208"/>
      <c r="CU163" s="209"/>
      <c r="CV163" s="208"/>
      <c r="CW163" s="207"/>
      <c r="CX163" s="207"/>
      <c r="CY163" s="207"/>
      <c r="DG163" s="172"/>
      <c r="GQ163" s="172"/>
      <c r="GR163" s="172"/>
      <c r="GS163" s="172"/>
      <c r="GT163" s="172"/>
      <c r="GW163" s="172"/>
    </row>
    <row r="164" spans="3:205">
      <c r="C164" s="194"/>
      <c r="D164" s="194"/>
      <c r="E164" s="194"/>
      <c r="F164" s="194"/>
      <c r="G164" s="194"/>
      <c r="H164" s="194"/>
      <c r="I164" s="194"/>
      <c r="J164" s="194"/>
      <c r="K164" s="258"/>
      <c r="L164" s="258"/>
      <c r="M164" s="211"/>
      <c r="N164" s="211"/>
      <c r="O164" s="211"/>
      <c r="P164" s="199"/>
      <c r="Q164" s="199"/>
      <c r="R164" s="199"/>
      <c r="S164" s="199"/>
      <c r="T164" s="199"/>
      <c r="U164" s="199"/>
      <c r="V164" s="199"/>
      <c r="W164" s="199"/>
      <c r="X164" s="199"/>
      <c r="Y164" s="199"/>
      <c r="Z164" s="198"/>
      <c r="AA164" s="198"/>
      <c r="AB164" s="199"/>
      <c r="AC164" s="199"/>
      <c r="AD164" s="201"/>
      <c r="AE164" s="202"/>
      <c r="AF164" s="202"/>
      <c r="AG164" s="203"/>
      <c r="AH164" s="203"/>
      <c r="AI164" s="203"/>
      <c r="AJ164" s="203"/>
      <c r="AK164" s="203"/>
      <c r="AL164" s="203"/>
      <c r="AM164" s="203"/>
      <c r="AN164" s="203"/>
      <c r="AO164" s="203"/>
      <c r="AP164" s="203"/>
      <c r="AQ164" s="203"/>
      <c r="AR164" s="203"/>
      <c r="AS164" s="203"/>
      <c r="AT164" s="203"/>
      <c r="AU164" s="203"/>
      <c r="AV164" s="203"/>
      <c r="AW164" s="203"/>
      <c r="AX164" s="203"/>
      <c r="AY164" s="203"/>
      <c r="AZ164" s="203"/>
      <c r="BA164" s="203"/>
      <c r="BB164" s="204"/>
      <c r="BC164" s="204"/>
      <c r="BD164" s="204"/>
      <c r="BE164" s="204"/>
      <c r="BF164" s="204"/>
      <c r="BG164" s="204"/>
      <c r="BH164" s="204"/>
      <c r="BI164" s="204"/>
      <c r="BJ164" s="204"/>
      <c r="BK164" s="204"/>
      <c r="BL164" s="204"/>
      <c r="BM164" s="204"/>
      <c r="BN164" s="204"/>
      <c r="BO164" s="204"/>
      <c r="BP164" s="204"/>
      <c r="BQ164" s="204"/>
      <c r="BR164" s="204"/>
      <c r="BS164" s="204"/>
      <c r="BT164" s="204"/>
      <c r="BU164" s="204"/>
      <c r="BV164" s="205"/>
      <c r="BW164" s="205"/>
      <c r="BX164" s="205"/>
      <c r="BY164" s="204"/>
      <c r="BZ164" s="204"/>
      <c r="CA164" s="204"/>
      <c r="CB164" s="205"/>
      <c r="CC164" s="204"/>
      <c r="CD164" s="205"/>
      <c r="CE164" s="204"/>
      <c r="CF164" s="204"/>
      <c r="CG164" s="204"/>
      <c r="CH164" s="206"/>
      <c r="CI164" s="204"/>
      <c r="CJ164" s="204"/>
      <c r="CK164" s="204"/>
      <c r="CL164" s="204"/>
      <c r="CM164" s="204"/>
      <c r="CN164" s="206"/>
      <c r="CO164" s="204"/>
      <c r="CP164" s="204"/>
      <c r="CQ164" s="204"/>
      <c r="CR164" s="207"/>
      <c r="CS164" s="207"/>
      <c r="CT164" s="208"/>
      <c r="CU164" s="209"/>
      <c r="CV164" s="208"/>
      <c r="CW164" s="207"/>
      <c r="CX164" s="207"/>
      <c r="CY164" s="207"/>
      <c r="DG164" s="172"/>
      <c r="GQ164" s="172"/>
      <c r="GR164" s="172"/>
      <c r="GS164" s="172"/>
      <c r="GT164" s="172"/>
      <c r="GW164" s="172"/>
    </row>
    <row r="165" spans="3:205">
      <c r="C165" s="194"/>
      <c r="D165" s="194"/>
      <c r="E165" s="194"/>
      <c r="F165" s="194"/>
      <c r="G165" s="194"/>
      <c r="H165" s="194"/>
      <c r="I165" s="194"/>
      <c r="J165" s="194"/>
      <c r="K165" s="258"/>
      <c r="L165" s="258"/>
      <c r="M165" s="211"/>
      <c r="N165" s="211"/>
      <c r="O165" s="211"/>
      <c r="P165" s="199"/>
      <c r="Q165" s="199"/>
      <c r="R165" s="199"/>
      <c r="S165" s="199"/>
      <c r="T165" s="199"/>
      <c r="U165" s="199"/>
      <c r="V165" s="199"/>
      <c r="W165" s="199"/>
      <c r="X165" s="199"/>
      <c r="Y165" s="199"/>
      <c r="Z165" s="198"/>
      <c r="AA165" s="198"/>
      <c r="AB165" s="199"/>
      <c r="AC165" s="199"/>
      <c r="AD165" s="201"/>
      <c r="AE165" s="202"/>
      <c r="AF165" s="202"/>
      <c r="AG165" s="203"/>
      <c r="AH165" s="203"/>
      <c r="AI165" s="203"/>
      <c r="AJ165" s="203"/>
      <c r="AK165" s="203"/>
      <c r="AL165" s="203"/>
      <c r="AM165" s="203"/>
      <c r="AN165" s="203"/>
      <c r="AO165" s="203"/>
      <c r="AP165" s="203"/>
      <c r="AQ165" s="203"/>
      <c r="AR165" s="203"/>
      <c r="AS165" s="203"/>
      <c r="AT165" s="203"/>
      <c r="AU165" s="203"/>
      <c r="AV165" s="203"/>
      <c r="AW165" s="203"/>
      <c r="AX165" s="203"/>
      <c r="AY165" s="203"/>
      <c r="AZ165" s="203"/>
      <c r="BA165" s="203"/>
      <c r="BB165" s="204"/>
      <c r="BC165" s="204"/>
      <c r="BD165" s="204"/>
      <c r="BE165" s="204"/>
      <c r="BF165" s="204"/>
      <c r="BG165" s="204"/>
      <c r="BH165" s="204"/>
      <c r="BI165" s="204"/>
      <c r="BJ165" s="204"/>
      <c r="BK165" s="204"/>
      <c r="BL165" s="204"/>
      <c r="BM165" s="204"/>
      <c r="BN165" s="204"/>
      <c r="BO165" s="204"/>
      <c r="BP165" s="204"/>
      <c r="BQ165" s="204"/>
      <c r="BR165" s="204"/>
      <c r="BS165" s="204"/>
      <c r="BT165" s="204"/>
      <c r="BU165" s="204"/>
      <c r="BV165" s="205"/>
      <c r="BW165" s="205"/>
      <c r="BX165" s="205"/>
      <c r="BY165" s="204"/>
      <c r="BZ165" s="204"/>
      <c r="CA165" s="204"/>
      <c r="CB165" s="205"/>
      <c r="CC165" s="204"/>
      <c r="CD165" s="205"/>
      <c r="CE165" s="204"/>
      <c r="CF165" s="204"/>
      <c r="CG165" s="204"/>
      <c r="CH165" s="206"/>
      <c r="CI165" s="204"/>
      <c r="CJ165" s="204"/>
      <c r="CK165" s="204"/>
      <c r="CL165" s="204"/>
      <c r="CM165" s="204"/>
      <c r="CN165" s="206"/>
      <c r="CO165" s="204"/>
      <c r="CP165" s="204"/>
      <c r="CQ165" s="204"/>
      <c r="CR165" s="207"/>
      <c r="CS165" s="207"/>
      <c r="CT165" s="208"/>
      <c r="CU165" s="209"/>
      <c r="CV165" s="208"/>
      <c r="CW165" s="207"/>
      <c r="CX165" s="207"/>
      <c r="CY165" s="207"/>
      <c r="DG165" s="172"/>
      <c r="GQ165" s="172"/>
      <c r="GR165" s="172"/>
      <c r="GS165" s="172"/>
      <c r="GT165" s="172"/>
      <c r="GW165" s="172"/>
    </row>
    <row r="166" spans="3:205">
      <c r="C166" s="194"/>
      <c r="D166" s="194"/>
      <c r="E166" s="194"/>
      <c r="F166" s="194"/>
      <c r="G166" s="194"/>
      <c r="H166" s="194"/>
      <c r="I166" s="194"/>
      <c r="J166" s="194"/>
      <c r="K166" s="258"/>
      <c r="L166" s="258"/>
      <c r="M166" s="211"/>
      <c r="N166" s="211"/>
      <c r="O166" s="211"/>
      <c r="P166" s="199"/>
      <c r="Q166" s="199"/>
      <c r="R166" s="199"/>
      <c r="S166" s="199"/>
      <c r="T166" s="199"/>
      <c r="U166" s="199"/>
      <c r="V166" s="199"/>
      <c r="W166" s="199"/>
      <c r="X166" s="199"/>
      <c r="Y166" s="199"/>
      <c r="Z166" s="198"/>
      <c r="AA166" s="198"/>
      <c r="AB166" s="199"/>
      <c r="AC166" s="199"/>
      <c r="AD166" s="201"/>
      <c r="AE166" s="202"/>
      <c r="AF166" s="202"/>
      <c r="AG166" s="203"/>
      <c r="AH166" s="203"/>
      <c r="AI166" s="203"/>
      <c r="AJ166" s="203"/>
      <c r="AK166" s="203"/>
      <c r="AL166" s="203"/>
      <c r="AM166" s="203"/>
      <c r="AN166" s="203"/>
      <c r="AO166" s="203"/>
      <c r="AP166" s="203"/>
      <c r="AQ166" s="203"/>
      <c r="AR166" s="203"/>
      <c r="AS166" s="203"/>
      <c r="AT166" s="203"/>
      <c r="AU166" s="203"/>
      <c r="AV166" s="203"/>
      <c r="AW166" s="203"/>
      <c r="AX166" s="203"/>
      <c r="AY166" s="203"/>
      <c r="AZ166" s="203"/>
      <c r="BA166" s="203"/>
      <c r="BB166" s="204"/>
      <c r="BC166" s="204"/>
      <c r="BD166" s="204"/>
      <c r="BE166" s="204"/>
      <c r="BF166" s="204"/>
      <c r="BG166" s="204"/>
      <c r="BH166" s="204"/>
      <c r="BI166" s="204"/>
      <c r="BJ166" s="204"/>
      <c r="BK166" s="204"/>
      <c r="BL166" s="204"/>
      <c r="BM166" s="204"/>
      <c r="BN166" s="204"/>
      <c r="BO166" s="204"/>
      <c r="BP166" s="204"/>
      <c r="BQ166" s="204"/>
      <c r="BR166" s="204"/>
      <c r="BS166" s="204"/>
      <c r="BT166" s="204"/>
      <c r="BU166" s="204"/>
      <c r="BV166" s="205"/>
      <c r="BW166" s="205"/>
      <c r="BX166" s="205"/>
      <c r="BY166" s="204"/>
      <c r="BZ166" s="204"/>
      <c r="CA166" s="204"/>
      <c r="CB166" s="205"/>
      <c r="CC166" s="204"/>
      <c r="CD166" s="205"/>
      <c r="CE166" s="204"/>
      <c r="CF166" s="204"/>
      <c r="CG166" s="204"/>
      <c r="CH166" s="206"/>
      <c r="CI166" s="204"/>
      <c r="CJ166" s="204"/>
      <c r="CK166" s="204"/>
      <c r="CL166" s="204"/>
      <c r="CM166" s="204"/>
      <c r="CN166" s="206"/>
      <c r="CO166" s="204"/>
      <c r="CP166" s="204"/>
      <c r="CQ166" s="204"/>
      <c r="CR166" s="207"/>
      <c r="CS166" s="207"/>
      <c r="CT166" s="208"/>
      <c r="CU166" s="209"/>
      <c r="CV166" s="208"/>
      <c r="CW166" s="207"/>
      <c r="CX166" s="207"/>
      <c r="CY166" s="207"/>
      <c r="DG166" s="172"/>
      <c r="GQ166" s="172"/>
      <c r="GR166" s="172"/>
      <c r="GS166" s="172"/>
      <c r="GT166" s="172"/>
      <c r="GW166" s="172"/>
    </row>
    <row r="167" spans="3:205">
      <c r="C167" s="194"/>
      <c r="D167" s="194"/>
      <c r="E167" s="194"/>
      <c r="F167" s="194"/>
      <c r="G167" s="194"/>
      <c r="H167" s="194"/>
      <c r="I167" s="194"/>
      <c r="J167" s="194"/>
      <c r="K167" s="258"/>
      <c r="L167" s="258"/>
      <c r="M167" s="211"/>
      <c r="N167" s="211"/>
      <c r="O167" s="211"/>
      <c r="P167" s="199"/>
      <c r="Q167" s="199"/>
      <c r="R167" s="199"/>
      <c r="S167" s="199"/>
      <c r="T167" s="199"/>
      <c r="U167" s="199"/>
      <c r="V167" s="199"/>
      <c r="W167" s="199"/>
      <c r="X167" s="199"/>
      <c r="Y167" s="199"/>
      <c r="Z167" s="198"/>
      <c r="AA167" s="198"/>
      <c r="AB167" s="199"/>
      <c r="AC167" s="199"/>
      <c r="AD167" s="201"/>
      <c r="AE167" s="202"/>
      <c r="AF167" s="202"/>
      <c r="AG167" s="203"/>
      <c r="AH167" s="203"/>
      <c r="AI167" s="203"/>
      <c r="AJ167" s="203"/>
      <c r="AK167" s="203"/>
      <c r="AL167" s="203"/>
      <c r="AM167" s="203"/>
      <c r="AN167" s="203"/>
      <c r="AO167" s="203"/>
      <c r="AP167" s="203"/>
      <c r="AQ167" s="203"/>
      <c r="AR167" s="203"/>
      <c r="AS167" s="203"/>
      <c r="AT167" s="203"/>
      <c r="AU167" s="203"/>
      <c r="AV167" s="203"/>
      <c r="AW167" s="203"/>
      <c r="AX167" s="203"/>
      <c r="AY167" s="203"/>
      <c r="AZ167" s="203"/>
      <c r="BA167" s="203"/>
      <c r="BB167" s="204"/>
      <c r="BC167" s="204"/>
      <c r="BD167" s="204"/>
      <c r="BE167" s="204"/>
      <c r="BF167" s="204"/>
      <c r="BG167" s="204"/>
      <c r="BH167" s="204"/>
      <c r="BI167" s="204"/>
      <c r="BJ167" s="204"/>
      <c r="BK167" s="204"/>
      <c r="BL167" s="204"/>
      <c r="BM167" s="204"/>
      <c r="BN167" s="204"/>
      <c r="BO167" s="204"/>
      <c r="BP167" s="204"/>
      <c r="BQ167" s="204"/>
      <c r="BR167" s="204"/>
      <c r="BS167" s="204"/>
      <c r="BT167" s="204"/>
      <c r="BU167" s="204"/>
      <c r="BV167" s="205"/>
      <c r="BW167" s="205"/>
      <c r="BX167" s="205"/>
      <c r="BY167" s="204"/>
      <c r="BZ167" s="204"/>
      <c r="CA167" s="204"/>
      <c r="CB167" s="205"/>
      <c r="CC167" s="204"/>
      <c r="CD167" s="205"/>
      <c r="CE167" s="204"/>
      <c r="CF167" s="204"/>
      <c r="CG167" s="204"/>
      <c r="CH167" s="206"/>
      <c r="CI167" s="204"/>
      <c r="CJ167" s="204"/>
      <c r="CK167" s="204"/>
      <c r="CL167" s="204"/>
      <c r="CM167" s="204"/>
      <c r="CN167" s="206"/>
      <c r="CO167" s="204"/>
      <c r="CP167" s="204"/>
      <c r="CQ167" s="204"/>
      <c r="CR167" s="207"/>
      <c r="CS167" s="207"/>
      <c r="CT167" s="208"/>
      <c r="CU167" s="209"/>
      <c r="CV167" s="208"/>
      <c r="CW167" s="207"/>
      <c r="CX167" s="207"/>
      <c r="CY167" s="207"/>
      <c r="DG167" s="172"/>
      <c r="GQ167" s="172"/>
      <c r="GR167" s="172"/>
      <c r="GS167" s="172"/>
      <c r="GT167" s="172"/>
      <c r="GW167" s="172"/>
    </row>
    <row r="168" spans="3:205">
      <c r="C168" s="194"/>
      <c r="D168" s="194"/>
      <c r="E168" s="194"/>
      <c r="F168" s="194"/>
      <c r="G168" s="194"/>
      <c r="H168" s="194"/>
      <c r="I168" s="194"/>
      <c r="J168" s="194"/>
      <c r="K168" s="258"/>
      <c r="L168" s="258"/>
      <c r="M168" s="211"/>
      <c r="N168" s="211"/>
      <c r="O168" s="211"/>
      <c r="P168" s="199"/>
      <c r="Q168" s="199"/>
      <c r="R168" s="199"/>
      <c r="S168" s="199"/>
      <c r="T168" s="199"/>
      <c r="U168" s="199"/>
      <c r="V168" s="199"/>
      <c r="W168" s="199"/>
      <c r="X168" s="199"/>
      <c r="Y168" s="199"/>
      <c r="Z168" s="198"/>
      <c r="AA168" s="198"/>
      <c r="AB168" s="199"/>
      <c r="AC168" s="199"/>
      <c r="AD168" s="201"/>
      <c r="AE168" s="202"/>
      <c r="AF168" s="202"/>
      <c r="AG168" s="203"/>
      <c r="AH168" s="203"/>
      <c r="AI168" s="203"/>
      <c r="AJ168" s="203"/>
      <c r="AK168" s="203"/>
      <c r="AL168" s="203"/>
      <c r="AM168" s="203"/>
      <c r="AN168" s="203"/>
      <c r="AO168" s="203"/>
      <c r="AP168" s="203"/>
      <c r="AQ168" s="203"/>
      <c r="AR168" s="203"/>
      <c r="AS168" s="203"/>
      <c r="AT168" s="203"/>
      <c r="AU168" s="203"/>
      <c r="AV168" s="203"/>
      <c r="AW168" s="203"/>
      <c r="AX168" s="203"/>
      <c r="AY168" s="203"/>
      <c r="AZ168" s="203"/>
      <c r="BA168" s="203"/>
      <c r="BB168" s="204"/>
      <c r="BC168" s="204"/>
      <c r="BD168" s="204"/>
      <c r="BE168" s="204"/>
      <c r="BF168" s="204"/>
      <c r="BG168" s="204"/>
      <c r="BH168" s="204"/>
      <c r="BI168" s="204"/>
      <c r="BJ168" s="204"/>
      <c r="BK168" s="204"/>
      <c r="BL168" s="204"/>
      <c r="BM168" s="204"/>
      <c r="BN168" s="204"/>
      <c r="BO168" s="204"/>
      <c r="BP168" s="204"/>
      <c r="BQ168" s="204"/>
      <c r="BR168" s="204"/>
      <c r="BS168" s="204"/>
      <c r="BT168" s="204"/>
      <c r="BU168" s="204"/>
      <c r="BV168" s="205"/>
      <c r="BW168" s="205"/>
      <c r="BX168" s="205"/>
      <c r="BY168" s="204"/>
      <c r="BZ168" s="204"/>
      <c r="CA168" s="204"/>
      <c r="CB168" s="205"/>
      <c r="CC168" s="204"/>
      <c r="CD168" s="205"/>
      <c r="CE168" s="204"/>
      <c r="CF168" s="204"/>
      <c r="CG168" s="204"/>
      <c r="CH168" s="206"/>
      <c r="CI168" s="204"/>
      <c r="CJ168" s="204"/>
      <c r="CK168" s="204"/>
      <c r="CL168" s="204"/>
      <c r="CM168" s="204"/>
      <c r="CN168" s="206"/>
      <c r="CO168" s="204"/>
      <c r="CP168" s="204"/>
      <c r="CQ168" s="204"/>
      <c r="CR168" s="207"/>
      <c r="CS168" s="207"/>
      <c r="CT168" s="208"/>
      <c r="CU168" s="209"/>
      <c r="CV168" s="208"/>
      <c r="CW168" s="207"/>
      <c r="CX168" s="207"/>
      <c r="CY168" s="207"/>
      <c r="DG168" s="172"/>
      <c r="GQ168" s="172"/>
      <c r="GR168" s="172"/>
      <c r="GS168" s="172"/>
      <c r="GT168" s="172"/>
      <c r="GW168" s="172"/>
    </row>
    <row r="169" spans="3:205">
      <c r="C169" s="194"/>
      <c r="D169" s="194"/>
      <c r="E169" s="194"/>
      <c r="F169" s="194"/>
      <c r="G169" s="194"/>
      <c r="H169" s="194"/>
      <c r="I169" s="194"/>
      <c r="J169" s="194"/>
      <c r="K169" s="258"/>
      <c r="L169" s="258"/>
      <c r="M169" s="211"/>
      <c r="N169" s="211"/>
      <c r="O169" s="211"/>
      <c r="P169" s="199"/>
      <c r="Q169" s="199"/>
      <c r="R169" s="199"/>
      <c r="S169" s="199"/>
      <c r="T169" s="199"/>
      <c r="U169" s="199"/>
      <c r="V169" s="199"/>
      <c r="W169" s="199"/>
      <c r="X169" s="199"/>
      <c r="Y169" s="199"/>
      <c r="Z169" s="198"/>
      <c r="AA169" s="198"/>
      <c r="AB169" s="199"/>
      <c r="AC169" s="199"/>
      <c r="AD169" s="201"/>
      <c r="AE169" s="202"/>
      <c r="AF169" s="202"/>
      <c r="AG169" s="203"/>
      <c r="AH169" s="203"/>
      <c r="AI169" s="203"/>
      <c r="AJ169" s="203"/>
      <c r="AK169" s="203"/>
      <c r="AL169" s="203"/>
      <c r="AM169" s="203"/>
      <c r="AN169" s="203"/>
      <c r="AO169" s="203"/>
      <c r="AP169" s="203"/>
      <c r="AQ169" s="203"/>
      <c r="AR169" s="203"/>
      <c r="AS169" s="203"/>
      <c r="AT169" s="203"/>
      <c r="AU169" s="203"/>
      <c r="AV169" s="203"/>
      <c r="AW169" s="203"/>
      <c r="AX169" s="203"/>
      <c r="AY169" s="203"/>
      <c r="AZ169" s="203"/>
      <c r="BA169" s="203"/>
      <c r="BB169" s="204"/>
      <c r="BC169" s="204"/>
      <c r="BD169" s="204"/>
      <c r="BE169" s="204"/>
      <c r="BF169" s="204"/>
      <c r="BG169" s="204"/>
      <c r="BH169" s="204"/>
      <c r="BI169" s="204"/>
      <c r="BJ169" s="204"/>
      <c r="BK169" s="204"/>
      <c r="BL169" s="204"/>
      <c r="BM169" s="204"/>
      <c r="BN169" s="204"/>
      <c r="BO169" s="204"/>
      <c r="BP169" s="204"/>
      <c r="BQ169" s="204"/>
      <c r="BR169" s="204"/>
      <c r="BS169" s="204"/>
      <c r="BT169" s="204"/>
      <c r="BU169" s="204"/>
      <c r="BV169" s="205"/>
      <c r="BW169" s="205"/>
      <c r="BX169" s="205"/>
      <c r="BY169" s="204"/>
      <c r="BZ169" s="204"/>
      <c r="CA169" s="204"/>
      <c r="CB169" s="205"/>
      <c r="CC169" s="204"/>
      <c r="CD169" s="205"/>
      <c r="CE169" s="204"/>
      <c r="CF169" s="204"/>
      <c r="CG169" s="204"/>
      <c r="CH169" s="206"/>
      <c r="CI169" s="204"/>
      <c r="CJ169" s="204"/>
      <c r="CK169" s="204"/>
      <c r="CL169" s="204"/>
      <c r="CM169" s="204"/>
      <c r="CN169" s="206"/>
      <c r="CO169" s="204"/>
      <c r="CP169" s="204"/>
      <c r="CQ169" s="204"/>
      <c r="CR169" s="207"/>
      <c r="CS169" s="207"/>
      <c r="CT169" s="208"/>
      <c r="CU169" s="209"/>
      <c r="CV169" s="208"/>
      <c r="CW169" s="207"/>
      <c r="CX169" s="207"/>
      <c r="CY169" s="207"/>
      <c r="DG169" s="172"/>
      <c r="GQ169" s="172"/>
      <c r="GR169" s="172"/>
      <c r="GS169" s="172"/>
      <c r="GT169" s="172"/>
      <c r="GW169" s="172"/>
    </row>
    <row r="170" spans="3:205">
      <c r="C170" s="194"/>
      <c r="D170" s="194"/>
      <c r="E170" s="194"/>
      <c r="F170" s="194"/>
      <c r="G170" s="194"/>
      <c r="H170" s="194"/>
      <c r="I170" s="194"/>
      <c r="J170" s="194"/>
      <c r="K170" s="258"/>
      <c r="L170" s="258"/>
      <c r="M170" s="211"/>
      <c r="N170" s="211"/>
      <c r="O170" s="211"/>
      <c r="P170" s="199"/>
      <c r="Q170" s="199"/>
      <c r="R170" s="199"/>
      <c r="S170" s="199"/>
      <c r="T170" s="199"/>
      <c r="U170" s="199"/>
      <c r="V170" s="199"/>
      <c r="W170" s="199"/>
      <c r="X170" s="199"/>
      <c r="Y170" s="199"/>
      <c r="Z170" s="198"/>
      <c r="AA170" s="198"/>
      <c r="AB170" s="199"/>
      <c r="AC170" s="199"/>
      <c r="AD170" s="201"/>
      <c r="AE170" s="202"/>
      <c r="AF170" s="202"/>
      <c r="AG170" s="203"/>
      <c r="AH170" s="203"/>
      <c r="AI170" s="203"/>
      <c r="AJ170" s="203"/>
      <c r="AK170" s="203"/>
      <c r="AL170" s="203"/>
      <c r="AM170" s="203"/>
      <c r="AN170" s="203"/>
      <c r="AO170" s="203"/>
      <c r="AP170" s="203"/>
      <c r="AQ170" s="203"/>
      <c r="AR170" s="203"/>
      <c r="AS170" s="203"/>
      <c r="AT170" s="203"/>
      <c r="AU170" s="203"/>
      <c r="AV170" s="203"/>
      <c r="AW170" s="203"/>
      <c r="AX170" s="203"/>
      <c r="AY170" s="203"/>
      <c r="AZ170" s="203"/>
      <c r="BA170" s="203"/>
      <c r="BB170" s="204"/>
      <c r="BC170" s="204"/>
      <c r="BD170" s="204"/>
      <c r="BE170" s="204"/>
      <c r="BF170" s="204"/>
      <c r="BG170" s="204"/>
      <c r="BH170" s="204"/>
      <c r="BI170" s="204"/>
      <c r="BJ170" s="204"/>
      <c r="BK170" s="204"/>
      <c r="BL170" s="204"/>
      <c r="BM170" s="204"/>
      <c r="BN170" s="204"/>
      <c r="BO170" s="204"/>
      <c r="BP170" s="204"/>
      <c r="BQ170" s="204"/>
      <c r="BR170" s="204"/>
      <c r="BS170" s="204"/>
      <c r="BT170" s="204"/>
      <c r="BU170" s="204"/>
      <c r="BV170" s="205"/>
      <c r="BW170" s="205"/>
      <c r="BX170" s="205"/>
      <c r="BY170" s="204"/>
      <c r="BZ170" s="204"/>
      <c r="CA170" s="204"/>
      <c r="CB170" s="205"/>
      <c r="CC170" s="204"/>
      <c r="CD170" s="205"/>
      <c r="CE170" s="204"/>
      <c r="CF170" s="204"/>
      <c r="CG170" s="204"/>
      <c r="CH170" s="206"/>
      <c r="CI170" s="204"/>
      <c r="CJ170" s="204"/>
      <c r="CK170" s="204"/>
      <c r="CL170" s="204"/>
      <c r="CM170" s="204"/>
      <c r="CN170" s="206"/>
      <c r="CO170" s="204"/>
      <c r="CP170" s="204"/>
      <c r="CQ170" s="204"/>
      <c r="CR170" s="207"/>
      <c r="CS170" s="207"/>
      <c r="CT170" s="208"/>
      <c r="CU170" s="209"/>
      <c r="CV170" s="208"/>
      <c r="CW170" s="207"/>
      <c r="CX170" s="207"/>
      <c r="CY170" s="207"/>
      <c r="DG170" s="172"/>
      <c r="GQ170" s="172"/>
      <c r="GR170" s="172"/>
      <c r="GS170" s="172"/>
      <c r="GT170" s="172"/>
      <c r="GW170" s="172"/>
    </row>
    <row r="171" spans="3:205">
      <c r="C171" s="194"/>
      <c r="D171" s="194"/>
      <c r="E171" s="194"/>
      <c r="F171" s="194"/>
      <c r="G171" s="194"/>
      <c r="H171" s="194"/>
      <c r="I171" s="194"/>
      <c r="J171" s="194"/>
      <c r="K171" s="258"/>
      <c r="L171" s="258"/>
      <c r="M171" s="211"/>
      <c r="N171" s="211"/>
      <c r="O171" s="211"/>
      <c r="P171" s="199"/>
      <c r="Q171" s="199"/>
      <c r="R171" s="199"/>
      <c r="S171" s="199"/>
      <c r="T171" s="199"/>
      <c r="U171" s="199"/>
      <c r="V171" s="199"/>
      <c r="W171" s="199"/>
      <c r="X171" s="199"/>
      <c r="Y171" s="199"/>
      <c r="Z171" s="198"/>
      <c r="AA171" s="198"/>
      <c r="AB171" s="199"/>
      <c r="AC171" s="199"/>
      <c r="AD171" s="201"/>
      <c r="AE171" s="202"/>
      <c r="AF171" s="202"/>
      <c r="AG171" s="203"/>
      <c r="AH171" s="203"/>
      <c r="AI171" s="203"/>
      <c r="AJ171" s="203"/>
      <c r="AK171" s="203"/>
      <c r="AL171" s="203"/>
      <c r="AM171" s="203"/>
      <c r="AN171" s="203"/>
      <c r="AO171" s="203"/>
      <c r="AP171" s="203"/>
      <c r="AQ171" s="203"/>
      <c r="AR171" s="203"/>
      <c r="AS171" s="203"/>
      <c r="AT171" s="203"/>
      <c r="AU171" s="203"/>
      <c r="AV171" s="203"/>
      <c r="AW171" s="203"/>
      <c r="AX171" s="203"/>
      <c r="AY171" s="203"/>
      <c r="AZ171" s="203"/>
      <c r="BA171" s="203"/>
      <c r="BB171" s="204"/>
      <c r="BC171" s="204"/>
      <c r="BD171" s="204"/>
      <c r="BE171" s="204"/>
      <c r="BF171" s="204"/>
      <c r="BG171" s="204"/>
      <c r="BH171" s="204"/>
      <c r="BI171" s="204"/>
      <c r="BJ171" s="204"/>
      <c r="BK171" s="204"/>
      <c r="BL171" s="204"/>
      <c r="BM171" s="204"/>
      <c r="BN171" s="204"/>
      <c r="BO171" s="204"/>
      <c r="BP171" s="204"/>
      <c r="BQ171" s="204"/>
      <c r="BR171" s="204"/>
      <c r="BS171" s="204"/>
      <c r="BT171" s="204"/>
      <c r="BU171" s="204"/>
      <c r="BV171" s="205"/>
      <c r="BW171" s="205"/>
      <c r="BX171" s="205"/>
      <c r="BY171" s="204"/>
      <c r="BZ171" s="204"/>
      <c r="CA171" s="204"/>
      <c r="CB171" s="205"/>
      <c r="CC171" s="204"/>
      <c r="CD171" s="205"/>
      <c r="CE171" s="204"/>
      <c r="CF171" s="204"/>
      <c r="CG171" s="204"/>
      <c r="CH171" s="206"/>
      <c r="CI171" s="204"/>
      <c r="CJ171" s="204"/>
      <c r="CK171" s="204"/>
      <c r="CL171" s="204"/>
      <c r="CM171" s="204"/>
      <c r="CN171" s="206"/>
      <c r="CO171" s="204"/>
      <c r="CP171" s="204"/>
      <c r="CQ171" s="204"/>
      <c r="CR171" s="207"/>
      <c r="CS171" s="207"/>
      <c r="CT171" s="208"/>
      <c r="CU171" s="209"/>
      <c r="CV171" s="208"/>
      <c r="CW171" s="207"/>
      <c r="CX171" s="207"/>
      <c r="CY171" s="207"/>
      <c r="DG171" s="172"/>
      <c r="GQ171" s="172"/>
      <c r="GR171" s="172"/>
      <c r="GS171" s="172"/>
      <c r="GT171" s="172"/>
      <c r="GW171" s="172"/>
    </row>
    <row r="172" spans="3:205">
      <c r="C172" s="194"/>
      <c r="D172" s="194"/>
      <c r="E172" s="194"/>
      <c r="F172" s="194"/>
      <c r="G172" s="194"/>
      <c r="H172" s="194"/>
      <c r="I172" s="194"/>
      <c r="J172" s="194"/>
      <c r="K172" s="258"/>
      <c r="L172" s="258"/>
      <c r="M172" s="211"/>
      <c r="N172" s="211"/>
      <c r="O172" s="211"/>
      <c r="P172" s="199"/>
      <c r="Q172" s="199"/>
      <c r="R172" s="199"/>
      <c r="S172" s="199"/>
      <c r="T172" s="199"/>
      <c r="U172" s="199"/>
      <c r="V172" s="199"/>
      <c r="W172" s="199"/>
      <c r="X172" s="199"/>
      <c r="Y172" s="199"/>
      <c r="Z172" s="198"/>
      <c r="AA172" s="198"/>
      <c r="AB172" s="199"/>
      <c r="AC172" s="199"/>
      <c r="AD172" s="201"/>
      <c r="AE172" s="202"/>
      <c r="AF172" s="202"/>
      <c r="AG172" s="203"/>
      <c r="AH172" s="203"/>
      <c r="AI172" s="203"/>
      <c r="AJ172" s="203"/>
      <c r="AK172" s="203"/>
      <c r="AL172" s="203"/>
      <c r="AM172" s="203"/>
      <c r="AN172" s="203"/>
      <c r="AO172" s="203"/>
      <c r="AP172" s="203"/>
      <c r="AQ172" s="203"/>
      <c r="AR172" s="203"/>
      <c r="AS172" s="203"/>
      <c r="AT172" s="203"/>
      <c r="AU172" s="203"/>
      <c r="AV172" s="203"/>
      <c r="AW172" s="203"/>
      <c r="AX172" s="203"/>
      <c r="AY172" s="203"/>
      <c r="AZ172" s="203"/>
      <c r="BA172" s="203"/>
      <c r="BB172" s="204"/>
      <c r="BC172" s="204"/>
      <c r="BD172" s="204"/>
      <c r="BE172" s="204"/>
      <c r="BF172" s="204"/>
      <c r="BG172" s="204"/>
      <c r="BH172" s="204"/>
      <c r="BI172" s="204"/>
      <c r="BJ172" s="204"/>
      <c r="BK172" s="204"/>
      <c r="BL172" s="204"/>
      <c r="BM172" s="204"/>
      <c r="BN172" s="204"/>
      <c r="BO172" s="204"/>
      <c r="BP172" s="204"/>
      <c r="BQ172" s="204"/>
      <c r="BR172" s="204"/>
      <c r="BS172" s="204"/>
      <c r="BT172" s="204"/>
      <c r="BU172" s="204"/>
      <c r="BV172" s="205"/>
      <c r="BW172" s="205"/>
      <c r="BX172" s="205"/>
      <c r="BY172" s="204"/>
      <c r="BZ172" s="204"/>
      <c r="CA172" s="204"/>
      <c r="CB172" s="205"/>
      <c r="CC172" s="204"/>
      <c r="CD172" s="205"/>
      <c r="CE172" s="204"/>
      <c r="CF172" s="204"/>
      <c r="CG172" s="204"/>
      <c r="CH172" s="206"/>
      <c r="CI172" s="204"/>
      <c r="CJ172" s="204"/>
      <c r="CK172" s="204"/>
      <c r="CL172" s="204"/>
      <c r="CM172" s="204"/>
      <c r="CN172" s="206"/>
      <c r="CO172" s="204"/>
      <c r="CP172" s="204"/>
      <c r="CQ172" s="204"/>
      <c r="CR172" s="207"/>
      <c r="CS172" s="207"/>
      <c r="CT172" s="208"/>
      <c r="CU172" s="209"/>
      <c r="CV172" s="208"/>
      <c r="CW172" s="207"/>
      <c r="CX172" s="207"/>
      <c r="CY172" s="207"/>
      <c r="DG172" s="172"/>
      <c r="GQ172" s="172"/>
      <c r="GR172" s="172"/>
      <c r="GS172" s="172"/>
      <c r="GT172" s="172"/>
      <c r="GW172" s="172"/>
    </row>
    <row r="173" spans="3:205">
      <c r="C173" s="194"/>
      <c r="D173" s="194"/>
      <c r="E173" s="194"/>
      <c r="F173" s="194"/>
      <c r="G173" s="194"/>
      <c r="H173" s="194"/>
      <c r="I173" s="194"/>
      <c r="J173" s="194"/>
      <c r="K173" s="258"/>
      <c r="L173" s="258"/>
      <c r="M173" s="211"/>
      <c r="N173" s="211"/>
      <c r="O173" s="211"/>
      <c r="P173" s="199"/>
      <c r="Q173" s="199"/>
      <c r="R173" s="199"/>
      <c r="S173" s="199"/>
      <c r="T173" s="199"/>
      <c r="U173" s="199"/>
      <c r="V173" s="199"/>
      <c r="W173" s="199"/>
      <c r="X173" s="199"/>
      <c r="Y173" s="199"/>
      <c r="Z173" s="198"/>
      <c r="AA173" s="198"/>
      <c r="AB173" s="199"/>
      <c r="AC173" s="199"/>
      <c r="AD173" s="201"/>
      <c r="AE173" s="202"/>
      <c r="AF173" s="202"/>
      <c r="AG173" s="203"/>
      <c r="AH173" s="203"/>
      <c r="AI173" s="203"/>
      <c r="AJ173" s="203"/>
      <c r="AK173" s="203"/>
      <c r="AL173" s="203"/>
      <c r="AM173" s="203"/>
      <c r="AN173" s="203"/>
      <c r="AO173" s="203"/>
      <c r="AP173" s="203"/>
      <c r="AQ173" s="203"/>
      <c r="AR173" s="203"/>
      <c r="AS173" s="203"/>
      <c r="AT173" s="203"/>
      <c r="AU173" s="203"/>
      <c r="AV173" s="203"/>
      <c r="AW173" s="203"/>
      <c r="AX173" s="203"/>
      <c r="AY173" s="203"/>
      <c r="AZ173" s="203"/>
      <c r="BA173" s="203"/>
      <c r="BB173" s="204"/>
      <c r="BC173" s="204"/>
      <c r="BD173" s="204"/>
      <c r="BE173" s="204"/>
      <c r="BF173" s="204"/>
      <c r="BG173" s="204"/>
      <c r="BH173" s="204"/>
      <c r="BI173" s="204"/>
      <c r="BJ173" s="204"/>
      <c r="BK173" s="204"/>
      <c r="BL173" s="204"/>
      <c r="BM173" s="204"/>
      <c r="BN173" s="204"/>
      <c r="BO173" s="204"/>
      <c r="BP173" s="204"/>
      <c r="BQ173" s="204"/>
      <c r="BR173" s="204"/>
      <c r="BS173" s="204"/>
      <c r="BT173" s="204"/>
      <c r="BU173" s="204"/>
      <c r="BV173" s="205"/>
      <c r="BW173" s="205"/>
      <c r="BX173" s="205"/>
      <c r="BY173" s="204"/>
      <c r="BZ173" s="204"/>
      <c r="CA173" s="204"/>
      <c r="CB173" s="205"/>
      <c r="CC173" s="204"/>
      <c r="CD173" s="205"/>
      <c r="CE173" s="204"/>
      <c r="CF173" s="204"/>
      <c r="CG173" s="204"/>
      <c r="CH173" s="206"/>
      <c r="CI173" s="204"/>
      <c r="CJ173" s="204"/>
      <c r="CK173" s="204"/>
      <c r="CL173" s="204"/>
      <c r="CM173" s="204"/>
      <c r="CN173" s="206"/>
      <c r="CO173" s="204"/>
      <c r="CP173" s="204"/>
      <c r="CQ173" s="204"/>
      <c r="CR173" s="207"/>
      <c r="CS173" s="207"/>
      <c r="CT173" s="208"/>
      <c r="CU173" s="209"/>
      <c r="CV173" s="208"/>
      <c r="CW173" s="207"/>
      <c r="CX173" s="207"/>
      <c r="CY173" s="207"/>
      <c r="DG173" s="172"/>
    </row>
    <row r="174" spans="3:205">
      <c r="C174" s="194"/>
      <c r="D174" s="194"/>
      <c r="E174" s="194"/>
      <c r="F174" s="194"/>
      <c r="G174" s="194"/>
      <c r="H174" s="194"/>
      <c r="I174" s="194"/>
      <c r="J174" s="194"/>
      <c r="K174" s="258"/>
      <c r="L174" s="258"/>
      <c r="M174" s="211"/>
      <c r="N174" s="211"/>
      <c r="O174" s="211"/>
      <c r="P174" s="199"/>
      <c r="Q174" s="199"/>
      <c r="R174" s="199"/>
      <c r="S174" s="199"/>
      <c r="T174" s="199"/>
      <c r="U174" s="199"/>
      <c r="V174" s="199"/>
      <c r="W174" s="199"/>
      <c r="X174" s="199"/>
      <c r="Y174" s="199"/>
      <c r="Z174" s="198"/>
      <c r="AA174" s="198"/>
      <c r="AB174" s="199"/>
      <c r="AC174" s="199"/>
      <c r="AD174" s="201"/>
      <c r="AE174" s="202"/>
      <c r="AF174" s="202"/>
      <c r="AG174" s="203"/>
      <c r="AH174" s="203"/>
      <c r="AI174" s="203"/>
      <c r="AJ174" s="203"/>
      <c r="AK174" s="203"/>
      <c r="AL174" s="203"/>
      <c r="AM174" s="203"/>
      <c r="AN174" s="203"/>
      <c r="AO174" s="203"/>
      <c r="AP174" s="203"/>
      <c r="AQ174" s="203"/>
      <c r="AR174" s="203"/>
      <c r="AS174" s="203"/>
      <c r="AT174" s="203"/>
      <c r="AU174" s="203"/>
      <c r="AV174" s="203"/>
      <c r="AW174" s="203"/>
      <c r="AX174" s="203"/>
      <c r="AY174" s="203"/>
      <c r="AZ174" s="203"/>
      <c r="BA174" s="203"/>
      <c r="BB174" s="204"/>
      <c r="BC174" s="204"/>
      <c r="BD174" s="204"/>
      <c r="BE174" s="204"/>
      <c r="BF174" s="204"/>
      <c r="BG174" s="204"/>
      <c r="BH174" s="204"/>
      <c r="BI174" s="204"/>
      <c r="BJ174" s="204"/>
      <c r="BK174" s="204"/>
      <c r="BL174" s="204"/>
      <c r="BM174" s="204"/>
      <c r="BN174" s="204"/>
      <c r="BO174" s="204"/>
      <c r="BP174" s="204"/>
      <c r="BQ174" s="204"/>
      <c r="BR174" s="204"/>
      <c r="BS174" s="204"/>
      <c r="BT174" s="204"/>
      <c r="BU174" s="204"/>
      <c r="BV174" s="205"/>
      <c r="BW174" s="205"/>
      <c r="BX174" s="205"/>
      <c r="BY174" s="204"/>
      <c r="BZ174" s="204"/>
      <c r="CA174" s="204"/>
      <c r="CB174" s="205"/>
      <c r="CC174" s="204"/>
      <c r="CD174" s="205"/>
      <c r="CE174" s="204"/>
      <c r="CF174" s="204"/>
      <c r="CG174" s="204"/>
      <c r="CH174" s="206"/>
      <c r="CI174" s="204"/>
      <c r="CJ174" s="204"/>
      <c r="CK174" s="204"/>
      <c r="CL174" s="204"/>
      <c r="CM174" s="204"/>
      <c r="CN174" s="206"/>
      <c r="CO174" s="204"/>
      <c r="CP174" s="204"/>
      <c r="CQ174" s="204"/>
      <c r="CR174" s="207"/>
      <c r="CS174" s="207"/>
      <c r="CT174" s="208"/>
      <c r="CU174" s="209"/>
      <c r="CV174" s="208"/>
      <c r="CW174" s="207"/>
      <c r="CX174" s="207"/>
      <c r="CY174" s="207"/>
      <c r="DG174" s="172"/>
    </row>
    <row r="175" spans="3:205">
      <c r="C175" s="194"/>
      <c r="D175" s="194"/>
      <c r="E175" s="194"/>
      <c r="F175" s="194"/>
      <c r="G175" s="194"/>
      <c r="H175" s="194"/>
      <c r="I175" s="194"/>
      <c r="J175" s="194"/>
      <c r="K175" s="258"/>
      <c r="L175" s="258"/>
      <c r="M175" s="211"/>
      <c r="N175" s="211"/>
      <c r="O175" s="211"/>
      <c r="P175" s="199"/>
      <c r="Q175" s="199"/>
      <c r="R175" s="199"/>
      <c r="S175" s="199"/>
      <c r="T175" s="199"/>
      <c r="U175" s="199"/>
      <c r="V175" s="199"/>
      <c r="W175" s="199"/>
      <c r="X175" s="199"/>
      <c r="Y175" s="199"/>
      <c r="Z175" s="198"/>
      <c r="AA175" s="198"/>
      <c r="AB175" s="199"/>
      <c r="AC175" s="199"/>
      <c r="AD175" s="201"/>
      <c r="AE175" s="202"/>
      <c r="AF175" s="202"/>
      <c r="AG175" s="203"/>
      <c r="AH175" s="203"/>
      <c r="AI175" s="203"/>
      <c r="AJ175" s="203"/>
      <c r="AK175" s="203"/>
      <c r="AL175" s="203"/>
      <c r="AM175" s="203"/>
      <c r="AN175" s="203"/>
      <c r="AO175" s="203"/>
      <c r="AP175" s="203"/>
      <c r="AQ175" s="203"/>
      <c r="AR175" s="203"/>
      <c r="AS175" s="203"/>
      <c r="AT175" s="203"/>
      <c r="AU175" s="203"/>
      <c r="AV175" s="203"/>
      <c r="AW175" s="203"/>
      <c r="AX175" s="203"/>
      <c r="AY175" s="203"/>
      <c r="AZ175" s="203"/>
      <c r="BA175" s="203"/>
      <c r="BB175" s="204"/>
      <c r="BC175" s="204"/>
      <c r="BD175" s="204"/>
      <c r="BE175" s="204"/>
      <c r="BF175" s="204"/>
      <c r="BG175" s="204"/>
      <c r="BH175" s="204"/>
      <c r="BI175" s="204"/>
      <c r="BJ175" s="204"/>
      <c r="BK175" s="204"/>
      <c r="BL175" s="204"/>
      <c r="BM175" s="204"/>
      <c r="BN175" s="204"/>
      <c r="BO175" s="204"/>
      <c r="BP175" s="204"/>
      <c r="BQ175" s="204"/>
      <c r="BR175" s="204"/>
      <c r="BS175" s="204"/>
      <c r="BT175" s="204"/>
      <c r="BU175" s="204"/>
      <c r="BV175" s="205"/>
      <c r="BW175" s="205"/>
      <c r="BX175" s="205"/>
      <c r="BY175" s="204"/>
      <c r="BZ175" s="204"/>
      <c r="CA175" s="204"/>
      <c r="CB175" s="205"/>
      <c r="CC175" s="204"/>
      <c r="CD175" s="205"/>
      <c r="CE175" s="204"/>
      <c r="CF175" s="204"/>
      <c r="CG175" s="204"/>
      <c r="CH175" s="206"/>
      <c r="CI175" s="204"/>
      <c r="CJ175" s="204"/>
      <c r="CK175" s="204"/>
      <c r="CL175" s="204"/>
      <c r="CM175" s="204"/>
      <c r="CN175" s="206"/>
      <c r="CO175" s="204"/>
      <c r="CP175" s="204"/>
      <c r="CQ175" s="204"/>
      <c r="CR175" s="207"/>
      <c r="CS175" s="207"/>
      <c r="CT175" s="208"/>
      <c r="CU175" s="209"/>
      <c r="CV175" s="208"/>
      <c r="CW175" s="207"/>
      <c r="CX175" s="207"/>
      <c r="CY175" s="207"/>
      <c r="DG175" s="172"/>
    </row>
    <row r="176" spans="3:205">
      <c r="C176" s="194"/>
      <c r="D176" s="194"/>
      <c r="E176" s="194"/>
      <c r="F176" s="194"/>
      <c r="G176" s="194"/>
      <c r="H176" s="194"/>
      <c r="I176" s="194"/>
      <c r="J176" s="194"/>
      <c r="K176" s="258"/>
      <c r="L176" s="258"/>
      <c r="M176" s="211"/>
      <c r="N176" s="211"/>
      <c r="O176" s="211"/>
      <c r="P176" s="199"/>
      <c r="Q176" s="199"/>
      <c r="R176" s="199"/>
      <c r="S176" s="199"/>
      <c r="T176" s="199"/>
      <c r="U176" s="199"/>
      <c r="V176" s="199"/>
      <c r="W176" s="199"/>
      <c r="X176" s="199"/>
      <c r="Y176" s="199"/>
      <c r="Z176" s="198"/>
      <c r="AA176" s="198"/>
      <c r="AB176" s="199"/>
      <c r="AC176" s="199"/>
      <c r="AD176" s="201"/>
      <c r="AE176" s="202"/>
      <c r="AF176" s="202"/>
      <c r="AG176" s="203"/>
      <c r="AH176" s="203"/>
      <c r="AI176" s="203"/>
      <c r="AJ176" s="203"/>
      <c r="AK176" s="203"/>
      <c r="AL176" s="203"/>
      <c r="AM176" s="203"/>
      <c r="AN176" s="203"/>
      <c r="AO176" s="203"/>
      <c r="AP176" s="203"/>
      <c r="AQ176" s="203"/>
      <c r="AR176" s="203"/>
      <c r="AS176" s="203"/>
      <c r="AT176" s="203"/>
      <c r="AU176" s="203"/>
      <c r="AV176" s="203"/>
      <c r="AW176" s="203"/>
      <c r="AX176" s="203"/>
      <c r="AY176" s="203"/>
      <c r="AZ176" s="203"/>
      <c r="BA176" s="203"/>
      <c r="BB176" s="204"/>
      <c r="BC176" s="204"/>
      <c r="BD176" s="204"/>
      <c r="BE176" s="204"/>
      <c r="BF176" s="204"/>
      <c r="BG176" s="204"/>
      <c r="BH176" s="204"/>
      <c r="BI176" s="204"/>
      <c r="BJ176" s="204"/>
      <c r="BK176" s="204"/>
      <c r="BL176" s="204"/>
      <c r="BM176" s="204"/>
      <c r="BN176" s="204"/>
      <c r="BO176" s="204"/>
      <c r="BP176" s="204"/>
      <c r="BQ176" s="204"/>
      <c r="BR176" s="204"/>
      <c r="BS176" s="204"/>
      <c r="BT176" s="204"/>
      <c r="BU176" s="204"/>
      <c r="BV176" s="205"/>
      <c r="BW176" s="205"/>
      <c r="BX176" s="205"/>
      <c r="BY176" s="204"/>
      <c r="BZ176" s="204"/>
      <c r="CA176" s="204"/>
      <c r="CB176" s="205"/>
      <c r="CC176" s="204"/>
      <c r="CD176" s="205"/>
      <c r="CE176" s="204"/>
      <c r="CF176" s="204"/>
      <c r="CG176" s="204"/>
      <c r="CH176" s="206"/>
      <c r="CI176" s="204"/>
      <c r="CJ176" s="204"/>
      <c r="CK176" s="204"/>
      <c r="CL176" s="204"/>
      <c r="CM176" s="204"/>
      <c r="CN176" s="206"/>
      <c r="CO176" s="204"/>
      <c r="CP176" s="204"/>
      <c r="CQ176" s="204"/>
      <c r="CR176" s="207"/>
      <c r="CS176" s="207"/>
      <c r="CT176" s="208"/>
      <c r="CU176" s="209"/>
      <c r="CV176" s="208"/>
      <c r="CW176" s="207"/>
      <c r="CX176" s="207"/>
      <c r="CY176" s="207"/>
      <c r="DG176" s="172"/>
    </row>
    <row r="177" spans="3:111">
      <c r="C177" s="194"/>
      <c r="D177" s="194"/>
      <c r="E177" s="194"/>
      <c r="F177" s="194"/>
      <c r="G177" s="194"/>
      <c r="H177" s="194"/>
      <c r="I177" s="194"/>
      <c r="J177" s="194"/>
      <c r="K177" s="258"/>
      <c r="L177" s="258"/>
      <c r="M177" s="211"/>
      <c r="N177" s="211"/>
      <c r="O177" s="211"/>
      <c r="P177" s="199"/>
      <c r="Q177" s="199"/>
      <c r="R177" s="199"/>
      <c r="S177" s="199"/>
      <c r="T177" s="199"/>
      <c r="U177" s="199"/>
      <c r="V177" s="199"/>
      <c r="W177" s="199"/>
      <c r="X177" s="199"/>
      <c r="Y177" s="199"/>
      <c r="Z177" s="198"/>
      <c r="AA177" s="198"/>
      <c r="AB177" s="199"/>
      <c r="AC177" s="199"/>
      <c r="AD177" s="201"/>
      <c r="AE177" s="202"/>
      <c r="AF177" s="202"/>
      <c r="AG177" s="203"/>
      <c r="AH177" s="203"/>
      <c r="AI177" s="203"/>
      <c r="AJ177" s="203"/>
      <c r="AK177" s="203"/>
      <c r="AL177" s="203"/>
      <c r="AM177" s="203"/>
      <c r="AN177" s="203"/>
      <c r="AO177" s="203"/>
      <c r="AP177" s="203"/>
      <c r="AQ177" s="203"/>
      <c r="AR177" s="203"/>
      <c r="AS177" s="203"/>
      <c r="AT177" s="203"/>
      <c r="AU177" s="203"/>
      <c r="AV177" s="203"/>
      <c r="AW177" s="203"/>
      <c r="AX177" s="203"/>
      <c r="AY177" s="203"/>
      <c r="AZ177" s="203"/>
      <c r="BA177" s="203"/>
      <c r="BB177" s="204"/>
      <c r="BC177" s="204"/>
      <c r="BD177" s="204"/>
      <c r="BE177" s="204"/>
      <c r="BF177" s="204"/>
      <c r="BG177" s="204"/>
      <c r="BH177" s="204"/>
      <c r="BI177" s="204"/>
      <c r="BJ177" s="204"/>
      <c r="BK177" s="204"/>
      <c r="BL177" s="204"/>
      <c r="BM177" s="204"/>
      <c r="BN177" s="204"/>
      <c r="BO177" s="204"/>
      <c r="BP177" s="204"/>
      <c r="BQ177" s="204"/>
      <c r="BR177" s="204"/>
      <c r="BS177" s="204"/>
      <c r="BT177" s="204"/>
      <c r="BU177" s="204"/>
      <c r="BV177" s="205"/>
      <c r="BW177" s="205"/>
      <c r="BX177" s="205"/>
      <c r="BY177" s="204"/>
      <c r="BZ177" s="204"/>
      <c r="CA177" s="204"/>
      <c r="CB177" s="205"/>
      <c r="CC177" s="204"/>
      <c r="CD177" s="205"/>
      <c r="CE177" s="204"/>
      <c r="CF177" s="204"/>
      <c r="CG177" s="204"/>
      <c r="CH177" s="206"/>
      <c r="CI177" s="204"/>
      <c r="CJ177" s="204"/>
      <c r="CK177" s="204"/>
      <c r="CL177" s="204"/>
      <c r="CM177" s="204"/>
      <c r="CN177" s="206"/>
      <c r="CO177" s="204"/>
      <c r="CP177" s="204"/>
      <c r="CQ177" s="204"/>
      <c r="CR177" s="207"/>
      <c r="CS177" s="207"/>
      <c r="CT177" s="208"/>
      <c r="CU177" s="209"/>
      <c r="CV177" s="208"/>
      <c r="CW177" s="207"/>
      <c r="CX177" s="207"/>
      <c r="CY177" s="207"/>
      <c r="DG177" s="172"/>
    </row>
    <row r="178" spans="3:111">
      <c r="C178" s="194"/>
      <c r="D178" s="194"/>
      <c r="E178" s="194"/>
      <c r="F178" s="194"/>
      <c r="G178" s="194"/>
      <c r="H178" s="194"/>
      <c r="I178" s="194"/>
      <c r="J178" s="194"/>
      <c r="K178" s="258"/>
      <c r="L178" s="258"/>
      <c r="M178" s="211"/>
      <c r="N178" s="211"/>
      <c r="O178" s="211"/>
      <c r="P178" s="199"/>
      <c r="Q178" s="199"/>
      <c r="R178" s="199"/>
      <c r="S178" s="199"/>
      <c r="T178" s="199"/>
      <c r="U178" s="199"/>
      <c r="V178" s="199"/>
      <c r="W178" s="199"/>
      <c r="X178" s="199"/>
      <c r="Y178" s="199"/>
      <c r="Z178" s="198"/>
      <c r="AA178" s="198"/>
      <c r="AB178" s="199"/>
      <c r="AC178" s="199"/>
      <c r="AD178" s="201"/>
      <c r="AE178" s="202"/>
      <c r="AF178" s="202"/>
      <c r="AG178" s="203"/>
      <c r="AH178" s="203"/>
      <c r="AI178" s="203"/>
      <c r="AJ178" s="203"/>
      <c r="AK178" s="203"/>
      <c r="AL178" s="203"/>
      <c r="AM178" s="203"/>
      <c r="AN178" s="203"/>
      <c r="AO178" s="203"/>
      <c r="AP178" s="203"/>
      <c r="AQ178" s="203"/>
      <c r="AR178" s="203"/>
      <c r="AS178" s="203"/>
      <c r="AT178" s="203"/>
      <c r="AU178" s="203"/>
      <c r="AV178" s="203"/>
      <c r="AW178" s="203"/>
      <c r="AX178" s="203"/>
      <c r="AY178" s="203"/>
      <c r="AZ178" s="203"/>
      <c r="BA178" s="203"/>
      <c r="BB178" s="204"/>
      <c r="BC178" s="204"/>
      <c r="BD178" s="204"/>
      <c r="BE178" s="204"/>
      <c r="BF178" s="204"/>
      <c r="BG178" s="204"/>
      <c r="BH178" s="204"/>
      <c r="BI178" s="204"/>
      <c r="BJ178" s="204"/>
      <c r="BK178" s="204"/>
      <c r="BL178" s="204"/>
      <c r="BM178" s="204"/>
      <c r="BN178" s="204"/>
      <c r="BO178" s="204"/>
      <c r="BP178" s="204"/>
      <c r="BQ178" s="204"/>
      <c r="BR178" s="204"/>
      <c r="BS178" s="204"/>
      <c r="BT178" s="204"/>
      <c r="BU178" s="204"/>
      <c r="BV178" s="205"/>
      <c r="BW178" s="205"/>
      <c r="BX178" s="205"/>
      <c r="BY178" s="204"/>
      <c r="BZ178" s="204"/>
      <c r="CA178" s="204"/>
      <c r="CB178" s="205"/>
      <c r="CC178" s="204"/>
      <c r="CD178" s="205"/>
      <c r="CE178" s="204"/>
      <c r="CF178" s="204"/>
      <c r="CG178" s="204"/>
      <c r="CH178" s="206"/>
      <c r="CI178" s="204"/>
      <c r="CJ178" s="204"/>
      <c r="CK178" s="204"/>
      <c r="CL178" s="204"/>
      <c r="CM178" s="204"/>
      <c r="CN178" s="206"/>
      <c r="CO178" s="204"/>
      <c r="CP178" s="204"/>
      <c r="CQ178" s="204"/>
      <c r="CR178" s="207"/>
      <c r="CS178" s="207"/>
      <c r="CT178" s="208"/>
      <c r="CU178" s="209"/>
      <c r="CV178" s="208"/>
      <c r="CW178" s="207"/>
      <c r="CX178" s="207"/>
      <c r="CY178" s="207"/>
      <c r="DG178" s="172"/>
    </row>
    <row r="179" spans="3:111">
      <c r="C179" s="194"/>
      <c r="D179" s="194"/>
      <c r="E179" s="194"/>
      <c r="F179" s="194"/>
      <c r="G179" s="194"/>
      <c r="H179" s="194"/>
      <c r="I179" s="194"/>
      <c r="J179" s="194"/>
      <c r="K179" s="258"/>
      <c r="L179" s="258"/>
      <c r="M179" s="211"/>
      <c r="N179" s="211"/>
      <c r="O179" s="211"/>
      <c r="P179" s="199"/>
      <c r="Q179" s="199"/>
      <c r="R179" s="199"/>
      <c r="S179" s="199"/>
      <c r="T179" s="199"/>
      <c r="U179" s="199"/>
      <c r="V179" s="199"/>
      <c r="W179" s="199"/>
      <c r="X179" s="199"/>
      <c r="Y179" s="199"/>
      <c r="Z179" s="198"/>
      <c r="AA179" s="198"/>
      <c r="AB179" s="199"/>
      <c r="AC179" s="199"/>
      <c r="AD179" s="201"/>
      <c r="AE179" s="202"/>
      <c r="AF179" s="202"/>
      <c r="AG179" s="203"/>
      <c r="AH179" s="203"/>
      <c r="AI179" s="203"/>
      <c r="AJ179" s="203"/>
      <c r="AK179" s="203"/>
      <c r="AL179" s="203"/>
      <c r="AM179" s="203"/>
      <c r="AN179" s="203"/>
      <c r="AO179" s="203"/>
      <c r="AP179" s="203"/>
      <c r="AQ179" s="203"/>
      <c r="AR179" s="203"/>
      <c r="AS179" s="203"/>
      <c r="AT179" s="203"/>
      <c r="AU179" s="203"/>
      <c r="AV179" s="203"/>
      <c r="AW179" s="203"/>
      <c r="AX179" s="203"/>
      <c r="AY179" s="203"/>
      <c r="AZ179" s="203"/>
      <c r="BA179" s="203"/>
      <c r="BB179" s="204"/>
      <c r="BC179" s="204"/>
      <c r="BD179" s="204"/>
      <c r="BE179" s="204"/>
      <c r="BF179" s="204"/>
      <c r="BG179" s="204"/>
      <c r="BH179" s="204"/>
      <c r="BI179" s="204"/>
      <c r="BJ179" s="204"/>
      <c r="BK179" s="204"/>
      <c r="BL179" s="204"/>
      <c r="BM179" s="204"/>
      <c r="BN179" s="204"/>
      <c r="BO179" s="204"/>
      <c r="BP179" s="204"/>
      <c r="BQ179" s="204"/>
      <c r="BR179" s="204"/>
      <c r="BS179" s="204"/>
      <c r="BT179" s="204"/>
      <c r="BU179" s="204"/>
      <c r="BV179" s="205"/>
      <c r="BW179" s="205"/>
      <c r="BX179" s="205"/>
      <c r="BY179" s="204"/>
      <c r="BZ179" s="204"/>
      <c r="CA179" s="204"/>
      <c r="CB179" s="205"/>
      <c r="CC179" s="204"/>
      <c r="CD179" s="205"/>
      <c r="CE179" s="204"/>
      <c r="CF179" s="204"/>
      <c r="CG179" s="204"/>
      <c r="CH179" s="206"/>
      <c r="CI179" s="204"/>
      <c r="CJ179" s="204"/>
      <c r="CK179" s="204"/>
      <c r="CL179" s="204"/>
      <c r="CM179" s="204"/>
      <c r="CN179" s="206"/>
      <c r="CO179" s="204"/>
      <c r="CP179" s="204"/>
      <c r="CQ179" s="204"/>
      <c r="CR179" s="207"/>
      <c r="CS179" s="207"/>
      <c r="CT179" s="208"/>
      <c r="CU179" s="209"/>
      <c r="CV179" s="208"/>
      <c r="CW179" s="207"/>
      <c r="CX179" s="207"/>
      <c r="CY179" s="207"/>
      <c r="DG179" s="172"/>
    </row>
    <row r="180" spans="3:111">
      <c r="C180" s="194"/>
      <c r="D180" s="194"/>
      <c r="E180" s="194"/>
      <c r="F180" s="194"/>
      <c r="G180" s="194"/>
      <c r="H180" s="194"/>
      <c r="I180" s="194"/>
      <c r="J180" s="194"/>
      <c r="K180" s="258"/>
      <c r="L180" s="258"/>
      <c r="M180" s="211"/>
      <c r="N180" s="211"/>
      <c r="O180" s="211"/>
      <c r="P180" s="199"/>
      <c r="Q180" s="199"/>
      <c r="R180" s="199"/>
      <c r="S180" s="199"/>
      <c r="T180" s="199"/>
      <c r="U180" s="199"/>
      <c r="V180" s="199"/>
      <c r="W180" s="199"/>
      <c r="X180" s="199"/>
      <c r="Y180" s="199"/>
      <c r="Z180" s="198"/>
      <c r="AA180" s="198"/>
      <c r="AB180" s="199"/>
      <c r="AC180" s="199"/>
      <c r="AD180" s="201"/>
      <c r="AE180" s="202"/>
      <c r="AF180" s="202"/>
      <c r="AG180" s="203"/>
      <c r="AH180" s="203"/>
      <c r="AI180" s="203"/>
      <c r="AJ180" s="203"/>
      <c r="AK180" s="203"/>
      <c r="AL180" s="203"/>
      <c r="AM180" s="203"/>
      <c r="AN180" s="203"/>
      <c r="AO180" s="203"/>
      <c r="AP180" s="203"/>
      <c r="AQ180" s="203"/>
      <c r="AR180" s="203"/>
      <c r="AS180" s="203"/>
      <c r="AT180" s="203"/>
      <c r="AU180" s="203"/>
      <c r="AV180" s="203"/>
      <c r="AW180" s="203"/>
      <c r="AX180" s="203"/>
      <c r="AY180" s="203"/>
      <c r="AZ180" s="203"/>
      <c r="BA180" s="203"/>
      <c r="BB180" s="204"/>
      <c r="BC180" s="204"/>
      <c r="BD180" s="204"/>
      <c r="BE180" s="204"/>
      <c r="BF180" s="204"/>
      <c r="BG180" s="204"/>
      <c r="BH180" s="204"/>
      <c r="BI180" s="204"/>
      <c r="BJ180" s="204"/>
      <c r="BK180" s="204"/>
      <c r="BL180" s="204"/>
      <c r="BM180" s="204"/>
      <c r="BN180" s="204"/>
      <c r="BO180" s="204"/>
      <c r="BP180" s="204"/>
      <c r="BQ180" s="204"/>
      <c r="BR180" s="204"/>
      <c r="BS180" s="204"/>
      <c r="BT180" s="204"/>
      <c r="BU180" s="204"/>
      <c r="BV180" s="205"/>
      <c r="BW180" s="205"/>
      <c r="BX180" s="205"/>
      <c r="BY180" s="204"/>
      <c r="BZ180" s="204"/>
      <c r="CA180" s="204"/>
      <c r="CB180" s="205"/>
      <c r="CC180" s="204"/>
      <c r="CD180" s="205"/>
      <c r="CE180" s="204"/>
      <c r="CF180" s="204"/>
      <c r="CG180" s="204"/>
      <c r="CH180" s="206"/>
      <c r="CI180" s="204"/>
      <c r="CJ180" s="204"/>
      <c r="CK180" s="204"/>
      <c r="CL180" s="204"/>
      <c r="CM180" s="204"/>
      <c r="CN180" s="206"/>
      <c r="CO180" s="204"/>
      <c r="CP180" s="204"/>
      <c r="CQ180" s="204"/>
      <c r="CR180" s="207"/>
      <c r="CS180" s="207"/>
      <c r="CT180" s="208"/>
      <c r="CU180" s="209"/>
      <c r="CV180" s="208"/>
      <c r="CW180" s="207"/>
      <c r="CX180" s="207"/>
      <c r="CY180" s="207"/>
      <c r="DG180" s="172"/>
    </row>
    <row r="181" spans="3:111">
      <c r="C181" s="194"/>
      <c r="D181" s="194"/>
      <c r="E181" s="194"/>
      <c r="F181" s="194"/>
      <c r="G181" s="194"/>
      <c r="H181" s="194"/>
      <c r="I181" s="194"/>
      <c r="J181" s="194"/>
      <c r="K181" s="258"/>
      <c r="L181" s="258"/>
      <c r="M181" s="211"/>
      <c r="N181" s="211"/>
      <c r="O181" s="211"/>
      <c r="P181" s="199"/>
      <c r="Q181" s="199"/>
      <c r="R181" s="199"/>
      <c r="S181" s="199"/>
      <c r="T181" s="199"/>
      <c r="U181" s="199"/>
      <c r="V181" s="199"/>
      <c r="W181" s="199"/>
      <c r="X181" s="199"/>
      <c r="Y181" s="199"/>
      <c r="Z181" s="198"/>
      <c r="AA181" s="198"/>
      <c r="AB181" s="199"/>
      <c r="AC181" s="199"/>
      <c r="AD181" s="201"/>
      <c r="AE181" s="202"/>
      <c r="AF181" s="202"/>
      <c r="AG181" s="203"/>
      <c r="AH181" s="203"/>
      <c r="AI181" s="203"/>
      <c r="AJ181" s="203"/>
      <c r="AK181" s="203"/>
      <c r="AL181" s="203"/>
      <c r="AM181" s="203"/>
      <c r="AN181" s="203"/>
      <c r="AO181" s="203"/>
      <c r="AP181" s="203"/>
      <c r="AQ181" s="203"/>
      <c r="AR181" s="203"/>
      <c r="AS181" s="203"/>
      <c r="AT181" s="203"/>
      <c r="AU181" s="203"/>
      <c r="AV181" s="203"/>
      <c r="AW181" s="203"/>
      <c r="AX181" s="203"/>
      <c r="AY181" s="203"/>
      <c r="AZ181" s="203"/>
      <c r="BA181" s="203"/>
      <c r="BB181" s="204"/>
      <c r="BC181" s="204"/>
      <c r="BD181" s="204"/>
      <c r="BE181" s="204"/>
      <c r="BF181" s="204"/>
      <c r="BG181" s="204"/>
      <c r="BH181" s="204"/>
      <c r="BI181" s="204"/>
      <c r="BJ181" s="204"/>
      <c r="BK181" s="204"/>
      <c r="BL181" s="204"/>
      <c r="BM181" s="204"/>
      <c r="BN181" s="204"/>
      <c r="BO181" s="204"/>
      <c r="BP181" s="204"/>
      <c r="BQ181" s="204"/>
      <c r="BR181" s="204"/>
      <c r="BS181" s="204"/>
      <c r="BT181" s="204"/>
      <c r="BU181" s="204"/>
      <c r="BV181" s="205"/>
      <c r="BW181" s="205"/>
      <c r="BX181" s="205"/>
      <c r="BY181" s="204"/>
      <c r="BZ181" s="204"/>
      <c r="CA181" s="204"/>
      <c r="CB181" s="205"/>
      <c r="CC181" s="204"/>
      <c r="CD181" s="205"/>
      <c r="CE181" s="204"/>
      <c r="CF181" s="204"/>
      <c r="CG181" s="204"/>
      <c r="CH181" s="206"/>
      <c r="CI181" s="204"/>
      <c r="CJ181" s="204"/>
      <c r="CK181" s="204"/>
      <c r="CL181" s="204"/>
      <c r="CM181" s="204"/>
      <c r="CN181" s="206"/>
      <c r="CO181" s="204"/>
      <c r="CP181" s="204"/>
      <c r="CQ181" s="204"/>
      <c r="CR181" s="207"/>
      <c r="CS181" s="207"/>
      <c r="CT181" s="208"/>
      <c r="CU181" s="209"/>
      <c r="CV181" s="208"/>
      <c r="CW181" s="207"/>
      <c r="CX181" s="207"/>
      <c r="CY181" s="207"/>
      <c r="DG181" s="172"/>
    </row>
    <row r="182" spans="3:111">
      <c r="C182" s="194"/>
      <c r="D182" s="194"/>
      <c r="E182" s="194"/>
      <c r="F182" s="194"/>
      <c r="G182" s="194"/>
      <c r="H182" s="194"/>
      <c r="I182" s="194"/>
      <c r="J182" s="194"/>
      <c r="K182" s="258"/>
      <c r="L182" s="258"/>
      <c r="M182" s="211"/>
      <c r="N182" s="211"/>
      <c r="O182" s="211"/>
      <c r="P182" s="199"/>
      <c r="Q182" s="199"/>
      <c r="R182" s="199"/>
      <c r="S182" s="199"/>
      <c r="T182" s="199"/>
      <c r="U182" s="199"/>
      <c r="V182" s="199"/>
      <c r="W182" s="199"/>
      <c r="X182" s="199"/>
      <c r="Y182" s="199"/>
      <c r="Z182" s="198"/>
      <c r="AA182" s="198"/>
      <c r="AB182" s="199"/>
      <c r="AC182" s="199"/>
      <c r="AD182" s="201"/>
      <c r="AE182" s="202"/>
      <c r="AF182" s="202"/>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c r="BA182" s="203"/>
      <c r="BB182" s="204"/>
      <c r="BC182" s="204"/>
      <c r="BD182" s="204"/>
      <c r="BE182" s="204"/>
      <c r="BF182" s="204"/>
      <c r="BG182" s="204"/>
      <c r="BH182" s="204"/>
      <c r="BI182" s="204"/>
      <c r="BJ182" s="204"/>
      <c r="BK182" s="204"/>
      <c r="BL182" s="204"/>
      <c r="BM182" s="204"/>
      <c r="BN182" s="204"/>
      <c r="BO182" s="204"/>
      <c r="BP182" s="204"/>
      <c r="BQ182" s="204"/>
      <c r="BR182" s="204"/>
      <c r="BS182" s="204"/>
      <c r="BT182" s="204"/>
      <c r="BU182" s="204"/>
      <c r="BV182" s="205"/>
      <c r="BW182" s="205"/>
      <c r="BX182" s="205"/>
      <c r="BY182" s="204"/>
      <c r="BZ182" s="204"/>
      <c r="CA182" s="204"/>
      <c r="CB182" s="205"/>
      <c r="CC182" s="204"/>
      <c r="CD182" s="205"/>
      <c r="CE182" s="204"/>
      <c r="CF182" s="204"/>
      <c r="CG182" s="204"/>
      <c r="CH182" s="206"/>
      <c r="CI182" s="204"/>
      <c r="CJ182" s="204"/>
      <c r="CK182" s="204"/>
      <c r="CL182" s="204"/>
      <c r="CM182" s="204"/>
      <c r="CN182" s="206"/>
      <c r="CO182" s="204"/>
      <c r="CP182" s="204"/>
      <c r="CQ182" s="204"/>
      <c r="CR182" s="207"/>
      <c r="CS182" s="207"/>
      <c r="CT182" s="208"/>
      <c r="CU182" s="209"/>
      <c r="CV182" s="208"/>
      <c r="CW182" s="207"/>
      <c r="CX182" s="207"/>
      <c r="CY182" s="207"/>
      <c r="DG182" s="172"/>
    </row>
    <row r="183" spans="3:111">
      <c r="C183" s="194"/>
      <c r="D183" s="194"/>
      <c r="E183" s="194"/>
      <c r="F183" s="194"/>
      <c r="G183" s="194"/>
      <c r="H183" s="194"/>
      <c r="I183" s="194"/>
      <c r="J183" s="194"/>
      <c r="K183" s="258"/>
      <c r="L183" s="258"/>
      <c r="M183" s="211"/>
      <c r="N183" s="211"/>
      <c r="O183" s="211"/>
      <c r="P183" s="199"/>
      <c r="Q183" s="199"/>
      <c r="R183" s="199"/>
      <c r="S183" s="199"/>
      <c r="T183" s="199"/>
      <c r="U183" s="199"/>
      <c r="V183" s="199"/>
      <c r="W183" s="199"/>
      <c r="X183" s="199"/>
      <c r="Y183" s="199"/>
      <c r="Z183" s="198"/>
      <c r="AA183" s="198"/>
      <c r="AB183" s="199"/>
      <c r="AC183" s="199"/>
      <c r="AD183" s="201"/>
      <c r="AE183" s="202"/>
      <c r="AF183" s="202"/>
      <c r="AG183" s="203"/>
      <c r="AH183" s="203"/>
      <c r="AI183" s="203"/>
      <c r="AJ183" s="203"/>
      <c r="AK183" s="203"/>
      <c r="AL183" s="203"/>
      <c r="AM183" s="203"/>
      <c r="AN183" s="203"/>
      <c r="AO183" s="203"/>
      <c r="AP183" s="203"/>
      <c r="AQ183" s="203"/>
      <c r="AR183" s="203"/>
      <c r="AS183" s="203"/>
      <c r="AT183" s="203"/>
      <c r="AU183" s="203"/>
      <c r="AV183" s="203"/>
      <c r="AW183" s="203"/>
      <c r="AX183" s="203"/>
      <c r="AY183" s="203"/>
      <c r="AZ183" s="203"/>
      <c r="BA183" s="203"/>
      <c r="BB183" s="204"/>
      <c r="BC183" s="204"/>
      <c r="BD183" s="204"/>
      <c r="BE183" s="204"/>
      <c r="BF183" s="204"/>
      <c r="BG183" s="204"/>
      <c r="BH183" s="204"/>
      <c r="BI183" s="204"/>
      <c r="BJ183" s="204"/>
      <c r="BK183" s="204"/>
      <c r="BL183" s="204"/>
      <c r="BM183" s="204"/>
      <c r="BN183" s="204"/>
      <c r="BO183" s="204"/>
      <c r="BP183" s="204"/>
      <c r="BQ183" s="204"/>
      <c r="BR183" s="204"/>
      <c r="BS183" s="204"/>
      <c r="BT183" s="204"/>
      <c r="BU183" s="204"/>
      <c r="BV183" s="205"/>
      <c r="BW183" s="205"/>
      <c r="BX183" s="205"/>
      <c r="BY183" s="204"/>
      <c r="BZ183" s="204"/>
      <c r="CA183" s="204"/>
      <c r="CB183" s="205"/>
      <c r="CC183" s="204"/>
      <c r="CD183" s="205"/>
      <c r="CE183" s="204"/>
      <c r="CF183" s="204"/>
      <c r="CG183" s="204"/>
      <c r="CH183" s="206"/>
      <c r="CI183" s="204"/>
      <c r="CJ183" s="204"/>
      <c r="CK183" s="204"/>
      <c r="CL183" s="204"/>
      <c r="CM183" s="204"/>
      <c r="CN183" s="206"/>
      <c r="CO183" s="204"/>
      <c r="CP183" s="204"/>
      <c r="CQ183" s="204"/>
      <c r="CR183" s="207"/>
      <c r="CS183" s="207"/>
      <c r="CT183" s="208"/>
      <c r="CU183" s="209"/>
      <c r="CV183" s="208"/>
      <c r="CW183" s="207"/>
      <c r="CX183" s="207"/>
      <c r="CY183" s="207"/>
      <c r="DG183" s="172"/>
    </row>
    <row r="184" spans="3:111">
      <c r="C184" s="194"/>
      <c r="D184" s="194"/>
      <c r="E184" s="194"/>
      <c r="F184" s="194"/>
      <c r="G184" s="194"/>
      <c r="H184" s="194"/>
      <c r="I184" s="194"/>
      <c r="J184" s="194"/>
      <c r="K184" s="258"/>
      <c r="L184" s="258"/>
      <c r="M184" s="211"/>
      <c r="N184" s="211"/>
      <c r="O184" s="211"/>
      <c r="P184" s="199"/>
      <c r="Q184" s="199"/>
      <c r="R184" s="199"/>
      <c r="S184" s="199"/>
      <c r="T184" s="199"/>
      <c r="U184" s="199"/>
      <c r="V184" s="199"/>
      <c r="W184" s="199"/>
      <c r="X184" s="199"/>
      <c r="Y184" s="199"/>
      <c r="Z184" s="198"/>
      <c r="AA184" s="198"/>
      <c r="AB184" s="199"/>
      <c r="AC184" s="199"/>
      <c r="AD184" s="201"/>
      <c r="AE184" s="202"/>
      <c r="AF184" s="202"/>
      <c r="AG184" s="203"/>
      <c r="AH184" s="203"/>
      <c r="AI184" s="203"/>
      <c r="AJ184" s="203"/>
      <c r="AK184" s="203"/>
      <c r="AL184" s="203"/>
      <c r="AM184" s="203"/>
      <c r="AN184" s="203"/>
      <c r="AO184" s="203"/>
      <c r="AP184" s="203"/>
      <c r="AQ184" s="203"/>
      <c r="AR184" s="203"/>
      <c r="AS184" s="203"/>
      <c r="AT184" s="203"/>
      <c r="AU184" s="203"/>
      <c r="AV184" s="203"/>
      <c r="AW184" s="203"/>
      <c r="AX184" s="203"/>
      <c r="AY184" s="203"/>
      <c r="AZ184" s="203"/>
      <c r="BA184" s="203"/>
      <c r="BB184" s="204"/>
      <c r="BC184" s="204"/>
      <c r="BD184" s="204"/>
      <c r="BE184" s="204"/>
      <c r="BF184" s="204"/>
      <c r="BG184" s="204"/>
      <c r="BH184" s="204"/>
      <c r="BI184" s="204"/>
      <c r="BJ184" s="204"/>
      <c r="BK184" s="204"/>
      <c r="BL184" s="204"/>
      <c r="BM184" s="204"/>
      <c r="BN184" s="204"/>
      <c r="BO184" s="204"/>
      <c r="BP184" s="204"/>
      <c r="BQ184" s="204"/>
      <c r="BR184" s="204"/>
      <c r="BS184" s="204"/>
      <c r="BT184" s="204"/>
      <c r="BU184" s="204"/>
      <c r="BV184" s="205"/>
      <c r="BW184" s="205"/>
      <c r="BX184" s="205"/>
      <c r="BY184" s="204"/>
      <c r="BZ184" s="204"/>
      <c r="CA184" s="204"/>
      <c r="CB184" s="205"/>
      <c r="CC184" s="204"/>
      <c r="CD184" s="205"/>
      <c r="CE184" s="204"/>
      <c r="CF184" s="204"/>
      <c r="CG184" s="204"/>
      <c r="CH184" s="206"/>
      <c r="CI184" s="204"/>
      <c r="CJ184" s="204"/>
      <c r="CK184" s="204"/>
      <c r="CL184" s="204"/>
      <c r="CM184" s="204"/>
      <c r="CN184" s="206"/>
      <c r="CO184" s="204"/>
      <c r="CP184" s="204"/>
      <c r="CQ184" s="204"/>
      <c r="CR184" s="207"/>
      <c r="CS184" s="207"/>
      <c r="CT184" s="208"/>
      <c r="CU184" s="209"/>
      <c r="CV184" s="208"/>
      <c r="CW184" s="207"/>
      <c r="CX184" s="207"/>
      <c r="CY184" s="207"/>
      <c r="DG184" s="172"/>
    </row>
    <row r="185" spans="3:111">
      <c r="C185" s="194"/>
      <c r="D185" s="194"/>
      <c r="E185" s="194"/>
      <c r="F185" s="194"/>
      <c r="G185" s="194"/>
      <c r="H185" s="194"/>
      <c r="I185" s="194"/>
      <c r="J185" s="194"/>
      <c r="K185" s="258"/>
      <c r="L185" s="258"/>
      <c r="M185" s="211"/>
      <c r="N185" s="211"/>
      <c r="O185" s="211"/>
      <c r="P185" s="199"/>
      <c r="Q185" s="199"/>
      <c r="R185" s="199"/>
      <c r="S185" s="199"/>
      <c r="T185" s="199"/>
      <c r="U185" s="199"/>
      <c r="V185" s="199"/>
      <c r="W185" s="199"/>
      <c r="X185" s="199"/>
      <c r="Y185" s="199"/>
      <c r="Z185" s="198"/>
      <c r="AA185" s="198"/>
      <c r="AB185" s="199"/>
      <c r="AC185" s="199"/>
      <c r="AD185" s="201"/>
      <c r="AE185" s="202"/>
      <c r="AF185" s="202"/>
      <c r="AG185" s="203"/>
      <c r="AH185" s="203"/>
      <c r="AI185" s="203"/>
      <c r="AJ185" s="203"/>
      <c r="AK185" s="203"/>
      <c r="AL185" s="203"/>
      <c r="AM185" s="203"/>
      <c r="AN185" s="203"/>
      <c r="AO185" s="203"/>
      <c r="AP185" s="203"/>
      <c r="AQ185" s="203"/>
      <c r="AR185" s="203"/>
      <c r="AS185" s="203"/>
      <c r="AT185" s="203"/>
      <c r="AU185" s="203"/>
      <c r="AV185" s="203"/>
      <c r="AW185" s="203"/>
      <c r="AX185" s="203"/>
      <c r="AY185" s="203"/>
      <c r="AZ185" s="203"/>
      <c r="BA185" s="203"/>
      <c r="BB185" s="204"/>
      <c r="BC185" s="204"/>
      <c r="BD185" s="204"/>
      <c r="BE185" s="204"/>
      <c r="BF185" s="204"/>
      <c r="BG185" s="204"/>
      <c r="BH185" s="204"/>
      <c r="BI185" s="204"/>
      <c r="BJ185" s="204"/>
      <c r="BK185" s="204"/>
      <c r="BL185" s="204"/>
      <c r="BM185" s="204"/>
      <c r="BN185" s="204"/>
      <c r="BO185" s="204"/>
      <c r="BP185" s="204"/>
      <c r="BQ185" s="204"/>
      <c r="BR185" s="204"/>
      <c r="BS185" s="204"/>
      <c r="BT185" s="204"/>
      <c r="BU185" s="204"/>
      <c r="BV185" s="205"/>
      <c r="BW185" s="205"/>
      <c r="BX185" s="205"/>
      <c r="BY185" s="204"/>
      <c r="BZ185" s="204"/>
      <c r="CA185" s="204"/>
      <c r="CB185" s="205"/>
      <c r="CC185" s="204"/>
      <c r="CD185" s="205"/>
      <c r="CE185" s="204"/>
      <c r="CF185" s="204"/>
      <c r="CG185" s="204"/>
      <c r="CH185" s="206"/>
      <c r="CI185" s="204"/>
      <c r="CJ185" s="204"/>
      <c r="CK185" s="204"/>
      <c r="CL185" s="204"/>
      <c r="CM185" s="204"/>
      <c r="CN185" s="206"/>
      <c r="CO185" s="204"/>
      <c r="CP185" s="204"/>
      <c r="CQ185" s="204"/>
      <c r="CR185" s="207"/>
      <c r="CS185" s="207"/>
      <c r="CT185" s="208"/>
      <c r="CU185" s="209"/>
      <c r="CV185" s="208"/>
      <c r="CW185" s="207"/>
      <c r="CX185" s="207"/>
      <c r="CY185" s="207"/>
      <c r="DG185" s="172"/>
    </row>
    <row r="186" spans="3:111">
      <c r="C186" s="194"/>
      <c r="D186" s="194"/>
      <c r="E186" s="194"/>
      <c r="F186" s="194"/>
      <c r="G186" s="194"/>
      <c r="H186" s="194"/>
      <c r="I186" s="194"/>
      <c r="J186" s="194"/>
      <c r="K186" s="258"/>
      <c r="L186" s="258"/>
      <c r="M186" s="211"/>
      <c r="N186" s="211"/>
      <c r="O186" s="211"/>
      <c r="P186" s="199"/>
      <c r="Q186" s="199"/>
      <c r="R186" s="199"/>
      <c r="S186" s="199"/>
      <c r="T186" s="199"/>
      <c r="U186" s="199"/>
      <c r="V186" s="199"/>
      <c r="W186" s="199"/>
      <c r="X186" s="199"/>
      <c r="Y186" s="199"/>
      <c r="Z186" s="198"/>
      <c r="AA186" s="198"/>
      <c r="AB186" s="199"/>
      <c r="AC186" s="199"/>
      <c r="AD186" s="201"/>
      <c r="AE186" s="202"/>
      <c r="AF186" s="202"/>
      <c r="AG186" s="203"/>
      <c r="AH186" s="203"/>
      <c r="AI186" s="203"/>
      <c r="AJ186" s="203"/>
      <c r="AK186" s="203"/>
      <c r="AL186" s="203"/>
      <c r="AM186" s="203"/>
      <c r="AN186" s="203"/>
      <c r="AO186" s="203"/>
      <c r="AP186" s="203"/>
      <c r="AQ186" s="203"/>
      <c r="AR186" s="203"/>
      <c r="AS186" s="203"/>
      <c r="AT186" s="203"/>
      <c r="AU186" s="203"/>
      <c r="AV186" s="203"/>
      <c r="AW186" s="203"/>
      <c r="AX186" s="203"/>
      <c r="AY186" s="203"/>
      <c r="AZ186" s="203"/>
      <c r="BA186" s="203"/>
      <c r="BB186" s="204"/>
      <c r="BC186" s="204"/>
      <c r="BD186" s="204"/>
      <c r="BE186" s="204"/>
      <c r="BF186" s="204"/>
      <c r="BG186" s="204"/>
      <c r="BH186" s="204"/>
      <c r="BI186" s="204"/>
      <c r="BJ186" s="204"/>
      <c r="BK186" s="204"/>
      <c r="BL186" s="204"/>
      <c r="BM186" s="204"/>
      <c r="BN186" s="204"/>
      <c r="BO186" s="204"/>
      <c r="BP186" s="204"/>
      <c r="BQ186" s="204"/>
      <c r="BR186" s="204"/>
      <c r="BS186" s="204"/>
      <c r="BT186" s="204"/>
      <c r="BU186" s="204"/>
      <c r="BV186" s="205"/>
      <c r="BW186" s="205"/>
      <c r="BX186" s="205"/>
      <c r="BY186" s="204"/>
      <c r="BZ186" s="204"/>
      <c r="CA186" s="204"/>
      <c r="CB186" s="205"/>
      <c r="CC186" s="204"/>
      <c r="CD186" s="205"/>
      <c r="CE186" s="204"/>
      <c r="CF186" s="204"/>
      <c r="CG186" s="204"/>
      <c r="CH186" s="206"/>
      <c r="CI186" s="204"/>
      <c r="CJ186" s="204"/>
      <c r="CK186" s="204"/>
      <c r="CL186" s="204"/>
      <c r="CM186" s="204"/>
      <c r="CN186" s="206"/>
      <c r="CO186" s="204"/>
      <c r="CP186" s="204"/>
      <c r="CQ186" s="204"/>
      <c r="CR186" s="207"/>
      <c r="CS186" s="207"/>
      <c r="CT186" s="208"/>
      <c r="CU186" s="209"/>
      <c r="CV186" s="208"/>
      <c r="CW186" s="207"/>
      <c r="CX186" s="207"/>
      <c r="CY186" s="207"/>
      <c r="DG186" s="172"/>
    </row>
    <row r="187" spans="3:111">
      <c r="C187" s="194"/>
      <c r="D187" s="194"/>
      <c r="E187" s="194"/>
      <c r="F187" s="194"/>
      <c r="G187" s="194"/>
      <c r="H187" s="194"/>
      <c r="I187" s="194"/>
      <c r="J187" s="194"/>
      <c r="K187" s="258"/>
      <c r="L187" s="258"/>
      <c r="M187" s="211"/>
      <c r="N187" s="211"/>
      <c r="O187" s="211"/>
      <c r="P187" s="199"/>
      <c r="Q187" s="199"/>
      <c r="R187" s="199"/>
      <c r="S187" s="199"/>
      <c r="T187" s="199"/>
      <c r="U187" s="199"/>
      <c r="V187" s="199"/>
      <c r="W187" s="199"/>
      <c r="X187" s="199"/>
      <c r="Y187" s="199"/>
      <c r="Z187" s="198"/>
      <c r="AA187" s="198"/>
      <c r="AB187" s="199"/>
      <c r="AC187" s="199"/>
      <c r="AD187" s="201"/>
      <c r="AE187" s="202"/>
      <c r="AF187" s="202"/>
      <c r="AG187" s="203"/>
      <c r="AH187" s="203"/>
      <c r="AI187" s="203"/>
      <c r="AJ187" s="203"/>
      <c r="AK187" s="203"/>
      <c r="AL187" s="203"/>
      <c r="AM187" s="203"/>
      <c r="AN187" s="203"/>
      <c r="AO187" s="203"/>
      <c r="AP187" s="203"/>
      <c r="AQ187" s="203"/>
      <c r="AR187" s="203"/>
      <c r="AS187" s="203"/>
      <c r="AT187" s="203"/>
      <c r="AU187" s="203"/>
      <c r="AV187" s="203"/>
      <c r="AW187" s="203"/>
      <c r="AX187" s="203"/>
      <c r="AY187" s="203"/>
      <c r="AZ187" s="203"/>
      <c r="BA187" s="203"/>
      <c r="BB187" s="204"/>
      <c r="BC187" s="204"/>
      <c r="BD187" s="204"/>
      <c r="BE187" s="204"/>
      <c r="BF187" s="204"/>
      <c r="BG187" s="204"/>
      <c r="BH187" s="204"/>
      <c r="BI187" s="204"/>
      <c r="BJ187" s="204"/>
      <c r="BK187" s="204"/>
      <c r="BL187" s="204"/>
      <c r="BM187" s="204"/>
      <c r="BN187" s="204"/>
      <c r="BO187" s="204"/>
      <c r="BP187" s="204"/>
      <c r="BQ187" s="204"/>
      <c r="BR187" s="204"/>
      <c r="BS187" s="204"/>
      <c r="BT187" s="204"/>
      <c r="BU187" s="204"/>
      <c r="BV187" s="205"/>
      <c r="BW187" s="205"/>
      <c r="BX187" s="205"/>
      <c r="BY187" s="204"/>
      <c r="BZ187" s="204"/>
      <c r="CA187" s="204"/>
      <c r="CB187" s="205"/>
      <c r="CC187" s="204"/>
      <c r="CD187" s="205"/>
      <c r="CE187" s="204"/>
      <c r="CF187" s="204"/>
      <c r="CG187" s="204"/>
      <c r="CH187" s="206"/>
      <c r="CI187" s="204"/>
      <c r="CJ187" s="204"/>
      <c r="CK187" s="204"/>
      <c r="CL187" s="204"/>
      <c r="CM187" s="204"/>
      <c r="CN187" s="206"/>
      <c r="CO187" s="204"/>
      <c r="CP187" s="204"/>
      <c r="CQ187" s="204"/>
      <c r="CR187" s="207"/>
      <c r="CS187" s="207"/>
      <c r="CT187" s="208"/>
      <c r="CU187" s="209"/>
      <c r="CV187" s="208"/>
      <c r="CW187" s="207"/>
      <c r="CX187" s="207"/>
      <c r="CY187" s="207"/>
      <c r="DG187" s="172"/>
    </row>
    <row r="188" spans="3:111">
      <c r="C188" s="194"/>
      <c r="D188" s="194"/>
      <c r="E188" s="194"/>
      <c r="F188" s="194"/>
      <c r="G188" s="194"/>
      <c r="H188" s="194"/>
      <c r="I188" s="194"/>
      <c r="J188" s="194"/>
      <c r="K188" s="258"/>
      <c r="L188" s="258"/>
      <c r="M188" s="211"/>
      <c r="N188" s="211"/>
      <c r="O188" s="211"/>
      <c r="P188" s="199"/>
      <c r="Q188" s="199"/>
      <c r="R188" s="199"/>
      <c r="S188" s="199"/>
      <c r="T188" s="199"/>
      <c r="U188" s="199"/>
      <c r="V188" s="199"/>
      <c r="W188" s="199"/>
      <c r="X188" s="199"/>
      <c r="Y188" s="199"/>
      <c r="Z188" s="198"/>
      <c r="AA188" s="198"/>
      <c r="AB188" s="199"/>
      <c r="AC188" s="199"/>
      <c r="AD188" s="201"/>
      <c r="AE188" s="202"/>
      <c r="AF188" s="202"/>
      <c r="AG188" s="203"/>
      <c r="AH188" s="203"/>
      <c r="AI188" s="203"/>
      <c r="AJ188" s="203"/>
      <c r="AK188" s="203"/>
      <c r="AL188" s="203"/>
      <c r="AM188" s="203"/>
      <c r="AN188" s="203"/>
      <c r="AO188" s="203"/>
      <c r="AP188" s="203"/>
      <c r="AQ188" s="203"/>
      <c r="AR188" s="203"/>
      <c r="AS188" s="203"/>
      <c r="AT188" s="203"/>
      <c r="AU188" s="203"/>
      <c r="AV188" s="203"/>
      <c r="AW188" s="203"/>
      <c r="AX188" s="203"/>
      <c r="AY188" s="203"/>
      <c r="AZ188" s="203"/>
      <c r="BA188" s="203"/>
      <c r="BB188" s="204"/>
      <c r="BC188" s="204"/>
      <c r="BD188" s="204"/>
      <c r="BE188" s="204"/>
      <c r="BF188" s="204"/>
      <c r="BG188" s="204"/>
      <c r="BH188" s="204"/>
      <c r="BI188" s="204"/>
      <c r="BJ188" s="204"/>
      <c r="BK188" s="204"/>
      <c r="BL188" s="204"/>
      <c r="BM188" s="204"/>
      <c r="BN188" s="204"/>
      <c r="BO188" s="204"/>
      <c r="BP188" s="204"/>
      <c r="BQ188" s="204"/>
      <c r="BR188" s="204"/>
      <c r="BS188" s="204"/>
      <c r="BT188" s="204"/>
      <c r="BU188" s="204"/>
      <c r="BV188" s="205"/>
      <c r="BW188" s="205"/>
      <c r="BX188" s="205"/>
      <c r="BY188" s="204"/>
      <c r="BZ188" s="204"/>
      <c r="CA188" s="204"/>
      <c r="CB188" s="205"/>
      <c r="CC188" s="204"/>
      <c r="CD188" s="205"/>
      <c r="CE188" s="204"/>
      <c r="CF188" s="204"/>
      <c r="CG188" s="204"/>
      <c r="CH188" s="206"/>
      <c r="CI188" s="204"/>
      <c r="CJ188" s="204"/>
      <c r="CK188" s="204"/>
      <c r="CL188" s="204"/>
      <c r="CM188" s="204"/>
      <c r="CN188" s="206"/>
      <c r="CO188" s="204"/>
      <c r="CP188" s="204"/>
      <c r="CQ188" s="204"/>
      <c r="CR188" s="207"/>
      <c r="CS188" s="207"/>
      <c r="CT188" s="208"/>
      <c r="CU188" s="209"/>
      <c r="CV188" s="208"/>
      <c r="CW188" s="207"/>
      <c r="CX188" s="207"/>
      <c r="CY188" s="207"/>
      <c r="DG188" s="172"/>
    </row>
    <row r="189" spans="3:111">
      <c r="C189" s="194"/>
      <c r="D189" s="194"/>
      <c r="E189" s="194"/>
      <c r="F189" s="194"/>
      <c r="G189" s="194"/>
      <c r="H189" s="194"/>
      <c r="I189" s="194"/>
      <c r="J189" s="194"/>
      <c r="K189" s="258"/>
      <c r="L189" s="258"/>
      <c r="M189" s="211"/>
      <c r="N189" s="211"/>
      <c r="O189" s="211"/>
      <c r="P189" s="199"/>
      <c r="Q189" s="199"/>
      <c r="R189" s="199"/>
      <c r="S189" s="199"/>
      <c r="T189" s="199"/>
      <c r="U189" s="199"/>
      <c r="V189" s="199"/>
      <c r="W189" s="199"/>
      <c r="X189" s="199"/>
      <c r="Y189" s="199"/>
      <c r="Z189" s="198"/>
      <c r="AA189" s="198"/>
      <c r="AB189" s="199"/>
      <c r="AC189" s="199"/>
      <c r="AD189" s="201"/>
      <c r="AE189" s="202"/>
      <c r="AF189" s="202"/>
      <c r="AG189" s="203"/>
      <c r="AH189" s="203"/>
      <c r="AI189" s="203"/>
      <c r="AJ189" s="203"/>
      <c r="AK189" s="203"/>
      <c r="AL189" s="203"/>
      <c r="AM189" s="203"/>
      <c r="AN189" s="203"/>
      <c r="AO189" s="203"/>
      <c r="AP189" s="203"/>
      <c r="AQ189" s="203"/>
      <c r="AR189" s="203"/>
      <c r="AS189" s="203"/>
      <c r="AT189" s="203"/>
      <c r="AU189" s="203"/>
      <c r="AV189" s="203"/>
      <c r="AW189" s="203"/>
      <c r="AX189" s="203"/>
      <c r="AY189" s="203"/>
      <c r="AZ189" s="203"/>
      <c r="BA189" s="203"/>
      <c r="BB189" s="204"/>
      <c r="BC189" s="204"/>
      <c r="BD189" s="204"/>
      <c r="BE189" s="204"/>
      <c r="BF189" s="204"/>
      <c r="BG189" s="204"/>
      <c r="BH189" s="204"/>
      <c r="BI189" s="204"/>
      <c r="BJ189" s="204"/>
      <c r="BK189" s="204"/>
      <c r="BL189" s="204"/>
      <c r="BM189" s="204"/>
      <c r="BN189" s="204"/>
      <c r="BO189" s="204"/>
      <c r="BP189" s="204"/>
      <c r="BQ189" s="204"/>
      <c r="BR189" s="204"/>
      <c r="BS189" s="204"/>
      <c r="BT189" s="204"/>
      <c r="BU189" s="204"/>
      <c r="BV189" s="205"/>
      <c r="BW189" s="205"/>
      <c r="BX189" s="205"/>
      <c r="BY189" s="204"/>
      <c r="BZ189" s="204"/>
      <c r="CA189" s="204"/>
      <c r="CB189" s="205"/>
      <c r="CC189" s="204"/>
      <c r="CD189" s="205"/>
      <c r="CE189" s="204"/>
      <c r="CF189" s="204"/>
      <c r="CG189" s="204"/>
      <c r="CH189" s="206"/>
      <c r="CI189" s="204"/>
      <c r="CJ189" s="204"/>
      <c r="CK189" s="204"/>
      <c r="CL189" s="204"/>
      <c r="CM189" s="204"/>
      <c r="CN189" s="206"/>
      <c r="CO189" s="204"/>
      <c r="CP189" s="204"/>
      <c r="CQ189" s="204"/>
      <c r="CR189" s="207"/>
      <c r="CS189" s="207"/>
      <c r="CT189" s="208"/>
      <c r="CU189" s="209"/>
      <c r="CV189" s="208"/>
      <c r="CW189" s="207"/>
      <c r="CX189" s="207"/>
      <c r="CY189" s="207"/>
      <c r="DG189" s="172"/>
    </row>
    <row r="190" spans="3:111">
      <c r="C190" s="194"/>
      <c r="D190" s="194"/>
      <c r="E190" s="194"/>
      <c r="F190" s="194"/>
      <c r="G190" s="194"/>
      <c r="H190" s="194"/>
      <c r="I190" s="194"/>
      <c r="J190" s="194"/>
      <c r="K190" s="258"/>
      <c r="L190" s="258"/>
      <c r="M190" s="211"/>
      <c r="N190" s="211"/>
      <c r="O190" s="211"/>
      <c r="P190" s="199"/>
      <c r="Q190" s="199"/>
      <c r="R190" s="199"/>
      <c r="S190" s="199"/>
      <c r="T190" s="199"/>
      <c r="U190" s="199"/>
      <c r="V190" s="199"/>
      <c r="W190" s="199"/>
      <c r="X190" s="199"/>
      <c r="Y190" s="199"/>
      <c r="Z190" s="198"/>
      <c r="AA190" s="198"/>
      <c r="AB190" s="199"/>
      <c r="AC190" s="199"/>
      <c r="AD190" s="201"/>
      <c r="AE190" s="202"/>
      <c r="AF190" s="202"/>
      <c r="AG190" s="203"/>
      <c r="AH190" s="203"/>
      <c r="AI190" s="203"/>
      <c r="AJ190" s="203"/>
      <c r="AK190" s="203"/>
      <c r="AL190" s="203"/>
      <c r="AM190" s="203"/>
      <c r="AN190" s="203"/>
      <c r="AO190" s="203"/>
      <c r="AP190" s="203"/>
      <c r="AQ190" s="203"/>
      <c r="AR190" s="203"/>
      <c r="AS190" s="203"/>
      <c r="AT190" s="203"/>
      <c r="AU190" s="203"/>
      <c r="AV190" s="203"/>
      <c r="AW190" s="203"/>
      <c r="AX190" s="203"/>
      <c r="AY190" s="203"/>
      <c r="AZ190" s="203"/>
      <c r="BA190" s="203"/>
      <c r="BB190" s="204"/>
      <c r="BC190" s="204"/>
      <c r="BD190" s="204"/>
      <c r="BE190" s="204"/>
      <c r="BF190" s="204"/>
      <c r="BG190" s="204"/>
      <c r="BH190" s="204"/>
      <c r="BI190" s="204"/>
      <c r="BJ190" s="204"/>
      <c r="BK190" s="204"/>
      <c r="BL190" s="204"/>
      <c r="BM190" s="204"/>
      <c r="BN190" s="204"/>
      <c r="BO190" s="204"/>
      <c r="BP190" s="204"/>
      <c r="BQ190" s="204"/>
      <c r="BR190" s="204"/>
      <c r="BS190" s="204"/>
      <c r="BT190" s="204"/>
      <c r="BU190" s="204"/>
      <c r="BV190" s="205"/>
      <c r="BW190" s="205"/>
      <c r="BX190" s="205"/>
      <c r="BY190" s="204"/>
      <c r="BZ190" s="204"/>
      <c r="CA190" s="204"/>
      <c r="CB190" s="205"/>
      <c r="CC190" s="204"/>
      <c r="CD190" s="205"/>
      <c r="CE190" s="204"/>
      <c r="CF190" s="204"/>
      <c r="CG190" s="204"/>
      <c r="CH190" s="206"/>
      <c r="CI190" s="204"/>
      <c r="CJ190" s="204"/>
      <c r="CK190" s="204"/>
      <c r="CL190" s="204"/>
      <c r="CM190" s="204"/>
      <c r="CN190" s="206"/>
      <c r="CO190" s="204"/>
      <c r="CP190" s="204"/>
      <c r="CQ190" s="204"/>
      <c r="CR190" s="207"/>
      <c r="CS190" s="207"/>
      <c r="CT190" s="208"/>
      <c r="CU190" s="209"/>
      <c r="CV190" s="208"/>
      <c r="CW190" s="207"/>
      <c r="CX190" s="207"/>
      <c r="CY190" s="207"/>
      <c r="DG190" s="172"/>
    </row>
    <row r="191" spans="3:111">
      <c r="C191" s="194"/>
      <c r="D191" s="194"/>
      <c r="E191" s="194"/>
      <c r="F191" s="194"/>
      <c r="G191" s="194"/>
      <c r="H191" s="194"/>
      <c r="I191" s="194"/>
      <c r="J191" s="194"/>
      <c r="K191" s="258"/>
      <c r="L191" s="258"/>
      <c r="M191" s="211"/>
      <c r="N191" s="211"/>
      <c r="O191" s="211"/>
      <c r="P191" s="199"/>
      <c r="Q191" s="199"/>
      <c r="R191" s="199"/>
      <c r="S191" s="199"/>
      <c r="T191" s="199"/>
      <c r="U191" s="199"/>
      <c r="V191" s="199"/>
      <c r="W191" s="199"/>
      <c r="X191" s="199"/>
      <c r="Y191" s="199"/>
      <c r="Z191" s="198"/>
      <c r="AA191" s="198"/>
      <c r="AB191" s="199"/>
      <c r="AC191" s="199"/>
      <c r="AD191" s="201"/>
      <c r="AE191" s="202"/>
      <c r="AF191" s="202"/>
      <c r="AG191" s="203"/>
      <c r="AH191" s="203"/>
      <c r="AI191" s="203"/>
      <c r="AJ191" s="203"/>
      <c r="AK191" s="203"/>
      <c r="AL191" s="203"/>
      <c r="AM191" s="203"/>
      <c r="AN191" s="203"/>
      <c r="AO191" s="203"/>
      <c r="AP191" s="203"/>
      <c r="AQ191" s="203"/>
      <c r="AR191" s="203"/>
      <c r="AS191" s="203"/>
      <c r="AT191" s="203"/>
      <c r="AU191" s="203"/>
      <c r="AV191" s="203"/>
      <c r="AW191" s="203"/>
      <c r="AX191" s="203"/>
      <c r="AY191" s="203"/>
      <c r="AZ191" s="203"/>
      <c r="BA191" s="203"/>
      <c r="BB191" s="204"/>
      <c r="BC191" s="204"/>
      <c r="BD191" s="204"/>
      <c r="BE191" s="204"/>
      <c r="BF191" s="204"/>
      <c r="BG191" s="204"/>
      <c r="BH191" s="204"/>
      <c r="BI191" s="204"/>
      <c r="BJ191" s="204"/>
      <c r="BK191" s="204"/>
      <c r="BL191" s="204"/>
      <c r="BM191" s="204"/>
      <c r="BN191" s="204"/>
      <c r="BO191" s="204"/>
      <c r="BP191" s="204"/>
      <c r="BQ191" s="204"/>
      <c r="BR191" s="204"/>
      <c r="BS191" s="204"/>
      <c r="BT191" s="204"/>
      <c r="BU191" s="204"/>
      <c r="BV191" s="205"/>
      <c r="BW191" s="205"/>
      <c r="BX191" s="205"/>
      <c r="BY191" s="204"/>
      <c r="BZ191" s="204"/>
      <c r="CA191" s="204"/>
      <c r="CB191" s="205"/>
      <c r="CC191" s="204"/>
      <c r="CD191" s="205"/>
      <c r="CE191" s="204"/>
      <c r="CF191" s="204"/>
      <c r="CG191" s="204"/>
      <c r="CH191" s="206"/>
      <c r="CI191" s="204"/>
      <c r="CJ191" s="204"/>
      <c r="CK191" s="204"/>
      <c r="CL191" s="204"/>
      <c r="CM191" s="204"/>
      <c r="CN191" s="206"/>
      <c r="CO191" s="204"/>
      <c r="CP191" s="204"/>
      <c r="CQ191" s="204"/>
      <c r="CR191" s="207"/>
      <c r="CS191" s="207"/>
      <c r="CT191" s="208"/>
      <c r="CU191" s="209"/>
      <c r="CV191" s="208"/>
      <c r="CW191" s="207"/>
      <c r="CX191" s="207"/>
      <c r="CY191" s="207"/>
      <c r="DG191" s="172"/>
    </row>
    <row r="192" spans="3:111">
      <c r="C192" s="194"/>
      <c r="D192" s="194"/>
      <c r="E192" s="194"/>
      <c r="F192" s="194"/>
      <c r="G192" s="194"/>
      <c r="H192" s="194"/>
      <c r="I192" s="194"/>
      <c r="J192" s="194"/>
      <c r="K192" s="258"/>
      <c r="L192" s="258"/>
      <c r="M192" s="211"/>
      <c r="N192" s="211"/>
      <c r="O192" s="211"/>
      <c r="P192" s="199"/>
      <c r="Q192" s="199"/>
      <c r="R192" s="199"/>
      <c r="S192" s="199"/>
      <c r="T192" s="199"/>
      <c r="U192" s="199"/>
      <c r="V192" s="199"/>
      <c r="W192" s="199"/>
      <c r="X192" s="199"/>
      <c r="Y192" s="199"/>
      <c r="Z192" s="198"/>
      <c r="AA192" s="198"/>
      <c r="AB192" s="199"/>
      <c r="AC192" s="199"/>
      <c r="AD192" s="201"/>
      <c r="AE192" s="202"/>
      <c r="AF192" s="202"/>
      <c r="AG192" s="203"/>
      <c r="AH192" s="203"/>
      <c r="AI192" s="203"/>
      <c r="AJ192" s="203"/>
      <c r="AK192" s="203"/>
      <c r="AL192" s="203"/>
      <c r="AM192" s="203"/>
      <c r="AN192" s="203"/>
      <c r="AO192" s="203"/>
      <c r="AP192" s="203"/>
      <c r="AQ192" s="203"/>
      <c r="AR192" s="203"/>
      <c r="AS192" s="203"/>
      <c r="AT192" s="203"/>
      <c r="AU192" s="203"/>
      <c r="AV192" s="203"/>
      <c r="AW192" s="203"/>
      <c r="AX192" s="203"/>
      <c r="AY192" s="203"/>
      <c r="AZ192" s="203"/>
      <c r="BA192" s="203"/>
      <c r="BB192" s="204"/>
      <c r="BC192" s="204"/>
      <c r="BD192" s="204"/>
      <c r="BE192" s="204"/>
      <c r="BF192" s="204"/>
      <c r="BG192" s="204"/>
      <c r="BH192" s="204"/>
      <c r="BI192" s="204"/>
      <c r="BJ192" s="204"/>
      <c r="BK192" s="204"/>
      <c r="BL192" s="204"/>
      <c r="BM192" s="204"/>
      <c r="BN192" s="204"/>
      <c r="BO192" s="204"/>
      <c r="BP192" s="204"/>
      <c r="BQ192" s="204"/>
      <c r="BR192" s="204"/>
      <c r="BS192" s="204"/>
      <c r="BT192" s="204"/>
      <c r="BU192" s="204"/>
      <c r="BV192" s="205"/>
      <c r="BW192" s="205"/>
      <c r="BX192" s="205"/>
      <c r="BY192" s="204"/>
      <c r="BZ192" s="204"/>
      <c r="CA192" s="204"/>
      <c r="CB192" s="205"/>
      <c r="CC192" s="204"/>
      <c r="CD192" s="205"/>
      <c r="CE192" s="204"/>
      <c r="CF192" s="204"/>
      <c r="CG192" s="204"/>
      <c r="CH192" s="206"/>
      <c r="CI192" s="204"/>
      <c r="CJ192" s="204"/>
      <c r="CK192" s="204"/>
      <c r="CL192" s="204"/>
      <c r="CM192" s="204"/>
      <c r="CN192" s="206"/>
      <c r="CO192" s="204"/>
      <c r="CP192" s="204"/>
      <c r="CQ192" s="204"/>
      <c r="CR192" s="207"/>
      <c r="CS192" s="207"/>
      <c r="CT192" s="208"/>
      <c r="CU192" s="209"/>
      <c r="CV192" s="208"/>
      <c r="CW192" s="207"/>
      <c r="CX192" s="207"/>
      <c r="CY192" s="207"/>
      <c r="DG192" s="172"/>
    </row>
    <row r="193" spans="3:111">
      <c r="C193" s="194"/>
      <c r="D193" s="194"/>
      <c r="E193" s="194"/>
      <c r="F193" s="194"/>
      <c r="G193" s="194"/>
      <c r="H193" s="194"/>
      <c r="I193" s="194"/>
      <c r="J193" s="194"/>
      <c r="K193" s="258"/>
      <c r="L193" s="258"/>
      <c r="M193" s="211"/>
      <c r="N193" s="211"/>
      <c r="O193" s="211"/>
      <c r="P193" s="199"/>
      <c r="Q193" s="199"/>
      <c r="R193" s="199"/>
      <c r="S193" s="199"/>
      <c r="T193" s="199"/>
      <c r="U193" s="199"/>
      <c r="V193" s="199"/>
      <c r="W193" s="199"/>
      <c r="X193" s="199"/>
      <c r="Y193" s="199"/>
      <c r="Z193" s="198"/>
      <c r="AA193" s="198"/>
      <c r="AB193" s="199"/>
      <c r="AC193" s="199"/>
      <c r="AD193" s="201"/>
      <c r="AE193" s="202"/>
      <c r="AF193" s="202"/>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c r="BA193" s="203"/>
      <c r="BB193" s="204"/>
      <c r="BC193" s="204"/>
      <c r="BD193" s="204"/>
      <c r="BE193" s="204"/>
      <c r="BF193" s="204"/>
      <c r="BG193" s="204"/>
      <c r="BH193" s="204"/>
      <c r="BI193" s="204"/>
      <c r="BJ193" s="204"/>
      <c r="BK193" s="204"/>
      <c r="BL193" s="204"/>
      <c r="BM193" s="204"/>
      <c r="BN193" s="204"/>
      <c r="BO193" s="204"/>
      <c r="BP193" s="204"/>
      <c r="BQ193" s="204"/>
      <c r="BR193" s="204"/>
      <c r="BS193" s="204"/>
      <c r="BT193" s="204"/>
      <c r="BU193" s="204"/>
      <c r="BV193" s="205"/>
      <c r="BW193" s="205"/>
      <c r="BX193" s="205"/>
      <c r="BY193" s="204"/>
      <c r="BZ193" s="204"/>
      <c r="CA193" s="204"/>
      <c r="CB193" s="205"/>
      <c r="CC193" s="204"/>
      <c r="CD193" s="205"/>
      <c r="CE193" s="204"/>
      <c r="CF193" s="204"/>
      <c r="CG193" s="204"/>
      <c r="CH193" s="206"/>
      <c r="CI193" s="204"/>
      <c r="CJ193" s="204"/>
      <c r="CK193" s="204"/>
      <c r="CL193" s="204"/>
      <c r="CM193" s="204"/>
      <c r="CN193" s="206"/>
      <c r="CO193" s="204"/>
      <c r="CP193" s="204"/>
      <c r="CQ193" s="204"/>
      <c r="CR193" s="207"/>
      <c r="CS193" s="207"/>
      <c r="CT193" s="208"/>
      <c r="CU193" s="209"/>
      <c r="CV193" s="208"/>
      <c r="CW193" s="207"/>
      <c r="CX193" s="207"/>
      <c r="CY193" s="207"/>
      <c r="DG193" s="172"/>
    </row>
    <row r="194" spans="3:111">
      <c r="C194" s="194"/>
      <c r="D194" s="194"/>
      <c r="E194" s="194"/>
      <c r="F194" s="194"/>
      <c r="G194" s="194"/>
      <c r="H194" s="194"/>
      <c r="I194" s="194"/>
      <c r="J194" s="194"/>
      <c r="K194" s="258"/>
      <c r="L194" s="258"/>
      <c r="M194" s="211"/>
      <c r="N194" s="211"/>
      <c r="O194" s="211"/>
      <c r="P194" s="199"/>
      <c r="Q194" s="199"/>
      <c r="R194" s="199"/>
      <c r="S194" s="199"/>
      <c r="T194" s="199"/>
      <c r="U194" s="199"/>
      <c r="V194" s="199"/>
      <c r="W194" s="199"/>
      <c r="X194" s="199"/>
      <c r="Y194" s="199"/>
      <c r="Z194" s="198"/>
      <c r="AA194" s="198"/>
      <c r="AB194" s="199"/>
      <c r="AC194" s="199"/>
      <c r="AD194" s="201"/>
      <c r="AE194" s="202"/>
      <c r="AF194" s="202"/>
      <c r="AG194" s="203"/>
      <c r="AH194" s="203"/>
      <c r="AI194" s="203"/>
      <c r="AJ194" s="203"/>
      <c r="AK194" s="203"/>
      <c r="AL194" s="203"/>
      <c r="AM194" s="203"/>
      <c r="AN194" s="203"/>
      <c r="AO194" s="203"/>
      <c r="AP194" s="203"/>
      <c r="AQ194" s="203"/>
      <c r="AR194" s="203"/>
      <c r="AS194" s="203"/>
      <c r="AT194" s="203"/>
      <c r="AU194" s="203"/>
      <c r="AV194" s="203"/>
      <c r="AW194" s="203"/>
      <c r="AX194" s="203"/>
      <c r="AY194" s="203"/>
      <c r="AZ194" s="203"/>
      <c r="BA194" s="203"/>
      <c r="BB194" s="204"/>
      <c r="BC194" s="204"/>
      <c r="BD194" s="204"/>
      <c r="BE194" s="204"/>
      <c r="BF194" s="204"/>
      <c r="BG194" s="204"/>
      <c r="BH194" s="204"/>
      <c r="BI194" s="204"/>
      <c r="BJ194" s="204"/>
      <c r="BK194" s="204"/>
      <c r="BL194" s="204"/>
      <c r="BM194" s="204"/>
      <c r="BN194" s="204"/>
      <c r="BO194" s="204"/>
      <c r="BP194" s="204"/>
      <c r="BQ194" s="204"/>
      <c r="BR194" s="204"/>
      <c r="BS194" s="204"/>
      <c r="BT194" s="204"/>
      <c r="BU194" s="204"/>
      <c r="BV194" s="205"/>
      <c r="BW194" s="205"/>
      <c r="BX194" s="205"/>
      <c r="BY194" s="204"/>
      <c r="BZ194" s="204"/>
      <c r="CA194" s="204"/>
      <c r="CB194" s="205"/>
      <c r="CC194" s="204"/>
      <c r="CD194" s="205"/>
      <c r="CE194" s="204"/>
      <c r="CF194" s="204"/>
      <c r="CG194" s="204"/>
      <c r="CH194" s="206"/>
      <c r="CI194" s="204"/>
      <c r="CJ194" s="204"/>
      <c r="CK194" s="204"/>
      <c r="CL194" s="204"/>
      <c r="CM194" s="204"/>
      <c r="CN194" s="206"/>
      <c r="CO194" s="204"/>
      <c r="CP194" s="204"/>
      <c r="CQ194" s="204"/>
      <c r="CR194" s="207"/>
      <c r="CS194" s="207"/>
      <c r="CT194" s="208"/>
      <c r="CU194" s="209"/>
      <c r="CV194" s="208"/>
      <c r="CW194" s="207"/>
      <c r="CX194" s="207"/>
      <c r="CY194" s="207"/>
      <c r="DG194" s="172"/>
    </row>
    <row r="195" spans="3:111">
      <c r="C195" s="194"/>
      <c r="D195" s="194"/>
      <c r="E195" s="194"/>
      <c r="F195" s="194"/>
      <c r="G195" s="194"/>
      <c r="H195" s="194"/>
      <c r="I195" s="194"/>
      <c r="J195" s="194"/>
      <c r="K195" s="258"/>
      <c r="L195" s="258"/>
      <c r="M195" s="211"/>
      <c r="N195" s="211"/>
      <c r="O195" s="211"/>
      <c r="P195" s="199"/>
      <c r="Q195" s="199"/>
      <c r="R195" s="199"/>
      <c r="S195" s="199"/>
      <c r="T195" s="199"/>
      <c r="U195" s="199"/>
      <c r="V195" s="199"/>
      <c r="W195" s="199"/>
      <c r="X195" s="199"/>
      <c r="Y195" s="199"/>
      <c r="Z195" s="198"/>
      <c r="AA195" s="198"/>
      <c r="AB195" s="199"/>
      <c r="AC195" s="199"/>
      <c r="AD195" s="201"/>
      <c r="AE195" s="202"/>
      <c r="AF195" s="202"/>
      <c r="AG195" s="203"/>
      <c r="AH195" s="203"/>
      <c r="AI195" s="203"/>
      <c r="AJ195" s="203"/>
      <c r="AK195" s="203"/>
      <c r="AL195" s="203"/>
      <c r="AM195" s="203"/>
      <c r="AN195" s="203"/>
      <c r="AO195" s="203"/>
      <c r="AP195" s="203"/>
      <c r="AQ195" s="203"/>
      <c r="AR195" s="203"/>
      <c r="AS195" s="203"/>
      <c r="AT195" s="203"/>
      <c r="AU195" s="203"/>
      <c r="AV195" s="203"/>
      <c r="AW195" s="203"/>
      <c r="AX195" s="203"/>
      <c r="AY195" s="203"/>
      <c r="AZ195" s="203"/>
      <c r="BA195" s="203"/>
      <c r="BB195" s="204"/>
      <c r="BC195" s="204"/>
      <c r="BD195" s="204"/>
      <c r="BE195" s="204"/>
      <c r="BF195" s="204"/>
      <c r="BG195" s="204"/>
      <c r="BH195" s="204"/>
      <c r="BI195" s="204"/>
      <c r="BJ195" s="204"/>
      <c r="BK195" s="204"/>
      <c r="BL195" s="204"/>
      <c r="BM195" s="204"/>
      <c r="BN195" s="204"/>
      <c r="BO195" s="204"/>
      <c r="BP195" s="204"/>
      <c r="BQ195" s="204"/>
      <c r="BR195" s="204"/>
      <c r="BS195" s="204"/>
      <c r="BT195" s="204"/>
      <c r="BU195" s="204"/>
      <c r="BV195" s="205"/>
      <c r="BW195" s="205"/>
      <c r="BX195" s="205"/>
      <c r="BY195" s="204"/>
      <c r="BZ195" s="204"/>
      <c r="CA195" s="204"/>
      <c r="CB195" s="205"/>
      <c r="CC195" s="204"/>
      <c r="CD195" s="205"/>
      <c r="CE195" s="204"/>
      <c r="CF195" s="204"/>
      <c r="CG195" s="204"/>
      <c r="CH195" s="206"/>
      <c r="CI195" s="204"/>
      <c r="CJ195" s="204"/>
      <c r="CK195" s="204"/>
      <c r="CL195" s="204"/>
      <c r="CM195" s="204"/>
      <c r="CN195" s="206"/>
      <c r="CO195" s="204"/>
      <c r="CP195" s="204"/>
      <c r="CQ195" s="204"/>
      <c r="CR195" s="207"/>
      <c r="CS195" s="207"/>
      <c r="CT195" s="208"/>
      <c r="CU195" s="209"/>
      <c r="CV195" s="208"/>
      <c r="CW195" s="207"/>
      <c r="CX195" s="207"/>
      <c r="CY195" s="207"/>
      <c r="DG195" s="172"/>
    </row>
    <row r="196" spans="3:111">
      <c r="C196" s="194"/>
      <c r="D196" s="194"/>
      <c r="E196" s="194"/>
      <c r="F196" s="194"/>
      <c r="G196" s="194"/>
      <c r="H196" s="194"/>
      <c r="I196" s="194"/>
      <c r="J196" s="194"/>
      <c r="K196" s="258"/>
      <c r="L196" s="258"/>
      <c r="M196" s="211"/>
      <c r="N196" s="211"/>
      <c r="O196" s="211"/>
      <c r="P196" s="199"/>
      <c r="Q196" s="199"/>
      <c r="R196" s="199"/>
      <c r="S196" s="199"/>
      <c r="T196" s="199"/>
      <c r="U196" s="199"/>
      <c r="V196" s="199"/>
      <c r="W196" s="199"/>
      <c r="X196" s="199"/>
      <c r="Y196" s="199"/>
      <c r="Z196" s="198"/>
      <c r="AA196" s="198"/>
      <c r="AB196" s="199"/>
      <c r="AC196" s="199"/>
      <c r="AD196" s="201"/>
      <c r="AE196" s="202"/>
      <c r="AF196" s="202"/>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4"/>
      <c r="BC196" s="204"/>
      <c r="BD196" s="204"/>
      <c r="BE196" s="204"/>
      <c r="BF196" s="204"/>
      <c r="BG196" s="204"/>
      <c r="BH196" s="204"/>
      <c r="BI196" s="204"/>
      <c r="BJ196" s="204"/>
      <c r="BK196" s="204"/>
      <c r="BL196" s="204"/>
      <c r="BM196" s="204"/>
      <c r="BN196" s="204"/>
      <c r="BO196" s="204"/>
      <c r="BP196" s="204"/>
      <c r="BQ196" s="204"/>
      <c r="BR196" s="204"/>
      <c r="BS196" s="204"/>
      <c r="BT196" s="204"/>
      <c r="BU196" s="204"/>
      <c r="BV196" s="205"/>
      <c r="BW196" s="205"/>
      <c r="BX196" s="205"/>
      <c r="BY196" s="204"/>
      <c r="BZ196" s="204"/>
      <c r="CA196" s="204"/>
      <c r="CB196" s="205"/>
      <c r="CC196" s="204"/>
      <c r="CD196" s="205"/>
      <c r="CE196" s="204"/>
      <c r="CF196" s="204"/>
      <c r="CG196" s="204"/>
      <c r="CH196" s="206"/>
      <c r="CI196" s="204"/>
      <c r="CJ196" s="204"/>
      <c r="CK196" s="204"/>
      <c r="CL196" s="204"/>
      <c r="CM196" s="204"/>
      <c r="CN196" s="206"/>
      <c r="CO196" s="204"/>
      <c r="CP196" s="204"/>
      <c r="CQ196" s="204"/>
      <c r="CR196" s="207"/>
      <c r="CS196" s="207"/>
      <c r="CT196" s="208"/>
      <c r="CU196" s="209"/>
      <c r="CV196" s="208"/>
      <c r="CW196" s="207"/>
      <c r="CX196" s="207"/>
      <c r="CY196" s="207"/>
      <c r="DG196" s="172"/>
    </row>
    <row r="197" spans="3:111">
      <c r="C197" s="194"/>
      <c r="D197" s="194"/>
      <c r="E197" s="194"/>
      <c r="F197" s="194"/>
      <c r="G197" s="194"/>
      <c r="H197" s="194"/>
      <c r="I197" s="194"/>
      <c r="J197" s="194"/>
      <c r="K197" s="258"/>
      <c r="L197" s="258"/>
      <c r="M197" s="211"/>
      <c r="N197" s="211"/>
      <c r="O197" s="211"/>
      <c r="P197" s="199"/>
      <c r="Q197" s="199"/>
      <c r="R197" s="199"/>
      <c r="S197" s="199"/>
      <c r="T197" s="199"/>
      <c r="U197" s="199"/>
      <c r="V197" s="199"/>
      <c r="W197" s="199"/>
      <c r="X197" s="199"/>
      <c r="Y197" s="199"/>
      <c r="Z197" s="198"/>
      <c r="AA197" s="198"/>
      <c r="AB197" s="199"/>
      <c r="AC197" s="199"/>
      <c r="AD197" s="201"/>
      <c r="AE197" s="202"/>
      <c r="AF197" s="202"/>
      <c r="AG197" s="203"/>
      <c r="AH197" s="203"/>
      <c r="AI197" s="203"/>
      <c r="AJ197" s="203"/>
      <c r="AK197" s="203"/>
      <c r="AL197" s="203"/>
      <c r="AM197" s="203"/>
      <c r="AN197" s="203"/>
      <c r="AO197" s="203"/>
      <c r="AP197" s="203"/>
      <c r="AQ197" s="203"/>
      <c r="AR197" s="203"/>
      <c r="AS197" s="203"/>
      <c r="AT197" s="203"/>
      <c r="AU197" s="203"/>
      <c r="AV197" s="203"/>
      <c r="AW197" s="203"/>
      <c r="AX197" s="203"/>
      <c r="AY197" s="203"/>
      <c r="AZ197" s="203"/>
      <c r="BA197" s="203"/>
      <c r="BB197" s="204"/>
      <c r="BC197" s="204"/>
      <c r="BD197" s="204"/>
      <c r="BE197" s="204"/>
      <c r="BF197" s="204"/>
      <c r="BG197" s="204"/>
      <c r="BH197" s="204"/>
      <c r="BI197" s="204"/>
      <c r="BJ197" s="204"/>
      <c r="BK197" s="204"/>
      <c r="BL197" s="204"/>
      <c r="BM197" s="204"/>
      <c r="BN197" s="204"/>
      <c r="BO197" s="204"/>
      <c r="BP197" s="204"/>
      <c r="BQ197" s="204"/>
      <c r="BR197" s="204"/>
      <c r="BS197" s="204"/>
      <c r="BT197" s="204"/>
      <c r="BU197" s="204"/>
      <c r="BV197" s="205"/>
      <c r="BW197" s="205"/>
      <c r="BX197" s="205"/>
      <c r="BY197" s="204"/>
      <c r="BZ197" s="204"/>
      <c r="CA197" s="204"/>
      <c r="CB197" s="205"/>
      <c r="CC197" s="204"/>
      <c r="CD197" s="205"/>
      <c r="CE197" s="204"/>
      <c r="CF197" s="204"/>
      <c r="CG197" s="204"/>
      <c r="CH197" s="206"/>
      <c r="CI197" s="204"/>
      <c r="CJ197" s="204"/>
      <c r="CK197" s="204"/>
      <c r="CL197" s="204"/>
      <c r="CM197" s="204"/>
      <c r="CN197" s="206"/>
      <c r="CO197" s="204"/>
      <c r="CP197" s="204"/>
      <c r="CQ197" s="204"/>
      <c r="CR197" s="207"/>
      <c r="CS197" s="207"/>
      <c r="CT197" s="208"/>
      <c r="CU197" s="209"/>
      <c r="CV197" s="208"/>
      <c r="CW197" s="207"/>
      <c r="CX197" s="207"/>
      <c r="CY197" s="207"/>
      <c r="DG197" s="172"/>
    </row>
    <row r="198" spans="3:111">
      <c r="C198" s="194"/>
      <c r="D198" s="194"/>
      <c r="E198" s="194"/>
      <c r="F198" s="194"/>
      <c r="G198" s="194"/>
      <c r="H198" s="194"/>
      <c r="I198" s="194"/>
      <c r="J198" s="194"/>
      <c r="K198" s="258"/>
      <c r="L198" s="258"/>
      <c r="M198" s="211"/>
      <c r="N198" s="211"/>
      <c r="O198" s="211"/>
      <c r="P198" s="199"/>
      <c r="Q198" s="199"/>
      <c r="R198" s="199"/>
      <c r="S198" s="199"/>
      <c r="T198" s="199"/>
      <c r="U198" s="199"/>
      <c r="V198" s="199"/>
      <c r="W198" s="199"/>
      <c r="X198" s="199"/>
      <c r="Y198" s="199"/>
      <c r="Z198" s="198"/>
      <c r="AA198" s="198"/>
      <c r="AB198" s="199"/>
      <c r="AC198" s="199"/>
      <c r="AD198" s="201"/>
      <c r="AE198" s="202"/>
      <c r="AF198" s="202"/>
      <c r="AG198" s="203"/>
      <c r="AH198" s="203"/>
      <c r="AI198" s="203"/>
      <c r="AJ198" s="203"/>
      <c r="AK198" s="203"/>
      <c r="AL198" s="203"/>
      <c r="AM198" s="203"/>
      <c r="AN198" s="203"/>
      <c r="AO198" s="203"/>
      <c r="AP198" s="203"/>
      <c r="AQ198" s="203"/>
      <c r="AR198" s="203"/>
      <c r="AS198" s="203"/>
      <c r="AT198" s="203"/>
      <c r="AU198" s="203"/>
      <c r="AV198" s="203"/>
      <c r="AW198" s="203"/>
      <c r="AX198" s="203"/>
      <c r="AY198" s="203"/>
      <c r="AZ198" s="203"/>
      <c r="BA198" s="203"/>
      <c r="BB198" s="204"/>
      <c r="BC198" s="204"/>
      <c r="BD198" s="204"/>
      <c r="BE198" s="204"/>
      <c r="BF198" s="204"/>
      <c r="BG198" s="204"/>
      <c r="BH198" s="204"/>
      <c r="BI198" s="204"/>
      <c r="BJ198" s="204"/>
      <c r="BK198" s="204"/>
      <c r="BL198" s="204"/>
      <c r="BM198" s="204"/>
      <c r="BN198" s="204"/>
      <c r="BO198" s="204"/>
      <c r="BP198" s="204"/>
      <c r="BQ198" s="204"/>
      <c r="BR198" s="204"/>
      <c r="BS198" s="204"/>
      <c r="BT198" s="204"/>
      <c r="BU198" s="204"/>
      <c r="BV198" s="205"/>
      <c r="BW198" s="205"/>
      <c r="BX198" s="205"/>
      <c r="BY198" s="204"/>
      <c r="BZ198" s="204"/>
      <c r="CA198" s="204"/>
      <c r="CB198" s="205"/>
      <c r="CC198" s="204"/>
      <c r="CD198" s="205"/>
      <c r="CE198" s="204"/>
      <c r="CF198" s="204"/>
      <c r="CG198" s="204"/>
      <c r="CH198" s="206"/>
      <c r="CI198" s="204"/>
      <c r="CJ198" s="204"/>
      <c r="CK198" s="204"/>
      <c r="CL198" s="204"/>
      <c r="CM198" s="204"/>
      <c r="CN198" s="206"/>
      <c r="CO198" s="204"/>
      <c r="CP198" s="204"/>
      <c r="CQ198" s="204"/>
      <c r="CR198" s="207"/>
      <c r="CS198" s="207"/>
      <c r="CT198" s="208"/>
      <c r="CU198" s="209"/>
      <c r="CV198" s="208"/>
      <c r="CW198" s="207"/>
      <c r="CX198" s="207"/>
      <c r="CY198" s="207"/>
      <c r="DG198" s="172"/>
    </row>
    <row r="199" spans="3:111">
      <c r="C199" s="194"/>
      <c r="D199" s="194"/>
      <c r="E199" s="194"/>
      <c r="F199" s="194"/>
      <c r="G199" s="194"/>
      <c r="H199" s="194"/>
      <c r="I199" s="194"/>
      <c r="J199" s="194"/>
      <c r="K199" s="258"/>
      <c r="L199" s="258"/>
      <c r="M199" s="211"/>
      <c r="N199" s="211"/>
      <c r="O199" s="211"/>
      <c r="P199" s="199"/>
      <c r="Q199" s="199"/>
      <c r="R199" s="199"/>
      <c r="S199" s="199"/>
      <c r="T199" s="199"/>
      <c r="U199" s="199"/>
      <c r="V199" s="199"/>
      <c r="W199" s="199"/>
      <c r="X199" s="199"/>
      <c r="Y199" s="199"/>
      <c r="Z199" s="198"/>
      <c r="AA199" s="198"/>
      <c r="AB199" s="199"/>
      <c r="AC199" s="199"/>
      <c r="AD199" s="201"/>
      <c r="AE199" s="202"/>
      <c r="AF199" s="202"/>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4"/>
      <c r="BC199" s="204"/>
      <c r="BD199" s="204"/>
      <c r="BE199" s="204"/>
      <c r="BF199" s="204"/>
      <c r="BG199" s="204"/>
      <c r="BH199" s="204"/>
      <c r="BI199" s="204"/>
      <c r="BJ199" s="204"/>
      <c r="BK199" s="204"/>
      <c r="BL199" s="204"/>
      <c r="BM199" s="204"/>
      <c r="BN199" s="204"/>
      <c r="BO199" s="204"/>
      <c r="BP199" s="204"/>
      <c r="BQ199" s="204"/>
      <c r="BR199" s="204"/>
      <c r="BS199" s="204"/>
      <c r="BT199" s="204"/>
      <c r="BU199" s="204"/>
      <c r="BV199" s="205"/>
      <c r="BW199" s="205"/>
      <c r="BX199" s="205"/>
      <c r="BY199" s="204"/>
      <c r="BZ199" s="204"/>
      <c r="CA199" s="204"/>
      <c r="CB199" s="205"/>
      <c r="CC199" s="204"/>
      <c r="CD199" s="205"/>
      <c r="CE199" s="204"/>
      <c r="CF199" s="204"/>
      <c r="CG199" s="204"/>
      <c r="CH199" s="206"/>
      <c r="CI199" s="204"/>
      <c r="CJ199" s="204"/>
      <c r="CK199" s="204"/>
      <c r="CL199" s="204"/>
      <c r="CM199" s="204"/>
      <c r="CN199" s="206"/>
      <c r="CO199" s="204"/>
      <c r="CP199" s="204"/>
      <c r="CQ199" s="204"/>
      <c r="CR199" s="207"/>
      <c r="CS199" s="207"/>
      <c r="CT199" s="208"/>
      <c r="CU199" s="209"/>
      <c r="CV199" s="208"/>
      <c r="CW199" s="207"/>
      <c r="CX199" s="207"/>
      <c r="CY199" s="207"/>
      <c r="DG199" s="172"/>
    </row>
    <row r="200" spans="3:111">
      <c r="C200" s="194"/>
      <c r="D200" s="194"/>
      <c r="E200" s="194"/>
      <c r="F200" s="194"/>
      <c r="G200" s="194"/>
      <c r="H200" s="194"/>
      <c r="I200" s="194"/>
      <c r="J200" s="194"/>
      <c r="K200" s="258"/>
      <c r="L200" s="258"/>
      <c r="M200" s="211"/>
      <c r="N200" s="211"/>
      <c r="O200" s="211"/>
      <c r="P200" s="199"/>
      <c r="Q200" s="199"/>
      <c r="R200" s="199"/>
      <c r="S200" s="199"/>
      <c r="T200" s="199"/>
      <c r="U200" s="199"/>
      <c r="V200" s="199"/>
      <c r="W200" s="199"/>
      <c r="X200" s="199"/>
      <c r="Y200" s="199"/>
      <c r="Z200" s="198"/>
      <c r="AA200" s="198"/>
      <c r="AB200" s="199"/>
      <c r="AC200" s="199"/>
      <c r="AD200" s="201"/>
      <c r="AE200" s="202"/>
      <c r="AF200" s="202"/>
      <c r="AG200" s="203"/>
      <c r="AH200" s="203"/>
      <c r="AI200" s="203"/>
      <c r="AJ200" s="203"/>
      <c r="AK200" s="203"/>
      <c r="AL200" s="203"/>
      <c r="AM200" s="203"/>
      <c r="AN200" s="203"/>
      <c r="AO200" s="203"/>
      <c r="AP200" s="203"/>
      <c r="AQ200" s="203"/>
      <c r="AR200" s="203"/>
      <c r="AS200" s="203"/>
      <c r="AT200" s="203"/>
      <c r="AU200" s="203"/>
      <c r="AV200" s="203"/>
      <c r="AW200" s="203"/>
      <c r="AX200" s="203"/>
      <c r="AY200" s="203"/>
      <c r="AZ200" s="203"/>
      <c r="BA200" s="203"/>
      <c r="BB200" s="204"/>
      <c r="BC200" s="204"/>
      <c r="BD200" s="204"/>
      <c r="BE200" s="204"/>
      <c r="BF200" s="204"/>
      <c r="BG200" s="204"/>
      <c r="BH200" s="204"/>
      <c r="BI200" s="204"/>
      <c r="BJ200" s="204"/>
      <c r="BK200" s="204"/>
      <c r="BL200" s="204"/>
      <c r="BM200" s="204"/>
      <c r="BN200" s="204"/>
      <c r="BO200" s="204"/>
      <c r="BP200" s="204"/>
      <c r="BQ200" s="204"/>
      <c r="BR200" s="204"/>
      <c r="BS200" s="204"/>
      <c r="BT200" s="204"/>
      <c r="BU200" s="204"/>
      <c r="BV200" s="205"/>
      <c r="BW200" s="205"/>
      <c r="BX200" s="205"/>
      <c r="BY200" s="204"/>
      <c r="BZ200" s="204"/>
      <c r="CA200" s="204"/>
      <c r="CB200" s="205"/>
      <c r="CC200" s="204"/>
      <c r="CD200" s="205"/>
      <c r="CE200" s="204"/>
      <c r="CF200" s="204"/>
      <c r="CG200" s="204"/>
      <c r="CH200" s="206"/>
      <c r="CI200" s="204"/>
      <c r="CJ200" s="204"/>
      <c r="CK200" s="204"/>
      <c r="CL200" s="204"/>
      <c r="CM200" s="204"/>
      <c r="CN200" s="206"/>
      <c r="CO200" s="204"/>
      <c r="CP200" s="204"/>
      <c r="CQ200" s="204"/>
      <c r="CR200" s="207"/>
      <c r="CS200" s="207"/>
      <c r="CT200" s="208"/>
      <c r="CU200" s="209"/>
      <c r="CV200" s="208"/>
      <c r="CW200" s="207"/>
      <c r="CX200" s="207"/>
      <c r="CY200" s="207"/>
      <c r="DG200" s="172"/>
    </row>
    <row r="201" spans="3:111">
      <c r="C201" s="194"/>
      <c r="D201" s="194"/>
      <c r="E201" s="194"/>
      <c r="F201" s="194"/>
      <c r="G201" s="194"/>
      <c r="H201" s="194"/>
      <c r="I201" s="194"/>
      <c r="J201" s="194"/>
      <c r="K201" s="258"/>
      <c r="L201" s="258"/>
      <c r="M201" s="211"/>
      <c r="N201" s="211"/>
      <c r="O201" s="211"/>
      <c r="P201" s="199"/>
      <c r="Q201" s="199"/>
      <c r="R201" s="199"/>
      <c r="S201" s="199"/>
      <c r="T201" s="199"/>
      <c r="U201" s="199"/>
      <c r="V201" s="199"/>
      <c r="W201" s="199"/>
      <c r="X201" s="199"/>
      <c r="Y201" s="199"/>
      <c r="Z201" s="198"/>
      <c r="AA201" s="198"/>
      <c r="AB201" s="199"/>
      <c r="AC201" s="199"/>
      <c r="AD201" s="201"/>
      <c r="AE201" s="202"/>
      <c r="AF201" s="202"/>
      <c r="AG201" s="203"/>
      <c r="AH201" s="203"/>
      <c r="AI201" s="203"/>
      <c r="AJ201" s="203"/>
      <c r="AK201" s="203"/>
      <c r="AL201" s="203"/>
      <c r="AM201" s="203"/>
      <c r="AN201" s="203"/>
      <c r="AO201" s="203"/>
      <c r="AP201" s="203"/>
      <c r="AQ201" s="203"/>
      <c r="AR201" s="203"/>
      <c r="AS201" s="203"/>
      <c r="AT201" s="203"/>
      <c r="AU201" s="203"/>
      <c r="AV201" s="203"/>
      <c r="AW201" s="203"/>
      <c r="AX201" s="203"/>
      <c r="AY201" s="203"/>
      <c r="AZ201" s="203"/>
      <c r="BA201" s="203"/>
      <c r="BB201" s="204"/>
      <c r="BC201" s="204"/>
      <c r="BD201" s="204"/>
      <c r="BE201" s="204"/>
      <c r="BF201" s="204"/>
      <c r="BG201" s="204"/>
      <c r="BH201" s="204"/>
      <c r="BI201" s="204"/>
      <c r="BJ201" s="204"/>
      <c r="BK201" s="204"/>
      <c r="BL201" s="204"/>
      <c r="BM201" s="204"/>
      <c r="BN201" s="204"/>
      <c r="BO201" s="204"/>
      <c r="BP201" s="204"/>
      <c r="BQ201" s="204"/>
      <c r="BR201" s="204"/>
      <c r="BS201" s="204"/>
      <c r="BT201" s="204"/>
      <c r="BU201" s="204"/>
      <c r="BV201" s="205"/>
      <c r="BW201" s="205"/>
      <c r="BX201" s="205"/>
      <c r="BY201" s="204"/>
      <c r="BZ201" s="204"/>
      <c r="CA201" s="204"/>
      <c r="CB201" s="205"/>
      <c r="CC201" s="204"/>
      <c r="CD201" s="205"/>
      <c r="CE201" s="204"/>
      <c r="CF201" s="204"/>
      <c r="CG201" s="204"/>
      <c r="CH201" s="206"/>
      <c r="CI201" s="204"/>
      <c r="CJ201" s="204"/>
      <c r="CK201" s="204"/>
      <c r="CL201" s="204"/>
      <c r="CM201" s="204"/>
      <c r="CN201" s="206"/>
      <c r="CO201" s="204"/>
      <c r="CP201" s="204"/>
      <c r="CQ201" s="204"/>
      <c r="CR201" s="207"/>
      <c r="CS201" s="207"/>
      <c r="CT201" s="208"/>
      <c r="CU201" s="209"/>
      <c r="CV201" s="208"/>
      <c r="CW201" s="207"/>
      <c r="CX201" s="207"/>
      <c r="CY201" s="207"/>
      <c r="DG201" s="172"/>
    </row>
    <row r="202" spans="3:111">
      <c r="C202" s="194"/>
      <c r="D202" s="194"/>
      <c r="E202" s="194"/>
      <c r="F202" s="194"/>
      <c r="G202" s="194"/>
      <c r="H202" s="194"/>
      <c r="I202" s="194"/>
      <c r="J202" s="194"/>
      <c r="K202" s="258"/>
      <c r="L202" s="258"/>
      <c r="M202" s="211"/>
      <c r="N202" s="211"/>
      <c r="O202" s="211"/>
      <c r="P202" s="199"/>
      <c r="Q202" s="199"/>
      <c r="R202" s="199"/>
      <c r="S202" s="199"/>
      <c r="T202" s="199"/>
      <c r="U202" s="199"/>
      <c r="V202" s="199"/>
      <c r="W202" s="199"/>
      <c r="X202" s="199"/>
      <c r="Y202" s="199"/>
      <c r="Z202" s="198"/>
      <c r="AA202" s="198"/>
      <c r="AB202" s="199"/>
      <c r="AC202" s="199"/>
      <c r="AD202" s="201"/>
      <c r="AE202" s="202"/>
      <c r="AF202" s="202"/>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4"/>
      <c r="BC202" s="204"/>
      <c r="BD202" s="204"/>
      <c r="BE202" s="204"/>
      <c r="BF202" s="204"/>
      <c r="BG202" s="204"/>
      <c r="BH202" s="204"/>
      <c r="BI202" s="204"/>
      <c r="BJ202" s="204"/>
      <c r="BK202" s="204"/>
      <c r="BL202" s="204"/>
      <c r="BM202" s="204"/>
      <c r="BN202" s="204"/>
      <c r="BO202" s="204"/>
      <c r="BP202" s="204"/>
      <c r="BQ202" s="204"/>
      <c r="BR202" s="204"/>
      <c r="BS202" s="204"/>
      <c r="BT202" s="204"/>
      <c r="BU202" s="204"/>
      <c r="BV202" s="205"/>
      <c r="BW202" s="205"/>
      <c r="BX202" s="205"/>
      <c r="BY202" s="204"/>
      <c r="BZ202" s="204"/>
      <c r="CA202" s="204"/>
      <c r="CB202" s="205"/>
      <c r="CC202" s="204"/>
      <c r="CD202" s="205"/>
      <c r="CE202" s="204"/>
      <c r="CF202" s="204"/>
      <c r="CG202" s="204"/>
      <c r="CH202" s="206"/>
      <c r="CI202" s="204"/>
      <c r="CJ202" s="204"/>
      <c r="CK202" s="204"/>
      <c r="CL202" s="204"/>
      <c r="CM202" s="204"/>
      <c r="CN202" s="206"/>
      <c r="CO202" s="204"/>
      <c r="CP202" s="204"/>
      <c r="CQ202" s="204"/>
      <c r="CR202" s="207"/>
      <c r="CS202" s="207"/>
      <c r="CT202" s="208"/>
      <c r="CU202" s="209"/>
      <c r="CV202" s="208"/>
      <c r="CW202" s="207"/>
      <c r="CX202" s="207"/>
      <c r="CY202" s="207"/>
      <c r="DG202" s="172"/>
    </row>
    <row r="203" spans="3:111">
      <c r="C203" s="194"/>
      <c r="D203" s="194"/>
      <c r="E203" s="194"/>
      <c r="F203" s="194"/>
      <c r="G203" s="194"/>
      <c r="H203" s="194"/>
      <c r="I203" s="194"/>
      <c r="J203" s="194"/>
      <c r="K203" s="258"/>
      <c r="L203" s="258"/>
      <c r="M203" s="211"/>
      <c r="N203" s="211"/>
      <c r="O203" s="211"/>
      <c r="P203" s="199"/>
      <c r="Q203" s="199"/>
      <c r="R203" s="199"/>
      <c r="S203" s="199"/>
      <c r="T203" s="199"/>
      <c r="U203" s="199"/>
      <c r="V203" s="199"/>
      <c r="W203" s="199"/>
      <c r="X203" s="199"/>
      <c r="Y203" s="199"/>
      <c r="Z203" s="198"/>
      <c r="AA203" s="198"/>
      <c r="AB203" s="199"/>
      <c r="AC203" s="199"/>
      <c r="AD203" s="201"/>
      <c r="AE203" s="202"/>
      <c r="AF203" s="202"/>
      <c r="AG203" s="203"/>
      <c r="AH203" s="203"/>
      <c r="AI203" s="203"/>
      <c r="AJ203" s="203"/>
      <c r="AK203" s="203"/>
      <c r="AL203" s="203"/>
      <c r="AM203" s="203"/>
      <c r="AN203" s="203"/>
      <c r="AO203" s="203"/>
      <c r="AP203" s="203"/>
      <c r="AQ203" s="203"/>
      <c r="AR203" s="203"/>
      <c r="AS203" s="203"/>
      <c r="AT203" s="203"/>
      <c r="AU203" s="203"/>
      <c r="AV203" s="203"/>
      <c r="AW203" s="203"/>
      <c r="AX203" s="203"/>
      <c r="AY203" s="203"/>
      <c r="AZ203" s="203"/>
      <c r="BA203" s="203"/>
      <c r="BB203" s="204"/>
      <c r="BC203" s="204"/>
      <c r="BD203" s="204"/>
      <c r="BE203" s="204"/>
      <c r="BF203" s="204"/>
      <c r="BG203" s="204"/>
      <c r="BH203" s="204"/>
      <c r="BI203" s="204"/>
      <c r="BJ203" s="204"/>
      <c r="BK203" s="204"/>
      <c r="BL203" s="204"/>
      <c r="BM203" s="204"/>
      <c r="BN203" s="204"/>
      <c r="BO203" s="204"/>
      <c r="BP203" s="204"/>
      <c r="BQ203" s="204"/>
      <c r="BR203" s="204"/>
      <c r="BS203" s="204"/>
      <c r="BT203" s="204"/>
      <c r="BU203" s="204"/>
      <c r="BV203" s="205"/>
      <c r="BW203" s="205"/>
      <c r="BX203" s="205"/>
      <c r="BY203" s="204"/>
      <c r="BZ203" s="204"/>
      <c r="CA203" s="204"/>
      <c r="CB203" s="205"/>
      <c r="CC203" s="204"/>
      <c r="CD203" s="205"/>
      <c r="CE203" s="204"/>
      <c r="CF203" s="204"/>
      <c r="CG203" s="204"/>
      <c r="CH203" s="206"/>
      <c r="CI203" s="204"/>
      <c r="CJ203" s="204"/>
      <c r="CK203" s="204"/>
      <c r="CL203" s="204"/>
      <c r="CM203" s="204"/>
      <c r="CN203" s="206"/>
      <c r="CO203" s="204"/>
      <c r="CP203" s="204"/>
      <c r="CQ203" s="204"/>
      <c r="CR203" s="207"/>
      <c r="CS203" s="207"/>
      <c r="CT203" s="208"/>
      <c r="CU203" s="209"/>
      <c r="CV203" s="208"/>
      <c r="CW203" s="207"/>
      <c r="CX203" s="207"/>
      <c r="CY203" s="207"/>
      <c r="DG203" s="172"/>
    </row>
    <row r="204" spans="3:111">
      <c r="C204" s="194"/>
      <c r="D204" s="194"/>
      <c r="E204" s="194"/>
      <c r="F204" s="194"/>
      <c r="G204" s="194"/>
      <c r="H204" s="194"/>
      <c r="I204" s="194"/>
      <c r="J204" s="194"/>
      <c r="K204" s="258"/>
      <c r="L204" s="258"/>
      <c r="M204" s="211"/>
      <c r="N204" s="211"/>
      <c r="O204" s="211"/>
      <c r="P204" s="199"/>
      <c r="Q204" s="199"/>
      <c r="R204" s="199"/>
      <c r="S204" s="199"/>
      <c r="T204" s="199"/>
      <c r="U204" s="199"/>
      <c r="V204" s="199"/>
      <c r="W204" s="199"/>
      <c r="X204" s="199"/>
      <c r="Y204" s="199"/>
      <c r="Z204" s="198"/>
      <c r="AA204" s="198"/>
      <c r="AB204" s="199"/>
      <c r="AC204" s="199"/>
      <c r="AD204" s="201"/>
      <c r="AE204" s="202"/>
      <c r="AF204" s="202"/>
      <c r="AG204" s="203"/>
      <c r="AH204" s="203"/>
      <c r="AI204" s="203"/>
      <c r="AJ204" s="203"/>
      <c r="AK204" s="203"/>
      <c r="AL204" s="203"/>
      <c r="AM204" s="203"/>
      <c r="AN204" s="203"/>
      <c r="AO204" s="203"/>
      <c r="AP204" s="203"/>
      <c r="AQ204" s="203"/>
      <c r="AR204" s="203"/>
      <c r="AS204" s="203"/>
      <c r="AT204" s="203"/>
      <c r="AU204" s="203"/>
      <c r="AV204" s="203"/>
      <c r="AW204" s="203"/>
      <c r="AX204" s="203"/>
      <c r="AY204" s="203"/>
      <c r="AZ204" s="203"/>
      <c r="BA204" s="203"/>
      <c r="BB204" s="204"/>
      <c r="BC204" s="204"/>
      <c r="BD204" s="204"/>
      <c r="BE204" s="204"/>
      <c r="BF204" s="204"/>
      <c r="BG204" s="204"/>
      <c r="BH204" s="204"/>
      <c r="BI204" s="204"/>
      <c r="BJ204" s="204"/>
      <c r="BK204" s="204"/>
      <c r="BL204" s="204"/>
      <c r="BM204" s="204"/>
      <c r="BN204" s="204"/>
      <c r="BO204" s="204"/>
      <c r="BP204" s="204"/>
      <c r="BQ204" s="204"/>
      <c r="BR204" s="204"/>
      <c r="BS204" s="204"/>
      <c r="BT204" s="204"/>
      <c r="BU204" s="204"/>
      <c r="BV204" s="205"/>
      <c r="BW204" s="205"/>
      <c r="BX204" s="205"/>
      <c r="BY204" s="204"/>
      <c r="BZ204" s="204"/>
      <c r="CA204" s="204"/>
      <c r="CB204" s="205"/>
      <c r="CC204" s="204"/>
      <c r="CD204" s="205"/>
      <c r="CE204" s="204"/>
      <c r="CF204" s="204"/>
      <c r="CG204" s="204"/>
      <c r="CH204" s="206"/>
      <c r="CI204" s="204"/>
      <c r="CJ204" s="204"/>
      <c r="CK204" s="204"/>
      <c r="CL204" s="204"/>
      <c r="CM204" s="204"/>
      <c r="CN204" s="206"/>
      <c r="CO204" s="204"/>
      <c r="CP204" s="204"/>
      <c r="CQ204" s="204"/>
      <c r="CR204" s="207"/>
      <c r="CS204" s="207"/>
      <c r="CT204" s="208"/>
      <c r="CU204" s="209"/>
      <c r="CV204" s="208"/>
      <c r="CW204" s="207"/>
      <c r="CX204" s="207"/>
      <c r="CY204" s="207"/>
      <c r="DG204" s="172"/>
    </row>
    <row r="205" spans="3:111">
      <c r="C205" s="194"/>
      <c r="D205" s="194"/>
      <c r="E205" s="194"/>
      <c r="F205" s="194"/>
      <c r="G205" s="194"/>
      <c r="H205" s="194"/>
      <c r="I205" s="194"/>
      <c r="J205" s="194"/>
      <c r="K205" s="258"/>
      <c r="L205" s="258"/>
      <c r="M205" s="211"/>
      <c r="N205" s="211"/>
      <c r="O205" s="211"/>
      <c r="P205" s="199"/>
      <c r="Q205" s="199"/>
      <c r="R205" s="199"/>
      <c r="S205" s="199"/>
      <c r="T205" s="199"/>
      <c r="U205" s="199"/>
      <c r="V205" s="199"/>
      <c r="W205" s="199"/>
      <c r="X205" s="199"/>
      <c r="Y205" s="199"/>
      <c r="Z205" s="198"/>
      <c r="AA205" s="198"/>
      <c r="AB205" s="199"/>
      <c r="AC205" s="199"/>
      <c r="AD205" s="201"/>
      <c r="AE205" s="202"/>
      <c r="AF205" s="202"/>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c r="BA205" s="203"/>
      <c r="BB205" s="204"/>
      <c r="BC205" s="204"/>
      <c r="BD205" s="204"/>
      <c r="BE205" s="204"/>
      <c r="BF205" s="204"/>
      <c r="BG205" s="204"/>
      <c r="BH205" s="204"/>
      <c r="BI205" s="204"/>
      <c r="BJ205" s="204"/>
      <c r="BK205" s="204"/>
      <c r="BL205" s="204"/>
      <c r="BM205" s="204"/>
      <c r="BN205" s="204"/>
      <c r="BO205" s="204"/>
      <c r="BP205" s="204"/>
      <c r="BQ205" s="204"/>
      <c r="BR205" s="204"/>
      <c r="BS205" s="204"/>
      <c r="BT205" s="204"/>
      <c r="BU205" s="204"/>
      <c r="BV205" s="205"/>
      <c r="BW205" s="205"/>
      <c r="BX205" s="205"/>
      <c r="BY205" s="204"/>
      <c r="BZ205" s="204"/>
      <c r="CA205" s="204"/>
      <c r="CB205" s="205"/>
      <c r="CC205" s="204"/>
      <c r="CD205" s="205"/>
      <c r="CE205" s="204"/>
      <c r="CF205" s="204"/>
      <c r="CG205" s="204"/>
      <c r="CH205" s="206"/>
      <c r="CI205" s="204"/>
      <c r="CJ205" s="204"/>
      <c r="CK205" s="204"/>
      <c r="CL205" s="204"/>
      <c r="CM205" s="204"/>
      <c r="CN205" s="206"/>
      <c r="CO205" s="204"/>
      <c r="CP205" s="204"/>
      <c r="CQ205" s="204"/>
      <c r="CR205" s="207"/>
      <c r="CS205" s="207"/>
      <c r="CT205" s="208"/>
      <c r="CU205" s="209"/>
      <c r="CV205" s="208"/>
      <c r="CW205" s="207"/>
      <c r="CX205" s="207"/>
      <c r="CY205" s="207"/>
      <c r="DG205" s="172"/>
    </row>
    <row r="206" spans="3:111">
      <c r="C206" s="194"/>
      <c r="D206" s="194"/>
      <c r="E206" s="194"/>
      <c r="F206" s="194"/>
      <c r="G206" s="194"/>
      <c r="H206" s="194"/>
      <c r="I206" s="194"/>
      <c r="J206" s="194"/>
      <c r="K206" s="258"/>
      <c r="L206" s="258"/>
      <c r="M206" s="211"/>
      <c r="N206" s="211"/>
      <c r="O206" s="211"/>
      <c r="P206" s="199"/>
      <c r="Q206" s="199"/>
      <c r="R206" s="199"/>
      <c r="S206" s="199"/>
      <c r="T206" s="199"/>
      <c r="U206" s="199"/>
      <c r="V206" s="199"/>
      <c r="W206" s="199"/>
      <c r="X206" s="199"/>
      <c r="Y206" s="199"/>
      <c r="Z206" s="198"/>
      <c r="AA206" s="198"/>
      <c r="AB206" s="199"/>
      <c r="AC206" s="199"/>
      <c r="AD206" s="201"/>
      <c r="AE206" s="202"/>
      <c r="AF206" s="202"/>
      <c r="AG206" s="203"/>
      <c r="AH206" s="203"/>
      <c r="AI206" s="203"/>
      <c r="AJ206" s="203"/>
      <c r="AK206" s="203"/>
      <c r="AL206" s="203"/>
      <c r="AM206" s="203"/>
      <c r="AN206" s="203"/>
      <c r="AO206" s="203"/>
      <c r="AP206" s="203"/>
      <c r="AQ206" s="203"/>
      <c r="AR206" s="203"/>
      <c r="AS206" s="203"/>
      <c r="AT206" s="203"/>
      <c r="AU206" s="203"/>
      <c r="AV206" s="203"/>
      <c r="AW206" s="203"/>
      <c r="AX206" s="203"/>
      <c r="AY206" s="203"/>
      <c r="AZ206" s="203"/>
      <c r="BA206" s="203"/>
      <c r="BB206" s="204"/>
      <c r="BC206" s="204"/>
      <c r="BD206" s="204"/>
      <c r="BE206" s="204"/>
      <c r="BF206" s="204"/>
      <c r="BG206" s="204"/>
      <c r="BH206" s="204"/>
      <c r="BI206" s="204"/>
      <c r="BJ206" s="204"/>
      <c r="BK206" s="204"/>
      <c r="BL206" s="204"/>
      <c r="BM206" s="204"/>
      <c r="BN206" s="204"/>
      <c r="BO206" s="204"/>
      <c r="BP206" s="204"/>
      <c r="BQ206" s="204"/>
      <c r="BR206" s="204"/>
      <c r="BS206" s="204"/>
      <c r="BT206" s="204"/>
      <c r="BU206" s="204"/>
      <c r="BV206" s="205"/>
      <c r="BW206" s="205"/>
      <c r="BX206" s="205"/>
      <c r="BY206" s="204"/>
      <c r="BZ206" s="204"/>
      <c r="CA206" s="204"/>
      <c r="CB206" s="205"/>
      <c r="CC206" s="204"/>
      <c r="CD206" s="205"/>
      <c r="CE206" s="204"/>
      <c r="CF206" s="204"/>
      <c r="CG206" s="204"/>
      <c r="CH206" s="206"/>
      <c r="CI206" s="204"/>
      <c r="CJ206" s="204"/>
      <c r="CK206" s="204"/>
      <c r="CL206" s="204"/>
      <c r="CM206" s="204"/>
      <c r="CN206" s="206"/>
      <c r="CO206" s="204"/>
      <c r="CP206" s="204"/>
      <c r="CQ206" s="204"/>
      <c r="CR206" s="207"/>
      <c r="CS206" s="207"/>
      <c r="CT206" s="208"/>
      <c r="CU206" s="209"/>
      <c r="CV206" s="208"/>
      <c r="CW206" s="207"/>
      <c r="CX206" s="207"/>
      <c r="CY206" s="207"/>
      <c r="DG206" s="172"/>
    </row>
    <row r="207" spans="3:111">
      <c r="C207" s="194"/>
      <c r="D207" s="194"/>
      <c r="E207" s="194"/>
      <c r="F207" s="194"/>
      <c r="G207" s="194"/>
      <c r="H207" s="194"/>
      <c r="I207" s="194"/>
      <c r="J207" s="194"/>
      <c r="K207" s="258"/>
      <c r="L207" s="258"/>
      <c r="M207" s="211"/>
      <c r="N207" s="211"/>
      <c r="O207" s="211"/>
      <c r="P207" s="199"/>
      <c r="Q207" s="199"/>
      <c r="R207" s="199"/>
      <c r="S207" s="199"/>
      <c r="T207" s="199"/>
      <c r="U207" s="199"/>
      <c r="V207" s="199"/>
      <c r="W207" s="199"/>
      <c r="X207" s="199"/>
      <c r="Y207" s="199"/>
      <c r="Z207" s="198"/>
      <c r="AA207" s="198"/>
      <c r="AB207" s="199"/>
      <c r="AC207" s="199"/>
      <c r="AD207" s="201"/>
      <c r="AE207" s="202"/>
      <c r="AF207" s="202"/>
      <c r="AG207" s="203"/>
      <c r="AH207" s="203"/>
      <c r="AI207" s="203"/>
      <c r="AJ207" s="203"/>
      <c r="AK207" s="203"/>
      <c r="AL207" s="203"/>
      <c r="AM207" s="203"/>
      <c r="AN207" s="203"/>
      <c r="AO207" s="203"/>
      <c r="AP207" s="203"/>
      <c r="AQ207" s="203"/>
      <c r="AR207" s="203"/>
      <c r="AS207" s="203"/>
      <c r="AT207" s="203"/>
      <c r="AU207" s="203"/>
      <c r="AV207" s="203"/>
      <c r="AW207" s="203"/>
      <c r="AX207" s="203"/>
      <c r="AY207" s="203"/>
      <c r="AZ207" s="203"/>
      <c r="BA207" s="203"/>
      <c r="BB207" s="204"/>
      <c r="BC207" s="204"/>
      <c r="BD207" s="204"/>
      <c r="BE207" s="204"/>
      <c r="BF207" s="204"/>
      <c r="BG207" s="204"/>
      <c r="BH207" s="204"/>
      <c r="BI207" s="204"/>
      <c r="BJ207" s="204"/>
      <c r="BK207" s="204"/>
      <c r="BL207" s="204"/>
      <c r="BM207" s="204"/>
      <c r="BN207" s="204"/>
      <c r="BO207" s="204"/>
      <c r="BP207" s="204"/>
      <c r="BQ207" s="204"/>
      <c r="BR207" s="204"/>
      <c r="BS207" s="204"/>
      <c r="BT207" s="204"/>
      <c r="BU207" s="204"/>
      <c r="BV207" s="205"/>
      <c r="BW207" s="205"/>
      <c r="BX207" s="205"/>
      <c r="BY207" s="204"/>
      <c r="BZ207" s="204"/>
      <c r="CA207" s="204"/>
      <c r="CB207" s="205"/>
      <c r="CC207" s="204"/>
      <c r="CD207" s="205"/>
      <c r="CE207" s="204"/>
      <c r="CF207" s="204"/>
      <c r="CG207" s="204"/>
      <c r="CH207" s="206"/>
      <c r="CI207" s="204"/>
      <c r="CJ207" s="204"/>
      <c r="CK207" s="204"/>
      <c r="CL207" s="204"/>
      <c r="CM207" s="204"/>
      <c r="CN207" s="206"/>
      <c r="CO207" s="204"/>
      <c r="CP207" s="204"/>
      <c r="CQ207" s="204"/>
      <c r="CR207" s="207"/>
      <c r="CS207" s="207"/>
      <c r="CT207" s="208"/>
      <c r="CU207" s="209"/>
      <c r="CV207" s="208"/>
      <c r="CW207" s="207"/>
      <c r="CX207" s="207"/>
      <c r="CY207" s="207"/>
      <c r="DG207" s="172"/>
    </row>
    <row r="208" spans="3:111">
      <c r="C208" s="194"/>
      <c r="D208" s="194"/>
      <c r="E208" s="194"/>
      <c r="F208" s="194"/>
      <c r="G208" s="194"/>
      <c r="H208" s="194"/>
      <c r="I208" s="194"/>
      <c r="J208" s="194"/>
      <c r="K208" s="258"/>
      <c r="L208" s="258"/>
      <c r="M208" s="211"/>
      <c r="N208" s="211"/>
      <c r="O208" s="211"/>
      <c r="P208" s="199"/>
      <c r="Q208" s="199"/>
      <c r="R208" s="199"/>
      <c r="S208" s="199"/>
      <c r="T208" s="199"/>
      <c r="U208" s="199"/>
      <c r="V208" s="199"/>
      <c r="W208" s="199"/>
      <c r="X208" s="199"/>
      <c r="Y208" s="199"/>
      <c r="Z208" s="198"/>
      <c r="AA208" s="198"/>
      <c r="AB208" s="199"/>
      <c r="AC208" s="199"/>
      <c r="AD208" s="201"/>
      <c r="AE208" s="202"/>
      <c r="AF208" s="202"/>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4"/>
      <c r="BC208" s="204"/>
      <c r="BD208" s="204"/>
      <c r="BE208" s="204"/>
      <c r="BF208" s="204"/>
      <c r="BG208" s="204"/>
      <c r="BH208" s="204"/>
      <c r="BI208" s="204"/>
      <c r="BJ208" s="204"/>
      <c r="BK208" s="204"/>
      <c r="BL208" s="204"/>
      <c r="BM208" s="204"/>
      <c r="BN208" s="204"/>
      <c r="BO208" s="204"/>
      <c r="BP208" s="204"/>
      <c r="BQ208" s="204"/>
      <c r="BR208" s="204"/>
      <c r="BS208" s="204"/>
      <c r="BT208" s="204"/>
      <c r="BU208" s="204"/>
      <c r="BV208" s="205"/>
      <c r="BW208" s="205"/>
      <c r="BX208" s="205"/>
      <c r="BY208" s="204"/>
      <c r="BZ208" s="204"/>
      <c r="CA208" s="204"/>
      <c r="CB208" s="205"/>
      <c r="CC208" s="204"/>
      <c r="CD208" s="205"/>
      <c r="CE208" s="204"/>
      <c r="CF208" s="204"/>
      <c r="CG208" s="204"/>
      <c r="CH208" s="206"/>
      <c r="CI208" s="204"/>
      <c r="CJ208" s="204"/>
      <c r="CK208" s="204"/>
      <c r="CL208" s="204"/>
      <c r="CM208" s="204"/>
      <c r="CN208" s="206"/>
      <c r="CO208" s="204"/>
      <c r="CP208" s="204"/>
      <c r="CQ208" s="204"/>
      <c r="CR208" s="207"/>
      <c r="CS208" s="207"/>
      <c r="CT208" s="208"/>
      <c r="CU208" s="209"/>
      <c r="CV208" s="208"/>
      <c r="CW208" s="207"/>
      <c r="CX208" s="207"/>
      <c r="CY208" s="207"/>
      <c r="DG208" s="172"/>
    </row>
    <row r="209" spans="3:111">
      <c r="C209" s="194"/>
      <c r="D209" s="194"/>
      <c r="E209" s="194"/>
      <c r="F209" s="194"/>
      <c r="G209" s="194"/>
      <c r="H209" s="194"/>
      <c r="I209" s="194"/>
      <c r="J209" s="194"/>
      <c r="K209" s="258"/>
      <c r="L209" s="258"/>
      <c r="M209" s="211"/>
      <c r="N209" s="211"/>
      <c r="O209" s="211"/>
      <c r="P209" s="199"/>
      <c r="Q209" s="199"/>
      <c r="R209" s="199"/>
      <c r="S209" s="199"/>
      <c r="T209" s="199"/>
      <c r="U209" s="199"/>
      <c r="V209" s="199"/>
      <c r="W209" s="199"/>
      <c r="X209" s="199"/>
      <c r="Y209" s="199"/>
      <c r="Z209" s="198"/>
      <c r="AA209" s="198"/>
      <c r="AB209" s="199"/>
      <c r="AC209" s="199"/>
      <c r="AD209" s="201"/>
      <c r="AE209" s="202"/>
      <c r="AF209" s="202"/>
      <c r="AG209" s="203"/>
      <c r="AH209" s="203"/>
      <c r="AI209" s="203"/>
      <c r="AJ209" s="203"/>
      <c r="AK209" s="203"/>
      <c r="AL209" s="203"/>
      <c r="AM209" s="203"/>
      <c r="AN209" s="203"/>
      <c r="AO209" s="203"/>
      <c r="AP209" s="203"/>
      <c r="AQ209" s="203"/>
      <c r="AR209" s="203"/>
      <c r="AS209" s="203"/>
      <c r="AT209" s="203"/>
      <c r="AU209" s="203"/>
      <c r="AV209" s="203"/>
      <c r="AW209" s="203"/>
      <c r="AX209" s="203"/>
      <c r="AY209" s="203"/>
      <c r="AZ209" s="203"/>
      <c r="BA209" s="203"/>
      <c r="BB209" s="204"/>
      <c r="BC209" s="204"/>
      <c r="BD209" s="204"/>
      <c r="BE209" s="204"/>
      <c r="BF209" s="204"/>
      <c r="BG209" s="204"/>
      <c r="BH209" s="204"/>
      <c r="BI209" s="204"/>
      <c r="BJ209" s="204"/>
      <c r="BK209" s="204"/>
      <c r="BL209" s="204"/>
      <c r="BM209" s="204"/>
      <c r="BN209" s="204"/>
      <c r="BO209" s="204"/>
      <c r="BP209" s="204"/>
      <c r="BQ209" s="204"/>
      <c r="BR209" s="204"/>
      <c r="BS209" s="204"/>
      <c r="BT209" s="204"/>
      <c r="BU209" s="204"/>
      <c r="BV209" s="205"/>
      <c r="BW209" s="205"/>
      <c r="BX209" s="205"/>
      <c r="BY209" s="204"/>
      <c r="BZ209" s="204"/>
      <c r="CA209" s="204"/>
      <c r="CB209" s="205"/>
      <c r="CC209" s="204"/>
      <c r="CD209" s="205"/>
      <c r="CE209" s="204"/>
      <c r="CF209" s="204"/>
      <c r="CG209" s="204"/>
      <c r="CH209" s="206"/>
      <c r="CI209" s="204"/>
      <c r="CJ209" s="204"/>
      <c r="CK209" s="204"/>
      <c r="CL209" s="204"/>
      <c r="CM209" s="204"/>
      <c r="CN209" s="206"/>
      <c r="CO209" s="204"/>
      <c r="CP209" s="204"/>
      <c r="CQ209" s="204"/>
      <c r="CR209" s="207"/>
      <c r="CS209" s="207"/>
      <c r="CT209" s="208"/>
      <c r="CU209" s="209"/>
      <c r="CV209" s="208"/>
      <c r="CW209" s="207"/>
      <c r="CX209" s="207"/>
      <c r="CY209" s="207"/>
      <c r="DG209" s="172"/>
    </row>
    <row r="210" spans="3:111">
      <c r="C210" s="194"/>
      <c r="D210" s="194"/>
      <c r="E210" s="194"/>
      <c r="F210" s="194"/>
      <c r="G210" s="194"/>
      <c r="H210" s="194"/>
      <c r="I210" s="194"/>
      <c r="J210" s="194"/>
      <c r="K210" s="258"/>
      <c r="L210" s="258"/>
      <c r="M210" s="211"/>
      <c r="N210" s="211"/>
      <c r="O210" s="211"/>
      <c r="P210" s="199"/>
      <c r="Q210" s="199"/>
      <c r="R210" s="199"/>
      <c r="S210" s="199"/>
      <c r="T210" s="199"/>
      <c r="U210" s="199"/>
      <c r="V210" s="199"/>
      <c r="W210" s="199"/>
      <c r="X210" s="199"/>
      <c r="Y210" s="199"/>
      <c r="Z210" s="198"/>
      <c r="AA210" s="198"/>
      <c r="AB210" s="199"/>
      <c r="AC210" s="199"/>
      <c r="AD210" s="201"/>
      <c r="AE210" s="202"/>
      <c r="AF210" s="202"/>
      <c r="AG210" s="203"/>
      <c r="AH210" s="203"/>
      <c r="AI210" s="203"/>
      <c r="AJ210" s="203"/>
      <c r="AK210" s="203"/>
      <c r="AL210" s="203"/>
      <c r="AM210" s="203"/>
      <c r="AN210" s="203"/>
      <c r="AO210" s="203"/>
      <c r="AP210" s="203"/>
      <c r="AQ210" s="203"/>
      <c r="AR210" s="203"/>
      <c r="AS210" s="203"/>
      <c r="AT210" s="203"/>
      <c r="AU210" s="203"/>
      <c r="AV210" s="203"/>
      <c r="AW210" s="203"/>
      <c r="AX210" s="203"/>
      <c r="AY210" s="203"/>
      <c r="AZ210" s="203"/>
      <c r="BA210" s="203"/>
      <c r="BB210" s="204"/>
      <c r="BC210" s="204"/>
      <c r="BD210" s="204"/>
      <c r="BE210" s="204"/>
      <c r="BF210" s="204"/>
      <c r="BG210" s="204"/>
      <c r="BH210" s="204"/>
      <c r="BI210" s="204"/>
      <c r="BJ210" s="204"/>
      <c r="BK210" s="204"/>
      <c r="BL210" s="204"/>
      <c r="BM210" s="204"/>
      <c r="BN210" s="204"/>
      <c r="BO210" s="204"/>
      <c r="BP210" s="204"/>
      <c r="BQ210" s="204"/>
      <c r="BR210" s="204"/>
      <c r="BS210" s="204"/>
      <c r="BT210" s="204"/>
      <c r="BU210" s="204"/>
      <c r="BV210" s="205"/>
      <c r="BW210" s="205"/>
      <c r="BX210" s="205"/>
      <c r="BY210" s="204"/>
      <c r="BZ210" s="204"/>
      <c r="CA210" s="204"/>
      <c r="CB210" s="205"/>
      <c r="CC210" s="204"/>
      <c r="CD210" s="205"/>
      <c r="CE210" s="204"/>
      <c r="CF210" s="204"/>
      <c r="CG210" s="204"/>
      <c r="CH210" s="206"/>
      <c r="CI210" s="204"/>
      <c r="CJ210" s="204"/>
      <c r="CK210" s="204"/>
      <c r="CL210" s="204"/>
      <c r="CM210" s="204"/>
      <c r="CN210" s="206"/>
      <c r="CO210" s="204"/>
      <c r="CP210" s="204"/>
      <c r="CQ210" s="204"/>
      <c r="CR210" s="207"/>
      <c r="CS210" s="207"/>
      <c r="CT210" s="208"/>
      <c r="CU210" s="209"/>
      <c r="CV210" s="208"/>
      <c r="CW210" s="207"/>
      <c r="CX210" s="207"/>
      <c r="CY210" s="207"/>
      <c r="DG210" s="172"/>
    </row>
    <row r="211" spans="3:111">
      <c r="C211" s="194"/>
      <c r="D211" s="194"/>
      <c r="E211" s="194"/>
      <c r="F211" s="194"/>
      <c r="G211" s="194"/>
      <c r="H211" s="194"/>
      <c r="I211" s="194"/>
      <c r="J211" s="194"/>
      <c r="K211" s="258"/>
      <c r="L211" s="258"/>
      <c r="M211" s="211"/>
      <c r="N211" s="211"/>
      <c r="O211" s="211"/>
      <c r="P211" s="199"/>
      <c r="Q211" s="199"/>
      <c r="R211" s="199"/>
      <c r="S211" s="199"/>
      <c r="T211" s="199"/>
      <c r="U211" s="199"/>
      <c r="V211" s="199"/>
      <c r="W211" s="199"/>
      <c r="X211" s="199"/>
      <c r="Y211" s="199"/>
      <c r="Z211" s="198"/>
      <c r="AA211" s="198"/>
      <c r="AB211" s="199"/>
      <c r="AC211" s="199"/>
      <c r="AD211" s="201"/>
      <c r="AE211" s="202"/>
      <c r="AF211" s="202"/>
      <c r="AG211" s="203"/>
      <c r="AH211" s="203"/>
      <c r="AI211" s="203"/>
      <c r="AJ211" s="203"/>
      <c r="AK211" s="203"/>
      <c r="AL211" s="203"/>
      <c r="AM211" s="203"/>
      <c r="AN211" s="203"/>
      <c r="AO211" s="203"/>
      <c r="AP211" s="203"/>
      <c r="AQ211" s="203"/>
      <c r="AR211" s="203"/>
      <c r="AS211" s="203"/>
      <c r="AT211" s="203"/>
      <c r="AU211" s="203"/>
      <c r="AV211" s="203"/>
      <c r="AW211" s="203"/>
      <c r="AX211" s="203"/>
      <c r="AY211" s="203"/>
      <c r="AZ211" s="203"/>
      <c r="BA211" s="203"/>
      <c r="BB211" s="204"/>
      <c r="BC211" s="204"/>
      <c r="BD211" s="204"/>
      <c r="BE211" s="204"/>
      <c r="BF211" s="204"/>
      <c r="BG211" s="204"/>
      <c r="BH211" s="204"/>
      <c r="BI211" s="204"/>
      <c r="BJ211" s="204"/>
      <c r="BK211" s="204"/>
      <c r="BL211" s="204"/>
      <c r="BM211" s="204"/>
      <c r="BN211" s="204"/>
      <c r="BO211" s="204"/>
      <c r="BP211" s="204"/>
      <c r="BQ211" s="204"/>
      <c r="BR211" s="204"/>
      <c r="BS211" s="204"/>
      <c r="BT211" s="204"/>
      <c r="BU211" s="204"/>
      <c r="BV211" s="205"/>
      <c r="BW211" s="205"/>
      <c r="BX211" s="205"/>
      <c r="BY211" s="204"/>
      <c r="BZ211" s="204"/>
      <c r="CA211" s="204"/>
      <c r="CB211" s="205"/>
      <c r="CC211" s="204"/>
      <c r="CD211" s="205"/>
      <c r="CE211" s="204"/>
      <c r="CF211" s="204"/>
      <c r="CG211" s="204"/>
      <c r="CH211" s="206"/>
      <c r="CI211" s="204"/>
      <c r="CJ211" s="204"/>
      <c r="CK211" s="204"/>
      <c r="CL211" s="204"/>
      <c r="CM211" s="204"/>
      <c r="CN211" s="206"/>
      <c r="CO211" s="204"/>
      <c r="CP211" s="204"/>
      <c r="CQ211" s="204"/>
      <c r="CR211" s="207"/>
      <c r="CS211" s="207"/>
      <c r="CT211" s="208"/>
      <c r="CU211" s="209"/>
      <c r="CV211" s="208"/>
      <c r="CW211" s="207"/>
      <c r="CX211" s="207"/>
      <c r="CY211" s="207"/>
      <c r="DG211" s="172"/>
    </row>
    <row r="212" spans="3:111">
      <c r="C212" s="194"/>
      <c r="D212" s="194"/>
      <c r="E212" s="194"/>
      <c r="F212" s="194"/>
      <c r="G212" s="194"/>
      <c r="H212" s="194"/>
      <c r="I212" s="194"/>
      <c r="J212" s="194"/>
      <c r="K212" s="258"/>
      <c r="L212" s="258"/>
      <c r="M212" s="211"/>
      <c r="N212" s="211"/>
      <c r="O212" s="211"/>
      <c r="P212" s="199"/>
      <c r="Q212" s="199"/>
      <c r="R212" s="199"/>
      <c r="S212" s="199"/>
      <c r="T212" s="199"/>
      <c r="U212" s="199"/>
      <c r="V212" s="199"/>
      <c r="W212" s="199"/>
      <c r="X212" s="199"/>
      <c r="Y212" s="199"/>
      <c r="Z212" s="198"/>
      <c r="AA212" s="198"/>
      <c r="AB212" s="199"/>
      <c r="AC212" s="199"/>
      <c r="AD212" s="201"/>
      <c r="AE212" s="202"/>
      <c r="AF212" s="202"/>
      <c r="AG212" s="203"/>
      <c r="AH212" s="203"/>
      <c r="AI212" s="203"/>
      <c r="AJ212" s="203"/>
      <c r="AK212" s="203"/>
      <c r="AL212" s="203"/>
      <c r="AM212" s="203"/>
      <c r="AN212" s="203"/>
      <c r="AO212" s="203"/>
      <c r="AP212" s="203"/>
      <c r="AQ212" s="203"/>
      <c r="AR212" s="203"/>
      <c r="AS212" s="203"/>
      <c r="AT212" s="203"/>
      <c r="AU212" s="203"/>
      <c r="AV212" s="203"/>
      <c r="AW212" s="203"/>
      <c r="AX212" s="203"/>
      <c r="AY212" s="203"/>
      <c r="AZ212" s="203"/>
      <c r="BA212" s="203"/>
      <c r="BB212" s="204"/>
      <c r="BC212" s="204"/>
      <c r="BD212" s="204"/>
      <c r="BE212" s="204"/>
      <c r="BF212" s="204"/>
      <c r="BG212" s="204"/>
      <c r="BH212" s="204"/>
      <c r="BI212" s="204"/>
      <c r="BJ212" s="204"/>
      <c r="BK212" s="204"/>
      <c r="BL212" s="204"/>
      <c r="BM212" s="204"/>
      <c r="BN212" s="204"/>
      <c r="BO212" s="204"/>
      <c r="BP212" s="204"/>
      <c r="BQ212" s="204"/>
      <c r="BR212" s="204"/>
      <c r="BS212" s="204"/>
      <c r="BT212" s="204"/>
      <c r="BU212" s="204"/>
      <c r="BV212" s="205"/>
      <c r="BW212" s="205"/>
      <c r="BX212" s="205"/>
      <c r="BY212" s="204"/>
      <c r="BZ212" s="204"/>
      <c r="CA212" s="204"/>
      <c r="CB212" s="205"/>
      <c r="CC212" s="204"/>
      <c r="CD212" s="205"/>
      <c r="CE212" s="204"/>
      <c r="CF212" s="204"/>
      <c r="CG212" s="204"/>
      <c r="CH212" s="206"/>
      <c r="CI212" s="204"/>
      <c r="CJ212" s="204"/>
      <c r="CK212" s="204"/>
      <c r="CL212" s="204"/>
      <c r="CM212" s="204"/>
      <c r="CN212" s="206"/>
      <c r="CO212" s="204"/>
      <c r="CP212" s="204"/>
      <c r="CQ212" s="204"/>
      <c r="CR212" s="207"/>
      <c r="CS212" s="207"/>
      <c r="CT212" s="208"/>
      <c r="CU212" s="209"/>
      <c r="CV212" s="208"/>
      <c r="CW212" s="207"/>
      <c r="CX212" s="207"/>
      <c r="CY212" s="207"/>
      <c r="DG212" s="172"/>
    </row>
    <row r="213" spans="3:111">
      <c r="C213" s="194"/>
      <c r="D213" s="194"/>
      <c r="E213" s="194"/>
      <c r="F213" s="194"/>
      <c r="G213" s="194"/>
      <c r="H213" s="194"/>
      <c r="I213" s="194"/>
      <c r="J213" s="194"/>
      <c r="K213" s="258"/>
      <c r="L213" s="258"/>
      <c r="M213" s="211"/>
      <c r="N213" s="211"/>
      <c r="O213" s="211"/>
      <c r="P213" s="199"/>
      <c r="Q213" s="199"/>
      <c r="R213" s="199"/>
      <c r="S213" s="199"/>
      <c r="T213" s="199"/>
      <c r="U213" s="199"/>
      <c r="V213" s="199"/>
      <c r="W213" s="199"/>
      <c r="X213" s="199"/>
      <c r="Y213" s="199"/>
      <c r="Z213" s="198"/>
      <c r="AA213" s="198"/>
      <c r="AB213" s="199"/>
      <c r="AC213" s="199"/>
      <c r="AD213" s="201"/>
      <c r="AE213" s="202"/>
      <c r="AF213" s="202"/>
      <c r="AG213" s="203"/>
      <c r="AH213" s="203"/>
      <c r="AI213" s="203"/>
      <c r="AJ213" s="203"/>
      <c r="AK213" s="203"/>
      <c r="AL213" s="203"/>
      <c r="AM213" s="203"/>
      <c r="AN213" s="203"/>
      <c r="AO213" s="203"/>
      <c r="AP213" s="203"/>
      <c r="AQ213" s="203"/>
      <c r="AR213" s="203"/>
      <c r="AS213" s="203"/>
      <c r="AT213" s="203"/>
      <c r="AU213" s="203"/>
      <c r="AV213" s="203"/>
      <c r="AW213" s="203"/>
      <c r="AX213" s="203"/>
      <c r="AY213" s="203"/>
      <c r="AZ213" s="203"/>
      <c r="BA213" s="203"/>
      <c r="BB213" s="204"/>
      <c r="BC213" s="204"/>
      <c r="BD213" s="204"/>
      <c r="BE213" s="204"/>
      <c r="BF213" s="204"/>
      <c r="BG213" s="204"/>
      <c r="BH213" s="204"/>
      <c r="BI213" s="204"/>
      <c r="BJ213" s="204"/>
      <c r="BK213" s="204"/>
      <c r="BL213" s="204"/>
      <c r="BM213" s="204"/>
      <c r="BN213" s="204"/>
      <c r="BO213" s="204"/>
      <c r="BP213" s="204"/>
      <c r="BQ213" s="204"/>
      <c r="BR213" s="204"/>
      <c r="BS213" s="204"/>
      <c r="BT213" s="204"/>
      <c r="BU213" s="204"/>
      <c r="BV213" s="205"/>
      <c r="BW213" s="205"/>
      <c r="BX213" s="205"/>
      <c r="BY213" s="204"/>
      <c r="BZ213" s="204"/>
      <c r="CA213" s="204"/>
      <c r="CB213" s="205"/>
      <c r="CC213" s="204"/>
      <c r="CD213" s="205"/>
      <c r="CE213" s="204"/>
      <c r="CF213" s="204"/>
      <c r="CG213" s="204"/>
      <c r="CH213" s="206"/>
      <c r="CI213" s="204"/>
      <c r="CJ213" s="204"/>
      <c r="CK213" s="204"/>
      <c r="CL213" s="204"/>
      <c r="CM213" s="204"/>
      <c r="CN213" s="206"/>
      <c r="CO213" s="204"/>
      <c r="CP213" s="204"/>
      <c r="CQ213" s="204"/>
      <c r="CR213" s="207"/>
      <c r="CS213" s="207"/>
      <c r="CT213" s="208"/>
      <c r="CU213" s="209"/>
      <c r="CV213" s="208"/>
      <c r="CW213" s="207"/>
      <c r="CX213" s="207"/>
      <c r="CY213" s="207"/>
      <c r="DG213" s="172"/>
    </row>
    <row r="214" spans="3:111">
      <c r="C214" s="194"/>
      <c r="D214" s="194"/>
      <c r="E214" s="194"/>
      <c r="F214" s="194"/>
      <c r="G214" s="194"/>
      <c r="H214" s="194"/>
      <c r="I214" s="194"/>
      <c r="J214" s="194"/>
      <c r="K214" s="258"/>
      <c r="L214" s="258"/>
      <c r="M214" s="211"/>
      <c r="N214" s="211"/>
      <c r="O214" s="211"/>
      <c r="P214" s="199"/>
      <c r="Q214" s="199"/>
      <c r="R214" s="199"/>
      <c r="S214" s="199"/>
      <c r="T214" s="199"/>
      <c r="U214" s="199"/>
      <c r="V214" s="199"/>
      <c r="W214" s="199"/>
      <c r="X214" s="199"/>
      <c r="Y214" s="199"/>
      <c r="Z214" s="198"/>
      <c r="AA214" s="198"/>
      <c r="AB214" s="199"/>
      <c r="AC214" s="199"/>
      <c r="AD214" s="201"/>
      <c r="AE214" s="202"/>
      <c r="AF214" s="202"/>
      <c r="AG214" s="203"/>
      <c r="AH214" s="203"/>
      <c r="AI214" s="203"/>
      <c r="AJ214" s="203"/>
      <c r="AK214" s="203"/>
      <c r="AL214" s="203"/>
      <c r="AM214" s="203"/>
      <c r="AN214" s="203"/>
      <c r="AO214" s="203"/>
      <c r="AP214" s="203"/>
      <c r="AQ214" s="203"/>
      <c r="AR214" s="203"/>
      <c r="AS214" s="203"/>
      <c r="AT214" s="203"/>
      <c r="AU214" s="203"/>
      <c r="AV214" s="203"/>
      <c r="AW214" s="203"/>
      <c r="AX214" s="203"/>
      <c r="AY214" s="203"/>
      <c r="AZ214" s="203"/>
      <c r="BA214" s="203"/>
      <c r="BB214" s="204"/>
      <c r="BC214" s="204"/>
      <c r="BD214" s="204"/>
      <c r="BE214" s="204"/>
      <c r="BF214" s="204"/>
      <c r="BG214" s="204"/>
      <c r="BH214" s="204"/>
      <c r="BI214" s="204"/>
      <c r="BJ214" s="204"/>
      <c r="BK214" s="204"/>
      <c r="BL214" s="204"/>
      <c r="BM214" s="204"/>
      <c r="BN214" s="204"/>
      <c r="BO214" s="204"/>
      <c r="BP214" s="204"/>
      <c r="BQ214" s="204"/>
      <c r="BR214" s="204"/>
      <c r="BS214" s="204"/>
      <c r="BT214" s="204"/>
      <c r="BU214" s="204"/>
      <c r="BV214" s="205"/>
      <c r="BW214" s="205"/>
      <c r="BX214" s="205"/>
      <c r="BY214" s="204"/>
      <c r="BZ214" s="204"/>
      <c r="CA214" s="204"/>
      <c r="CB214" s="205"/>
      <c r="CC214" s="204"/>
      <c r="CD214" s="205"/>
      <c r="CE214" s="204"/>
      <c r="CF214" s="204"/>
      <c r="CG214" s="204"/>
      <c r="CH214" s="206"/>
      <c r="CI214" s="204"/>
      <c r="CJ214" s="204"/>
      <c r="CK214" s="204"/>
      <c r="CL214" s="204"/>
      <c r="CM214" s="204"/>
      <c r="CN214" s="206"/>
      <c r="CO214" s="204"/>
      <c r="CP214" s="204"/>
      <c r="CQ214" s="204"/>
      <c r="CR214" s="207"/>
      <c r="CS214" s="207"/>
      <c r="CT214" s="208"/>
      <c r="CU214" s="209"/>
      <c r="CV214" s="208"/>
      <c r="CW214" s="207"/>
      <c r="CX214" s="207"/>
      <c r="CY214" s="207"/>
      <c r="DG214" s="172"/>
    </row>
    <row r="215" spans="3:111">
      <c r="C215" s="194"/>
      <c r="D215" s="194"/>
      <c r="E215" s="194"/>
      <c r="F215" s="194"/>
      <c r="G215" s="194"/>
      <c r="H215" s="194"/>
      <c r="I215" s="194"/>
      <c r="J215" s="194"/>
      <c r="K215" s="258"/>
      <c r="L215" s="258"/>
      <c r="M215" s="211"/>
      <c r="N215" s="211"/>
      <c r="O215" s="211"/>
      <c r="P215" s="199"/>
      <c r="Q215" s="199"/>
      <c r="R215" s="199"/>
      <c r="S215" s="199"/>
      <c r="T215" s="199"/>
      <c r="U215" s="199"/>
      <c r="V215" s="199"/>
      <c r="W215" s="199"/>
      <c r="X215" s="199"/>
      <c r="Y215" s="199"/>
      <c r="Z215" s="198"/>
      <c r="AA215" s="198"/>
      <c r="AB215" s="199"/>
      <c r="AC215" s="199"/>
      <c r="AD215" s="201"/>
      <c r="AE215" s="202"/>
      <c r="AF215" s="202"/>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c r="BA215" s="203"/>
      <c r="BB215" s="204"/>
      <c r="BC215" s="204"/>
      <c r="BD215" s="204"/>
      <c r="BE215" s="204"/>
      <c r="BF215" s="204"/>
      <c r="BG215" s="204"/>
      <c r="BH215" s="204"/>
      <c r="BI215" s="204"/>
      <c r="BJ215" s="204"/>
      <c r="BK215" s="204"/>
      <c r="BL215" s="204"/>
      <c r="BM215" s="204"/>
      <c r="BN215" s="204"/>
      <c r="BO215" s="204"/>
      <c r="BP215" s="204"/>
      <c r="BQ215" s="204"/>
      <c r="BR215" s="204"/>
      <c r="BS215" s="204"/>
      <c r="BT215" s="204"/>
      <c r="BU215" s="204"/>
      <c r="BV215" s="205"/>
      <c r="BW215" s="205"/>
      <c r="BX215" s="205"/>
      <c r="BY215" s="204"/>
      <c r="BZ215" s="204"/>
      <c r="CA215" s="204"/>
      <c r="CB215" s="205"/>
      <c r="CC215" s="204"/>
      <c r="CD215" s="205"/>
      <c r="CE215" s="204"/>
      <c r="CF215" s="204"/>
      <c r="CG215" s="204"/>
      <c r="CH215" s="206"/>
      <c r="CI215" s="204"/>
      <c r="CJ215" s="204"/>
      <c r="CK215" s="204"/>
      <c r="CL215" s="204"/>
      <c r="CM215" s="204"/>
      <c r="CN215" s="206"/>
      <c r="CO215" s="204"/>
      <c r="CP215" s="204"/>
      <c r="CQ215" s="204"/>
      <c r="CR215" s="207"/>
      <c r="CS215" s="207"/>
      <c r="CT215" s="208"/>
      <c r="CU215" s="209"/>
      <c r="CV215" s="208"/>
      <c r="CW215" s="207"/>
      <c r="CX215" s="207"/>
      <c r="CY215" s="207"/>
      <c r="DG215" s="172"/>
    </row>
    <row r="216" spans="3:111">
      <c r="C216" s="194"/>
      <c r="D216" s="194"/>
      <c r="E216" s="194"/>
      <c r="F216" s="194"/>
      <c r="G216" s="194"/>
      <c r="H216" s="194"/>
      <c r="I216" s="194"/>
      <c r="J216" s="194"/>
      <c r="K216" s="258"/>
      <c r="L216" s="258"/>
      <c r="M216" s="211"/>
      <c r="N216" s="211"/>
      <c r="O216" s="211"/>
      <c r="P216" s="199"/>
      <c r="Q216" s="199"/>
      <c r="R216" s="199"/>
      <c r="S216" s="199"/>
      <c r="T216" s="199"/>
      <c r="U216" s="199"/>
      <c r="V216" s="199"/>
      <c r="W216" s="199"/>
      <c r="X216" s="199"/>
      <c r="Y216" s="199"/>
      <c r="Z216" s="198"/>
      <c r="AA216" s="198"/>
      <c r="AB216" s="199"/>
      <c r="AC216" s="199"/>
      <c r="AD216" s="201"/>
      <c r="AE216" s="202"/>
      <c r="AF216" s="202"/>
      <c r="AG216" s="203"/>
      <c r="AH216" s="203"/>
      <c r="AI216" s="203"/>
      <c r="AJ216" s="203"/>
      <c r="AK216" s="203"/>
      <c r="AL216" s="203"/>
      <c r="AM216" s="203"/>
      <c r="AN216" s="203"/>
      <c r="AO216" s="203"/>
      <c r="AP216" s="203"/>
      <c r="AQ216" s="203"/>
      <c r="AR216" s="203"/>
      <c r="AS216" s="203"/>
      <c r="AT216" s="203"/>
      <c r="AU216" s="203"/>
      <c r="AV216" s="203"/>
      <c r="AW216" s="203"/>
      <c r="AX216" s="203"/>
      <c r="AY216" s="203"/>
      <c r="AZ216" s="203"/>
      <c r="BA216" s="203"/>
      <c r="BB216" s="204"/>
      <c r="BC216" s="204"/>
      <c r="BD216" s="204"/>
      <c r="BE216" s="204"/>
      <c r="BF216" s="204"/>
      <c r="BG216" s="204"/>
      <c r="BH216" s="204"/>
      <c r="BI216" s="204"/>
      <c r="BJ216" s="204"/>
      <c r="BK216" s="204"/>
      <c r="BL216" s="204"/>
      <c r="BM216" s="204"/>
      <c r="BN216" s="204"/>
      <c r="BO216" s="204"/>
      <c r="BP216" s="204"/>
      <c r="BQ216" s="204"/>
      <c r="BR216" s="204"/>
      <c r="BS216" s="204"/>
      <c r="BT216" s="204"/>
      <c r="BU216" s="204"/>
      <c r="BV216" s="205"/>
      <c r="BW216" s="205"/>
      <c r="BX216" s="205"/>
      <c r="BY216" s="204"/>
      <c r="BZ216" s="204"/>
      <c r="CA216" s="204"/>
      <c r="CB216" s="205"/>
      <c r="CC216" s="204"/>
      <c r="CD216" s="205"/>
      <c r="CE216" s="204"/>
      <c r="CF216" s="204"/>
      <c r="CG216" s="204"/>
      <c r="CH216" s="206"/>
      <c r="CI216" s="204"/>
      <c r="CJ216" s="204"/>
      <c r="CK216" s="204"/>
      <c r="CL216" s="204"/>
      <c r="CM216" s="204"/>
      <c r="CN216" s="206"/>
      <c r="CO216" s="204"/>
      <c r="CP216" s="204"/>
      <c r="CQ216" s="204"/>
      <c r="CR216" s="207"/>
      <c r="CS216" s="207"/>
      <c r="CT216" s="208"/>
      <c r="CU216" s="209"/>
      <c r="CV216" s="208"/>
      <c r="CW216" s="207"/>
      <c r="CX216" s="207"/>
      <c r="CY216" s="207"/>
      <c r="DG216" s="172"/>
    </row>
    <row r="217" spans="3:111">
      <c r="C217" s="194"/>
      <c r="D217" s="194"/>
      <c r="E217" s="194"/>
      <c r="F217" s="194"/>
      <c r="G217" s="194"/>
      <c r="H217" s="194"/>
      <c r="I217" s="194"/>
      <c r="J217" s="194"/>
      <c r="K217" s="258"/>
      <c r="L217" s="258"/>
      <c r="M217" s="211"/>
      <c r="N217" s="211"/>
      <c r="O217" s="211"/>
      <c r="P217" s="199"/>
      <c r="Q217" s="199"/>
      <c r="R217" s="199"/>
      <c r="S217" s="199"/>
      <c r="T217" s="199"/>
      <c r="U217" s="199"/>
      <c r="V217" s="199"/>
      <c r="W217" s="199"/>
      <c r="X217" s="199"/>
      <c r="Y217" s="199"/>
      <c r="Z217" s="198"/>
      <c r="AA217" s="198"/>
      <c r="AB217" s="199"/>
      <c r="AC217" s="199"/>
      <c r="AD217" s="201"/>
      <c r="AE217" s="202"/>
      <c r="AF217" s="202"/>
      <c r="AG217" s="203"/>
      <c r="AH217" s="203"/>
      <c r="AI217" s="203"/>
      <c r="AJ217" s="203"/>
      <c r="AK217" s="203"/>
      <c r="AL217" s="203"/>
      <c r="AM217" s="203"/>
      <c r="AN217" s="203"/>
      <c r="AO217" s="203"/>
      <c r="AP217" s="203"/>
      <c r="AQ217" s="203"/>
      <c r="AR217" s="203"/>
      <c r="AS217" s="203"/>
      <c r="AT217" s="203"/>
      <c r="AU217" s="203"/>
      <c r="AV217" s="203"/>
      <c r="AW217" s="203"/>
      <c r="AX217" s="203"/>
      <c r="AY217" s="203"/>
      <c r="AZ217" s="203"/>
      <c r="BA217" s="203"/>
      <c r="BB217" s="204"/>
      <c r="BC217" s="204"/>
      <c r="BD217" s="204"/>
      <c r="BE217" s="204"/>
      <c r="BF217" s="204"/>
      <c r="BG217" s="204"/>
      <c r="BH217" s="204"/>
      <c r="BI217" s="204"/>
      <c r="BJ217" s="204"/>
      <c r="BK217" s="204"/>
      <c r="BL217" s="204"/>
      <c r="BM217" s="204"/>
      <c r="BN217" s="204"/>
      <c r="BO217" s="204"/>
      <c r="BP217" s="204"/>
      <c r="BQ217" s="204"/>
      <c r="BR217" s="204"/>
      <c r="BS217" s="204"/>
      <c r="BT217" s="204"/>
      <c r="BU217" s="204"/>
      <c r="BV217" s="205"/>
      <c r="BW217" s="205"/>
      <c r="BX217" s="205"/>
      <c r="BY217" s="204"/>
      <c r="BZ217" s="204"/>
      <c r="CA217" s="204"/>
      <c r="CB217" s="205"/>
      <c r="CC217" s="204"/>
      <c r="CD217" s="205"/>
      <c r="CE217" s="204"/>
      <c r="CF217" s="204"/>
      <c r="CG217" s="204"/>
      <c r="CH217" s="206"/>
      <c r="CI217" s="204"/>
      <c r="CJ217" s="204"/>
      <c r="CK217" s="204"/>
      <c r="CL217" s="204"/>
      <c r="CM217" s="204"/>
      <c r="CN217" s="206"/>
      <c r="CO217" s="204"/>
      <c r="CP217" s="204"/>
      <c r="CQ217" s="204"/>
      <c r="CR217" s="207"/>
      <c r="CS217" s="207"/>
      <c r="CT217" s="208"/>
      <c r="CU217" s="209"/>
      <c r="CV217" s="208"/>
      <c r="CW217" s="207"/>
      <c r="CX217" s="207"/>
      <c r="CY217" s="207"/>
      <c r="DG217" s="172"/>
    </row>
    <row r="218" spans="3:111">
      <c r="C218" s="194"/>
      <c r="D218" s="194"/>
      <c r="E218" s="194"/>
      <c r="F218" s="194"/>
      <c r="G218" s="194"/>
      <c r="H218" s="194"/>
      <c r="I218" s="194"/>
      <c r="J218" s="194"/>
      <c r="K218" s="258"/>
      <c r="L218" s="258"/>
      <c r="M218" s="211"/>
      <c r="N218" s="211"/>
      <c r="O218" s="211"/>
      <c r="P218" s="199"/>
      <c r="Q218" s="199"/>
      <c r="R218" s="199"/>
      <c r="S218" s="199"/>
      <c r="T218" s="199"/>
      <c r="U218" s="199"/>
      <c r="V218" s="199"/>
      <c r="W218" s="199"/>
      <c r="X218" s="199"/>
      <c r="Y218" s="199"/>
      <c r="Z218" s="198"/>
      <c r="AA218" s="198"/>
      <c r="AB218" s="199"/>
      <c r="AC218" s="199"/>
      <c r="AD218" s="201"/>
      <c r="AE218" s="202"/>
      <c r="AF218" s="202"/>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c r="BA218" s="203"/>
      <c r="BB218" s="204"/>
      <c r="BC218" s="204"/>
      <c r="BD218" s="204"/>
      <c r="BE218" s="204"/>
      <c r="BF218" s="204"/>
      <c r="BG218" s="204"/>
      <c r="BH218" s="204"/>
      <c r="BI218" s="204"/>
      <c r="BJ218" s="204"/>
      <c r="BK218" s="204"/>
      <c r="BL218" s="204"/>
      <c r="BM218" s="204"/>
      <c r="BN218" s="204"/>
      <c r="BO218" s="204"/>
      <c r="BP218" s="204"/>
      <c r="BQ218" s="204"/>
      <c r="BR218" s="204"/>
      <c r="BS218" s="204"/>
      <c r="BT218" s="204"/>
      <c r="BU218" s="204"/>
      <c r="BV218" s="205"/>
      <c r="BW218" s="205"/>
      <c r="BX218" s="205"/>
      <c r="BY218" s="204"/>
      <c r="BZ218" s="204"/>
      <c r="CA218" s="204"/>
      <c r="CB218" s="205"/>
      <c r="CC218" s="204"/>
      <c r="CD218" s="205"/>
      <c r="CE218" s="204"/>
      <c r="CF218" s="204"/>
      <c r="CG218" s="204"/>
      <c r="CH218" s="206"/>
      <c r="CI218" s="204"/>
      <c r="CJ218" s="204"/>
      <c r="CK218" s="204"/>
      <c r="CL218" s="204"/>
      <c r="CM218" s="204"/>
      <c r="CN218" s="206"/>
      <c r="CO218" s="204"/>
      <c r="CP218" s="204"/>
      <c r="CQ218" s="204"/>
      <c r="CR218" s="207"/>
      <c r="CS218" s="207"/>
      <c r="CT218" s="208"/>
      <c r="CU218" s="209"/>
      <c r="CV218" s="208"/>
      <c r="CW218" s="207"/>
      <c r="CX218" s="207"/>
      <c r="CY218" s="207"/>
      <c r="DG218" s="172"/>
    </row>
    <row r="219" spans="3:111">
      <c r="C219" s="194"/>
      <c r="D219" s="194"/>
      <c r="E219" s="194"/>
      <c r="F219" s="194"/>
      <c r="G219" s="194"/>
      <c r="H219" s="194"/>
      <c r="I219" s="194"/>
      <c r="J219" s="194"/>
      <c r="K219" s="258"/>
      <c r="L219" s="258"/>
      <c r="M219" s="211"/>
      <c r="N219" s="211"/>
      <c r="O219" s="211"/>
      <c r="P219" s="199"/>
      <c r="Q219" s="199"/>
      <c r="R219" s="199"/>
      <c r="S219" s="199"/>
      <c r="T219" s="199"/>
      <c r="U219" s="199"/>
      <c r="V219" s="199"/>
      <c r="W219" s="199"/>
      <c r="X219" s="199"/>
      <c r="Y219" s="199"/>
      <c r="Z219" s="198"/>
      <c r="AA219" s="198"/>
      <c r="AB219" s="199"/>
      <c r="AC219" s="199"/>
      <c r="AD219" s="201"/>
      <c r="AE219" s="202"/>
      <c r="AF219" s="202"/>
      <c r="AG219" s="203"/>
      <c r="AH219" s="203"/>
      <c r="AI219" s="203"/>
      <c r="AJ219" s="203"/>
      <c r="AK219" s="203"/>
      <c r="AL219" s="203"/>
      <c r="AM219" s="203"/>
      <c r="AN219" s="203"/>
      <c r="AO219" s="203"/>
      <c r="AP219" s="203"/>
      <c r="AQ219" s="203"/>
      <c r="AR219" s="203"/>
      <c r="AS219" s="203"/>
      <c r="AT219" s="203"/>
      <c r="AU219" s="203"/>
      <c r="AV219" s="203"/>
      <c r="AW219" s="203"/>
      <c r="AX219" s="203"/>
      <c r="AY219" s="203"/>
      <c r="AZ219" s="203"/>
      <c r="BA219" s="203"/>
      <c r="BB219" s="204"/>
      <c r="BC219" s="204"/>
      <c r="BD219" s="204"/>
      <c r="BE219" s="204"/>
      <c r="BF219" s="204"/>
      <c r="BG219" s="204"/>
      <c r="BH219" s="204"/>
      <c r="BI219" s="204"/>
      <c r="BJ219" s="204"/>
      <c r="BK219" s="204"/>
      <c r="BL219" s="204"/>
      <c r="BM219" s="204"/>
      <c r="BN219" s="204"/>
      <c r="BO219" s="204"/>
      <c r="BP219" s="204"/>
      <c r="BQ219" s="204"/>
      <c r="BR219" s="204"/>
      <c r="BS219" s="204"/>
      <c r="BT219" s="204"/>
      <c r="BU219" s="204"/>
      <c r="BV219" s="205"/>
      <c r="BW219" s="205"/>
      <c r="BX219" s="205"/>
      <c r="BY219" s="204"/>
      <c r="BZ219" s="204"/>
      <c r="CA219" s="204"/>
      <c r="CB219" s="205"/>
      <c r="CC219" s="204"/>
      <c r="CD219" s="205"/>
      <c r="CE219" s="204"/>
      <c r="CF219" s="204"/>
      <c r="CG219" s="204"/>
      <c r="CH219" s="206"/>
      <c r="CI219" s="204"/>
      <c r="CJ219" s="204"/>
      <c r="CK219" s="204"/>
      <c r="CL219" s="204"/>
      <c r="CM219" s="204"/>
      <c r="CN219" s="206"/>
      <c r="CO219" s="204"/>
      <c r="CP219" s="204"/>
      <c r="CQ219" s="204"/>
      <c r="CR219" s="207"/>
      <c r="CS219" s="207"/>
      <c r="CT219" s="208"/>
      <c r="CU219" s="209"/>
      <c r="CV219" s="208"/>
      <c r="CW219" s="207"/>
      <c r="CX219" s="207"/>
      <c r="CY219" s="207"/>
      <c r="DG219" s="172"/>
    </row>
    <row r="220" spans="3:111">
      <c r="C220" s="194"/>
      <c r="D220" s="194"/>
      <c r="E220" s="194"/>
      <c r="F220" s="194"/>
      <c r="G220" s="194"/>
      <c r="H220" s="194"/>
      <c r="I220" s="194"/>
      <c r="J220" s="194"/>
      <c r="K220" s="258"/>
      <c r="L220" s="258"/>
      <c r="M220" s="211"/>
      <c r="N220" s="211"/>
      <c r="O220" s="211"/>
      <c r="P220" s="199"/>
      <c r="Q220" s="199"/>
      <c r="R220" s="199"/>
      <c r="S220" s="199"/>
      <c r="T220" s="199"/>
      <c r="U220" s="199"/>
      <c r="V220" s="199"/>
      <c r="W220" s="199"/>
      <c r="X220" s="199"/>
      <c r="Y220" s="199"/>
      <c r="Z220" s="198"/>
      <c r="AA220" s="198"/>
      <c r="AB220" s="199"/>
      <c r="AC220" s="199"/>
      <c r="AD220" s="201"/>
      <c r="AE220" s="202"/>
      <c r="AF220" s="202"/>
      <c r="AG220" s="203"/>
      <c r="AH220" s="203"/>
      <c r="AI220" s="203"/>
      <c r="AJ220" s="203"/>
      <c r="AK220" s="203"/>
      <c r="AL220" s="203"/>
      <c r="AM220" s="203"/>
      <c r="AN220" s="203"/>
      <c r="AO220" s="203"/>
      <c r="AP220" s="203"/>
      <c r="AQ220" s="203"/>
      <c r="AR220" s="203"/>
      <c r="AS220" s="203"/>
      <c r="AT220" s="203"/>
      <c r="AU220" s="203"/>
      <c r="AV220" s="203"/>
      <c r="AW220" s="203"/>
      <c r="AX220" s="203"/>
      <c r="AY220" s="203"/>
      <c r="AZ220" s="203"/>
      <c r="BA220" s="203"/>
      <c r="BB220" s="204"/>
      <c r="BC220" s="204"/>
      <c r="BD220" s="204"/>
      <c r="BE220" s="204"/>
      <c r="BF220" s="204"/>
      <c r="BG220" s="204"/>
      <c r="BH220" s="204"/>
      <c r="BI220" s="204"/>
      <c r="BJ220" s="204"/>
      <c r="BK220" s="204"/>
      <c r="BL220" s="204"/>
      <c r="BM220" s="204"/>
      <c r="BN220" s="204"/>
      <c r="BO220" s="204"/>
      <c r="BP220" s="204"/>
      <c r="BQ220" s="204"/>
      <c r="BR220" s="204"/>
      <c r="BS220" s="204"/>
      <c r="BT220" s="204"/>
      <c r="BU220" s="204"/>
      <c r="BV220" s="205"/>
      <c r="BW220" s="205"/>
      <c r="BX220" s="205"/>
      <c r="BY220" s="204"/>
      <c r="BZ220" s="204"/>
      <c r="CA220" s="204"/>
      <c r="CB220" s="205"/>
      <c r="CC220" s="204"/>
      <c r="CD220" s="205"/>
      <c r="CE220" s="204"/>
      <c r="CF220" s="204"/>
      <c r="CG220" s="204"/>
      <c r="CH220" s="206"/>
      <c r="CI220" s="204"/>
      <c r="CJ220" s="204"/>
      <c r="CK220" s="204"/>
      <c r="CL220" s="204"/>
      <c r="CM220" s="204"/>
      <c r="CN220" s="206"/>
      <c r="CO220" s="204"/>
      <c r="CP220" s="204"/>
      <c r="CQ220" s="204"/>
      <c r="CR220" s="207"/>
      <c r="CS220" s="207"/>
      <c r="CT220" s="208"/>
      <c r="CU220" s="209"/>
      <c r="CV220" s="208"/>
      <c r="CW220" s="207"/>
      <c r="CX220" s="207"/>
      <c r="CY220" s="207"/>
      <c r="DG220" s="172"/>
    </row>
    <row r="221" spans="3:111">
      <c r="C221" s="194"/>
      <c r="D221" s="194"/>
      <c r="E221" s="194"/>
      <c r="F221" s="194"/>
      <c r="G221" s="194"/>
      <c r="H221" s="194"/>
      <c r="I221" s="194"/>
      <c r="J221" s="194"/>
      <c r="K221" s="258"/>
      <c r="L221" s="258"/>
      <c r="M221" s="211"/>
      <c r="N221" s="211"/>
      <c r="O221" s="211"/>
      <c r="P221" s="199"/>
      <c r="Q221" s="199"/>
      <c r="R221" s="199"/>
      <c r="S221" s="199"/>
      <c r="T221" s="199"/>
      <c r="U221" s="199"/>
      <c r="V221" s="199"/>
      <c r="W221" s="199"/>
      <c r="X221" s="199"/>
      <c r="Y221" s="199"/>
      <c r="Z221" s="198"/>
      <c r="AA221" s="198"/>
      <c r="AB221" s="199"/>
      <c r="AC221" s="199"/>
      <c r="AD221" s="201"/>
      <c r="AE221" s="202"/>
      <c r="AF221" s="202"/>
      <c r="AG221" s="203"/>
      <c r="AH221" s="203"/>
      <c r="AI221" s="203"/>
      <c r="AJ221" s="203"/>
      <c r="AK221" s="203"/>
      <c r="AL221" s="203"/>
      <c r="AM221" s="203"/>
      <c r="AN221" s="203"/>
      <c r="AO221" s="203"/>
      <c r="AP221" s="203"/>
      <c r="AQ221" s="203"/>
      <c r="AR221" s="203"/>
      <c r="AS221" s="203"/>
      <c r="AT221" s="203"/>
      <c r="AU221" s="203"/>
      <c r="AV221" s="203"/>
      <c r="AW221" s="203"/>
      <c r="AX221" s="203"/>
      <c r="AY221" s="203"/>
      <c r="AZ221" s="203"/>
      <c r="BA221" s="203"/>
      <c r="BB221" s="204"/>
      <c r="BC221" s="204"/>
      <c r="BD221" s="204"/>
      <c r="BE221" s="204"/>
      <c r="BF221" s="204"/>
      <c r="BG221" s="204"/>
      <c r="BH221" s="204"/>
      <c r="BI221" s="204"/>
      <c r="BJ221" s="204"/>
      <c r="BK221" s="204"/>
      <c r="BL221" s="204"/>
      <c r="BM221" s="204"/>
      <c r="BN221" s="204"/>
      <c r="BO221" s="204"/>
      <c r="BP221" s="204"/>
      <c r="BQ221" s="204"/>
      <c r="BR221" s="204"/>
      <c r="BS221" s="204"/>
      <c r="BT221" s="204"/>
      <c r="BU221" s="204"/>
      <c r="BV221" s="205"/>
      <c r="BW221" s="205"/>
      <c r="BX221" s="205"/>
      <c r="BY221" s="204"/>
      <c r="BZ221" s="204"/>
      <c r="CA221" s="204"/>
      <c r="CB221" s="205"/>
      <c r="CC221" s="204"/>
      <c r="CD221" s="205"/>
      <c r="CE221" s="204"/>
      <c r="CF221" s="204"/>
      <c r="CG221" s="204"/>
      <c r="CH221" s="206"/>
      <c r="CI221" s="204"/>
      <c r="CJ221" s="204"/>
      <c r="CK221" s="204"/>
      <c r="CL221" s="204"/>
      <c r="CM221" s="204"/>
      <c r="CN221" s="206"/>
      <c r="CO221" s="204"/>
      <c r="CP221" s="204"/>
      <c r="CQ221" s="204"/>
      <c r="CR221" s="207"/>
      <c r="CS221" s="207"/>
      <c r="CT221" s="208"/>
      <c r="CU221" s="209"/>
      <c r="CV221" s="208"/>
      <c r="CW221" s="207"/>
      <c r="CX221" s="207"/>
      <c r="CY221" s="207"/>
      <c r="DG221" s="172"/>
    </row>
    <row r="222" spans="3:111">
      <c r="C222" s="194"/>
      <c r="D222" s="194"/>
      <c r="E222" s="194"/>
      <c r="F222" s="194"/>
      <c r="G222" s="194"/>
      <c r="H222" s="194"/>
      <c r="I222" s="194"/>
      <c r="J222" s="194"/>
      <c r="K222" s="258"/>
      <c r="L222" s="258"/>
      <c r="M222" s="211"/>
      <c r="N222" s="211"/>
      <c r="O222" s="211"/>
      <c r="P222" s="199"/>
      <c r="Q222" s="199"/>
      <c r="R222" s="199"/>
      <c r="S222" s="199"/>
      <c r="T222" s="199"/>
      <c r="U222" s="199"/>
      <c r="V222" s="199"/>
      <c r="W222" s="199"/>
      <c r="X222" s="199"/>
      <c r="Y222" s="199"/>
      <c r="Z222" s="198"/>
      <c r="AA222" s="198"/>
      <c r="AB222" s="199"/>
      <c r="AC222" s="199"/>
      <c r="AD222" s="201"/>
      <c r="AE222" s="202"/>
      <c r="AF222" s="202"/>
      <c r="AG222" s="203"/>
      <c r="AH222" s="203"/>
      <c r="AI222" s="203"/>
      <c r="AJ222" s="203"/>
      <c r="AK222" s="203"/>
      <c r="AL222" s="203"/>
      <c r="AM222" s="203"/>
      <c r="AN222" s="203"/>
      <c r="AO222" s="203"/>
      <c r="AP222" s="203"/>
      <c r="AQ222" s="203"/>
      <c r="AR222" s="203"/>
      <c r="AS222" s="203"/>
      <c r="AT222" s="203"/>
      <c r="AU222" s="203"/>
      <c r="AV222" s="203"/>
      <c r="AW222" s="203"/>
      <c r="AX222" s="203"/>
      <c r="AY222" s="203"/>
      <c r="AZ222" s="203"/>
      <c r="BA222" s="203"/>
      <c r="BB222" s="204"/>
      <c r="BC222" s="204"/>
      <c r="BD222" s="204"/>
      <c r="BE222" s="204"/>
      <c r="BF222" s="204"/>
      <c r="BG222" s="204"/>
      <c r="BH222" s="204"/>
      <c r="BI222" s="204"/>
      <c r="BJ222" s="204"/>
      <c r="BK222" s="204"/>
      <c r="BL222" s="204"/>
      <c r="BM222" s="204"/>
      <c r="BN222" s="204"/>
      <c r="BO222" s="204"/>
      <c r="BP222" s="204"/>
      <c r="BQ222" s="204"/>
      <c r="BR222" s="204"/>
      <c r="BS222" s="204"/>
      <c r="BT222" s="204"/>
      <c r="BU222" s="204"/>
      <c r="BV222" s="205"/>
      <c r="BW222" s="205"/>
      <c r="BX222" s="205"/>
      <c r="BY222" s="204"/>
      <c r="BZ222" s="204"/>
      <c r="CA222" s="204"/>
      <c r="CB222" s="205"/>
      <c r="CC222" s="204"/>
      <c r="CD222" s="205"/>
      <c r="CE222" s="204"/>
      <c r="CF222" s="204"/>
      <c r="CG222" s="204"/>
      <c r="CH222" s="206"/>
      <c r="CI222" s="204"/>
      <c r="CJ222" s="204"/>
      <c r="CK222" s="204"/>
      <c r="CL222" s="204"/>
      <c r="CM222" s="204"/>
      <c r="CN222" s="206"/>
      <c r="CO222" s="204"/>
      <c r="CP222" s="204"/>
      <c r="CQ222" s="204"/>
      <c r="CR222" s="207"/>
      <c r="CS222" s="207"/>
      <c r="CT222" s="208"/>
      <c r="CU222" s="209"/>
      <c r="CV222" s="208"/>
      <c r="CW222" s="207"/>
      <c r="CX222" s="207"/>
      <c r="CY222" s="207"/>
      <c r="DG222" s="172"/>
    </row>
    <row r="223" spans="3:111">
      <c r="C223" s="194"/>
      <c r="D223" s="194"/>
      <c r="E223" s="194"/>
      <c r="F223" s="194"/>
      <c r="G223" s="194"/>
      <c r="H223" s="194"/>
      <c r="I223" s="194"/>
      <c r="J223" s="194"/>
      <c r="K223" s="258"/>
      <c r="L223" s="258"/>
      <c r="M223" s="211"/>
      <c r="N223" s="211"/>
      <c r="O223" s="211"/>
      <c r="P223" s="199"/>
      <c r="Q223" s="199"/>
      <c r="R223" s="199"/>
      <c r="S223" s="199"/>
      <c r="T223" s="199"/>
      <c r="U223" s="199"/>
      <c r="V223" s="199"/>
      <c r="W223" s="199"/>
      <c r="X223" s="199"/>
      <c r="Y223" s="199"/>
      <c r="Z223" s="198"/>
      <c r="AA223" s="198"/>
      <c r="AB223" s="199"/>
      <c r="AC223" s="199"/>
      <c r="AD223" s="201"/>
      <c r="AE223" s="202"/>
      <c r="AF223" s="202"/>
      <c r="AG223" s="203"/>
      <c r="AH223" s="203"/>
      <c r="AI223" s="203"/>
      <c r="AJ223" s="203"/>
      <c r="AK223" s="203"/>
      <c r="AL223" s="203"/>
      <c r="AM223" s="203"/>
      <c r="AN223" s="203"/>
      <c r="AO223" s="203"/>
      <c r="AP223" s="203"/>
      <c r="AQ223" s="203"/>
      <c r="AR223" s="203"/>
      <c r="AS223" s="203"/>
      <c r="AT223" s="203"/>
      <c r="AU223" s="203"/>
      <c r="AV223" s="203"/>
      <c r="AW223" s="203"/>
      <c r="AX223" s="203"/>
      <c r="AY223" s="203"/>
      <c r="AZ223" s="203"/>
      <c r="BA223" s="203"/>
      <c r="BB223" s="204"/>
      <c r="BC223" s="204"/>
      <c r="BD223" s="204"/>
      <c r="BE223" s="204"/>
      <c r="BF223" s="204"/>
      <c r="BG223" s="204"/>
      <c r="BH223" s="204"/>
      <c r="BI223" s="204"/>
      <c r="BJ223" s="204"/>
      <c r="BK223" s="204"/>
      <c r="BL223" s="204"/>
      <c r="BM223" s="204"/>
      <c r="BN223" s="204"/>
      <c r="BO223" s="204"/>
      <c r="BP223" s="204"/>
      <c r="BQ223" s="204"/>
      <c r="BR223" s="204"/>
      <c r="BS223" s="204"/>
      <c r="BT223" s="204"/>
      <c r="BU223" s="204"/>
      <c r="BV223" s="205"/>
      <c r="BW223" s="205"/>
      <c r="BX223" s="205"/>
      <c r="BY223" s="204"/>
      <c r="BZ223" s="204"/>
      <c r="CA223" s="204"/>
      <c r="CB223" s="205"/>
      <c r="CC223" s="204"/>
      <c r="CD223" s="205"/>
      <c r="CE223" s="204"/>
      <c r="CF223" s="204"/>
      <c r="CG223" s="204"/>
      <c r="CH223" s="206"/>
      <c r="CI223" s="204"/>
      <c r="CJ223" s="204"/>
      <c r="CK223" s="204"/>
      <c r="CL223" s="204"/>
      <c r="CM223" s="204"/>
      <c r="CN223" s="206"/>
      <c r="CO223" s="204"/>
      <c r="CP223" s="204"/>
      <c r="CQ223" s="204"/>
      <c r="CR223" s="207"/>
      <c r="CS223" s="207"/>
      <c r="CT223" s="208"/>
      <c r="CU223" s="209"/>
      <c r="CV223" s="208"/>
      <c r="CW223" s="207"/>
      <c r="CX223" s="207"/>
      <c r="CY223" s="207"/>
      <c r="DG223" s="172"/>
    </row>
    <row r="224" spans="3:111">
      <c r="C224" s="194"/>
      <c r="D224" s="194"/>
      <c r="E224" s="194"/>
      <c r="F224" s="194"/>
      <c r="G224" s="194"/>
      <c r="H224" s="194"/>
      <c r="I224" s="194"/>
      <c r="J224" s="194"/>
      <c r="K224" s="258"/>
      <c r="L224" s="258"/>
      <c r="M224" s="211"/>
      <c r="N224" s="211"/>
      <c r="O224" s="211"/>
      <c r="P224" s="199"/>
      <c r="Q224" s="199"/>
      <c r="R224" s="199"/>
      <c r="S224" s="199"/>
      <c r="T224" s="199"/>
      <c r="U224" s="199"/>
      <c r="V224" s="199"/>
      <c r="W224" s="199"/>
      <c r="X224" s="199"/>
      <c r="Y224" s="199"/>
      <c r="Z224" s="198"/>
      <c r="AA224" s="198"/>
      <c r="AB224" s="199"/>
      <c r="AC224" s="199"/>
      <c r="AD224" s="201"/>
      <c r="AE224" s="202"/>
      <c r="AF224" s="202"/>
      <c r="AG224" s="203"/>
      <c r="AH224" s="203"/>
      <c r="AI224" s="203"/>
      <c r="AJ224" s="203"/>
      <c r="AK224" s="203"/>
      <c r="AL224" s="203"/>
      <c r="AM224" s="203"/>
      <c r="AN224" s="203"/>
      <c r="AO224" s="203"/>
      <c r="AP224" s="203"/>
      <c r="AQ224" s="203"/>
      <c r="AR224" s="203"/>
      <c r="AS224" s="203"/>
      <c r="AT224" s="203"/>
      <c r="AU224" s="203"/>
      <c r="AV224" s="203"/>
      <c r="AW224" s="203"/>
      <c r="AX224" s="203"/>
      <c r="AY224" s="203"/>
      <c r="AZ224" s="203"/>
      <c r="BA224" s="203"/>
      <c r="BB224" s="204"/>
      <c r="BC224" s="204"/>
      <c r="BD224" s="204"/>
      <c r="BE224" s="204"/>
      <c r="BF224" s="204"/>
      <c r="BG224" s="204"/>
      <c r="BH224" s="204"/>
      <c r="BI224" s="204"/>
      <c r="BJ224" s="204"/>
      <c r="BK224" s="204"/>
      <c r="BL224" s="204"/>
      <c r="BM224" s="204"/>
      <c r="BN224" s="204"/>
      <c r="BO224" s="204"/>
      <c r="BP224" s="204"/>
      <c r="BQ224" s="204"/>
      <c r="BR224" s="204"/>
      <c r="BS224" s="204"/>
      <c r="BT224" s="204"/>
      <c r="BU224" s="204"/>
      <c r="BV224" s="205"/>
      <c r="BW224" s="205"/>
      <c r="BX224" s="205"/>
      <c r="BY224" s="204"/>
      <c r="BZ224" s="204"/>
      <c r="CA224" s="204"/>
      <c r="CB224" s="205"/>
      <c r="CC224" s="204"/>
      <c r="CD224" s="205"/>
      <c r="CE224" s="204"/>
      <c r="CF224" s="204"/>
      <c r="CG224" s="204"/>
      <c r="CH224" s="206"/>
      <c r="CI224" s="204"/>
      <c r="CJ224" s="204"/>
      <c r="CK224" s="204"/>
      <c r="CL224" s="204"/>
      <c r="CM224" s="204"/>
      <c r="CN224" s="206"/>
      <c r="CO224" s="204"/>
      <c r="CP224" s="204"/>
      <c r="CQ224" s="204"/>
      <c r="CR224" s="207"/>
      <c r="CS224" s="207"/>
      <c r="CT224" s="208"/>
      <c r="CU224" s="209"/>
      <c r="CV224" s="208"/>
      <c r="CW224" s="207"/>
      <c r="CX224" s="207"/>
      <c r="CY224" s="207"/>
      <c r="DG224" s="172"/>
    </row>
    <row r="225" spans="3:111">
      <c r="C225" s="194"/>
      <c r="D225" s="194"/>
      <c r="E225" s="194"/>
      <c r="F225" s="194"/>
      <c r="G225" s="194"/>
      <c r="H225" s="194"/>
      <c r="I225" s="194"/>
      <c r="J225" s="194"/>
      <c r="K225" s="258"/>
      <c r="L225" s="258"/>
      <c r="M225" s="211"/>
      <c r="N225" s="211"/>
      <c r="O225" s="211"/>
      <c r="P225" s="199"/>
      <c r="Q225" s="199"/>
      <c r="R225" s="199"/>
      <c r="S225" s="199"/>
      <c r="T225" s="199"/>
      <c r="U225" s="199"/>
      <c r="V225" s="199"/>
      <c r="W225" s="199"/>
      <c r="X225" s="199"/>
      <c r="Y225" s="199"/>
      <c r="Z225" s="198"/>
      <c r="AA225" s="198"/>
      <c r="AB225" s="199"/>
      <c r="AC225" s="199"/>
      <c r="AD225" s="201"/>
      <c r="AE225" s="202"/>
      <c r="AF225" s="202"/>
      <c r="AG225" s="203"/>
      <c r="AH225" s="203"/>
      <c r="AI225" s="203"/>
      <c r="AJ225" s="203"/>
      <c r="AK225" s="203"/>
      <c r="AL225" s="203"/>
      <c r="AM225" s="203"/>
      <c r="AN225" s="203"/>
      <c r="AO225" s="203"/>
      <c r="AP225" s="203"/>
      <c r="AQ225" s="203"/>
      <c r="AR225" s="203"/>
      <c r="AS225" s="203"/>
      <c r="AT225" s="203"/>
      <c r="AU225" s="203"/>
      <c r="AV225" s="203"/>
      <c r="AW225" s="203"/>
      <c r="AX225" s="203"/>
      <c r="AY225" s="203"/>
      <c r="AZ225" s="203"/>
      <c r="BA225" s="203"/>
      <c r="BB225" s="204"/>
      <c r="BC225" s="204"/>
      <c r="BD225" s="204"/>
      <c r="BE225" s="204"/>
      <c r="BF225" s="204"/>
      <c r="BG225" s="204"/>
      <c r="BH225" s="204"/>
      <c r="BI225" s="204"/>
      <c r="BJ225" s="204"/>
      <c r="BK225" s="204"/>
      <c r="BL225" s="204"/>
      <c r="BM225" s="204"/>
      <c r="BN225" s="204"/>
      <c r="BO225" s="204"/>
      <c r="BP225" s="204"/>
      <c r="BQ225" s="204"/>
      <c r="BR225" s="204"/>
      <c r="BS225" s="204"/>
      <c r="BT225" s="204"/>
      <c r="BU225" s="204"/>
      <c r="BV225" s="205"/>
      <c r="BW225" s="205"/>
      <c r="BX225" s="205"/>
      <c r="BY225" s="204"/>
      <c r="BZ225" s="204"/>
      <c r="CA225" s="204"/>
      <c r="CB225" s="205"/>
      <c r="CC225" s="204"/>
      <c r="CD225" s="205"/>
      <c r="CE225" s="204"/>
      <c r="CF225" s="204"/>
      <c r="CG225" s="204"/>
      <c r="CH225" s="206"/>
      <c r="CI225" s="204"/>
      <c r="CJ225" s="204"/>
      <c r="CK225" s="204"/>
      <c r="CL225" s="204"/>
      <c r="CM225" s="204"/>
      <c r="CN225" s="206"/>
      <c r="CO225" s="204"/>
      <c r="CP225" s="204"/>
      <c r="CQ225" s="204"/>
      <c r="CR225" s="207"/>
      <c r="CS225" s="207"/>
      <c r="CT225" s="208"/>
      <c r="CU225" s="209"/>
      <c r="CV225" s="208"/>
      <c r="CW225" s="207"/>
      <c r="CX225" s="207"/>
      <c r="CY225" s="207"/>
      <c r="DG225" s="172"/>
    </row>
    <row r="226" spans="3:111">
      <c r="C226" s="194"/>
      <c r="D226" s="194"/>
      <c r="E226" s="194"/>
      <c r="F226" s="194"/>
      <c r="G226" s="194"/>
      <c r="H226" s="194"/>
      <c r="I226" s="194"/>
      <c r="J226" s="194"/>
      <c r="K226" s="258"/>
      <c r="L226" s="258"/>
      <c r="M226" s="211"/>
      <c r="N226" s="211"/>
      <c r="O226" s="211"/>
      <c r="P226" s="199"/>
      <c r="Q226" s="199"/>
      <c r="R226" s="199"/>
      <c r="S226" s="199"/>
      <c r="T226" s="199"/>
      <c r="U226" s="199"/>
      <c r="V226" s="199"/>
      <c r="W226" s="199"/>
      <c r="X226" s="199"/>
      <c r="Y226" s="199"/>
      <c r="Z226" s="198"/>
      <c r="AA226" s="198"/>
      <c r="AB226" s="199"/>
      <c r="AC226" s="199"/>
      <c r="AD226" s="201"/>
      <c r="AE226" s="202"/>
      <c r="AF226" s="202"/>
      <c r="AG226" s="203"/>
      <c r="AH226" s="203"/>
      <c r="AI226" s="203"/>
      <c r="AJ226" s="203"/>
      <c r="AK226" s="203"/>
      <c r="AL226" s="203"/>
      <c r="AM226" s="203"/>
      <c r="AN226" s="203"/>
      <c r="AO226" s="203"/>
      <c r="AP226" s="203"/>
      <c r="AQ226" s="203"/>
      <c r="AR226" s="203"/>
      <c r="AS226" s="203"/>
      <c r="AT226" s="203"/>
      <c r="AU226" s="203"/>
      <c r="AV226" s="203"/>
      <c r="AW226" s="203"/>
      <c r="AX226" s="203"/>
      <c r="AY226" s="203"/>
      <c r="AZ226" s="203"/>
      <c r="BA226" s="203"/>
      <c r="BB226" s="204"/>
      <c r="BC226" s="204"/>
      <c r="BD226" s="204"/>
      <c r="BE226" s="204"/>
      <c r="BF226" s="204"/>
      <c r="BG226" s="204"/>
      <c r="BH226" s="204"/>
      <c r="BI226" s="204"/>
      <c r="BJ226" s="204"/>
      <c r="BK226" s="204"/>
      <c r="BL226" s="204"/>
      <c r="BM226" s="204"/>
      <c r="BN226" s="204"/>
      <c r="BO226" s="204"/>
      <c r="BP226" s="204"/>
      <c r="BQ226" s="204"/>
      <c r="BR226" s="204"/>
      <c r="BS226" s="204"/>
      <c r="BT226" s="204"/>
      <c r="BU226" s="204"/>
      <c r="BV226" s="205"/>
      <c r="BW226" s="205"/>
      <c r="BX226" s="205"/>
      <c r="BY226" s="204"/>
      <c r="BZ226" s="204"/>
      <c r="CA226" s="204"/>
      <c r="CB226" s="205"/>
      <c r="CC226" s="204"/>
      <c r="CD226" s="205"/>
      <c r="CE226" s="204"/>
      <c r="CF226" s="204"/>
      <c r="CG226" s="204"/>
      <c r="CH226" s="206"/>
      <c r="CI226" s="204"/>
      <c r="CJ226" s="204"/>
      <c r="CK226" s="204"/>
      <c r="CL226" s="204"/>
      <c r="CM226" s="204"/>
      <c r="CN226" s="206"/>
      <c r="CO226" s="204"/>
      <c r="CP226" s="204"/>
      <c r="CQ226" s="204"/>
      <c r="CR226" s="207"/>
      <c r="CS226" s="207"/>
      <c r="CT226" s="208"/>
      <c r="CU226" s="209"/>
      <c r="CV226" s="208"/>
      <c r="CW226" s="207"/>
      <c r="CX226" s="207"/>
      <c r="CY226" s="207"/>
      <c r="DG226" s="172"/>
    </row>
    <row r="227" spans="3:111">
      <c r="C227" s="194"/>
      <c r="D227" s="194"/>
      <c r="E227" s="194"/>
      <c r="F227" s="194"/>
      <c r="G227" s="194"/>
      <c r="H227" s="194"/>
      <c r="I227" s="194"/>
      <c r="J227" s="194"/>
      <c r="K227" s="258"/>
      <c r="L227" s="258"/>
      <c r="M227" s="211"/>
      <c r="N227" s="211"/>
      <c r="O227" s="211"/>
      <c r="P227" s="199"/>
      <c r="Q227" s="199"/>
      <c r="R227" s="199"/>
      <c r="S227" s="199"/>
      <c r="T227" s="199"/>
      <c r="U227" s="199"/>
      <c r="V227" s="199"/>
      <c r="W227" s="199"/>
      <c r="X227" s="199"/>
      <c r="Y227" s="199"/>
      <c r="Z227" s="198"/>
      <c r="AA227" s="198"/>
      <c r="AB227" s="199"/>
      <c r="AC227" s="199"/>
      <c r="AD227" s="201"/>
      <c r="AE227" s="202"/>
      <c r="AF227" s="202"/>
      <c r="AG227" s="203"/>
      <c r="AH227" s="203"/>
      <c r="AI227" s="203"/>
      <c r="AJ227" s="203"/>
      <c r="AK227" s="203"/>
      <c r="AL227" s="203"/>
      <c r="AM227" s="203"/>
      <c r="AN227" s="203"/>
      <c r="AO227" s="203"/>
      <c r="AP227" s="203"/>
      <c r="AQ227" s="203"/>
      <c r="AR227" s="203"/>
      <c r="AS227" s="203"/>
      <c r="AT227" s="203"/>
      <c r="AU227" s="203"/>
      <c r="AV227" s="203"/>
      <c r="AW227" s="203"/>
      <c r="AX227" s="203"/>
      <c r="AY227" s="203"/>
      <c r="AZ227" s="203"/>
      <c r="BA227" s="203"/>
      <c r="BB227" s="204"/>
      <c r="BC227" s="204"/>
      <c r="BD227" s="204"/>
      <c r="BE227" s="204"/>
      <c r="BF227" s="204"/>
      <c r="BG227" s="204"/>
      <c r="BH227" s="204"/>
      <c r="BI227" s="204"/>
      <c r="BJ227" s="204"/>
      <c r="BK227" s="204"/>
      <c r="BL227" s="204"/>
      <c r="BM227" s="204"/>
      <c r="BN227" s="204"/>
      <c r="BO227" s="204"/>
      <c r="BP227" s="204"/>
      <c r="BQ227" s="204"/>
      <c r="BR227" s="204"/>
      <c r="BS227" s="204"/>
      <c r="BT227" s="204"/>
      <c r="BU227" s="204"/>
      <c r="BV227" s="205"/>
      <c r="BW227" s="205"/>
      <c r="BX227" s="205"/>
      <c r="BY227" s="204"/>
      <c r="BZ227" s="204"/>
      <c r="CA227" s="204"/>
      <c r="CB227" s="205"/>
      <c r="CC227" s="204"/>
      <c r="CD227" s="205"/>
      <c r="CE227" s="204"/>
      <c r="CF227" s="204"/>
      <c r="CG227" s="204"/>
      <c r="CH227" s="206"/>
      <c r="CI227" s="204"/>
      <c r="CJ227" s="204"/>
      <c r="CK227" s="204"/>
      <c r="CL227" s="204"/>
      <c r="CM227" s="204"/>
      <c r="CN227" s="206"/>
      <c r="CO227" s="204"/>
      <c r="CP227" s="204"/>
      <c r="CQ227" s="204"/>
      <c r="CR227" s="207"/>
      <c r="CS227" s="207"/>
      <c r="CT227" s="208"/>
      <c r="CU227" s="209"/>
      <c r="CV227" s="208"/>
      <c r="CW227" s="207"/>
      <c r="CX227" s="207"/>
      <c r="CY227" s="207"/>
      <c r="DG227" s="172"/>
    </row>
    <row r="228" spans="3:111">
      <c r="C228" s="194"/>
      <c r="D228" s="194"/>
      <c r="E228" s="194"/>
      <c r="F228" s="194"/>
      <c r="G228" s="194"/>
      <c r="H228" s="194"/>
      <c r="I228" s="194"/>
      <c r="J228" s="194"/>
      <c r="K228" s="258"/>
      <c r="L228" s="258"/>
      <c r="M228" s="211"/>
      <c r="N228" s="211"/>
      <c r="O228" s="211"/>
      <c r="P228" s="199"/>
      <c r="Q228" s="199"/>
      <c r="R228" s="199"/>
      <c r="S228" s="199"/>
      <c r="T228" s="199"/>
      <c r="U228" s="199"/>
      <c r="V228" s="199"/>
      <c r="W228" s="199"/>
      <c r="X228" s="199"/>
      <c r="Y228" s="199"/>
      <c r="Z228" s="198"/>
      <c r="AA228" s="198"/>
      <c r="AB228" s="199"/>
      <c r="AC228" s="199"/>
      <c r="AD228" s="201"/>
      <c r="AE228" s="202"/>
      <c r="AF228" s="202"/>
      <c r="AG228" s="203"/>
      <c r="AH228" s="203"/>
      <c r="AI228" s="203"/>
      <c r="AJ228" s="203"/>
      <c r="AK228" s="203"/>
      <c r="AL228" s="203"/>
      <c r="AM228" s="203"/>
      <c r="AN228" s="203"/>
      <c r="AO228" s="203"/>
      <c r="AP228" s="203"/>
      <c r="AQ228" s="203"/>
      <c r="AR228" s="203"/>
      <c r="AS228" s="203"/>
      <c r="AT228" s="203"/>
      <c r="AU228" s="203"/>
      <c r="AV228" s="203"/>
      <c r="AW228" s="203"/>
      <c r="AX228" s="203"/>
      <c r="AY228" s="203"/>
      <c r="AZ228" s="203"/>
      <c r="BA228" s="203"/>
      <c r="BB228" s="204"/>
      <c r="BC228" s="204"/>
      <c r="BD228" s="204"/>
      <c r="BE228" s="204"/>
      <c r="BF228" s="204"/>
      <c r="BG228" s="204"/>
      <c r="BH228" s="204"/>
      <c r="BI228" s="204"/>
      <c r="BJ228" s="204"/>
      <c r="BK228" s="204"/>
      <c r="BL228" s="204"/>
      <c r="BM228" s="204"/>
      <c r="BN228" s="204"/>
      <c r="BO228" s="204"/>
      <c r="BP228" s="204"/>
      <c r="BQ228" s="204"/>
      <c r="BR228" s="204"/>
      <c r="BS228" s="204"/>
      <c r="BT228" s="204"/>
      <c r="BU228" s="204"/>
      <c r="BV228" s="205"/>
      <c r="BW228" s="205"/>
      <c r="BX228" s="205"/>
      <c r="BY228" s="204"/>
      <c r="BZ228" s="204"/>
      <c r="CA228" s="204"/>
      <c r="CB228" s="205"/>
      <c r="CC228" s="204"/>
      <c r="CD228" s="205"/>
      <c r="CE228" s="204"/>
      <c r="CF228" s="204"/>
      <c r="CG228" s="204"/>
      <c r="CH228" s="206"/>
      <c r="CI228" s="204"/>
      <c r="CJ228" s="204"/>
      <c r="CK228" s="204"/>
      <c r="CL228" s="204"/>
      <c r="CM228" s="204"/>
      <c r="CN228" s="206"/>
      <c r="CO228" s="204"/>
      <c r="CP228" s="204"/>
      <c r="CQ228" s="204"/>
      <c r="CR228" s="207"/>
      <c r="CS228" s="207"/>
      <c r="CT228" s="208"/>
      <c r="CU228" s="209"/>
      <c r="CV228" s="208"/>
      <c r="CW228" s="207"/>
      <c r="CX228" s="207"/>
      <c r="CY228" s="207"/>
      <c r="DG228" s="172"/>
    </row>
    <row r="229" spans="3:111">
      <c r="C229" s="194"/>
      <c r="D229" s="194"/>
      <c r="E229" s="194"/>
      <c r="F229" s="194"/>
      <c r="G229" s="194"/>
      <c r="H229" s="194"/>
      <c r="I229" s="194"/>
      <c r="J229" s="194"/>
      <c r="K229" s="258"/>
      <c r="L229" s="258"/>
      <c r="M229" s="211"/>
      <c r="N229" s="211"/>
      <c r="O229" s="211"/>
      <c r="P229" s="199"/>
      <c r="Q229" s="199"/>
      <c r="R229" s="199"/>
      <c r="S229" s="199"/>
      <c r="T229" s="199"/>
      <c r="U229" s="199"/>
      <c r="V229" s="199"/>
      <c r="W229" s="199"/>
      <c r="X229" s="199"/>
      <c r="Y229" s="199"/>
      <c r="Z229" s="198"/>
      <c r="AA229" s="198"/>
      <c r="AB229" s="199"/>
      <c r="AC229" s="199"/>
      <c r="AD229" s="201"/>
      <c r="AE229" s="202"/>
      <c r="AF229" s="202"/>
      <c r="AG229" s="203"/>
      <c r="AH229" s="203"/>
      <c r="AI229" s="203"/>
      <c r="AJ229" s="203"/>
      <c r="AK229" s="203"/>
      <c r="AL229" s="203"/>
      <c r="AM229" s="203"/>
      <c r="AN229" s="203"/>
      <c r="AO229" s="203"/>
      <c r="AP229" s="203"/>
      <c r="AQ229" s="203"/>
      <c r="AR229" s="203"/>
      <c r="AS229" s="203"/>
      <c r="AT229" s="203"/>
      <c r="AU229" s="203"/>
      <c r="AV229" s="203"/>
      <c r="AW229" s="203"/>
      <c r="AX229" s="203"/>
      <c r="AY229" s="203"/>
      <c r="AZ229" s="203"/>
      <c r="BA229" s="203"/>
      <c r="BB229" s="204"/>
      <c r="BC229" s="204"/>
      <c r="BD229" s="204"/>
      <c r="BE229" s="204"/>
      <c r="BF229" s="204"/>
      <c r="BG229" s="204"/>
      <c r="BH229" s="204"/>
      <c r="BI229" s="204"/>
      <c r="BJ229" s="204"/>
      <c r="BK229" s="204"/>
      <c r="BL229" s="204"/>
      <c r="BM229" s="204"/>
      <c r="BN229" s="204"/>
      <c r="BO229" s="204"/>
      <c r="BP229" s="204"/>
      <c r="BQ229" s="204"/>
      <c r="BR229" s="204"/>
      <c r="BS229" s="204"/>
      <c r="BT229" s="204"/>
      <c r="BU229" s="204"/>
      <c r="BV229" s="205"/>
      <c r="BW229" s="205"/>
      <c r="BX229" s="205"/>
      <c r="BY229" s="204"/>
      <c r="BZ229" s="204"/>
      <c r="CA229" s="204"/>
      <c r="CB229" s="205"/>
      <c r="CC229" s="204"/>
      <c r="CD229" s="205"/>
      <c r="CE229" s="204"/>
      <c r="CF229" s="204"/>
      <c r="CG229" s="204"/>
      <c r="CH229" s="206"/>
      <c r="CI229" s="204"/>
      <c r="CJ229" s="204"/>
      <c r="CK229" s="204"/>
      <c r="CL229" s="204"/>
      <c r="CM229" s="204"/>
      <c r="CN229" s="206"/>
      <c r="CO229" s="204"/>
      <c r="CP229" s="204"/>
      <c r="CQ229" s="204"/>
      <c r="CR229" s="207"/>
      <c r="CS229" s="207"/>
      <c r="CT229" s="208"/>
      <c r="CU229" s="209"/>
      <c r="CV229" s="208"/>
      <c r="CW229" s="207"/>
      <c r="CX229" s="207"/>
      <c r="CY229" s="207"/>
      <c r="DG229" s="172"/>
    </row>
    <row r="230" spans="3:111">
      <c r="C230" s="194"/>
      <c r="D230" s="194"/>
      <c r="E230" s="194"/>
      <c r="F230" s="194"/>
      <c r="G230" s="194"/>
      <c r="H230" s="194"/>
      <c r="I230" s="194"/>
      <c r="J230" s="194"/>
      <c r="K230" s="258"/>
      <c r="L230" s="258"/>
      <c r="M230" s="211"/>
      <c r="N230" s="211"/>
      <c r="O230" s="211"/>
      <c r="P230" s="199"/>
      <c r="Q230" s="199"/>
      <c r="R230" s="199"/>
      <c r="S230" s="199"/>
      <c r="T230" s="199"/>
      <c r="U230" s="199"/>
      <c r="V230" s="199"/>
      <c r="W230" s="199"/>
      <c r="X230" s="199"/>
      <c r="Y230" s="199"/>
      <c r="Z230" s="198"/>
      <c r="AA230" s="198"/>
      <c r="AB230" s="199"/>
      <c r="AC230" s="199"/>
      <c r="AD230" s="201"/>
      <c r="AE230" s="202"/>
      <c r="AF230" s="202"/>
      <c r="AG230" s="203"/>
      <c r="AH230" s="203"/>
      <c r="AI230" s="203"/>
      <c r="AJ230" s="203"/>
      <c r="AK230" s="203"/>
      <c r="AL230" s="203"/>
      <c r="AM230" s="203"/>
      <c r="AN230" s="203"/>
      <c r="AO230" s="203"/>
      <c r="AP230" s="203"/>
      <c r="AQ230" s="203"/>
      <c r="AR230" s="203"/>
      <c r="AS230" s="203"/>
      <c r="AT230" s="203"/>
      <c r="AU230" s="203"/>
      <c r="AV230" s="203"/>
      <c r="AW230" s="203"/>
      <c r="AX230" s="203"/>
      <c r="AY230" s="203"/>
      <c r="AZ230" s="203"/>
      <c r="BA230" s="203"/>
      <c r="BB230" s="204"/>
      <c r="BC230" s="204"/>
      <c r="BD230" s="204"/>
      <c r="BE230" s="204"/>
      <c r="BF230" s="204"/>
      <c r="BG230" s="204"/>
      <c r="BH230" s="204"/>
      <c r="BI230" s="204"/>
      <c r="BJ230" s="204"/>
      <c r="BK230" s="204"/>
      <c r="BL230" s="204"/>
      <c r="BM230" s="204"/>
      <c r="BN230" s="204"/>
      <c r="BO230" s="204"/>
      <c r="BP230" s="204"/>
      <c r="BQ230" s="204"/>
      <c r="BR230" s="204"/>
      <c r="BS230" s="204"/>
      <c r="BT230" s="204"/>
      <c r="BU230" s="204"/>
      <c r="BV230" s="205"/>
      <c r="BW230" s="205"/>
      <c r="BX230" s="205"/>
      <c r="BY230" s="204"/>
      <c r="BZ230" s="204"/>
      <c r="CA230" s="204"/>
      <c r="CB230" s="205"/>
      <c r="CC230" s="204"/>
      <c r="CD230" s="205"/>
      <c r="CE230" s="204"/>
      <c r="CF230" s="204"/>
      <c r="CG230" s="204"/>
      <c r="CH230" s="206"/>
      <c r="CI230" s="204"/>
      <c r="CJ230" s="204"/>
      <c r="CK230" s="204"/>
      <c r="CL230" s="204"/>
      <c r="CM230" s="204"/>
      <c r="CN230" s="206"/>
      <c r="CO230" s="204"/>
      <c r="CP230" s="204"/>
      <c r="CQ230" s="204"/>
      <c r="CR230" s="207"/>
      <c r="CS230" s="207"/>
      <c r="CT230" s="208"/>
      <c r="CU230" s="209"/>
      <c r="CV230" s="208"/>
      <c r="CW230" s="207"/>
      <c r="CX230" s="207"/>
      <c r="CY230" s="207"/>
      <c r="DG230" s="172"/>
    </row>
    <row r="231" spans="3:111">
      <c r="C231" s="194"/>
      <c r="D231" s="194"/>
      <c r="E231" s="194"/>
      <c r="F231" s="194"/>
      <c r="G231" s="194"/>
      <c r="H231" s="194"/>
      <c r="I231" s="194"/>
      <c r="J231" s="194"/>
      <c r="K231" s="258"/>
      <c r="L231" s="258"/>
      <c r="M231" s="211"/>
      <c r="N231" s="211"/>
      <c r="O231" s="211"/>
      <c r="P231" s="199"/>
      <c r="Q231" s="199"/>
      <c r="R231" s="199"/>
      <c r="S231" s="199"/>
      <c r="T231" s="199"/>
      <c r="U231" s="199"/>
      <c r="V231" s="199"/>
      <c r="W231" s="199"/>
      <c r="X231" s="199"/>
      <c r="Y231" s="199"/>
      <c r="Z231" s="198"/>
      <c r="AA231" s="198"/>
      <c r="AB231" s="199"/>
      <c r="AC231" s="199"/>
      <c r="AD231" s="201"/>
      <c r="AE231" s="202"/>
      <c r="AF231" s="202"/>
      <c r="AG231" s="203"/>
      <c r="AH231" s="203"/>
      <c r="AI231" s="203"/>
      <c r="AJ231" s="203"/>
      <c r="AK231" s="203"/>
      <c r="AL231" s="203"/>
      <c r="AM231" s="203"/>
      <c r="AN231" s="203"/>
      <c r="AO231" s="203"/>
      <c r="AP231" s="203"/>
      <c r="AQ231" s="203"/>
      <c r="AR231" s="203"/>
      <c r="AS231" s="203"/>
      <c r="AT231" s="203"/>
      <c r="AU231" s="203"/>
      <c r="AV231" s="203"/>
      <c r="AW231" s="203"/>
      <c r="AX231" s="203"/>
      <c r="AY231" s="203"/>
      <c r="AZ231" s="203"/>
      <c r="BA231" s="203"/>
      <c r="BB231" s="204"/>
      <c r="BC231" s="204"/>
      <c r="BD231" s="204"/>
      <c r="BE231" s="204"/>
      <c r="BF231" s="204"/>
      <c r="BG231" s="204"/>
      <c r="BH231" s="204"/>
      <c r="BI231" s="204"/>
      <c r="BJ231" s="204"/>
      <c r="BK231" s="204"/>
      <c r="BL231" s="204"/>
      <c r="BM231" s="204"/>
      <c r="BN231" s="204"/>
      <c r="BO231" s="204"/>
      <c r="BP231" s="204"/>
      <c r="BQ231" s="204"/>
      <c r="BR231" s="204"/>
      <c r="BS231" s="204"/>
      <c r="BT231" s="204"/>
      <c r="BU231" s="204"/>
      <c r="BV231" s="205"/>
      <c r="BW231" s="205"/>
      <c r="BX231" s="205"/>
      <c r="BY231" s="204"/>
      <c r="BZ231" s="204"/>
      <c r="CA231" s="204"/>
      <c r="CB231" s="205"/>
      <c r="CC231" s="204"/>
      <c r="CD231" s="205"/>
      <c r="CE231" s="204"/>
      <c r="CF231" s="204"/>
      <c r="CG231" s="204"/>
      <c r="CH231" s="206"/>
      <c r="CI231" s="204"/>
      <c r="CJ231" s="204"/>
      <c r="CK231" s="204"/>
      <c r="CL231" s="204"/>
      <c r="CM231" s="204"/>
      <c r="CN231" s="206"/>
      <c r="CO231" s="204"/>
      <c r="CP231" s="204"/>
      <c r="CQ231" s="204"/>
      <c r="CR231" s="207"/>
      <c r="CS231" s="207"/>
      <c r="CT231" s="208"/>
      <c r="CU231" s="209"/>
      <c r="CV231" s="208"/>
      <c r="CW231" s="207"/>
      <c r="CX231" s="207"/>
      <c r="CY231" s="207"/>
      <c r="DG231" s="172"/>
    </row>
    <row r="232" spans="3:111">
      <c r="C232" s="194"/>
      <c r="D232" s="194"/>
      <c r="E232" s="194"/>
      <c r="F232" s="194"/>
      <c r="G232" s="194"/>
      <c r="H232" s="194"/>
      <c r="I232" s="194"/>
      <c r="J232" s="194"/>
      <c r="K232" s="258"/>
      <c r="L232" s="258"/>
      <c r="M232" s="211"/>
      <c r="N232" s="211"/>
      <c r="O232" s="211"/>
      <c r="P232" s="199"/>
      <c r="Q232" s="199"/>
      <c r="R232" s="199"/>
      <c r="S232" s="199"/>
      <c r="T232" s="199"/>
      <c r="U232" s="199"/>
      <c r="V232" s="199"/>
      <c r="W232" s="199"/>
      <c r="X232" s="199"/>
      <c r="Y232" s="199"/>
      <c r="Z232" s="198"/>
      <c r="AA232" s="198"/>
      <c r="AB232" s="199"/>
      <c r="AC232" s="199"/>
      <c r="AD232" s="201"/>
      <c r="AE232" s="202"/>
      <c r="AF232" s="202"/>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c r="BA232" s="203"/>
      <c r="BB232" s="204"/>
      <c r="BC232" s="204"/>
      <c r="BD232" s="204"/>
      <c r="BE232" s="204"/>
      <c r="BF232" s="204"/>
      <c r="BG232" s="204"/>
      <c r="BH232" s="204"/>
      <c r="BI232" s="204"/>
      <c r="BJ232" s="204"/>
      <c r="BK232" s="204"/>
      <c r="BL232" s="204"/>
      <c r="BM232" s="204"/>
      <c r="BN232" s="204"/>
      <c r="BO232" s="204"/>
      <c r="BP232" s="204"/>
      <c r="BQ232" s="204"/>
      <c r="BR232" s="204"/>
      <c r="BS232" s="204"/>
      <c r="BT232" s="204"/>
      <c r="BU232" s="204"/>
      <c r="BV232" s="205"/>
      <c r="BW232" s="205"/>
      <c r="BX232" s="205"/>
      <c r="BY232" s="204"/>
      <c r="BZ232" s="204"/>
      <c r="CA232" s="204"/>
      <c r="CB232" s="205"/>
      <c r="CC232" s="204"/>
      <c r="CD232" s="205"/>
      <c r="CE232" s="204"/>
      <c r="CF232" s="204"/>
      <c r="CG232" s="204"/>
      <c r="CH232" s="206"/>
      <c r="CI232" s="204"/>
      <c r="CJ232" s="204"/>
      <c r="CK232" s="204"/>
      <c r="CL232" s="204"/>
      <c r="CM232" s="204"/>
      <c r="CN232" s="206"/>
      <c r="CO232" s="204"/>
      <c r="CP232" s="204"/>
      <c r="CQ232" s="204"/>
      <c r="CR232" s="207"/>
      <c r="CS232" s="207"/>
      <c r="CT232" s="208"/>
      <c r="CU232" s="209"/>
      <c r="CV232" s="208"/>
      <c r="CW232" s="207"/>
      <c r="CX232" s="207"/>
      <c r="CY232" s="207"/>
      <c r="DG232" s="172"/>
    </row>
    <row r="233" spans="3:111">
      <c r="C233" s="194"/>
      <c r="D233" s="194"/>
      <c r="E233" s="194"/>
      <c r="F233" s="194"/>
      <c r="G233" s="194"/>
      <c r="H233" s="194"/>
      <c r="I233" s="194"/>
      <c r="J233" s="194"/>
      <c r="K233" s="258"/>
      <c r="L233" s="258"/>
      <c r="M233" s="211"/>
      <c r="N233" s="211"/>
      <c r="O233" s="211"/>
      <c r="P233" s="199"/>
      <c r="Q233" s="199"/>
      <c r="R233" s="199"/>
      <c r="S233" s="199"/>
      <c r="T233" s="199"/>
      <c r="U233" s="199"/>
      <c r="V233" s="199"/>
      <c r="W233" s="199"/>
      <c r="X233" s="199"/>
      <c r="Y233" s="199"/>
      <c r="Z233" s="198"/>
      <c r="AA233" s="198"/>
      <c r="AB233" s="199"/>
      <c r="AC233" s="199"/>
      <c r="AD233" s="201"/>
      <c r="AE233" s="202"/>
      <c r="AF233" s="202"/>
      <c r="AG233" s="203"/>
      <c r="AH233" s="203"/>
      <c r="AI233" s="203"/>
      <c r="AJ233" s="203"/>
      <c r="AK233" s="203"/>
      <c r="AL233" s="203"/>
      <c r="AM233" s="203"/>
      <c r="AN233" s="203"/>
      <c r="AO233" s="203"/>
      <c r="AP233" s="203"/>
      <c r="AQ233" s="203"/>
      <c r="AR233" s="203"/>
      <c r="AS233" s="203"/>
      <c r="AT233" s="203"/>
      <c r="AU233" s="203"/>
      <c r="AV233" s="203"/>
      <c r="AW233" s="203"/>
      <c r="AX233" s="203"/>
      <c r="AY233" s="203"/>
      <c r="AZ233" s="203"/>
      <c r="BA233" s="203"/>
      <c r="BB233" s="204"/>
      <c r="BC233" s="204"/>
      <c r="BD233" s="204"/>
      <c r="BE233" s="204"/>
      <c r="BF233" s="204"/>
      <c r="BG233" s="204"/>
      <c r="BH233" s="204"/>
      <c r="BI233" s="204"/>
      <c r="BJ233" s="204"/>
      <c r="BK233" s="204"/>
      <c r="BL233" s="204"/>
      <c r="BM233" s="204"/>
      <c r="BN233" s="204"/>
      <c r="BO233" s="204"/>
      <c r="BP233" s="204"/>
      <c r="BQ233" s="204"/>
      <c r="BR233" s="204"/>
      <c r="BS233" s="204"/>
      <c r="BT233" s="204"/>
      <c r="BU233" s="204"/>
      <c r="BV233" s="205"/>
      <c r="BW233" s="205"/>
      <c r="BX233" s="205"/>
      <c r="BY233" s="204"/>
      <c r="BZ233" s="204"/>
      <c r="CA233" s="204"/>
      <c r="CB233" s="205"/>
      <c r="CC233" s="204"/>
      <c r="CD233" s="205"/>
      <c r="CE233" s="204"/>
      <c r="CF233" s="204"/>
      <c r="CG233" s="204"/>
      <c r="CH233" s="206"/>
      <c r="CI233" s="204"/>
      <c r="CJ233" s="204"/>
      <c r="CK233" s="204"/>
      <c r="CL233" s="204"/>
      <c r="CM233" s="204"/>
      <c r="CN233" s="206"/>
      <c r="CO233" s="204"/>
      <c r="CP233" s="204"/>
      <c r="CQ233" s="204"/>
      <c r="CR233" s="207"/>
      <c r="CS233" s="207"/>
      <c r="CT233" s="208"/>
      <c r="CU233" s="209"/>
      <c r="CV233" s="208"/>
      <c r="CW233" s="207"/>
      <c r="CX233" s="207"/>
      <c r="CY233" s="207"/>
      <c r="DG233" s="172"/>
    </row>
    <row r="234" spans="3:111">
      <c r="C234" s="194"/>
      <c r="D234" s="194"/>
      <c r="E234" s="194"/>
      <c r="F234" s="194"/>
      <c r="G234" s="194"/>
      <c r="H234" s="194"/>
      <c r="I234" s="194"/>
      <c r="J234" s="194"/>
      <c r="K234" s="258"/>
      <c r="L234" s="258"/>
      <c r="M234" s="211"/>
      <c r="N234" s="211"/>
      <c r="O234" s="211"/>
      <c r="P234" s="199"/>
      <c r="Q234" s="199"/>
      <c r="R234" s="199"/>
      <c r="S234" s="199"/>
      <c r="T234" s="199"/>
      <c r="U234" s="199"/>
      <c r="V234" s="199"/>
      <c r="W234" s="199"/>
      <c r="X234" s="199"/>
      <c r="Y234" s="199"/>
      <c r="Z234" s="198"/>
      <c r="AA234" s="198"/>
      <c r="AB234" s="199"/>
      <c r="AC234" s="199"/>
      <c r="AD234" s="201"/>
      <c r="AE234" s="202"/>
      <c r="AF234" s="202"/>
      <c r="AG234" s="203"/>
      <c r="AH234" s="203"/>
      <c r="AI234" s="203"/>
      <c r="AJ234" s="203"/>
      <c r="AK234" s="203"/>
      <c r="AL234" s="203"/>
      <c r="AM234" s="203"/>
      <c r="AN234" s="203"/>
      <c r="AO234" s="203"/>
      <c r="AP234" s="203"/>
      <c r="AQ234" s="203"/>
      <c r="AR234" s="203"/>
      <c r="AS234" s="203"/>
      <c r="AT234" s="203"/>
      <c r="AU234" s="203"/>
      <c r="AV234" s="203"/>
      <c r="AW234" s="203"/>
      <c r="AX234" s="203"/>
      <c r="AY234" s="203"/>
      <c r="AZ234" s="203"/>
      <c r="BA234" s="203"/>
      <c r="BB234" s="204"/>
      <c r="BC234" s="204"/>
      <c r="BD234" s="204"/>
      <c r="BE234" s="204"/>
      <c r="BF234" s="204"/>
      <c r="BG234" s="204"/>
      <c r="BH234" s="204"/>
      <c r="BI234" s="204"/>
      <c r="BJ234" s="204"/>
      <c r="BK234" s="204"/>
      <c r="BL234" s="204"/>
      <c r="BM234" s="204"/>
      <c r="BN234" s="204"/>
      <c r="BO234" s="204"/>
      <c r="BP234" s="204"/>
      <c r="BQ234" s="204"/>
      <c r="BR234" s="204"/>
      <c r="BS234" s="204"/>
      <c r="BT234" s="204"/>
      <c r="BU234" s="204"/>
      <c r="BV234" s="205"/>
      <c r="BW234" s="205"/>
      <c r="BX234" s="205"/>
      <c r="BY234" s="204"/>
      <c r="BZ234" s="204"/>
      <c r="CA234" s="204"/>
      <c r="CB234" s="205"/>
      <c r="CC234" s="204"/>
      <c r="CD234" s="205"/>
      <c r="CE234" s="204"/>
      <c r="CF234" s="204"/>
      <c r="CG234" s="204"/>
      <c r="CH234" s="206"/>
      <c r="CI234" s="204"/>
      <c r="CJ234" s="204"/>
      <c r="CK234" s="204"/>
      <c r="CL234" s="204"/>
      <c r="CM234" s="204"/>
      <c r="CN234" s="206"/>
      <c r="CO234" s="204"/>
      <c r="CP234" s="204"/>
      <c r="CQ234" s="204"/>
      <c r="CR234" s="207"/>
      <c r="CS234" s="207"/>
      <c r="CT234" s="208"/>
      <c r="CU234" s="209"/>
      <c r="CV234" s="208"/>
      <c r="CW234" s="207"/>
      <c r="CX234" s="207"/>
      <c r="CY234" s="207"/>
      <c r="DG234" s="172"/>
    </row>
    <row r="235" spans="3:111">
      <c r="C235" s="194"/>
      <c r="D235" s="194"/>
      <c r="E235" s="194"/>
      <c r="F235" s="194"/>
      <c r="G235" s="194"/>
      <c r="H235" s="194"/>
      <c r="I235" s="194"/>
      <c r="J235" s="194"/>
      <c r="K235" s="258"/>
      <c r="L235" s="258"/>
      <c r="M235" s="211"/>
      <c r="N235" s="211"/>
      <c r="O235" s="211"/>
      <c r="P235" s="199"/>
      <c r="Q235" s="199"/>
      <c r="R235" s="199"/>
      <c r="S235" s="199"/>
      <c r="T235" s="199"/>
      <c r="U235" s="199"/>
      <c r="V235" s="199"/>
      <c r="W235" s="199"/>
      <c r="X235" s="199"/>
      <c r="Y235" s="199"/>
      <c r="Z235" s="198"/>
      <c r="AA235" s="198"/>
      <c r="AB235" s="199"/>
      <c r="AC235" s="199"/>
      <c r="AD235" s="201"/>
      <c r="AE235" s="202"/>
      <c r="AF235" s="202"/>
      <c r="AG235" s="203"/>
      <c r="AH235" s="203"/>
      <c r="AI235" s="203"/>
      <c r="AJ235" s="203"/>
      <c r="AK235" s="203"/>
      <c r="AL235" s="203"/>
      <c r="AM235" s="203"/>
      <c r="AN235" s="203"/>
      <c r="AO235" s="203"/>
      <c r="AP235" s="203"/>
      <c r="AQ235" s="203"/>
      <c r="AR235" s="203"/>
      <c r="AS235" s="203"/>
      <c r="AT235" s="203"/>
      <c r="AU235" s="203"/>
      <c r="AV235" s="203"/>
      <c r="AW235" s="203"/>
      <c r="AX235" s="203"/>
      <c r="AY235" s="203"/>
      <c r="AZ235" s="203"/>
      <c r="BA235" s="203"/>
      <c r="BB235" s="204"/>
      <c r="BC235" s="204"/>
      <c r="BD235" s="204"/>
      <c r="BE235" s="204"/>
      <c r="BF235" s="204"/>
      <c r="BG235" s="204"/>
      <c r="BH235" s="204"/>
      <c r="BI235" s="204"/>
      <c r="BJ235" s="204"/>
      <c r="BK235" s="204"/>
      <c r="BL235" s="204"/>
      <c r="BM235" s="204"/>
      <c r="BN235" s="204"/>
      <c r="BO235" s="204"/>
      <c r="BP235" s="204"/>
      <c r="BQ235" s="204"/>
      <c r="BR235" s="204"/>
      <c r="BS235" s="204"/>
      <c r="BT235" s="204"/>
      <c r="BU235" s="204"/>
      <c r="BV235" s="205"/>
      <c r="BW235" s="205"/>
      <c r="BX235" s="205"/>
      <c r="BY235" s="204"/>
      <c r="BZ235" s="204"/>
      <c r="CA235" s="204"/>
      <c r="CB235" s="205"/>
      <c r="CC235" s="204"/>
      <c r="CD235" s="205"/>
      <c r="CE235" s="204"/>
      <c r="CF235" s="204"/>
      <c r="CG235" s="204"/>
      <c r="CH235" s="206"/>
      <c r="CI235" s="204"/>
      <c r="CJ235" s="204"/>
      <c r="CK235" s="204"/>
      <c r="CL235" s="204"/>
      <c r="CM235" s="204"/>
      <c r="CN235" s="206"/>
      <c r="CO235" s="204"/>
      <c r="CP235" s="204"/>
      <c r="CQ235" s="204"/>
      <c r="CR235" s="207"/>
      <c r="CS235" s="207"/>
      <c r="CT235" s="208"/>
      <c r="CU235" s="209"/>
      <c r="CV235" s="208"/>
      <c r="CW235" s="207"/>
      <c r="CX235" s="207"/>
      <c r="CY235" s="207"/>
      <c r="DG235" s="172"/>
    </row>
    <row r="236" spans="3:111">
      <c r="C236" s="194"/>
      <c r="D236" s="194"/>
      <c r="E236" s="194"/>
      <c r="F236" s="194"/>
      <c r="G236" s="194"/>
      <c r="H236" s="194"/>
      <c r="I236" s="194"/>
      <c r="J236" s="194"/>
      <c r="K236" s="258"/>
      <c r="L236" s="258"/>
      <c r="M236" s="211"/>
      <c r="N236" s="211"/>
      <c r="O236" s="211"/>
      <c r="P236" s="199"/>
      <c r="Q236" s="199"/>
      <c r="R236" s="199"/>
      <c r="S236" s="199"/>
      <c r="T236" s="199"/>
      <c r="U236" s="199"/>
      <c r="V236" s="199"/>
      <c r="W236" s="199"/>
      <c r="X236" s="199"/>
      <c r="Y236" s="199"/>
      <c r="Z236" s="198"/>
      <c r="AA236" s="198"/>
      <c r="AB236" s="199"/>
      <c r="AC236" s="199"/>
      <c r="AD236" s="201"/>
      <c r="AE236" s="202"/>
      <c r="AF236" s="202"/>
      <c r="AG236" s="203"/>
      <c r="AH236" s="203"/>
      <c r="AI236" s="203"/>
      <c r="AJ236" s="203"/>
      <c r="AK236" s="203"/>
      <c r="AL236" s="203"/>
      <c r="AM236" s="203"/>
      <c r="AN236" s="203"/>
      <c r="AO236" s="203"/>
      <c r="AP236" s="203"/>
      <c r="AQ236" s="203"/>
      <c r="AR236" s="203"/>
      <c r="AS236" s="203"/>
      <c r="AT236" s="203"/>
      <c r="AU236" s="203"/>
      <c r="AV236" s="203"/>
      <c r="AW236" s="203"/>
      <c r="AX236" s="203"/>
      <c r="AY236" s="203"/>
      <c r="AZ236" s="203"/>
      <c r="BA236" s="203"/>
      <c r="BB236" s="204"/>
      <c r="BC236" s="204"/>
      <c r="BD236" s="204"/>
      <c r="BE236" s="204"/>
      <c r="BF236" s="204"/>
      <c r="BG236" s="204"/>
      <c r="BH236" s="204"/>
      <c r="BI236" s="204"/>
      <c r="BJ236" s="204"/>
      <c r="BK236" s="204"/>
      <c r="BL236" s="204"/>
      <c r="BM236" s="204"/>
      <c r="BN236" s="204"/>
      <c r="BO236" s="204"/>
      <c r="BP236" s="204"/>
      <c r="BQ236" s="204"/>
      <c r="BR236" s="204"/>
      <c r="BS236" s="204"/>
      <c r="BT236" s="204"/>
      <c r="BU236" s="204"/>
      <c r="BV236" s="205"/>
      <c r="BW236" s="205"/>
      <c r="BX236" s="205"/>
      <c r="BY236" s="204"/>
      <c r="BZ236" s="204"/>
      <c r="CA236" s="204"/>
      <c r="CB236" s="205"/>
      <c r="CC236" s="204"/>
      <c r="CD236" s="205"/>
      <c r="CE236" s="204"/>
      <c r="CF236" s="204"/>
      <c r="CG236" s="204"/>
      <c r="CH236" s="206"/>
      <c r="CI236" s="204"/>
      <c r="CJ236" s="204"/>
      <c r="CK236" s="204"/>
      <c r="CL236" s="204"/>
      <c r="CM236" s="204"/>
      <c r="CN236" s="206"/>
      <c r="CO236" s="204"/>
      <c r="CP236" s="204"/>
      <c r="CQ236" s="204"/>
      <c r="CR236" s="207"/>
      <c r="CS236" s="207"/>
      <c r="CT236" s="208"/>
      <c r="CU236" s="209"/>
      <c r="CV236" s="208"/>
      <c r="CW236" s="207"/>
      <c r="CX236" s="207"/>
      <c r="CY236" s="207"/>
      <c r="DG236" s="172"/>
    </row>
    <row r="237" spans="3:111">
      <c r="C237" s="194"/>
      <c r="D237" s="194"/>
      <c r="E237" s="194"/>
      <c r="F237" s="194"/>
      <c r="G237" s="194"/>
      <c r="H237" s="194"/>
      <c r="I237" s="194"/>
      <c r="J237" s="194"/>
      <c r="K237" s="258"/>
      <c r="L237" s="258"/>
      <c r="M237" s="211"/>
      <c r="N237" s="211"/>
      <c r="O237" s="211"/>
      <c r="P237" s="199"/>
      <c r="Q237" s="199"/>
      <c r="R237" s="199"/>
      <c r="S237" s="199"/>
      <c r="T237" s="199"/>
      <c r="U237" s="199"/>
      <c r="V237" s="199"/>
      <c r="W237" s="199"/>
      <c r="X237" s="199"/>
      <c r="Y237" s="199"/>
      <c r="Z237" s="198"/>
      <c r="AA237" s="198"/>
      <c r="AB237" s="199"/>
      <c r="AC237" s="199"/>
      <c r="AD237" s="201"/>
      <c r="AE237" s="202"/>
      <c r="AF237" s="202"/>
      <c r="AG237" s="203"/>
      <c r="AH237" s="203"/>
      <c r="AI237" s="203"/>
      <c r="AJ237" s="203"/>
      <c r="AK237" s="203"/>
      <c r="AL237" s="203"/>
      <c r="AM237" s="203"/>
      <c r="AN237" s="203"/>
      <c r="AO237" s="203"/>
      <c r="AP237" s="203"/>
      <c r="AQ237" s="203"/>
      <c r="AR237" s="203"/>
      <c r="AS237" s="203"/>
      <c r="AT237" s="203"/>
      <c r="AU237" s="203"/>
      <c r="AV237" s="203"/>
      <c r="AW237" s="203"/>
      <c r="AX237" s="203"/>
      <c r="AY237" s="203"/>
      <c r="AZ237" s="203"/>
      <c r="BA237" s="203"/>
      <c r="BB237" s="204"/>
      <c r="BC237" s="204"/>
      <c r="BD237" s="204"/>
      <c r="BE237" s="204"/>
      <c r="BF237" s="204"/>
      <c r="BG237" s="204"/>
      <c r="BH237" s="204"/>
      <c r="BI237" s="204"/>
      <c r="BJ237" s="204"/>
      <c r="BK237" s="204"/>
      <c r="BL237" s="204"/>
      <c r="BM237" s="204"/>
      <c r="BN237" s="204"/>
      <c r="BO237" s="204"/>
      <c r="BP237" s="204"/>
      <c r="BQ237" s="204"/>
      <c r="BR237" s="204"/>
      <c r="BS237" s="204"/>
      <c r="BT237" s="204"/>
      <c r="BU237" s="204"/>
      <c r="BV237" s="205"/>
      <c r="BW237" s="205"/>
      <c r="BX237" s="205"/>
      <c r="BY237" s="204"/>
      <c r="BZ237" s="204"/>
      <c r="CA237" s="204"/>
      <c r="CB237" s="205"/>
      <c r="CC237" s="204"/>
      <c r="CD237" s="205"/>
      <c r="CE237" s="204"/>
      <c r="CF237" s="204"/>
      <c r="CG237" s="204"/>
      <c r="CH237" s="206"/>
      <c r="CI237" s="204"/>
      <c r="CJ237" s="204"/>
      <c r="CK237" s="204"/>
      <c r="CL237" s="204"/>
      <c r="CM237" s="204"/>
      <c r="CN237" s="206"/>
      <c r="CO237" s="204"/>
      <c r="CP237" s="204"/>
      <c r="CQ237" s="204"/>
      <c r="CR237" s="207"/>
      <c r="CS237" s="207"/>
      <c r="CT237" s="208"/>
      <c r="CU237" s="209"/>
      <c r="CV237" s="208"/>
      <c r="CW237" s="207"/>
      <c r="CX237" s="207"/>
      <c r="CY237" s="207"/>
      <c r="DG237" s="172"/>
    </row>
    <row r="238" spans="3:111">
      <c r="C238" s="194"/>
      <c r="D238" s="194"/>
      <c r="E238" s="194"/>
      <c r="F238" s="194"/>
      <c r="G238" s="194"/>
      <c r="H238" s="194"/>
      <c r="I238" s="194"/>
      <c r="J238" s="194"/>
      <c r="K238" s="258"/>
      <c r="L238" s="258"/>
      <c r="M238" s="211"/>
      <c r="N238" s="211"/>
      <c r="O238" s="211"/>
      <c r="P238" s="199"/>
      <c r="Q238" s="199"/>
      <c r="R238" s="199"/>
      <c r="S238" s="199"/>
      <c r="T238" s="199"/>
      <c r="U238" s="199"/>
      <c r="V238" s="199"/>
      <c r="W238" s="199"/>
      <c r="X238" s="199"/>
      <c r="Y238" s="199"/>
      <c r="Z238" s="198"/>
      <c r="AA238" s="198"/>
      <c r="AB238" s="199"/>
      <c r="AC238" s="199"/>
      <c r="AD238" s="201"/>
      <c r="AE238" s="202"/>
      <c r="AF238" s="202"/>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c r="BA238" s="203"/>
      <c r="BB238" s="204"/>
      <c r="BC238" s="204"/>
      <c r="BD238" s="204"/>
      <c r="BE238" s="204"/>
      <c r="BF238" s="204"/>
      <c r="BG238" s="204"/>
      <c r="BH238" s="204"/>
      <c r="BI238" s="204"/>
      <c r="BJ238" s="204"/>
      <c r="BK238" s="204"/>
      <c r="BL238" s="204"/>
      <c r="BM238" s="204"/>
      <c r="BN238" s="204"/>
      <c r="BO238" s="204"/>
      <c r="BP238" s="204"/>
      <c r="BQ238" s="204"/>
      <c r="BR238" s="204"/>
      <c r="BS238" s="204"/>
      <c r="BT238" s="204"/>
      <c r="BU238" s="204"/>
      <c r="BV238" s="205"/>
      <c r="BW238" s="205"/>
      <c r="BX238" s="205"/>
      <c r="BY238" s="204"/>
      <c r="BZ238" s="204"/>
      <c r="CA238" s="204"/>
      <c r="CB238" s="205"/>
      <c r="CC238" s="204"/>
      <c r="CD238" s="205"/>
      <c r="CE238" s="204"/>
      <c r="CF238" s="204"/>
      <c r="CG238" s="204"/>
      <c r="CH238" s="206"/>
      <c r="CI238" s="204"/>
      <c r="CJ238" s="204"/>
      <c r="CK238" s="204"/>
      <c r="CL238" s="204"/>
      <c r="CM238" s="204"/>
      <c r="CN238" s="206"/>
      <c r="CO238" s="204"/>
      <c r="CP238" s="204"/>
      <c r="CQ238" s="204"/>
      <c r="CR238" s="207"/>
      <c r="CS238" s="207"/>
      <c r="CT238" s="208"/>
      <c r="CU238" s="209"/>
      <c r="CV238" s="208"/>
      <c r="CW238" s="207"/>
      <c r="CX238" s="207"/>
      <c r="CY238" s="207"/>
      <c r="DG238" s="172"/>
    </row>
    <row r="239" spans="3:111">
      <c r="C239" s="194"/>
      <c r="D239" s="194"/>
      <c r="E239" s="194"/>
      <c r="F239" s="194"/>
      <c r="G239" s="194"/>
      <c r="H239" s="194"/>
      <c r="I239" s="194"/>
      <c r="J239" s="194"/>
      <c r="K239" s="258"/>
      <c r="L239" s="258"/>
      <c r="M239" s="211"/>
      <c r="N239" s="211"/>
      <c r="O239" s="211"/>
      <c r="P239" s="199"/>
      <c r="Q239" s="199"/>
      <c r="R239" s="199"/>
      <c r="S239" s="199"/>
      <c r="T239" s="199"/>
      <c r="U239" s="199"/>
      <c r="V239" s="199"/>
      <c r="W239" s="199"/>
      <c r="X239" s="199"/>
      <c r="Y239" s="199"/>
      <c r="Z239" s="198"/>
      <c r="AA239" s="198"/>
      <c r="AB239" s="199"/>
      <c r="AC239" s="199"/>
      <c r="AD239" s="201"/>
      <c r="AE239" s="202"/>
      <c r="AF239" s="202"/>
      <c r="AG239" s="203"/>
      <c r="AH239" s="203"/>
      <c r="AI239" s="203"/>
      <c r="AJ239" s="203"/>
      <c r="AK239" s="203"/>
      <c r="AL239" s="203"/>
      <c r="AM239" s="203"/>
      <c r="AN239" s="203"/>
      <c r="AO239" s="203"/>
      <c r="AP239" s="203"/>
      <c r="AQ239" s="203"/>
      <c r="AR239" s="203"/>
      <c r="AS239" s="203"/>
      <c r="AT239" s="203"/>
      <c r="AU239" s="203"/>
      <c r="AV239" s="203"/>
      <c r="AW239" s="203"/>
      <c r="AX239" s="203"/>
      <c r="AY239" s="203"/>
      <c r="AZ239" s="203"/>
      <c r="BA239" s="203"/>
      <c r="BB239" s="204"/>
      <c r="BC239" s="204"/>
      <c r="BD239" s="204"/>
      <c r="BE239" s="204"/>
      <c r="BF239" s="204"/>
      <c r="BG239" s="204"/>
      <c r="BH239" s="204"/>
      <c r="BI239" s="204"/>
      <c r="BJ239" s="204"/>
      <c r="BK239" s="204"/>
      <c r="BL239" s="204"/>
      <c r="BM239" s="204"/>
      <c r="BN239" s="204"/>
      <c r="BO239" s="204"/>
      <c r="BP239" s="204"/>
      <c r="BQ239" s="204"/>
      <c r="BR239" s="204"/>
      <c r="BS239" s="204"/>
      <c r="BT239" s="204"/>
      <c r="BU239" s="204"/>
      <c r="BV239" s="205"/>
      <c r="BW239" s="205"/>
      <c r="BX239" s="205"/>
      <c r="BY239" s="204"/>
      <c r="BZ239" s="204"/>
      <c r="CA239" s="204"/>
      <c r="CB239" s="205"/>
      <c r="CC239" s="204"/>
      <c r="CD239" s="205"/>
      <c r="CE239" s="204"/>
      <c r="CF239" s="204"/>
      <c r="CG239" s="204"/>
      <c r="CH239" s="206"/>
      <c r="CI239" s="204"/>
      <c r="CJ239" s="204"/>
      <c r="CK239" s="204"/>
      <c r="CL239" s="204"/>
      <c r="CM239" s="204"/>
      <c r="CN239" s="206"/>
      <c r="CO239" s="204"/>
      <c r="CP239" s="204"/>
      <c r="CQ239" s="204"/>
      <c r="CR239" s="207"/>
      <c r="CS239" s="207"/>
      <c r="CT239" s="208"/>
      <c r="CU239" s="209"/>
      <c r="CV239" s="208"/>
      <c r="CW239" s="207"/>
      <c r="CX239" s="207"/>
      <c r="CY239" s="207"/>
      <c r="DG239" s="172"/>
    </row>
    <row r="240" spans="3:111">
      <c r="C240" s="194"/>
      <c r="D240" s="194"/>
      <c r="E240" s="194"/>
      <c r="F240" s="194"/>
      <c r="G240" s="194"/>
      <c r="H240" s="194"/>
      <c r="I240" s="194"/>
      <c r="J240" s="194"/>
      <c r="K240" s="258"/>
      <c r="L240" s="258"/>
      <c r="M240" s="211"/>
      <c r="N240" s="211"/>
      <c r="O240" s="211"/>
      <c r="P240" s="199"/>
      <c r="Q240" s="199"/>
      <c r="R240" s="199"/>
      <c r="S240" s="199"/>
      <c r="T240" s="199"/>
      <c r="U240" s="199"/>
      <c r="V240" s="199"/>
      <c r="W240" s="199"/>
      <c r="X240" s="199"/>
      <c r="Y240" s="199"/>
      <c r="Z240" s="198"/>
      <c r="AA240" s="198"/>
      <c r="AB240" s="199"/>
      <c r="AC240" s="199"/>
      <c r="AD240" s="201"/>
      <c r="AE240" s="202"/>
      <c r="AF240" s="202"/>
      <c r="AG240" s="203"/>
      <c r="AH240" s="203"/>
      <c r="AI240" s="203"/>
      <c r="AJ240" s="203"/>
      <c r="AK240" s="203"/>
      <c r="AL240" s="203"/>
      <c r="AM240" s="203"/>
      <c r="AN240" s="203"/>
      <c r="AO240" s="203"/>
      <c r="AP240" s="203"/>
      <c r="AQ240" s="203"/>
      <c r="AR240" s="203"/>
      <c r="AS240" s="203"/>
      <c r="AT240" s="203"/>
      <c r="AU240" s="203"/>
      <c r="AV240" s="203"/>
      <c r="AW240" s="203"/>
      <c r="AX240" s="203"/>
      <c r="AY240" s="203"/>
      <c r="AZ240" s="203"/>
      <c r="BA240" s="203"/>
      <c r="BB240" s="204"/>
      <c r="BC240" s="204"/>
      <c r="BD240" s="204"/>
      <c r="BE240" s="204"/>
      <c r="BF240" s="204"/>
      <c r="BG240" s="204"/>
      <c r="BH240" s="204"/>
      <c r="BI240" s="204"/>
      <c r="BJ240" s="204"/>
      <c r="BK240" s="204"/>
      <c r="BL240" s="204"/>
      <c r="BM240" s="204"/>
      <c r="BN240" s="204"/>
      <c r="BO240" s="204"/>
      <c r="BP240" s="204"/>
      <c r="BQ240" s="204"/>
      <c r="BR240" s="204"/>
      <c r="BS240" s="204"/>
      <c r="BT240" s="204"/>
      <c r="BU240" s="204"/>
      <c r="BV240" s="205"/>
      <c r="BW240" s="205"/>
      <c r="BX240" s="205"/>
      <c r="BY240" s="204"/>
      <c r="BZ240" s="204"/>
      <c r="CA240" s="204"/>
      <c r="CB240" s="205"/>
      <c r="CC240" s="204"/>
      <c r="CD240" s="205"/>
      <c r="CE240" s="204"/>
      <c r="CF240" s="204"/>
      <c r="CG240" s="204"/>
      <c r="CH240" s="206"/>
      <c r="CI240" s="204"/>
      <c r="CJ240" s="204"/>
      <c r="CK240" s="204"/>
      <c r="CL240" s="204"/>
      <c r="CM240" s="204"/>
      <c r="CN240" s="206"/>
      <c r="CO240" s="204"/>
      <c r="CP240" s="204"/>
      <c r="CQ240" s="204"/>
      <c r="CR240" s="207"/>
      <c r="CS240" s="207"/>
      <c r="CT240" s="208"/>
      <c r="CU240" s="209"/>
      <c r="CV240" s="208"/>
      <c r="CW240" s="207"/>
      <c r="CX240" s="207"/>
      <c r="CY240" s="207"/>
      <c r="DG240" s="172"/>
    </row>
    <row r="241" spans="3:111">
      <c r="C241" s="194"/>
      <c r="D241" s="194"/>
      <c r="E241" s="194"/>
      <c r="F241" s="194"/>
      <c r="G241" s="194"/>
      <c r="H241" s="194"/>
      <c r="I241" s="194"/>
      <c r="J241" s="194"/>
      <c r="K241" s="258"/>
      <c r="L241" s="258"/>
      <c r="M241" s="211"/>
      <c r="N241" s="211"/>
      <c r="O241" s="211"/>
      <c r="P241" s="199"/>
      <c r="Q241" s="199"/>
      <c r="R241" s="199"/>
      <c r="S241" s="199"/>
      <c r="T241" s="199"/>
      <c r="U241" s="199"/>
      <c r="V241" s="199"/>
      <c r="W241" s="199"/>
      <c r="X241" s="199"/>
      <c r="Y241" s="199"/>
      <c r="Z241" s="198"/>
      <c r="AA241" s="198"/>
      <c r="AB241" s="199"/>
      <c r="AC241" s="199"/>
      <c r="AD241" s="201"/>
      <c r="AE241" s="202"/>
      <c r="AF241" s="202"/>
      <c r="AG241" s="203"/>
      <c r="AH241" s="203"/>
      <c r="AI241" s="203"/>
      <c r="AJ241" s="203"/>
      <c r="AK241" s="203"/>
      <c r="AL241" s="203"/>
      <c r="AM241" s="203"/>
      <c r="AN241" s="203"/>
      <c r="AO241" s="203"/>
      <c r="AP241" s="203"/>
      <c r="AQ241" s="203"/>
      <c r="AR241" s="203"/>
      <c r="AS241" s="203"/>
      <c r="AT241" s="203"/>
      <c r="AU241" s="203"/>
      <c r="AV241" s="203"/>
      <c r="AW241" s="203"/>
      <c r="AX241" s="203"/>
      <c r="AY241" s="203"/>
      <c r="AZ241" s="203"/>
      <c r="BA241" s="203"/>
      <c r="BB241" s="204"/>
      <c r="BC241" s="204"/>
      <c r="BD241" s="204"/>
      <c r="BE241" s="204"/>
      <c r="BF241" s="204"/>
      <c r="BG241" s="204"/>
      <c r="BH241" s="204"/>
      <c r="BI241" s="204"/>
      <c r="BJ241" s="204"/>
      <c r="BK241" s="204"/>
      <c r="BL241" s="204"/>
      <c r="BM241" s="204"/>
      <c r="BN241" s="204"/>
      <c r="BO241" s="204"/>
      <c r="BP241" s="204"/>
      <c r="BQ241" s="204"/>
      <c r="BR241" s="204"/>
      <c r="BS241" s="204"/>
      <c r="BT241" s="204"/>
      <c r="BU241" s="204"/>
      <c r="BV241" s="205"/>
      <c r="BW241" s="205"/>
      <c r="BX241" s="205"/>
      <c r="BY241" s="204"/>
      <c r="BZ241" s="204"/>
      <c r="CA241" s="204"/>
      <c r="CB241" s="205"/>
      <c r="CC241" s="204"/>
      <c r="CD241" s="205"/>
      <c r="CE241" s="204"/>
      <c r="CF241" s="204"/>
      <c r="CG241" s="204"/>
      <c r="CH241" s="206"/>
      <c r="CI241" s="204"/>
      <c r="CJ241" s="204"/>
      <c r="CK241" s="204"/>
      <c r="CL241" s="204"/>
      <c r="CM241" s="204"/>
      <c r="CN241" s="206"/>
      <c r="CO241" s="204"/>
      <c r="CP241" s="204"/>
      <c r="CQ241" s="204"/>
      <c r="CR241" s="207"/>
      <c r="CS241" s="207"/>
      <c r="CT241" s="208"/>
      <c r="CU241" s="209"/>
      <c r="CV241" s="208"/>
      <c r="CW241" s="207"/>
      <c r="CX241" s="207"/>
      <c r="CY241" s="207"/>
      <c r="DG241" s="172"/>
    </row>
    <row r="242" spans="3:111">
      <c r="C242" s="194"/>
      <c r="D242" s="194"/>
      <c r="E242" s="194"/>
      <c r="F242" s="194"/>
      <c r="G242" s="194"/>
      <c r="H242" s="194"/>
      <c r="I242" s="194"/>
      <c r="J242" s="194"/>
      <c r="K242" s="258"/>
      <c r="L242" s="258"/>
      <c r="M242" s="211"/>
      <c r="N242" s="211"/>
      <c r="O242" s="211"/>
      <c r="P242" s="199"/>
      <c r="Q242" s="199"/>
      <c r="R242" s="199"/>
      <c r="S242" s="199"/>
      <c r="T242" s="199"/>
      <c r="U242" s="199"/>
      <c r="V242" s="199"/>
      <c r="W242" s="199"/>
      <c r="X242" s="199"/>
      <c r="Y242" s="199"/>
      <c r="Z242" s="198"/>
      <c r="AA242" s="198"/>
      <c r="AB242" s="199"/>
      <c r="AC242" s="199"/>
      <c r="AD242" s="201"/>
      <c r="AE242" s="202"/>
      <c r="AF242" s="202"/>
      <c r="AG242" s="203"/>
      <c r="AH242" s="203"/>
      <c r="AI242" s="203"/>
      <c r="AJ242" s="203"/>
      <c r="AK242" s="203"/>
      <c r="AL242" s="203"/>
      <c r="AM242" s="203"/>
      <c r="AN242" s="203"/>
      <c r="AO242" s="203"/>
      <c r="AP242" s="203"/>
      <c r="AQ242" s="203"/>
      <c r="AR242" s="203"/>
      <c r="AS242" s="203"/>
      <c r="AT242" s="203"/>
      <c r="AU242" s="203"/>
      <c r="AV242" s="203"/>
      <c r="AW242" s="203"/>
      <c r="AX242" s="203"/>
      <c r="AY242" s="203"/>
      <c r="AZ242" s="203"/>
      <c r="BA242" s="203"/>
      <c r="BB242" s="204"/>
      <c r="BC242" s="204"/>
      <c r="BD242" s="204"/>
      <c r="BE242" s="204"/>
      <c r="BF242" s="204"/>
      <c r="BG242" s="204"/>
      <c r="BH242" s="204"/>
      <c r="BI242" s="204"/>
      <c r="BJ242" s="204"/>
      <c r="BK242" s="204"/>
      <c r="BL242" s="204"/>
      <c r="BM242" s="204"/>
      <c r="BN242" s="204"/>
      <c r="BO242" s="204"/>
      <c r="BP242" s="204"/>
      <c r="BQ242" s="204"/>
      <c r="BR242" s="204"/>
      <c r="BS242" s="204"/>
      <c r="BT242" s="204"/>
      <c r="BU242" s="204"/>
      <c r="BV242" s="205"/>
      <c r="BW242" s="205"/>
      <c r="BX242" s="205"/>
      <c r="BY242" s="204"/>
      <c r="BZ242" s="204"/>
      <c r="CA242" s="204"/>
      <c r="CB242" s="205"/>
      <c r="CC242" s="204"/>
      <c r="CD242" s="205"/>
      <c r="CE242" s="204"/>
      <c r="CF242" s="204"/>
      <c r="CG242" s="204"/>
      <c r="CH242" s="206"/>
      <c r="CI242" s="204"/>
      <c r="CJ242" s="204"/>
      <c r="CK242" s="204"/>
      <c r="CL242" s="204"/>
      <c r="CM242" s="204"/>
      <c r="CN242" s="206"/>
      <c r="CO242" s="204"/>
      <c r="CP242" s="204"/>
      <c r="CQ242" s="204"/>
      <c r="CR242" s="207"/>
      <c r="CS242" s="207"/>
      <c r="CT242" s="208"/>
      <c r="CU242" s="209"/>
      <c r="CV242" s="208"/>
      <c r="CW242" s="207"/>
      <c r="CX242" s="207"/>
      <c r="CY242" s="207"/>
      <c r="DG242" s="172"/>
    </row>
    <row r="243" spans="3:111">
      <c r="C243" s="194"/>
      <c r="D243" s="194"/>
      <c r="E243" s="194"/>
      <c r="F243" s="194"/>
      <c r="G243" s="194"/>
      <c r="H243" s="194"/>
      <c r="I243" s="194"/>
      <c r="J243" s="194"/>
      <c r="K243" s="258"/>
      <c r="L243" s="258"/>
      <c r="M243" s="211"/>
      <c r="N243" s="211"/>
      <c r="O243" s="211"/>
      <c r="P243" s="199"/>
      <c r="Q243" s="199"/>
      <c r="R243" s="199"/>
      <c r="S243" s="199"/>
      <c r="T243" s="199"/>
      <c r="U243" s="199"/>
      <c r="V243" s="199"/>
      <c r="W243" s="199"/>
      <c r="X243" s="199"/>
      <c r="Y243" s="199"/>
      <c r="Z243" s="198"/>
      <c r="AA243" s="198"/>
      <c r="AB243" s="199"/>
      <c r="AC243" s="199"/>
      <c r="AD243" s="201"/>
      <c r="AE243" s="202"/>
      <c r="AF243" s="202"/>
      <c r="AG243" s="203"/>
      <c r="AH243" s="203"/>
      <c r="AI243" s="203"/>
      <c r="AJ243" s="203"/>
      <c r="AK243" s="203"/>
      <c r="AL243" s="203"/>
      <c r="AM243" s="203"/>
      <c r="AN243" s="203"/>
      <c r="AO243" s="203"/>
      <c r="AP243" s="203"/>
      <c r="AQ243" s="203"/>
      <c r="AR243" s="203"/>
      <c r="AS243" s="203"/>
      <c r="AT243" s="203"/>
      <c r="AU243" s="203"/>
      <c r="AV243" s="203"/>
      <c r="AW243" s="203"/>
      <c r="AX243" s="203"/>
      <c r="AY243" s="203"/>
      <c r="AZ243" s="203"/>
      <c r="BA243" s="203"/>
      <c r="BB243" s="204"/>
      <c r="BC243" s="204"/>
      <c r="BD243" s="204"/>
      <c r="BE243" s="204"/>
      <c r="BF243" s="204"/>
      <c r="BG243" s="204"/>
      <c r="BH243" s="204"/>
      <c r="BI243" s="204"/>
      <c r="BJ243" s="204"/>
      <c r="BK243" s="204"/>
      <c r="BL243" s="204"/>
      <c r="BM243" s="204"/>
      <c r="BN243" s="204"/>
      <c r="BO243" s="204"/>
      <c r="BP243" s="204"/>
      <c r="BQ243" s="204"/>
      <c r="BR243" s="204"/>
      <c r="BS243" s="204"/>
      <c r="BT243" s="204"/>
      <c r="BU243" s="204"/>
      <c r="BV243" s="205"/>
      <c r="BW243" s="205"/>
      <c r="BX243" s="205"/>
      <c r="BY243" s="204"/>
      <c r="BZ243" s="204"/>
      <c r="CA243" s="204"/>
      <c r="CB243" s="205"/>
      <c r="CC243" s="204"/>
      <c r="CD243" s="205"/>
      <c r="CE243" s="204"/>
      <c r="CF243" s="204"/>
      <c r="CG243" s="204"/>
      <c r="CH243" s="206"/>
      <c r="CI243" s="204"/>
      <c r="CJ243" s="204"/>
      <c r="CK243" s="204"/>
      <c r="CL243" s="204"/>
      <c r="CM243" s="204"/>
      <c r="CN243" s="206"/>
      <c r="CO243" s="204"/>
      <c r="CP243" s="204"/>
      <c r="CQ243" s="204"/>
      <c r="CR243" s="207"/>
      <c r="CS243" s="207"/>
      <c r="CT243" s="208"/>
      <c r="CU243" s="209"/>
      <c r="CV243" s="208"/>
      <c r="CW243" s="207"/>
      <c r="CX243" s="207"/>
      <c r="CY243" s="207"/>
      <c r="DG243" s="172"/>
    </row>
    <row r="244" spans="3:111">
      <c r="C244" s="194"/>
      <c r="D244" s="194"/>
      <c r="E244" s="194"/>
      <c r="F244" s="194"/>
      <c r="G244" s="194"/>
      <c r="H244" s="194"/>
      <c r="I244" s="194"/>
      <c r="J244" s="194"/>
      <c r="K244" s="258"/>
      <c r="L244" s="258"/>
      <c r="M244" s="211"/>
      <c r="N244" s="211"/>
      <c r="O244" s="211"/>
      <c r="P244" s="199"/>
      <c r="Q244" s="199"/>
      <c r="R244" s="199"/>
      <c r="S244" s="199"/>
      <c r="T244" s="199"/>
      <c r="U244" s="199"/>
      <c r="V244" s="199"/>
      <c r="W244" s="199"/>
      <c r="X244" s="199"/>
      <c r="Y244" s="199"/>
      <c r="Z244" s="198"/>
      <c r="AA244" s="198"/>
      <c r="AB244" s="199"/>
      <c r="AC244" s="199"/>
      <c r="AD244" s="201"/>
      <c r="AE244" s="202"/>
      <c r="AF244" s="202"/>
      <c r="AG244" s="203"/>
      <c r="AH244" s="203"/>
      <c r="AI244" s="203"/>
      <c r="AJ244" s="203"/>
      <c r="AK244" s="203"/>
      <c r="AL244" s="203"/>
      <c r="AM244" s="203"/>
      <c r="AN244" s="203"/>
      <c r="AO244" s="203"/>
      <c r="AP244" s="203"/>
      <c r="AQ244" s="203"/>
      <c r="AR244" s="203"/>
      <c r="AS244" s="203"/>
      <c r="AT244" s="203"/>
      <c r="AU244" s="203"/>
      <c r="AV244" s="203"/>
      <c r="AW244" s="203"/>
      <c r="AX244" s="203"/>
      <c r="AY244" s="203"/>
      <c r="AZ244" s="203"/>
      <c r="BA244" s="203"/>
      <c r="BB244" s="204"/>
      <c r="BC244" s="204"/>
      <c r="BD244" s="204"/>
      <c r="BE244" s="204"/>
      <c r="BF244" s="204"/>
      <c r="BG244" s="204"/>
      <c r="BH244" s="204"/>
      <c r="BI244" s="204"/>
      <c r="BJ244" s="204"/>
      <c r="BK244" s="204"/>
      <c r="BL244" s="204"/>
      <c r="BM244" s="204"/>
      <c r="BN244" s="204"/>
      <c r="BO244" s="204"/>
      <c r="BP244" s="204"/>
      <c r="BQ244" s="204"/>
      <c r="BR244" s="204"/>
      <c r="BS244" s="204"/>
      <c r="BT244" s="204"/>
      <c r="BU244" s="204"/>
      <c r="BV244" s="205"/>
      <c r="BW244" s="205"/>
      <c r="BX244" s="205"/>
      <c r="BY244" s="204"/>
      <c r="BZ244" s="204"/>
      <c r="CA244" s="204"/>
      <c r="CB244" s="205"/>
      <c r="CC244" s="204"/>
      <c r="CD244" s="205"/>
      <c r="CE244" s="204"/>
      <c r="CF244" s="204"/>
      <c r="CG244" s="204"/>
      <c r="CH244" s="206"/>
      <c r="CI244" s="204"/>
      <c r="CJ244" s="204"/>
      <c r="CK244" s="204"/>
      <c r="CL244" s="204"/>
      <c r="CM244" s="204"/>
      <c r="CN244" s="206"/>
      <c r="CO244" s="204"/>
      <c r="CP244" s="204"/>
      <c r="CQ244" s="204"/>
      <c r="CR244" s="207"/>
      <c r="CS244" s="207"/>
      <c r="CT244" s="208"/>
      <c r="CU244" s="209"/>
      <c r="CV244" s="208"/>
      <c r="CW244" s="207"/>
      <c r="CX244" s="207"/>
      <c r="CY244" s="207"/>
      <c r="DG244" s="172"/>
    </row>
    <row r="245" spans="3:111">
      <c r="C245" s="194"/>
      <c r="D245" s="194"/>
      <c r="E245" s="194"/>
      <c r="F245" s="194"/>
      <c r="G245" s="194"/>
      <c r="H245" s="194"/>
      <c r="I245" s="194"/>
      <c r="J245" s="194"/>
      <c r="K245" s="258"/>
      <c r="L245" s="258"/>
      <c r="M245" s="211"/>
      <c r="N245" s="211"/>
      <c r="O245" s="211"/>
      <c r="P245" s="199"/>
      <c r="Q245" s="199"/>
      <c r="R245" s="199"/>
      <c r="S245" s="199"/>
      <c r="T245" s="199"/>
      <c r="U245" s="199"/>
      <c r="V245" s="199"/>
      <c r="W245" s="199"/>
      <c r="X245" s="199"/>
      <c r="Y245" s="199"/>
      <c r="Z245" s="198"/>
      <c r="AA245" s="198"/>
      <c r="AB245" s="199"/>
      <c r="AC245" s="199"/>
      <c r="AD245" s="201"/>
      <c r="AE245" s="202"/>
      <c r="AF245" s="202"/>
      <c r="AG245" s="203"/>
      <c r="AH245" s="203"/>
      <c r="AI245" s="203"/>
      <c r="AJ245" s="203"/>
      <c r="AK245" s="203"/>
      <c r="AL245" s="203"/>
      <c r="AM245" s="203"/>
      <c r="AN245" s="203"/>
      <c r="AO245" s="203"/>
      <c r="AP245" s="203"/>
      <c r="AQ245" s="203"/>
      <c r="AR245" s="203"/>
      <c r="AS245" s="203"/>
      <c r="AT245" s="203"/>
      <c r="AU245" s="203"/>
      <c r="AV245" s="203"/>
      <c r="AW245" s="203"/>
      <c r="AX245" s="203"/>
      <c r="AY245" s="203"/>
      <c r="AZ245" s="203"/>
      <c r="BA245" s="203"/>
      <c r="BB245" s="204"/>
      <c r="BC245" s="204"/>
      <c r="BD245" s="204"/>
      <c r="BE245" s="204"/>
      <c r="BF245" s="204"/>
      <c r="BG245" s="204"/>
      <c r="BH245" s="204"/>
      <c r="BI245" s="204"/>
      <c r="BJ245" s="204"/>
      <c r="BK245" s="204"/>
      <c r="BL245" s="204"/>
      <c r="BM245" s="204"/>
      <c r="BN245" s="204"/>
      <c r="BO245" s="204"/>
      <c r="BP245" s="204"/>
      <c r="BQ245" s="204"/>
      <c r="BR245" s="204"/>
      <c r="BS245" s="204"/>
      <c r="BT245" s="204"/>
      <c r="BU245" s="204"/>
      <c r="BV245" s="205"/>
      <c r="BW245" s="205"/>
      <c r="BX245" s="205"/>
      <c r="BY245" s="204"/>
      <c r="BZ245" s="204"/>
      <c r="CA245" s="204"/>
      <c r="CB245" s="205"/>
      <c r="CC245" s="204"/>
      <c r="CD245" s="205"/>
      <c r="CE245" s="204"/>
      <c r="CF245" s="204"/>
      <c r="CG245" s="204"/>
      <c r="CH245" s="206"/>
      <c r="CI245" s="204"/>
      <c r="CJ245" s="204"/>
      <c r="CK245" s="204"/>
      <c r="CL245" s="204"/>
      <c r="CM245" s="204"/>
      <c r="CN245" s="206"/>
      <c r="CO245" s="204"/>
      <c r="CP245" s="204"/>
      <c r="CQ245" s="204"/>
      <c r="CR245" s="207"/>
      <c r="CS245" s="207"/>
      <c r="CT245" s="208"/>
      <c r="CU245" s="209"/>
      <c r="CV245" s="208"/>
      <c r="CW245" s="207"/>
      <c r="CX245" s="207"/>
      <c r="CY245" s="207"/>
      <c r="DG245" s="172"/>
    </row>
    <row r="246" spans="3:111">
      <c r="C246" s="194"/>
      <c r="D246" s="194"/>
      <c r="E246" s="194"/>
      <c r="F246" s="194"/>
      <c r="G246" s="194"/>
      <c r="H246" s="194"/>
      <c r="I246" s="194"/>
      <c r="J246" s="194"/>
      <c r="K246" s="258"/>
      <c r="L246" s="258"/>
      <c r="M246" s="211"/>
      <c r="N246" s="211"/>
      <c r="O246" s="211"/>
      <c r="P246" s="199"/>
      <c r="Q246" s="199"/>
      <c r="R246" s="199"/>
      <c r="S246" s="199"/>
      <c r="T246" s="199"/>
      <c r="U246" s="199"/>
      <c r="V246" s="199"/>
      <c r="W246" s="199"/>
      <c r="X246" s="199"/>
      <c r="Y246" s="199"/>
      <c r="Z246" s="198"/>
      <c r="AA246" s="198"/>
      <c r="AB246" s="199"/>
      <c r="AC246" s="199"/>
      <c r="AD246" s="201"/>
      <c r="AE246" s="202"/>
      <c r="AF246" s="202"/>
      <c r="AG246" s="203"/>
      <c r="AH246" s="203"/>
      <c r="AI246" s="203"/>
      <c r="AJ246" s="203"/>
      <c r="AK246" s="203"/>
      <c r="AL246" s="203"/>
      <c r="AM246" s="203"/>
      <c r="AN246" s="203"/>
      <c r="AO246" s="203"/>
      <c r="AP246" s="203"/>
      <c r="AQ246" s="203"/>
      <c r="AR246" s="203"/>
      <c r="AS246" s="203"/>
      <c r="AT246" s="203"/>
      <c r="AU246" s="203"/>
      <c r="AV246" s="203"/>
      <c r="AW246" s="203"/>
      <c r="AX246" s="203"/>
      <c r="AY246" s="203"/>
      <c r="AZ246" s="203"/>
      <c r="BA246" s="203"/>
      <c r="BB246" s="204"/>
      <c r="BC246" s="204"/>
      <c r="BD246" s="204"/>
      <c r="BE246" s="204"/>
      <c r="BF246" s="204"/>
      <c r="BG246" s="204"/>
      <c r="BH246" s="204"/>
      <c r="BI246" s="204"/>
      <c r="BJ246" s="204"/>
      <c r="BK246" s="204"/>
      <c r="BL246" s="204"/>
      <c r="BM246" s="204"/>
      <c r="BN246" s="204"/>
      <c r="BO246" s="204"/>
      <c r="BP246" s="204"/>
      <c r="BQ246" s="204"/>
      <c r="BR246" s="204"/>
      <c r="BS246" s="204"/>
      <c r="BT246" s="204"/>
      <c r="BU246" s="204"/>
      <c r="BV246" s="205"/>
      <c r="BW246" s="205"/>
      <c r="BX246" s="205"/>
      <c r="BY246" s="204"/>
      <c r="BZ246" s="204"/>
      <c r="CA246" s="204"/>
      <c r="CB246" s="205"/>
      <c r="CC246" s="204"/>
      <c r="CD246" s="205"/>
      <c r="CE246" s="204"/>
      <c r="CF246" s="204"/>
      <c r="CG246" s="204"/>
      <c r="CH246" s="206"/>
      <c r="CI246" s="204"/>
      <c r="CJ246" s="204"/>
      <c r="CK246" s="204"/>
      <c r="CL246" s="204"/>
      <c r="CM246" s="204"/>
      <c r="CN246" s="206"/>
      <c r="CO246" s="204"/>
      <c r="CP246" s="204"/>
      <c r="CQ246" s="204"/>
      <c r="CR246" s="207"/>
      <c r="CS246" s="207"/>
      <c r="CT246" s="208"/>
      <c r="CU246" s="209"/>
      <c r="CV246" s="208"/>
      <c r="CW246" s="207"/>
      <c r="CX246" s="207"/>
      <c r="CY246" s="207"/>
      <c r="DG246" s="172"/>
    </row>
    <row r="247" spans="3:111">
      <c r="C247" s="194"/>
      <c r="D247" s="194"/>
      <c r="E247" s="194"/>
      <c r="F247" s="194"/>
      <c r="G247" s="194"/>
      <c r="H247" s="194"/>
      <c r="I247" s="194"/>
      <c r="J247" s="194"/>
      <c r="K247" s="258"/>
      <c r="L247" s="258"/>
      <c r="M247" s="211"/>
      <c r="N247" s="211"/>
      <c r="O247" s="211"/>
      <c r="P247" s="199"/>
      <c r="Q247" s="199"/>
      <c r="R247" s="199"/>
      <c r="S247" s="199"/>
      <c r="T247" s="199"/>
      <c r="U247" s="199"/>
      <c r="V247" s="199"/>
      <c r="W247" s="199"/>
      <c r="X247" s="199"/>
      <c r="Y247" s="199"/>
      <c r="Z247" s="198"/>
      <c r="AA247" s="198"/>
      <c r="AB247" s="199"/>
      <c r="AC247" s="199"/>
      <c r="AD247" s="201"/>
      <c r="AE247" s="202"/>
      <c r="AF247" s="202"/>
      <c r="AG247" s="203"/>
      <c r="AH247" s="203"/>
      <c r="AI247" s="203"/>
      <c r="AJ247" s="203"/>
      <c r="AK247" s="203"/>
      <c r="AL247" s="203"/>
      <c r="AM247" s="203"/>
      <c r="AN247" s="203"/>
      <c r="AO247" s="203"/>
      <c r="AP247" s="203"/>
      <c r="AQ247" s="203"/>
      <c r="AR247" s="203"/>
      <c r="AS247" s="203"/>
      <c r="AT247" s="203"/>
      <c r="AU247" s="203"/>
      <c r="AV247" s="203"/>
      <c r="AW247" s="203"/>
      <c r="AX247" s="203"/>
      <c r="AY247" s="203"/>
      <c r="AZ247" s="203"/>
      <c r="BA247" s="203"/>
      <c r="BB247" s="204"/>
      <c r="BC247" s="204"/>
      <c r="BD247" s="204"/>
      <c r="BE247" s="204"/>
      <c r="BF247" s="204"/>
      <c r="BG247" s="204"/>
      <c r="BH247" s="204"/>
      <c r="BI247" s="204"/>
      <c r="BJ247" s="204"/>
      <c r="BK247" s="204"/>
      <c r="BL247" s="204"/>
      <c r="BM247" s="204"/>
      <c r="BN247" s="204"/>
      <c r="BO247" s="204"/>
      <c r="BP247" s="204"/>
      <c r="BQ247" s="204"/>
      <c r="BR247" s="204"/>
      <c r="BS247" s="204"/>
      <c r="BT247" s="204"/>
      <c r="BU247" s="204"/>
      <c r="BV247" s="205"/>
      <c r="BW247" s="205"/>
      <c r="BX247" s="205"/>
      <c r="BY247" s="204"/>
      <c r="BZ247" s="204"/>
      <c r="CA247" s="204"/>
      <c r="CB247" s="205"/>
      <c r="CC247" s="204"/>
      <c r="CD247" s="205"/>
      <c r="CE247" s="204"/>
      <c r="CF247" s="204"/>
      <c r="CG247" s="204"/>
      <c r="CH247" s="206"/>
      <c r="CI247" s="204"/>
      <c r="CJ247" s="204"/>
      <c r="CK247" s="204"/>
      <c r="CL247" s="204"/>
      <c r="CM247" s="204"/>
      <c r="CN247" s="206"/>
      <c r="CO247" s="204"/>
      <c r="CP247" s="204"/>
      <c r="CQ247" s="204"/>
      <c r="CR247" s="207"/>
      <c r="CS247" s="207"/>
      <c r="CT247" s="208"/>
      <c r="CU247" s="209"/>
      <c r="CV247" s="208"/>
      <c r="CW247" s="207"/>
      <c r="CX247" s="207"/>
      <c r="CY247" s="207"/>
      <c r="DG247" s="172"/>
    </row>
    <row r="248" spans="3:111">
      <c r="C248" s="194"/>
      <c r="D248" s="194"/>
      <c r="E248" s="194"/>
      <c r="F248" s="194"/>
      <c r="G248" s="194"/>
      <c r="H248" s="194"/>
      <c r="I248" s="194"/>
      <c r="J248" s="194"/>
      <c r="K248" s="258"/>
      <c r="L248" s="258"/>
      <c r="M248" s="211"/>
      <c r="N248" s="211"/>
      <c r="O248" s="211"/>
      <c r="P248" s="199"/>
      <c r="Q248" s="199"/>
      <c r="R248" s="199"/>
      <c r="S248" s="199"/>
      <c r="T248" s="199"/>
      <c r="U248" s="199"/>
      <c r="V248" s="199"/>
      <c r="W248" s="199"/>
      <c r="X248" s="199"/>
      <c r="Y248" s="199"/>
      <c r="Z248" s="198"/>
      <c r="AA248" s="198"/>
      <c r="AB248" s="199"/>
      <c r="AC248" s="199"/>
      <c r="AD248" s="201"/>
      <c r="AE248" s="202"/>
      <c r="AF248" s="202"/>
      <c r="AG248" s="203"/>
      <c r="AH248" s="203"/>
      <c r="AI248" s="203"/>
      <c r="AJ248" s="203"/>
      <c r="AK248" s="203"/>
      <c r="AL248" s="203"/>
      <c r="AM248" s="203"/>
      <c r="AN248" s="203"/>
      <c r="AO248" s="203"/>
      <c r="AP248" s="203"/>
      <c r="AQ248" s="203"/>
      <c r="AR248" s="203"/>
      <c r="AS248" s="203"/>
      <c r="AT248" s="203"/>
      <c r="AU248" s="203"/>
      <c r="AV248" s="203"/>
      <c r="AW248" s="203"/>
      <c r="AX248" s="203"/>
      <c r="AY248" s="203"/>
      <c r="AZ248" s="203"/>
      <c r="BA248" s="203"/>
      <c r="BB248" s="204"/>
      <c r="BC248" s="204"/>
      <c r="BD248" s="204"/>
      <c r="BE248" s="204"/>
      <c r="BF248" s="204"/>
      <c r="BG248" s="204"/>
      <c r="BH248" s="204"/>
      <c r="BI248" s="204"/>
      <c r="BJ248" s="204"/>
      <c r="BK248" s="204"/>
      <c r="BL248" s="204"/>
      <c r="BM248" s="204"/>
      <c r="BN248" s="204"/>
      <c r="BO248" s="204"/>
      <c r="BP248" s="204"/>
      <c r="BQ248" s="204"/>
      <c r="BR248" s="204"/>
      <c r="BS248" s="204"/>
      <c r="BT248" s="204"/>
      <c r="BU248" s="204"/>
      <c r="BV248" s="205"/>
      <c r="BW248" s="205"/>
      <c r="BX248" s="205"/>
      <c r="BY248" s="204"/>
      <c r="BZ248" s="204"/>
      <c r="CA248" s="204"/>
      <c r="CB248" s="205"/>
      <c r="CC248" s="204"/>
      <c r="CD248" s="205"/>
      <c r="CE248" s="204"/>
      <c r="CF248" s="204"/>
      <c r="CG248" s="204"/>
      <c r="CH248" s="206"/>
      <c r="CI248" s="204"/>
      <c r="CJ248" s="204"/>
      <c r="CK248" s="204"/>
      <c r="CL248" s="204"/>
      <c r="CM248" s="204"/>
      <c r="CN248" s="206"/>
      <c r="CO248" s="204"/>
      <c r="CP248" s="204"/>
      <c r="CQ248" s="204"/>
      <c r="CR248" s="207"/>
      <c r="CS248" s="207"/>
      <c r="CT248" s="208"/>
      <c r="CU248" s="209"/>
      <c r="CV248" s="208"/>
      <c r="CW248" s="207"/>
      <c r="CX248" s="207"/>
      <c r="CY248" s="207"/>
      <c r="DG248" s="172"/>
    </row>
    <row r="249" spans="3:111">
      <c r="C249" s="194"/>
      <c r="D249" s="194"/>
      <c r="E249" s="194"/>
      <c r="F249" s="194"/>
      <c r="G249" s="194"/>
      <c r="H249" s="194"/>
      <c r="I249" s="194"/>
      <c r="J249" s="194"/>
      <c r="K249" s="258"/>
      <c r="L249" s="258"/>
      <c r="M249" s="211"/>
      <c r="N249" s="211"/>
      <c r="O249" s="211"/>
      <c r="P249" s="199"/>
      <c r="Q249" s="199"/>
      <c r="R249" s="199"/>
      <c r="S249" s="199"/>
      <c r="T249" s="199"/>
      <c r="U249" s="199"/>
      <c r="V249" s="199"/>
      <c r="W249" s="199"/>
      <c r="X249" s="199"/>
      <c r="Y249" s="199"/>
      <c r="Z249" s="198"/>
      <c r="AA249" s="198"/>
      <c r="AB249" s="199"/>
      <c r="AC249" s="199"/>
      <c r="AD249" s="201"/>
      <c r="AE249" s="202"/>
      <c r="AF249" s="202"/>
      <c r="AG249" s="203"/>
      <c r="AH249" s="203"/>
      <c r="AI249" s="203"/>
      <c r="AJ249" s="203"/>
      <c r="AK249" s="203"/>
      <c r="AL249" s="203"/>
      <c r="AM249" s="203"/>
      <c r="AN249" s="203"/>
      <c r="AO249" s="203"/>
      <c r="AP249" s="203"/>
      <c r="AQ249" s="203"/>
      <c r="AR249" s="203"/>
      <c r="AS249" s="203"/>
      <c r="AT249" s="203"/>
      <c r="AU249" s="203"/>
      <c r="AV249" s="203"/>
      <c r="AW249" s="203"/>
      <c r="AX249" s="203"/>
      <c r="AY249" s="203"/>
      <c r="AZ249" s="203"/>
      <c r="BA249" s="203"/>
      <c r="BB249" s="204"/>
      <c r="BC249" s="204"/>
      <c r="BD249" s="204"/>
      <c r="BE249" s="204"/>
      <c r="BF249" s="204"/>
      <c r="BG249" s="204"/>
      <c r="BH249" s="204"/>
      <c r="BI249" s="204"/>
      <c r="BJ249" s="204"/>
      <c r="BK249" s="204"/>
      <c r="BL249" s="204"/>
      <c r="BM249" s="204"/>
      <c r="BN249" s="204"/>
      <c r="BO249" s="204"/>
      <c r="BP249" s="204"/>
      <c r="BQ249" s="204"/>
      <c r="BR249" s="204"/>
      <c r="BS249" s="204"/>
      <c r="BT249" s="204"/>
      <c r="BU249" s="204"/>
      <c r="BV249" s="205"/>
      <c r="BW249" s="205"/>
      <c r="BX249" s="205"/>
      <c r="BY249" s="204"/>
      <c r="BZ249" s="204"/>
      <c r="CA249" s="204"/>
      <c r="CB249" s="205"/>
      <c r="CC249" s="204"/>
      <c r="CD249" s="205"/>
      <c r="CE249" s="204"/>
      <c r="CF249" s="204"/>
      <c r="CG249" s="204"/>
      <c r="CH249" s="206"/>
      <c r="CI249" s="204"/>
      <c r="CJ249" s="204"/>
      <c r="CK249" s="204"/>
      <c r="CL249" s="204"/>
      <c r="CM249" s="204"/>
      <c r="CN249" s="206"/>
      <c r="CO249" s="204"/>
      <c r="CP249" s="204"/>
      <c r="CQ249" s="204"/>
      <c r="CR249" s="207"/>
      <c r="CS249" s="207"/>
      <c r="CT249" s="208"/>
      <c r="CU249" s="209"/>
      <c r="CV249" s="208"/>
      <c r="CW249" s="207"/>
      <c r="CX249" s="207"/>
      <c r="CY249" s="207"/>
      <c r="DG249" s="172"/>
    </row>
    <row r="250" spans="3:111">
      <c r="C250" s="194"/>
      <c r="D250" s="194"/>
      <c r="E250" s="194"/>
      <c r="F250" s="194"/>
      <c r="G250" s="194"/>
      <c r="H250" s="194"/>
      <c r="I250" s="194"/>
      <c r="J250" s="194"/>
      <c r="K250" s="258"/>
      <c r="L250" s="258"/>
      <c r="M250" s="211"/>
      <c r="N250" s="211"/>
      <c r="O250" s="211"/>
      <c r="P250" s="199"/>
      <c r="Q250" s="199"/>
      <c r="R250" s="199"/>
      <c r="S250" s="199"/>
      <c r="T250" s="199"/>
      <c r="U250" s="199"/>
      <c r="V250" s="199"/>
      <c r="W250" s="199"/>
      <c r="X250" s="199"/>
      <c r="Y250" s="199"/>
      <c r="Z250" s="198"/>
      <c r="AA250" s="198"/>
      <c r="AB250" s="199"/>
      <c r="AC250" s="199"/>
      <c r="AD250" s="201"/>
      <c r="AE250" s="202"/>
      <c r="AF250" s="202"/>
      <c r="AG250" s="203"/>
      <c r="AH250" s="203"/>
      <c r="AI250" s="203"/>
      <c r="AJ250" s="203"/>
      <c r="AK250" s="203"/>
      <c r="AL250" s="203"/>
      <c r="AM250" s="203"/>
      <c r="AN250" s="203"/>
      <c r="AO250" s="203"/>
      <c r="AP250" s="203"/>
      <c r="AQ250" s="203"/>
      <c r="AR250" s="203"/>
      <c r="AS250" s="203"/>
      <c r="AT250" s="203"/>
      <c r="AU250" s="203"/>
      <c r="AV250" s="203"/>
      <c r="AW250" s="203"/>
      <c r="AX250" s="203"/>
      <c r="AY250" s="203"/>
      <c r="AZ250" s="203"/>
      <c r="BA250" s="203"/>
      <c r="BB250" s="204"/>
      <c r="BC250" s="204"/>
      <c r="BD250" s="204"/>
      <c r="BE250" s="204"/>
      <c r="BF250" s="204"/>
      <c r="BG250" s="204"/>
      <c r="BH250" s="204"/>
      <c r="BI250" s="204"/>
      <c r="BJ250" s="204"/>
      <c r="BK250" s="204"/>
      <c r="BL250" s="204"/>
      <c r="BM250" s="204"/>
      <c r="BN250" s="204"/>
      <c r="BO250" s="204"/>
      <c r="BP250" s="204"/>
      <c r="BQ250" s="204"/>
      <c r="BR250" s="204"/>
      <c r="BS250" s="204"/>
      <c r="BT250" s="204"/>
      <c r="BU250" s="204"/>
      <c r="BV250" s="205"/>
      <c r="BW250" s="205"/>
      <c r="BX250" s="205"/>
      <c r="BY250" s="204"/>
      <c r="BZ250" s="204"/>
      <c r="CA250" s="204"/>
      <c r="CB250" s="205"/>
      <c r="CC250" s="204"/>
      <c r="CD250" s="205"/>
      <c r="CE250" s="204"/>
      <c r="CF250" s="204"/>
      <c r="CG250" s="204"/>
      <c r="CH250" s="206"/>
      <c r="CI250" s="204"/>
      <c r="CJ250" s="204"/>
      <c r="CK250" s="204"/>
      <c r="CL250" s="204"/>
      <c r="CM250" s="204"/>
      <c r="CN250" s="206"/>
      <c r="CO250" s="204"/>
      <c r="CP250" s="204"/>
      <c r="CQ250" s="204"/>
      <c r="CR250" s="207"/>
      <c r="CS250" s="207"/>
      <c r="CT250" s="208"/>
      <c r="CU250" s="209"/>
      <c r="CV250" s="208"/>
      <c r="CW250" s="207"/>
      <c r="CX250" s="207"/>
      <c r="CY250" s="207"/>
      <c r="DG250" s="172"/>
    </row>
    <row r="251" spans="3:111">
      <c r="C251" s="194"/>
      <c r="D251" s="194"/>
      <c r="E251" s="194"/>
      <c r="F251" s="194"/>
      <c r="G251" s="194"/>
      <c r="H251" s="194"/>
      <c r="I251" s="194"/>
      <c r="J251" s="194"/>
      <c r="K251" s="258"/>
      <c r="L251" s="258"/>
      <c r="M251" s="211"/>
      <c r="N251" s="211"/>
      <c r="O251" s="211"/>
      <c r="P251" s="199"/>
      <c r="Q251" s="199"/>
      <c r="R251" s="199"/>
      <c r="S251" s="199"/>
      <c r="T251" s="199"/>
      <c r="U251" s="199"/>
      <c r="V251" s="199"/>
      <c r="W251" s="199"/>
      <c r="X251" s="199"/>
      <c r="Y251" s="199"/>
      <c r="Z251" s="198"/>
      <c r="AA251" s="198"/>
      <c r="AB251" s="199"/>
      <c r="AC251" s="199"/>
      <c r="AD251" s="201"/>
      <c r="AE251" s="202"/>
      <c r="AF251" s="202"/>
      <c r="AG251" s="203"/>
      <c r="AH251" s="203"/>
      <c r="AI251" s="203"/>
      <c r="AJ251" s="203"/>
      <c r="AK251" s="203"/>
      <c r="AL251" s="203"/>
      <c r="AM251" s="203"/>
      <c r="AN251" s="203"/>
      <c r="AO251" s="203"/>
      <c r="AP251" s="203"/>
      <c r="AQ251" s="203"/>
      <c r="AR251" s="203"/>
      <c r="AS251" s="203"/>
      <c r="AT251" s="203"/>
      <c r="AU251" s="203"/>
      <c r="AV251" s="203"/>
      <c r="AW251" s="203"/>
      <c r="AX251" s="203"/>
      <c r="AY251" s="203"/>
      <c r="AZ251" s="203"/>
      <c r="BA251" s="203"/>
      <c r="BB251" s="204"/>
      <c r="BC251" s="204"/>
      <c r="BD251" s="204"/>
      <c r="BE251" s="204"/>
      <c r="BF251" s="204"/>
      <c r="BG251" s="204"/>
      <c r="BH251" s="204"/>
      <c r="BI251" s="204"/>
      <c r="BJ251" s="204"/>
      <c r="BK251" s="204"/>
      <c r="BL251" s="204"/>
      <c r="BM251" s="204"/>
      <c r="BN251" s="204"/>
      <c r="BO251" s="204"/>
      <c r="BP251" s="204"/>
      <c r="BQ251" s="204"/>
      <c r="BR251" s="204"/>
      <c r="BS251" s="204"/>
      <c r="BT251" s="204"/>
      <c r="BU251" s="204"/>
      <c r="BV251" s="205"/>
      <c r="BW251" s="205"/>
      <c r="BX251" s="205"/>
      <c r="BY251" s="204"/>
      <c r="BZ251" s="204"/>
      <c r="CA251" s="204"/>
      <c r="CB251" s="205"/>
      <c r="CC251" s="204"/>
      <c r="CD251" s="205"/>
      <c r="CE251" s="204"/>
      <c r="CF251" s="204"/>
      <c r="CG251" s="204"/>
      <c r="CH251" s="206"/>
      <c r="CI251" s="204"/>
      <c r="CJ251" s="204"/>
      <c r="CK251" s="204"/>
      <c r="CL251" s="204"/>
      <c r="CM251" s="204"/>
      <c r="CN251" s="206"/>
      <c r="CO251" s="204"/>
      <c r="CP251" s="204"/>
      <c r="CQ251" s="204"/>
      <c r="CR251" s="207"/>
      <c r="CS251" s="207"/>
      <c r="CT251" s="208"/>
      <c r="CU251" s="209"/>
      <c r="CV251" s="208"/>
      <c r="CW251" s="207"/>
      <c r="CX251" s="207"/>
      <c r="CY251" s="207"/>
      <c r="DG251" s="172"/>
    </row>
    <row r="252" spans="3:111">
      <c r="C252" s="194"/>
      <c r="D252" s="194"/>
      <c r="E252" s="194"/>
      <c r="F252" s="194"/>
      <c r="G252" s="194"/>
      <c r="H252" s="194"/>
      <c r="I252" s="194"/>
      <c r="J252" s="194"/>
      <c r="K252" s="258"/>
      <c r="L252" s="258"/>
      <c r="M252" s="211"/>
      <c r="N252" s="211"/>
      <c r="O252" s="211"/>
      <c r="P252" s="199"/>
      <c r="Q252" s="199"/>
      <c r="R252" s="199"/>
      <c r="S252" s="199"/>
      <c r="T252" s="199"/>
      <c r="U252" s="199"/>
      <c r="V252" s="199"/>
      <c r="W252" s="199"/>
      <c r="X252" s="199"/>
      <c r="Y252" s="199"/>
      <c r="Z252" s="198"/>
      <c r="AA252" s="198"/>
      <c r="AB252" s="199"/>
      <c r="AC252" s="199"/>
      <c r="AD252" s="201"/>
      <c r="AE252" s="202"/>
      <c r="AF252" s="202"/>
      <c r="AG252" s="203"/>
      <c r="AH252" s="203"/>
      <c r="AI252" s="203"/>
      <c r="AJ252" s="203"/>
      <c r="AK252" s="203"/>
      <c r="AL252" s="203"/>
      <c r="AM252" s="203"/>
      <c r="AN252" s="203"/>
      <c r="AO252" s="203"/>
      <c r="AP252" s="203"/>
      <c r="AQ252" s="203"/>
      <c r="AR252" s="203"/>
      <c r="AS252" s="203"/>
      <c r="AT252" s="203"/>
      <c r="AU252" s="203"/>
      <c r="AV252" s="203"/>
      <c r="AW252" s="203"/>
      <c r="AX252" s="203"/>
      <c r="AY252" s="203"/>
      <c r="AZ252" s="203"/>
      <c r="BA252" s="203"/>
      <c r="BB252" s="204"/>
      <c r="BC252" s="204"/>
      <c r="BD252" s="204"/>
      <c r="BE252" s="204"/>
      <c r="BF252" s="204"/>
      <c r="BG252" s="204"/>
      <c r="BH252" s="204"/>
      <c r="BI252" s="204"/>
      <c r="BJ252" s="204"/>
      <c r="BK252" s="204"/>
      <c r="BL252" s="204"/>
      <c r="BM252" s="204"/>
      <c r="BN252" s="204"/>
      <c r="BO252" s="204"/>
      <c r="BP252" s="204"/>
      <c r="BQ252" s="204"/>
      <c r="BR252" s="204"/>
      <c r="BS252" s="204"/>
      <c r="BT252" s="204"/>
      <c r="BU252" s="204"/>
      <c r="BV252" s="205"/>
      <c r="BW252" s="205"/>
      <c r="BX252" s="205"/>
      <c r="BY252" s="204"/>
      <c r="BZ252" s="204"/>
      <c r="CA252" s="204"/>
      <c r="CB252" s="205"/>
      <c r="CC252" s="204"/>
      <c r="CD252" s="205"/>
      <c r="CE252" s="204"/>
      <c r="CF252" s="204"/>
      <c r="CG252" s="204"/>
      <c r="CH252" s="206"/>
      <c r="CI252" s="204"/>
      <c r="CJ252" s="204"/>
      <c r="CK252" s="204"/>
      <c r="CL252" s="204"/>
      <c r="CM252" s="204"/>
      <c r="CN252" s="206"/>
      <c r="CO252" s="204"/>
      <c r="CP252" s="204"/>
      <c r="CQ252" s="204"/>
      <c r="CR252" s="207"/>
      <c r="CS252" s="207"/>
      <c r="CT252" s="208"/>
      <c r="CU252" s="209"/>
      <c r="CV252" s="208"/>
      <c r="CW252" s="207"/>
      <c r="CX252" s="207"/>
      <c r="CY252" s="207"/>
      <c r="DG252" s="172"/>
    </row>
    <row r="253" spans="3:111">
      <c r="C253" s="194"/>
      <c r="D253" s="194"/>
      <c r="E253" s="194"/>
      <c r="F253" s="194"/>
      <c r="G253" s="194"/>
      <c r="H253" s="194"/>
      <c r="I253" s="194"/>
      <c r="J253" s="194"/>
      <c r="K253" s="258"/>
      <c r="L253" s="258"/>
      <c r="M253" s="211"/>
      <c r="N253" s="211"/>
      <c r="O253" s="211"/>
      <c r="P253" s="199"/>
      <c r="Q253" s="199"/>
      <c r="R253" s="199"/>
      <c r="S253" s="199"/>
      <c r="T253" s="199"/>
      <c r="U253" s="199"/>
      <c r="V253" s="199"/>
      <c r="W253" s="199"/>
      <c r="X253" s="199"/>
      <c r="Y253" s="199"/>
      <c r="Z253" s="198"/>
      <c r="AA253" s="198"/>
      <c r="AB253" s="199"/>
      <c r="AC253" s="199"/>
      <c r="AD253" s="201"/>
      <c r="AE253" s="202"/>
      <c r="AF253" s="202"/>
      <c r="AG253" s="203"/>
      <c r="AH253" s="203"/>
      <c r="AI253" s="203"/>
      <c r="AJ253" s="203"/>
      <c r="AK253" s="203"/>
      <c r="AL253" s="203"/>
      <c r="AM253" s="203"/>
      <c r="AN253" s="203"/>
      <c r="AO253" s="203"/>
      <c r="AP253" s="203"/>
      <c r="AQ253" s="203"/>
      <c r="AR253" s="203"/>
      <c r="AS253" s="203"/>
      <c r="AT253" s="203"/>
      <c r="AU253" s="203"/>
      <c r="AV253" s="203"/>
      <c r="AW253" s="203"/>
      <c r="AX253" s="203"/>
      <c r="AY253" s="203"/>
      <c r="AZ253" s="203"/>
      <c r="BA253" s="203"/>
      <c r="BB253" s="204"/>
      <c r="BC253" s="204"/>
      <c r="BD253" s="204"/>
      <c r="BE253" s="204"/>
      <c r="BF253" s="204"/>
      <c r="BG253" s="204"/>
      <c r="BH253" s="204"/>
      <c r="BI253" s="204"/>
      <c r="BJ253" s="204"/>
      <c r="BK253" s="204"/>
      <c r="BL253" s="204"/>
      <c r="BM253" s="204"/>
      <c r="BN253" s="204"/>
      <c r="BO253" s="204"/>
      <c r="BP253" s="204"/>
      <c r="BQ253" s="204"/>
      <c r="BR253" s="204"/>
      <c r="BS253" s="204"/>
      <c r="BT253" s="204"/>
      <c r="BU253" s="204"/>
      <c r="BV253" s="205"/>
      <c r="BW253" s="205"/>
      <c r="BX253" s="205"/>
      <c r="BY253" s="204"/>
      <c r="BZ253" s="204"/>
      <c r="CA253" s="204"/>
      <c r="CB253" s="205"/>
      <c r="CC253" s="204"/>
      <c r="CD253" s="205"/>
      <c r="CE253" s="204"/>
      <c r="CF253" s="204"/>
      <c r="CG253" s="204"/>
      <c r="CH253" s="206"/>
      <c r="CI253" s="204"/>
      <c r="CJ253" s="204"/>
      <c r="CK253" s="204"/>
      <c r="CL253" s="204"/>
      <c r="CM253" s="204"/>
      <c r="CN253" s="206"/>
      <c r="CO253" s="204"/>
      <c r="CP253" s="204"/>
      <c r="CQ253" s="204"/>
      <c r="CR253" s="207"/>
      <c r="CS253" s="207"/>
      <c r="CT253" s="208"/>
      <c r="CU253" s="209"/>
      <c r="CV253" s="208"/>
      <c r="CW253" s="207"/>
      <c r="CX253" s="207"/>
      <c r="CY253" s="207"/>
      <c r="DG253" s="172"/>
    </row>
    <row r="254" spans="3:111">
      <c r="C254" s="194"/>
      <c r="D254" s="194"/>
      <c r="E254" s="194"/>
      <c r="F254" s="194"/>
      <c r="G254" s="194"/>
      <c r="H254" s="194"/>
      <c r="I254" s="194"/>
      <c r="J254" s="194"/>
      <c r="K254" s="258"/>
      <c r="L254" s="258"/>
      <c r="M254" s="211"/>
      <c r="N254" s="211"/>
      <c r="O254" s="211"/>
      <c r="P254" s="199"/>
      <c r="Q254" s="199"/>
      <c r="R254" s="199"/>
      <c r="S254" s="199"/>
      <c r="T254" s="199"/>
      <c r="U254" s="199"/>
      <c r="V254" s="199"/>
      <c r="W254" s="199"/>
      <c r="X254" s="199"/>
      <c r="Y254" s="199"/>
      <c r="Z254" s="198"/>
      <c r="AA254" s="198"/>
      <c r="AB254" s="199"/>
      <c r="AC254" s="199"/>
      <c r="AD254" s="201"/>
      <c r="AE254" s="202"/>
      <c r="AF254" s="202"/>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c r="BA254" s="203"/>
      <c r="BB254" s="204"/>
      <c r="BC254" s="204"/>
      <c r="BD254" s="204"/>
      <c r="BE254" s="204"/>
      <c r="BF254" s="204"/>
      <c r="BG254" s="204"/>
      <c r="BH254" s="204"/>
      <c r="BI254" s="204"/>
      <c r="BJ254" s="204"/>
      <c r="BK254" s="204"/>
      <c r="BL254" s="204"/>
      <c r="BM254" s="204"/>
      <c r="BN254" s="204"/>
      <c r="BO254" s="204"/>
      <c r="BP254" s="204"/>
      <c r="BQ254" s="204"/>
      <c r="BR254" s="204"/>
      <c r="BS254" s="204"/>
      <c r="BT254" s="204"/>
      <c r="BU254" s="204"/>
      <c r="BV254" s="205"/>
      <c r="BW254" s="205"/>
      <c r="BX254" s="205"/>
      <c r="BY254" s="204"/>
      <c r="BZ254" s="204"/>
      <c r="CA254" s="204"/>
      <c r="CB254" s="205"/>
      <c r="CC254" s="204"/>
      <c r="CD254" s="205"/>
      <c r="CE254" s="204"/>
      <c r="CF254" s="204"/>
      <c r="CG254" s="204"/>
      <c r="CH254" s="206"/>
      <c r="CI254" s="204"/>
      <c r="CJ254" s="204"/>
      <c r="CK254" s="204"/>
      <c r="CL254" s="204"/>
      <c r="CM254" s="204"/>
      <c r="CN254" s="206"/>
      <c r="CO254" s="204"/>
      <c r="CP254" s="204"/>
      <c r="CQ254" s="204"/>
      <c r="CR254" s="207"/>
      <c r="CS254" s="207"/>
      <c r="CT254" s="208"/>
      <c r="CU254" s="209"/>
      <c r="CV254" s="208"/>
      <c r="CW254" s="207"/>
      <c r="CX254" s="207"/>
      <c r="CY254" s="207"/>
      <c r="DG254" s="172"/>
    </row>
    <row r="255" spans="3:111">
      <c r="C255" s="194"/>
      <c r="D255" s="194"/>
      <c r="E255" s="194"/>
      <c r="F255" s="194"/>
      <c r="G255" s="194"/>
      <c r="H255" s="194"/>
      <c r="I255" s="194"/>
      <c r="J255" s="194"/>
      <c r="K255" s="258"/>
      <c r="L255" s="258"/>
      <c r="M255" s="211"/>
      <c r="N255" s="211"/>
      <c r="O255" s="211"/>
      <c r="P255" s="199"/>
      <c r="Q255" s="199"/>
      <c r="R255" s="199"/>
      <c r="S255" s="199"/>
      <c r="T255" s="199"/>
      <c r="U255" s="199"/>
      <c r="V255" s="199"/>
      <c r="W255" s="199"/>
      <c r="X255" s="199"/>
      <c r="Y255" s="199"/>
      <c r="Z255" s="198"/>
      <c r="AA255" s="198"/>
      <c r="AB255" s="199"/>
      <c r="AC255" s="199"/>
      <c r="AD255" s="201"/>
      <c r="AE255" s="202"/>
      <c r="AF255" s="202"/>
      <c r="AG255" s="203"/>
      <c r="AH255" s="203"/>
      <c r="AI255" s="203"/>
      <c r="AJ255" s="203"/>
      <c r="AK255" s="203"/>
      <c r="AL255" s="203"/>
      <c r="AM255" s="203"/>
      <c r="AN255" s="203"/>
      <c r="AO255" s="203"/>
      <c r="AP255" s="203"/>
      <c r="AQ255" s="203"/>
      <c r="AR255" s="203"/>
      <c r="AS255" s="203"/>
      <c r="AT255" s="203"/>
      <c r="AU255" s="203"/>
      <c r="AV255" s="203"/>
      <c r="AW255" s="203"/>
      <c r="AX255" s="203"/>
      <c r="AY255" s="203"/>
      <c r="AZ255" s="203"/>
      <c r="BA255" s="203"/>
      <c r="BB255" s="204"/>
      <c r="BC255" s="204"/>
      <c r="BD255" s="204"/>
      <c r="BE255" s="204"/>
      <c r="BF255" s="204"/>
      <c r="BG255" s="204"/>
      <c r="BH255" s="204"/>
      <c r="BI255" s="204"/>
      <c r="BJ255" s="204"/>
      <c r="BK255" s="204"/>
      <c r="BL255" s="204"/>
      <c r="BM255" s="204"/>
      <c r="BN255" s="204"/>
      <c r="BO255" s="204"/>
      <c r="BP255" s="204"/>
      <c r="BQ255" s="204"/>
      <c r="BR255" s="204"/>
      <c r="BS255" s="204"/>
      <c r="BT255" s="204"/>
      <c r="BU255" s="204"/>
      <c r="BV255" s="205"/>
      <c r="BW255" s="205"/>
      <c r="BX255" s="205"/>
      <c r="BY255" s="204"/>
      <c r="BZ255" s="204"/>
      <c r="CA255" s="204"/>
      <c r="CB255" s="205"/>
      <c r="CC255" s="204"/>
      <c r="CD255" s="205"/>
      <c r="CE255" s="204"/>
      <c r="CF255" s="204"/>
      <c r="CG255" s="204"/>
      <c r="CH255" s="206"/>
      <c r="CI255" s="204"/>
      <c r="CJ255" s="204"/>
      <c r="CK255" s="204"/>
      <c r="CL255" s="204"/>
      <c r="CM255" s="204"/>
      <c r="CN255" s="206"/>
      <c r="CO255" s="204"/>
      <c r="CP255" s="204"/>
      <c r="CQ255" s="204"/>
      <c r="CR255" s="207"/>
      <c r="CS255" s="207"/>
      <c r="CT255" s="208"/>
      <c r="CU255" s="209"/>
      <c r="CV255" s="208"/>
      <c r="CW255" s="207"/>
      <c r="CX255" s="207"/>
      <c r="CY255" s="207"/>
      <c r="DG255" s="172"/>
    </row>
    <row r="256" spans="3:111">
      <c r="C256" s="194"/>
      <c r="D256" s="194"/>
      <c r="E256" s="194"/>
      <c r="F256" s="194"/>
      <c r="G256" s="194"/>
      <c r="H256" s="194"/>
      <c r="I256" s="194"/>
      <c r="J256" s="194"/>
      <c r="K256" s="258"/>
      <c r="L256" s="258"/>
      <c r="M256" s="211"/>
      <c r="N256" s="211"/>
      <c r="O256" s="211"/>
      <c r="P256" s="199"/>
      <c r="Q256" s="199"/>
      <c r="R256" s="199"/>
      <c r="S256" s="199"/>
      <c r="T256" s="199"/>
      <c r="U256" s="199"/>
      <c r="V256" s="199"/>
      <c r="W256" s="199"/>
      <c r="X256" s="199"/>
      <c r="Y256" s="199"/>
      <c r="Z256" s="198"/>
      <c r="AA256" s="198"/>
      <c r="AB256" s="199"/>
      <c r="AC256" s="199"/>
      <c r="AD256" s="201"/>
      <c r="AE256" s="202"/>
      <c r="AF256" s="202"/>
      <c r="AG256" s="203"/>
      <c r="AH256" s="203"/>
      <c r="AI256" s="203"/>
      <c r="AJ256" s="203"/>
      <c r="AK256" s="203"/>
      <c r="AL256" s="203"/>
      <c r="AM256" s="203"/>
      <c r="AN256" s="203"/>
      <c r="AO256" s="203"/>
      <c r="AP256" s="203"/>
      <c r="AQ256" s="203"/>
      <c r="AR256" s="203"/>
      <c r="AS256" s="203"/>
      <c r="AT256" s="203"/>
      <c r="AU256" s="203"/>
      <c r="AV256" s="203"/>
      <c r="AW256" s="203"/>
      <c r="AX256" s="203"/>
      <c r="AY256" s="203"/>
      <c r="AZ256" s="203"/>
      <c r="BA256" s="203"/>
      <c r="BB256" s="204"/>
      <c r="BC256" s="204"/>
      <c r="BD256" s="204"/>
      <c r="BE256" s="204"/>
      <c r="BF256" s="204"/>
      <c r="BG256" s="204"/>
      <c r="BH256" s="204"/>
      <c r="BI256" s="204"/>
      <c r="BJ256" s="204"/>
      <c r="BK256" s="204"/>
      <c r="BL256" s="204"/>
      <c r="BM256" s="204"/>
      <c r="BN256" s="204"/>
      <c r="BO256" s="204"/>
      <c r="BP256" s="204"/>
      <c r="BQ256" s="204"/>
      <c r="BR256" s="204"/>
      <c r="BS256" s="204"/>
      <c r="BT256" s="204"/>
      <c r="BU256" s="204"/>
      <c r="BV256" s="205"/>
      <c r="BW256" s="205"/>
      <c r="BX256" s="205"/>
      <c r="BY256" s="204"/>
      <c r="BZ256" s="204"/>
      <c r="CA256" s="204"/>
      <c r="CB256" s="205"/>
      <c r="CC256" s="204"/>
      <c r="CD256" s="205"/>
      <c r="CE256" s="204"/>
      <c r="CF256" s="204"/>
      <c r="CG256" s="204"/>
      <c r="CH256" s="206"/>
      <c r="CI256" s="204"/>
      <c r="CJ256" s="204"/>
      <c r="CK256" s="204"/>
      <c r="CL256" s="204"/>
      <c r="CM256" s="204"/>
      <c r="CN256" s="206"/>
      <c r="CO256" s="204"/>
      <c r="CP256" s="204"/>
      <c r="CQ256" s="204"/>
      <c r="CR256" s="207"/>
      <c r="CS256" s="207"/>
      <c r="CT256" s="208"/>
      <c r="CU256" s="209"/>
      <c r="CV256" s="208"/>
      <c r="CW256" s="207"/>
      <c r="CX256" s="207"/>
      <c r="CY256" s="207"/>
      <c r="DG256" s="172"/>
    </row>
    <row r="257" spans="3:111">
      <c r="C257" s="194"/>
      <c r="D257" s="194"/>
      <c r="E257" s="194"/>
      <c r="F257" s="194"/>
      <c r="G257" s="194"/>
      <c r="H257" s="194"/>
      <c r="I257" s="194"/>
      <c r="J257" s="194"/>
      <c r="K257" s="258"/>
      <c r="L257" s="258"/>
      <c r="M257" s="211"/>
      <c r="N257" s="211"/>
      <c r="O257" s="211"/>
      <c r="P257" s="199"/>
      <c r="Q257" s="199"/>
      <c r="R257" s="199"/>
      <c r="S257" s="199"/>
      <c r="T257" s="199"/>
      <c r="U257" s="199"/>
      <c r="V257" s="199"/>
      <c r="W257" s="199"/>
      <c r="X257" s="199"/>
      <c r="Y257" s="199"/>
      <c r="Z257" s="198"/>
      <c r="AA257" s="198"/>
      <c r="AB257" s="199"/>
      <c r="AC257" s="199"/>
      <c r="AD257" s="201"/>
      <c r="AE257" s="202"/>
      <c r="AF257" s="202"/>
      <c r="AG257" s="203"/>
      <c r="AH257" s="203"/>
      <c r="AI257" s="203"/>
      <c r="AJ257" s="203"/>
      <c r="AK257" s="203"/>
      <c r="AL257" s="203"/>
      <c r="AM257" s="203"/>
      <c r="AN257" s="203"/>
      <c r="AO257" s="203"/>
      <c r="AP257" s="203"/>
      <c r="AQ257" s="203"/>
      <c r="AR257" s="203"/>
      <c r="AS257" s="203"/>
      <c r="AT257" s="203"/>
      <c r="AU257" s="203"/>
      <c r="AV257" s="203"/>
      <c r="AW257" s="203"/>
      <c r="AX257" s="203"/>
      <c r="AY257" s="203"/>
      <c r="AZ257" s="203"/>
      <c r="BA257" s="203"/>
      <c r="BB257" s="204"/>
      <c r="BC257" s="204"/>
      <c r="BD257" s="204"/>
      <c r="BE257" s="204"/>
      <c r="BF257" s="204"/>
      <c r="BG257" s="204"/>
      <c r="BH257" s="204"/>
      <c r="BI257" s="204"/>
      <c r="BJ257" s="204"/>
      <c r="BK257" s="204"/>
      <c r="BL257" s="204"/>
      <c r="BM257" s="204"/>
      <c r="BN257" s="204"/>
      <c r="BO257" s="204"/>
      <c r="BP257" s="204"/>
      <c r="BQ257" s="204"/>
      <c r="BR257" s="204"/>
      <c r="BS257" s="204"/>
      <c r="BT257" s="204"/>
      <c r="BU257" s="204"/>
      <c r="BV257" s="205"/>
      <c r="BW257" s="205"/>
      <c r="BX257" s="205"/>
      <c r="BY257" s="204"/>
      <c r="BZ257" s="204"/>
      <c r="CA257" s="204"/>
      <c r="CB257" s="205"/>
      <c r="CC257" s="204"/>
      <c r="CD257" s="205"/>
      <c r="CE257" s="204"/>
      <c r="CF257" s="204"/>
      <c r="CG257" s="204"/>
      <c r="CH257" s="206"/>
      <c r="CI257" s="204"/>
      <c r="CJ257" s="204"/>
      <c r="CK257" s="204"/>
      <c r="CL257" s="204"/>
      <c r="CM257" s="204"/>
      <c r="CN257" s="206"/>
      <c r="CO257" s="204"/>
      <c r="CP257" s="204"/>
      <c r="CQ257" s="204"/>
      <c r="CR257" s="207"/>
      <c r="CS257" s="207"/>
      <c r="CT257" s="208"/>
      <c r="CU257" s="209"/>
      <c r="CV257" s="208"/>
      <c r="CW257" s="207"/>
      <c r="CX257" s="207"/>
      <c r="CY257" s="207"/>
      <c r="DG257" s="172"/>
    </row>
    <row r="258" spans="3:111">
      <c r="C258" s="194"/>
      <c r="D258" s="194"/>
      <c r="E258" s="194"/>
      <c r="F258" s="194"/>
      <c r="G258" s="194"/>
      <c r="H258" s="194"/>
      <c r="I258" s="194"/>
      <c r="J258" s="194"/>
      <c r="K258" s="258"/>
      <c r="L258" s="258"/>
      <c r="M258" s="211"/>
      <c r="N258" s="211"/>
      <c r="O258" s="211"/>
      <c r="P258" s="199"/>
      <c r="Q258" s="199"/>
      <c r="R258" s="199"/>
      <c r="S258" s="199"/>
      <c r="T258" s="199"/>
      <c r="U258" s="199"/>
      <c r="V258" s="199"/>
      <c r="W258" s="199"/>
      <c r="X258" s="199"/>
      <c r="Y258" s="199"/>
      <c r="Z258" s="198"/>
      <c r="AA258" s="198"/>
      <c r="AB258" s="199"/>
      <c r="AC258" s="199"/>
      <c r="AD258" s="201"/>
      <c r="AE258" s="202"/>
      <c r="AF258" s="202"/>
      <c r="AG258" s="203"/>
      <c r="AH258" s="203"/>
      <c r="AI258" s="203"/>
      <c r="AJ258" s="203"/>
      <c r="AK258" s="203"/>
      <c r="AL258" s="203"/>
      <c r="AM258" s="203"/>
      <c r="AN258" s="203"/>
      <c r="AO258" s="203"/>
      <c r="AP258" s="203"/>
      <c r="AQ258" s="203"/>
      <c r="AR258" s="203"/>
      <c r="AS258" s="203"/>
      <c r="AT258" s="203"/>
      <c r="AU258" s="203"/>
      <c r="AV258" s="203"/>
      <c r="AW258" s="203"/>
      <c r="AX258" s="203"/>
      <c r="AY258" s="203"/>
      <c r="AZ258" s="203"/>
      <c r="BA258" s="203"/>
      <c r="BB258" s="204"/>
      <c r="BC258" s="204"/>
      <c r="BD258" s="204"/>
      <c r="BE258" s="204"/>
      <c r="BF258" s="204"/>
      <c r="BG258" s="204"/>
      <c r="BH258" s="204"/>
      <c r="BI258" s="204"/>
      <c r="BJ258" s="204"/>
      <c r="BK258" s="204"/>
      <c r="BL258" s="204"/>
      <c r="BM258" s="204"/>
      <c r="BN258" s="204"/>
      <c r="BO258" s="204"/>
      <c r="BP258" s="204"/>
      <c r="BQ258" s="204"/>
      <c r="BR258" s="204"/>
      <c r="BS258" s="204"/>
      <c r="BT258" s="204"/>
      <c r="BU258" s="204"/>
      <c r="BV258" s="205"/>
      <c r="BW258" s="205"/>
      <c r="BX258" s="205"/>
      <c r="BY258" s="204"/>
      <c r="BZ258" s="204"/>
      <c r="CA258" s="204"/>
      <c r="CB258" s="205"/>
      <c r="CC258" s="204"/>
      <c r="CD258" s="205"/>
      <c r="CE258" s="204"/>
      <c r="CF258" s="204"/>
      <c r="CG258" s="204"/>
      <c r="CH258" s="206"/>
      <c r="CI258" s="204"/>
      <c r="CJ258" s="204"/>
      <c r="CK258" s="204"/>
      <c r="CL258" s="204"/>
      <c r="CM258" s="204"/>
      <c r="CN258" s="206"/>
      <c r="CO258" s="204"/>
      <c r="CP258" s="204"/>
      <c r="CQ258" s="204"/>
      <c r="CR258" s="207"/>
      <c r="CS258" s="207"/>
      <c r="CT258" s="208"/>
      <c r="CU258" s="209"/>
      <c r="CV258" s="208"/>
      <c r="CW258" s="207"/>
      <c r="CX258" s="207"/>
      <c r="CY258" s="207"/>
      <c r="DG258" s="172"/>
    </row>
    <row r="259" spans="3:111">
      <c r="C259" s="194"/>
      <c r="D259" s="194"/>
      <c r="E259" s="194"/>
      <c r="F259" s="194"/>
      <c r="G259" s="194"/>
      <c r="H259" s="194"/>
      <c r="I259" s="194"/>
      <c r="J259" s="194"/>
      <c r="K259" s="258"/>
      <c r="L259" s="258"/>
      <c r="M259" s="211"/>
      <c r="N259" s="211"/>
      <c r="O259" s="211"/>
      <c r="P259" s="199"/>
      <c r="Q259" s="199"/>
      <c r="R259" s="199"/>
      <c r="S259" s="199"/>
      <c r="T259" s="199"/>
      <c r="U259" s="199"/>
      <c r="V259" s="199"/>
      <c r="W259" s="199"/>
      <c r="X259" s="199"/>
      <c r="Y259" s="199"/>
      <c r="Z259" s="198"/>
      <c r="AA259" s="198"/>
      <c r="AB259" s="199"/>
      <c r="AC259" s="199"/>
      <c r="AD259" s="201"/>
      <c r="AE259" s="202"/>
      <c r="AF259" s="202"/>
      <c r="AG259" s="203"/>
      <c r="AH259" s="203"/>
      <c r="AI259" s="203"/>
      <c r="AJ259" s="203"/>
      <c r="AK259" s="203"/>
      <c r="AL259" s="203"/>
      <c r="AM259" s="203"/>
      <c r="AN259" s="203"/>
      <c r="AO259" s="203"/>
      <c r="AP259" s="203"/>
      <c r="AQ259" s="203"/>
      <c r="AR259" s="203"/>
      <c r="AS259" s="203"/>
      <c r="AT259" s="203"/>
      <c r="AU259" s="203"/>
      <c r="AV259" s="203"/>
      <c r="AW259" s="203"/>
      <c r="AX259" s="203"/>
      <c r="AY259" s="203"/>
      <c r="AZ259" s="203"/>
      <c r="BA259" s="203"/>
      <c r="BB259" s="204"/>
      <c r="BC259" s="204"/>
      <c r="BD259" s="204"/>
      <c r="BE259" s="204"/>
      <c r="BF259" s="204"/>
      <c r="BG259" s="204"/>
      <c r="BH259" s="204"/>
      <c r="BI259" s="204"/>
      <c r="BJ259" s="204"/>
      <c r="BK259" s="204"/>
      <c r="BL259" s="204"/>
      <c r="BM259" s="204"/>
      <c r="BN259" s="204"/>
      <c r="BO259" s="204"/>
      <c r="BP259" s="204"/>
      <c r="BQ259" s="204"/>
      <c r="BR259" s="204"/>
      <c r="BS259" s="204"/>
      <c r="BT259" s="204"/>
      <c r="BU259" s="204"/>
      <c r="BV259" s="205"/>
      <c r="BW259" s="205"/>
      <c r="BX259" s="205"/>
      <c r="BY259" s="204"/>
      <c r="BZ259" s="204"/>
      <c r="CA259" s="204"/>
      <c r="CB259" s="205"/>
      <c r="CC259" s="204"/>
      <c r="CD259" s="205"/>
      <c r="CE259" s="204"/>
      <c r="CF259" s="204"/>
      <c r="CG259" s="204"/>
      <c r="CH259" s="206"/>
      <c r="CI259" s="204"/>
      <c r="CJ259" s="204"/>
      <c r="CK259" s="204"/>
      <c r="CL259" s="204"/>
      <c r="CM259" s="204"/>
      <c r="CN259" s="206"/>
      <c r="CO259" s="204"/>
      <c r="CP259" s="204"/>
      <c r="CQ259" s="204"/>
      <c r="CR259" s="207"/>
      <c r="CS259" s="207"/>
      <c r="CT259" s="208"/>
      <c r="CU259" s="209"/>
      <c r="CV259" s="208"/>
      <c r="CW259" s="207"/>
      <c r="CX259" s="207"/>
      <c r="CY259" s="207"/>
      <c r="DG259" s="172"/>
    </row>
    <row r="260" spans="3:111">
      <c r="C260" s="194"/>
      <c r="D260" s="194"/>
      <c r="E260" s="194"/>
      <c r="F260" s="194"/>
      <c r="G260" s="194"/>
      <c r="H260" s="194"/>
      <c r="I260" s="194"/>
      <c r="J260" s="194"/>
      <c r="K260" s="258"/>
      <c r="L260" s="258"/>
      <c r="M260" s="211"/>
      <c r="N260" s="211"/>
      <c r="O260" s="211"/>
      <c r="P260" s="199"/>
      <c r="Q260" s="199"/>
      <c r="R260" s="199"/>
      <c r="S260" s="199"/>
      <c r="T260" s="199"/>
      <c r="U260" s="199"/>
      <c r="V260" s="199"/>
      <c r="W260" s="199"/>
      <c r="X260" s="199"/>
      <c r="Y260" s="199"/>
      <c r="Z260" s="198"/>
      <c r="AA260" s="198"/>
      <c r="AB260" s="199"/>
      <c r="AC260" s="199"/>
      <c r="AD260" s="201"/>
      <c r="AE260" s="202"/>
      <c r="AF260" s="202"/>
      <c r="AG260" s="203"/>
      <c r="AH260" s="203"/>
      <c r="AI260" s="203"/>
      <c r="AJ260" s="203"/>
      <c r="AK260" s="203"/>
      <c r="AL260" s="203"/>
      <c r="AM260" s="203"/>
      <c r="AN260" s="203"/>
      <c r="AO260" s="203"/>
      <c r="AP260" s="203"/>
      <c r="AQ260" s="203"/>
      <c r="AR260" s="203"/>
      <c r="AS260" s="203"/>
      <c r="AT260" s="203"/>
      <c r="AU260" s="203"/>
      <c r="AV260" s="203"/>
      <c r="AW260" s="203"/>
      <c r="AX260" s="203"/>
      <c r="AY260" s="203"/>
      <c r="AZ260" s="203"/>
      <c r="BA260" s="203"/>
      <c r="BB260" s="204"/>
      <c r="BC260" s="204"/>
      <c r="BD260" s="204"/>
      <c r="BE260" s="204"/>
      <c r="BF260" s="204"/>
      <c r="BG260" s="204"/>
      <c r="BH260" s="204"/>
      <c r="BI260" s="204"/>
      <c r="BJ260" s="204"/>
      <c r="BK260" s="204"/>
      <c r="BL260" s="204"/>
      <c r="BM260" s="204"/>
      <c r="BN260" s="204"/>
      <c r="BO260" s="204"/>
      <c r="BP260" s="204"/>
      <c r="BQ260" s="204"/>
      <c r="BR260" s="204"/>
      <c r="BS260" s="204"/>
      <c r="BT260" s="204"/>
      <c r="BU260" s="204"/>
      <c r="BV260" s="205"/>
      <c r="BW260" s="205"/>
      <c r="BX260" s="205"/>
      <c r="BY260" s="204"/>
      <c r="BZ260" s="204"/>
      <c r="CA260" s="204"/>
      <c r="CB260" s="205"/>
      <c r="CC260" s="204"/>
      <c r="CD260" s="205"/>
      <c r="CE260" s="204"/>
      <c r="CF260" s="204"/>
      <c r="CG260" s="204"/>
      <c r="CH260" s="206"/>
      <c r="CI260" s="204"/>
      <c r="CJ260" s="204"/>
      <c r="CK260" s="204"/>
      <c r="CL260" s="204"/>
      <c r="CM260" s="204"/>
      <c r="CN260" s="206"/>
      <c r="CO260" s="204"/>
      <c r="CP260" s="204"/>
      <c r="CQ260" s="204"/>
      <c r="CR260" s="207"/>
      <c r="CS260" s="207"/>
      <c r="CT260" s="208"/>
      <c r="CU260" s="209"/>
      <c r="CV260" s="208"/>
      <c r="CW260" s="207"/>
      <c r="CX260" s="207"/>
      <c r="CY260" s="207"/>
      <c r="DG260" s="172"/>
    </row>
    <row r="261" spans="3:111">
      <c r="C261" s="194"/>
      <c r="D261" s="194"/>
      <c r="E261" s="194"/>
      <c r="F261" s="194"/>
      <c r="G261" s="194"/>
      <c r="H261" s="194"/>
      <c r="I261" s="194"/>
      <c r="J261" s="194"/>
      <c r="K261" s="258"/>
      <c r="L261" s="258"/>
      <c r="M261" s="211"/>
      <c r="N261" s="211"/>
      <c r="O261" s="211"/>
      <c r="P261" s="199"/>
      <c r="Q261" s="199"/>
      <c r="R261" s="199"/>
      <c r="S261" s="199"/>
      <c r="T261" s="199"/>
      <c r="U261" s="199"/>
      <c r="V261" s="199"/>
      <c r="W261" s="199"/>
      <c r="X261" s="199"/>
      <c r="Y261" s="199"/>
      <c r="Z261" s="198"/>
      <c r="AA261" s="198"/>
      <c r="AB261" s="199"/>
      <c r="AC261" s="199"/>
      <c r="AD261" s="201"/>
      <c r="AE261" s="202"/>
      <c r="AF261" s="202"/>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c r="BA261" s="203"/>
      <c r="BB261" s="204"/>
      <c r="BC261" s="204"/>
      <c r="BD261" s="204"/>
      <c r="BE261" s="204"/>
      <c r="BF261" s="204"/>
      <c r="BG261" s="204"/>
      <c r="BH261" s="204"/>
      <c r="BI261" s="204"/>
      <c r="BJ261" s="204"/>
      <c r="BK261" s="204"/>
      <c r="BL261" s="204"/>
      <c r="BM261" s="204"/>
      <c r="BN261" s="204"/>
      <c r="BO261" s="204"/>
      <c r="BP261" s="204"/>
      <c r="BQ261" s="204"/>
      <c r="BR261" s="204"/>
      <c r="BS261" s="204"/>
      <c r="BT261" s="204"/>
      <c r="BU261" s="204"/>
      <c r="BV261" s="205"/>
      <c r="BW261" s="205"/>
      <c r="BX261" s="205"/>
      <c r="BY261" s="204"/>
      <c r="BZ261" s="204"/>
      <c r="CA261" s="204"/>
      <c r="CB261" s="205"/>
      <c r="CC261" s="204"/>
      <c r="CD261" s="205"/>
      <c r="CE261" s="204"/>
      <c r="CF261" s="204"/>
      <c r="CG261" s="204"/>
      <c r="CH261" s="206"/>
      <c r="CI261" s="204"/>
      <c r="CJ261" s="204"/>
      <c r="CK261" s="204"/>
      <c r="CL261" s="204"/>
      <c r="CM261" s="204"/>
      <c r="CN261" s="206"/>
      <c r="CO261" s="204"/>
      <c r="CP261" s="204"/>
      <c r="CQ261" s="204"/>
      <c r="CR261" s="207"/>
      <c r="CS261" s="207"/>
      <c r="CT261" s="208"/>
      <c r="CU261" s="209"/>
      <c r="CV261" s="208"/>
      <c r="CW261" s="207"/>
      <c r="CX261" s="207"/>
      <c r="CY261" s="207"/>
      <c r="DG261" s="172"/>
    </row>
    <row r="262" spans="3:111">
      <c r="C262" s="194"/>
      <c r="D262" s="194"/>
      <c r="E262" s="194"/>
      <c r="F262" s="194"/>
      <c r="G262" s="194"/>
      <c r="H262" s="194"/>
      <c r="I262" s="194"/>
      <c r="J262" s="194"/>
      <c r="K262" s="258"/>
      <c r="L262" s="258"/>
      <c r="M262" s="211"/>
      <c r="N262" s="211"/>
      <c r="O262" s="211"/>
      <c r="P262" s="199"/>
      <c r="Q262" s="199"/>
      <c r="R262" s="199"/>
      <c r="S262" s="199"/>
      <c r="T262" s="199"/>
      <c r="U262" s="199"/>
      <c r="V262" s="199"/>
      <c r="W262" s="199"/>
      <c r="X262" s="199"/>
      <c r="Y262" s="199"/>
      <c r="Z262" s="198"/>
      <c r="AA262" s="198"/>
      <c r="AB262" s="199"/>
      <c r="AC262" s="199"/>
      <c r="AD262" s="201"/>
      <c r="AE262" s="202"/>
      <c r="AF262" s="202"/>
      <c r="AG262" s="203"/>
      <c r="AH262" s="203"/>
      <c r="AI262" s="203"/>
      <c r="AJ262" s="203"/>
      <c r="AK262" s="203"/>
      <c r="AL262" s="203"/>
      <c r="AM262" s="203"/>
      <c r="AN262" s="203"/>
      <c r="AO262" s="203"/>
      <c r="AP262" s="203"/>
      <c r="AQ262" s="203"/>
      <c r="AR262" s="203"/>
      <c r="AS262" s="203"/>
      <c r="AT262" s="203"/>
      <c r="AU262" s="203"/>
      <c r="AV262" s="203"/>
      <c r="AW262" s="203"/>
      <c r="AX262" s="203"/>
      <c r="AY262" s="203"/>
      <c r="AZ262" s="203"/>
      <c r="BA262" s="203"/>
      <c r="BB262" s="204"/>
      <c r="BC262" s="204"/>
      <c r="BD262" s="204"/>
      <c r="BE262" s="204"/>
      <c r="BF262" s="204"/>
      <c r="BG262" s="204"/>
      <c r="BH262" s="204"/>
      <c r="BI262" s="204"/>
      <c r="BJ262" s="204"/>
      <c r="BK262" s="204"/>
      <c r="BL262" s="204"/>
      <c r="BM262" s="204"/>
      <c r="BN262" s="204"/>
      <c r="BO262" s="204"/>
      <c r="BP262" s="204"/>
      <c r="BQ262" s="204"/>
      <c r="BR262" s="204"/>
      <c r="BS262" s="204"/>
      <c r="BT262" s="204"/>
      <c r="BU262" s="204"/>
      <c r="BV262" s="205"/>
      <c r="BW262" s="205"/>
      <c r="BX262" s="205"/>
      <c r="BY262" s="204"/>
      <c r="BZ262" s="204"/>
      <c r="CA262" s="204"/>
      <c r="CB262" s="205"/>
      <c r="CC262" s="204"/>
      <c r="CD262" s="205"/>
      <c r="CE262" s="204"/>
      <c r="CF262" s="204"/>
      <c r="CG262" s="204"/>
      <c r="CH262" s="206"/>
      <c r="CI262" s="204"/>
      <c r="CJ262" s="204"/>
      <c r="CK262" s="204"/>
      <c r="CL262" s="204"/>
      <c r="CM262" s="204"/>
      <c r="CN262" s="206"/>
      <c r="CO262" s="204"/>
      <c r="CP262" s="204"/>
      <c r="CQ262" s="204"/>
      <c r="CR262" s="207"/>
      <c r="CS262" s="207"/>
      <c r="CT262" s="208"/>
      <c r="CU262" s="209"/>
      <c r="CV262" s="208"/>
      <c r="CW262" s="207"/>
      <c r="CX262" s="207"/>
      <c r="CY262" s="207"/>
      <c r="DG262" s="172"/>
    </row>
    <row r="263" spans="3:111">
      <c r="C263" s="194"/>
      <c r="D263" s="194"/>
      <c r="E263" s="194"/>
      <c r="F263" s="194"/>
      <c r="G263" s="194"/>
      <c r="H263" s="194"/>
      <c r="I263" s="194"/>
      <c r="J263" s="194"/>
      <c r="K263" s="258"/>
      <c r="L263" s="258"/>
      <c r="M263" s="211"/>
      <c r="N263" s="211"/>
      <c r="O263" s="211"/>
      <c r="P263" s="199"/>
      <c r="Q263" s="199"/>
      <c r="R263" s="199"/>
      <c r="S263" s="199"/>
      <c r="T263" s="199"/>
      <c r="U263" s="199"/>
      <c r="V263" s="199"/>
      <c r="W263" s="199"/>
      <c r="X263" s="199"/>
      <c r="Y263" s="199"/>
      <c r="Z263" s="198"/>
      <c r="AA263" s="198"/>
      <c r="AB263" s="199"/>
      <c r="AC263" s="199"/>
      <c r="AD263" s="201"/>
      <c r="AE263" s="202"/>
      <c r="AF263" s="202"/>
      <c r="AG263" s="203"/>
      <c r="AH263" s="203"/>
      <c r="AI263" s="203"/>
      <c r="AJ263" s="203"/>
      <c r="AK263" s="203"/>
      <c r="AL263" s="203"/>
      <c r="AM263" s="203"/>
      <c r="AN263" s="203"/>
      <c r="AO263" s="203"/>
      <c r="AP263" s="203"/>
      <c r="AQ263" s="203"/>
      <c r="AR263" s="203"/>
      <c r="AS263" s="203"/>
      <c r="AT263" s="203"/>
      <c r="AU263" s="203"/>
      <c r="AV263" s="203"/>
      <c r="AW263" s="203"/>
      <c r="AX263" s="203"/>
      <c r="AY263" s="203"/>
      <c r="AZ263" s="203"/>
      <c r="BA263" s="203"/>
      <c r="BB263" s="204"/>
      <c r="BC263" s="204"/>
      <c r="BD263" s="204"/>
      <c r="BE263" s="204"/>
      <c r="BF263" s="204"/>
      <c r="BG263" s="204"/>
      <c r="BH263" s="204"/>
      <c r="BI263" s="204"/>
      <c r="BJ263" s="204"/>
      <c r="BK263" s="204"/>
      <c r="BL263" s="204"/>
      <c r="BM263" s="204"/>
      <c r="BN263" s="204"/>
      <c r="BO263" s="204"/>
      <c r="BP263" s="204"/>
      <c r="BQ263" s="204"/>
      <c r="BR263" s="204"/>
      <c r="BS263" s="204"/>
      <c r="BT263" s="204"/>
      <c r="BU263" s="204"/>
      <c r="BV263" s="205"/>
      <c r="BW263" s="205"/>
      <c r="BX263" s="205"/>
      <c r="BY263" s="204"/>
      <c r="BZ263" s="204"/>
      <c r="CA263" s="204"/>
      <c r="CB263" s="205"/>
      <c r="CC263" s="204"/>
      <c r="CD263" s="205"/>
      <c r="CE263" s="204"/>
      <c r="CF263" s="204"/>
      <c r="CG263" s="204"/>
      <c r="CH263" s="206"/>
      <c r="CI263" s="204"/>
      <c r="CJ263" s="204"/>
      <c r="CK263" s="204"/>
      <c r="CL263" s="204"/>
      <c r="CM263" s="204"/>
      <c r="CN263" s="206"/>
      <c r="CO263" s="204"/>
      <c r="CP263" s="204"/>
      <c r="CQ263" s="204"/>
      <c r="CR263" s="207"/>
      <c r="CS263" s="207"/>
      <c r="CT263" s="208"/>
      <c r="CU263" s="209"/>
      <c r="CV263" s="208"/>
      <c r="CW263" s="207"/>
      <c r="CX263" s="207"/>
      <c r="CY263" s="207"/>
      <c r="DG263" s="172"/>
    </row>
    <row r="264" spans="3:111">
      <c r="C264" s="194"/>
      <c r="D264" s="194"/>
      <c r="E264" s="194"/>
      <c r="F264" s="194"/>
      <c r="G264" s="194"/>
      <c r="H264" s="194"/>
      <c r="I264" s="194"/>
      <c r="J264" s="194"/>
      <c r="K264" s="258"/>
      <c r="L264" s="258"/>
      <c r="M264" s="211"/>
      <c r="N264" s="211"/>
      <c r="O264" s="211"/>
      <c r="P264" s="199"/>
      <c r="Q264" s="199"/>
      <c r="R264" s="199"/>
      <c r="S264" s="199"/>
      <c r="T264" s="199"/>
      <c r="U264" s="199"/>
      <c r="V264" s="199"/>
      <c r="W264" s="199"/>
      <c r="X264" s="199"/>
      <c r="Y264" s="199"/>
      <c r="Z264" s="198"/>
      <c r="AA264" s="198"/>
      <c r="AB264" s="199"/>
      <c r="AC264" s="199"/>
      <c r="AD264" s="201"/>
      <c r="AE264" s="202"/>
      <c r="AF264" s="202"/>
      <c r="AG264" s="203"/>
      <c r="AH264" s="203"/>
      <c r="AI264" s="203"/>
      <c r="AJ264" s="203"/>
      <c r="AK264" s="203"/>
      <c r="AL264" s="203"/>
      <c r="AM264" s="203"/>
      <c r="AN264" s="203"/>
      <c r="AO264" s="203"/>
      <c r="AP264" s="203"/>
      <c r="AQ264" s="203"/>
      <c r="AR264" s="203"/>
      <c r="AS264" s="203"/>
      <c r="AT264" s="203"/>
      <c r="AU264" s="203"/>
      <c r="AV264" s="203"/>
      <c r="AW264" s="203"/>
      <c r="AX264" s="203"/>
      <c r="AY264" s="203"/>
      <c r="AZ264" s="203"/>
      <c r="BA264" s="203"/>
      <c r="BB264" s="204"/>
      <c r="BC264" s="204"/>
      <c r="BD264" s="204"/>
      <c r="BE264" s="204"/>
      <c r="BF264" s="204"/>
      <c r="BG264" s="204"/>
      <c r="BH264" s="204"/>
      <c r="BI264" s="204"/>
      <c r="BJ264" s="204"/>
      <c r="BK264" s="204"/>
      <c r="BL264" s="204"/>
      <c r="BM264" s="204"/>
      <c r="BN264" s="204"/>
      <c r="BO264" s="204"/>
      <c r="BP264" s="204"/>
      <c r="BQ264" s="204"/>
      <c r="BR264" s="204"/>
      <c r="BS264" s="204"/>
      <c r="BT264" s="204"/>
      <c r="BU264" s="204"/>
      <c r="BV264" s="205"/>
      <c r="BW264" s="205"/>
      <c r="BX264" s="205"/>
      <c r="BY264" s="204"/>
      <c r="BZ264" s="204"/>
      <c r="CA264" s="204"/>
      <c r="CB264" s="205"/>
      <c r="CC264" s="204"/>
      <c r="CD264" s="205"/>
      <c r="CE264" s="204"/>
      <c r="CF264" s="204"/>
      <c r="CG264" s="204"/>
      <c r="CH264" s="206"/>
      <c r="CI264" s="204"/>
      <c r="CJ264" s="204"/>
      <c r="CK264" s="204"/>
      <c r="CL264" s="204"/>
      <c r="CM264" s="204"/>
      <c r="CN264" s="206"/>
      <c r="CO264" s="204"/>
      <c r="CP264" s="204"/>
      <c r="CQ264" s="204"/>
      <c r="CR264" s="207"/>
      <c r="CS264" s="207"/>
      <c r="CT264" s="208"/>
      <c r="CU264" s="209"/>
      <c r="CV264" s="208"/>
      <c r="CW264" s="207"/>
      <c r="CX264" s="207"/>
      <c r="CY264" s="207"/>
      <c r="DG264" s="172"/>
    </row>
    <row r="265" spans="3:111">
      <c r="C265" s="194"/>
      <c r="D265" s="194"/>
      <c r="E265" s="194"/>
      <c r="F265" s="194"/>
      <c r="G265" s="194"/>
      <c r="H265" s="194"/>
      <c r="I265" s="194"/>
      <c r="J265" s="194"/>
      <c r="K265" s="258"/>
      <c r="L265" s="258"/>
      <c r="M265" s="211"/>
      <c r="N265" s="211"/>
      <c r="O265" s="211"/>
      <c r="P265" s="199"/>
      <c r="Q265" s="199"/>
      <c r="R265" s="199"/>
      <c r="S265" s="199"/>
      <c r="T265" s="199"/>
      <c r="U265" s="199"/>
      <c r="V265" s="199"/>
      <c r="W265" s="199"/>
      <c r="X265" s="199"/>
      <c r="Y265" s="199"/>
      <c r="Z265" s="198"/>
      <c r="AA265" s="198"/>
      <c r="AB265" s="199"/>
      <c r="AC265" s="199"/>
      <c r="AD265" s="201"/>
      <c r="AE265" s="202"/>
      <c r="AF265" s="202"/>
      <c r="AG265" s="203"/>
      <c r="AH265" s="203"/>
      <c r="AI265" s="203"/>
      <c r="AJ265" s="203"/>
      <c r="AK265" s="203"/>
      <c r="AL265" s="203"/>
      <c r="AM265" s="203"/>
      <c r="AN265" s="203"/>
      <c r="AO265" s="203"/>
      <c r="AP265" s="203"/>
      <c r="AQ265" s="203"/>
      <c r="AR265" s="203"/>
      <c r="AS265" s="203"/>
      <c r="AT265" s="203"/>
      <c r="AU265" s="203"/>
      <c r="AV265" s="203"/>
      <c r="AW265" s="203"/>
      <c r="AX265" s="203"/>
      <c r="AY265" s="203"/>
      <c r="AZ265" s="203"/>
      <c r="BA265" s="203"/>
      <c r="BB265" s="204"/>
      <c r="BC265" s="204"/>
      <c r="BD265" s="204"/>
      <c r="BE265" s="204"/>
      <c r="BF265" s="204"/>
      <c r="BG265" s="204"/>
      <c r="BH265" s="204"/>
      <c r="BI265" s="204"/>
      <c r="BJ265" s="204"/>
      <c r="BK265" s="204"/>
      <c r="BL265" s="204"/>
      <c r="BM265" s="204"/>
      <c r="BN265" s="204"/>
      <c r="BO265" s="204"/>
      <c r="BP265" s="204"/>
      <c r="BQ265" s="204"/>
      <c r="BR265" s="204"/>
      <c r="BS265" s="204"/>
      <c r="BT265" s="204"/>
      <c r="BU265" s="204"/>
      <c r="BV265" s="205"/>
      <c r="BW265" s="205"/>
      <c r="BX265" s="205"/>
      <c r="BY265" s="204"/>
      <c r="BZ265" s="204"/>
      <c r="CA265" s="204"/>
      <c r="CB265" s="205"/>
      <c r="CC265" s="204"/>
      <c r="CD265" s="205"/>
      <c r="CE265" s="204"/>
      <c r="CF265" s="204"/>
      <c r="CG265" s="204"/>
      <c r="CH265" s="206"/>
      <c r="CI265" s="204"/>
      <c r="CJ265" s="204"/>
      <c r="CK265" s="204"/>
      <c r="CL265" s="204"/>
      <c r="CM265" s="204"/>
      <c r="CN265" s="206"/>
      <c r="CO265" s="204"/>
      <c r="CP265" s="204"/>
      <c r="CQ265" s="204"/>
      <c r="CR265" s="207"/>
      <c r="CS265" s="207"/>
      <c r="CT265" s="208"/>
      <c r="CU265" s="209"/>
      <c r="CV265" s="208"/>
      <c r="CW265" s="207"/>
      <c r="CX265" s="207"/>
      <c r="CY265" s="207"/>
      <c r="DG265" s="172"/>
    </row>
    <row r="266" spans="3:111">
      <c r="C266" s="194"/>
      <c r="D266" s="194"/>
      <c r="E266" s="194"/>
      <c r="F266" s="194"/>
      <c r="G266" s="194"/>
      <c r="H266" s="194"/>
      <c r="I266" s="194"/>
      <c r="J266" s="194"/>
      <c r="K266" s="258"/>
      <c r="L266" s="258"/>
      <c r="M266" s="211"/>
      <c r="N266" s="211"/>
      <c r="O266" s="211"/>
      <c r="P266" s="199"/>
      <c r="Q266" s="199"/>
      <c r="R266" s="199"/>
      <c r="S266" s="199"/>
      <c r="T266" s="199"/>
      <c r="U266" s="199"/>
      <c r="V266" s="199"/>
      <c r="W266" s="199"/>
      <c r="X266" s="199"/>
      <c r="Y266" s="199"/>
      <c r="Z266" s="198"/>
      <c r="AA266" s="198"/>
      <c r="AB266" s="199"/>
      <c r="AC266" s="199"/>
      <c r="AD266" s="201"/>
      <c r="AE266" s="202"/>
      <c r="AF266" s="202"/>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c r="BA266" s="203"/>
      <c r="BB266" s="204"/>
      <c r="BC266" s="204"/>
      <c r="BD266" s="204"/>
      <c r="BE266" s="204"/>
      <c r="BF266" s="204"/>
      <c r="BG266" s="204"/>
      <c r="BH266" s="204"/>
      <c r="BI266" s="204"/>
      <c r="BJ266" s="204"/>
      <c r="BK266" s="204"/>
      <c r="BL266" s="204"/>
      <c r="BM266" s="204"/>
      <c r="BN266" s="204"/>
      <c r="BO266" s="204"/>
      <c r="BP266" s="204"/>
      <c r="BQ266" s="204"/>
      <c r="BR266" s="204"/>
      <c r="BS266" s="204"/>
      <c r="BT266" s="204"/>
      <c r="BU266" s="204"/>
      <c r="BV266" s="205"/>
      <c r="BW266" s="205"/>
      <c r="BX266" s="205"/>
      <c r="BY266" s="204"/>
      <c r="BZ266" s="204"/>
      <c r="CA266" s="204"/>
      <c r="CB266" s="205"/>
      <c r="CC266" s="204"/>
      <c r="CD266" s="205"/>
      <c r="CE266" s="204"/>
      <c r="CF266" s="204"/>
      <c r="CG266" s="204"/>
      <c r="CH266" s="206"/>
      <c r="CI266" s="204"/>
      <c r="CJ266" s="204"/>
      <c r="CK266" s="204"/>
      <c r="CL266" s="204"/>
      <c r="CM266" s="204"/>
      <c r="CN266" s="206"/>
      <c r="CO266" s="204"/>
      <c r="CP266" s="204"/>
      <c r="CQ266" s="204"/>
      <c r="CR266" s="207"/>
      <c r="CS266" s="207"/>
      <c r="CT266" s="208"/>
      <c r="CU266" s="209"/>
      <c r="CV266" s="208"/>
      <c r="CW266" s="207"/>
      <c r="CX266" s="207"/>
      <c r="CY266" s="207"/>
      <c r="DG266" s="172"/>
    </row>
    <row r="267" spans="3:111">
      <c r="C267" s="194"/>
      <c r="D267" s="194"/>
      <c r="E267" s="194"/>
      <c r="F267" s="194"/>
      <c r="G267" s="194"/>
      <c r="H267" s="194"/>
      <c r="I267" s="194"/>
      <c r="J267" s="194"/>
      <c r="K267" s="258"/>
      <c r="L267" s="258"/>
      <c r="M267" s="211"/>
      <c r="N267" s="211"/>
      <c r="O267" s="211"/>
      <c r="P267" s="199"/>
      <c r="Q267" s="199"/>
      <c r="R267" s="199"/>
      <c r="S267" s="199"/>
      <c r="T267" s="199"/>
      <c r="U267" s="199"/>
      <c r="V267" s="199"/>
      <c r="W267" s="199"/>
      <c r="X267" s="199"/>
      <c r="Y267" s="199"/>
      <c r="Z267" s="198"/>
      <c r="AA267" s="198"/>
      <c r="AB267" s="199"/>
      <c r="AC267" s="199"/>
      <c r="AD267" s="201"/>
      <c r="AE267" s="202"/>
      <c r="AF267" s="202"/>
      <c r="AG267" s="203"/>
      <c r="AH267" s="203"/>
      <c r="AI267" s="203"/>
      <c r="AJ267" s="203"/>
      <c r="AK267" s="203"/>
      <c r="AL267" s="203"/>
      <c r="AM267" s="203"/>
      <c r="AN267" s="203"/>
      <c r="AO267" s="203"/>
      <c r="AP267" s="203"/>
      <c r="AQ267" s="203"/>
      <c r="AR267" s="203"/>
      <c r="AS267" s="203"/>
      <c r="AT267" s="203"/>
      <c r="AU267" s="203"/>
      <c r="AV267" s="203"/>
      <c r="AW267" s="203"/>
      <c r="AX267" s="203"/>
      <c r="AY267" s="203"/>
      <c r="AZ267" s="203"/>
      <c r="BA267" s="203"/>
      <c r="BB267" s="204"/>
      <c r="BC267" s="204"/>
      <c r="BD267" s="204"/>
      <c r="BE267" s="204"/>
      <c r="BF267" s="204"/>
      <c r="BG267" s="204"/>
      <c r="BH267" s="204"/>
      <c r="BI267" s="204"/>
      <c r="BJ267" s="204"/>
      <c r="BK267" s="204"/>
      <c r="BL267" s="204"/>
      <c r="BM267" s="204"/>
      <c r="BN267" s="204"/>
      <c r="BO267" s="204"/>
      <c r="BP267" s="204"/>
      <c r="BQ267" s="204"/>
      <c r="BR267" s="204"/>
      <c r="BS267" s="204"/>
      <c r="BT267" s="204"/>
      <c r="BU267" s="204"/>
      <c r="BV267" s="205"/>
      <c r="BW267" s="205"/>
      <c r="BX267" s="205"/>
      <c r="BY267" s="204"/>
      <c r="BZ267" s="204"/>
      <c r="CA267" s="204"/>
      <c r="CB267" s="205"/>
      <c r="CC267" s="204"/>
      <c r="CD267" s="205"/>
      <c r="CE267" s="204"/>
      <c r="CF267" s="204"/>
      <c r="CG267" s="204"/>
      <c r="CH267" s="206"/>
      <c r="CI267" s="204"/>
      <c r="CJ267" s="204"/>
      <c r="CK267" s="204"/>
      <c r="CL267" s="204"/>
      <c r="CM267" s="204"/>
      <c r="CN267" s="206"/>
      <c r="CO267" s="204"/>
      <c r="CP267" s="204"/>
      <c r="CQ267" s="204"/>
      <c r="CR267" s="207"/>
      <c r="CS267" s="207"/>
      <c r="CT267" s="208"/>
      <c r="CU267" s="209"/>
      <c r="CV267" s="208"/>
      <c r="CW267" s="207"/>
      <c r="CX267" s="207"/>
      <c r="CY267" s="207"/>
      <c r="DG267" s="172"/>
    </row>
    <row r="268" spans="3:111">
      <c r="C268" s="194"/>
      <c r="D268" s="194"/>
      <c r="E268" s="194"/>
      <c r="F268" s="194"/>
      <c r="G268" s="194"/>
      <c r="H268" s="194"/>
      <c r="I268" s="194"/>
      <c r="J268" s="194"/>
      <c r="K268" s="258"/>
      <c r="L268" s="258"/>
      <c r="M268" s="211"/>
      <c r="N268" s="211"/>
      <c r="O268" s="211"/>
      <c r="P268" s="199"/>
      <c r="Q268" s="199"/>
      <c r="R268" s="199"/>
      <c r="S268" s="199"/>
      <c r="T268" s="199"/>
      <c r="U268" s="199"/>
      <c r="V268" s="199"/>
      <c r="W268" s="199"/>
      <c r="X268" s="199"/>
      <c r="Y268" s="199"/>
      <c r="Z268" s="198"/>
      <c r="AA268" s="198"/>
      <c r="AB268" s="199"/>
      <c r="AC268" s="199"/>
      <c r="AD268" s="201"/>
      <c r="AE268" s="202"/>
      <c r="AF268" s="202"/>
      <c r="AG268" s="203"/>
      <c r="AH268" s="203"/>
      <c r="AI268" s="203"/>
      <c r="AJ268" s="203"/>
      <c r="AK268" s="203"/>
      <c r="AL268" s="203"/>
      <c r="AM268" s="203"/>
      <c r="AN268" s="203"/>
      <c r="AO268" s="203"/>
      <c r="AP268" s="203"/>
      <c r="AQ268" s="203"/>
      <c r="AR268" s="203"/>
      <c r="AS268" s="203"/>
      <c r="AT268" s="203"/>
      <c r="AU268" s="203"/>
      <c r="AV268" s="203"/>
      <c r="AW268" s="203"/>
      <c r="AX268" s="203"/>
      <c r="AY268" s="203"/>
      <c r="AZ268" s="203"/>
      <c r="BA268" s="203"/>
      <c r="BB268" s="204"/>
      <c r="BC268" s="204"/>
      <c r="BD268" s="204"/>
      <c r="BE268" s="204"/>
      <c r="BF268" s="204"/>
      <c r="BG268" s="204"/>
      <c r="BH268" s="204"/>
      <c r="BI268" s="204"/>
      <c r="BJ268" s="204"/>
      <c r="BK268" s="204"/>
      <c r="BL268" s="204"/>
      <c r="BM268" s="204"/>
      <c r="BN268" s="204"/>
      <c r="BO268" s="204"/>
      <c r="BP268" s="204"/>
      <c r="BQ268" s="204"/>
      <c r="BR268" s="204"/>
      <c r="BS268" s="204"/>
      <c r="BT268" s="204"/>
      <c r="BU268" s="204"/>
      <c r="BV268" s="205"/>
      <c r="BW268" s="205"/>
      <c r="BX268" s="205"/>
      <c r="BY268" s="204"/>
      <c r="BZ268" s="204"/>
      <c r="CA268" s="204"/>
      <c r="CB268" s="205"/>
      <c r="CC268" s="204"/>
      <c r="CD268" s="205"/>
      <c r="CE268" s="204"/>
      <c r="CF268" s="204"/>
      <c r="CG268" s="204"/>
      <c r="CH268" s="206"/>
      <c r="CI268" s="204"/>
      <c r="CJ268" s="204"/>
      <c r="CK268" s="204"/>
      <c r="CL268" s="204"/>
      <c r="CM268" s="204"/>
      <c r="CN268" s="206"/>
      <c r="CO268" s="204"/>
      <c r="CP268" s="204"/>
      <c r="CQ268" s="204"/>
      <c r="CR268" s="207"/>
      <c r="CS268" s="207"/>
      <c r="CT268" s="208"/>
      <c r="CU268" s="209"/>
      <c r="CV268" s="208"/>
      <c r="CW268" s="207"/>
      <c r="CX268" s="207"/>
      <c r="CY268" s="207"/>
      <c r="DG268" s="172"/>
    </row>
    <row r="269" spans="3:111">
      <c r="C269" s="194"/>
      <c r="D269" s="194"/>
      <c r="E269" s="194"/>
      <c r="F269" s="194"/>
      <c r="G269" s="194"/>
      <c r="H269" s="194"/>
      <c r="I269" s="194"/>
      <c r="J269" s="194"/>
      <c r="K269" s="258"/>
      <c r="L269" s="258"/>
      <c r="M269" s="211"/>
      <c r="N269" s="211"/>
      <c r="O269" s="211"/>
      <c r="P269" s="199"/>
      <c r="Q269" s="199"/>
      <c r="R269" s="199"/>
      <c r="S269" s="199"/>
      <c r="T269" s="199"/>
      <c r="U269" s="199"/>
      <c r="V269" s="199"/>
      <c r="W269" s="199"/>
      <c r="X269" s="199"/>
      <c r="Y269" s="199"/>
      <c r="Z269" s="198"/>
      <c r="AA269" s="198"/>
      <c r="AB269" s="199"/>
      <c r="AC269" s="199"/>
      <c r="AD269" s="201"/>
      <c r="AE269" s="202"/>
      <c r="AF269" s="202"/>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c r="BA269" s="203"/>
      <c r="BB269" s="204"/>
      <c r="BC269" s="204"/>
      <c r="BD269" s="204"/>
      <c r="BE269" s="204"/>
      <c r="BF269" s="204"/>
      <c r="BG269" s="204"/>
      <c r="BH269" s="204"/>
      <c r="BI269" s="204"/>
      <c r="BJ269" s="204"/>
      <c r="BK269" s="204"/>
      <c r="BL269" s="204"/>
      <c r="BM269" s="204"/>
      <c r="BN269" s="204"/>
      <c r="BO269" s="204"/>
      <c r="BP269" s="204"/>
      <c r="BQ269" s="204"/>
      <c r="BR269" s="204"/>
      <c r="BS269" s="204"/>
      <c r="BT269" s="204"/>
      <c r="BU269" s="204"/>
      <c r="BV269" s="205"/>
      <c r="BW269" s="205"/>
      <c r="BX269" s="205"/>
      <c r="BY269" s="204"/>
      <c r="BZ269" s="204"/>
      <c r="CA269" s="204"/>
      <c r="CB269" s="205"/>
      <c r="CC269" s="204"/>
      <c r="CD269" s="205"/>
      <c r="CE269" s="204"/>
      <c r="CF269" s="204"/>
      <c r="CG269" s="204"/>
      <c r="CH269" s="206"/>
      <c r="CI269" s="204"/>
      <c r="CJ269" s="204"/>
      <c r="CK269" s="204"/>
      <c r="CL269" s="204"/>
      <c r="CM269" s="204"/>
      <c r="CN269" s="206"/>
      <c r="CO269" s="204"/>
      <c r="CP269" s="204"/>
      <c r="CQ269" s="204"/>
      <c r="CR269" s="207"/>
      <c r="CS269" s="207"/>
      <c r="CT269" s="208"/>
      <c r="CU269" s="209"/>
      <c r="CV269" s="208"/>
      <c r="CW269" s="207"/>
      <c r="CX269" s="207"/>
      <c r="CY269" s="207"/>
      <c r="DG269" s="172"/>
    </row>
    <row r="270" spans="3:111">
      <c r="C270" s="192"/>
      <c r="D270" s="192"/>
      <c r="E270" s="192"/>
      <c r="F270" s="192"/>
      <c r="G270" s="193"/>
      <c r="H270" s="192"/>
      <c r="I270" s="192"/>
      <c r="J270" s="194"/>
      <c r="K270" s="195"/>
      <c r="L270" s="195"/>
      <c r="M270" s="196"/>
      <c r="N270" s="197"/>
      <c r="O270" s="196"/>
      <c r="P270" s="198"/>
      <c r="Q270" s="198"/>
      <c r="R270" s="199"/>
      <c r="S270" s="199"/>
      <c r="T270" s="198"/>
      <c r="U270" s="199"/>
      <c r="V270" s="199"/>
      <c r="W270" s="199"/>
      <c r="X270" s="198"/>
      <c r="Y270" s="200"/>
      <c r="Z270" s="198"/>
      <c r="AA270" s="198"/>
      <c r="AB270" s="199"/>
      <c r="AC270" s="199"/>
      <c r="AD270" s="201"/>
      <c r="AE270" s="202"/>
      <c r="AF270" s="202"/>
      <c r="AG270" s="203"/>
      <c r="AH270" s="203"/>
      <c r="AI270" s="203"/>
      <c r="AJ270" s="203"/>
      <c r="AK270" s="203"/>
      <c r="AL270" s="203"/>
      <c r="AM270" s="203"/>
      <c r="AN270" s="203"/>
      <c r="AO270" s="203"/>
      <c r="AP270" s="203"/>
      <c r="AQ270" s="203"/>
      <c r="AR270" s="203"/>
      <c r="AS270" s="203"/>
      <c r="AT270" s="203"/>
      <c r="AU270" s="203"/>
      <c r="AV270" s="203"/>
      <c r="AW270" s="203"/>
      <c r="AX270" s="203"/>
      <c r="AY270" s="203"/>
      <c r="AZ270" s="203"/>
      <c r="BA270" s="203"/>
      <c r="BB270" s="204"/>
      <c r="BC270" s="204"/>
      <c r="BD270" s="204"/>
      <c r="BE270" s="204"/>
      <c r="BF270" s="204"/>
      <c r="BG270" s="204"/>
      <c r="BH270" s="204"/>
      <c r="BI270" s="204"/>
      <c r="BJ270" s="204"/>
      <c r="BK270" s="204"/>
      <c r="BL270" s="204"/>
      <c r="BM270" s="204"/>
      <c r="BN270" s="204"/>
      <c r="BO270" s="204"/>
      <c r="BP270" s="204"/>
      <c r="BQ270" s="204"/>
      <c r="BR270" s="204"/>
      <c r="BS270" s="204"/>
      <c r="BT270" s="204"/>
      <c r="BU270" s="204"/>
      <c r="BV270" s="205"/>
      <c r="BW270" s="205"/>
      <c r="BX270" s="205"/>
      <c r="BY270" s="204"/>
      <c r="BZ270" s="204"/>
      <c r="CA270" s="204"/>
      <c r="CB270" s="205"/>
      <c r="CC270" s="204"/>
      <c r="CD270" s="205"/>
      <c r="CE270" s="204"/>
      <c r="CF270" s="204"/>
      <c r="CG270" s="204"/>
      <c r="CH270" s="206"/>
      <c r="CI270" s="204"/>
      <c r="CJ270" s="204"/>
      <c r="CK270" s="204"/>
      <c r="CL270" s="204"/>
      <c r="CM270" s="204"/>
      <c r="CN270" s="206"/>
      <c r="CO270" s="204"/>
      <c r="CP270" s="204"/>
      <c r="CQ270" s="204"/>
      <c r="CR270" s="207"/>
      <c r="CS270" s="207"/>
      <c r="CT270" s="208"/>
      <c r="CU270" s="209"/>
      <c r="CV270" s="208"/>
      <c r="CW270" s="207"/>
      <c r="CX270" s="207"/>
      <c r="CY270" s="207"/>
      <c r="DG270" s="172"/>
    </row>
    <row r="271" spans="3:111">
      <c r="C271" s="192"/>
      <c r="D271" s="192"/>
      <c r="E271" s="192"/>
      <c r="F271" s="192"/>
      <c r="G271" s="193"/>
      <c r="H271" s="192"/>
      <c r="I271" s="192"/>
      <c r="J271" s="194"/>
      <c r="K271" s="195"/>
      <c r="L271" s="195"/>
      <c r="M271" s="196"/>
      <c r="N271" s="197"/>
      <c r="O271" s="196"/>
      <c r="P271" s="198"/>
      <c r="Q271" s="198"/>
      <c r="R271" s="199"/>
      <c r="S271" s="199"/>
      <c r="T271" s="198"/>
      <c r="U271" s="199"/>
      <c r="V271" s="199"/>
      <c r="W271" s="199"/>
      <c r="X271" s="198"/>
      <c r="Y271" s="200"/>
      <c r="Z271" s="198"/>
      <c r="AA271" s="198"/>
      <c r="AB271" s="199"/>
      <c r="AC271" s="199"/>
      <c r="AD271" s="201"/>
      <c r="AE271" s="202"/>
      <c r="AF271" s="202"/>
      <c r="AG271" s="203"/>
      <c r="AH271" s="203"/>
      <c r="AI271" s="203"/>
      <c r="AJ271" s="203"/>
      <c r="AK271" s="203"/>
      <c r="AL271" s="203"/>
      <c r="AM271" s="203"/>
      <c r="AN271" s="203"/>
      <c r="AO271" s="203"/>
      <c r="AP271" s="203"/>
      <c r="AQ271" s="203"/>
      <c r="AR271" s="203"/>
      <c r="AS271" s="203"/>
      <c r="AT271" s="203"/>
      <c r="AU271" s="203"/>
      <c r="AV271" s="203"/>
      <c r="AW271" s="203"/>
      <c r="AX271" s="203"/>
      <c r="AY271" s="203"/>
      <c r="AZ271" s="203"/>
      <c r="BA271" s="203"/>
      <c r="BB271" s="204"/>
      <c r="BC271" s="204"/>
      <c r="BD271" s="204"/>
      <c r="BE271" s="204"/>
      <c r="BF271" s="204"/>
      <c r="BG271" s="204"/>
      <c r="BH271" s="204"/>
      <c r="BI271" s="204"/>
      <c r="BJ271" s="204"/>
      <c r="BK271" s="204"/>
      <c r="BL271" s="204"/>
      <c r="BM271" s="204"/>
      <c r="BN271" s="204"/>
      <c r="BO271" s="204"/>
      <c r="BP271" s="204"/>
      <c r="BQ271" s="204"/>
      <c r="BR271" s="204"/>
      <c r="BS271" s="204"/>
      <c r="BT271" s="204"/>
      <c r="BU271" s="204"/>
      <c r="BV271" s="205"/>
      <c r="BW271" s="205"/>
      <c r="BX271" s="205"/>
      <c r="BY271" s="204"/>
      <c r="BZ271" s="204"/>
      <c r="CA271" s="204"/>
      <c r="CB271" s="205"/>
      <c r="CC271" s="204"/>
      <c r="CD271" s="205"/>
      <c r="CE271" s="204"/>
      <c r="CF271" s="204"/>
      <c r="CG271" s="204"/>
      <c r="CH271" s="206"/>
      <c r="CI271" s="204"/>
      <c r="CJ271" s="204"/>
      <c r="CK271" s="204"/>
      <c r="CL271" s="204"/>
      <c r="CM271" s="204"/>
      <c r="CN271" s="206"/>
      <c r="CO271" s="204"/>
      <c r="CP271" s="204"/>
      <c r="CQ271" s="204"/>
      <c r="CR271" s="207"/>
      <c r="CS271" s="207"/>
      <c r="CT271" s="208"/>
      <c r="CU271" s="209"/>
      <c r="CV271" s="208"/>
      <c r="CW271" s="207"/>
      <c r="CX271" s="207"/>
      <c r="CY271" s="207"/>
      <c r="DG271" s="172"/>
    </row>
    <row r="272" spans="3:111">
      <c r="C272" s="192"/>
      <c r="D272" s="192"/>
      <c r="E272" s="192"/>
      <c r="F272" s="192"/>
      <c r="G272" s="193"/>
      <c r="H272" s="192"/>
      <c r="I272" s="192"/>
      <c r="J272" s="194"/>
      <c r="K272" s="195"/>
      <c r="L272" s="195"/>
      <c r="M272" s="196"/>
      <c r="N272" s="197"/>
      <c r="O272" s="196"/>
      <c r="P272" s="198"/>
      <c r="Q272" s="198"/>
      <c r="R272" s="199"/>
      <c r="S272" s="199"/>
      <c r="T272" s="198"/>
      <c r="U272" s="199"/>
      <c r="V272" s="199"/>
      <c r="W272" s="199"/>
      <c r="X272" s="198"/>
      <c r="Y272" s="200"/>
      <c r="Z272" s="198"/>
      <c r="AA272" s="198"/>
      <c r="AB272" s="199"/>
      <c r="AC272" s="199"/>
      <c r="AD272" s="201"/>
      <c r="AE272" s="202"/>
      <c r="AF272" s="202"/>
      <c r="AG272" s="203"/>
      <c r="AH272" s="203"/>
      <c r="AI272" s="203"/>
      <c r="AJ272" s="203"/>
      <c r="AK272" s="203"/>
      <c r="AL272" s="203"/>
      <c r="AM272" s="203"/>
      <c r="AN272" s="203"/>
      <c r="AO272" s="203"/>
      <c r="AP272" s="203"/>
      <c r="AQ272" s="203"/>
      <c r="AR272" s="203"/>
      <c r="AS272" s="203"/>
      <c r="AT272" s="203"/>
      <c r="AU272" s="203"/>
      <c r="AV272" s="203"/>
      <c r="AW272" s="203"/>
      <c r="AX272" s="203"/>
      <c r="AY272" s="203"/>
      <c r="AZ272" s="203"/>
      <c r="BA272" s="203"/>
      <c r="BB272" s="204"/>
      <c r="BC272" s="204"/>
      <c r="BD272" s="204"/>
      <c r="BE272" s="204"/>
      <c r="BF272" s="204"/>
      <c r="BG272" s="204"/>
      <c r="BH272" s="204"/>
      <c r="BI272" s="204"/>
      <c r="BJ272" s="204"/>
      <c r="BK272" s="204"/>
      <c r="BL272" s="204"/>
      <c r="BM272" s="204"/>
      <c r="BN272" s="204"/>
      <c r="BO272" s="204"/>
      <c r="BP272" s="204"/>
      <c r="BQ272" s="204"/>
      <c r="BR272" s="204"/>
      <c r="BS272" s="204"/>
      <c r="BT272" s="204"/>
      <c r="BU272" s="204"/>
      <c r="BV272" s="205"/>
      <c r="BW272" s="205"/>
      <c r="BX272" s="205"/>
      <c r="BY272" s="204"/>
      <c r="BZ272" s="204"/>
      <c r="CA272" s="204"/>
      <c r="CB272" s="205"/>
      <c r="CC272" s="204"/>
      <c r="CD272" s="205"/>
      <c r="CE272" s="204"/>
      <c r="CF272" s="204"/>
      <c r="CG272" s="204"/>
      <c r="CH272" s="206"/>
      <c r="CI272" s="204"/>
      <c r="CJ272" s="204"/>
      <c r="CK272" s="204"/>
      <c r="CL272" s="204"/>
      <c r="CM272" s="204"/>
      <c r="CN272" s="206"/>
      <c r="CO272" s="204"/>
      <c r="CP272" s="204"/>
      <c r="CQ272" s="204"/>
      <c r="CR272" s="207"/>
      <c r="CS272" s="207"/>
      <c r="CT272" s="208"/>
      <c r="CU272" s="209"/>
      <c r="CV272" s="208"/>
      <c r="CW272" s="207"/>
      <c r="CX272" s="207"/>
      <c r="CY272" s="207"/>
      <c r="DG272" s="172"/>
    </row>
    <row r="273" spans="3:111">
      <c r="C273" s="192"/>
      <c r="D273" s="192"/>
      <c r="E273" s="192"/>
      <c r="F273" s="192"/>
      <c r="G273" s="193"/>
      <c r="H273" s="192"/>
      <c r="I273" s="192"/>
      <c r="J273" s="194"/>
      <c r="K273" s="195"/>
      <c r="L273" s="195"/>
      <c r="M273" s="196"/>
      <c r="N273" s="197"/>
      <c r="O273" s="196"/>
      <c r="P273" s="198"/>
      <c r="Q273" s="198"/>
      <c r="R273" s="199"/>
      <c r="S273" s="199"/>
      <c r="T273" s="198"/>
      <c r="U273" s="199"/>
      <c r="V273" s="199"/>
      <c r="W273" s="199"/>
      <c r="X273" s="198"/>
      <c r="Y273" s="200"/>
      <c r="Z273" s="198"/>
      <c r="AA273" s="198"/>
      <c r="AB273" s="199"/>
      <c r="AC273" s="199"/>
      <c r="AD273" s="201"/>
      <c r="AE273" s="202"/>
      <c r="AF273" s="202"/>
      <c r="AG273" s="203"/>
      <c r="AH273" s="203"/>
      <c r="AI273" s="203"/>
      <c r="AJ273" s="203"/>
      <c r="AK273" s="203"/>
      <c r="AL273" s="203"/>
      <c r="AM273" s="203"/>
      <c r="AN273" s="203"/>
      <c r="AO273" s="203"/>
      <c r="AP273" s="203"/>
      <c r="AQ273" s="203"/>
      <c r="AR273" s="203"/>
      <c r="AS273" s="203"/>
      <c r="AT273" s="203"/>
      <c r="AU273" s="203"/>
      <c r="AV273" s="203"/>
      <c r="AW273" s="203"/>
      <c r="AX273" s="203"/>
      <c r="AY273" s="203"/>
      <c r="AZ273" s="203"/>
      <c r="BA273" s="203"/>
      <c r="BB273" s="204"/>
      <c r="BC273" s="204"/>
      <c r="BD273" s="204"/>
      <c r="BE273" s="204"/>
      <c r="BF273" s="204"/>
      <c r="BG273" s="204"/>
      <c r="BH273" s="204"/>
      <c r="BI273" s="204"/>
      <c r="BJ273" s="204"/>
      <c r="BK273" s="204"/>
      <c r="BL273" s="204"/>
      <c r="BM273" s="204"/>
      <c r="BN273" s="204"/>
      <c r="BO273" s="204"/>
      <c r="BP273" s="204"/>
      <c r="BQ273" s="204"/>
      <c r="BR273" s="204"/>
      <c r="BS273" s="204"/>
      <c r="BT273" s="204"/>
      <c r="BU273" s="204"/>
      <c r="BV273" s="205"/>
      <c r="BW273" s="205"/>
      <c r="BX273" s="205"/>
      <c r="BY273" s="204"/>
      <c r="BZ273" s="204"/>
      <c r="CA273" s="204"/>
      <c r="CB273" s="205"/>
      <c r="CC273" s="204"/>
      <c r="CD273" s="205"/>
      <c r="CE273" s="204"/>
      <c r="CF273" s="204"/>
      <c r="CG273" s="204"/>
      <c r="CH273" s="206"/>
      <c r="CI273" s="204"/>
      <c r="CJ273" s="204"/>
      <c r="CK273" s="204"/>
      <c r="CL273" s="204"/>
      <c r="CM273" s="204"/>
      <c r="CN273" s="206"/>
      <c r="CO273" s="204"/>
      <c r="CP273" s="204"/>
      <c r="CQ273" s="204"/>
      <c r="CR273" s="207"/>
      <c r="CS273" s="207"/>
      <c r="CT273" s="208"/>
      <c r="CU273" s="209"/>
      <c r="CV273" s="208"/>
      <c r="CW273" s="207"/>
      <c r="CX273" s="207"/>
      <c r="CY273" s="207"/>
      <c r="DG273" s="172"/>
    </row>
    <row r="274" spans="3:111">
      <c r="C274" s="192"/>
      <c r="D274" s="192"/>
      <c r="E274" s="192"/>
      <c r="F274" s="192"/>
      <c r="G274" s="193"/>
      <c r="H274" s="192"/>
      <c r="I274" s="192"/>
      <c r="J274" s="194"/>
      <c r="K274" s="195"/>
      <c r="L274" s="195"/>
      <c r="M274" s="196"/>
      <c r="N274" s="197"/>
      <c r="O274" s="196"/>
      <c r="P274" s="198"/>
      <c r="Q274" s="198"/>
      <c r="R274" s="199"/>
      <c r="S274" s="199"/>
      <c r="T274" s="198"/>
      <c r="U274" s="199"/>
      <c r="V274" s="199"/>
      <c r="W274" s="199"/>
      <c r="X274" s="198"/>
      <c r="Y274" s="200"/>
      <c r="Z274" s="198"/>
      <c r="AA274" s="198"/>
      <c r="AB274" s="199"/>
      <c r="AC274" s="199"/>
      <c r="AD274" s="201"/>
      <c r="AE274" s="202"/>
      <c r="AF274" s="202"/>
      <c r="AG274" s="203"/>
      <c r="AH274" s="203"/>
      <c r="AI274" s="203"/>
      <c r="AJ274" s="203"/>
      <c r="AK274" s="203"/>
      <c r="AL274" s="203"/>
      <c r="AM274" s="203"/>
      <c r="AN274" s="203"/>
      <c r="AO274" s="203"/>
      <c r="AP274" s="203"/>
      <c r="AQ274" s="203"/>
      <c r="AR274" s="203"/>
      <c r="AS274" s="203"/>
      <c r="AT274" s="203"/>
      <c r="AU274" s="203"/>
      <c r="AV274" s="203"/>
      <c r="AW274" s="203"/>
      <c r="AX274" s="203"/>
      <c r="AY274" s="203"/>
      <c r="AZ274" s="203"/>
      <c r="BA274" s="203"/>
      <c r="BB274" s="204"/>
      <c r="BC274" s="204"/>
      <c r="BD274" s="204"/>
      <c r="BE274" s="204"/>
      <c r="BF274" s="204"/>
      <c r="BG274" s="204"/>
      <c r="BH274" s="204"/>
      <c r="BI274" s="204"/>
      <c r="BJ274" s="204"/>
      <c r="BK274" s="204"/>
      <c r="BL274" s="204"/>
      <c r="BM274" s="204"/>
      <c r="BN274" s="204"/>
      <c r="BO274" s="204"/>
      <c r="BP274" s="204"/>
      <c r="BQ274" s="204"/>
      <c r="BR274" s="204"/>
      <c r="BS274" s="204"/>
      <c r="BT274" s="204"/>
      <c r="BU274" s="204"/>
      <c r="BV274" s="205"/>
      <c r="BW274" s="205"/>
      <c r="BX274" s="205"/>
      <c r="BY274" s="204"/>
      <c r="BZ274" s="204"/>
      <c r="CA274" s="204"/>
      <c r="CB274" s="205"/>
      <c r="CC274" s="204"/>
      <c r="CD274" s="205"/>
      <c r="CE274" s="204"/>
      <c r="CF274" s="204"/>
      <c r="CG274" s="204"/>
      <c r="CH274" s="206"/>
      <c r="CI274" s="204"/>
      <c r="CJ274" s="204"/>
      <c r="CK274" s="204"/>
      <c r="CL274" s="204"/>
      <c r="CM274" s="204"/>
      <c r="CN274" s="206"/>
      <c r="CO274" s="204"/>
      <c r="CP274" s="204"/>
      <c r="CQ274" s="204"/>
      <c r="CR274" s="207"/>
      <c r="CS274" s="207"/>
      <c r="CT274" s="208"/>
      <c r="CU274" s="209"/>
      <c r="CV274" s="208"/>
      <c r="CW274" s="207"/>
      <c r="CX274" s="207"/>
      <c r="CY274" s="207"/>
      <c r="DG274" s="172"/>
    </row>
    <row r="275" spans="3:111">
      <c r="C275" s="192"/>
      <c r="D275" s="192"/>
      <c r="E275" s="192"/>
      <c r="F275" s="192"/>
      <c r="G275" s="193"/>
      <c r="H275" s="192"/>
      <c r="I275" s="192"/>
      <c r="J275" s="194"/>
      <c r="K275" s="195"/>
      <c r="L275" s="195"/>
      <c r="M275" s="196"/>
      <c r="N275" s="197"/>
      <c r="O275" s="196"/>
      <c r="P275" s="198"/>
      <c r="Q275" s="198"/>
      <c r="R275" s="199"/>
      <c r="S275" s="199"/>
      <c r="T275" s="198"/>
      <c r="U275" s="199"/>
      <c r="V275" s="199"/>
      <c r="W275" s="199"/>
      <c r="X275" s="198"/>
      <c r="Y275" s="200"/>
      <c r="Z275" s="198"/>
      <c r="AA275" s="198"/>
      <c r="AB275" s="199"/>
      <c r="AC275" s="199"/>
      <c r="AD275" s="201"/>
      <c r="AE275" s="202"/>
      <c r="AF275" s="202"/>
      <c r="AG275" s="203"/>
      <c r="AH275" s="203"/>
      <c r="AI275" s="203"/>
      <c r="AJ275" s="203"/>
      <c r="AK275" s="203"/>
      <c r="AL275" s="203"/>
      <c r="AM275" s="203"/>
      <c r="AN275" s="203"/>
      <c r="AO275" s="203"/>
      <c r="AP275" s="203"/>
      <c r="AQ275" s="203"/>
      <c r="AR275" s="203"/>
      <c r="AS275" s="203"/>
      <c r="AT275" s="203"/>
      <c r="AU275" s="203"/>
      <c r="AV275" s="203"/>
      <c r="AW275" s="203"/>
      <c r="AX275" s="203"/>
      <c r="AY275" s="203"/>
      <c r="AZ275" s="203"/>
      <c r="BA275" s="203"/>
      <c r="BB275" s="204"/>
      <c r="BC275" s="204"/>
      <c r="BD275" s="204"/>
      <c r="BE275" s="204"/>
      <c r="BF275" s="204"/>
      <c r="BG275" s="204"/>
      <c r="BH275" s="204"/>
      <c r="BI275" s="204"/>
      <c r="BJ275" s="204"/>
      <c r="BK275" s="204"/>
      <c r="BL275" s="204"/>
      <c r="BM275" s="204"/>
      <c r="BN275" s="204"/>
      <c r="BO275" s="204"/>
      <c r="BP275" s="204"/>
      <c r="BQ275" s="204"/>
      <c r="BR275" s="204"/>
      <c r="BS275" s="204"/>
      <c r="BT275" s="204"/>
      <c r="BU275" s="204"/>
      <c r="BV275" s="205"/>
      <c r="BW275" s="205"/>
      <c r="BX275" s="205"/>
      <c r="BY275" s="204"/>
      <c r="BZ275" s="204"/>
      <c r="CA275" s="204"/>
      <c r="CB275" s="205"/>
      <c r="CC275" s="204"/>
      <c r="CD275" s="205"/>
      <c r="CE275" s="204"/>
      <c r="CF275" s="204"/>
      <c r="CG275" s="204"/>
      <c r="CH275" s="206"/>
      <c r="CI275" s="204"/>
      <c r="CJ275" s="204"/>
      <c r="CK275" s="204"/>
      <c r="CL275" s="204"/>
      <c r="CM275" s="204"/>
      <c r="CN275" s="206"/>
      <c r="CO275" s="204"/>
      <c r="CP275" s="204"/>
      <c r="CQ275" s="204"/>
      <c r="CR275" s="207"/>
      <c r="CS275" s="207"/>
      <c r="CT275" s="208"/>
      <c r="CU275" s="209"/>
      <c r="CV275" s="208"/>
      <c r="CW275" s="207"/>
      <c r="CX275" s="207"/>
      <c r="CY275" s="207"/>
      <c r="DG275" s="172"/>
    </row>
    <row r="276" spans="3:111">
      <c r="C276" s="192"/>
      <c r="D276" s="192"/>
      <c r="E276" s="192"/>
      <c r="F276" s="192"/>
      <c r="G276" s="193"/>
      <c r="H276" s="192"/>
      <c r="I276" s="192"/>
      <c r="J276" s="194"/>
      <c r="K276" s="195"/>
      <c r="L276" s="195"/>
      <c r="M276" s="196"/>
      <c r="N276" s="197"/>
      <c r="O276" s="196"/>
      <c r="P276" s="198"/>
      <c r="Q276" s="198"/>
      <c r="R276" s="199"/>
      <c r="S276" s="199"/>
      <c r="T276" s="198"/>
      <c r="U276" s="199"/>
      <c r="V276" s="199"/>
      <c r="W276" s="199"/>
      <c r="X276" s="198"/>
      <c r="Y276" s="200"/>
      <c r="Z276" s="198"/>
      <c r="AA276" s="198"/>
      <c r="AB276" s="199"/>
      <c r="AC276" s="199"/>
      <c r="AD276" s="201"/>
      <c r="AE276" s="202"/>
      <c r="AF276" s="202"/>
      <c r="AG276" s="203"/>
      <c r="AH276" s="203"/>
      <c r="AI276" s="203"/>
      <c r="AJ276" s="203"/>
      <c r="AK276" s="203"/>
      <c r="AL276" s="203"/>
      <c r="AM276" s="203"/>
      <c r="AN276" s="203"/>
      <c r="AO276" s="203"/>
      <c r="AP276" s="203"/>
      <c r="AQ276" s="203"/>
      <c r="AR276" s="203"/>
      <c r="AS276" s="203"/>
      <c r="AT276" s="203"/>
      <c r="AU276" s="203"/>
      <c r="AV276" s="203"/>
      <c r="AW276" s="203"/>
      <c r="AX276" s="203"/>
      <c r="AY276" s="203"/>
      <c r="AZ276" s="203"/>
      <c r="BA276" s="203"/>
      <c r="BB276" s="204"/>
      <c r="BC276" s="204"/>
      <c r="BD276" s="204"/>
      <c r="BE276" s="204"/>
      <c r="BF276" s="204"/>
      <c r="BG276" s="204"/>
      <c r="BH276" s="204"/>
      <c r="BI276" s="204"/>
      <c r="BJ276" s="204"/>
      <c r="BK276" s="204"/>
      <c r="BL276" s="204"/>
      <c r="BM276" s="204"/>
      <c r="BN276" s="204"/>
      <c r="BO276" s="204"/>
      <c r="BP276" s="204"/>
      <c r="BQ276" s="204"/>
      <c r="BR276" s="204"/>
      <c r="BS276" s="204"/>
      <c r="BT276" s="204"/>
      <c r="BU276" s="204"/>
      <c r="BV276" s="205"/>
      <c r="BW276" s="205"/>
      <c r="BX276" s="205"/>
      <c r="BY276" s="204"/>
      <c r="BZ276" s="204"/>
      <c r="CA276" s="204"/>
      <c r="CB276" s="205"/>
      <c r="CC276" s="204"/>
      <c r="CD276" s="205"/>
      <c r="CE276" s="204"/>
      <c r="CF276" s="204"/>
      <c r="CG276" s="204"/>
      <c r="CH276" s="206"/>
      <c r="CI276" s="204"/>
      <c r="CJ276" s="204"/>
      <c r="CK276" s="204"/>
      <c r="CL276" s="204"/>
      <c r="CM276" s="204"/>
      <c r="CN276" s="206"/>
      <c r="CO276" s="204"/>
      <c r="CP276" s="204"/>
      <c r="CQ276" s="204"/>
      <c r="CR276" s="207"/>
      <c r="CS276" s="207"/>
      <c r="CT276" s="208"/>
      <c r="CU276" s="209"/>
      <c r="CV276" s="208"/>
      <c r="CW276" s="207"/>
      <c r="CX276" s="207"/>
      <c r="CY276" s="207"/>
      <c r="DG276" s="172"/>
    </row>
    <row r="277" spans="3:111">
      <c r="C277" s="192"/>
      <c r="D277" s="192"/>
      <c r="E277" s="192"/>
      <c r="F277" s="192"/>
      <c r="G277" s="193"/>
      <c r="H277" s="192"/>
      <c r="I277" s="192"/>
      <c r="J277" s="194"/>
      <c r="K277" s="195"/>
      <c r="L277" s="195"/>
      <c r="M277" s="196"/>
      <c r="N277" s="197"/>
      <c r="O277" s="196"/>
      <c r="P277" s="198"/>
      <c r="Q277" s="198"/>
      <c r="R277" s="199"/>
      <c r="S277" s="199"/>
      <c r="T277" s="198"/>
      <c r="U277" s="199"/>
      <c r="V277" s="199"/>
      <c r="W277" s="199"/>
      <c r="X277" s="198"/>
      <c r="Y277" s="200"/>
      <c r="Z277" s="198"/>
      <c r="AA277" s="198"/>
      <c r="AB277" s="199"/>
      <c r="AC277" s="199"/>
      <c r="AD277" s="201"/>
      <c r="AE277" s="202"/>
      <c r="AF277" s="202"/>
      <c r="AG277" s="203"/>
      <c r="AH277" s="203"/>
      <c r="AI277" s="203"/>
      <c r="AJ277" s="203"/>
      <c r="AK277" s="203"/>
      <c r="AL277" s="203"/>
      <c r="AM277" s="203"/>
      <c r="AN277" s="203"/>
      <c r="AO277" s="203"/>
      <c r="AP277" s="203"/>
      <c r="AQ277" s="203"/>
      <c r="AR277" s="203"/>
      <c r="AS277" s="203"/>
      <c r="AT277" s="203"/>
      <c r="AU277" s="203"/>
      <c r="AV277" s="203"/>
      <c r="AW277" s="203"/>
      <c r="AX277" s="203"/>
      <c r="AY277" s="203"/>
      <c r="AZ277" s="203"/>
      <c r="BA277" s="203"/>
      <c r="BB277" s="204"/>
      <c r="BC277" s="204"/>
      <c r="BD277" s="204"/>
      <c r="BE277" s="204"/>
      <c r="BF277" s="204"/>
      <c r="BG277" s="204"/>
      <c r="BH277" s="204"/>
      <c r="BI277" s="204"/>
      <c r="BJ277" s="204"/>
      <c r="BK277" s="204"/>
      <c r="BL277" s="204"/>
      <c r="BM277" s="204"/>
      <c r="BN277" s="204"/>
      <c r="BO277" s="204"/>
      <c r="BP277" s="204"/>
      <c r="BQ277" s="204"/>
      <c r="BR277" s="204"/>
      <c r="BS277" s="204"/>
      <c r="BT277" s="204"/>
      <c r="BU277" s="204"/>
      <c r="BV277" s="205"/>
      <c r="BW277" s="205"/>
      <c r="BX277" s="205"/>
      <c r="BY277" s="204"/>
      <c r="BZ277" s="204"/>
      <c r="CA277" s="204"/>
      <c r="CB277" s="205"/>
      <c r="CC277" s="204"/>
      <c r="CD277" s="205"/>
      <c r="CE277" s="204"/>
      <c r="CF277" s="204"/>
      <c r="CG277" s="204"/>
      <c r="CH277" s="206"/>
      <c r="CI277" s="204"/>
      <c r="CJ277" s="204"/>
      <c r="CK277" s="204"/>
      <c r="CL277" s="204"/>
      <c r="CM277" s="204"/>
      <c r="CN277" s="206"/>
      <c r="CO277" s="204"/>
      <c r="CP277" s="204"/>
      <c r="CQ277" s="204"/>
      <c r="CR277" s="207"/>
      <c r="CS277" s="207"/>
      <c r="CT277" s="208"/>
      <c r="CU277" s="209"/>
      <c r="CV277" s="208"/>
      <c r="CW277" s="207"/>
      <c r="CX277" s="207"/>
      <c r="CY277" s="207"/>
      <c r="DG277" s="172"/>
    </row>
    <row r="278" spans="3:111">
      <c r="C278" s="192"/>
      <c r="D278" s="192"/>
      <c r="E278" s="192"/>
      <c r="F278" s="192"/>
      <c r="G278" s="193"/>
      <c r="H278" s="192"/>
      <c r="I278" s="192"/>
      <c r="J278" s="194"/>
      <c r="K278" s="195"/>
      <c r="L278" s="195"/>
      <c r="M278" s="196"/>
      <c r="N278" s="197"/>
      <c r="O278" s="196"/>
      <c r="P278" s="198"/>
      <c r="Q278" s="198"/>
      <c r="R278" s="199"/>
      <c r="S278" s="199"/>
      <c r="T278" s="198"/>
      <c r="U278" s="199"/>
      <c r="V278" s="199"/>
      <c r="W278" s="199"/>
      <c r="X278" s="198"/>
      <c r="Y278" s="200"/>
      <c r="Z278" s="198"/>
      <c r="AA278" s="198"/>
      <c r="AB278" s="199"/>
      <c r="AC278" s="199"/>
      <c r="AD278" s="201"/>
      <c r="AE278" s="202"/>
      <c r="AF278" s="202"/>
      <c r="AG278" s="203"/>
      <c r="AH278" s="203"/>
      <c r="AI278" s="203"/>
      <c r="AJ278" s="203"/>
      <c r="AK278" s="203"/>
      <c r="AL278" s="203"/>
      <c r="AM278" s="203"/>
      <c r="AN278" s="203"/>
      <c r="AO278" s="203"/>
      <c r="AP278" s="203"/>
      <c r="AQ278" s="203"/>
      <c r="AR278" s="203"/>
      <c r="AS278" s="203"/>
      <c r="AT278" s="203"/>
      <c r="AU278" s="203"/>
      <c r="AV278" s="203"/>
      <c r="AW278" s="203"/>
      <c r="AX278" s="203"/>
      <c r="AY278" s="203"/>
      <c r="AZ278" s="203"/>
      <c r="BA278" s="203"/>
      <c r="BB278" s="204"/>
      <c r="BC278" s="204"/>
      <c r="BD278" s="204"/>
      <c r="BE278" s="204"/>
      <c r="BF278" s="204"/>
      <c r="BG278" s="204"/>
      <c r="BH278" s="204"/>
      <c r="BI278" s="204"/>
      <c r="BJ278" s="204"/>
      <c r="BK278" s="204"/>
      <c r="BL278" s="204"/>
      <c r="BM278" s="204"/>
      <c r="BN278" s="204"/>
      <c r="BO278" s="204"/>
      <c r="BP278" s="204"/>
      <c r="BQ278" s="204"/>
      <c r="BR278" s="204"/>
      <c r="BS278" s="204"/>
      <c r="BT278" s="204"/>
      <c r="BU278" s="204"/>
      <c r="BV278" s="205"/>
      <c r="BW278" s="205"/>
      <c r="BX278" s="205"/>
      <c r="BY278" s="204"/>
      <c r="BZ278" s="204"/>
      <c r="CA278" s="204"/>
      <c r="CB278" s="205"/>
      <c r="CC278" s="204"/>
      <c r="CD278" s="205"/>
      <c r="CE278" s="204"/>
      <c r="CF278" s="204"/>
      <c r="CG278" s="204"/>
      <c r="CH278" s="206"/>
      <c r="CI278" s="204"/>
      <c r="CJ278" s="204"/>
      <c r="CK278" s="204"/>
      <c r="CL278" s="204"/>
      <c r="CM278" s="204"/>
      <c r="CN278" s="206"/>
      <c r="CO278" s="204"/>
      <c r="CP278" s="204"/>
      <c r="CQ278" s="204"/>
      <c r="CR278" s="207"/>
      <c r="CS278" s="207"/>
      <c r="CT278" s="208"/>
      <c r="CU278" s="209"/>
      <c r="CV278" s="208"/>
      <c r="CW278" s="207"/>
      <c r="CX278" s="207"/>
      <c r="CY278" s="207"/>
      <c r="DG278" s="172"/>
    </row>
    <row r="279" spans="3:111">
      <c r="C279" s="192"/>
      <c r="D279" s="192"/>
      <c r="E279" s="192"/>
      <c r="F279" s="192"/>
      <c r="G279" s="193"/>
      <c r="H279" s="192"/>
      <c r="I279" s="192"/>
      <c r="J279" s="194"/>
      <c r="K279" s="195"/>
      <c r="L279" s="195"/>
      <c r="M279" s="196"/>
      <c r="N279" s="197"/>
      <c r="O279" s="196"/>
      <c r="P279" s="198"/>
      <c r="Q279" s="198"/>
      <c r="R279" s="199"/>
      <c r="S279" s="199"/>
      <c r="T279" s="198"/>
      <c r="U279" s="199"/>
      <c r="V279" s="199"/>
      <c r="W279" s="199"/>
      <c r="X279" s="198"/>
      <c r="Y279" s="200"/>
      <c r="Z279" s="198"/>
      <c r="AA279" s="198"/>
      <c r="AB279" s="199"/>
      <c r="AC279" s="199"/>
      <c r="AD279" s="201"/>
      <c r="AE279" s="202"/>
      <c r="AF279" s="202"/>
      <c r="AG279" s="203"/>
      <c r="AH279" s="203"/>
      <c r="AI279" s="203"/>
      <c r="AJ279" s="203"/>
      <c r="AK279" s="203"/>
      <c r="AL279" s="203"/>
      <c r="AM279" s="203"/>
      <c r="AN279" s="203"/>
      <c r="AO279" s="203"/>
      <c r="AP279" s="203"/>
      <c r="AQ279" s="203"/>
      <c r="AR279" s="203"/>
      <c r="AS279" s="203"/>
      <c r="AT279" s="203"/>
      <c r="AU279" s="203"/>
      <c r="AV279" s="203"/>
      <c r="AW279" s="203"/>
      <c r="AX279" s="203"/>
      <c r="AY279" s="203"/>
      <c r="AZ279" s="203"/>
      <c r="BA279" s="203"/>
      <c r="BB279" s="204"/>
      <c r="BC279" s="204"/>
      <c r="BD279" s="204"/>
      <c r="BE279" s="204"/>
      <c r="BF279" s="204"/>
      <c r="BG279" s="204"/>
      <c r="BH279" s="204"/>
      <c r="BI279" s="204"/>
      <c r="BJ279" s="204"/>
      <c r="BK279" s="204"/>
      <c r="BL279" s="204"/>
      <c r="BM279" s="204"/>
      <c r="BN279" s="204"/>
      <c r="BO279" s="204"/>
      <c r="BP279" s="204"/>
      <c r="BQ279" s="204"/>
      <c r="BR279" s="204"/>
      <c r="BS279" s="204"/>
      <c r="BT279" s="204"/>
      <c r="BU279" s="204"/>
      <c r="BV279" s="205"/>
      <c r="BW279" s="205"/>
      <c r="BX279" s="205"/>
      <c r="BY279" s="204"/>
      <c r="BZ279" s="204"/>
      <c r="CA279" s="204"/>
      <c r="CB279" s="205"/>
      <c r="CC279" s="204"/>
      <c r="CD279" s="205"/>
      <c r="CE279" s="204"/>
      <c r="CF279" s="204"/>
      <c r="CG279" s="204"/>
      <c r="CH279" s="206"/>
      <c r="CI279" s="204"/>
      <c r="CJ279" s="204"/>
      <c r="CK279" s="204"/>
      <c r="CL279" s="204"/>
      <c r="CM279" s="204"/>
      <c r="CN279" s="206"/>
      <c r="CO279" s="204"/>
      <c r="CP279" s="204"/>
      <c r="CQ279" s="204"/>
      <c r="CR279" s="207"/>
      <c r="CS279" s="207"/>
      <c r="CT279" s="208"/>
      <c r="CU279" s="209"/>
      <c r="CV279" s="208"/>
      <c r="CW279" s="207"/>
      <c r="CX279" s="207"/>
      <c r="CY279" s="207"/>
      <c r="DG279" s="172"/>
    </row>
    <row r="280" spans="3:111">
      <c r="C280" s="192"/>
      <c r="D280" s="192"/>
      <c r="E280" s="192"/>
      <c r="F280" s="192"/>
      <c r="G280" s="193"/>
      <c r="H280" s="192"/>
      <c r="I280" s="192"/>
      <c r="J280" s="194"/>
      <c r="K280" s="195"/>
      <c r="L280" s="195"/>
      <c r="M280" s="196"/>
      <c r="N280" s="197"/>
      <c r="O280" s="196"/>
      <c r="P280" s="198"/>
      <c r="Q280" s="198"/>
      <c r="R280" s="199"/>
      <c r="S280" s="199"/>
      <c r="T280" s="198"/>
      <c r="U280" s="199"/>
      <c r="V280" s="199"/>
      <c r="W280" s="199"/>
      <c r="X280" s="198"/>
      <c r="Y280" s="200"/>
      <c r="Z280" s="198"/>
      <c r="AA280" s="198"/>
      <c r="AB280" s="199"/>
      <c r="AC280" s="199"/>
      <c r="AD280" s="201"/>
      <c r="AE280" s="202"/>
      <c r="AF280" s="202"/>
      <c r="AG280" s="203"/>
      <c r="AH280" s="203"/>
      <c r="AI280" s="203"/>
      <c r="AJ280" s="203"/>
      <c r="AK280" s="203"/>
      <c r="AL280" s="203"/>
      <c r="AM280" s="203"/>
      <c r="AN280" s="203"/>
      <c r="AO280" s="203"/>
      <c r="AP280" s="203"/>
      <c r="AQ280" s="203"/>
      <c r="AR280" s="203"/>
      <c r="AS280" s="203"/>
      <c r="AT280" s="203"/>
      <c r="AU280" s="203"/>
      <c r="AV280" s="203"/>
      <c r="AW280" s="203"/>
      <c r="AX280" s="203"/>
      <c r="AY280" s="203"/>
      <c r="AZ280" s="203"/>
      <c r="BA280" s="203"/>
      <c r="BB280" s="204"/>
      <c r="BC280" s="204"/>
      <c r="BD280" s="204"/>
      <c r="BE280" s="204"/>
      <c r="BF280" s="204"/>
      <c r="BG280" s="204"/>
      <c r="BH280" s="204"/>
      <c r="BI280" s="204"/>
      <c r="BJ280" s="204"/>
      <c r="BK280" s="204"/>
      <c r="BL280" s="204"/>
      <c r="BM280" s="204"/>
      <c r="BN280" s="204"/>
      <c r="BO280" s="204"/>
      <c r="BP280" s="204"/>
      <c r="BQ280" s="204"/>
      <c r="BR280" s="204"/>
      <c r="BS280" s="204"/>
      <c r="BT280" s="204"/>
      <c r="BU280" s="204"/>
      <c r="BV280" s="205"/>
      <c r="BW280" s="205"/>
      <c r="BX280" s="205"/>
      <c r="BY280" s="204"/>
      <c r="BZ280" s="204"/>
      <c r="CA280" s="204"/>
      <c r="CB280" s="205"/>
      <c r="CC280" s="204"/>
      <c r="CD280" s="205"/>
      <c r="CE280" s="204"/>
      <c r="CF280" s="204"/>
      <c r="CG280" s="204"/>
      <c r="CH280" s="206"/>
      <c r="CI280" s="204"/>
      <c r="CJ280" s="204"/>
      <c r="CK280" s="204"/>
      <c r="CL280" s="204"/>
      <c r="CM280" s="204"/>
      <c r="CN280" s="206"/>
      <c r="CO280" s="204"/>
      <c r="CP280" s="204"/>
      <c r="CQ280" s="204"/>
      <c r="CR280" s="207"/>
      <c r="CS280" s="207"/>
      <c r="CT280" s="208"/>
      <c r="CU280" s="209"/>
      <c r="CV280" s="208"/>
      <c r="CW280" s="207"/>
      <c r="CX280" s="207"/>
      <c r="CY280" s="207"/>
      <c r="DG280" s="172"/>
    </row>
    <row r="281" spans="3:111">
      <c r="C281" s="192"/>
      <c r="D281" s="192"/>
      <c r="E281" s="192"/>
      <c r="F281" s="192"/>
      <c r="G281" s="193"/>
      <c r="H281" s="192"/>
      <c r="I281" s="192"/>
      <c r="J281" s="194"/>
      <c r="K281" s="195"/>
      <c r="L281" s="195"/>
      <c r="M281" s="196"/>
      <c r="N281" s="197"/>
      <c r="O281" s="196"/>
      <c r="P281" s="198"/>
      <c r="Q281" s="198"/>
      <c r="R281" s="199"/>
      <c r="S281" s="199"/>
      <c r="T281" s="198"/>
      <c r="U281" s="199"/>
      <c r="V281" s="199"/>
      <c r="W281" s="199"/>
      <c r="X281" s="198"/>
      <c r="Y281" s="200"/>
      <c r="Z281" s="198"/>
      <c r="AA281" s="198"/>
      <c r="AB281" s="199"/>
      <c r="AC281" s="199"/>
      <c r="AD281" s="201"/>
      <c r="AE281" s="202"/>
      <c r="AF281" s="202"/>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c r="BA281" s="203"/>
      <c r="BB281" s="204"/>
      <c r="BC281" s="204"/>
      <c r="BD281" s="204"/>
      <c r="BE281" s="204"/>
      <c r="BF281" s="204"/>
      <c r="BG281" s="204"/>
      <c r="BH281" s="204"/>
      <c r="BI281" s="204"/>
      <c r="BJ281" s="204"/>
      <c r="BK281" s="204"/>
      <c r="BL281" s="204"/>
      <c r="BM281" s="204"/>
      <c r="BN281" s="204"/>
      <c r="BO281" s="204"/>
      <c r="BP281" s="204"/>
      <c r="BQ281" s="204"/>
      <c r="BR281" s="204"/>
      <c r="BS281" s="204"/>
      <c r="BT281" s="204"/>
      <c r="BU281" s="204"/>
      <c r="BV281" s="205"/>
      <c r="BW281" s="205"/>
      <c r="BX281" s="205"/>
      <c r="BY281" s="204"/>
      <c r="BZ281" s="204"/>
      <c r="CA281" s="204"/>
      <c r="CB281" s="205"/>
      <c r="CC281" s="204"/>
      <c r="CD281" s="205"/>
      <c r="CE281" s="204"/>
      <c r="CF281" s="204"/>
      <c r="CG281" s="204"/>
      <c r="CH281" s="206"/>
      <c r="CI281" s="204"/>
      <c r="CJ281" s="204"/>
      <c r="CK281" s="204"/>
      <c r="CL281" s="204"/>
      <c r="CM281" s="204"/>
      <c r="CN281" s="206"/>
      <c r="CO281" s="204"/>
      <c r="CP281" s="204"/>
      <c r="CQ281" s="204"/>
      <c r="CR281" s="207"/>
      <c r="CS281" s="207"/>
      <c r="CT281" s="208"/>
      <c r="CU281" s="209"/>
      <c r="CV281" s="208"/>
      <c r="CW281" s="207"/>
      <c r="CX281" s="207"/>
      <c r="CY281" s="207"/>
      <c r="DG281" s="172"/>
    </row>
    <row r="282" spans="3:111">
      <c r="C282" s="192"/>
      <c r="D282" s="192"/>
      <c r="E282" s="192"/>
      <c r="F282" s="192"/>
      <c r="G282" s="193"/>
      <c r="H282" s="192"/>
      <c r="I282" s="192"/>
      <c r="J282" s="194"/>
      <c r="K282" s="195"/>
      <c r="L282" s="195"/>
      <c r="M282" s="196"/>
      <c r="N282" s="197"/>
      <c r="O282" s="196"/>
      <c r="P282" s="198"/>
      <c r="Q282" s="198"/>
      <c r="R282" s="199"/>
      <c r="S282" s="199"/>
      <c r="T282" s="198"/>
      <c r="U282" s="199"/>
      <c r="V282" s="199"/>
      <c r="W282" s="199"/>
      <c r="X282" s="198"/>
      <c r="Y282" s="200"/>
      <c r="Z282" s="198"/>
      <c r="AA282" s="198"/>
      <c r="AB282" s="199"/>
      <c r="AC282" s="199"/>
      <c r="AD282" s="201"/>
      <c r="AE282" s="202"/>
      <c r="AF282" s="202"/>
      <c r="AG282" s="203"/>
      <c r="AH282" s="203"/>
      <c r="AI282" s="203"/>
      <c r="AJ282" s="203"/>
      <c r="AK282" s="203"/>
      <c r="AL282" s="203"/>
      <c r="AM282" s="203"/>
      <c r="AN282" s="203"/>
      <c r="AO282" s="203"/>
      <c r="AP282" s="203"/>
      <c r="AQ282" s="203"/>
      <c r="AR282" s="203"/>
      <c r="AS282" s="203"/>
      <c r="AT282" s="203"/>
      <c r="AU282" s="203"/>
      <c r="AV282" s="203"/>
      <c r="AW282" s="203"/>
      <c r="AX282" s="203"/>
      <c r="AY282" s="203"/>
      <c r="AZ282" s="203"/>
      <c r="BA282" s="203"/>
      <c r="BB282" s="204"/>
      <c r="BC282" s="204"/>
      <c r="BD282" s="204"/>
      <c r="BE282" s="204"/>
      <c r="BF282" s="204"/>
      <c r="BG282" s="204"/>
      <c r="BH282" s="204"/>
      <c r="BI282" s="204"/>
      <c r="BJ282" s="204"/>
      <c r="BK282" s="204"/>
      <c r="BL282" s="204"/>
      <c r="BM282" s="204"/>
      <c r="BN282" s="204"/>
      <c r="BO282" s="204"/>
      <c r="BP282" s="204"/>
      <c r="BQ282" s="204"/>
      <c r="BR282" s="204"/>
      <c r="BS282" s="204"/>
      <c r="BT282" s="204"/>
      <c r="BU282" s="204"/>
      <c r="BV282" s="205"/>
      <c r="BW282" s="205"/>
      <c r="BX282" s="205"/>
      <c r="BY282" s="204"/>
      <c r="BZ282" s="204"/>
      <c r="CA282" s="204"/>
      <c r="CB282" s="205"/>
      <c r="CC282" s="204"/>
      <c r="CD282" s="205"/>
      <c r="CE282" s="204"/>
      <c r="CF282" s="204"/>
      <c r="CG282" s="204"/>
      <c r="CH282" s="206"/>
      <c r="CI282" s="204"/>
      <c r="CJ282" s="204"/>
      <c r="CK282" s="204"/>
      <c r="CL282" s="204"/>
      <c r="CM282" s="204"/>
      <c r="CN282" s="206"/>
      <c r="CO282" s="204"/>
      <c r="CP282" s="204"/>
      <c r="CQ282" s="204"/>
      <c r="CR282" s="207"/>
      <c r="CS282" s="207"/>
      <c r="CT282" s="208"/>
      <c r="CU282" s="209"/>
      <c r="CV282" s="208"/>
      <c r="CW282" s="207"/>
      <c r="CX282" s="207"/>
      <c r="CY282" s="207"/>
      <c r="DG282" s="172"/>
    </row>
    <row r="283" spans="3:111">
      <c r="C283" s="192"/>
      <c r="D283" s="192"/>
      <c r="E283" s="192"/>
      <c r="F283" s="192"/>
      <c r="G283" s="193"/>
      <c r="H283" s="192"/>
      <c r="I283" s="192"/>
      <c r="J283" s="194"/>
      <c r="K283" s="195"/>
      <c r="L283" s="195"/>
      <c r="M283" s="196"/>
      <c r="N283" s="197"/>
      <c r="O283" s="196"/>
      <c r="P283" s="198"/>
      <c r="Q283" s="198"/>
      <c r="R283" s="199"/>
      <c r="S283" s="199"/>
      <c r="T283" s="198"/>
      <c r="U283" s="199"/>
      <c r="V283" s="199"/>
      <c r="W283" s="199"/>
      <c r="X283" s="198"/>
      <c r="Y283" s="200"/>
      <c r="Z283" s="198"/>
      <c r="AA283" s="198"/>
      <c r="AB283" s="199"/>
      <c r="AC283" s="199"/>
      <c r="AD283" s="201"/>
      <c r="AE283" s="202"/>
      <c r="AF283" s="202"/>
      <c r="AG283" s="203"/>
      <c r="AH283" s="203"/>
      <c r="AI283" s="203"/>
      <c r="AJ283" s="203"/>
      <c r="AK283" s="203"/>
      <c r="AL283" s="203"/>
      <c r="AM283" s="203"/>
      <c r="AN283" s="203"/>
      <c r="AO283" s="203"/>
      <c r="AP283" s="203"/>
      <c r="AQ283" s="203"/>
      <c r="AR283" s="203"/>
      <c r="AS283" s="203"/>
      <c r="AT283" s="203"/>
      <c r="AU283" s="203"/>
      <c r="AV283" s="203"/>
      <c r="AW283" s="203"/>
      <c r="AX283" s="203"/>
      <c r="AY283" s="203"/>
      <c r="AZ283" s="203"/>
      <c r="BA283" s="203"/>
      <c r="BB283" s="204"/>
      <c r="BC283" s="204"/>
      <c r="BD283" s="204"/>
      <c r="BE283" s="204"/>
      <c r="BF283" s="204"/>
      <c r="BG283" s="204"/>
      <c r="BH283" s="204"/>
      <c r="BI283" s="204"/>
      <c r="BJ283" s="204"/>
      <c r="BK283" s="204"/>
      <c r="BL283" s="204"/>
      <c r="BM283" s="204"/>
      <c r="BN283" s="204"/>
      <c r="BO283" s="204"/>
      <c r="BP283" s="204"/>
      <c r="BQ283" s="204"/>
      <c r="BR283" s="204"/>
      <c r="BS283" s="204"/>
      <c r="BT283" s="204"/>
      <c r="BU283" s="204"/>
      <c r="BV283" s="205"/>
      <c r="BW283" s="205"/>
      <c r="BX283" s="205"/>
      <c r="BY283" s="204"/>
      <c r="BZ283" s="204"/>
      <c r="CA283" s="204"/>
      <c r="CB283" s="205"/>
      <c r="CC283" s="204"/>
      <c r="CD283" s="205"/>
      <c r="CE283" s="204"/>
      <c r="CF283" s="204"/>
      <c r="CG283" s="204"/>
      <c r="CH283" s="206"/>
      <c r="CI283" s="204"/>
      <c r="CJ283" s="204"/>
      <c r="CK283" s="204"/>
      <c r="CL283" s="204"/>
      <c r="CM283" s="204"/>
      <c r="CN283" s="206"/>
      <c r="CO283" s="204"/>
      <c r="CP283" s="204"/>
      <c r="CQ283" s="204"/>
      <c r="CR283" s="207"/>
      <c r="CS283" s="207"/>
      <c r="CT283" s="208"/>
      <c r="CU283" s="209"/>
      <c r="CV283" s="208"/>
      <c r="CW283" s="207"/>
      <c r="CX283" s="207"/>
      <c r="CY283" s="207"/>
      <c r="DG283" s="172"/>
    </row>
    <row r="284" spans="3:111">
      <c r="C284" s="192"/>
      <c r="D284" s="192"/>
      <c r="E284" s="192"/>
      <c r="F284" s="192"/>
      <c r="G284" s="193"/>
      <c r="H284" s="192"/>
      <c r="I284" s="192"/>
      <c r="J284" s="194"/>
      <c r="K284" s="195"/>
      <c r="L284" s="195"/>
      <c r="M284" s="196"/>
      <c r="N284" s="197"/>
      <c r="O284" s="196"/>
      <c r="P284" s="198"/>
      <c r="Q284" s="198"/>
      <c r="R284" s="199"/>
      <c r="S284" s="199"/>
      <c r="T284" s="198"/>
      <c r="U284" s="199"/>
      <c r="V284" s="199"/>
      <c r="W284" s="199"/>
      <c r="X284" s="198"/>
      <c r="Y284" s="200"/>
      <c r="Z284" s="198"/>
      <c r="AA284" s="198"/>
      <c r="AB284" s="199"/>
      <c r="AC284" s="199"/>
      <c r="AD284" s="201"/>
      <c r="AE284" s="202"/>
      <c r="AF284" s="202"/>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4"/>
      <c r="BC284" s="204"/>
      <c r="BD284" s="204"/>
      <c r="BE284" s="204"/>
      <c r="BF284" s="204"/>
      <c r="BG284" s="204"/>
      <c r="BH284" s="204"/>
      <c r="BI284" s="204"/>
      <c r="BJ284" s="204"/>
      <c r="BK284" s="204"/>
      <c r="BL284" s="204"/>
      <c r="BM284" s="204"/>
      <c r="BN284" s="204"/>
      <c r="BO284" s="204"/>
      <c r="BP284" s="204"/>
      <c r="BQ284" s="204"/>
      <c r="BR284" s="204"/>
      <c r="BS284" s="204"/>
      <c r="BT284" s="204"/>
      <c r="BU284" s="204"/>
      <c r="BV284" s="205"/>
      <c r="BW284" s="205"/>
      <c r="BX284" s="205"/>
      <c r="BY284" s="204"/>
      <c r="BZ284" s="204"/>
      <c r="CA284" s="204"/>
      <c r="CB284" s="205"/>
      <c r="CC284" s="204"/>
      <c r="CD284" s="205"/>
      <c r="CE284" s="204"/>
      <c r="CF284" s="204"/>
      <c r="CG284" s="204"/>
      <c r="CH284" s="206"/>
      <c r="CI284" s="204"/>
      <c r="CJ284" s="204"/>
      <c r="CK284" s="204"/>
      <c r="CL284" s="204"/>
      <c r="CM284" s="204"/>
      <c r="CN284" s="206"/>
      <c r="CO284" s="204"/>
      <c r="CP284" s="204"/>
      <c r="CQ284" s="204"/>
      <c r="CR284" s="207"/>
      <c r="CS284" s="207"/>
      <c r="CT284" s="208"/>
      <c r="CU284" s="209"/>
      <c r="CV284" s="208"/>
      <c r="CW284" s="207"/>
      <c r="CX284" s="207"/>
      <c r="CY284" s="207"/>
      <c r="DG284" s="172"/>
    </row>
    <row r="285" spans="3:111">
      <c r="C285" s="192"/>
      <c r="D285" s="192"/>
      <c r="E285" s="192"/>
      <c r="F285" s="192"/>
      <c r="G285" s="193"/>
      <c r="H285" s="192"/>
      <c r="I285" s="192"/>
      <c r="J285" s="194"/>
      <c r="K285" s="195"/>
      <c r="L285" s="195"/>
      <c r="M285" s="196"/>
      <c r="N285" s="197"/>
      <c r="O285" s="196"/>
      <c r="P285" s="198"/>
      <c r="Q285" s="198"/>
      <c r="R285" s="199"/>
      <c r="S285" s="199"/>
      <c r="T285" s="198"/>
      <c r="U285" s="199"/>
      <c r="V285" s="199"/>
      <c r="W285" s="199"/>
      <c r="X285" s="198"/>
      <c r="Y285" s="200"/>
      <c r="Z285" s="198"/>
      <c r="AA285" s="198"/>
      <c r="AB285" s="199"/>
      <c r="AC285" s="199"/>
      <c r="AD285" s="201"/>
      <c r="AE285" s="202"/>
      <c r="AF285" s="202"/>
      <c r="AG285" s="203"/>
      <c r="AH285" s="203"/>
      <c r="AI285" s="203"/>
      <c r="AJ285" s="203"/>
      <c r="AK285" s="203"/>
      <c r="AL285" s="203"/>
      <c r="AM285" s="203"/>
      <c r="AN285" s="203"/>
      <c r="AO285" s="203"/>
      <c r="AP285" s="203"/>
      <c r="AQ285" s="203"/>
      <c r="AR285" s="203"/>
      <c r="AS285" s="203"/>
      <c r="AT285" s="203"/>
      <c r="AU285" s="203"/>
      <c r="AV285" s="203"/>
      <c r="AW285" s="203"/>
      <c r="AX285" s="203"/>
      <c r="AY285" s="203"/>
      <c r="AZ285" s="203"/>
      <c r="BA285" s="203"/>
      <c r="BB285" s="204"/>
      <c r="BC285" s="204"/>
      <c r="BD285" s="204"/>
      <c r="BE285" s="204"/>
      <c r="BF285" s="204"/>
      <c r="BG285" s="204"/>
      <c r="BH285" s="204"/>
      <c r="BI285" s="204"/>
      <c r="BJ285" s="204"/>
      <c r="BK285" s="204"/>
      <c r="BL285" s="204"/>
      <c r="BM285" s="204"/>
      <c r="BN285" s="204"/>
      <c r="BO285" s="204"/>
      <c r="BP285" s="204"/>
      <c r="BQ285" s="204"/>
      <c r="BR285" s="204"/>
      <c r="BS285" s="204"/>
      <c r="BT285" s="204"/>
      <c r="BU285" s="204"/>
      <c r="BV285" s="205"/>
      <c r="BW285" s="205"/>
      <c r="BX285" s="205"/>
      <c r="BY285" s="204"/>
      <c r="BZ285" s="204"/>
      <c r="CA285" s="204"/>
      <c r="CB285" s="205"/>
      <c r="CC285" s="204"/>
      <c r="CD285" s="205"/>
      <c r="CE285" s="204"/>
      <c r="CF285" s="204"/>
      <c r="CG285" s="204"/>
      <c r="CH285" s="206"/>
      <c r="CI285" s="204"/>
      <c r="CJ285" s="204"/>
      <c r="CK285" s="204"/>
      <c r="CL285" s="204"/>
      <c r="CM285" s="204"/>
      <c r="CN285" s="206"/>
      <c r="CO285" s="204"/>
      <c r="CP285" s="204"/>
      <c r="CQ285" s="204"/>
      <c r="CR285" s="207"/>
      <c r="CS285" s="207"/>
      <c r="CT285" s="208"/>
      <c r="CU285" s="209"/>
      <c r="CV285" s="208"/>
      <c r="CW285" s="207"/>
      <c r="CX285" s="207"/>
      <c r="CY285" s="207"/>
      <c r="DG285" s="172"/>
    </row>
    <row r="286" spans="3:111">
      <c r="C286" s="192"/>
      <c r="D286" s="192"/>
      <c r="E286" s="192"/>
      <c r="F286" s="192"/>
      <c r="G286" s="193"/>
      <c r="H286" s="192"/>
      <c r="I286" s="192"/>
      <c r="J286" s="194"/>
      <c r="K286" s="195"/>
      <c r="L286" s="195"/>
      <c r="M286" s="196"/>
      <c r="N286" s="197"/>
      <c r="O286" s="196"/>
      <c r="P286" s="198"/>
      <c r="Q286" s="198"/>
      <c r="R286" s="199"/>
      <c r="S286" s="199"/>
      <c r="T286" s="198"/>
      <c r="U286" s="199"/>
      <c r="V286" s="199"/>
      <c r="W286" s="199"/>
      <c r="X286" s="198"/>
      <c r="Y286" s="200"/>
      <c r="Z286" s="198"/>
      <c r="AA286" s="198"/>
      <c r="AB286" s="199"/>
      <c r="AC286" s="199"/>
      <c r="AD286" s="201"/>
      <c r="AE286" s="202"/>
      <c r="AF286" s="202"/>
      <c r="AG286" s="203"/>
      <c r="AH286" s="203"/>
      <c r="AI286" s="203"/>
      <c r="AJ286" s="203"/>
      <c r="AK286" s="203"/>
      <c r="AL286" s="203"/>
      <c r="AM286" s="203"/>
      <c r="AN286" s="203"/>
      <c r="AO286" s="203"/>
      <c r="AP286" s="203"/>
      <c r="AQ286" s="203"/>
      <c r="AR286" s="203"/>
      <c r="AS286" s="203"/>
      <c r="AT286" s="203"/>
      <c r="AU286" s="203"/>
      <c r="AV286" s="203"/>
      <c r="AW286" s="203"/>
      <c r="AX286" s="203"/>
      <c r="AY286" s="203"/>
      <c r="AZ286" s="203"/>
      <c r="BA286" s="203"/>
      <c r="BB286" s="204"/>
      <c r="BC286" s="204"/>
      <c r="BD286" s="204"/>
      <c r="BE286" s="204"/>
      <c r="BF286" s="204"/>
      <c r="BG286" s="204"/>
      <c r="BH286" s="204"/>
      <c r="BI286" s="204"/>
      <c r="BJ286" s="204"/>
      <c r="BK286" s="204"/>
      <c r="BL286" s="204"/>
      <c r="BM286" s="204"/>
      <c r="BN286" s="204"/>
      <c r="BO286" s="204"/>
      <c r="BP286" s="204"/>
      <c r="BQ286" s="204"/>
      <c r="BR286" s="204"/>
      <c r="BS286" s="204"/>
      <c r="BT286" s="204"/>
      <c r="BU286" s="204"/>
      <c r="BV286" s="205"/>
      <c r="BW286" s="205"/>
      <c r="BX286" s="205"/>
      <c r="BY286" s="204"/>
      <c r="BZ286" s="204"/>
      <c r="CA286" s="204"/>
      <c r="CB286" s="205"/>
      <c r="CC286" s="204"/>
      <c r="CD286" s="205"/>
      <c r="CE286" s="204"/>
      <c r="CF286" s="204"/>
      <c r="CG286" s="204"/>
      <c r="CH286" s="206"/>
      <c r="CI286" s="204"/>
      <c r="CJ286" s="204"/>
      <c r="CK286" s="204"/>
      <c r="CL286" s="204"/>
      <c r="CM286" s="204"/>
      <c r="CN286" s="206"/>
      <c r="CO286" s="204"/>
      <c r="CP286" s="204"/>
      <c r="CQ286" s="204"/>
      <c r="CR286" s="207"/>
      <c r="CS286" s="207"/>
      <c r="CT286" s="208"/>
      <c r="CU286" s="209"/>
      <c r="CV286" s="208"/>
      <c r="CW286" s="207"/>
      <c r="CX286" s="207"/>
      <c r="CY286" s="207"/>
      <c r="DG286" s="172"/>
    </row>
    <row r="287" spans="3:111">
      <c r="C287" s="192"/>
      <c r="D287" s="192"/>
      <c r="E287" s="192"/>
      <c r="F287" s="192"/>
      <c r="G287" s="193"/>
      <c r="H287" s="192"/>
      <c r="I287" s="192"/>
      <c r="J287" s="194"/>
      <c r="K287" s="195"/>
      <c r="L287" s="195"/>
      <c r="M287" s="196"/>
      <c r="N287" s="197"/>
      <c r="O287" s="196"/>
      <c r="P287" s="198"/>
      <c r="Q287" s="198"/>
      <c r="R287" s="199"/>
      <c r="S287" s="199"/>
      <c r="T287" s="198"/>
      <c r="U287" s="199"/>
      <c r="V287" s="199"/>
      <c r="W287" s="199"/>
      <c r="X287" s="198"/>
      <c r="Y287" s="200"/>
      <c r="Z287" s="198"/>
      <c r="AA287" s="198"/>
      <c r="AB287" s="199"/>
      <c r="AC287" s="199"/>
      <c r="AD287" s="201"/>
      <c r="AE287" s="202"/>
      <c r="AF287" s="202"/>
      <c r="AG287" s="203"/>
      <c r="AH287" s="203"/>
      <c r="AI287" s="203"/>
      <c r="AJ287" s="203"/>
      <c r="AK287" s="203"/>
      <c r="AL287" s="203"/>
      <c r="AM287" s="203"/>
      <c r="AN287" s="203"/>
      <c r="AO287" s="203"/>
      <c r="AP287" s="203"/>
      <c r="AQ287" s="203"/>
      <c r="AR287" s="203"/>
      <c r="AS287" s="203"/>
      <c r="AT287" s="203"/>
      <c r="AU287" s="203"/>
      <c r="AV287" s="203"/>
      <c r="AW287" s="203"/>
      <c r="AX287" s="203"/>
      <c r="AY287" s="203"/>
      <c r="AZ287" s="203"/>
      <c r="BA287" s="203"/>
      <c r="BB287" s="204"/>
      <c r="BC287" s="204"/>
      <c r="BD287" s="204"/>
      <c r="BE287" s="204"/>
      <c r="BF287" s="204"/>
      <c r="BG287" s="204"/>
      <c r="BH287" s="204"/>
      <c r="BI287" s="204"/>
      <c r="BJ287" s="204"/>
      <c r="BK287" s="204"/>
      <c r="BL287" s="204"/>
      <c r="BM287" s="204"/>
      <c r="BN287" s="204"/>
      <c r="BO287" s="204"/>
      <c r="BP287" s="204"/>
      <c r="BQ287" s="204"/>
      <c r="BR287" s="204"/>
      <c r="BS287" s="204"/>
      <c r="BT287" s="204"/>
      <c r="BU287" s="204"/>
      <c r="BV287" s="205"/>
      <c r="BW287" s="205"/>
      <c r="BX287" s="205"/>
      <c r="BY287" s="204"/>
      <c r="BZ287" s="204"/>
      <c r="CA287" s="204"/>
      <c r="CB287" s="205"/>
      <c r="CC287" s="204"/>
      <c r="CD287" s="205"/>
      <c r="CE287" s="204"/>
      <c r="CF287" s="204"/>
      <c r="CG287" s="204"/>
      <c r="CH287" s="206"/>
      <c r="CI287" s="204"/>
      <c r="CJ287" s="204"/>
      <c r="CK287" s="204"/>
      <c r="CL287" s="204"/>
      <c r="CM287" s="204"/>
      <c r="CN287" s="206"/>
      <c r="CO287" s="204"/>
      <c r="CP287" s="204"/>
      <c r="CQ287" s="204"/>
      <c r="CR287" s="207"/>
      <c r="CS287" s="207"/>
      <c r="CT287" s="208"/>
      <c r="CU287" s="209"/>
      <c r="CV287" s="208"/>
      <c r="CW287" s="207"/>
      <c r="CX287" s="207"/>
      <c r="CY287" s="207"/>
      <c r="DG287" s="172"/>
    </row>
    <row r="288" spans="3:111">
      <c r="C288" s="192"/>
      <c r="D288" s="192"/>
      <c r="E288" s="192"/>
      <c r="F288" s="192"/>
      <c r="G288" s="193"/>
      <c r="H288" s="192"/>
      <c r="I288" s="192"/>
      <c r="J288" s="194"/>
      <c r="K288" s="195"/>
      <c r="L288" s="195"/>
      <c r="M288" s="196"/>
      <c r="N288" s="197"/>
      <c r="O288" s="196"/>
      <c r="P288" s="198"/>
      <c r="Q288" s="198"/>
      <c r="R288" s="199"/>
      <c r="S288" s="199"/>
      <c r="T288" s="198"/>
      <c r="U288" s="199"/>
      <c r="V288" s="199"/>
      <c r="W288" s="199"/>
      <c r="X288" s="198"/>
      <c r="Y288" s="200"/>
      <c r="Z288" s="198"/>
      <c r="AA288" s="198"/>
      <c r="AB288" s="199"/>
      <c r="AC288" s="199"/>
      <c r="AD288" s="201"/>
      <c r="AE288" s="202"/>
      <c r="AF288" s="202"/>
      <c r="AG288" s="203"/>
      <c r="AH288" s="203"/>
      <c r="AI288" s="203"/>
      <c r="AJ288" s="203"/>
      <c r="AK288" s="203"/>
      <c r="AL288" s="203"/>
      <c r="AM288" s="203"/>
      <c r="AN288" s="203"/>
      <c r="AO288" s="203"/>
      <c r="AP288" s="203"/>
      <c r="AQ288" s="203"/>
      <c r="AR288" s="203"/>
      <c r="AS288" s="203"/>
      <c r="AT288" s="203"/>
      <c r="AU288" s="203"/>
      <c r="AV288" s="203"/>
      <c r="AW288" s="203"/>
      <c r="AX288" s="203"/>
      <c r="AY288" s="203"/>
      <c r="AZ288" s="203"/>
      <c r="BA288" s="203"/>
      <c r="BB288" s="204"/>
      <c r="BC288" s="204"/>
      <c r="BD288" s="204"/>
      <c r="BE288" s="204"/>
      <c r="BF288" s="204"/>
      <c r="BG288" s="204"/>
      <c r="BH288" s="204"/>
      <c r="BI288" s="204"/>
      <c r="BJ288" s="204"/>
      <c r="BK288" s="204"/>
      <c r="BL288" s="204"/>
      <c r="BM288" s="204"/>
      <c r="BN288" s="204"/>
      <c r="BO288" s="204"/>
      <c r="BP288" s="204"/>
      <c r="BQ288" s="204"/>
      <c r="BR288" s="204"/>
      <c r="BS288" s="204"/>
      <c r="BT288" s="204"/>
      <c r="BU288" s="204"/>
      <c r="BV288" s="205"/>
      <c r="BW288" s="205"/>
      <c r="BX288" s="205"/>
      <c r="BY288" s="204"/>
      <c r="BZ288" s="204"/>
      <c r="CA288" s="204"/>
      <c r="CB288" s="205"/>
      <c r="CC288" s="204"/>
      <c r="CD288" s="205"/>
      <c r="CE288" s="204"/>
      <c r="CF288" s="204"/>
      <c r="CG288" s="204"/>
      <c r="CH288" s="206"/>
      <c r="CI288" s="204"/>
      <c r="CJ288" s="204"/>
      <c r="CK288" s="204"/>
      <c r="CL288" s="204"/>
      <c r="CM288" s="204"/>
      <c r="CN288" s="206"/>
      <c r="CO288" s="204"/>
      <c r="CP288" s="204"/>
      <c r="CQ288" s="204"/>
      <c r="CR288" s="207"/>
      <c r="CS288" s="207"/>
      <c r="CT288" s="208"/>
      <c r="CU288" s="209"/>
      <c r="CV288" s="208"/>
      <c r="CW288" s="207"/>
      <c r="CX288" s="207"/>
      <c r="CY288" s="207"/>
      <c r="DG288" s="172"/>
    </row>
    <row r="289" spans="3:111">
      <c r="C289" s="192"/>
      <c r="D289" s="192"/>
      <c r="E289" s="192"/>
      <c r="F289" s="192"/>
      <c r="G289" s="193"/>
      <c r="H289" s="192"/>
      <c r="I289" s="192"/>
      <c r="J289" s="194"/>
      <c r="K289" s="195"/>
      <c r="L289" s="195"/>
      <c r="M289" s="196"/>
      <c r="N289" s="197"/>
      <c r="O289" s="196"/>
      <c r="P289" s="198"/>
      <c r="Q289" s="198"/>
      <c r="R289" s="199"/>
      <c r="S289" s="199"/>
      <c r="T289" s="198"/>
      <c r="U289" s="199"/>
      <c r="V289" s="199"/>
      <c r="W289" s="199"/>
      <c r="X289" s="198"/>
      <c r="Y289" s="200"/>
      <c r="Z289" s="198"/>
      <c r="AA289" s="198"/>
      <c r="AB289" s="199"/>
      <c r="AC289" s="199"/>
      <c r="AD289" s="201"/>
      <c r="AE289" s="202"/>
      <c r="AF289" s="202"/>
      <c r="AG289" s="203"/>
      <c r="AH289" s="203"/>
      <c r="AI289" s="203"/>
      <c r="AJ289" s="203"/>
      <c r="AK289" s="203"/>
      <c r="AL289" s="203"/>
      <c r="AM289" s="203"/>
      <c r="AN289" s="203"/>
      <c r="AO289" s="203"/>
      <c r="AP289" s="203"/>
      <c r="AQ289" s="203"/>
      <c r="AR289" s="203"/>
      <c r="AS289" s="203"/>
      <c r="AT289" s="203"/>
      <c r="AU289" s="203"/>
      <c r="AV289" s="203"/>
      <c r="AW289" s="203"/>
      <c r="AX289" s="203"/>
      <c r="AY289" s="203"/>
      <c r="AZ289" s="203"/>
      <c r="BA289" s="203"/>
      <c r="BB289" s="204"/>
      <c r="BC289" s="204"/>
      <c r="BD289" s="204"/>
      <c r="BE289" s="204"/>
      <c r="BF289" s="204"/>
      <c r="BG289" s="204"/>
      <c r="BH289" s="204"/>
      <c r="BI289" s="204"/>
      <c r="BJ289" s="204"/>
      <c r="BK289" s="204"/>
      <c r="BL289" s="204"/>
      <c r="BM289" s="204"/>
      <c r="BN289" s="204"/>
      <c r="BO289" s="204"/>
      <c r="BP289" s="204"/>
      <c r="BQ289" s="204"/>
      <c r="BR289" s="204"/>
      <c r="BS289" s="204"/>
      <c r="BT289" s="204"/>
      <c r="BU289" s="204"/>
      <c r="BV289" s="205"/>
      <c r="BW289" s="205"/>
      <c r="BX289" s="205"/>
      <c r="BY289" s="204"/>
      <c r="BZ289" s="204"/>
      <c r="CA289" s="204"/>
      <c r="CB289" s="205"/>
      <c r="CC289" s="204"/>
      <c r="CD289" s="205"/>
      <c r="CE289" s="204"/>
      <c r="CF289" s="204"/>
      <c r="CG289" s="204"/>
      <c r="CH289" s="206"/>
      <c r="CI289" s="204"/>
      <c r="CJ289" s="204"/>
      <c r="CK289" s="204"/>
      <c r="CL289" s="204"/>
      <c r="CM289" s="204"/>
      <c r="CN289" s="206"/>
      <c r="CO289" s="204"/>
      <c r="CP289" s="204"/>
      <c r="CQ289" s="204"/>
      <c r="CR289" s="207"/>
      <c r="CS289" s="207"/>
      <c r="CT289" s="208"/>
      <c r="CU289" s="209"/>
      <c r="CV289" s="208"/>
      <c r="CW289" s="207"/>
      <c r="CX289" s="207"/>
      <c r="CY289" s="207"/>
      <c r="DG289" s="172"/>
    </row>
    <row r="290" spans="3:111">
      <c r="C290" s="192"/>
      <c r="D290" s="192"/>
      <c r="E290" s="192"/>
      <c r="F290" s="192"/>
      <c r="G290" s="193"/>
      <c r="H290" s="192"/>
      <c r="I290" s="192"/>
      <c r="J290" s="194"/>
      <c r="K290" s="195"/>
      <c r="L290" s="195"/>
      <c r="M290" s="196"/>
      <c r="N290" s="197"/>
      <c r="O290" s="196"/>
      <c r="P290" s="198"/>
      <c r="Q290" s="198"/>
      <c r="R290" s="199"/>
      <c r="S290" s="199"/>
      <c r="T290" s="198"/>
      <c r="U290" s="199"/>
      <c r="V290" s="199"/>
      <c r="W290" s="199"/>
      <c r="X290" s="198"/>
      <c r="Y290" s="200"/>
      <c r="Z290" s="198"/>
      <c r="AA290" s="198"/>
      <c r="AB290" s="199"/>
      <c r="AC290" s="199"/>
      <c r="AD290" s="201"/>
      <c r="AE290" s="202"/>
      <c r="AF290" s="202"/>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c r="BA290" s="203"/>
      <c r="BB290" s="204"/>
      <c r="BC290" s="204"/>
      <c r="BD290" s="204"/>
      <c r="BE290" s="204"/>
      <c r="BF290" s="204"/>
      <c r="BG290" s="204"/>
      <c r="BH290" s="204"/>
      <c r="BI290" s="204"/>
      <c r="BJ290" s="204"/>
      <c r="BK290" s="204"/>
      <c r="BL290" s="204"/>
      <c r="BM290" s="204"/>
      <c r="BN290" s="204"/>
      <c r="BO290" s="204"/>
      <c r="BP290" s="204"/>
      <c r="BQ290" s="204"/>
      <c r="BR290" s="204"/>
      <c r="BS290" s="204"/>
      <c r="BT290" s="204"/>
      <c r="BU290" s="204"/>
      <c r="BV290" s="205"/>
      <c r="BW290" s="205"/>
      <c r="BX290" s="205"/>
      <c r="BY290" s="204"/>
      <c r="BZ290" s="204"/>
      <c r="CA290" s="204"/>
      <c r="CB290" s="205"/>
      <c r="CC290" s="204"/>
      <c r="CD290" s="205"/>
      <c r="CE290" s="204"/>
      <c r="CF290" s="204"/>
      <c r="CG290" s="204"/>
      <c r="CH290" s="206"/>
      <c r="CI290" s="204"/>
      <c r="CJ290" s="204"/>
      <c r="CK290" s="204"/>
      <c r="CL290" s="204"/>
      <c r="CM290" s="204"/>
      <c r="CN290" s="206"/>
      <c r="CO290" s="204"/>
      <c r="CP290" s="204"/>
      <c r="CQ290" s="204"/>
      <c r="CR290" s="207"/>
      <c r="CS290" s="207"/>
      <c r="CT290" s="208"/>
      <c r="CU290" s="209"/>
      <c r="CV290" s="208"/>
      <c r="CW290" s="207"/>
      <c r="CX290" s="207"/>
      <c r="CY290" s="207"/>
      <c r="DG290" s="172"/>
    </row>
    <row r="291" spans="3:111">
      <c r="C291" s="192"/>
      <c r="D291" s="192"/>
      <c r="E291" s="192"/>
      <c r="F291" s="192"/>
      <c r="G291" s="193"/>
      <c r="H291" s="192"/>
      <c r="I291" s="192"/>
      <c r="J291" s="194"/>
      <c r="K291" s="195"/>
      <c r="L291" s="195"/>
      <c r="M291" s="196"/>
      <c r="N291" s="197"/>
      <c r="O291" s="196"/>
      <c r="P291" s="198"/>
      <c r="Q291" s="198"/>
      <c r="R291" s="199"/>
      <c r="S291" s="199"/>
      <c r="T291" s="198"/>
      <c r="U291" s="199"/>
      <c r="V291" s="199"/>
      <c r="W291" s="199"/>
      <c r="X291" s="198"/>
      <c r="Y291" s="200"/>
      <c r="Z291" s="198"/>
      <c r="AA291" s="198"/>
      <c r="AB291" s="199"/>
      <c r="AC291" s="199"/>
      <c r="AD291" s="201"/>
      <c r="AE291" s="202"/>
      <c r="AF291" s="202"/>
      <c r="AG291" s="203"/>
      <c r="AH291" s="203"/>
      <c r="AI291" s="203"/>
      <c r="AJ291" s="203"/>
      <c r="AK291" s="203"/>
      <c r="AL291" s="203"/>
      <c r="AM291" s="203"/>
      <c r="AN291" s="203"/>
      <c r="AO291" s="203"/>
      <c r="AP291" s="203"/>
      <c r="AQ291" s="203"/>
      <c r="AR291" s="203"/>
      <c r="AS291" s="203"/>
      <c r="AT291" s="203"/>
      <c r="AU291" s="203"/>
      <c r="AV291" s="203"/>
      <c r="AW291" s="203"/>
      <c r="AX291" s="203"/>
      <c r="AY291" s="203"/>
      <c r="AZ291" s="203"/>
      <c r="BA291" s="203"/>
      <c r="BB291" s="204"/>
      <c r="BC291" s="204"/>
      <c r="BD291" s="204"/>
      <c r="BE291" s="204"/>
      <c r="BF291" s="204"/>
      <c r="BG291" s="204"/>
      <c r="BH291" s="204"/>
      <c r="BI291" s="204"/>
      <c r="BJ291" s="204"/>
      <c r="BK291" s="204"/>
      <c r="BL291" s="204"/>
      <c r="BM291" s="204"/>
      <c r="BN291" s="204"/>
      <c r="BO291" s="204"/>
      <c r="BP291" s="204"/>
      <c r="BQ291" s="204"/>
      <c r="BR291" s="204"/>
      <c r="BS291" s="204"/>
      <c r="BT291" s="204"/>
      <c r="BU291" s="204"/>
      <c r="BV291" s="205"/>
      <c r="BW291" s="205"/>
      <c r="BX291" s="205"/>
      <c r="BY291" s="204"/>
      <c r="BZ291" s="204"/>
      <c r="CA291" s="204"/>
      <c r="CB291" s="205"/>
      <c r="CC291" s="204"/>
      <c r="CD291" s="205"/>
      <c r="CE291" s="204"/>
      <c r="CF291" s="204"/>
      <c r="CG291" s="204"/>
      <c r="CH291" s="206"/>
      <c r="CI291" s="204"/>
      <c r="CJ291" s="204"/>
      <c r="CK291" s="204"/>
      <c r="CL291" s="204"/>
      <c r="CM291" s="204"/>
      <c r="CN291" s="206"/>
      <c r="CO291" s="204"/>
      <c r="CP291" s="204"/>
      <c r="CQ291" s="204"/>
      <c r="CR291" s="207"/>
      <c r="CS291" s="207"/>
      <c r="CT291" s="208"/>
      <c r="CU291" s="209"/>
      <c r="CV291" s="208"/>
      <c r="CW291" s="207"/>
      <c r="CX291" s="207"/>
      <c r="CY291" s="207"/>
      <c r="DG291" s="172"/>
    </row>
    <row r="292" spans="3:111">
      <c r="C292" s="192"/>
      <c r="D292" s="192"/>
      <c r="E292" s="192"/>
      <c r="F292" s="192"/>
      <c r="G292" s="193"/>
      <c r="H292" s="192"/>
      <c r="I292" s="192"/>
      <c r="J292" s="194"/>
      <c r="K292" s="195"/>
      <c r="L292" s="195"/>
      <c r="M292" s="196"/>
      <c r="N292" s="197"/>
      <c r="O292" s="196"/>
      <c r="P292" s="198"/>
      <c r="Q292" s="198"/>
      <c r="R292" s="199"/>
      <c r="S292" s="199"/>
      <c r="T292" s="198"/>
      <c r="U292" s="199"/>
      <c r="V292" s="199"/>
      <c r="W292" s="199"/>
      <c r="X292" s="198"/>
      <c r="Y292" s="200"/>
      <c r="Z292" s="198"/>
      <c r="AA292" s="198"/>
      <c r="AB292" s="199"/>
      <c r="AC292" s="199"/>
      <c r="AD292" s="201"/>
      <c r="AE292" s="202"/>
      <c r="AF292" s="202"/>
      <c r="AG292" s="203"/>
      <c r="AH292" s="203"/>
      <c r="AI292" s="203"/>
      <c r="AJ292" s="203"/>
      <c r="AK292" s="203"/>
      <c r="AL292" s="203"/>
      <c r="AM292" s="203"/>
      <c r="AN292" s="203"/>
      <c r="AO292" s="203"/>
      <c r="AP292" s="203"/>
      <c r="AQ292" s="203"/>
      <c r="AR292" s="203"/>
      <c r="AS292" s="203"/>
      <c r="AT292" s="203"/>
      <c r="AU292" s="203"/>
      <c r="AV292" s="203"/>
      <c r="AW292" s="203"/>
      <c r="AX292" s="203"/>
      <c r="AY292" s="203"/>
      <c r="AZ292" s="203"/>
      <c r="BA292" s="203"/>
      <c r="BB292" s="204"/>
      <c r="BC292" s="204"/>
      <c r="BD292" s="204"/>
      <c r="BE292" s="204"/>
      <c r="BF292" s="204"/>
      <c r="BG292" s="204"/>
      <c r="BH292" s="204"/>
      <c r="BI292" s="204"/>
      <c r="BJ292" s="204"/>
      <c r="BK292" s="204"/>
      <c r="BL292" s="204"/>
      <c r="BM292" s="204"/>
      <c r="BN292" s="204"/>
      <c r="BO292" s="204"/>
      <c r="BP292" s="204"/>
      <c r="BQ292" s="204"/>
      <c r="BR292" s="204"/>
      <c r="BS292" s="204"/>
      <c r="BT292" s="204"/>
      <c r="BU292" s="204"/>
      <c r="BV292" s="205"/>
      <c r="BW292" s="205"/>
      <c r="BX292" s="205"/>
      <c r="BY292" s="204"/>
      <c r="BZ292" s="204"/>
      <c r="CA292" s="204"/>
      <c r="CB292" s="205"/>
      <c r="CC292" s="204"/>
      <c r="CD292" s="205"/>
      <c r="CE292" s="204"/>
      <c r="CF292" s="204"/>
      <c r="CG292" s="204"/>
      <c r="CH292" s="206"/>
      <c r="CI292" s="204"/>
      <c r="CJ292" s="204"/>
      <c r="CK292" s="204"/>
      <c r="CL292" s="204"/>
      <c r="CM292" s="204"/>
      <c r="CN292" s="206"/>
      <c r="CO292" s="204"/>
      <c r="CP292" s="204"/>
      <c r="CQ292" s="204"/>
      <c r="CR292" s="207"/>
      <c r="CS292" s="207"/>
      <c r="CT292" s="208"/>
      <c r="CU292" s="209"/>
      <c r="CV292" s="208"/>
      <c r="CW292" s="207"/>
      <c r="CX292" s="207"/>
      <c r="CY292" s="207"/>
      <c r="DG292" s="172"/>
    </row>
    <row r="293" spans="3:111">
      <c r="C293" s="192"/>
      <c r="D293" s="192"/>
      <c r="E293" s="192"/>
      <c r="F293" s="192"/>
      <c r="G293" s="193"/>
      <c r="H293" s="192"/>
      <c r="I293" s="192"/>
      <c r="J293" s="194"/>
      <c r="K293" s="195"/>
      <c r="L293" s="195"/>
      <c r="M293" s="196"/>
      <c r="N293" s="197"/>
      <c r="O293" s="196"/>
      <c r="P293" s="198"/>
      <c r="Q293" s="198"/>
      <c r="R293" s="199"/>
      <c r="S293" s="199"/>
      <c r="T293" s="198"/>
      <c r="U293" s="199"/>
      <c r="V293" s="199"/>
      <c r="W293" s="199"/>
      <c r="X293" s="198"/>
      <c r="Y293" s="200"/>
      <c r="Z293" s="198"/>
      <c r="AA293" s="198"/>
      <c r="AB293" s="199"/>
      <c r="AC293" s="199"/>
      <c r="AD293" s="201"/>
      <c r="AE293" s="202"/>
      <c r="AF293" s="202"/>
      <c r="AG293" s="203"/>
      <c r="AH293" s="203"/>
      <c r="AI293" s="203"/>
      <c r="AJ293" s="203"/>
      <c r="AK293" s="203"/>
      <c r="AL293" s="203"/>
      <c r="AM293" s="203"/>
      <c r="AN293" s="203"/>
      <c r="AO293" s="203"/>
      <c r="AP293" s="203"/>
      <c r="AQ293" s="203"/>
      <c r="AR293" s="203"/>
      <c r="AS293" s="203"/>
      <c r="AT293" s="203"/>
      <c r="AU293" s="203"/>
      <c r="AV293" s="203"/>
      <c r="AW293" s="203"/>
      <c r="AX293" s="203"/>
      <c r="AY293" s="203"/>
      <c r="AZ293" s="203"/>
      <c r="BA293" s="203"/>
      <c r="BB293" s="204"/>
      <c r="BC293" s="204"/>
      <c r="BD293" s="204"/>
      <c r="BE293" s="204"/>
      <c r="BF293" s="204"/>
      <c r="BG293" s="204"/>
      <c r="BH293" s="204"/>
      <c r="BI293" s="204"/>
      <c r="BJ293" s="204"/>
      <c r="BK293" s="204"/>
      <c r="BL293" s="204"/>
      <c r="BM293" s="204"/>
      <c r="BN293" s="204"/>
      <c r="BO293" s="204"/>
      <c r="BP293" s="204"/>
      <c r="BQ293" s="204"/>
      <c r="BR293" s="204"/>
      <c r="BS293" s="204"/>
      <c r="BT293" s="204"/>
      <c r="BU293" s="204"/>
      <c r="BV293" s="205"/>
      <c r="BW293" s="205"/>
      <c r="BX293" s="205"/>
      <c r="BY293" s="204"/>
      <c r="BZ293" s="204"/>
      <c r="CA293" s="204"/>
      <c r="CB293" s="205"/>
      <c r="CC293" s="204"/>
      <c r="CD293" s="205"/>
      <c r="CE293" s="204"/>
      <c r="CF293" s="204"/>
      <c r="CG293" s="204"/>
      <c r="CH293" s="206"/>
      <c r="CI293" s="204"/>
      <c r="CJ293" s="204"/>
      <c r="CK293" s="204"/>
      <c r="CL293" s="204"/>
      <c r="CM293" s="204"/>
      <c r="CN293" s="206"/>
      <c r="CO293" s="204"/>
      <c r="CP293" s="204"/>
      <c r="CQ293" s="204"/>
      <c r="CR293" s="207"/>
      <c r="CS293" s="207"/>
      <c r="CT293" s="208"/>
      <c r="CU293" s="209"/>
      <c r="CV293" s="208"/>
      <c r="CW293" s="207"/>
      <c r="CX293" s="207"/>
      <c r="CY293" s="207"/>
      <c r="DG293" s="172"/>
    </row>
    <row r="294" spans="3:111">
      <c r="C294" s="192"/>
      <c r="D294" s="192"/>
      <c r="E294" s="192"/>
      <c r="F294" s="192"/>
      <c r="G294" s="193"/>
      <c r="H294" s="192"/>
      <c r="I294" s="192"/>
      <c r="J294" s="194"/>
      <c r="K294" s="195"/>
      <c r="L294" s="195"/>
      <c r="M294" s="196"/>
      <c r="N294" s="197"/>
      <c r="O294" s="196"/>
      <c r="P294" s="198"/>
      <c r="Q294" s="198"/>
      <c r="R294" s="199"/>
      <c r="S294" s="199"/>
      <c r="T294" s="198"/>
      <c r="U294" s="199"/>
      <c r="V294" s="199"/>
      <c r="W294" s="199"/>
      <c r="X294" s="198"/>
      <c r="Y294" s="200"/>
      <c r="Z294" s="198"/>
      <c r="AA294" s="198"/>
      <c r="AB294" s="199"/>
      <c r="AC294" s="199"/>
      <c r="AD294" s="201"/>
      <c r="AE294" s="202"/>
      <c r="AF294" s="202"/>
      <c r="AG294" s="203"/>
      <c r="AH294" s="203"/>
      <c r="AI294" s="203"/>
      <c r="AJ294" s="203"/>
      <c r="AK294" s="203"/>
      <c r="AL294" s="203"/>
      <c r="AM294" s="203"/>
      <c r="AN294" s="203"/>
      <c r="AO294" s="203"/>
      <c r="AP294" s="203"/>
      <c r="AQ294" s="203"/>
      <c r="AR294" s="203"/>
      <c r="AS294" s="203"/>
      <c r="AT294" s="203"/>
      <c r="AU294" s="203"/>
      <c r="AV294" s="203"/>
      <c r="AW294" s="203"/>
      <c r="AX294" s="203"/>
      <c r="AY294" s="203"/>
      <c r="AZ294" s="203"/>
      <c r="BA294" s="203"/>
      <c r="BB294" s="204"/>
      <c r="BC294" s="204"/>
      <c r="BD294" s="204"/>
      <c r="BE294" s="204"/>
      <c r="BF294" s="204"/>
      <c r="BG294" s="204"/>
      <c r="BH294" s="204"/>
      <c r="BI294" s="204"/>
      <c r="BJ294" s="204"/>
      <c r="BK294" s="204"/>
      <c r="BL294" s="204"/>
      <c r="BM294" s="204"/>
      <c r="BN294" s="204"/>
      <c r="BO294" s="204"/>
      <c r="BP294" s="204"/>
      <c r="BQ294" s="204"/>
      <c r="BR294" s="204"/>
      <c r="BS294" s="204"/>
      <c r="BT294" s="204"/>
      <c r="BU294" s="204"/>
      <c r="BV294" s="205"/>
      <c r="BW294" s="205"/>
      <c r="BX294" s="205"/>
      <c r="BY294" s="204"/>
      <c r="BZ294" s="204"/>
      <c r="CA294" s="204"/>
      <c r="CB294" s="205"/>
      <c r="CC294" s="204"/>
      <c r="CD294" s="205"/>
      <c r="CE294" s="204"/>
      <c r="CF294" s="204"/>
      <c r="CG294" s="204"/>
      <c r="CH294" s="206"/>
      <c r="CI294" s="204"/>
      <c r="CJ294" s="204"/>
      <c r="CK294" s="204"/>
      <c r="CL294" s="204"/>
      <c r="CM294" s="204"/>
      <c r="CN294" s="206"/>
      <c r="CO294" s="204"/>
      <c r="CP294" s="204"/>
      <c r="CQ294" s="204"/>
      <c r="CR294" s="207"/>
      <c r="CS294" s="207"/>
      <c r="CT294" s="208"/>
      <c r="CU294" s="209"/>
      <c r="CV294" s="208"/>
      <c r="CW294" s="207"/>
      <c r="CX294" s="207"/>
      <c r="CY294" s="207"/>
      <c r="DG294" s="172"/>
    </row>
    <row r="295" spans="3:111">
      <c r="C295" s="192"/>
      <c r="D295" s="192"/>
      <c r="E295" s="192"/>
      <c r="F295" s="192"/>
      <c r="G295" s="193"/>
      <c r="H295" s="192"/>
      <c r="I295" s="192"/>
      <c r="J295" s="194"/>
      <c r="K295" s="195"/>
      <c r="L295" s="195"/>
      <c r="M295" s="196"/>
      <c r="N295" s="197"/>
      <c r="O295" s="196"/>
      <c r="P295" s="198"/>
      <c r="Q295" s="198"/>
      <c r="R295" s="199"/>
      <c r="S295" s="199"/>
      <c r="T295" s="198"/>
      <c r="U295" s="199"/>
      <c r="V295" s="199"/>
      <c r="W295" s="199"/>
      <c r="X295" s="198"/>
      <c r="Y295" s="200"/>
      <c r="Z295" s="198"/>
      <c r="AA295" s="198"/>
      <c r="AB295" s="199"/>
      <c r="AC295" s="199"/>
      <c r="AD295" s="201"/>
      <c r="AE295" s="202"/>
      <c r="AF295" s="202"/>
      <c r="AG295" s="203"/>
      <c r="AH295" s="203"/>
      <c r="AI295" s="203"/>
      <c r="AJ295" s="203"/>
      <c r="AK295" s="203"/>
      <c r="AL295" s="203"/>
      <c r="AM295" s="203"/>
      <c r="AN295" s="203"/>
      <c r="AO295" s="203"/>
      <c r="AP295" s="203"/>
      <c r="AQ295" s="203"/>
      <c r="AR295" s="203"/>
      <c r="AS295" s="203"/>
      <c r="AT295" s="203"/>
      <c r="AU295" s="203"/>
      <c r="AV295" s="203"/>
      <c r="AW295" s="203"/>
      <c r="AX295" s="203"/>
      <c r="AY295" s="203"/>
      <c r="AZ295" s="203"/>
      <c r="BA295" s="203"/>
      <c r="BB295" s="204"/>
      <c r="BC295" s="204"/>
      <c r="BD295" s="204"/>
      <c r="BE295" s="204"/>
      <c r="BF295" s="204"/>
      <c r="BG295" s="204"/>
      <c r="BH295" s="204"/>
      <c r="BI295" s="204"/>
      <c r="BJ295" s="204"/>
      <c r="BK295" s="204"/>
      <c r="BL295" s="204"/>
      <c r="BM295" s="204"/>
      <c r="BN295" s="204"/>
      <c r="BO295" s="204"/>
      <c r="BP295" s="204"/>
      <c r="BQ295" s="204"/>
      <c r="BR295" s="204"/>
      <c r="BS295" s="204"/>
      <c r="BT295" s="204"/>
      <c r="BU295" s="204"/>
      <c r="BV295" s="205"/>
      <c r="BW295" s="205"/>
      <c r="BX295" s="205"/>
      <c r="BY295" s="204"/>
      <c r="BZ295" s="204"/>
      <c r="CA295" s="204"/>
      <c r="CB295" s="205"/>
      <c r="CC295" s="204"/>
      <c r="CD295" s="205"/>
      <c r="CE295" s="204"/>
      <c r="CF295" s="204"/>
      <c r="CG295" s="204"/>
      <c r="CH295" s="206"/>
      <c r="CI295" s="204"/>
      <c r="CJ295" s="204"/>
      <c r="CK295" s="204"/>
      <c r="CL295" s="204"/>
      <c r="CM295" s="204"/>
      <c r="CN295" s="206"/>
      <c r="CO295" s="204"/>
      <c r="CP295" s="204"/>
      <c r="CQ295" s="204"/>
      <c r="CR295" s="207"/>
      <c r="CS295" s="207"/>
      <c r="CT295" s="208"/>
      <c r="CU295" s="209"/>
      <c r="CV295" s="208"/>
      <c r="CW295" s="207"/>
      <c r="CX295" s="207"/>
      <c r="CY295" s="207"/>
      <c r="DG295" s="172"/>
    </row>
    <row r="296" spans="3:111">
      <c r="C296" s="192"/>
      <c r="D296" s="192"/>
      <c r="E296" s="192"/>
      <c r="F296" s="192"/>
      <c r="G296" s="193"/>
      <c r="H296" s="192"/>
      <c r="I296" s="192"/>
      <c r="J296" s="194"/>
      <c r="K296" s="195"/>
      <c r="L296" s="195"/>
      <c r="M296" s="196"/>
      <c r="N296" s="197"/>
      <c r="O296" s="196"/>
      <c r="P296" s="198"/>
      <c r="Q296" s="198"/>
      <c r="R296" s="199"/>
      <c r="S296" s="199"/>
      <c r="T296" s="198"/>
      <c r="U296" s="199"/>
      <c r="V296" s="199"/>
      <c r="W296" s="199"/>
      <c r="X296" s="198"/>
      <c r="Y296" s="200"/>
      <c r="Z296" s="198"/>
      <c r="AA296" s="198"/>
      <c r="AB296" s="199"/>
      <c r="AC296" s="199"/>
      <c r="AD296" s="201"/>
      <c r="AE296" s="202"/>
      <c r="AF296" s="202"/>
      <c r="AG296" s="203"/>
      <c r="AH296" s="203"/>
      <c r="AI296" s="203"/>
      <c r="AJ296" s="203"/>
      <c r="AK296" s="203"/>
      <c r="AL296" s="203"/>
      <c r="AM296" s="203"/>
      <c r="AN296" s="203"/>
      <c r="AO296" s="203"/>
      <c r="AP296" s="203"/>
      <c r="AQ296" s="203"/>
      <c r="AR296" s="203"/>
      <c r="AS296" s="203"/>
      <c r="AT296" s="203"/>
      <c r="AU296" s="203"/>
      <c r="AV296" s="203"/>
      <c r="AW296" s="203"/>
      <c r="AX296" s="203"/>
      <c r="AY296" s="203"/>
      <c r="AZ296" s="203"/>
      <c r="BA296" s="203"/>
      <c r="BB296" s="204"/>
      <c r="BC296" s="204"/>
      <c r="BD296" s="204"/>
      <c r="BE296" s="204"/>
      <c r="BF296" s="204"/>
      <c r="BG296" s="204"/>
      <c r="BH296" s="204"/>
      <c r="BI296" s="204"/>
      <c r="BJ296" s="204"/>
      <c r="BK296" s="204"/>
      <c r="BL296" s="204"/>
      <c r="BM296" s="204"/>
      <c r="BN296" s="204"/>
      <c r="BO296" s="204"/>
      <c r="BP296" s="204"/>
      <c r="BQ296" s="204"/>
      <c r="BR296" s="204"/>
      <c r="BS296" s="204"/>
      <c r="BT296" s="204"/>
      <c r="BU296" s="204"/>
      <c r="BV296" s="205"/>
      <c r="BW296" s="205"/>
      <c r="BX296" s="205"/>
      <c r="BY296" s="204"/>
      <c r="BZ296" s="204"/>
      <c r="CA296" s="204"/>
      <c r="CB296" s="205"/>
      <c r="CC296" s="204"/>
      <c r="CD296" s="205"/>
      <c r="CE296" s="204"/>
      <c r="CF296" s="204"/>
      <c r="CG296" s="204"/>
      <c r="CH296" s="206"/>
      <c r="CI296" s="204"/>
      <c r="CJ296" s="204"/>
      <c r="CK296" s="204"/>
      <c r="CL296" s="204"/>
      <c r="CM296" s="204"/>
      <c r="CN296" s="206"/>
      <c r="CO296" s="204"/>
      <c r="CP296" s="204"/>
      <c r="CQ296" s="204"/>
      <c r="CR296" s="207"/>
      <c r="CS296" s="207"/>
      <c r="CT296" s="208"/>
      <c r="CU296" s="209"/>
      <c r="CV296" s="208"/>
      <c r="CW296" s="207"/>
      <c r="CX296" s="207"/>
      <c r="CY296" s="207"/>
      <c r="DG296" s="172"/>
    </row>
    <row r="297" spans="3:111">
      <c r="C297" s="192"/>
      <c r="D297" s="192"/>
      <c r="E297" s="192"/>
      <c r="F297" s="192"/>
      <c r="G297" s="193"/>
      <c r="H297" s="192"/>
      <c r="I297" s="192"/>
      <c r="J297" s="194"/>
      <c r="K297" s="195"/>
      <c r="L297" s="195"/>
      <c r="M297" s="196"/>
      <c r="N297" s="197"/>
      <c r="O297" s="196"/>
      <c r="P297" s="198"/>
      <c r="Q297" s="198"/>
      <c r="R297" s="199"/>
      <c r="S297" s="199"/>
      <c r="T297" s="198"/>
      <c r="U297" s="199"/>
      <c r="V297" s="199"/>
      <c r="W297" s="199"/>
      <c r="X297" s="198"/>
      <c r="Y297" s="200"/>
      <c r="Z297" s="198"/>
      <c r="AA297" s="198"/>
      <c r="AB297" s="199"/>
      <c r="AC297" s="199"/>
      <c r="AD297" s="201"/>
      <c r="AE297" s="202"/>
      <c r="AF297" s="202"/>
      <c r="AG297" s="203"/>
      <c r="AH297" s="203"/>
      <c r="AI297" s="203"/>
      <c r="AJ297" s="203"/>
      <c r="AK297" s="203"/>
      <c r="AL297" s="203"/>
      <c r="AM297" s="203"/>
      <c r="AN297" s="203"/>
      <c r="AO297" s="203"/>
      <c r="AP297" s="203"/>
      <c r="AQ297" s="203"/>
      <c r="AR297" s="203"/>
      <c r="AS297" s="203"/>
      <c r="AT297" s="203"/>
      <c r="AU297" s="203"/>
      <c r="AV297" s="203"/>
      <c r="AW297" s="203"/>
      <c r="AX297" s="203"/>
      <c r="AY297" s="203"/>
      <c r="AZ297" s="203"/>
      <c r="BA297" s="203"/>
      <c r="BB297" s="204"/>
      <c r="BC297" s="204"/>
      <c r="BD297" s="204"/>
      <c r="BE297" s="204"/>
      <c r="BF297" s="204"/>
      <c r="BG297" s="204"/>
      <c r="BH297" s="204"/>
      <c r="BI297" s="204"/>
      <c r="BJ297" s="204"/>
      <c r="BK297" s="204"/>
      <c r="BL297" s="204"/>
      <c r="BM297" s="204"/>
      <c r="BN297" s="204"/>
      <c r="BO297" s="204"/>
      <c r="BP297" s="204"/>
      <c r="BQ297" s="204"/>
      <c r="BR297" s="204"/>
      <c r="BS297" s="204"/>
      <c r="BT297" s="204"/>
      <c r="BU297" s="204"/>
      <c r="BV297" s="205"/>
      <c r="BW297" s="205"/>
      <c r="BX297" s="205"/>
      <c r="BY297" s="204"/>
      <c r="BZ297" s="204"/>
      <c r="CA297" s="204"/>
      <c r="CB297" s="205"/>
      <c r="CC297" s="204"/>
      <c r="CD297" s="205"/>
      <c r="CE297" s="204"/>
      <c r="CF297" s="204"/>
      <c r="CG297" s="204"/>
      <c r="CH297" s="206"/>
      <c r="CI297" s="204"/>
      <c r="CJ297" s="204"/>
      <c r="CK297" s="204"/>
      <c r="CL297" s="204"/>
      <c r="CM297" s="204"/>
      <c r="CN297" s="206"/>
      <c r="CO297" s="204"/>
      <c r="CP297" s="204"/>
      <c r="CQ297" s="204"/>
      <c r="CR297" s="207"/>
      <c r="CS297" s="207"/>
      <c r="CT297" s="208"/>
      <c r="CU297" s="209"/>
      <c r="CV297" s="208"/>
      <c r="CW297" s="207"/>
      <c r="CX297" s="207"/>
      <c r="CY297" s="207"/>
      <c r="DG297" s="172"/>
    </row>
    <row r="298" spans="3:111">
      <c r="C298" s="192"/>
      <c r="D298" s="192"/>
      <c r="E298" s="192"/>
      <c r="F298" s="192"/>
      <c r="G298" s="193"/>
      <c r="H298" s="192"/>
      <c r="I298" s="192"/>
      <c r="J298" s="194"/>
      <c r="K298" s="195"/>
      <c r="L298" s="195"/>
      <c r="M298" s="196"/>
      <c r="N298" s="197"/>
      <c r="O298" s="196"/>
      <c r="P298" s="198"/>
      <c r="Q298" s="198"/>
      <c r="R298" s="199"/>
      <c r="S298" s="199"/>
      <c r="T298" s="198"/>
      <c r="U298" s="199"/>
      <c r="V298" s="199"/>
      <c r="W298" s="199"/>
      <c r="X298" s="198"/>
      <c r="Y298" s="200"/>
      <c r="Z298" s="198"/>
      <c r="AA298" s="198"/>
      <c r="AB298" s="199"/>
      <c r="AC298" s="199"/>
      <c r="AD298" s="201"/>
      <c r="AE298" s="202"/>
      <c r="AF298" s="202"/>
      <c r="AG298" s="203"/>
      <c r="AH298" s="203"/>
      <c r="AI298" s="203"/>
      <c r="AJ298" s="203"/>
      <c r="AK298" s="203"/>
      <c r="AL298" s="203"/>
      <c r="AM298" s="203"/>
      <c r="AN298" s="203"/>
      <c r="AO298" s="203"/>
      <c r="AP298" s="203"/>
      <c r="AQ298" s="203"/>
      <c r="AR298" s="203"/>
      <c r="AS298" s="203"/>
      <c r="AT298" s="203"/>
      <c r="AU298" s="203"/>
      <c r="AV298" s="203"/>
      <c r="AW298" s="203"/>
      <c r="AX298" s="203"/>
      <c r="AY298" s="203"/>
      <c r="AZ298" s="203"/>
      <c r="BA298" s="203"/>
      <c r="BB298" s="204"/>
      <c r="BC298" s="204"/>
      <c r="BD298" s="204"/>
      <c r="BE298" s="204"/>
      <c r="BF298" s="204"/>
      <c r="BG298" s="204"/>
      <c r="BH298" s="204"/>
      <c r="BI298" s="204"/>
      <c r="BJ298" s="204"/>
      <c r="BK298" s="204"/>
      <c r="BL298" s="204"/>
      <c r="BM298" s="204"/>
      <c r="BN298" s="204"/>
      <c r="BO298" s="204"/>
      <c r="BP298" s="204"/>
      <c r="BQ298" s="204"/>
      <c r="BR298" s="204"/>
      <c r="BS298" s="204"/>
      <c r="BT298" s="204"/>
      <c r="BU298" s="204"/>
      <c r="BV298" s="205"/>
      <c r="BW298" s="205"/>
      <c r="BX298" s="205"/>
      <c r="BY298" s="204"/>
      <c r="BZ298" s="204"/>
      <c r="CA298" s="204"/>
      <c r="CB298" s="205"/>
      <c r="CC298" s="204"/>
      <c r="CD298" s="205"/>
      <c r="CE298" s="204"/>
      <c r="CF298" s="204"/>
      <c r="CG298" s="204"/>
      <c r="CH298" s="206"/>
      <c r="CI298" s="204"/>
      <c r="CJ298" s="204"/>
      <c r="CK298" s="204"/>
      <c r="CL298" s="204"/>
      <c r="CM298" s="204"/>
      <c r="CN298" s="206"/>
      <c r="CO298" s="204"/>
      <c r="CP298" s="204"/>
      <c r="CQ298" s="204"/>
      <c r="CR298" s="207"/>
      <c r="CS298" s="207"/>
      <c r="CT298" s="208"/>
      <c r="CU298" s="209"/>
      <c r="CV298" s="208"/>
      <c r="CW298" s="207"/>
      <c r="CX298" s="207"/>
      <c r="CY298" s="207"/>
      <c r="DG298" s="172"/>
    </row>
    <row r="299" spans="3:111">
      <c r="C299" s="192"/>
      <c r="D299" s="192"/>
      <c r="E299" s="192"/>
      <c r="F299" s="192"/>
      <c r="G299" s="193"/>
      <c r="H299" s="192"/>
      <c r="I299" s="192"/>
      <c r="J299" s="194"/>
      <c r="K299" s="195"/>
      <c r="L299" s="195"/>
      <c r="M299" s="196"/>
      <c r="N299" s="197"/>
      <c r="O299" s="196"/>
      <c r="P299" s="198"/>
      <c r="Q299" s="198"/>
      <c r="R299" s="199"/>
      <c r="S299" s="199"/>
      <c r="T299" s="198"/>
      <c r="U299" s="199"/>
      <c r="V299" s="199"/>
      <c r="W299" s="199"/>
      <c r="X299" s="198"/>
      <c r="Y299" s="200"/>
      <c r="Z299" s="198"/>
      <c r="AA299" s="198"/>
      <c r="AB299" s="199"/>
      <c r="AC299" s="199"/>
      <c r="AD299" s="201"/>
      <c r="AE299" s="202"/>
      <c r="AF299" s="202"/>
      <c r="AG299" s="203"/>
      <c r="AH299" s="203"/>
      <c r="AI299" s="203"/>
      <c r="AJ299" s="203"/>
      <c r="AK299" s="203"/>
      <c r="AL299" s="203"/>
      <c r="AM299" s="203"/>
      <c r="AN299" s="203"/>
      <c r="AO299" s="203"/>
      <c r="AP299" s="203"/>
      <c r="AQ299" s="203"/>
      <c r="AR299" s="203"/>
      <c r="AS299" s="203"/>
      <c r="AT299" s="203"/>
      <c r="AU299" s="203"/>
      <c r="AV299" s="203"/>
      <c r="AW299" s="203"/>
      <c r="AX299" s="203"/>
      <c r="AY299" s="203"/>
      <c r="AZ299" s="203"/>
      <c r="BA299" s="203"/>
      <c r="BB299" s="204"/>
      <c r="BC299" s="204"/>
      <c r="BD299" s="204"/>
      <c r="BE299" s="204"/>
      <c r="BF299" s="204"/>
      <c r="BG299" s="204"/>
      <c r="BH299" s="204"/>
      <c r="BI299" s="204"/>
      <c r="BJ299" s="204"/>
      <c r="BK299" s="204"/>
      <c r="BL299" s="204"/>
      <c r="BM299" s="204"/>
      <c r="BN299" s="204"/>
      <c r="BO299" s="204"/>
      <c r="BP299" s="204"/>
      <c r="BQ299" s="204"/>
      <c r="BR299" s="204"/>
      <c r="BS299" s="204"/>
      <c r="BT299" s="204"/>
      <c r="BU299" s="204"/>
      <c r="BV299" s="205"/>
      <c r="BW299" s="205"/>
      <c r="BX299" s="205"/>
      <c r="BY299" s="204"/>
      <c r="BZ299" s="204"/>
      <c r="CA299" s="204"/>
      <c r="CB299" s="205"/>
      <c r="CC299" s="204"/>
      <c r="CD299" s="205"/>
      <c r="CE299" s="204"/>
      <c r="CF299" s="204"/>
      <c r="CG299" s="204"/>
      <c r="CH299" s="206"/>
      <c r="CI299" s="204"/>
      <c r="CJ299" s="204"/>
      <c r="CK299" s="204"/>
      <c r="CL299" s="204"/>
      <c r="CM299" s="204"/>
      <c r="CN299" s="206"/>
      <c r="CO299" s="204"/>
      <c r="CP299" s="204"/>
      <c r="CQ299" s="204"/>
      <c r="CR299" s="207"/>
      <c r="CS299" s="207"/>
      <c r="CT299" s="208"/>
      <c r="CU299" s="209"/>
      <c r="CV299" s="208"/>
      <c r="CW299" s="207"/>
      <c r="CX299" s="207"/>
      <c r="CY299" s="207"/>
    </row>
    <row r="300" spans="3:111">
      <c r="C300" s="192"/>
      <c r="D300" s="192"/>
      <c r="E300" s="192"/>
      <c r="F300" s="192"/>
      <c r="G300" s="193"/>
      <c r="H300" s="192"/>
      <c r="I300" s="192"/>
      <c r="J300" s="194"/>
      <c r="K300" s="195"/>
      <c r="L300" s="195"/>
      <c r="M300" s="196"/>
      <c r="N300" s="197"/>
      <c r="O300" s="196"/>
      <c r="P300" s="198"/>
      <c r="Q300" s="198"/>
      <c r="R300" s="199"/>
      <c r="S300" s="199"/>
      <c r="T300" s="198"/>
      <c r="U300" s="199"/>
      <c r="V300" s="199"/>
      <c r="W300" s="199"/>
      <c r="X300" s="198"/>
      <c r="Y300" s="200"/>
      <c r="Z300" s="198"/>
      <c r="AA300" s="198"/>
      <c r="AB300" s="199"/>
      <c r="AC300" s="199"/>
      <c r="AD300" s="201"/>
      <c r="AE300" s="202"/>
      <c r="AF300" s="202"/>
      <c r="AG300" s="203"/>
      <c r="AH300" s="203"/>
      <c r="AI300" s="203"/>
      <c r="AJ300" s="203"/>
      <c r="AK300" s="203"/>
      <c r="AL300" s="203"/>
      <c r="AM300" s="203"/>
      <c r="AN300" s="203"/>
      <c r="AO300" s="203"/>
      <c r="AP300" s="203"/>
      <c r="AQ300" s="203"/>
      <c r="AR300" s="203"/>
      <c r="AS300" s="203"/>
      <c r="AT300" s="203"/>
      <c r="AU300" s="203"/>
      <c r="AV300" s="203"/>
      <c r="AW300" s="203"/>
      <c r="AX300" s="203"/>
      <c r="AY300" s="203"/>
      <c r="AZ300" s="203"/>
      <c r="BA300" s="203"/>
      <c r="BB300" s="204"/>
      <c r="BC300" s="204"/>
      <c r="BD300" s="204"/>
      <c r="BE300" s="204"/>
      <c r="BF300" s="204"/>
      <c r="BG300" s="204"/>
      <c r="BH300" s="204"/>
      <c r="BI300" s="204"/>
      <c r="BJ300" s="204"/>
      <c r="BK300" s="204"/>
      <c r="BL300" s="204"/>
      <c r="BM300" s="204"/>
      <c r="BN300" s="204"/>
      <c r="BO300" s="204"/>
      <c r="BP300" s="204"/>
      <c r="BQ300" s="204"/>
      <c r="BR300" s="204"/>
      <c r="BS300" s="204"/>
      <c r="BT300" s="204"/>
      <c r="BU300" s="204"/>
      <c r="BV300" s="205"/>
      <c r="BW300" s="205"/>
      <c r="BX300" s="205"/>
      <c r="BY300" s="204"/>
      <c r="BZ300" s="204"/>
      <c r="CA300" s="204"/>
      <c r="CB300" s="205"/>
      <c r="CC300" s="204"/>
      <c r="CD300" s="205"/>
      <c r="CE300" s="204"/>
      <c r="CF300" s="204"/>
      <c r="CG300" s="204"/>
      <c r="CH300" s="206"/>
      <c r="CI300" s="204"/>
      <c r="CJ300" s="204"/>
      <c r="CK300" s="204"/>
      <c r="CL300" s="204"/>
      <c r="CM300" s="204"/>
      <c r="CN300" s="206"/>
      <c r="CO300" s="204"/>
      <c r="CP300" s="204"/>
      <c r="CQ300" s="204"/>
      <c r="CR300" s="207"/>
      <c r="CS300" s="207"/>
      <c r="CT300" s="208"/>
      <c r="CU300" s="209"/>
      <c r="CV300" s="208"/>
      <c r="CW300" s="207"/>
      <c r="CX300" s="207"/>
      <c r="CY300" s="207"/>
    </row>
    <row r="301" spans="3:111">
      <c r="C301" s="192"/>
      <c r="D301" s="192"/>
      <c r="E301" s="192"/>
      <c r="F301" s="192"/>
      <c r="G301" s="193"/>
      <c r="H301" s="192"/>
      <c r="I301" s="192"/>
      <c r="J301" s="194"/>
      <c r="K301" s="195"/>
      <c r="L301" s="195"/>
      <c r="M301" s="196"/>
      <c r="N301" s="197"/>
      <c r="O301" s="196"/>
      <c r="P301" s="198"/>
      <c r="Q301" s="198"/>
      <c r="R301" s="199"/>
      <c r="S301" s="199"/>
      <c r="T301" s="198"/>
      <c r="U301" s="199"/>
      <c r="V301" s="199"/>
      <c r="W301" s="199"/>
      <c r="X301" s="198"/>
      <c r="Y301" s="200"/>
      <c r="Z301" s="198"/>
      <c r="AA301" s="198"/>
      <c r="AB301" s="199"/>
      <c r="AC301" s="199"/>
      <c r="AD301" s="201"/>
      <c r="AE301" s="202"/>
      <c r="AF301" s="202"/>
      <c r="AG301" s="203"/>
      <c r="AH301" s="203"/>
      <c r="AI301" s="203"/>
      <c r="AJ301" s="203"/>
      <c r="AK301" s="203"/>
      <c r="AL301" s="203"/>
      <c r="AM301" s="203"/>
      <c r="AN301" s="203"/>
      <c r="AO301" s="203"/>
      <c r="AP301" s="203"/>
      <c r="AQ301" s="203"/>
      <c r="AR301" s="203"/>
      <c r="AS301" s="203"/>
      <c r="AT301" s="203"/>
      <c r="AU301" s="203"/>
      <c r="AV301" s="203"/>
      <c r="AW301" s="203"/>
      <c r="AX301" s="203"/>
      <c r="AY301" s="203"/>
      <c r="AZ301" s="203"/>
      <c r="BA301" s="203"/>
      <c r="BB301" s="204"/>
      <c r="BC301" s="204"/>
      <c r="BD301" s="204"/>
      <c r="BE301" s="204"/>
      <c r="BF301" s="204"/>
      <c r="BG301" s="204"/>
      <c r="BH301" s="204"/>
      <c r="BI301" s="204"/>
      <c r="BJ301" s="204"/>
      <c r="BK301" s="204"/>
      <c r="BL301" s="204"/>
      <c r="BM301" s="204"/>
      <c r="BN301" s="204"/>
      <c r="BO301" s="204"/>
      <c r="BP301" s="204"/>
      <c r="BQ301" s="204"/>
      <c r="BR301" s="204"/>
      <c r="BS301" s="204"/>
      <c r="BT301" s="204"/>
      <c r="BU301" s="204"/>
      <c r="BV301" s="205"/>
      <c r="BW301" s="205"/>
      <c r="BX301" s="205"/>
      <c r="BY301" s="204"/>
      <c r="BZ301" s="204"/>
      <c r="CA301" s="204"/>
      <c r="CB301" s="205"/>
      <c r="CC301" s="204"/>
      <c r="CD301" s="205"/>
      <c r="CE301" s="204"/>
      <c r="CF301" s="204"/>
      <c r="CG301" s="204"/>
      <c r="CH301" s="206"/>
      <c r="CI301" s="204"/>
      <c r="CJ301" s="204"/>
      <c r="CK301" s="204"/>
      <c r="CL301" s="204"/>
      <c r="CM301" s="204"/>
      <c r="CN301" s="206"/>
      <c r="CO301" s="204"/>
      <c r="CP301" s="204"/>
      <c r="CQ301" s="204"/>
      <c r="CR301" s="207"/>
      <c r="CS301" s="207"/>
      <c r="CT301" s="208"/>
      <c r="CU301" s="209"/>
      <c r="CV301" s="208"/>
      <c r="CW301" s="207"/>
      <c r="CX301" s="207"/>
      <c r="CY301" s="207"/>
    </row>
    <row r="302" spans="3:111">
      <c r="C302" s="192"/>
      <c r="D302" s="192"/>
      <c r="E302" s="192"/>
      <c r="F302" s="192"/>
      <c r="G302" s="193"/>
      <c r="H302" s="192"/>
      <c r="I302" s="192"/>
      <c r="J302" s="194"/>
      <c r="K302" s="195"/>
      <c r="L302" s="195"/>
      <c r="M302" s="196"/>
      <c r="N302" s="197"/>
      <c r="O302" s="196"/>
      <c r="P302" s="198"/>
      <c r="Q302" s="198"/>
      <c r="R302" s="199"/>
      <c r="S302" s="199"/>
      <c r="T302" s="198"/>
      <c r="U302" s="199"/>
      <c r="V302" s="199"/>
      <c r="W302" s="199"/>
      <c r="X302" s="198"/>
      <c r="Y302" s="200"/>
      <c r="Z302" s="198"/>
      <c r="AA302" s="198"/>
      <c r="AB302" s="199"/>
      <c r="AC302" s="199"/>
      <c r="AD302" s="201"/>
      <c r="AE302" s="202"/>
      <c r="AF302" s="202"/>
      <c r="AG302" s="203"/>
      <c r="AH302" s="203"/>
      <c r="AI302" s="203"/>
      <c r="AJ302" s="203"/>
      <c r="AK302" s="203"/>
      <c r="AL302" s="203"/>
      <c r="AM302" s="203"/>
      <c r="AN302" s="203"/>
      <c r="AO302" s="203"/>
      <c r="AP302" s="203"/>
      <c r="AQ302" s="203"/>
      <c r="AR302" s="203"/>
      <c r="AS302" s="203"/>
      <c r="AT302" s="203"/>
      <c r="AU302" s="203"/>
      <c r="AV302" s="203"/>
      <c r="AW302" s="203"/>
      <c r="AX302" s="203"/>
      <c r="AY302" s="203"/>
      <c r="AZ302" s="203"/>
      <c r="BA302" s="203"/>
      <c r="BB302" s="204"/>
      <c r="BC302" s="204"/>
      <c r="BD302" s="204"/>
      <c r="BE302" s="204"/>
      <c r="BF302" s="204"/>
      <c r="BG302" s="204"/>
      <c r="BH302" s="204"/>
      <c r="BI302" s="204"/>
      <c r="BJ302" s="204"/>
      <c r="BK302" s="204"/>
      <c r="BL302" s="204"/>
      <c r="BM302" s="204"/>
      <c r="BN302" s="204"/>
      <c r="BO302" s="204"/>
      <c r="BP302" s="204"/>
      <c r="BQ302" s="204"/>
      <c r="BR302" s="204"/>
      <c r="BS302" s="204"/>
      <c r="BT302" s="204"/>
      <c r="BU302" s="204"/>
      <c r="BV302" s="205"/>
      <c r="BW302" s="205"/>
      <c r="BX302" s="205"/>
      <c r="BY302" s="204"/>
      <c r="BZ302" s="204"/>
      <c r="CA302" s="204"/>
      <c r="CB302" s="205"/>
      <c r="CC302" s="204"/>
      <c r="CD302" s="205"/>
      <c r="CE302" s="204"/>
      <c r="CF302" s="204"/>
      <c r="CG302" s="204"/>
      <c r="CH302" s="206"/>
      <c r="CI302" s="204"/>
      <c r="CJ302" s="204"/>
      <c r="CK302" s="204"/>
      <c r="CL302" s="204"/>
      <c r="CM302" s="204"/>
      <c r="CN302" s="206"/>
      <c r="CO302" s="204"/>
      <c r="CP302" s="204"/>
      <c r="CQ302" s="204"/>
      <c r="CR302" s="207"/>
      <c r="CS302" s="207"/>
      <c r="CT302" s="208"/>
      <c r="CU302" s="209"/>
      <c r="CV302" s="208"/>
      <c r="CW302" s="207"/>
      <c r="CX302" s="207"/>
      <c r="CY302" s="207"/>
    </row>
    <row r="303" spans="3:111">
      <c r="C303" s="192"/>
      <c r="D303" s="192"/>
      <c r="E303" s="192"/>
      <c r="F303" s="192"/>
      <c r="G303" s="193"/>
      <c r="H303" s="192"/>
      <c r="I303" s="192"/>
      <c r="J303" s="194"/>
      <c r="K303" s="195"/>
      <c r="L303" s="195"/>
      <c r="M303" s="196"/>
      <c r="N303" s="197"/>
      <c r="O303" s="196"/>
      <c r="P303" s="198"/>
      <c r="Q303" s="198"/>
      <c r="R303" s="199"/>
      <c r="S303" s="199"/>
      <c r="T303" s="198"/>
      <c r="U303" s="199"/>
      <c r="V303" s="199"/>
      <c r="W303" s="199"/>
      <c r="X303" s="198"/>
      <c r="Y303" s="200"/>
      <c r="Z303" s="198"/>
      <c r="AA303" s="198"/>
      <c r="AB303" s="199"/>
      <c r="AC303" s="199"/>
      <c r="AD303" s="201"/>
      <c r="AE303" s="202"/>
      <c r="AF303" s="202"/>
      <c r="AG303" s="203"/>
      <c r="AH303" s="203"/>
      <c r="AI303" s="203"/>
      <c r="AJ303" s="203"/>
      <c r="AK303" s="203"/>
      <c r="AL303" s="203"/>
      <c r="AM303" s="203"/>
      <c r="AN303" s="203"/>
      <c r="AO303" s="203"/>
      <c r="AP303" s="203"/>
      <c r="AQ303" s="203"/>
      <c r="AR303" s="203"/>
      <c r="AS303" s="203"/>
      <c r="AT303" s="203"/>
      <c r="AU303" s="203"/>
      <c r="AV303" s="203"/>
      <c r="AW303" s="203"/>
      <c r="AX303" s="203"/>
      <c r="AY303" s="203"/>
      <c r="AZ303" s="203"/>
      <c r="BA303" s="203"/>
      <c r="BB303" s="204"/>
      <c r="BC303" s="204"/>
      <c r="BD303" s="204"/>
      <c r="BE303" s="204"/>
      <c r="BF303" s="204"/>
      <c r="BG303" s="204"/>
      <c r="BH303" s="204"/>
      <c r="BI303" s="204"/>
      <c r="BJ303" s="204"/>
      <c r="BK303" s="204"/>
      <c r="BL303" s="204"/>
      <c r="BM303" s="204"/>
      <c r="BN303" s="204"/>
      <c r="BO303" s="204"/>
      <c r="BP303" s="204"/>
      <c r="BQ303" s="204"/>
      <c r="BR303" s="204"/>
      <c r="BS303" s="204"/>
      <c r="BT303" s="204"/>
      <c r="BU303" s="204"/>
      <c r="BV303" s="205"/>
      <c r="BW303" s="205"/>
      <c r="BX303" s="205"/>
      <c r="BY303" s="204"/>
      <c r="BZ303" s="204"/>
      <c r="CA303" s="204"/>
      <c r="CB303" s="205"/>
      <c r="CC303" s="204"/>
      <c r="CD303" s="205"/>
      <c r="CE303" s="204"/>
      <c r="CF303" s="204"/>
      <c r="CG303" s="204"/>
      <c r="CH303" s="206"/>
      <c r="CI303" s="204"/>
      <c r="CJ303" s="204"/>
      <c r="CK303" s="204"/>
      <c r="CL303" s="204"/>
      <c r="CM303" s="204"/>
      <c r="CN303" s="206"/>
      <c r="CO303" s="204"/>
      <c r="CP303" s="204"/>
      <c r="CQ303" s="204"/>
      <c r="CR303" s="207"/>
      <c r="CS303" s="207"/>
      <c r="CT303" s="208"/>
      <c r="CU303" s="209"/>
      <c r="CV303" s="208"/>
      <c r="CW303" s="207"/>
      <c r="CX303" s="207"/>
      <c r="CY303" s="207"/>
    </row>
    <row r="304" spans="3:111">
      <c r="C304" s="192"/>
      <c r="D304" s="192"/>
      <c r="E304" s="192"/>
      <c r="F304" s="192"/>
      <c r="G304" s="193"/>
      <c r="H304" s="192"/>
      <c r="I304" s="192"/>
      <c r="J304" s="194"/>
      <c r="K304" s="195"/>
      <c r="L304" s="195"/>
      <c r="M304" s="196"/>
      <c r="N304" s="197"/>
      <c r="O304" s="196"/>
      <c r="P304" s="198"/>
      <c r="Q304" s="198"/>
      <c r="R304" s="199"/>
      <c r="S304" s="199"/>
      <c r="T304" s="198"/>
      <c r="U304" s="199"/>
      <c r="V304" s="199"/>
      <c r="W304" s="199"/>
      <c r="X304" s="198"/>
      <c r="Y304" s="200"/>
      <c r="Z304" s="198"/>
      <c r="AA304" s="198"/>
      <c r="AB304" s="199"/>
      <c r="AC304" s="199"/>
      <c r="AD304" s="201"/>
      <c r="AE304" s="202"/>
      <c r="AF304" s="202"/>
      <c r="AG304" s="203"/>
      <c r="AH304" s="203"/>
      <c r="AI304" s="203"/>
      <c r="AJ304" s="203"/>
      <c r="AK304" s="203"/>
      <c r="AL304" s="203"/>
      <c r="AM304" s="203"/>
      <c r="AN304" s="203"/>
      <c r="AO304" s="203"/>
      <c r="AP304" s="203"/>
      <c r="AQ304" s="203"/>
      <c r="AR304" s="203"/>
      <c r="AS304" s="203"/>
      <c r="AT304" s="203"/>
      <c r="AU304" s="203"/>
      <c r="AV304" s="203"/>
      <c r="AW304" s="203"/>
      <c r="AX304" s="203"/>
      <c r="AY304" s="203"/>
      <c r="AZ304" s="203"/>
      <c r="BA304" s="203"/>
      <c r="BB304" s="204"/>
      <c r="BC304" s="204"/>
      <c r="BD304" s="204"/>
      <c r="BE304" s="204"/>
      <c r="BF304" s="204"/>
      <c r="BG304" s="204"/>
      <c r="BH304" s="204"/>
      <c r="BI304" s="204"/>
      <c r="BJ304" s="204"/>
      <c r="BK304" s="204"/>
      <c r="BL304" s="204"/>
      <c r="BM304" s="204"/>
      <c r="BN304" s="204"/>
      <c r="BO304" s="204"/>
      <c r="BP304" s="204"/>
      <c r="BQ304" s="204"/>
      <c r="BR304" s="204"/>
      <c r="BS304" s="204"/>
      <c r="BT304" s="204"/>
      <c r="BU304" s="204"/>
      <c r="BV304" s="205"/>
      <c r="BW304" s="205"/>
      <c r="BX304" s="205"/>
      <c r="BY304" s="204"/>
      <c r="BZ304" s="204"/>
      <c r="CA304" s="204"/>
      <c r="CB304" s="205"/>
      <c r="CC304" s="204"/>
      <c r="CD304" s="205"/>
      <c r="CE304" s="204"/>
      <c r="CF304" s="204"/>
      <c r="CG304" s="204"/>
      <c r="CH304" s="206"/>
      <c r="CI304" s="204"/>
      <c r="CJ304" s="204"/>
      <c r="CK304" s="204"/>
      <c r="CL304" s="204"/>
      <c r="CM304" s="204"/>
      <c r="CN304" s="206"/>
      <c r="CO304" s="204"/>
      <c r="CP304" s="204"/>
      <c r="CQ304" s="204"/>
      <c r="CR304" s="207"/>
      <c r="CS304" s="207"/>
      <c r="CT304" s="208"/>
      <c r="CU304" s="209"/>
      <c r="CV304" s="208"/>
      <c r="CW304" s="207"/>
      <c r="CX304" s="207"/>
      <c r="CY304" s="207"/>
    </row>
    <row r="305" spans="3:103">
      <c r="C305" s="192"/>
      <c r="D305" s="192"/>
      <c r="E305" s="192"/>
      <c r="F305" s="192"/>
      <c r="G305" s="193"/>
      <c r="H305" s="192"/>
      <c r="I305" s="192"/>
      <c r="J305" s="194"/>
      <c r="K305" s="195"/>
      <c r="L305" s="195"/>
      <c r="M305" s="196"/>
      <c r="N305" s="197"/>
      <c r="O305" s="196"/>
      <c r="P305" s="198"/>
      <c r="Q305" s="198"/>
      <c r="R305" s="199"/>
      <c r="S305" s="199"/>
      <c r="T305" s="198"/>
      <c r="U305" s="199"/>
      <c r="V305" s="199"/>
      <c r="W305" s="199"/>
      <c r="X305" s="198"/>
      <c r="Y305" s="200"/>
      <c r="Z305" s="198"/>
      <c r="AA305" s="198"/>
      <c r="AB305" s="199"/>
      <c r="AC305" s="199"/>
      <c r="AD305" s="201"/>
      <c r="AE305" s="202"/>
      <c r="AF305" s="202"/>
      <c r="AG305" s="203"/>
      <c r="AH305" s="203"/>
      <c r="AI305" s="203"/>
      <c r="AJ305" s="203"/>
      <c r="AK305" s="203"/>
      <c r="AL305" s="203"/>
      <c r="AM305" s="203"/>
      <c r="AN305" s="203"/>
      <c r="AO305" s="203"/>
      <c r="AP305" s="203"/>
      <c r="AQ305" s="203"/>
      <c r="AR305" s="203"/>
      <c r="AS305" s="203"/>
      <c r="AT305" s="203"/>
      <c r="AU305" s="203"/>
      <c r="AV305" s="203"/>
      <c r="AW305" s="203"/>
      <c r="AX305" s="203"/>
      <c r="AY305" s="203"/>
      <c r="AZ305" s="203"/>
      <c r="BA305" s="203"/>
      <c r="BB305" s="204"/>
      <c r="BC305" s="204"/>
      <c r="BD305" s="204"/>
      <c r="BE305" s="204"/>
      <c r="BF305" s="204"/>
      <c r="BG305" s="204"/>
      <c r="BH305" s="204"/>
      <c r="BI305" s="204"/>
      <c r="BJ305" s="204"/>
      <c r="BK305" s="204"/>
      <c r="BL305" s="204"/>
      <c r="BM305" s="204"/>
      <c r="BN305" s="204"/>
      <c r="BO305" s="204"/>
      <c r="BP305" s="204"/>
      <c r="BQ305" s="204"/>
      <c r="BR305" s="204"/>
      <c r="BS305" s="204"/>
      <c r="BT305" s="204"/>
      <c r="BU305" s="204"/>
      <c r="BV305" s="205"/>
      <c r="BW305" s="205"/>
      <c r="BX305" s="205"/>
      <c r="BY305" s="204"/>
      <c r="BZ305" s="204"/>
      <c r="CA305" s="204"/>
      <c r="CB305" s="205"/>
      <c r="CC305" s="204"/>
      <c r="CD305" s="205"/>
      <c r="CE305" s="204"/>
      <c r="CF305" s="204"/>
      <c r="CG305" s="204"/>
      <c r="CH305" s="206"/>
      <c r="CI305" s="204"/>
      <c r="CJ305" s="204"/>
      <c r="CK305" s="204"/>
      <c r="CL305" s="204"/>
      <c r="CM305" s="204"/>
      <c r="CN305" s="206"/>
      <c r="CO305" s="204"/>
      <c r="CP305" s="204"/>
      <c r="CQ305" s="204"/>
      <c r="CR305" s="207"/>
      <c r="CS305" s="207"/>
      <c r="CT305" s="208"/>
      <c r="CU305" s="209"/>
      <c r="CV305" s="208"/>
      <c r="CW305" s="207"/>
      <c r="CX305" s="207"/>
      <c r="CY305" s="207"/>
    </row>
    <row r="306" spans="3:103">
      <c r="C306" s="192"/>
      <c r="D306" s="192"/>
      <c r="E306" s="192"/>
      <c r="F306" s="192"/>
      <c r="G306" s="193"/>
      <c r="H306" s="192"/>
      <c r="I306" s="192"/>
      <c r="J306" s="194"/>
      <c r="K306" s="195"/>
      <c r="L306" s="195"/>
      <c r="M306" s="196"/>
      <c r="N306" s="197"/>
      <c r="O306" s="196"/>
      <c r="P306" s="198"/>
      <c r="Q306" s="198"/>
      <c r="R306" s="199"/>
      <c r="S306" s="199"/>
      <c r="T306" s="198"/>
      <c r="U306" s="199"/>
      <c r="V306" s="199"/>
      <c r="W306" s="199"/>
      <c r="X306" s="198"/>
      <c r="Y306" s="200"/>
      <c r="Z306" s="198"/>
      <c r="AA306" s="198"/>
      <c r="AB306" s="199"/>
      <c r="AC306" s="199"/>
      <c r="AD306" s="201"/>
      <c r="AE306" s="202"/>
      <c r="AF306" s="202"/>
      <c r="AG306" s="203"/>
      <c r="AH306" s="203"/>
      <c r="AI306" s="203"/>
      <c r="AJ306" s="203"/>
      <c r="AK306" s="203"/>
      <c r="AL306" s="203"/>
      <c r="AM306" s="203"/>
      <c r="AN306" s="203"/>
      <c r="AO306" s="203"/>
      <c r="AP306" s="203"/>
      <c r="AQ306" s="203"/>
      <c r="AR306" s="203"/>
      <c r="AS306" s="203"/>
      <c r="AT306" s="203"/>
      <c r="AU306" s="203"/>
      <c r="AV306" s="203"/>
      <c r="AW306" s="203"/>
      <c r="AX306" s="203"/>
      <c r="AY306" s="203"/>
      <c r="AZ306" s="203"/>
      <c r="BA306" s="203"/>
      <c r="BB306" s="204"/>
      <c r="BC306" s="204"/>
      <c r="BD306" s="204"/>
      <c r="BE306" s="204"/>
      <c r="BF306" s="204"/>
      <c r="BG306" s="204"/>
      <c r="BH306" s="204"/>
      <c r="BI306" s="204"/>
      <c r="BJ306" s="204"/>
      <c r="BK306" s="204"/>
      <c r="BL306" s="204"/>
      <c r="BM306" s="204"/>
      <c r="BN306" s="204"/>
      <c r="BO306" s="204"/>
      <c r="BP306" s="204"/>
      <c r="BQ306" s="204"/>
      <c r="BR306" s="204"/>
      <c r="BS306" s="204"/>
      <c r="BT306" s="204"/>
      <c r="BU306" s="204"/>
      <c r="BV306" s="205"/>
      <c r="BW306" s="205"/>
      <c r="BX306" s="205"/>
      <c r="BY306" s="204"/>
      <c r="BZ306" s="204"/>
      <c r="CA306" s="204"/>
      <c r="CB306" s="205"/>
      <c r="CC306" s="204"/>
      <c r="CD306" s="205"/>
      <c r="CE306" s="204"/>
      <c r="CF306" s="204"/>
      <c r="CG306" s="204"/>
      <c r="CH306" s="206"/>
      <c r="CI306" s="204"/>
      <c r="CJ306" s="204"/>
      <c r="CK306" s="204"/>
      <c r="CL306" s="204"/>
      <c r="CM306" s="204"/>
      <c r="CN306" s="206"/>
      <c r="CO306" s="204"/>
      <c r="CP306" s="204"/>
      <c r="CQ306" s="204"/>
      <c r="CR306" s="207"/>
      <c r="CS306" s="207"/>
      <c r="CT306" s="208"/>
      <c r="CU306" s="209"/>
      <c r="CV306" s="208"/>
      <c r="CW306" s="207"/>
      <c r="CX306" s="207"/>
      <c r="CY306" s="207"/>
    </row>
    <row r="307" spans="3:103">
      <c r="C307" s="192"/>
      <c r="D307" s="192"/>
      <c r="E307" s="192"/>
      <c r="F307" s="192"/>
      <c r="G307" s="193"/>
      <c r="H307" s="192"/>
      <c r="I307" s="192"/>
      <c r="J307" s="194"/>
      <c r="K307" s="195"/>
      <c r="L307" s="195"/>
      <c r="M307" s="196"/>
      <c r="N307" s="197"/>
      <c r="O307" s="196"/>
      <c r="P307" s="198"/>
      <c r="Q307" s="198"/>
      <c r="R307" s="199"/>
      <c r="S307" s="199"/>
      <c r="T307" s="198"/>
      <c r="U307" s="199"/>
      <c r="V307" s="199"/>
      <c r="W307" s="199"/>
      <c r="X307" s="198"/>
      <c r="Y307" s="200"/>
      <c r="Z307" s="198"/>
      <c r="AA307" s="198"/>
      <c r="AB307" s="199"/>
      <c r="AC307" s="199"/>
      <c r="AD307" s="201"/>
      <c r="AE307" s="202"/>
      <c r="AF307" s="202"/>
      <c r="AG307" s="203"/>
      <c r="AH307" s="203"/>
      <c r="AI307" s="203"/>
      <c r="AJ307" s="203"/>
      <c r="AK307" s="203"/>
      <c r="AL307" s="203"/>
      <c r="AM307" s="203"/>
      <c r="AN307" s="203"/>
      <c r="AO307" s="203"/>
      <c r="AP307" s="203"/>
      <c r="AQ307" s="203"/>
      <c r="AR307" s="203"/>
      <c r="AS307" s="203"/>
      <c r="AT307" s="203"/>
      <c r="AU307" s="203"/>
      <c r="AV307" s="203"/>
      <c r="AW307" s="203"/>
      <c r="AX307" s="203"/>
      <c r="AY307" s="203"/>
      <c r="AZ307" s="203"/>
      <c r="BA307" s="203"/>
      <c r="BB307" s="204"/>
      <c r="BC307" s="204"/>
      <c r="BD307" s="204"/>
      <c r="BE307" s="204"/>
      <c r="BF307" s="204"/>
      <c r="BG307" s="204"/>
      <c r="BH307" s="204"/>
      <c r="BI307" s="204"/>
      <c r="BJ307" s="204"/>
      <c r="BK307" s="204"/>
      <c r="BL307" s="204"/>
      <c r="BM307" s="204"/>
      <c r="BN307" s="204"/>
      <c r="BO307" s="204"/>
      <c r="BP307" s="204"/>
      <c r="BQ307" s="204"/>
      <c r="BR307" s="204"/>
      <c r="BS307" s="204"/>
      <c r="BT307" s="204"/>
      <c r="BU307" s="204"/>
      <c r="BV307" s="205"/>
      <c r="BW307" s="205"/>
      <c r="BX307" s="205"/>
      <c r="BY307" s="204"/>
      <c r="BZ307" s="204"/>
      <c r="CA307" s="204"/>
      <c r="CB307" s="205"/>
      <c r="CC307" s="204"/>
      <c r="CD307" s="205"/>
      <c r="CE307" s="204"/>
      <c r="CF307" s="204"/>
      <c r="CG307" s="204"/>
      <c r="CH307" s="206"/>
      <c r="CI307" s="204"/>
      <c r="CJ307" s="204"/>
      <c r="CK307" s="204"/>
      <c r="CL307" s="204"/>
      <c r="CM307" s="204"/>
      <c r="CN307" s="206"/>
      <c r="CO307" s="204"/>
      <c r="CP307" s="204"/>
      <c r="CQ307" s="204"/>
      <c r="CR307" s="207"/>
      <c r="CS307" s="207"/>
      <c r="CT307" s="208"/>
      <c r="CU307" s="209"/>
      <c r="CV307" s="208"/>
      <c r="CW307" s="207"/>
      <c r="CX307" s="207"/>
      <c r="CY307" s="207"/>
    </row>
    <row r="308" spans="3:103">
      <c r="C308" s="192"/>
      <c r="D308" s="192"/>
      <c r="E308" s="192"/>
      <c r="F308" s="192"/>
      <c r="G308" s="193"/>
      <c r="H308" s="192"/>
      <c r="I308" s="192"/>
      <c r="J308" s="194"/>
      <c r="K308" s="195"/>
      <c r="L308" s="195"/>
      <c r="M308" s="196"/>
      <c r="N308" s="197"/>
      <c r="O308" s="196"/>
      <c r="P308" s="198"/>
      <c r="Q308" s="198"/>
      <c r="R308" s="199"/>
      <c r="S308" s="199"/>
      <c r="T308" s="198"/>
      <c r="U308" s="199"/>
      <c r="V308" s="199"/>
      <c r="W308" s="199"/>
      <c r="X308" s="198"/>
      <c r="Y308" s="200"/>
      <c r="Z308" s="198"/>
      <c r="AA308" s="198"/>
      <c r="AB308" s="199"/>
      <c r="AC308" s="199"/>
      <c r="AD308" s="201"/>
      <c r="AE308" s="202"/>
      <c r="AF308" s="202"/>
      <c r="AG308" s="203"/>
      <c r="AH308" s="203"/>
      <c r="AI308" s="203"/>
      <c r="AJ308" s="203"/>
      <c r="AK308" s="203"/>
      <c r="AL308" s="203"/>
      <c r="AM308" s="203"/>
      <c r="AN308" s="203"/>
      <c r="AO308" s="203"/>
      <c r="AP308" s="203"/>
      <c r="AQ308" s="203"/>
      <c r="AR308" s="203"/>
      <c r="AS308" s="203"/>
      <c r="AT308" s="203"/>
      <c r="AU308" s="203"/>
      <c r="AV308" s="203"/>
      <c r="AW308" s="203"/>
      <c r="AX308" s="203"/>
      <c r="AY308" s="203"/>
      <c r="AZ308" s="203"/>
      <c r="BA308" s="203"/>
      <c r="BB308" s="204"/>
      <c r="BC308" s="204"/>
      <c r="BD308" s="204"/>
      <c r="BE308" s="204"/>
      <c r="BF308" s="204"/>
      <c r="BG308" s="204"/>
      <c r="BH308" s="204"/>
      <c r="BI308" s="204"/>
      <c r="BJ308" s="204"/>
      <c r="BK308" s="204"/>
      <c r="BL308" s="204"/>
      <c r="BM308" s="204"/>
      <c r="BN308" s="204"/>
      <c r="BO308" s="204"/>
      <c r="BP308" s="204"/>
      <c r="BQ308" s="204"/>
      <c r="BR308" s="204"/>
      <c r="BS308" s="204"/>
      <c r="BT308" s="204"/>
      <c r="BU308" s="204"/>
      <c r="BV308" s="205"/>
      <c r="BW308" s="205"/>
      <c r="BX308" s="205"/>
      <c r="BY308" s="204"/>
      <c r="BZ308" s="204"/>
      <c r="CA308" s="204"/>
      <c r="CB308" s="205"/>
      <c r="CC308" s="204"/>
      <c r="CD308" s="205"/>
      <c r="CE308" s="204"/>
      <c r="CF308" s="204"/>
      <c r="CG308" s="204"/>
      <c r="CH308" s="206"/>
      <c r="CI308" s="204"/>
      <c r="CJ308" s="204"/>
      <c r="CK308" s="204"/>
      <c r="CL308" s="204"/>
      <c r="CM308" s="204"/>
      <c r="CN308" s="206"/>
      <c r="CO308" s="204"/>
      <c r="CP308" s="204"/>
      <c r="CQ308" s="204"/>
      <c r="CR308" s="207"/>
      <c r="CS308" s="207"/>
      <c r="CT308" s="208"/>
      <c r="CU308" s="209"/>
      <c r="CV308" s="208"/>
      <c r="CW308" s="207"/>
      <c r="CX308" s="207"/>
      <c r="CY308" s="207"/>
    </row>
    <row r="309" spans="3:103">
      <c r="C309" s="192"/>
      <c r="D309" s="192"/>
      <c r="E309" s="192"/>
      <c r="F309" s="192"/>
      <c r="G309" s="193"/>
      <c r="H309" s="192"/>
      <c r="I309" s="192"/>
      <c r="J309" s="194"/>
      <c r="K309" s="195"/>
      <c r="L309" s="195"/>
      <c r="M309" s="196"/>
      <c r="N309" s="197"/>
      <c r="O309" s="196"/>
      <c r="P309" s="198"/>
      <c r="Q309" s="198"/>
      <c r="R309" s="199"/>
      <c r="S309" s="199"/>
      <c r="T309" s="198"/>
      <c r="U309" s="199"/>
      <c r="V309" s="199"/>
      <c r="W309" s="199"/>
      <c r="X309" s="198"/>
      <c r="Y309" s="200"/>
      <c r="Z309" s="198"/>
      <c r="AA309" s="198"/>
      <c r="AB309" s="199"/>
      <c r="AC309" s="199"/>
      <c r="AD309" s="201"/>
      <c r="AE309" s="202"/>
      <c r="AF309" s="202"/>
      <c r="AG309" s="203"/>
      <c r="AH309" s="203"/>
      <c r="AI309" s="203"/>
      <c r="AJ309" s="203"/>
      <c r="AK309" s="203"/>
      <c r="AL309" s="203"/>
      <c r="AM309" s="203"/>
      <c r="AN309" s="203"/>
      <c r="AO309" s="203"/>
      <c r="AP309" s="203"/>
      <c r="AQ309" s="203"/>
      <c r="AR309" s="203"/>
      <c r="AS309" s="203"/>
      <c r="AT309" s="203"/>
      <c r="AU309" s="203"/>
      <c r="AV309" s="203"/>
      <c r="AW309" s="203"/>
      <c r="AX309" s="203"/>
      <c r="AY309" s="203"/>
      <c r="AZ309" s="203"/>
      <c r="BA309" s="203"/>
      <c r="BB309" s="204"/>
      <c r="BC309" s="204"/>
      <c r="BD309" s="204"/>
      <c r="BE309" s="204"/>
      <c r="BF309" s="204"/>
      <c r="BG309" s="204"/>
      <c r="BH309" s="204"/>
      <c r="BI309" s="204"/>
      <c r="BJ309" s="204"/>
      <c r="BK309" s="204"/>
      <c r="BL309" s="204"/>
      <c r="BM309" s="204"/>
      <c r="BN309" s="204"/>
      <c r="BO309" s="204"/>
      <c r="BP309" s="204"/>
      <c r="BQ309" s="204"/>
      <c r="BR309" s="204"/>
      <c r="BS309" s="204"/>
      <c r="BT309" s="204"/>
      <c r="BU309" s="204"/>
      <c r="BV309" s="205"/>
      <c r="BW309" s="205"/>
      <c r="BX309" s="205"/>
      <c r="BY309" s="204"/>
      <c r="BZ309" s="204"/>
      <c r="CA309" s="204"/>
      <c r="CB309" s="205"/>
      <c r="CC309" s="204"/>
      <c r="CD309" s="205"/>
      <c r="CE309" s="204"/>
      <c r="CF309" s="204"/>
      <c r="CG309" s="204"/>
      <c r="CH309" s="206"/>
      <c r="CI309" s="204"/>
      <c r="CJ309" s="204"/>
      <c r="CK309" s="204"/>
      <c r="CL309" s="204"/>
      <c r="CM309" s="204"/>
      <c r="CN309" s="206"/>
      <c r="CO309" s="204"/>
      <c r="CP309" s="204"/>
      <c r="CQ309" s="204"/>
      <c r="CR309" s="207"/>
      <c r="CS309" s="207"/>
      <c r="CT309" s="208"/>
      <c r="CU309" s="209"/>
      <c r="CV309" s="208"/>
      <c r="CW309" s="207"/>
      <c r="CX309" s="207"/>
      <c r="CY309" s="207"/>
    </row>
    <row r="310" spans="3:103">
      <c r="C310" s="192"/>
      <c r="D310" s="192"/>
      <c r="E310" s="192"/>
      <c r="F310" s="192"/>
      <c r="G310" s="193"/>
      <c r="H310" s="192"/>
      <c r="I310" s="192"/>
      <c r="J310" s="194"/>
      <c r="K310" s="195"/>
      <c r="L310" s="195"/>
      <c r="M310" s="196"/>
      <c r="N310" s="197"/>
      <c r="O310" s="196"/>
      <c r="P310" s="198"/>
      <c r="Q310" s="198"/>
      <c r="R310" s="199"/>
      <c r="S310" s="199"/>
      <c r="T310" s="198"/>
      <c r="U310" s="199"/>
      <c r="V310" s="199"/>
      <c r="W310" s="199"/>
      <c r="X310" s="198"/>
      <c r="Y310" s="200"/>
      <c r="Z310" s="198"/>
      <c r="AA310" s="198"/>
      <c r="AB310" s="199"/>
      <c r="AC310" s="199"/>
      <c r="AD310" s="201"/>
      <c r="AE310" s="202"/>
      <c r="AF310" s="202"/>
      <c r="AG310" s="203"/>
      <c r="AH310" s="203"/>
      <c r="AI310" s="203"/>
      <c r="AJ310" s="203"/>
      <c r="AK310" s="203"/>
      <c r="AL310" s="203"/>
      <c r="AM310" s="203"/>
      <c r="AN310" s="203"/>
      <c r="AO310" s="203"/>
      <c r="AP310" s="203"/>
      <c r="AQ310" s="203"/>
      <c r="AR310" s="203"/>
      <c r="AS310" s="203"/>
      <c r="AT310" s="203"/>
      <c r="AU310" s="203"/>
      <c r="AV310" s="203"/>
      <c r="AW310" s="203"/>
      <c r="AX310" s="203"/>
      <c r="AY310" s="203"/>
      <c r="AZ310" s="203"/>
      <c r="BA310" s="203"/>
      <c r="BB310" s="204"/>
      <c r="BC310" s="204"/>
      <c r="BD310" s="204"/>
      <c r="BE310" s="204"/>
      <c r="BF310" s="204"/>
      <c r="BG310" s="204"/>
      <c r="BH310" s="204"/>
      <c r="BI310" s="204"/>
      <c r="BJ310" s="204"/>
      <c r="BK310" s="204"/>
      <c r="BL310" s="204"/>
      <c r="BM310" s="204"/>
      <c r="BN310" s="204"/>
      <c r="BO310" s="204"/>
      <c r="BP310" s="204"/>
      <c r="BQ310" s="204"/>
      <c r="BR310" s="204"/>
      <c r="BS310" s="204"/>
      <c r="BT310" s="204"/>
      <c r="BU310" s="204"/>
      <c r="BV310" s="205"/>
      <c r="BW310" s="205"/>
      <c r="BX310" s="205"/>
      <c r="BY310" s="204"/>
      <c r="BZ310" s="204"/>
      <c r="CA310" s="204"/>
      <c r="CB310" s="205"/>
      <c r="CC310" s="204"/>
      <c r="CD310" s="205"/>
      <c r="CE310" s="204"/>
      <c r="CF310" s="204"/>
      <c r="CG310" s="204"/>
      <c r="CH310" s="206"/>
      <c r="CI310" s="204"/>
      <c r="CJ310" s="204"/>
      <c r="CK310" s="204"/>
      <c r="CL310" s="204"/>
      <c r="CM310" s="204"/>
      <c r="CN310" s="206"/>
      <c r="CO310" s="204"/>
      <c r="CP310" s="204"/>
      <c r="CQ310" s="204"/>
      <c r="CR310" s="207"/>
      <c r="CS310" s="207"/>
      <c r="CT310" s="208"/>
      <c r="CU310" s="209"/>
      <c r="CV310" s="208"/>
      <c r="CW310" s="207"/>
      <c r="CX310" s="207"/>
      <c r="CY310" s="207"/>
    </row>
    <row r="311" spans="3:103">
      <c r="C311" s="192"/>
      <c r="D311" s="192"/>
      <c r="E311" s="192"/>
      <c r="F311" s="192"/>
      <c r="G311" s="193"/>
      <c r="H311" s="192"/>
      <c r="I311" s="192"/>
      <c r="J311" s="194"/>
      <c r="K311" s="195"/>
      <c r="L311" s="195"/>
      <c r="M311" s="196"/>
      <c r="N311" s="197"/>
      <c r="O311" s="196"/>
      <c r="P311" s="198"/>
      <c r="Q311" s="198"/>
      <c r="R311" s="199"/>
      <c r="S311" s="199"/>
      <c r="T311" s="198"/>
      <c r="U311" s="199"/>
      <c r="V311" s="199"/>
      <c r="W311" s="199"/>
      <c r="X311" s="198"/>
      <c r="Y311" s="200"/>
      <c r="Z311" s="198"/>
      <c r="AA311" s="198"/>
      <c r="AB311" s="199"/>
      <c r="AC311" s="199"/>
      <c r="AD311" s="201"/>
      <c r="AE311" s="202"/>
      <c r="AF311" s="202"/>
      <c r="AG311" s="203"/>
      <c r="AH311" s="203"/>
      <c r="AI311" s="203"/>
      <c r="AJ311" s="203"/>
      <c r="AK311" s="203"/>
      <c r="AL311" s="203"/>
      <c r="AM311" s="203"/>
      <c r="AN311" s="203"/>
      <c r="AO311" s="203"/>
      <c r="AP311" s="203"/>
      <c r="AQ311" s="203"/>
      <c r="AR311" s="203"/>
      <c r="AS311" s="203"/>
      <c r="AT311" s="203"/>
      <c r="AU311" s="203"/>
      <c r="AV311" s="203"/>
      <c r="AW311" s="203"/>
      <c r="AX311" s="203"/>
      <c r="AY311" s="203"/>
      <c r="AZ311" s="203"/>
      <c r="BA311" s="203"/>
      <c r="BB311" s="204"/>
      <c r="BC311" s="204"/>
      <c r="BD311" s="204"/>
      <c r="BE311" s="204"/>
      <c r="BF311" s="204"/>
      <c r="BG311" s="204"/>
      <c r="BH311" s="204"/>
      <c r="BI311" s="204"/>
      <c r="BJ311" s="204"/>
      <c r="BK311" s="204"/>
      <c r="BL311" s="204"/>
      <c r="BM311" s="204"/>
      <c r="BN311" s="204"/>
      <c r="BO311" s="204"/>
      <c r="BP311" s="204"/>
      <c r="BQ311" s="204"/>
      <c r="BR311" s="204"/>
      <c r="BS311" s="204"/>
      <c r="BT311" s="204"/>
      <c r="BU311" s="204"/>
      <c r="BV311" s="205"/>
      <c r="BW311" s="205"/>
      <c r="BX311" s="205"/>
      <c r="BY311" s="204"/>
      <c r="BZ311" s="204"/>
      <c r="CA311" s="204"/>
      <c r="CB311" s="205"/>
      <c r="CC311" s="204"/>
      <c r="CD311" s="205"/>
      <c r="CE311" s="204"/>
      <c r="CF311" s="204"/>
      <c r="CG311" s="204"/>
      <c r="CH311" s="206"/>
      <c r="CI311" s="204"/>
      <c r="CJ311" s="204"/>
      <c r="CK311" s="204"/>
      <c r="CL311" s="204"/>
      <c r="CM311" s="204"/>
      <c r="CN311" s="206"/>
      <c r="CO311" s="204"/>
      <c r="CP311" s="204"/>
      <c r="CQ311" s="204"/>
      <c r="CR311" s="207"/>
      <c r="CS311" s="207"/>
      <c r="CT311" s="208"/>
      <c r="CU311" s="209"/>
      <c r="CV311" s="208"/>
      <c r="CW311" s="207"/>
      <c r="CX311" s="207"/>
      <c r="CY311" s="207"/>
    </row>
    <row r="312" spans="3:103">
      <c r="C312" s="192"/>
      <c r="D312" s="192"/>
      <c r="E312" s="192"/>
      <c r="F312" s="192"/>
      <c r="G312" s="193"/>
      <c r="H312" s="192"/>
      <c r="I312" s="192"/>
      <c r="J312" s="194"/>
      <c r="K312" s="195"/>
      <c r="L312" s="195"/>
      <c r="M312" s="196"/>
      <c r="N312" s="197"/>
      <c r="O312" s="196"/>
      <c r="P312" s="198"/>
      <c r="Q312" s="198"/>
      <c r="R312" s="199"/>
      <c r="S312" s="199"/>
      <c r="T312" s="198"/>
      <c r="U312" s="199"/>
      <c r="V312" s="199"/>
      <c r="W312" s="199"/>
      <c r="X312" s="198"/>
      <c r="Y312" s="200"/>
      <c r="Z312" s="198"/>
      <c r="AA312" s="198"/>
      <c r="AB312" s="199"/>
      <c r="AC312" s="199"/>
      <c r="AD312" s="201"/>
      <c r="AE312" s="202"/>
      <c r="AF312" s="202"/>
      <c r="AG312" s="203"/>
      <c r="AH312" s="203"/>
      <c r="AI312" s="203"/>
      <c r="AJ312" s="203"/>
      <c r="AK312" s="203"/>
      <c r="AL312" s="203"/>
      <c r="AM312" s="203"/>
      <c r="AN312" s="203"/>
      <c r="AO312" s="203"/>
      <c r="AP312" s="203"/>
      <c r="AQ312" s="203"/>
      <c r="AR312" s="203"/>
      <c r="AS312" s="203"/>
      <c r="AT312" s="203"/>
      <c r="AU312" s="203"/>
      <c r="AV312" s="203"/>
      <c r="AW312" s="203"/>
      <c r="AX312" s="203"/>
      <c r="AY312" s="203"/>
      <c r="AZ312" s="203"/>
      <c r="BA312" s="203"/>
      <c r="BB312" s="204"/>
      <c r="BC312" s="204"/>
      <c r="BD312" s="204"/>
      <c r="BE312" s="204"/>
      <c r="BF312" s="204"/>
      <c r="BG312" s="204"/>
      <c r="BH312" s="204"/>
      <c r="BI312" s="204"/>
      <c r="BJ312" s="204"/>
      <c r="BK312" s="204"/>
      <c r="BL312" s="204"/>
      <c r="BM312" s="204"/>
      <c r="BN312" s="204"/>
      <c r="BO312" s="204"/>
      <c r="BP312" s="204"/>
      <c r="BQ312" s="204"/>
      <c r="BR312" s="204"/>
      <c r="BS312" s="204"/>
      <c r="BT312" s="204"/>
      <c r="BU312" s="204"/>
      <c r="BV312" s="205"/>
      <c r="BW312" s="205"/>
      <c r="BX312" s="205"/>
      <c r="BY312" s="204"/>
      <c r="BZ312" s="204"/>
      <c r="CA312" s="204"/>
      <c r="CB312" s="205"/>
      <c r="CC312" s="204"/>
      <c r="CD312" s="205"/>
      <c r="CE312" s="204"/>
      <c r="CF312" s="204"/>
      <c r="CG312" s="204"/>
      <c r="CH312" s="206"/>
      <c r="CI312" s="204"/>
      <c r="CJ312" s="204"/>
      <c r="CK312" s="204"/>
      <c r="CL312" s="204"/>
      <c r="CM312" s="204"/>
      <c r="CN312" s="206"/>
      <c r="CO312" s="204"/>
      <c r="CP312" s="204"/>
      <c r="CQ312" s="204"/>
      <c r="CR312" s="207"/>
      <c r="CS312" s="207"/>
      <c r="CT312" s="208"/>
      <c r="CU312" s="209"/>
      <c r="CV312" s="208"/>
      <c r="CW312" s="207"/>
      <c r="CX312" s="207"/>
      <c r="CY312" s="207"/>
    </row>
    <row r="313" spans="3:103">
      <c r="C313" s="192"/>
      <c r="D313" s="192"/>
      <c r="E313" s="192"/>
      <c r="F313" s="192"/>
      <c r="G313" s="193"/>
      <c r="H313" s="192"/>
      <c r="I313" s="192"/>
      <c r="J313" s="194"/>
      <c r="K313" s="195"/>
      <c r="L313" s="195"/>
      <c r="M313" s="196"/>
      <c r="N313" s="197"/>
      <c r="O313" s="196"/>
      <c r="P313" s="198"/>
      <c r="Q313" s="198"/>
      <c r="R313" s="199"/>
      <c r="S313" s="199"/>
      <c r="T313" s="198"/>
      <c r="U313" s="199"/>
      <c r="V313" s="199"/>
      <c r="W313" s="199"/>
      <c r="X313" s="198"/>
      <c r="Y313" s="200"/>
      <c r="Z313" s="198"/>
      <c r="AA313" s="198"/>
      <c r="AB313" s="199"/>
      <c r="AC313" s="199"/>
      <c r="AD313" s="201"/>
      <c r="AE313" s="202"/>
      <c r="AF313" s="202"/>
      <c r="AG313" s="203"/>
      <c r="AH313" s="203"/>
      <c r="AI313" s="203"/>
      <c r="AJ313" s="203"/>
      <c r="AK313" s="203"/>
      <c r="AL313" s="203"/>
      <c r="AM313" s="203"/>
      <c r="AN313" s="203"/>
      <c r="AO313" s="203"/>
      <c r="AP313" s="203"/>
      <c r="AQ313" s="203"/>
      <c r="AR313" s="203"/>
      <c r="AS313" s="203"/>
      <c r="AT313" s="203"/>
      <c r="AU313" s="203"/>
      <c r="AV313" s="203"/>
      <c r="AW313" s="203"/>
      <c r="AX313" s="203"/>
      <c r="AY313" s="203"/>
      <c r="AZ313" s="203"/>
      <c r="BA313" s="203"/>
      <c r="BB313" s="204"/>
      <c r="BC313" s="204"/>
      <c r="BD313" s="204"/>
      <c r="BE313" s="204"/>
      <c r="BF313" s="204"/>
      <c r="BG313" s="204"/>
      <c r="BH313" s="204"/>
      <c r="BI313" s="204"/>
      <c r="BJ313" s="204"/>
      <c r="BK313" s="204"/>
      <c r="BL313" s="204"/>
      <c r="BM313" s="204"/>
      <c r="BN313" s="204"/>
      <c r="BO313" s="204"/>
      <c r="BP313" s="204"/>
      <c r="BQ313" s="204"/>
      <c r="BR313" s="204"/>
      <c r="BS313" s="204"/>
      <c r="BT313" s="204"/>
      <c r="BU313" s="204"/>
      <c r="BV313" s="205"/>
      <c r="BW313" s="205"/>
      <c r="BX313" s="205"/>
      <c r="BY313" s="204"/>
      <c r="BZ313" s="204"/>
      <c r="CA313" s="204"/>
      <c r="CB313" s="205"/>
      <c r="CC313" s="204"/>
      <c r="CD313" s="205"/>
      <c r="CE313" s="204"/>
      <c r="CF313" s="204"/>
      <c r="CG313" s="204"/>
      <c r="CH313" s="206"/>
      <c r="CI313" s="204"/>
      <c r="CJ313" s="204"/>
      <c r="CK313" s="204"/>
      <c r="CL313" s="204"/>
      <c r="CM313" s="204"/>
      <c r="CN313" s="206"/>
      <c r="CO313" s="204"/>
      <c r="CP313" s="204"/>
      <c r="CQ313" s="204"/>
      <c r="CR313" s="207"/>
      <c r="CS313" s="207"/>
      <c r="CT313" s="208"/>
      <c r="CU313" s="209"/>
      <c r="CV313" s="208"/>
      <c r="CW313" s="207"/>
      <c r="CX313" s="207"/>
      <c r="CY313" s="207"/>
    </row>
    <row r="314" spans="3:103">
      <c r="C314" s="192"/>
      <c r="D314" s="192"/>
      <c r="E314" s="192"/>
      <c r="F314" s="192"/>
      <c r="G314" s="193"/>
      <c r="H314" s="192"/>
      <c r="I314" s="192"/>
      <c r="J314" s="194"/>
      <c r="K314" s="195"/>
      <c r="L314" s="195"/>
      <c r="M314" s="196"/>
      <c r="N314" s="197"/>
      <c r="O314" s="196"/>
      <c r="P314" s="198"/>
      <c r="Q314" s="198"/>
      <c r="R314" s="199"/>
      <c r="S314" s="199"/>
      <c r="T314" s="198"/>
      <c r="U314" s="199"/>
      <c r="V314" s="199"/>
      <c r="W314" s="199"/>
      <c r="X314" s="198"/>
      <c r="Y314" s="200"/>
      <c r="Z314" s="198"/>
      <c r="AA314" s="198"/>
      <c r="AB314" s="199"/>
      <c r="AC314" s="199"/>
      <c r="AD314" s="201"/>
      <c r="AE314" s="202"/>
      <c r="AF314" s="202"/>
      <c r="AG314" s="203"/>
      <c r="AH314" s="203"/>
      <c r="AI314" s="203"/>
      <c r="AJ314" s="203"/>
      <c r="AK314" s="203"/>
      <c r="AL314" s="203"/>
      <c r="AM314" s="203"/>
      <c r="AN314" s="203"/>
      <c r="AO314" s="203"/>
      <c r="AP314" s="203"/>
      <c r="AQ314" s="203"/>
      <c r="AR314" s="203"/>
      <c r="AS314" s="203"/>
      <c r="AT314" s="203"/>
      <c r="AU314" s="203"/>
      <c r="AV314" s="203"/>
      <c r="AW314" s="203"/>
      <c r="AX314" s="203"/>
      <c r="AY314" s="203"/>
      <c r="AZ314" s="203"/>
      <c r="BA314" s="203"/>
      <c r="BB314" s="204"/>
      <c r="BC314" s="204"/>
      <c r="BD314" s="204"/>
      <c r="BE314" s="204"/>
      <c r="BF314" s="204"/>
      <c r="BG314" s="204"/>
      <c r="BH314" s="204"/>
      <c r="BI314" s="204"/>
      <c r="BJ314" s="204"/>
      <c r="BK314" s="204"/>
      <c r="BL314" s="204"/>
      <c r="BM314" s="204"/>
      <c r="BN314" s="204"/>
      <c r="BO314" s="204"/>
      <c r="BP314" s="204"/>
      <c r="BQ314" s="204"/>
      <c r="BR314" s="204"/>
      <c r="BS314" s="204"/>
      <c r="BT314" s="204"/>
      <c r="BU314" s="204"/>
      <c r="BV314" s="205"/>
      <c r="BW314" s="205"/>
      <c r="BX314" s="205"/>
      <c r="BY314" s="204"/>
      <c r="BZ314" s="204"/>
      <c r="CA314" s="204"/>
      <c r="CB314" s="205"/>
      <c r="CC314" s="204"/>
      <c r="CD314" s="205"/>
      <c r="CE314" s="204"/>
      <c r="CF314" s="204"/>
      <c r="CG314" s="204"/>
      <c r="CH314" s="206"/>
      <c r="CI314" s="204"/>
      <c r="CJ314" s="204"/>
      <c r="CK314" s="204"/>
      <c r="CL314" s="204"/>
      <c r="CM314" s="204"/>
      <c r="CN314" s="206"/>
      <c r="CO314" s="204"/>
      <c r="CP314" s="204"/>
      <c r="CQ314" s="204"/>
      <c r="CR314" s="207"/>
      <c r="CS314" s="207"/>
      <c r="CT314" s="208"/>
      <c r="CU314" s="209"/>
      <c r="CV314" s="208"/>
      <c r="CW314" s="207"/>
      <c r="CX314" s="207"/>
      <c r="CY314" s="207"/>
    </row>
    <row r="315" spans="3:103">
      <c r="C315" s="192"/>
      <c r="D315" s="192"/>
      <c r="E315" s="192"/>
      <c r="F315" s="192"/>
      <c r="G315" s="193"/>
      <c r="H315" s="192"/>
      <c r="I315" s="192"/>
      <c r="J315" s="194"/>
      <c r="K315" s="195"/>
      <c r="L315" s="195"/>
      <c r="M315" s="196"/>
      <c r="N315" s="197"/>
      <c r="O315" s="196"/>
      <c r="P315" s="198"/>
      <c r="Q315" s="198"/>
      <c r="R315" s="199"/>
      <c r="S315" s="199"/>
      <c r="T315" s="198"/>
      <c r="U315" s="199"/>
      <c r="V315" s="199"/>
      <c r="W315" s="199"/>
      <c r="X315" s="198"/>
      <c r="Y315" s="200"/>
      <c r="Z315" s="198"/>
      <c r="AA315" s="198"/>
      <c r="AB315" s="199"/>
      <c r="AC315" s="199"/>
      <c r="AD315" s="201"/>
      <c r="AE315" s="202"/>
      <c r="AF315" s="202"/>
      <c r="AG315" s="203"/>
      <c r="AH315" s="203"/>
      <c r="AI315" s="203"/>
      <c r="AJ315" s="203"/>
      <c r="AK315" s="203"/>
      <c r="AL315" s="203"/>
      <c r="AM315" s="203"/>
      <c r="AN315" s="203"/>
      <c r="AO315" s="203"/>
      <c r="AP315" s="203"/>
      <c r="AQ315" s="203"/>
      <c r="AR315" s="203"/>
      <c r="AS315" s="203"/>
      <c r="AT315" s="203"/>
      <c r="AU315" s="203"/>
      <c r="AV315" s="203"/>
      <c r="AW315" s="203"/>
      <c r="AX315" s="203"/>
      <c r="AY315" s="203"/>
      <c r="AZ315" s="203"/>
      <c r="BA315" s="203"/>
      <c r="BB315" s="204"/>
      <c r="BC315" s="204"/>
      <c r="BD315" s="204"/>
      <c r="BE315" s="204"/>
      <c r="BF315" s="204"/>
      <c r="BG315" s="204"/>
      <c r="BH315" s="204"/>
      <c r="BI315" s="204"/>
      <c r="BJ315" s="204"/>
      <c r="BK315" s="204"/>
      <c r="BL315" s="204"/>
      <c r="BM315" s="204"/>
      <c r="BN315" s="204"/>
      <c r="BO315" s="204"/>
      <c r="BP315" s="204"/>
      <c r="BQ315" s="204"/>
      <c r="BR315" s="204"/>
      <c r="BS315" s="204"/>
      <c r="BT315" s="204"/>
      <c r="BU315" s="204"/>
      <c r="BV315" s="205"/>
      <c r="BW315" s="205"/>
      <c r="BX315" s="205"/>
      <c r="BY315" s="204"/>
      <c r="BZ315" s="204"/>
      <c r="CA315" s="204"/>
      <c r="CB315" s="205"/>
      <c r="CC315" s="204"/>
      <c r="CD315" s="205"/>
      <c r="CE315" s="204"/>
      <c r="CF315" s="204"/>
      <c r="CG315" s="204"/>
      <c r="CH315" s="206"/>
      <c r="CI315" s="204"/>
      <c r="CJ315" s="204"/>
      <c r="CK315" s="204"/>
      <c r="CL315" s="204"/>
      <c r="CM315" s="204"/>
      <c r="CN315" s="206"/>
      <c r="CO315" s="204"/>
      <c r="CP315" s="204"/>
      <c r="CQ315" s="204"/>
      <c r="CR315" s="207"/>
      <c r="CS315" s="207"/>
      <c r="CT315" s="208"/>
      <c r="CU315" s="209"/>
      <c r="CV315" s="208"/>
      <c r="CW315" s="207"/>
      <c r="CX315" s="207"/>
      <c r="CY315" s="207"/>
    </row>
    <row r="316" spans="3:103">
      <c r="C316" s="192"/>
      <c r="D316" s="192"/>
      <c r="E316" s="192"/>
      <c r="F316" s="192"/>
      <c r="G316" s="193"/>
      <c r="H316" s="192"/>
      <c r="I316" s="192"/>
      <c r="J316" s="194"/>
      <c r="K316" s="195"/>
      <c r="L316" s="195"/>
      <c r="M316" s="196"/>
      <c r="N316" s="197"/>
      <c r="O316" s="196"/>
      <c r="P316" s="198"/>
      <c r="Q316" s="198"/>
      <c r="R316" s="199"/>
      <c r="S316" s="199"/>
      <c r="T316" s="198"/>
      <c r="U316" s="199"/>
      <c r="V316" s="199"/>
      <c r="W316" s="199"/>
      <c r="X316" s="198"/>
      <c r="Y316" s="200"/>
      <c r="Z316" s="198"/>
      <c r="AA316" s="198"/>
      <c r="AB316" s="199"/>
      <c r="AC316" s="199"/>
      <c r="AD316" s="201"/>
      <c r="AE316" s="202"/>
      <c r="AF316" s="202"/>
      <c r="AG316" s="203"/>
      <c r="AH316" s="203"/>
      <c r="AI316" s="203"/>
      <c r="AJ316" s="203"/>
      <c r="AK316" s="203"/>
      <c r="AL316" s="203"/>
      <c r="AM316" s="203"/>
      <c r="AN316" s="203"/>
      <c r="AO316" s="203"/>
      <c r="AP316" s="203"/>
      <c r="AQ316" s="203"/>
      <c r="AR316" s="203"/>
      <c r="AS316" s="203"/>
      <c r="AT316" s="203"/>
      <c r="AU316" s="203"/>
      <c r="AV316" s="203"/>
      <c r="AW316" s="203"/>
      <c r="AX316" s="203"/>
      <c r="AY316" s="203"/>
      <c r="AZ316" s="203"/>
      <c r="BA316" s="203"/>
      <c r="BB316" s="204"/>
      <c r="BC316" s="204"/>
      <c r="BD316" s="204"/>
      <c r="BE316" s="204"/>
      <c r="BF316" s="204"/>
      <c r="BG316" s="204"/>
      <c r="BH316" s="204"/>
      <c r="BI316" s="204"/>
      <c r="BJ316" s="204"/>
      <c r="BK316" s="204"/>
      <c r="BL316" s="204"/>
      <c r="BM316" s="204"/>
      <c r="BN316" s="204"/>
      <c r="BO316" s="204"/>
      <c r="BP316" s="204"/>
      <c r="BQ316" s="204"/>
      <c r="BR316" s="204"/>
      <c r="BS316" s="204"/>
      <c r="BT316" s="204"/>
      <c r="BU316" s="204"/>
      <c r="BV316" s="205"/>
      <c r="BW316" s="205"/>
      <c r="BX316" s="205"/>
      <c r="BY316" s="204"/>
      <c r="BZ316" s="204"/>
      <c r="CA316" s="204"/>
      <c r="CB316" s="205"/>
      <c r="CC316" s="204"/>
      <c r="CD316" s="205"/>
      <c r="CE316" s="204"/>
      <c r="CF316" s="204"/>
      <c r="CG316" s="204"/>
      <c r="CH316" s="206"/>
      <c r="CI316" s="204"/>
      <c r="CJ316" s="204"/>
      <c r="CK316" s="204"/>
      <c r="CL316" s="204"/>
      <c r="CM316" s="204"/>
      <c r="CN316" s="206"/>
      <c r="CO316" s="204"/>
      <c r="CP316" s="204"/>
      <c r="CQ316" s="204"/>
      <c r="CR316" s="207"/>
      <c r="CS316" s="207"/>
      <c r="CT316" s="208"/>
      <c r="CU316" s="209"/>
      <c r="CV316" s="208"/>
      <c r="CW316" s="207"/>
      <c r="CX316" s="207"/>
      <c r="CY316" s="207"/>
    </row>
    <row r="317" spans="3:103">
      <c r="C317" s="192"/>
      <c r="D317" s="192"/>
      <c r="E317" s="192"/>
      <c r="F317" s="192"/>
      <c r="G317" s="193"/>
      <c r="H317" s="192"/>
      <c r="I317" s="192"/>
      <c r="J317" s="194"/>
      <c r="K317" s="195"/>
      <c r="L317" s="195"/>
      <c r="M317" s="196"/>
      <c r="N317" s="197"/>
      <c r="O317" s="196"/>
      <c r="P317" s="198"/>
      <c r="Q317" s="198"/>
      <c r="R317" s="199"/>
      <c r="S317" s="199"/>
      <c r="T317" s="198"/>
      <c r="U317" s="199"/>
      <c r="V317" s="199"/>
      <c r="W317" s="199"/>
      <c r="X317" s="198"/>
      <c r="Y317" s="200"/>
      <c r="Z317" s="198"/>
      <c r="AA317" s="198"/>
      <c r="AB317" s="199"/>
      <c r="AC317" s="199"/>
      <c r="AD317" s="201"/>
      <c r="AE317" s="202"/>
      <c r="AF317" s="202"/>
      <c r="AG317" s="203"/>
      <c r="AH317" s="203"/>
      <c r="AI317" s="203"/>
      <c r="AJ317" s="203"/>
      <c r="AK317" s="203"/>
      <c r="AL317" s="203"/>
      <c r="AM317" s="203"/>
      <c r="AN317" s="203"/>
      <c r="AO317" s="203"/>
      <c r="AP317" s="203"/>
      <c r="AQ317" s="203"/>
      <c r="AR317" s="203"/>
      <c r="AS317" s="203"/>
      <c r="AT317" s="203"/>
      <c r="AU317" s="203"/>
      <c r="AV317" s="203"/>
      <c r="AW317" s="203"/>
      <c r="AX317" s="203"/>
      <c r="AY317" s="203"/>
      <c r="AZ317" s="203"/>
      <c r="BA317" s="203"/>
      <c r="BB317" s="204"/>
      <c r="BC317" s="204"/>
      <c r="BD317" s="204"/>
      <c r="BE317" s="204"/>
      <c r="BF317" s="204"/>
      <c r="BG317" s="204"/>
      <c r="BH317" s="204"/>
      <c r="BI317" s="204"/>
      <c r="BJ317" s="204"/>
      <c r="BK317" s="204"/>
      <c r="BL317" s="204"/>
      <c r="BM317" s="204"/>
      <c r="BN317" s="204"/>
      <c r="BO317" s="204"/>
      <c r="BP317" s="204"/>
      <c r="BQ317" s="204"/>
      <c r="BR317" s="204"/>
      <c r="BS317" s="204"/>
      <c r="BT317" s="204"/>
      <c r="BU317" s="204"/>
      <c r="BV317" s="205"/>
      <c r="BW317" s="205"/>
      <c r="BX317" s="205"/>
      <c r="BY317" s="204"/>
      <c r="BZ317" s="204"/>
      <c r="CA317" s="204"/>
      <c r="CB317" s="205"/>
      <c r="CC317" s="204"/>
      <c r="CD317" s="205"/>
      <c r="CE317" s="204"/>
      <c r="CF317" s="204"/>
      <c r="CG317" s="204"/>
      <c r="CH317" s="206"/>
      <c r="CI317" s="204"/>
      <c r="CJ317" s="204"/>
      <c r="CK317" s="204"/>
      <c r="CL317" s="204"/>
      <c r="CM317" s="204"/>
      <c r="CN317" s="206"/>
      <c r="CO317" s="204"/>
      <c r="CP317" s="204"/>
      <c r="CQ317" s="204"/>
      <c r="CR317" s="207"/>
      <c r="CS317" s="207"/>
      <c r="CT317" s="208"/>
      <c r="CU317" s="209"/>
      <c r="CV317" s="208"/>
      <c r="CW317" s="207"/>
      <c r="CX317" s="207"/>
      <c r="CY317" s="207"/>
    </row>
    <row r="318" spans="3:103">
      <c r="C318" s="192"/>
      <c r="D318" s="192"/>
      <c r="E318" s="192"/>
      <c r="F318" s="192"/>
      <c r="G318" s="193"/>
      <c r="H318" s="192"/>
      <c r="I318" s="192"/>
      <c r="J318" s="194"/>
      <c r="K318" s="195"/>
      <c r="L318" s="195"/>
      <c r="M318" s="196"/>
      <c r="N318" s="197"/>
      <c r="O318" s="196"/>
      <c r="P318" s="198"/>
      <c r="Q318" s="198"/>
      <c r="R318" s="199"/>
      <c r="S318" s="199"/>
      <c r="T318" s="198"/>
      <c r="U318" s="199"/>
      <c r="V318" s="199"/>
      <c r="W318" s="199"/>
      <c r="X318" s="198"/>
      <c r="Y318" s="200"/>
      <c r="Z318" s="198"/>
      <c r="AA318" s="198"/>
      <c r="AB318" s="199"/>
      <c r="AC318" s="199"/>
      <c r="AD318" s="201"/>
      <c r="AE318" s="202"/>
      <c r="AF318" s="202"/>
      <c r="AG318" s="203"/>
      <c r="AH318" s="203"/>
      <c r="AI318" s="203"/>
      <c r="AJ318" s="203"/>
      <c r="AK318" s="203"/>
      <c r="AL318" s="203"/>
      <c r="AM318" s="203"/>
      <c r="AN318" s="203"/>
      <c r="AO318" s="203"/>
      <c r="AP318" s="203"/>
      <c r="AQ318" s="203"/>
      <c r="AR318" s="203"/>
      <c r="AS318" s="203"/>
      <c r="AT318" s="203"/>
      <c r="AU318" s="203"/>
      <c r="AV318" s="203"/>
      <c r="AW318" s="203"/>
      <c r="AX318" s="203"/>
      <c r="AY318" s="203"/>
      <c r="AZ318" s="203"/>
      <c r="BA318" s="203"/>
      <c r="BB318" s="204"/>
      <c r="BC318" s="204"/>
      <c r="BD318" s="204"/>
      <c r="BE318" s="204"/>
      <c r="BF318" s="204"/>
      <c r="BG318" s="204"/>
      <c r="BH318" s="204"/>
      <c r="BI318" s="204"/>
      <c r="BJ318" s="204"/>
      <c r="BK318" s="204"/>
      <c r="BL318" s="204"/>
      <c r="BM318" s="204"/>
      <c r="BN318" s="204"/>
      <c r="BO318" s="204"/>
      <c r="BP318" s="204"/>
      <c r="BQ318" s="204"/>
      <c r="BR318" s="204"/>
      <c r="BS318" s="204"/>
      <c r="BT318" s="204"/>
      <c r="BU318" s="204"/>
      <c r="BV318" s="205"/>
      <c r="BW318" s="205"/>
      <c r="BX318" s="205"/>
      <c r="BY318" s="204"/>
      <c r="BZ318" s="204"/>
      <c r="CA318" s="204"/>
      <c r="CB318" s="205"/>
      <c r="CC318" s="204"/>
      <c r="CD318" s="205"/>
      <c r="CE318" s="204"/>
      <c r="CF318" s="204"/>
      <c r="CG318" s="204"/>
      <c r="CH318" s="206"/>
      <c r="CI318" s="204"/>
      <c r="CJ318" s="204"/>
      <c r="CK318" s="204"/>
      <c r="CL318" s="204"/>
      <c r="CM318" s="204"/>
      <c r="CN318" s="206"/>
      <c r="CO318" s="204"/>
      <c r="CP318" s="204"/>
      <c r="CQ318" s="204"/>
      <c r="CR318" s="207"/>
      <c r="CS318" s="207"/>
      <c r="CT318" s="208"/>
      <c r="CU318" s="209"/>
      <c r="CV318" s="208"/>
      <c r="CW318" s="207"/>
      <c r="CX318" s="207"/>
      <c r="CY318" s="207"/>
    </row>
    <row r="319" spans="3:103">
      <c r="C319" s="192"/>
      <c r="D319" s="192"/>
      <c r="E319" s="192"/>
      <c r="F319" s="192"/>
      <c r="G319" s="193"/>
      <c r="H319" s="192"/>
      <c r="I319" s="192"/>
      <c r="J319" s="194"/>
      <c r="K319" s="195"/>
      <c r="L319" s="195"/>
      <c r="M319" s="196"/>
      <c r="N319" s="197"/>
      <c r="O319" s="196"/>
      <c r="P319" s="198"/>
      <c r="Q319" s="198"/>
      <c r="R319" s="199"/>
      <c r="S319" s="199"/>
      <c r="T319" s="198"/>
      <c r="U319" s="199"/>
      <c r="V319" s="199"/>
      <c r="W319" s="199"/>
      <c r="X319" s="198"/>
      <c r="Y319" s="200"/>
      <c r="Z319" s="198"/>
      <c r="AA319" s="198"/>
      <c r="AB319" s="199"/>
      <c r="AC319" s="199"/>
      <c r="AD319" s="201"/>
      <c r="AE319" s="202"/>
      <c r="AF319" s="202"/>
      <c r="AG319" s="203"/>
      <c r="AH319" s="203"/>
      <c r="AI319" s="203"/>
      <c r="AJ319" s="203"/>
      <c r="AK319" s="203"/>
      <c r="AL319" s="203"/>
      <c r="AM319" s="203"/>
      <c r="AN319" s="203"/>
      <c r="AO319" s="203"/>
      <c r="AP319" s="203"/>
      <c r="AQ319" s="203"/>
      <c r="AR319" s="203"/>
      <c r="AS319" s="203"/>
      <c r="AT319" s="203"/>
      <c r="AU319" s="203"/>
      <c r="AV319" s="203"/>
      <c r="AW319" s="203"/>
      <c r="AX319" s="203"/>
      <c r="AY319" s="203"/>
      <c r="AZ319" s="203"/>
      <c r="BA319" s="203"/>
      <c r="BB319" s="204"/>
      <c r="BC319" s="204"/>
      <c r="BD319" s="204"/>
      <c r="BE319" s="204"/>
      <c r="BF319" s="204"/>
      <c r="BG319" s="204"/>
      <c r="BH319" s="204"/>
      <c r="BI319" s="204"/>
      <c r="BJ319" s="204"/>
      <c r="BK319" s="204"/>
      <c r="BL319" s="204"/>
      <c r="BM319" s="204"/>
      <c r="BN319" s="204"/>
      <c r="BO319" s="204"/>
      <c r="BP319" s="204"/>
      <c r="BQ319" s="204"/>
      <c r="BR319" s="204"/>
      <c r="BS319" s="204"/>
      <c r="BT319" s="204"/>
      <c r="BU319" s="204"/>
      <c r="BV319" s="205"/>
      <c r="BW319" s="205"/>
      <c r="BX319" s="205"/>
      <c r="BY319" s="204"/>
      <c r="BZ319" s="204"/>
      <c r="CA319" s="204"/>
      <c r="CB319" s="205"/>
      <c r="CC319" s="204"/>
      <c r="CD319" s="205"/>
      <c r="CE319" s="204"/>
      <c r="CF319" s="204"/>
      <c r="CG319" s="204"/>
      <c r="CH319" s="206"/>
      <c r="CI319" s="204"/>
      <c r="CJ319" s="204"/>
      <c r="CK319" s="204"/>
      <c r="CL319" s="204"/>
      <c r="CM319" s="204"/>
      <c r="CN319" s="206"/>
      <c r="CO319" s="204"/>
      <c r="CP319" s="204"/>
      <c r="CQ319" s="204"/>
      <c r="CR319" s="207"/>
      <c r="CS319" s="207"/>
      <c r="CT319" s="208"/>
      <c r="CU319" s="209"/>
      <c r="CV319" s="208"/>
      <c r="CW319" s="207"/>
      <c r="CX319" s="207"/>
      <c r="CY319" s="207"/>
    </row>
    <row r="320" spans="3:103">
      <c r="C320" s="192"/>
      <c r="D320" s="192"/>
      <c r="E320" s="192"/>
      <c r="F320" s="192"/>
      <c r="G320" s="193"/>
      <c r="H320" s="192"/>
      <c r="I320" s="192"/>
      <c r="J320" s="194"/>
      <c r="K320" s="195"/>
      <c r="L320" s="195"/>
      <c r="M320" s="196"/>
      <c r="N320" s="197"/>
      <c r="O320" s="196"/>
      <c r="P320" s="198"/>
      <c r="Q320" s="198"/>
      <c r="R320" s="199"/>
      <c r="S320" s="199"/>
      <c r="T320" s="198"/>
      <c r="U320" s="199"/>
      <c r="V320" s="199"/>
      <c r="W320" s="199"/>
      <c r="X320" s="198"/>
      <c r="Y320" s="200"/>
      <c r="Z320" s="198"/>
      <c r="AA320" s="198"/>
      <c r="AB320" s="199"/>
      <c r="AC320" s="199"/>
      <c r="AD320" s="201"/>
      <c r="AE320" s="202"/>
      <c r="AF320" s="202"/>
      <c r="AG320" s="203"/>
      <c r="AH320" s="203"/>
      <c r="AI320" s="203"/>
      <c r="AJ320" s="203"/>
      <c r="AK320" s="203"/>
      <c r="AL320" s="203"/>
      <c r="AM320" s="203"/>
      <c r="AN320" s="203"/>
      <c r="AO320" s="203"/>
      <c r="AP320" s="203"/>
      <c r="AQ320" s="203"/>
      <c r="AR320" s="203"/>
      <c r="AS320" s="203"/>
      <c r="AT320" s="203"/>
      <c r="AU320" s="203"/>
      <c r="AV320" s="203"/>
      <c r="AW320" s="203"/>
      <c r="AX320" s="203"/>
      <c r="AY320" s="203"/>
      <c r="AZ320" s="203"/>
      <c r="BA320" s="203"/>
      <c r="BB320" s="204"/>
      <c r="BC320" s="204"/>
      <c r="BD320" s="204"/>
      <c r="BE320" s="204"/>
      <c r="BF320" s="204"/>
      <c r="BG320" s="204"/>
      <c r="BH320" s="204"/>
      <c r="BI320" s="204"/>
      <c r="BJ320" s="204"/>
      <c r="BK320" s="204"/>
      <c r="BL320" s="204"/>
      <c r="BM320" s="204"/>
      <c r="BN320" s="204"/>
      <c r="BO320" s="204"/>
      <c r="BP320" s="204"/>
      <c r="BQ320" s="204"/>
      <c r="BR320" s="204"/>
      <c r="BS320" s="204"/>
      <c r="BT320" s="204"/>
      <c r="BU320" s="204"/>
      <c r="BV320" s="205"/>
      <c r="BW320" s="205"/>
      <c r="BX320" s="205"/>
      <c r="BY320" s="204"/>
      <c r="BZ320" s="204"/>
      <c r="CA320" s="204"/>
      <c r="CB320" s="205"/>
      <c r="CC320" s="204"/>
      <c r="CD320" s="205"/>
      <c r="CE320" s="204"/>
      <c r="CF320" s="204"/>
      <c r="CG320" s="204"/>
      <c r="CH320" s="206"/>
      <c r="CI320" s="204"/>
      <c r="CJ320" s="204"/>
      <c r="CK320" s="204"/>
      <c r="CL320" s="204"/>
      <c r="CM320" s="204"/>
      <c r="CN320" s="206"/>
      <c r="CO320" s="204"/>
      <c r="CP320" s="204"/>
      <c r="CQ320" s="204"/>
      <c r="CR320" s="207"/>
      <c r="CS320" s="207"/>
      <c r="CT320" s="208"/>
      <c r="CU320" s="209"/>
      <c r="CV320" s="208"/>
      <c r="CW320" s="207"/>
      <c r="CX320" s="207"/>
      <c r="CY320" s="207"/>
    </row>
    <row r="321" spans="3:103">
      <c r="C321" s="192"/>
      <c r="D321" s="192"/>
      <c r="E321" s="192"/>
      <c r="F321" s="192"/>
      <c r="G321" s="193"/>
      <c r="H321" s="192"/>
      <c r="I321" s="192"/>
      <c r="J321" s="194"/>
      <c r="K321" s="195"/>
      <c r="L321" s="195"/>
      <c r="M321" s="196"/>
      <c r="N321" s="197"/>
      <c r="O321" s="196"/>
      <c r="P321" s="198"/>
      <c r="Q321" s="198"/>
      <c r="R321" s="199"/>
      <c r="S321" s="199"/>
      <c r="T321" s="198"/>
      <c r="U321" s="199"/>
      <c r="V321" s="199"/>
      <c r="W321" s="199"/>
      <c r="X321" s="198"/>
      <c r="Y321" s="200"/>
      <c r="Z321" s="198"/>
      <c r="AA321" s="198"/>
      <c r="AB321" s="199"/>
      <c r="AC321" s="199"/>
      <c r="AD321" s="201"/>
      <c r="AE321" s="202"/>
      <c r="AF321" s="202"/>
      <c r="AG321" s="203"/>
      <c r="AH321" s="203"/>
      <c r="AI321" s="203"/>
      <c r="AJ321" s="203"/>
      <c r="AK321" s="203"/>
      <c r="AL321" s="203"/>
      <c r="AM321" s="203"/>
      <c r="AN321" s="203"/>
      <c r="AO321" s="203"/>
      <c r="AP321" s="203"/>
      <c r="AQ321" s="203"/>
      <c r="AR321" s="203"/>
      <c r="AS321" s="203"/>
      <c r="AT321" s="203"/>
      <c r="AU321" s="203"/>
      <c r="AV321" s="203"/>
      <c r="AW321" s="203"/>
      <c r="AX321" s="203"/>
      <c r="AY321" s="203"/>
      <c r="AZ321" s="203"/>
      <c r="BA321" s="203"/>
      <c r="BB321" s="204"/>
      <c r="BC321" s="204"/>
      <c r="BD321" s="204"/>
      <c r="BE321" s="204"/>
      <c r="BF321" s="204"/>
      <c r="BG321" s="204"/>
      <c r="BH321" s="204"/>
      <c r="BI321" s="204"/>
      <c r="BJ321" s="204"/>
      <c r="BK321" s="204"/>
      <c r="BL321" s="204"/>
      <c r="BM321" s="204"/>
      <c r="BN321" s="204"/>
      <c r="BO321" s="204"/>
      <c r="BP321" s="204"/>
      <c r="BQ321" s="204"/>
      <c r="BR321" s="204"/>
      <c r="BS321" s="204"/>
      <c r="BT321" s="204"/>
      <c r="BU321" s="204"/>
      <c r="BV321" s="205"/>
      <c r="BW321" s="205"/>
      <c r="BX321" s="205"/>
      <c r="BY321" s="204"/>
      <c r="BZ321" s="204"/>
      <c r="CA321" s="204"/>
      <c r="CB321" s="205"/>
      <c r="CC321" s="204"/>
      <c r="CD321" s="205"/>
      <c r="CE321" s="204"/>
      <c r="CF321" s="204"/>
      <c r="CG321" s="204"/>
      <c r="CH321" s="206"/>
      <c r="CI321" s="204"/>
      <c r="CJ321" s="204"/>
      <c r="CK321" s="204"/>
      <c r="CL321" s="204"/>
      <c r="CM321" s="204"/>
      <c r="CN321" s="206"/>
      <c r="CO321" s="204"/>
      <c r="CP321" s="204"/>
      <c r="CQ321" s="204"/>
      <c r="CR321" s="207"/>
      <c r="CS321" s="207"/>
      <c r="CT321" s="208"/>
      <c r="CU321" s="209"/>
      <c r="CV321" s="208"/>
      <c r="CW321" s="207"/>
      <c r="CX321" s="207"/>
      <c r="CY321" s="207"/>
    </row>
    <row r="322" spans="3:103">
      <c r="C322" s="192"/>
      <c r="D322" s="192"/>
      <c r="E322" s="192"/>
      <c r="F322" s="192"/>
      <c r="G322" s="193"/>
      <c r="H322" s="192"/>
      <c r="I322" s="192"/>
      <c r="J322" s="194"/>
      <c r="K322" s="195"/>
      <c r="L322" s="195"/>
      <c r="M322" s="196"/>
      <c r="N322" s="197"/>
      <c r="O322" s="196"/>
      <c r="P322" s="198"/>
      <c r="Q322" s="198"/>
      <c r="R322" s="199"/>
      <c r="S322" s="199"/>
      <c r="T322" s="198"/>
      <c r="U322" s="199"/>
      <c r="V322" s="199"/>
      <c r="W322" s="199"/>
      <c r="X322" s="198"/>
      <c r="Y322" s="200"/>
      <c r="Z322" s="198"/>
      <c r="AA322" s="198"/>
      <c r="AB322" s="199"/>
      <c r="AC322" s="199"/>
      <c r="AD322" s="201"/>
      <c r="AE322" s="202"/>
      <c r="AF322" s="202"/>
      <c r="AG322" s="203"/>
      <c r="AH322" s="203"/>
      <c r="AI322" s="203"/>
      <c r="AJ322" s="203"/>
      <c r="AK322" s="203"/>
      <c r="AL322" s="203"/>
      <c r="AM322" s="203"/>
      <c r="AN322" s="203"/>
      <c r="AO322" s="203"/>
      <c r="AP322" s="203"/>
      <c r="AQ322" s="203"/>
      <c r="AR322" s="203"/>
      <c r="AS322" s="203"/>
      <c r="AT322" s="203"/>
      <c r="AU322" s="203"/>
      <c r="AV322" s="203"/>
      <c r="AW322" s="203"/>
      <c r="AX322" s="203"/>
      <c r="AY322" s="203"/>
      <c r="AZ322" s="203"/>
      <c r="BA322" s="203"/>
      <c r="BB322" s="204"/>
      <c r="BC322" s="204"/>
      <c r="BD322" s="204"/>
      <c r="BE322" s="204"/>
      <c r="BF322" s="204"/>
      <c r="BG322" s="204"/>
      <c r="BH322" s="204"/>
      <c r="BI322" s="204"/>
      <c r="BJ322" s="204"/>
      <c r="BK322" s="204"/>
      <c r="BL322" s="204"/>
      <c r="BM322" s="204"/>
      <c r="BN322" s="204"/>
      <c r="BO322" s="204"/>
      <c r="BP322" s="204"/>
      <c r="BQ322" s="204"/>
      <c r="BR322" s="204"/>
      <c r="BS322" s="204"/>
      <c r="BT322" s="204"/>
      <c r="BU322" s="204"/>
      <c r="BV322" s="205"/>
      <c r="BW322" s="205"/>
      <c r="BX322" s="205"/>
      <c r="BY322" s="204"/>
      <c r="BZ322" s="204"/>
      <c r="CA322" s="204"/>
      <c r="CB322" s="205"/>
      <c r="CC322" s="204"/>
      <c r="CD322" s="205"/>
      <c r="CE322" s="204"/>
      <c r="CF322" s="204"/>
      <c r="CG322" s="204"/>
      <c r="CH322" s="206"/>
      <c r="CI322" s="204"/>
      <c r="CJ322" s="204"/>
      <c r="CK322" s="204"/>
      <c r="CL322" s="204"/>
      <c r="CM322" s="204"/>
      <c r="CN322" s="206"/>
      <c r="CO322" s="204"/>
      <c r="CP322" s="204"/>
      <c r="CQ322" s="204"/>
      <c r="CR322" s="207"/>
      <c r="CS322" s="207"/>
      <c r="CT322" s="208"/>
      <c r="CU322" s="209"/>
      <c r="CV322" s="208"/>
      <c r="CW322" s="207"/>
      <c r="CX322" s="207"/>
      <c r="CY322" s="207"/>
    </row>
    <row r="323" spans="3:103">
      <c r="C323" s="192"/>
      <c r="D323" s="192"/>
      <c r="E323" s="192"/>
      <c r="F323" s="192"/>
      <c r="G323" s="193"/>
      <c r="H323" s="192"/>
      <c r="I323" s="192"/>
      <c r="J323" s="194"/>
      <c r="K323" s="195"/>
      <c r="L323" s="195"/>
      <c r="M323" s="196"/>
      <c r="N323" s="197"/>
      <c r="O323" s="196"/>
      <c r="P323" s="198"/>
      <c r="Q323" s="198"/>
      <c r="R323" s="199"/>
      <c r="S323" s="199"/>
      <c r="T323" s="198"/>
      <c r="U323" s="199"/>
      <c r="V323" s="199"/>
      <c r="W323" s="199"/>
      <c r="X323" s="198"/>
      <c r="Y323" s="200"/>
      <c r="Z323" s="198"/>
      <c r="AA323" s="198"/>
      <c r="AB323" s="199"/>
      <c r="AC323" s="199"/>
      <c r="AD323" s="201"/>
      <c r="AE323" s="202"/>
      <c r="AF323" s="202"/>
      <c r="AG323" s="203"/>
      <c r="AH323" s="203"/>
      <c r="AI323" s="203"/>
      <c r="AJ323" s="203"/>
      <c r="AK323" s="203"/>
      <c r="AL323" s="203"/>
      <c r="AM323" s="203"/>
      <c r="AN323" s="203"/>
      <c r="AO323" s="203"/>
      <c r="AP323" s="203"/>
      <c r="AQ323" s="203"/>
      <c r="AR323" s="203"/>
      <c r="AS323" s="203"/>
      <c r="AT323" s="203"/>
      <c r="AU323" s="203"/>
      <c r="AV323" s="203"/>
      <c r="AW323" s="203"/>
      <c r="AX323" s="203"/>
      <c r="AY323" s="203"/>
      <c r="AZ323" s="203"/>
      <c r="BA323" s="203"/>
      <c r="BB323" s="204"/>
      <c r="BC323" s="204"/>
      <c r="BD323" s="204"/>
      <c r="BE323" s="204"/>
      <c r="BF323" s="204"/>
      <c r="BG323" s="204"/>
      <c r="BH323" s="204"/>
      <c r="BI323" s="204"/>
      <c r="BJ323" s="204"/>
      <c r="BK323" s="204"/>
      <c r="BL323" s="204"/>
      <c r="BM323" s="204"/>
      <c r="BN323" s="204"/>
      <c r="BO323" s="204"/>
      <c r="BP323" s="204"/>
      <c r="BQ323" s="204"/>
      <c r="BR323" s="204"/>
      <c r="BS323" s="204"/>
      <c r="BT323" s="204"/>
      <c r="BU323" s="204"/>
      <c r="BV323" s="205"/>
      <c r="BW323" s="205"/>
      <c r="BX323" s="205"/>
      <c r="BY323" s="204"/>
      <c r="BZ323" s="204"/>
      <c r="CA323" s="204"/>
      <c r="CB323" s="205"/>
      <c r="CC323" s="204"/>
      <c r="CD323" s="205"/>
      <c r="CE323" s="204"/>
      <c r="CF323" s="204"/>
      <c r="CG323" s="204"/>
      <c r="CH323" s="206"/>
      <c r="CI323" s="204"/>
      <c r="CJ323" s="204"/>
      <c r="CK323" s="204"/>
      <c r="CL323" s="204"/>
      <c r="CM323" s="204"/>
      <c r="CN323" s="206"/>
      <c r="CO323" s="204"/>
      <c r="CP323" s="204"/>
      <c r="CQ323" s="204"/>
      <c r="CR323" s="207"/>
      <c r="CS323" s="207"/>
      <c r="CT323" s="208"/>
      <c r="CU323" s="209"/>
      <c r="CV323" s="208"/>
      <c r="CW323" s="207"/>
      <c r="CX323" s="207"/>
      <c r="CY323" s="207"/>
    </row>
    <row r="324" spans="3:103">
      <c r="C324" s="192"/>
      <c r="D324" s="192"/>
      <c r="E324" s="192"/>
      <c r="F324" s="192"/>
      <c r="G324" s="193"/>
      <c r="H324" s="192"/>
      <c r="I324" s="192"/>
      <c r="J324" s="194"/>
      <c r="K324" s="195"/>
      <c r="L324" s="195"/>
      <c r="M324" s="196"/>
      <c r="N324" s="197"/>
      <c r="O324" s="196"/>
      <c r="P324" s="198"/>
      <c r="Q324" s="198"/>
      <c r="R324" s="199"/>
      <c r="S324" s="199"/>
      <c r="T324" s="198"/>
      <c r="U324" s="199"/>
      <c r="V324" s="199"/>
      <c r="W324" s="199"/>
      <c r="X324" s="198"/>
      <c r="Y324" s="200"/>
      <c r="Z324" s="198"/>
      <c r="AA324" s="198"/>
      <c r="AB324" s="199"/>
      <c r="AC324" s="199"/>
      <c r="AD324" s="201"/>
      <c r="AE324" s="202"/>
      <c r="AF324" s="202"/>
      <c r="AG324" s="203"/>
      <c r="AH324" s="203"/>
      <c r="AI324" s="203"/>
      <c r="AJ324" s="203"/>
      <c r="AK324" s="203"/>
      <c r="AL324" s="203"/>
      <c r="AM324" s="203"/>
      <c r="AN324" s="203"/>
      <c r="AO324" s="203"/>
      <c r="AP324" s="203"/>
      <c r="AQ324" s="203"/>
      <c r="AR324" s="203"/>
      <c r="AS324" s="203"/>
      <c r="AT324" s="203"/>
      <c r="AU324" s="203"/>
      <c r="AV324" s="203"/>
      <c r="AW324" s="203"/>
      <c r="AX324" s="203"/>
      <c r="AY324" s="203"/>
      <c r="AZ324" s="203"/>
      <c r="BA324" s="203"/>
      <c r="BB324" s="204"/>
      <c r="BC324" s="204"/>
      <c r="BD324" s="204"/>
      <c r="BE324" s="204"/>
      <c r="BF324" s="204"/>
      <c r="BG324" s="204"/>
      <c r="BH324" s="204"/>
      <c r="BI324" s="204"/>
      <c r="BJ324" s="204"/>
      <c r="BK324" s="204"/>
      <c r="BL324" s="204"/>
      <c r="BM324" s="204"/>
      <c r="BN324" s="204"/>
      <c r="BO324" s="204"/>
      <c r="BP324" s="204"/>
      <c r="BQ324" s="204"/>
      <c r="BR324" s="204"/>
      <c r="BS324" s="204"/>
      <c r="BT324" s="204"/>
      <c r="BU324" s="204"/>
      <c r="BV324" s="205"/>
      <c r="BW324" s="205"/>
      <c r="BX324" s="205"/>
      <c r="BY324" s="204"/>
      <c r="BZ324" s="204"/>
      <c r="CA324" s="204"/>
      <c r="CB324" s="205"/>
      <c r="CC324" s="204"/>
      <c r="CD324" s="205"/>
      <c r="CE324" s="204"/>
      <c r="CF324" s="204"/>
      <c r="CG324" s="204"/>
      <c r="CH324" s="206"/>
      <c r="CI324" s="204"/>
      <c r="CJ324" s="204"/>
      <c r="CK324" s="204"/>
      <c r="CL324" s="204"/>
      <c r="CM324" s="204"/>
      <c r="CN324" s="206"/>
      <c r="CO324" s="204"/>
      <c r="CP324" s="204"/>
      <c r="CQ324" s="204"/>
      <c r="CR324" s="207"/>
      <c r="CS324" s="207"/>
      <c r="CT324" s="208"/>
      <c r="CU324" s="209"/>
      <c r="CV324" s="208"/>
      <c r="CW324" s="207"/>
      <c r="CX324" s="207"/>
      <c r="CY324" s="207"/>
    </row>
    <row r="325" spans="3:103">
      <c r="C325" s="192"/>
      <c r="D325" s="192"/>
      <c r="E325" s="192"/>
      <c r="F325" s="192"/>
      <c r="G325" s="193"/>
      <c r="H325" s="192"/>
      <c r="I325" s="192"/>
      <c r="J325" s="194"/>
      <c r="K325" s="195"/>
      <c r="L325" s="195"/>
      <c r="M325" s="196"/>
      <c r="N325" s="197"/>
      <c r="O325" s="196"/>
      <c r="P325" s="198"/>
      <c r="Q325" s="198"/>
      <c r="R325" s="199"/>
      <c r="S325" s="199"/>
      <c r="T325" s="198"/>
      <c r="U325" s="199"/>
      <c r="V325" s="199"/>
      <c r="W325" s="199"/>
      <c r="X325" s="198"/>
      <c r="Y325" s="200"/>
      <c r="Z325" s="198"/>
      <c r="AA325" s="198"/>
      <c r="AB325" s="199"/>
      <c r="AC325" s="199"/>
      <c r="AD325" s="201"/>
      <c r="AE325" s="202"/>
      <c r="AF325" s="202"/>
      <c r="AG325" s="203"/>
      <c r="AH325" s="203"/>
      <c r="AI325" s="203"/>
      <c r="AJ325" s="203"/>
      <c r="AK325" s="203"/>
      <c r="AL325" s="203"/>
      <c r="AM325" s="203"/>
      <c r="AN325" s="203"/>
      <c r="AO325" s="203"/>
      <c r="AP325" s="203"/>
      <c r="AQ325" s="203"/>
      <c r="AR325" s="203"/>
      <c r="AS325" s="203"/>
      <c r="AT325" s="203"/>
      <c r="AU325" s="203"/>
      <c r="AV325" s="203"/>
      <c r="AW325" s="203"/>
      <c r="AX325" s="203"/>
      <c r="AY325" s="203"/>
      <c r="AZ325" s="203"/>
      <c r="BA325" s="203"/>
      <c r="BB325" s="204"/>
      <c r="BC325" s="204"/>
      <c r="BD325" s="204"/>
      <c r="BE325" s="204"/>
      <c r="BF325" s="204"/>
      <c r="BG325" s="204"/>
      <c r="BH325" s="204"/>
      <c r="BI325" s="204"/>
      <c r="BJ325" s="204"/>
      <c r="BK325" s="204"/>
      <c r="BL325" s="204"/>
      <c r="BM325" s="204"/>
      <c r="BN325" s="204"/>
      <c r="BO325" s="204"/>
      <c r="BP325" s="204"/>
      <c r="BQ325" s="204"/>
      <c r="BR325" s="204"/>
      <c r="BS325" s="204"/>
      <c r="BT325" s="204"/>
      <c r="BU325" s="204"/>
      <c r="BV325" s="205"/>
      <c r="BW325" s="205"/>
      <c r="BX325" s="205"/>
      <c r="BY325" s="204"/>
      <c r="BZ325" s="204"/>
      <c r="CA325" s="204"/>
      <c r="CB325" s="205"/>
      <c r="CC325" s="204"/>
      <c r="CD325" s="205"/>
      <c r="CE325" s="204"/>
      <c r="CF325" s="204"/>
      <c r="CG325" s="204"/>
      <c r="CH325" s="206"/>
      <c r="CI325" s="204"/>
      <c r="CJ325" s="204"/>
      <c r="CK325" s="204"/>
      <c r="CL325" s="204"/>
      <c r="CM325" s="204"/>
      <c r="CN325" s="206"/>
      <c r="CO325" s="204"/>
      <c r="CP325" s="204"/>
      <c r="CQ325" s="204"/>
      <c r="CR325" s="207"/>
      <c r="CS325" s="207"/>
      <c r="CT325" s="208"/>
      <c r="CU325" s="209"/>
      <c r="CV325" s="208"/>
      <c r="CW325" s="207"/>
      <c r="CX325" s="207"/>
      <c r="CY325" s="207"/>
    </row>
    <row r="326" spans="3:103">
      <c r="C326" s="192"/>
      <c r="D326" s="192"/>
      <c r="E326" s="192"/>
      <c r="F326" s="192"/>
      <c r="G326" s="193"/>
      <c r="H326" s="192"/>
      <c r="I326" s="192"/>
      <c r="J326" s="194"/>
      <c r="K326" s="195"/>
      <c r="L326" s="195"/>
      <c r="M326" s="196"/>
      <c r="N326" s="197"/>
      <c r="O326" s="196"/>
      <c r="P326" s="198"/>
      <c r="Q326" s="198"/>
      <c r="R326" s="199"/>
      <c r="S326" s="199"/>
      <c r="T326" s="198"/>
      <c r="U326" s="199"/>
      <c r="V326" s="199"/>
      <c r="W326" s="199"/>
      <c r="X326" s="198"/>
      <c r="Y326" s="200"/>
      <c r="Z326" s="198"/>
      <c r="AA326" s="198"/>
      <c r="AB326" s="199"/>
      <c r="AC326" s="199"/>
      <c r="AD326" s="201"/>
      <c r="AE326" s="202"/>
      <c r="AF326" s="202"/>
      <c r="AG326" s="203"/>
      <c r="AH326" s="203"/>
      <c r="AI326" s="203"/>
      <c r="AJ326" s="203"/>
      <c r="AK326" s="203"/>
      <c r="AL326" s="203"/>
      <c r="AM326" s="203"/>
      <c r="AN326" s="203"/>
      <c r="AO326" s="203"/>
      <c r="AP326" s="203"/>
      <c r="AQ326" s="203"/>
      <c r="AR326" s="203"/>
      <c r="AS326" s="203"/>
      <c r="AT326" s="203"/>
      <c r="AU326" s="203"/>
      <c r="AV326" s="203"/>
      <c r="AW326" s="203"/>
      <c r="AX326" s="203"/>
      <c r="AY326" s="203"/>
      <c r="AZ326" s="203"/>
      <c r="BA326" s="203"/>
      <c r="BB326" s="204"/>
      <c r="BC326" s="204"/>
      <c r="BD326" s="204"/>
      <c r="BE326" s="204"/>
      <c r="BF326" s="204"/>
      <c r="BG326" s="204"/>
      <c r="BH326" s="204"/>
      <c r="BI326" s="204"/>
      <c r="BJ326" s="204"/>
      <c r="BK326" s="204"/>
      <c r="BL326" s="204"/>
      <c r="BM326" s="204"/>
      <c r="BN326" s="204"/>
      <c r="BO326" s="204"/>
      <c r="BP326" s="204"/>
      <c r="BQ326" s="204"/>
      <c r="BR326" s="204"/>
      <c r="BS326" s="204"/>
      <c r="BT326" s="204"/>
      <c r="BU326" s="204"/>
      <c r="BV326" s="205"/>
      <c r="BW326" s="205"/>
      <c r="BX326" s="205"/>
      <c r="BY326" s="204"/>
      <c r="BZ326" s="204"/>
      <c r="CA326" s="204"/>
      <c r="CB326" s="205"/>
      <c r="CC326" s="204"/>
      <c r="CD326" s="205"/>
      <c r="CE326" s="204"/>
      <c r="CF326" s="204"/>
      <c r="CG326" s="204"/>
      <c r="CH326" s="206"/>
      <c r="CI326" s="204"/>
      <c r="CJ326" s="204"/>
      <c r="CK326" s="204"/>
      <c r="CL326" s="204"/>
      <c r="CM326" s="204"/>
      <c r="CN326" s="206"/>
      <c r="CO326" s="204"/>
      <c r="CP326" s="204"/>
      <c r="CQ326" s="204"/>
      <c r="CR326" s="207"/>
      <c r="CS326" s="207"/>
      <c r="CT326" s="208"/>
      <c r="CU326" s="209"/>
      <c r="CV326" s="208"/>
      <c r="CW326" s="207"/>
      <c r="CX326" s="207"/>
      <c r="CY326" s="207"/>
    </row>
    <row r="327" spans="3:103">
      <c r="C327" s="192"/>
      <c r="D327" s="192"/>
      <c r="E327" s="192"/>
      <c r="F327" s="192"/>
      <c r="G327" s="193"/>
      <c r="H327" s="192"/>
      <c r="I327" s="192"/>
      <c r="J327" s="194"/>
      <c r="K327" s="195"/>
      <c r="L327" s="195"/>
      <c r="M327" s="196"/>
      <c r="N327" s="197"/>
      <c r="O327" s="196"/>
      <c r="P327" s="198"/>
      <c r="Q327" s="198"/>
      <c r="R327" s="199"/>
      <c r="S327" s="199"/>
      <c r="T327" s="198"/>
      <c r="U327" s="199"/>
      <c r="V327" s="199"/>
      <c r="W327" s="199"/>
      <c r="X327" s="198"/>
      <c r="Y327" s="200"/>
      <c r="Z327" s="198"/>
      <c r="AA327" s="198"/>
      <c r="AB327" s="199"/>
      <c r="AC327" s="199"/>
      <c r="AD327" s="201"/>
      <c r="AE327" s="202"/>
      <c r="AF327" s="202"/>
      <c r="AG327" s="203"/>
      <c r="AH327" s="203"/>
      <c r="AI327" s="203"/>
      <c r="AJ327" s="203"/>
      <c r="AK327" s="203"/>
      <c r="AL327" s="203"/>
      <c r="AM327" s="203"/>
      <c r="AN327" s="203"/>
      <c r="AO327" s="203"/>
      <c r="AP327" s="203"/>
      <c r="AQ327" s="203"/>
      <c r="AR327" s="203"/>
      <c r="AS327" s="203"/>
      <c r="AT327" s="203"/>
      <c r="AU327" s="203"/>
      <c r="AV327" s="203"/>
      <c r="AW327" s="203"/>
      <c r="AX327" s="203"/>
      <c r="AY327" s="203"/>
      <c r="AZ327" s="203"/>
      <c r="BA327" s="203"/>
      <c r="BB327" s="204"/>
      <c r="BC327" s="204"/>
      <c r="BD327" s="204"/>
      <c r="BE327" s="204"/>
      <c r="BF327" s="204"/>
      <c r="BG327" s="204"/>
      <c r="BH327" s="204"/>
      <c r="BI327" s="204"/>
      <c r="BJ327" s="204"/>
      <c r="BK327" s="204"/>
      <c r="BL327" s="204"/>
      <c r="BM327" s="204"/>
      <c r="BN327" s="204"/>
      <c r="BO327" s="204"/>
      <c r="BP327" s="204"/>
      <c r="BQ327" s="204"/>
      <c r="BR327" s="204"/>
      <c r="BS327" s="204"/>
      <c r="BT327" s="204"/>
      <c r="BU327" s="204"/>
      <c r="BV327" s="205"/>
      <c r="BW327" s="205"/>
      <c r="BX327" s="205"/>
      <c r="BY327" s="204"/>
      <c r="BZ327" s="204"/>
      <c r="CA327" s="204"/>
      <c r="CB327" s="205"/>
      <c r="CC327" s="204"/>
      <c r="CD327" s="205"/>
      <c r="CE327" s="204"/>
      <c r="CF327" s="204"/>
      <c r="CG327" s="204"/>
      <c r="CH327" s="206"/>
      <c r="CI327" s="204"/>
      <c r="CJ327" s="204"/>
      <c r="CK327" s="204"/>
      <c r="CL327" s="204"/>
      <c r="CM327" s="204"/>
      <c r="CN327" s="206"/>
      <c r="CO327" s="204"/>
      <c r="CP327" s="204"/>
      <c r="CQ327" s="204"/>
      <c r="CR327" s="207"/>
      <c r="CS327" s="207"/>
      <c r="CT327" s="208"/>
      <c r="CU327" s="209"/>
      <c r="CV327" s="208"/>
      <c r="CW327" s="207"/>
      <c r="CX327" s="207"/>
      <c r="CY327" s="207"/>
    </row>
    <row r="328" spans="3:103">
      <c r="C328" s="192"/>
      <c r="D328" s="192"/>
      <c r="E328" s="192"/>
      <c r="F328" s="192"/>
      <c r="G328" s="193"/>
      <c r="H328" s="192"/>
      <c r="I328" s="192"/>
      <c r="J328" s="194"/>
      <c r="K328" s="195"/>
      <c r="L328" s="195"/>
      <c r="M328" s="196"/>
      <c r="N328" s="197"/>
      <c r="O328" s="196"/>
      <c r="P328" s="198"/>
      <c r="Q328" s="198"/>
      <c r="R328" s="199"/>
      <c r="S328" s="199"/>
      <c r="T328" s="198"/>
      <c r="U328" s="199"/>
      <c r="V328" s="199"/>
      <c r="W328" s="199"/>
      <c r="X328" s="198"/>
      <c r="Y328" s="200"/>
      <c r="Z328" s="198"/>
      <c r="AA328" s="198"/>
      <c r="AB328" s="199"/>
      <c r="AC328" s="199"/>
      <c r="AD328" s="201"/>
      <c r="AE328" s="202"/>
      <c r="AF328" s="202"/>
      <c r="AG328" s="203"/>
      <c r="AH328" s="203"/>
      <c r="AI328" s="203"/>
      <c r="AJ328" s="203"/>
      <c r="AK328" s="203"/>
      <c r="AL328" s="203"/>
      <c r="AM328" s="203"/>
      <c r="AN328" s="203"/>
      <c r="AO328" s="203"/>
      <c r="AP328" s="203"/>
      <c r="AQ328" s="203"/>
      <c r="AR328" s="203"/>
      <c r="AS328" s="203"/>
      <c r="AT328" s="203"/>
      <c r="AU328" s="203"/>
      <c r="AV328" s="203"/>
      <c r="AW328" s="203"/>
      <c r="AX328" s="203"/>
      <c r="AY328" s="203"/>
      <c r="AZ328" s="203"/>
      <c r="BA328" s="203"/>
      <c r="BB328" s="204"/>
      <c r="BC328" s="204"/>
      <c r="BD328" s="204"/>
      <c r="BE328" s="204"/>
      <c r="BF328" s="204"/>
      <c r="BG328" s="204"/>
      <c r="BH328" s="204"/>
      <c r="BI328" s="204"/>
      <c r="BJ328" s="204"/>
      <c r="BK328" s="204"/>
      <c r="BL328" s="204"/>
      <c r="BM328" s="204"/>
      <c r="BN328" s="204"/>
      <c r="BO328" s="204"/>
      <c r="BP328" s="204"/>
      <c r="BQ328" s="204"/>
      <c r="BR328" s="204"/>
      <c r="BS328" s="204"/>
      <c r="BT328" s="204"/>
      <c r="BU328" s="204"/>
      <c r="BV328" s="205"/>
      <c r="BW328" s="205"/>
      <c r="BX328" s="205"/>
      <c r="BY328" s="204"/>
      <c r="BZ328" s="204"/>
      <c r="CA328" s="204"/>
      <c r="CB328" s="205"/>
      <c r="CC328" s="204"/>
      <c r="CD328" s="205"/>
      <c r="CE328" s="204"/>
      <c r="CF328" s="204"/>
      <c r="CG328" s="204"/>
      <c r="CH328" s="206"/>
      <c r="CI328" s="204"/>
      <c r="CJ328" s="204"/>
      <c r="CK328" s="204"/>
      <c r="CL328" s="204"/>
      <c r="CM328" s="204"/>
      <c r="CN328" s="206"/>
      <c r="CO328" s="204"/>
      <c r="CP328" s="204"/>
      <c r="CQ328" s="204"/>
      <c r="CR328" s="207"/>
      <c r="CS328" s="207"/>
      <c r="CT328" s="208"/>
      <c r="CU328" s="209"/>
      <c r="CV328" s="208"/>
      <c r="CW328" s="207"/>
      <c r="CX328" s="207"/>
      <c r="CY328" s="207"/>
    </row>
    <row r="329" spans="3:103">
      <c r="C329" s="192"/>
      <c r="D329" s="192"/>
      <c r="E329" s="192"/>
      <c r="F329" s="192"/>
      <c r="G329" s="193"/>
      <c r="H329" s="192"/>
      <c r="I329" s="192"/>
      <c r="J329" s="194"/>
      <c r="K329" s="195"/>
      <c r="L329" s="195"/>
      <c r="M329" s="196"/>
      <c r="N329" s="197"/>
      <c r="O329" s="196"/>
      <c r="P329" s="198"/>
      <c r="Q329" s="198"/>
      <c r="R329" s="199"/>
      <c r="S329" s="199"/>
      <c r="T329" s="198"/>
      <c r="U329" s="199"/>
      <c r="V329" s="199"/>
      <c r="W329" s="199"/>
      <c r="X329" s="198"/>
      <c r="Y329" s="200"/>
      <c r="Z329" s="198"/>
      <c r="AA329" s="198"/>
      <c r="AB329" s="199"/>
      <c r="AC329" s="199"/>
      <c r="AD329" s="201"/>
      <c r="AE329" s="202"/>
      <c r="AF329" s="202"/>
      <c r="AG329" s="203"/>
      <c r="AH329" s="203"/>
      <c r="AI329" s="203"/>
      <c r="AJ329" s="203"/>
      <c r="AK329" s="203"/>
      <c r="AL329" s="203"/>
      <c r="AM329" s="203"/>
      <c r="AN329" s="203"/>
      <c r="AO329" s="203"/>
      <c r="AP329" s="203"/>
      <c r="AQ329" s="203"/>
      <c r="AR329" s="203"/>
      <c r="AS329" s="203"/>
      <c r="AT329" s="203"/>
      <c r="AU329" s="203"/>
      <c r="AV329" s="203"/>
      <c r="AW329" s="203"/>
      <c r="AX329" s="203"/>
      <c r="AY329" s="203"/>
      <c r="AZ329" s="203"/>
      <c r="BA329" s="203"/>
      <c r="BB329" s="204"/>
      <c r="BC329" s="204"/>
      <c r="BD329" s="204"/>
      <c r="BE329" s="204"/>
      <c r="BF329" s="204"/>
      <c r="BG329" s="204"/>
      <c r="BH329" s="204"/>
      <c r="BI329" s="204"/>
      <c r="BJ329" s="204"/>
      <c r="BK329" s="204"/>
      <c r="BL329" s="204"/>
      <c r="BM329" s="204"/>
      <c r="BN329" s="204"/>
      <c r="BO329" s="204"/>
      <c r="BP329" s="204"/>
      <c r="BQ329" s="204"/>
      <c r="BR329" s="204"/>
      <c r="BS329" s="204"/>
      <c r="BT329" s="204"/>
      <c r="BU329" s="204"/>
      <c r="BV329" s="205"/>
      <c r="BW329" s="205"/>
      <c r="BX329" s="205"/>
      <c r="BY329" s="204"/>
      <c r="BZ329" s="204"/>
      <c r="CA329" s="204"/>
      <c r="CB329" s="205"/>
      <c r="CC329" s="204"/>
      <c r="CD329" s="205"/>
      <c r="CE329" s="204"/>
      <c r="CF329" s="204"/>
      <c r="CG329" s="204"/>
      <c r="CH329" s="206"/>
      <c r="CI329" s="204"/>
      <c r="CJ329" s="204"/>
      <c r="CK329" s="204"/>
      <c r="CL329" s="204"/>
      <c r="CM329" s="204"/>
      <c r="CN329" s="206"/>
      <c r="CO329" s="204"/>
      <c r="CP329" s="204"/>
      <c r="CQ329" s="204"/>
      <c r="CR329" s="207"/>
      <c r="CS329" s="207"/>
      <c r="CT329" s="208"/>
      <c r="CU329" s="209"/>
      <c r="CV329" s="208"/>
      <c r="CW329" s="207"/>
      <c r="CX329" s="207"/>
      <c r="CY329" s="207"/>
    </row>
    <row r="330" spans="3:103">
      <c r="C330" s="192"/>
      <c r="D330" s="192"/>
      <c r="E330" s="192"/>
      <c r="F330" s="192"/>
      <c r="G330" s="193"/>
      <c r="H330" s="192"/>
      <c r="I330" s="192"/>
      <c r="J330" s="194"/>
      <c r="K330" s="195"/>
      <c r="L330" s="195"/>
      <c r="M330" s="196"/>
      <c r="N330" s="197"/>
      <c r="O330" s="196"/>
      <c r="P330" s="198"/>
      <c r="Q330" s="198"/>
      <c r="R330" s="199"/>
      <c r="S330" s="199"/>
      <c r="T330" s="198"/>
      <c r="U330" s="199"/>
      <c r="V330" s="199"/>
      <c r="W330" s="199"/>
      <c r="X330" s="198"/>
      <c r="Y330" s="200"/>
      <c r="Z330" s="198"/>
      <c r="AA330" s="198"/>
      <c r="AB330" s="199"/>
      <c r="AC330" s="199"/>
      <c r="AD330" s="201"/>
      <c r="AE330" s="202"/>
      <c r="AF330" s="202"/>
      <c r="AG330" s="203"/>
      <c r="AH330" s="203"/>
      <c r="AI330" s="203"/>
      <c r="AJ330" s="203"/>
      <c r="AK330" s="203"/>
      <c r="AL330" s="203"/>
      <c r="AM330" s="203"/>
      <c r="AN330" s="203"/>
      <c r="AO330" s="203"/>
      <c r="AP330" s="203"/>
      <c r="AQ330" s="203"/>
      <c r="AR330" s="203"/>
      <c r="AS330" s="203"/>
      <c r="AT330" s="203"/>
      <c r="AU330" s="203"/>
      <c r="AV330" s="203"/>
      <c r="AW330" s="203"/>
      <c r="AX330" s="203"/>
      <c r="AY330" s="203"/>
      <c r="AZ330" s="203"/>
      <c r="BA330" s="203"/>
      <c r="BB330" s="204"/>
      <c r="BC330" s="204"/>
      <c r="BD330" s="204"/>
      <c r="BE330" s="204"/>
      <c r="BF330" s="204"/>
      <c r="BG330" s="204"/>
      <c r="BH330" s="204"/>
      <c r="BI330" s="204"/>
      <c r="BJ330" s="204"/>
      <c r="BK330" s="204"/>
      <c r="BL330" s="204"/>
      <c r="BM330" s="204"/>
      <c r="BN330" s="204"/>
      <c r="BO330" s="204"/>
      <c r="BP330" s="204"/>
      <c r="BQ330" s="204"/>
      <c r="BR330" s="204"/>
      <c r="BS330" s="204"/>
      <c r="BT330" s="204"/>
      <c r="BU330" s="204"/>
      <c r="BV330" s="205"/>
      <c r="BW330" s="205"/>
      <c r="BX330" s="205"/>
      <c r="BY330" s="204"/>
      <c r="BZ330" s="204"/>
      <c r="CA330" s="204"/>
      <c r="CB330" s="205"/>
      <c r="CC330" s="204"/>
      <c r="CD330" s="205"/>
      <c r="CE330" s="204"/>
      <c r="CF330" s="204"/>
      <c r="CG330" s="204"/>
      <c r="CH330" s="206"/>
      <c r="CI330" s="204"/>
      <c r="CJ330" s="204"/>
      <c r="CK330" s="204"/>
      <c r="CL330" s="204"/>
      <c r="CM330" s="204"/>
      <c r="CN330" s="206"/>
      <c r="CO330" s="204"/>
      <c r="CP330" s="204"/>
      <c r="CQ330" s="204"/>
      <c r="CR330" s="207"/>
      <c r="CS330" s="207"/>
      <c r="CT330" s="208"/>
      <c r="CU330" s="209"/>
      <c r="CV330" s="208"/>
      <c r="CW330" s="207"/>
      <c r="CX330" s="207"/>
      <c r="CY330" s="207"/>
    </row>
    <row r="331" spans="3:103">
      <c r="C331" s="192"/>
      <c r="D331" s="192"/>
      <c r="E331" s="192"/>
      <c r="F331" s="192"/>
      <c r="G331" s="193"/>
      <c r="H331" s="192"/>
      <c r="I331" s="192"/>
      <c r="J331" s="194"/>
      <c r="K331" s="195"/>
      <c r="L331" s="195"/>
      <c r="M331" s="196"/>
      <c r="N331" s="197"/>
      <c r="O331" s="196"/>
      <c r="P331" s="198"/>
      <c r="Q331" s="198"/>
      <c r="R331" s="199"/>
      <c r="S331" s="199"/>
      <c r="T331" s="198"/>
      <c r="U331" s="199"/>
      <c r="V331" s="199"/>
      <c r="W331" s="199"/>
      <c r="X331" s="198"/>
      <c r="Y331" s="200"/>
      <c r="Z331" s="198"/>
      <c r="AA331" s="198"/>
      <c r="AB331" s="199"/>
      <c r="AC331" s="199"/>
      <c r="AD331" s="201"/>
      <c r="AE331" s="202"/>
      <c r="AF331" s="202"/>
      <c r="AG331" s="203"/>
      <c r="AH331" s="203"/>
      <c r="AI331" s="203"/>
      <c r="AJ331" s="203"/>
      <c r="AK331" s="203"/>
      <c r="AL331" s="203"/>
      <c r="AM331" s="203"/>
      <c r="AN331" s="203"/>
      <c r="AO331" s="203"/>
      <c r="AP331" s="203"/>
      <c r="AQ331" s="203"/>
      <c r="AR331" s="203"/>
      <c r="AS331" s="203"/>
      <c r="AT331" s="203"/>
      <c r="AU331" s="203"/>
      <c r="AV331" s="203"/>
      <c r="AW331" s="203"/>
      <c r="AX331" s="203"/>
      <c r="AY331" s="203"/>
      <c r="AZ331" s="203"/>
      <c r="BA331" s="203"/>
      <c r="BB331" s="204"/>
      <c r="BC331" s="204"/>
      <c r="BD331" s="204"/>
      <c r="BE331" s="204"/>
      <c r="BF331" s="204"/>
      <c r="BG331" s="204"/>
      <c r="BH331" s="204"/>
      <c r="BI331" s="204"/>
      <c r="BJ331" s="204"/>
      <c r="BK331" s="204"/>
      <c r="BL331" s="204"/>
      <c r="BM331" s="204"/>
      <c r="BN331" s="204"/>
      <c r="BO331" s="204"/>
      <c r="BP331" s="204"/>
      <c r="BQ331" s="204"/>
      <c r="BR331" s="204"/>
      <c r="BS331" s="204"/>
      <c r="BT331" s="204"/>
      <c r="BU331" s="204"/>
      <c r="BV331" s="205"/>
      <c r="BW331" s="205"/>
      <c r="BX331" s="205"/>
      <c r="BY331" s="204"/>
      <c r="BZ331" s="204"/>
      <c r="CA331" s="204"/>
      <c r="CB331" s="205"/>
      <c r="CC331" s="204"/>
      <c r="CD331" s="205"/>
      <c r="CE331" s="204"/>
      <c r="CF331" s="204"/>
      <c r="CG331" s="204"/>
      <c r="CH331" s="206"/>
      <c r="CI331" s="204"/>
      <c r="CJ331" s="204"/>
      <c r="CK331" s="204"/>
      <c r="CL331" s="204"/>
      <c r="CM331" s="204"/>
      <c r="CN331" s="206"/>
      <c r="CO331" s="204"/>
      <c r="CP331" s="204"/>
      <c r="CQ331" s="204"/>
      <c r="CR331" s="207"/>
      <c r="CS331" s="207"/>
      <c r="CT331" s="208"/>
      <c r="CU331" s="209"/>
      <c r="CV331" s="208"/>
      <c r="CW331" s="207"/>
      <c r="CX331" s="207"/>
      <c r="CY331" s="207"/>
    </row>
    <row r="332" spans="3:103">
      <c r="C332" s="192"/>
      <c r="D332" s="192"/>
      <c r="E332" s="192"/>
      <c r="F332" s="192"/>
      <c r="G332" s="193"/>
      <c r="H332" s="192"/>
      <c r="I332" s="192"/>
      <c r="J332" s="194"/>
      <c r="K332" s="195"/>
      <c r="L332" s="195"/>
      <c r="M332" s="196"/>
      <c r="N332" s="197"/>
      <c r="O332" s="196"/>
      <c r="P332" s="198"/>
      <c r="Q332" s="198"/>
      <c r="R332" s="199"/>
      <c r="S332" s="199"/>
      <c r="T332" s="198"/>
      <c r="U332" s="199"/>
      <c r="V332" s="199"/>
      <c r="W332" s="199"/>
      <c r="X332" s="198"/>
      <c r="Y332" s="200"/>
      <c r="Z332" s="198"/>
      <c r="AA332" s="198"/>
      <c r="AB332" s="199"/>
      <c r="AC332" s="199"/>
      <c r="AD332" s="201"/>
      <c r="AE332" s="202"/>
      <c r="AF332" s="202"/>
      <c r="AG332" s="203"/>
      <c r="AH332" s="203"/>
      <c r="AI332" s="203"/>
      <c r="AJ332" s="203"/>
      <c r="AK332" s="203"/>
      <c r="AL332" s="203"/>
      <c r="AM332" s="203"/>
      <c r="AN332" s="203"/>
      <c r="AO332" s="203"/>
      <c r="AP332" s="203"/>
      <c r="AQ332" s="203"/>
      <c r="AR332" s="203"/>
      <c r="AS332" s="203"/>
      <c r="AT332" s="203"/>
      <c r="AU332" s="203"/>
      <c r="AV332" s="203"/>
      <c r="AW332" s="203"/>
      <c r="AX332" s="203"/>
      <c r="AY332" s="203"/>
      <c r="AZ332" s="203"/>
      <c r="BA332" s="203"/>
      <c r="BB332" s="204"/>
      <c r="BC332" s="204"/>
      <c r="BD332" s="204"/>
      <c r="BE332" s="204"/>
      <c r="BF332" s="204"/>
      <c r="BG332" s="204"/>
      <c r="BH332" s="204"/>
      <c r="BI332" s="204"/>
      <c r="BJ332" s="204"/>
      <c r="BK332" s="204"/>
      <c r="BL332" s="204"/>
      <c r="BM332" s="204"/>
      <c r="BN332" s="204"/>
      <c r="BO332" s="204"/>
      <c r="BP332" s="204"/>
      <c r="BQ332" s="204"/>
      <c r="BR332" s="204"/>
      <c r="BS332" s="204"/>
      <c r="BT332" s="204"/>
      <c r="BU332" s="204"/>
      <c r="BV332" s="205"/>
      <c r="BW332" s="205"/>
      <c r="BX332" s="205"/>
      <c r="BY332" s="204"/>
      <c r="BZ332" s="204"/>
      <c r="CA332" s="204"/>
      <c r="CB332" s="205"/>
      <c r="CC332" s="204"/>
      <c r="CD332" s="205"/>
      <c r="CE332" s="204"/>
      <c r="CF332" s="204"/>
      <c r="CG332" s="204"/>
      <c r="CH332" s="206"/>
      <c r="CI332" s="204"/>
      <c r="CJ332" s="204"/>
      <c r="CK332" s="204"/>
      <c r="CL332" s="204"/>
      <c r="CM332" s="204"/>
      <c r="CN332" s="206"/>
      <c r="CO332" s="204"/>
      <c r="CP332" s="204"/>
      <c r="CQ332" s="204"/>
      <c r="CR332" s="207"/>
      <c r="CS332" s="207"/>
      <c r="CT332" s="208"/>
      <c r="CU332" s="209"/>
      <c r="CV332" s="208"/>
      <c r="CW332" s="207"/>
      <c r="CX332" s="207"/>
      <c r="CY332" s="207"/>
    </row>
    <row r="333" spans="3:103">
      <c r="C333" s="192"/>
      <c r="D333" s="192"/>
      <c r="E333" s="192"/>
      <c r="F333" s="192"/>
      <c r="G333" s="193"/>
      <c r="H333" s="192"/>
      <c r="I333" s="192"/>
      <c r="J333" s="194"/>
      <c r="K333" s="195"/>
      <c r="L333" s="195"/>
      <c r="M333" s="196"/>
      <c r="N333" s="197"/>
      <c r="O333" s="196"/>
      <c r="P333" s="198"/>
      <c r="Q333" s="198"/>
      <c r="R333" s="199"/>
      <c r="S333" s="199"/>
      <c r="T333" s="198"/>
      <c r="U333" s="199"/>
      <c r="V333" s="199"/>
      <c r="W333" s="199"/>
      <c r="X333" s="198"/>
      <c r="Y333" s="200"/>
      <c r="Z333" s="198"/>
      <c r="AA333" s="198"/>
      <c r="AB333" s="199"/>
      <c r="AC333" s="199"/>
      <c r="AD333" s="201"/>
      <c r="AE333" s="202"/>
      <c r="AF333" s="202"/>
      <c r="AG333" s="203"/>
      <c r="AH333" s="203"/>
      <c r="AI333" s="203"/>
      <c r="AJ333" s="203"/>
      <c r="AK333" s="203"/>
      <c r="AL333" s="203"/>
      <c r="AM333" s="203"/>
      <c r="AN333" s="203"/>
      <c r="AO333" s="203"/>
      <c r="AP333" s="203"/>
      <c r="AQ333" s="203"/>
      <c r="AR333" s="203"/>
      <c r="AS333" s="203"/>
      <c r="AT333" s="203"/>
      <c r="AU333" s="203"/>
      <c r="AV333" s="203"/>
      <c r="AW333" s="203"/>
      <c r="AX333" s="203"/>
      <c r="AY333" s="203"/>
      <c r="AZ333" s="203"/>
      <c r="BA333" s="203"/>
      <c r="BB333" s="204"/>
      <c r="BC333" s="204"/>
      <c r="BD333" s="204"/>
      <c r="BE333" s="204"/>
      <c r="BF333" s="204"/>
      <c r="BG333" s="204"/>
      <c r="BH333" s="204"/>
      <c r="BI333" s="204"/>
      <c r="BJ333" s="204"/>
      <c r="BK333" s="204"/>
      <c r="BL333" s="204"/>
      <c r="BM333" s="204"/>
      <c r="BN333" s="204"/>
      <c r="BO333" s="204"/>
      <c r="BP333" s="204"/>
      <c r="BQ333" s="204"/>
      <c r="BR333" s="204"/>
      <c r="BS333" s="204"/>
      <c r="BT333" s="204"/>
      <c r="BU333" s="204"/>
      <c r="BV333" s="205"/>
      <c r="BW333" s="205"/>
      <c r="BX333" s="205"/>
      <c r="BY333" s="204"/>
      <c r="BZ333" s="204"/>
      <c r="CA333" s="204"/>
      <c r="CB333" s="205"/>
      <c r="CC333" s="204"/>
      <c r="CD333" s="205"/>
      <c r="CE333" s="204"/>
      <c r="CF333" s="204"/>
      <c r="CG333" s="204"/>
      <c r="CH333" s="206"/>
      <c r="CI333" s="204"/>
      <c r="CJ333" s="204"/>
      <c r="CK333" s="204"/>
      <c r="CL333" s="204"/>
      <c r="CM333" s="204"/>
      <c r="CN333" s="206"/>
      <c r="CO333" s="204"/>
      <c r="CP333" s="204"/>
      <c r="CQ333" s="204"/>
      <c r="CR333" s="207"/>
      <c r="CS333" s="207"/>
      <c r="CT333" s="208"/>
      <c r="CU333" s="209"/>
      <c r="CV333" s="208"/>
      <c r="CW333" s="207"/>
      <c r="CX333" s="207"/>
      <c r="CY333" s="207"/>
    </row>
    <row r="334" spans="3:103">
      <c r="C334" s="192"/>
      <c r="D334" s="192"/>
      <c r="E334" s="192"/>
      <c r="F334" s="192"/>
      <c r="G334" s="193"/>
      <c r="H334" s="192"/>
      <c r="I334" s="192"/>
      <c r="J334" s="194"/>
      <c r="K334" s="195"/>
      <c r="L334" s="195"/>
      <c r="M334" s="196"/>
      <c r="N334" s="197"/>
      <c r="O334" s="196"/>
      <c r="P334" s="198"/>
      <c r="Q334" s="198"/>
      <c r="R334" s="199"/>
      <c r="S334" s="199"/>
      <c r="T334" s="198"/>
      <c r="U334" s="199"/>
      <c r="V334" s="199"/>
      <c r="W334" s="199"/>
      <c r="X334" s="198"/>
      <c r="Y334" s="200"/>
      <c r="Z334" s="198"/>
      <c r="AA334" s="198"/>
      <c r="AB334" s="199"/>
      <c r="AC334" s="199"/>
      <c r="AD334" s="201"/>
      <c r="AE334" s="202"/>
      <c r="AF334" s="202"/>
      <c r="AG334" s="203"/>
      <c r="AH334" s="203"/>
      <c r="AI334" s="203"/>
      <c r="AJ334" s="203"/>
      <c r="AK334" s="203"/>
      <c r="AL334" s="203"/>
      <c r="AM334" s="203"/>
      <c r="AN334" s="203"/>
      <c r="AO334" s="203"/>
      <c r="AP334" s="203"/>
      <c r="AQ334" s="203"/>
      <c r="AR334" s="203"/>
      <c r="AS334" s="203"/>
      <c r="AT334" s="203"/>
      <c r="AU334" s="203"/>
      <c r="AV334" s="203"/>
      <c r="AW334" s="203"/>
      <c r="AX334" s="203"/>
      <c r="AY334" s="203"/>
      <c r="AZ334" s="203"/>
      <c r="BA334" s="203"/>
      <c r="BB334" s="204"/>
      <c r="BC334" s="204"/>
      <c r="BD334" s="204"/>
      <c r="BE334" s="204"/>
      <c r="BF334" s="204"/>
      <c r="BG334" s="204"/>
      <c r="BH334" s="204"/>
      <c r="BI334" s="204"/>
      <c r="BJ334" s="204"/>
      <c r="BK334" s="204"/>
      <c r="BL334" s="204"/>
      <c r="BM334" s="204"/>
      <c r="BN334" s="204"/>
      <c r="BO334" s="204"/>
      <c r="BP334" s="204"/>
      <c r="BQ334" s="204"/>
      <c r="BR334" s="204"/>
      <c r="BS334" s="204"/>
      <c r="BT334" s="204"/>
      <c r="BU334" s="204"/>
      <c r="BV334" s="205"/>
      <c r="BW334" s="205"/>
      <c r="BX334" s="205"/>
      <c r="BY334" s="204"/>
      <c r="BZ334" s="204"/>
      <c r="CA334" s="204"/>
      <c r="CB334" s="205"/>
      <c r="CC334" s="204"/>
      <c r="CD334" s="205"/>
      <c r="CE334" s="204"/>
      <c r="CF334" s="204"/>
      <c r="CG334" s="204"/>
      <c r="CH334" s="206"/>
      <c r="CI334" s="204"/>
      <c r="CJ334" s="204"/>
      <c r="CK334" s="204"/>
      <c r="CL334" s="204"/>
      <c r="CM334" s="204"/>
      <c r="CN334" s="206"/>
      <c r="CO334" s="204"/>
      <c r="CP334" s="204"/>
      <c r="CQ334" s="204"/>
      <c r="CR334" s="207"/>
      <c r="CS334" s="207"/>
      <c r="CT334" s="208"/>
      <c r="CU334" s="209"/>
      <c r="CV334" s="208"/>
      <c r="CW334" s="207"/>
      <c r="CX334" s="207"/>
      <c r="CY334" s="207"/>
    </row>
    <row r="335" spans="3:103">
      <c r="C335" s="192"/>
      <c r="D335" s="192"/>
      <c r="E335" s="192"/>
      <c r="F335" s="192"/>
      <c r="G335" s="193"/>
      <c r="H335" s="192"/>
      <c r="I335" s="192"/>
      <c r="J335" s="194"/>
      <c r="K335" s="195"/>
      <c r="L335" s="195"/>
      <c r="M335" s="196"/>
      <c r="N335" s="197"/>
      <c r="O335" s="196"/>
      <c r="P335" s="198"/>
      <c r="Q335" s="198"/>
      <c r="R335" s="199"/>
      <c r="S335" s="199"/>
      <c r="T335" s="198"/>
      <c r="U335" s="199"/>
      <c r="V335" s="199"/>
      <c r="W335" s="199"/>
      <c r="X335" s="198"/>
      <c r="Y335" s="200"/>
      <c r="Z335" s="198"/>
      <c r="AA335" s="198"/>
      <c r="AB335" s="199"/>
      <c r="AC335" s="199"/>
      <c r="AD335" s="201"/>
      <c r="AE335" s="202"/>
      <c r="AF335" s="202"/>
      <c r="AG335" s="203"/>
      <c r="AH335" s="203"/>
      <c r="AI335" s="203"/>
      <c r="AJ335" s="203"/>
      <c r="AK335" s="203"/>
      <c r="AL335" s="203"/>
      <c r="AM335" s="203"/>
      <c r="AN335" s="203"/>
      <c r="AO335" s="203"/>
      <c r="AP335" s="203"/>
      <c r="AQ335" s="203"/>
      <c r="AR335" s="203"/>
      <c r="AS335" s="203"/>
      <c r="AT335" s="203"/>
      <c r="AU335" s="203"/>
      <c r="AV335" s="203"/>
      <c r="AW335" s="203"/>
      <c r="AX335" s="203"/>
      <c r="AY335" s="203"/>
      <c r="AZ335" s="203"/>
      <c r="BA335" s="203"/>
      <c r="BB335" s="204"/>
      <c r="BC335" s="204"/>
      <c r="BD335" s="204"/>
      <c r="BE335" s="204"/>
      <c r="BF335" s="204"/>
      <c r="BG335" s="204"/>
      <c r="BH335" s="204"/>
      <c r="BI335" s="204"/>
      <c r="BJ335" s="204"/>
      <c r="BK335" s="204"/>
      <c r="BL335" s="204"/>
      <c r="BM335" s="204"/>
      <c r="BN335" s="204"/>
      <c r="BO335" s="204"/>
      <c r="BP335" s="204"/>
      <c r="BQ335" s="204"/>
      <c r="BR335" s="204"/>
      <c r="BS335" s="204"/>
      <c r="BT335" s="204"/>
      <c r="BU335" s="204"/>
      <c r="BV335" s="205"/>
      <c r="BW335" s="205"/>
      <c r="BX335" s="205"/>
      <c r="BY335" s="204"/>
      <c r="BZ335" s="204"/>
      <c r="CA335" s="204"/>
      <c r="CB335" s="205"/>
      <c r="CC335" s="204"/>
      <c r="CD335" s="205"/>
      <c r="CE335" s="204"/>
      <c r="CF335" s="204"/>
      <c r="CG335" s="204"/>
      <c r="CH335" s="206"/>
      <c r="CI335" s="204"/>
      <c r="CJ335" s="204"/>
      <c r="CK335" s="204"/>
      <c r="CL335" s="204"/>
      <c r="CM335" s="204"/>
      <c r="CN335" s="206"/>
      <c r="CO335" s="204"/>
      <c r="CP335" s="204"/>
      <c r="CQ335" s="204"/>
      <c r="CR335" s="207"/>
      <c r="CS335" s="207"/>
      <c r="CT335" s="208"/>
      <c r="CU335" s="209"/>
      <c r="CV335" s="208"/>
      <c r="CW335" s="207"/>
      <c r="CX335" s="207"/>
      <c r="CY335" s="207"/>
    </row>
    <row r="336" spans="3:103">
      <c r="C336" s="192"/>
      <c r="D336" s="192"/>
      <c r="E336" s="192"/>
      <c r="F336" s="192"/>
      <c r="G336" s="193"/>
      <c r="H336" s="192"/>
      <c r="I336" s="192"/>
      <c r="J336" s="194"/>
      <c r="K336" s="195"/>
      <c r="L336" s="195"/>
      <c r="M336" s="196"/>
      <c r="N336" s="197"/>
      <c r="O336" s="196"/>
      <c r="P336" s="198"/>
      <c r="Q336" s="198"/>
      <c r="R336" s="199"/>
      <c r="S336" s="199"/>
      <c r="T336" s="198"/>
      <c r="U336" s="199"/>
      <c r="V336" s="199"/>
      <c r="W336" s="199"/>
      <c r="X336" s="198"/>
      <c r="Y336" s="200"/>
      <c r="Z336" s="198"/>
      <c r="AA336" s="198"/>
      <c r="AB336" s="199"/>
      <c r="AC336" s="199"/>
      <c r="AD336" s="201"/>
      <c r="AE336" s="202"/>
      <c r="AF336" s="202"/>
      <c r="AG336" s="203"/>
      <c r="AH336" s="203"/>
      <c r="AI336" s="203"/>
      <c r="AJ336" s="203"/>
      <c r="AK336" s="203"/>
      <c r="AL336" s="203"/>
      <c r="AM336" s="203"/>
      <c r="AN336" s="203"/>
      <c r="AO336" s="203"/>
      <c r="AP336" s="203"/>
      <c r="AQ336" s="203"/>
      <c r="AR336" s="203"/>
      <c r="AS336" s="203"/>
      <c r="AT336" s="203"/>
      <c r="AU336" s="203"/>
      <c r="AV336" s="203"/>
      <c r="AW336" s="203"/>
      <c r="AX336" s="203"/>
      <c r="AY336" s="203"/>
      <c r="AZ336" s="203"/>
      <c r="BA336" s="203"/>
      <c r="BB336" s="204"/>
      <c r="BC336" s="204"/>
      <c r="BD336" s="204"/>
      <c r="BE336" s="204"/>
      <c r="BF336" s="204"/>
      <c r="BG336" s="204"/>
      <c r="BH336" s="204"/>
      <c r="BI336" s="204"/>
      <c r="BJ336" s="204"/>
      <c r="BK336" s="204"/>
      <c r="BL336" s="204"/>
      <c r="BM336" s="204"/>
      <c r="BN336" s="204"/>
      <c r="BO336" s="204"/>
      <c r="BP336" s="204"/>
      <c r="BQ336" s="204"/>
      <c r="BR336" s="204"/>
      <c r="BS336" s="204"/>
      <c r="BT336" s="204"/>
      <c r="BU336" s="204"/>
      <c r="BV336" s="205"/>
      <c r="BW336" s="205"/>
      <c r="BX336" s="205"/>
      <c r="BY336" s="204"/>
      <c r="BZ336" s="204"/>
      <c r="CA336" s="204"/>
      <c r="CB336" s="205"/>
      <c r="CC336" s="204"/>
      <c r="CD336" s="205"/>
      <c r="CE336" s="204"/>
      <c r="CF336" s="204"/>
      <c r="CG336" s="204"/>
      <c r="CH336" s="206"/>
      <c r="CI336" s="204"/>
      <c r="CJ336" s="204"/>
      <c r="CK336" s="204"/>
      <c r="CL336" s="204"/>
      <c r="CM336" s="204"/>
      <c r="CN336" s="206"/>
      <c r="CO336" s="204"/>
      <c r="CP336" s="204"/>
      <c r="CQ336" s="204"/>
      <c r="CR336" s="207"/>
      <c r="CS336" s="207"/>
      <c r="CT336" s="208"/>
      <c r="CU336" s="209"/>
      <c r="CV336" s="208"/>
      <c r="CW336" s="207"/>
      <c r="CX336" s="207"/>
      <c r="CY336" s="207"/>
    </row>
    <row r="337" spans="3:103">
      <c r="C337" s="192"/>
      <c r="D337" s="192"/>
      <c r="E337" s="192"/>
      <c r="F337" s="192"/>
      <c r="G337" s="193"/>
      <c r="H337" s="192"/>
      <c r="I337" s="192"/>
      <c r="J337" s="194"/>
      <c r="K337" s="195"/>
      <c r="L337" s="195"/>
      <c r="M337" s="196"/>
      <c r="N337" s="197"/>
      <c r="O337" s="196"/>
      <c r="P337" s="198"/>
      <c r="Q337" s="198"/>
      <c r="R337" s="199"/>
      <c r="S337" s="199"/>
      <c r="T337" s="198"/>
      <c r="U337" s="199"/>
      <c r="V337" s="199"/>
      <c r="W337" s="199"/>
      <c r="X337" s="198"/>
      <c r="Y337" s="200"/>
      <c r="Z337" s="198"/>
      <c r="AA337" s="198"/>
      <c r="AB337" s="199"/>
      <c r="AC337" s="199"/>
      <c r="AD337" s="201"/>
      <c r="AE337" s="202"/>
      <c r="AF337" s="202"/>
      <c r="AG337" s="203"/>
      <c r="AH337" s="203"/>
      <c r="AI337" s="203"/>
      <c r="AJ337" s="203"/>
      <c r="AK337" s="203"/>
      <c r="AL337" s="203"/>
      <c r="AM337" s="203"/>
      <c r="AN337" s="203"/>
      <c r="AO337" s="203"/>
      <c r="AP337" s="203"/>
      <c r="AQ337" s="203"/>
      <c r="AR337" s="203"/>
      <c r="AS337" s="203"/>
      <c r="AT337" s="203"/>
      <c r="AU337" s="203"/>
      <c r="AV337" s="203"/>
      <c r="AW337" s="203"/>
      <c r="AX337" s="203"/>
      <c r="AY337" s="203"/>
      <c r="AZ337" s="203"/>
      <c r="BA337" s="203"/>
      <c r="BB337" s="204"/>
      <c r="BC337" s="204"/>
      <c r="BD337" s="204"/>
      <c r="BE337" s="204"/>
      <c r="BF337" s="204"/>
      <c r="BG337" s="204"/>
      <c r="BH337" s="204"/>
      <c r="BI337" s="204"/>
      <c r="BJ337" s="204"/>
      <c r="BK337" s="204"/>
      <c r="BL337" s="204"/>
      <c r="BM337" s="204"/>
      <c r="BN337" s="204"/>
      <c r="BO337" s="204"/>
      <c r="BP337" s="204"/>
      <c r="BQ337" s="204"/>
      <c r="BR337" s="204"/>
      <c r="BS337" s="204"/>
      <c r="BT337" s="204"/>
      <c r="BU337" s="204"/>
      <c r="BV337" s="205"/>
      <c r="BW337" s="205"/>
      <c r="BX337" s="205"/>
      <c r="BY337" s="204"/>
      <c r="BZ337" s="204"/>
      <c r="CA337" s="204"/>
      <c r="CB337" s="205"/>
      <c r="CC337" s="204"/>
      <c r="CD337" s="205"/>
      <c r="CE337" s="204"/>
      <c r="CF337" s="204"/>
      <c r="CG337" s="204"/>
      <c r="CH337" s="206"/>
      <c r="CI337" s="204"/>
      <c r="CJ337" s="204"/>
      <c r="CK337" s="204"/>
      <c r="CL337" s="204"/>
      <c r="CM337" s="204"/>
      <c r="CN337" s="206"/>
      <c r="CO337" s="204"/>
      <c r="CP337" s="204"/>
      <c r="CQ337" s="204"/>
      <c r="CR337" s="207"/>
      <c r="CS337" s="207"/>
      <c r="CT337" s="208"/>
      <c r="CU337" s="209"/>
      <c r="CV337" s="208"/>
      <c r="CW337" s="207"/>
      <c r="CX337" s="207"/>
      <c r="CY337" s="207"/>
    </row>
    <row r="338" spans="3:103">
      <c r="C338" s="192"/>
      <c r="D338" s="192"/>
      <c r="E338" s="192"/>
      <c r="F338" s="192"/>
      <c r="G338" s="193"/>
      <c r="H338" s="192"/>
      <c r="I338" s="192"/>
      <c r="J338" s="194"/>
      <c r="K338" s="195"/>
      <c r="L338" s="195"/>
      <c r="M338" s="196"/>
      <c r="N338" s="197"/>
      <c r="O338" s="196"/>
      <c r="P338" s="198"/>
      <c r="Q338" s="198"/>
      <c r="R338" s="199"/>
      <c r="S338" s="199"/>
      <c r="T338" s="198"/>
      <c r="U338" s="199"/>
      <c r="V338" s="199"/>
      <c r="W338" s="199"/>
      <c r="X338" s="198"/>
      <c r="Y338" s="200"/>
      <c r="Z338" s="198"/>
      <c r="AA338" s="198"/>
      <c r="AB338" s="199"/>
      <c r="AC338" s="199"/>
      <c r="AD338" s="201"/>
      <c r="AE338" s="202"/>
      <c r="AF338" s="202"/>
      <c r="AG338" s="203"/>
      <c r="AH338" s="203"/>
      <c r="AI338" s="203"/>
      <c r="AJ338" s="203"/>
      <c r="AK338" s="203"/>
      <c r="AL338" s="203"/>
      <c r="AM338" s="203"/>
      <c r="AN338" s="203"/>
      <c r="AO338" s="203"/>
      <c r="AP338" s="203"/>
      <c r="AQ338" s="203"/>
      <c r="AR338" s="203"/>
      <c r="AS338" s="203"/>
      <c r="AT338" s="203"/>
      <c r="AU338" s="203"/>
      <c r="AV338" s="203"/>
      <c r="AW338" s="203"/>
      <c r="AX338" s="203"/>
      <c r="AY338" s="203"/>
      <c r="AZ338" s="203"/>
      <c r="BA338" s="203"/>
      <c r="BB338" s="204"/>
      <c r="BC338" s="204"/>
      <c r="BD338" s="204"/>
      <c r="BE338" s="204"/>
      <c r="BF338" s="204"/>
      <c r="BG338" s="204"/>
      <c r="BH338" s="204"/>
      <c r="BI338" s="204"/>
      <c r="BJ338" s="204"/>
      <c r="BK338" s="204"/>
      <c r="BL338" s="204"/>
      <c r="BM338" s="204"/>
      <c r="BN338" s="204"/>
      <c r="BO338" s="204"/>
      <c r="BP338" s="204"/>
      <c r="BQ338" s="204"/>
      <c r="BR338" s="204"/>
      <c r="BS338" s="204"/>
      <c r="BT338" s="204"/>
      <c r="BU338" s="204"/>
      <c r="BV338" s="205"/>
      <c r="BW338" s="205"/>
      <c r="BX338" s="205"/>
      <c r="BY338" s="204"/>
      <c r="BZ338" s="204"/>
      <c r="CA338" s="204"/>
      <c r="CB338" s="205"/>
      <c r="CC338" s="204"/>
      <c r="CD338" s="205"/>
      <c r="CE338" s="204"/>
      <c r="CF338" s="204"/>
      <c r="CG338" s="204"/>
      <c r="CH338" s="206"/>
      <c r="CI338" s="204"/>
      <c r="CJ338" s="204"/>
      <c r="CK338" s="204"/>
      <c r="CL338" s="204"/>
      <c r="CM338" s="204"/>
      <c r="CN338" s="206"/>
      <c r="CO338" s="204"/>
      <c r="CP338" s="204"/>
      <c r="CQ338" s="204"/>
      <c r="CR338" s="207"/>
      <c r="CS338" s="207"/>
      <c r="CT338" s="208"/>
      <c r="CU338" s="209"/>
      <c r="CV338" s="208"/>
      <c r="CW338" s="207"/>
      <c r="CX338" s="207"/>
      <c r="CY338" s="207"/>
    </row>
    <row r="339" spans="3:103">
      <c r="C339" s="192"/>
      <c r="D339" s="192"/>
      <c r="E339" s="192"/>
      <c r="F339" s="192"/>
      <c r="G339" s="193"/>
      <c r="H339" s="192"/>
      <c r="I339" s="192"/>
      <c r="J339" s="194"/>
      <c r="K339" s="195"/>
      <c r="L339" s="195"/>
      <c r="M339" s="196"/>
      <c r="N339" s="197"/>
      <c r="O339" s="196"/>
      <c r="P339" s="198"/>
      <c r="Q339" s="198"/>
      <c r="R339" s="199"/>
      <c r="S339" s="199"/>
      <c r="T339" s="198"/>
      <c r="U339" s="199"/>
      <c r="V339" s="199"/>
      <c r="W339" s="199"/>
      <c r="X339" s="198"/>
      <c r="Y339" s="200"/>
      <c r="Z339" s="198"/>
      <c r="AA339" s="198"/>
      <c r="AB339" s="199"/>
      <c r="AC339" s="199"/>
      <c r="AD339" s="201"/>
      <c r="AE339" s="202"/>
      <c r="AF339" s="202"/>
      <c r="AG339" s="203"/>
      <c r="AH339" s="203"/>
      <c r="AI339" s="203"/>
      <c r="AJ339" s="203"/>
      <c r="AK339" s="203"/>
      <c r="AL339" s="203"/>
      <c r="AM339" s="203"/>
      <c r="AN339" s="203"/>
      <c r="AO339" s="203"/>
      <c r="AP339" s="203"/>
      <c r="AQ339" s="203"/>
      <c r="AR339" s="203"/>
      <c r="AS339" s="203"/>
      <c r="AT339" s="203"/>
      <c r="AU339" s="203"/>
      <c r="AV339" s="203"/>
      <c r="AW339" s="203"/>
      <c r="AX339" s="203"/>
      <c r="AY339" s="203"/>
      <c r="AZ339" s="203"/>
      <c r="BA339" s="203"/>
      <c r="BB339" s="204"/>
      <c r="BC339" s="204"/>
      <c r="BD339" s="204"/>
      <c r="BE339" s="204"/>
      <c r="BF339" s="204"/>
      <c r="BG339" s="204"/>
      <c r="BH339" s="204"/>
      <c r="BI339" s="204"/>
      <c r="BJ339" s="204"/>
      <c r="BK339" s="204"/>
      <c r="BL339" s="204"/>
      <c r="BM339" s="204"/>
      <c r="BN339" s="204"/>
      <c r="BO339" s="204"/>
      <c r="BP339" s="204"/>
      <c r="BQ339" s="204"/>
      <c r="BR339" s="204"/>
      <c r="BS339" s="204"/>
      <c r="BT339" s="204"/>
      <c r="BU339" s="204"/>
      <c r="BV339" s="205"/>
      <c r="BW339" s="205"/>
      <c r="BX339" s="205"/>
      <c r="BY339" s="204"/>
      <c r="BZ339" s="204"/>
      <c r="CA339" s="204"/>
      <c r="CB339" s="205"/>
      <c r="CC339" s="204"/>
      <c r="CD339" s="205"/>
      <c r="CE339" s="204"/>
      <c r="CF339" s="204"/>
      <c r="CG339" s="204"/>
      <c r="CH339" s="206"/>
      <c r="CI339" s="204"/>
      <c r="CJ339" s="204"/>
      <c r="CK339" s="204"/>
      <c r="CL339" s="204"/>
      <c r="CM339" s="204"/>
      <c r="CN339" s="206"/>
      <c r="CO339" s="204"/>
      <c r="CP339" s="204"/>
      <c r="CQ339" s="204"/>
      <c r="CR339" s="207"/>
      <c r="CS339" s="207"/>
      <c r="CT339" s="208"/>
      <c r="CU339" s="209"/>
      <c r="CV339" s="208"/>
      <c r="CW339" s="207"/>
      <c r="CX339" s="207"/>
      <c r="CY339" s="207"/>
    </row>
    <row r="340" spans="3:103">
      <c r="C340" s="192"/>
      <c r="D340" s="192"/>
      <c r="E340" s="192"/>
      <c r="F340" s="192"/>
      <c r="G340" s="193"/>
      <c r="H340" s="192"/>
      <c r="I340" s="192"/>
      <c r="J340" s="194"/>
      <c r="K340" s="195"/>
      <c r="L340" s="195"/>
      <c r="M340" s="196"/>
      <c r="N340" s="197"/>
      <c r="O340" s="196"/>
      <c r="P340" s="198"/>
      <c r="Q340" s="198"/>
      <c r="R340" s="199"/>
      <c r="S340" s="199"/>
      <c r="T340" s="198"/>
      <c r="U340" s="199"/>
      <c r="V340" s="199"/>
      <c r="W340" s="199"/>
      <c r="X340" s="198"/>
      <c r="Y340" s="200"/>
      <c r="Z340" s="198"/>
      <c r="AA340" s="198"/>
      <c r="AB340" s="199"/>
      <c r="AC340" s="199"/>
      <c r="AD340" s="201"/>
      <c r="AE340" s="202"/>
      <c r="AF340" s="202"/>
      <c r="AG340" s="203"/>
      <c r="AH340" s="203"/>
      <c r="AI340" s="203"/>
      <c r="AJ340" s="203"/>
      <c r="AK340" s="203"/>
      <c r="AL340" s="203"/>
      <c r="AM340" s="203"/>
      <c r="AN340" s="203"/>
      <c r="AO340" s="203"/>
      <c r="AP340" s="203"/>
      <c r="AQ340" s="203"/>
      <c r="AR340" s="203"/>
      <c r="AS340" s="203"/>
      <c r="AT340" s="203"/>
      <c r="AU340" s="203"/>
      <c r="AV340" s="203"/>
      <c r="AW340" s="203"/>
      <c r="AX340" s="203"/>
      <c r="AY340" s="203"/>
      <c r="AZ340" s="203"/>
      <c r="BA340" s="203"/>
      <c r="BB340" s="204"/>
      <c r="BC340" s="204"/>
      <c r="BD340" s="204"/>
      <c r="BE340" s="204"/>
      <c r="BF340" s="204"/>
      <c r="BG340" s="204"/>
      <c r="BH340" s="204"/>
      <c r="BI340" s="204"/>
      <c r="BJ340" s="204"/>
      <c r="BK340" s="204"/>
      <c r="BL340" s="204"/>
      <c r="BM340" s="204"/>
      <c r="BN340" s="204"/>
      <c r="BO340" s="204"/>
      <c r="BP340" s="204"/>
      <c r="BQ340" s="204"/>
      <c r="BR340" s="204"/>
      <c r="BS340" s="204"/>
      <c r="BT340" s="204"/>
      <c r="BU340" s="204"/>
      <c r="BV340" s="205"/>
      <c r="BW340" s="205"/>
      <c r="BX340" s="205"/>
      <c r="BY340" s="204"/>
      <c r="BZ340" s="204"/>
      <c r="CA340" s="204"/>
      <c r="CB340" s="205"/>
      <c r="CC340" s="204"/>
      <c r="CD340" s="205"/>
      <c r="CE340" s="204"/>
      <c r="CF340" s="204"/>
      <c r="CG340" s="204"/>
      <c r="CH340" s="206"/>
      <c r="CI340" s="204"/>
      <c r="CJ340" s="204"/>
      <c r="CK340" s="204"/>
      <c r="CL340" s="204"/>
      <c r="CM340" s="204"/>
      <c r="CN340" s="206"/>
      <c r="CO340" s="204"/>
      <c r="CP340" s="204"/>
      <c r="CQ340" s="204"/>
      <c r="CR340" s="207"/>
      <c r="CS340" s="207"/>
      <c r="CT340" s="208"/>
      <c r="CU340" s="209"/>
      <c r="CV340" s="208"/>
      <c r="CW340" s="207"/>
      <c r="CX340" s="207"/>
      <c r="CY340" s="207"/>
    </row>
    <row r="341" spans="3:103">
      <c r="C341" s="192"/>
      <c r="D341" s="192"/>
      <c r="E341" s="192"/>
      <c r="F341" s="192"/>
      <c r="G341" s="193"/>
      <c r="H341" s="192"/>
      <c r="I341" s="192"/>
      <c r="J341" s="194"/>
      <c r="K341" s="195"/>
      <c r="L341" s="195"/>
      <c r="M341" s="196"/>
      <c r="N341" s="197"/>
      <c r="O341" s="196"/>
      <c r="P341" s="198"/>
      <c r="Q341" s="198"/>
      <c r="R341" s="199"/>
      <c r="S341" s="199"/>
      <c r="T341" s="198"/>
      <c r="U341" s="199"/>
      <c r="V341" s="199"/>
      <c r="W341" s="199"/>
      <c r="X341" s="198"/>
      <c r="Y341" s="200"/>
      <c r="Z341" s="198"/>
      <c r="AA341" s="198"/>
      <c r="AB341" s="199"/>
      <c r="AC341" s="199"/>
      <c r="AD341" s="201"/>
      <c r="AE341" s="202"/>
      <c r="AF341" s="202"/>
      <c r="AG341" s="203"/>
      <c r="AH341" s="203"/>
      <c r="AI341" s="203"/>
      <c r="AJ341" s="203"/>
      <c r="AK341" s="203"/>
      <c r="AL341" s="203"/>
      <c r="AM341" s="203"/>
      <c r="AN341" s="203"/>
      <c r="AO341" s="203"/>
      <c r="AP341" s="203"/>
      <c r="AQ341" s="203"/>
      <c r="AR341" s="203"/>
      <c r="AS341" s="203"/>
      <c r="AT341" s="203"/>
      <c r="AU341" s="203"/>
      <c r="AV341" s="203"/>
      <c r="AW341" s="203"/>
      <c r="AX341" s="203"/>
      <c r="AY341" s="203"/>
      <c r="AZ341" s="203"/>
      <c r="BA341" s="203"/>
      <c r="BB341" s="204"/>
      <c r="BC341" s="204"/>
      <c r="BD341" s="204"/>
      <c r="BE341" s="204"/>
      <c r="BF341" s="204"/>
      <c r="BG341" s="204"/>
      <c r="BH341" s="204"/>
      <c r="BI341" s="204"/>
      <c r="BJ341" s="204"/>
      <c r="BK341" s="204"/>
      <c r="BL341" s="204"/>
      <c r="BM341" s="204"/>
      <c r="BN341" s="204"/>
      <c r="BO341" s="204"/>
      <c r="BP341" s="204"/>
      <c r="BQ341" s="204"/>
      <c r="BR341" s="204"/>
      <c r="BS341" s="204"/>
      <c r="BT341" s="204"/>
      <c r="BU341" s="204"/>
      <c r="BV341" s="205"/>
      <c r="BW341" s="205"/>
      <c r="BX341" s="205"/>
      <c r="BY341" s="204"/>
      <c r="BZ341" s="204"/>
      <c r="CA341" s="204"/>
      <c r="CB341" s="205"/>
      <c r="CC341" s="204"/>
      <c r="CD341" s="205"/>
      <c r="CE341" s="204"/>
      <c r="CF341" s="204"/>
      <c r="CG341" s="204"/>
      <c r="CH341" s="206"/>
      <c r="CI341" s="204"/>
      <c r="CJ341" s="204"/>
      <c r="CK341" s="204"/>
      <c r="CL341" s="204"/>
      <c r="CM341" s="204"/>
      <c r="CN341" s="206"/>
      <c r="CO341" s="204"/>
      <c r="CP341" s="204"/>
      <c r="CQ341" s="204"/>
      <c r="CR341" s="207"/>
      <c r="CS341" s="207"/>
      <c r="CT341" s="208"/>
      <c r="CU341" s="209"/>
      <c r="CV341" s="208"/>
      <c r="CW341" s="207"/>
      <c r="CX341" s="207"/>
      <c r="CY341" s="207"/>
    </row>
    <row r="342" spans="3:103">
      <c r="C342" s="192"/>
      <c r="D342" s="192"/>
      <c r="E342" s="192"/>
      <c r="F342" s="192"/>
      <c r="G342" s="193"/>
      <c r="H342" s="192"/>
      <c r="I342" s="192"/>
      <c r="J342" s="194"/>
      <c r="K342" s="195"/>
      <c r="L342" s="195"/>
      <c r="M342" s="196"/>
      <c r="N342" s="197"/>
      <c r="O342" s="196"/>
      <c r="P342" s="198"/>
      <c r="Q342" s="198"/>
      <c r="R342" s="199"/>
      <c r="S342" s="199"/>
      <c r="T342" s="198"/>
      <c r="U342" s="199"/>
      <c r="V342" s="199"/>
      <c r="W342" s="199"/>
      <c r="X342" s="198"/>
      <c r="Y342" s="200"/>
      <c r="Z342" s="198"/>
      <c r="AA342" s="198"/>
      <c r="AB342" s="199"/>
      <c r="AC342" s="199"/>
      <c r="AD342" s="201"/>
      <c r="AE342" s="202"/>
      <c r="AF342" s="202"/>
      <c r="AG342" s="203"/>
      <c r="AH342" s="203"/>
      <c r="AI342" s="203"/>
      <c r="AJ342" s="203"/>
      <c r="AK342" s="203"/>
      <c r="AL342" s="203"/>
      <c r="AM342" s="203"/>
      <c r="AN342" s="203"/>
      <c r="AO342" s="203"/>
      <c r="AP342" s="203"/>
      <c r="AQ342" s="203"/>
      <c r="AR342" s="203"/>
      <c r="AS342" s="203"/>
      <c r="AT342" s="203"/>
      <c r="AU342" s="203"/>
      <c r="AV342" s="203"/>
      <c r="AW342" s="203"/>
      <c r="AX342" s="203"/>
      <c r="AY342" s="203"/>
      <c r="AZ342" s="203"/>
      <c r="BA342" s="203"/>
      <c r="BB342" s="204"/>
      <c r="BC342" s="204"/>
      <c r="BD342" s="204"/>
      <c r="BE342" s="204"/>
      <c r="BF342" s="204"/>
      <c r="BG342" s="204"/>
      <c r="BH342" s="204"/>
      <c r="BI342" s="204"/>
      <c r="BJ342" s="204"/>
      <c r="BK342" s="204"/>
      <c r="BL342" s="204"/>
      <c r="BM342" s="204"/>
      <c r="BN342" s="204"/>
      <c r="BO342" s="204"/>
      <c r="BP342" s="204"/>
      <c r="BQ342" s="204"/>
      <c r="BR342" s="204"/>
      <c r="BS342" s="204"/>
      <c r="BT342" s="204"/>
      <c r="BU342" s="204"/>
      <c r="BV342" s="205"/>
      <c r="BW342" s="205"/>
      <c r="BX342" s="205"/>
      <c r="BY342" s="204"/>
      <c r="BZ342" s="204"/>
      <c r="CA342" s="204"/>
      <c r="CB342" s="205"/>
      <c r="CC342" s="204"/>
      <c r="CD342" s="205"/>
      <c r="CE342" s="204"/>
      <c r="CF342" s="204"/>
      <c r="CG342" s="204"/>
      <c r="CH342" s="206"/>
      <c r="CI342" s="204"/>
      <c r="CJ342" s="204"/>
      <c r="CK342" s="204"/>
      <c r="CL342" s="204"/>
      <c r="CM342" s="204"/>
      <c r="CN342" s="206"/>
      <c r="CO342" s="204"/>
      <c r="CP342" s="204"/>
      <c r="CQ342" s="204"/>
      <c r="CR342" s="207"/>
      <c r="CS342" s="207"/>
      <c r="CT342" s="208"/>
      <c r="CU342" s="209"/>
      <c r="CV342" s="208"/>
      <c r="CW342" s="207"/>
      <c r="CX342" s="207"/>
      <c r="CY342" s="207"/>
    </row>
    <row r="343" spans="3:103">
      <c r="C343" s="192"/>
      <c r="D343" s="192"/>
      <c r="E343" s="192"/>
      <c r="F343" s="192"/>
      <c r="G343" s="193"/>
      <c r="H343" s="192"/>
      <c r="I343" s="192"/>
      <c r="J343" s="194"/>
      <c r="K343" s="195"/>
      <c r="L343" s="195"/>
      <c r="M343" s="196"/>
      <c r="N343" s="197"/>
      <c r="O343" s="196"/>
      <c r="P343" s="198"/>
      <c r="Q343" s="198"/>
      <c r="R343" s="199"/>
      <c r="S343" s="199"/>
      <c r="T343" s="198"/>
      <c r="U343" s="199"/>
      <c r="V343" s="199"/>
      <c r="W343" s="199"/>
      <c r="X343" s="198"/>
      <c r="Y343" s="200"/>
      <c r="Z343" s="198"/>
      <c r="AA343" s="198"/>
      <c r="AB343" s="199"/>
      <c r="AC343" s="199"/>
      <c r="AD343" s="201"/>
      <c r="AE343" s="202"/>
      <c r="AF343" s="202"/>
      <c r="AG343" s="203"/>
      <c r="AH343" s="203"/>
      <c r="AI343" s="203"/>
      <c r="AJ343" s="203"/>
      <c r="AK343" s="203"/>
      <c r="AL343" s="203"/>
      <c r="AM343" s="203"/>
      <c r="AN343" s="203"/>
      <c r="AO343" s="203"/>
      <c r="AP343" s="203"/>
      <c r="AQ343" s="203"/>
      <c r="AR343" s="203"/>
      <c r="AS343" s="203"/>
      <c r="AT343" s="203"/>
      <c r="AU343" s="203"/>
      <c r="AV343" s="203"/>
      <c r="AW343" s="203"/>
      <c r="AX343" s="203"/>
      <c r="AY343" s="203"/>
      <c r="AZ343" s="203"/>
      <c r="BA343" s="203"/>
      <c r="BB343" s="204"/>
      <c r="BC343" s="204"/>
      <c r="BD343" s="204"/>
      <c r="BE343" s="204"/>
      <c r="BF343" s="204"/>
      <c r="BG343" s="204"/>
      <c r="BH343" s="204"/>
      <c r="BI343" s="204"/>
      <c r="BJ343" s="204"/>
      <c r="BK343" s="204"/>
      <c r="BL343" s="204"/>
      <c r="BM343" s="204"/>
      <c r="BN343" s="204"/>
      <c r="BO343" s="204"/>
      <c r="BP343" s="204"/>
      <c r="BQ343" s="204"/>
      <c r="BR343" s="204"/>
      <c r="BS343" s="204"/>
      <c r="BT343" s="204"/>
      <c r="BU343" s="204"/>
      <c r="BV343" s="205"/>
      <c r="BW343" s="205"/>
      <c r="BX343" s="205"/>
      <c r="BY343" s="204"/>
      <c r="BZ343" s="204"/>
      <c r="CA343" s="204"/>
      <c r="CB343" s="205"/>
      <c r="CC343" s="204"/>
      <c r="CD343" s="205"/>
      <c r="CE343" s="204"/>
      <c r="CF343" s="204"/>
      <c r="CG343" s="204"/>
      <c r="CH343" s="206"/>
      <c r="CI343" s="204"/>
      <c r="CJ343" s="204"/>
      <c r="CK343" s="204"/>
      <c r="CL343" s="204"/>
      <c r="CM343" s="204"/>
      <c r="CN343" s="206"/>
      <c r="CO343" s="204"/>
      <c r="CP343" s="204"/>
      <c r="CQ343" s="204"/>
      <c r="CR343" s="207"/>
      <c r="CS343" s="207"/>
      <c r="CT343" s="208"/>
      <c r="CU343" s="209"/>
      <c r="CV343" s="208"/>
      <c r="CW343" s="207"/>
      <c r="CX343" s="207"/>
      <c r="CY343" s="207"/>
    </row>
    <row r="344" spans="3:103">
      <c r="C344" s="192"/>
      <c r="D344" s="192"/>
      <c r="E344" s="192"/>
      <c r="F344" s="192"/>
      <c r="G344" s="193"/>
      <c r="H344" s="192"/>
      <c r="I344" s="192"/>
      <c r="J344" s="194"/>
      <c r="K344" s="195"/>
      <c r="L344" s="195"/>
      <c r="M344" s="196"/>
      <c r="N344" s="197"/>
      <c r="O344" s="196"/>
      <c r="P344" s="198"/>
      <c r="Q344" s="198"/>
      <c r="R344" s="199"/>
      <c r="S344" s="199"/>
      <c r="T344" s="198"/>
      <c r="U344" s="199"/>
      <c r="V344" s="199"/>
      <c r="W344" s="199"/>
      <c r="X344" s="198"/>
      <c r="Y344" s="200"/>
      <c r="Z344" s="198"/>
      <c r="AA344" s="198"/>
      <c r="AB344" s="199"/>
      <c r="AC344" s="199"/>
      <c r="AD344" s="201"/>
      <c r="AE344" s="202"/>
      <c r="AF344" s="202"/>
      <c r="AG344" s="203"/>
      <c r="AH344" s="203"/>
      <c r="AI344" s="203"/>
      <c r="AJ344" s="203"/>
      <c r="AK344" s="203"/>
      <c r="AL344" s="203"/>
      <c r="AM344" s="203"/>
      <c r="AN344" s="203"/>
      <c r="AO344" s="203"/>
      <c r="AP344" s="203"/>
      <c r="AQ344" s="203"/>
      <c r="AR344" s="203"/>
      <c r="AS344" s="203"/>
      <c r="AT344" s="203"/>
      <c r="AU344" s="203"/>
      <c r="AV344" s="203"/>
      <c r="AW344" s="203"/>
      <c r="AX344" s="203"/>
      <c r="AY344" s="203"/>
      <c r="AZ344" s="203"/>
      <c r="BA344" s="203"/>
      <c r="BB344" s="204"/>
      <c r="BC344" s="204"/>
      <c r="BD344" s="204"/>
      <c r="BE344" s="204"/>
      <c r="BF344" s="204"/>
      <c r="BG344" s="204"/>
      <c r="BH344" s="204"/>
      <c r="BI344" s="204"/>
      <c r="BJ344" s="204"/>
      <c r="BK344" s="204"/>
      <c r="BL344" s="204"/>
      <c r="BM344" s="204"/>
      <c r="BN344" s="204"/>
      <c r="BO344" s="204"/>
      <c r="BP344" s="204"/>
      <c r="BQ344" s="204"/>
      <c r="BR344" s="204"/>
      <c r="BS344" s="204"/>
      <c r="BT344" s="204"/>
      <c r="BU344" s="204"/>
      <c r="BV344" s="205"/>
      <c r="BW344" s="205"/>
      <c r="BX344" s="205"/>
      <c r="BY344" s="204"/>
      <c r="BZ344" s="204"/>
      <c r="CA344" s="204"/>
      <c r="CB344" s="205"/>
      <c r="CC344" s="204"/>
      <c r="CD344" s="205"/>
      <c r="CE344" s="204"/>
      <c r="CF344" s="204"/>
      <c r="CG344" s="204"/>
      <c r="CH344" s="206"/>
      <c r="CI344" s="204"/>
      <c r="CJ344" s="204"/>
      <c r="CK344" s="204"/>
      <c r="CL344" s="204"/>
      <c r="CM344" s="204"/>
      <c r="CN344" s="206"/>
      <c r="CO344" s="204"/>
      <c r="CP344" s="204"/>
      <c r="CQ344" s="204"/>
      <c r="CR344" s="207"/>
      <c r="CS344" s="207"/>
      <c r="CT344" s="208"/>
      <c r="CU344" s="209"/>
      <c r="CV344" s="208"/>
      <c r="CW344" s="207"/>
      <c r="CX344" s="207"/>
      <c r="CY344" s="207"/>
    </row>
    <row r="345" spans="3:103">
      <c r="C345" s="192"/>
      <c r="D345" s="192"/>
      <c r="E345" s="192"/>
      <c r="F345" s="192"/>
      <c r="G345" s="193"/>
      <c r="H345" s="192"/>
      <c r="I345" s="192"/>
      <c r="J345" s="194"/>
      <c r="K345" s="195"/>
      <c r="L345" s="195"/>
      <c r="M345" s="196"/>
      <c r="N345" s="197"/>
      <c r="O345" s="196"/>
      <c r="P345" s="198"/>
      <c r="Q345" s="198"/>
      <c r="R345" s="199"/>
      <c r="S345" s="199"/>
      <c r="T345" s="198"/>
      <c r="U345" s="199"/>
      <c r="V345" s="199"/>
      <c r="W345" s="199"/>
      <c r="X345" s="198"/>
      <c r="Y345" s="200"/>
      <c r="Z345" s="198"/>
      <c r="AA345" s="198"/>
      <c r="AB345" s="199"/>
      <c r="AC345" s="199"/>
      <c r="AD345" s="201"/>
      <c r="AE345" s="202"/>
      <c r="AF345" s="202"/>
      <c r="AG345" s="203"/>
      <c r="AH345" s="203"/>
      <c r="AI345" s="203"/>
      <c r="AJ345" s="203"/>
      <c r="AK345" s="203"/>
      <c r="AL345" s="203"/>
      <c r="AM345" s="203"/>
      <c r="AN345" s="203"/>
      <c r="AO345" s="203"/>
      <c r="AP345" s="203"/>
      <c r="AQ345" s="203"/>
      <c r="AR345" s="203"/>
      <c r="AS345" s="203"/>
      <c r="AT345" s="203"/>
      <c r="AU345" s="203"/>
      <c r="AV345" s="203"/>
      <c r="AW345" s="203"/>
      <c r="AX345" s="203"/>
      <c r="AY345" s="203"/>
      <c r="AZ345" s="203"/>
      <c r="BA345" s="203"/>
      <c r="BB345" s="204"/>
      <c r="BC345" s="204"/>
      <c r="BD345" s="204"/>
      <c r="BE345" s="204"/>
      <c r="BF345" s="204"/>
      <c r="BG345" s="204"/>
      <c r="BH345" s="204"/>
      <c r="BI345" s="204"/>
      <c r="BJ345" s="204"/>
      <c r="BK345" s="204"/>
      <c r="BL345" s="204"/>
      <c r="BM345" s="204"/>
      <c r="BN345" s="204"/>
      <c r="BO345" s="204"/>
      <c r="BP345" s="204"/>
      <c r="BQ345" s="204"/>
      <c r="BR345" s="204"/>
      <c r="BS345" s="204"/>
      <c r="BT345" s="204"/>
      <c r="BU345" s="204"/>
      <c r="BV345" s="205"/>
      <c r="BW345" s="205"/>
      <c r="BX345" s="205"/>
      <c r="BY345" s="204"/>
      <c r="BZ345" s="204"/>
      <c r="CA345" s="204"/>
      <c r="CB345" s="205"/>
      <c r="CC345" s="204"/>
      <c r="CD345" s="205"/>
      <c r="CE345" s="204"/>
      <c r="CF345" s="204"/>
      <c r="CG345" s="204"/>
      <c r="CH345" s="206"/>
      <c r="CI345" s="204"/>
      <c r="CJ345" s="204"/>
      <c r="CK345" s="204"/>
      <c r="CL345" s="204"/>
      <c r="CM345" s="204"/>
      <c r="CN345" s="206"/>
      <c r="CO345" s="204"/>
      <c r="CP345" s="204"/>
      <c r="CQ345" s="204"/>
      <c r="CR345" s="207"/>
      <c r="CS345" s="207"/>
      <c r="CT345" s="208"/>
      <c r="CU345" s="209"/>
      <c r="CV345" s="208"/>
      <c r="CW345" s="207"/>
      <c r="CX345" s="207"/>
      <c r="CY345" s="207"/>
    </row>
    <row r="346" spans="3:103">
      <c r="C346" s="192"/>
      <c r="D346" s="192"/>
      <c r="E346" s="192"/>
      <c r="F346" s="192"/>
      <c r="G346" s="193"/>
      <c r="H346" s="192"/>
      <c r="I346" s="192"/>
      <c r="J346" s="194"/>
      <c r="K346" s="195"/>
      <c r="L346" s="195"/>
      <c r="M346" s="196"/>
      <c r="N346" s="197"/>
      <c r="O346" s="196"/>
      <c r="P346" s="198"/>
      <c r="Q346" s="198"/>
      <c r="R346" s="199"/>
      <c r="S346" s="199"/>
      <c r="T346" s="198"/>
      <c r="U346" s="199"/>
      <c r="V346" s="199"/>
      <c r="W346" s="199"/>
      <c r="X346" s="198"/>
      <c r="Y346" s="200"/>
      <c r="Z346" s="198"/>
      <c r="AA346" s="198"/>
      <c r="AB346" s="199"/>
      <c r="AC346" s="199"/>
      <c r="AD346" s="201"/>
      <c r="AE346" s="202"/>
      <c r="AF346" s="202"/>
      <c r="AG346" s="203"/>
      <c r="AH346" s="203"/>
      <c r="AI346" s="203"/>
      <c r="AJ346" s="203"/>
      <c r="AK346" s="203"/>
      <c r="AL346" s="203"/>
      <c r="AM346" s="203"/>
      <c r="AN346" s="203"/>
      <c r="AO346" s="203"/>
      <c r="AP346" s="203"/>
      <c r="AQ346" s="203"/>
      <c r="AR346" s="203"/>
      <c r="AS346" s="203"/>
      <c r="AT346" s="203"/>
      <c r="AU346" s="203"/>
      <c r="AV346" s="203"/>
      <c r="AW346" s="203"/>
      <c r="AX346" s="203"/>
      <c r="AY346" s="203"/>
      <c r="AZ346" s="203"/>
      <c r="BA346" s="203"/>
      <c r="BB346" s="204"/>
      <c r="BC346" s="204"/>
      <c r="BD346" s="204"/>
      <c r="BE346" s="204"/>
      <c r="BF346" s="204"/>
      <c r="BG346" s="204"/>
      <c r="BH346" s="204"/>
      <c r="BI346" s="204"/>
      <c r="BJ346" s="204"/>
      <c r="BK346" s="204"/>
      <c r="BL346" s="204"/>
      <c r="BM346" s="204"/>
      <c r="BN346" s="204"/>
      <c r="BO346" s="204"/>
      <c r="BP346" s="204"/>
      <c r="BQ346" s="204"/>
      <c r="BR346" s="204"/>
      <c r="BS346" s="204"/>
      <c r="BT346" s="204"/>
      <c r="BU346" s="204"/>
      <c r="BV346" s="205"/>
      <c r="BW346" s="205"/>
      <c r="BX346" s="205"/>
      <c r="BY346" s="204"/>
      <c r="BZ346" s="204"/>
      <c r="CA346" s="204"/>
      <c r="CB346" s="205"/>
      <c r="CC346" s="204"/>
      <c r="CD346" s="205"/>
      <c r="CE346" s="204"/>
      <c r="CF346" s="204"/>
      <c r="CG346" s="204"/>
      <c r="CH346" s="206"/>
      <c r="CI346" s="204"/>
      <c r="CJ346" s="204"/>
      <c r="CK346" s="204"/>
      <c r="CL346" s="204"/>
      <c r="CM346" s="204"/>
      <c r="CN346" s="206"/>
      <c r="CO346" s="204"/>
      <c r="CP346" s="204"/>
      <c r="CQ346" s="204"/>
      <c r="CR346" s="207"/>
      <c r="CS346" s="207"/>
      <c r="CT346" s="208"/>
      <c r="CU346" s="209"/>
      <c r="CV346" s="208"/>
      <c r="CW346" s="207"/>
      <c r="CX346" s="207"/>
      <c r="CY346" s="207"/>
    </row>
    <row r="347" spans="3:103">
      <c r="C347" s="192"/>
      <c r="D347" s="192"/>
      <c r="E347" s="192"/>
      <c r="F347" s="192"/>
      <c r="G347" s="193"/>
      <c r="H347" s="192"/>
      <c r="I347" s="192"/>
      <c r="J347" s="194"/>
      <c r="K347" s="195"/>
      <c r="L347" s="195"/>
      <c r="M347" s="196"/>
      <c r="N347" s="197"/>
      <c r="O347" s="196"/>
      <c r="P347" s="198"/>
      <c r="Q347" s="198"/>
      <c r="R347" s="199"/>
      <c r="S347" s="199"/>
      <c r="T347" s="198"/>
      <c r="U347" s="199"/>
      <c r="V347" s="199"/>
      <c r="W347" s="199"/>
      <c r="X347" s="198"/>
      <c r="Y347" s="200"/>
      <c r="Z347" s="198"/>
      <c r="AA347" s="198"/>
      <c r="AB347" s="199"/>
      <c r="AC347" s="199"/>
      <c r="AD347" s="201"/>
      <c r="AE347" s="202"/>
      <c r="AF347" s="202"/>
      <c r="AG347" s="203"/>
      <c r="AH347" s="203"/>
      <c r="AI347" s="203"/>
      <c r="AJ347" s="203"/>
      <c r="AK347" s="203"/>
      <c r="AL347" s="203"/>
      <c r="AM347" s="203"/>
      <c r="AN347" s="203"/>
      <c r="AO347" s="203"/>
      <c r="AP347" s="203"/>
      <c r="AQ347" s="203"/>
      <c r="AR347" s="203"/>
      <c r="AS347" s="203"/>
      <c r="AT347" s="203"/>
      <c r="AU347" s="203"/>
      <c r="AV347" s="203"/>
      <c r="AW347" s="203"/>
      <c r="AX347" s="203"/>
      <c r="AY347" s="203"/>
      <c r="AZ347" s="203"/>
      <c r="BA347" s="203"/>
      <c r="BB347" s="204"/>
      <c r="BC347" s="204"/>
      <c r="BD347" s="204"/>
      <c r="BE347" s="204"/>
      <c r="BF347" s="204"/>
      <c r="BG347" s="204"/>
      <c r="BH347" s="204"/>
      <c r="BI347" s="204"/>
      <c r="BJ347" s="204"/>
      <c r="BK347" s="204"/>
      <c r="BL347" s="204"/>
      <c r="BM347" s="204"/>
      <c r="BN347" s="204"/>
      <c r="BO347" s="204"/>
      <c r="BP347" s="204"/>
      <c r="BQ347" s="204"/>
      <c r="BR347" s="204"/>
      <c r="BS347" s="204"/>
      <c r="BT347" s="204"/>
      <c r="BU347" s="204"/>
      <c r="BV347" s="205"/>
      <c r="BW347" s="205"/>
      <c r="BX347" s="205"/>
      <c r="BY347" s="204"/>
      <c r="BZ347" s="204"/>
      <c r="CA347" s="204"/>
      <c r="CB347" s="205"/>
      <c r="CC347" s="204"/>
      <c r="CD347" s="205"/>
      <c r="CE347" s="204"/>
      <c r="CF347" s="204"/>
      <c r="CG347" s="204"/>
      <c r="CH347" s="206"/>
      <c r="CI347" s="204"/>
      <c r="CJ347" s="204"/>
      <c r="CK347" s="204"/>
      <c r="CL347" s="204"/>
      <c r="CM347" s="204"/>
      <c r="CN347" s="206"/>
      <c r="CO347" s="204"/>
      <c r="CP347" s="204"/>
      <c r="CQ347" s="204"/>
      <c r="CR347" s="207"/>
      <c r="CS347" s="207"/>
      <c r="CT347" s="208"/>
      <c r="CU347" s="209"/>
      <c r="CV347" s="208"/>
      <c r="CW347" s="207"/>
      <c r="CX347" s="207"/>
      <c r="CY347" s="207"/>
    </row>
    <row r="348" spans="3:103">
      <c r="C348" s="192"/>
      <c r="D348" s="192"/>
      <c r="E348" s="192"/>
      <c r="F348" s="192"/>
      <c r="G348" s="193"/>
      <c r="H348" s="192"/>
      <c r="I348" s="192"/>
      <c r="J348" s="194"/>
      <c r="K348" s="195"/>
      <c r="L348" s="195"/>
      <c r="M348" s="196"/>
      <c r="N348" s="197"/>
      <c r="O348" s="196"/>
      <c r="P348" s="198"/>
      <c r="Q348" s="198"/>
      <c r="R348" s="199"/>
      <c r="S348" s="199"/>
      <c r="T348" s="198"/>
      <c r="U348" s="199"/>
      <c r="V348" s="199"/>
      <c r="W348" s="199"/>
      <c r="X348" s="198"/>
      <c r="Y348" s="200"/>
      <c r="Z348" s="198"/>
      <c r="AA348" s="198"/>
      <c r="AB348" s="199"/>
      <c r="AC348" s="199"/>
      <c r="AD348" s="201"/>
      <c r="AE348" s="202"/>
      <c r="AF348" s="202"/>
      <c r="AG348" s="203"/>
      <c r="AH348" s="203"/>
      <c r="AI348" s="203"/>
      <c r="AJ348" s="203"/>
      <c r="AK348" s="203"/>
      <c r="AL348" s="203"/>
      <c r="AM348" s="203"/>
      <c r="AN348" s="203"/>
      <c r="AO348" s="203"/>
      <c r="AP348" s="203"/>
      <c r="AQ348" s="203"/>
      <c r="AR348" s="203"/>
      <c r="AS348" s="203"/>
      <c r="AT348" s="203"/>
      <c r="AU348" s="203"/>
      <c r="AV348" s="203"/>
      <c r="AW348" s="203"/>
      <c r="AX348" s="203"/>
      <c r="AY348" s="203"/>
      <c r="AZ348" s="203"/>
      <c r="BA348" s="203"/>
      <c r="BB348" s="204"/>
      <c r="BC348" s="204"/>
      <c r="BD348" s="204"/>
      <c r="BE348" s="204"/>
      <c r="BF348" s="204"/>
      <c r="BG348" s="204"/>
      <c r="BH348" s="204"/>
      <c r="BI348" s="204"/>
      <c r="BJ348" s="204"/>
      <c r="BK348" s="204"/>
      <c r="BL348" s="204"/>
      <c r="BM348" s="204"/>
      <c r="BN348" s="204"/>
      <c r="BO348" s="204"/>
      <c r="BP348" s="204"/>
      <c r="BQ348" s="204"/>
      <c r="BR348" s="204"/>
      <c r="BS348" s="204"/>
      <c r="BT348" s="204"/>
      <c r="BU348" s="204"/>
      <c r="BV348" s="205"/>
      <c r="BW348" s="205"/>
      <c r="BX348" s="205"/>
      <c r="BY348" s="204"/>
      <c r="BZ348" s="204"/>
      <c r="CA348" s="204"/>
      <c r="CB348" s="205"/>
      <c r="CC348" s="204"/>
      <c r="CD348" s="205"/>
      <c r="CE348" s="204"/>
      <c r="CF348" s="204"/>
      <c r="CG348" s="204"/>
      <c r="CH348" s="206"/>
      <c r="CI348" s="204"/>
      <c r="CJ348" s="204"/>
      <c r="CK348" s="204"/>
      <c r="CL348" s="204"/>
      <c r="CM348" s="204"/>
      <c r="CN348" s="206"/>
      <c r="CO348" s="204"/>
      <c r="CP348" s="204"/>
      <c r="CQ348" s="204"/>
      <c r="CR348" s="207"/>
      <c r="CS348" s="207"/>
      <c r="CT348" s="208"/>
      <c r="CU348" s="209"/>
      <c r="CV348" s="208"/>
      <c r="CW348" s="207"/>
      <c r="CX348" s="207"/>
      <c r="CY348" s="207"/>
    </row>
    <row r="349" spans="3:103">
      <c r="C349" s="192"/>
      <c r="D349" s="192"/>
      <c r="E349" s="192"/>
      <c r="F349" s="192"/>
      <c r="G349" s="193"/>
      <c r="H349" s="192"/>
      <c r="I349" s="192"/>
      <c r="J349" s="194"/>
      <c r="K349" s="195"/>
      <c r="L349" s="195"/>
      <c r="M349" s="196"/>
      <c r="N349" s="197"/>
      <c r="O349" s="196"/>
      <c r="P349" s="198"/>
      <c r="Q349" s="198"/>
      <c r="R349" s="199"/>
      <c r="S349" s="199"/>
      <c r="T349" s="198"/>
      <c r="U349" s="199"/>
      <c r="V349" s="199"/>
      <c r="W349" s="199"/>
      <c r="X349" s="198"/>
      <c r="Y349" s="200"/>
      <c r="Z349" s="198"/>
      <c r="AA349" s="198"/>
      <c r="AB349" s="199"/>
      <c r="AC349" s="199"/>
      <c r="AD349" s="201"/>
      <c r="AE349" s="202"/>
      <c r="AF349" s="202"/>
      <c r="AG349" s="203"/>
      <c r="AH349" s="203"/>
      <c r="AI349" s="203"/>
      <c r="AJ349" s="203"/>
      <c r="AK349" s="203"/>
      <c r="AL349" s="203"/>
      <c r="AM349" s="203"/>
      <c r="AN349" s="203"/>
      <c r="AO349" s="203"/>
      <c r="AP349" s="203"/>
      <c r="AQ349" s="203"/>
      <c r="AR349" s="203"/>
      <c r="AS349" s="203"/>
      <c r="AT349" s="203"/>
      <c r="AU349" s="203"/>
      <c r="AV349" s="203"/>
      <c r="AW349" s="203"/>
      <c r="AX349" s="203"/>
      <c r="AY349" s="203"/>
      <c r="AZ349" s="203"/>
      <c r="BA349" s="203"/>
      <c r="BB349" s="204"/>
      <c r="BC349" s="204"/>
      <c r="BD349" s="204"/>
      <c r="BE349" s="204"/>
      <c r="BF349" s="204"/>
      <c r="BG349" s="204"/>
      <c r="BH349" s="204"/>
      <c r="BI349" s="204"/>
      <c r="BJ349" s="204"/>
      <c r="BK349" s="204"/>
      <c r="BL349" s="204"/>
      <c r="BM349" s="204"/>
      <c r="BN349" s="204"/>
      <c r="BO349" s="204"/>
      <c r="BP349" s="204"/>
      <c r="BQ349" s="204"/>
      <c r="BR349" s="204"/>
      <c r="BS349" s="204"/>
      <c r="BT349" s="204"/>
      <c r="BU349" s="204"/>
      <c r="BV349" s="205"/>
      <c r="BW349" s="205"/>
      <c r="BX349" s="205"/>
      <c r="BY349" s="204"/>
      <c r="BZ349" s="204"/>
      <c r="CA349" s="204"/>
      <c r="CB349" s="205"/>
      <c r="CC349" s="204"/>
      <c r="CD349" s="205"/>
      <c r="CE349" s="204"/>
      <c r="CF349" s="204"/>
      <c r="CG349" s="204"/>
      <c r="CH349" s="206"/>
      <c r="CI349" s="204"/>
      <c r="CJ349" s="204"/>
      <c r="CK349" s="204"/>
      <c r="CL349" s="204"/>
      <c r="CM349" s="204"/>
      <c r="CN349" s="206"/>
      <c r="CO349" s="204"/>
      <c r="CP349" s="204"/>
      <c r="CQ349" s="204"/>
      <c r="CR349" s="207"/>
      <c r="CS349" s="207"/>
      <c r="CT349" s="208"/>
      <c r="CU349" s="209"/>
      <c r="CV349" s="208"/>
      <c r="CW349" s="207"/>
      <c r="CX349" s="207"/>
      <c r="CY349" s="207"/>
    </row>
    <row r="350" spans="3:103">
      <c r="C350" s="192"/>
      <c r="D350" s="192"/>
      <c r="E350" s="192"/>
      <c r="F350" s="192"/>
      <c r="G350" s="193"/>
      <c r="H350" s="192"/>
      <c r="I350" s="192"/>
      <c r="J350" s="194"/>
      <c r="K350" s="195"/>
      <c r="L350" s="195"/>
      <c r="M350" s="196"/>
      <c r="N350" s="197"/>
      <c r="O350" s="196"/>
      <c r="P350" s="198"/>
      <c r="Q350" s="198"/>
      <c r="R350" s="199"/>
      <c r="S350" s="199"/>
      <c r="T350" s="198"/>
      <c r="U350" s="199"/>
      <c r="V350" s="199"/>
      <c r="W350" s="199"/>
      <c r="X350" s="198"/>
      <c r="Y350" s="200"/>
      <c r="Z350" s="198"/>
      <c r="AA350" s="198"/>
      <c r="AB350" s="199"/>
      <c r="AC350" s="199"/>
      <c r="AD350" s="201"/>
      <c r="AE350" s="202"/>
      <c r="AF350" s="202"/>
      <c r="AG350" s="203"/>
      <c r="AH350" s="203"/>
      <c r="AI350" s="203"/>
      <c r="AJ350" s="203"/>
      <c r="AK350" s="203"/>
      <c r="AL350" s="203"/>
      <c r="AM350" s="203"/>
      <c r="AN350" s="203"/>
      <c r="AO350" s="203"/>
      <c r="AP350" s="203"/>
      <c r="AQ350" s="203"/>
      <c r="AR350" s="203"/>
      <c r="AS350" s="203"/>
      <c r="AT350" s="203"/>
      <c r="AU350" s="203"/>
      <c r="AV350" s="203"/>
      <c r="AW350" s="203"/>
      <c r="AX350" s="203"/>
      <c r="AY350" s="203"/>
      <c r="AZ350" s="203"/>
      <c r="BA350" s="203"/>
      <c r="BB350" s="204"/>
      <c r="BC350" s="204"/>
      <c r="BD350" s="204"/>
      <c r="BE350" s="204"/>
      <c r="BF350" s="204"/>
      <c r="BG350" s="204"/>
      <c r="BH350" s="204"/>
      <c r="BI350" s="204"/>
      <c r="BJ350" s="204"/>
      <c r="BK350" s="204"/>
      <c r="BL350" s="204"/>
      <c r="BM350" s="204"/>
      <c r="BN350" s="204"/>
      <c r="BO350" s="204"/>
      <c r="BP350" s="204"/>
      <c r="BQ350" s="204"/>
      <c r="BR350" s="204"/>
      <c r="BS350" s="204"/>
      <c r="BT350" s="204"/>
      <c r="BU350" s="204"/>
      <c r="BV350" s="205"/>
      <c r="BW350" s="205"/>
      <c r="BX350" s="205"/>
      <c r="BY350" s="204"/>
      <c r="BZ350" s="204"/>
      <c r="CA350" s="204"/>
      <c r="CB350" s="205"/>
      <c r="CC350" s="204"/>
      <c r="CD350" s="205"/>
      <c r="CE350" s="204"/>
      <c r="CF350" s="204"/>
      <c r="CG350" s="204"/>
      <c r="CH350" s="206"/>
      <c r="CI350" s="204"/>
      <c r="CJ350" s="204"/>
      <c r="CK350" s="204"/>
      <c r="CL350" s="204"/>
      <c r="CM350" s="204"/>
      <c r="CN350" s="206"/>
      <c r="CO350" s="204"/>
      <c r="CP350" s="204"/>
      <c r="CQ350" s="204"/>
      <c r="CR350" s="207"/>
      <c r="CS350" s="207"/>
      <c r="CT350" s="208"/>
      <c r="CU350" s="209"/>
      <c r="CV350" s="208"/>
      <c r="CW350" s="207"/>
      <c r="CX350" s="207"/>
      <c r="CY350" s="207"/>
    </row>
    <row r="351" spans="3:103">
      <c r="C351" s="192"/>
      <c r="D351" s="192"/>
      <c r="E351" s="192"/>
      <c r="F351" s="192"/>
      <c r="G351" s="193"/>
      <c r="H351" s="192"/>
      <c r="I351" s="192"/>
      <c r="J351" s="194"/>
      <c r="K351" s="195"/>
      <c r="L351" s="195"/>
      <c r="M351" s="196"/>
      <c r="N351" s="197"/>
      <c r="O351" s="196"/>
      <c r="P351" s="198"/>
      <c r="Q351" s="198"/>
      <c r="R351" s="199"/>
      <c r="S351" s="199"/>
      <c r="T351" s="198"/>
      <c r="U351" s="199"/>
      <c r="V351" s="199"/>
      <c r="W351" s="199"/>
      <c r="X351" s="198"/>
      <c r="Y351" s="200"/>
      <c r="Z351" s="198"/>
      <c r="AA351" s="198"/>
      <c r="AB351" s="199"/>
      <c r="AC351" s="199"/>
      <c r="AD351" s="201"/>
      <c r="AE351" s="202"/>
      <c r="AF351" s="202"/>
      <c r="AG351" s="203"/>
      <c r="AH351" s="203"/>
      <c r="AI351" s="203"/>
      <c r="AJ351" s="203"/>
      <c r="AK351" s="203"/>
      <c r="AL351" s="203"/>
      <c r="AM351" s="203"/>
      <c r="AN351" s="203"/>
      <c r="AO351" s="203"/>
      <c r="AP351" s="203"/>
      <c r="AQ351" s="203"/>
      <c r="AR351" s="203"/>
      <c r="AS351" s="203"/>
      <c r="AT351" s="203"/>
      <c r="AU351" s="203"/>
      <c r="AV351" s="203"/>
      <c r="AW351" s="203"/>
      <c r="AX351" s="203"/>
      <c r="AY351" s="203"/>
      <c r="AZ351" s="203"/>
      <c r="BA351" s="203"/>
      <c r="BB351" s="204"/>
      <c r="BC351" s="204"/>
      <c r="BD351" s="204"/>
      <c r="BE351" s="204"/>
      <c r="BF351" s="204"/>
      <c r="BG351" s="204"/>
      <c r="BH351" s="204"/>
      <c r="BI351" s="204"/>
      <c r="BJ351" s="204"/>
      <c r="BK351" s="204"/>
      <c r="BL351" s="204"/>
      <c r="BM351" s="204"/>
      <c r="BN351" s="204"/>
      <c r="BO351" s="204"/>
      <c r="BP351" s="204"/>
      <c r="BQ351" s="204"/>
      <c r="BR351" s="204"/>
      <c r="BS351" s="204"/>
      <c r="BT351" s="204"/>
      <c r="BU351" s="204"/>
      <c r="BV351" s="205"/>
      <c r="BW351" s="205"/>
      <c r="BX351" s="205"/>
      <c r="BY351" s="204"/>
      <c r="BZ351" s="204"/>
      <c r="CA351" s="204"/>
      <c r="CB351" s="205"/>
      <c r="CC351" s="204"/>
      <c r="CD351" s="205"/>
      <c r="CE351" s="204"/>
      <c r="CF351" s="204"/>
      <c r="CG351" s="204"/>
      <c r="CH351" s="206"/>
      <c r="CI351" s="204"/>
      <c r="CJ351" s="204"/>
      <c r="CK351" s="204"/>
      <c r="CL351" s="204"/>
      <c r="CM351" s="204"/>
      <c r="CN351" s="206"/>
      <c r="CO351" s="204"/>
      <c r="CP351" s="204"/>
      <c r="CQ351" s="204"/>
      <c r="CR351" s="207"/>
      <c r="CS351" s="207"/>
      <c r="CT351" s="208"/>
      <c r="CU351" s="209"/>
      <c r="CV351" s="208"/>
      <c r="CW351" s="207"/>
      <c r="CX351" s="207"/>
      <c r="CY351" s="207"/>
    </row>
    <row r="352" spans="3:103">
      <c r="C352" s="192"/>
      <c r="D352" s="192"/>
      <c r="E352" s="192"/>
      <c r="F352" s="192"/>
      <c r="G352" s="193"/>
      <c r="H352" s="192"/>
      <c r="I352" s="192"/>
      <c r="J352" s="194"/>
      <c r="K352" s="195"/>
      <c r="L352" s="195"/>
      <c r="M352" s="196"/>
      <c r="N352" s="197"/>
      <c r="O352" s="196"/>
      <c r="P352" s="198"/>
      <c r="Q352" s="198"/>
      <c r="R352" s="199"/>
      <c r="S352" s="199"/>
      <c r="T352" s="198"/>
      <c r="U352" s="199"/>
      <c r="V352" s="199"/>
      <c r="W352" s="199"/>
      <c r="X352" s="198"/>
      <c r="Y352" s="200"/>
      <c r="Z352" s="198"/>
      <c r="AA352" s="198"/>
      <c r="AB352" s="199"/>
      <c r="AC352" s="199"/>
      <c r="AD352" s="201"/>
      <c r="AE352" s="202"/>
      <c r="AF352" s="202"/>
      <c r="AG352" s="203"/>
      <c r="AH352" s="203"/>
      <c r="AI352" s="203"/>
      <c r="AJ352" s="203"/>
      <c r="AK352" s="203"/>
      <c r="AL352" s="203"/>
      <c r="AM352" s="203"/>
      <c r="AN352" s="203"/>
      <c r="AO352" s="203"/>
      <c r="AP352" s="203"/>
      <c r="AQ352" s="203"/>
      <c r="AR352" s="203"/>
      <c r="AS352" s="203"/>
      <c r="AT352" s="203"/>
      <c r="AU352" s="203"/>
      <c r="AV352" s="203"/>
      <c r="AW352" s="203"/>
      <c r="AX352" s="203"/>
      <c r="AY352" s="203"/>
      <c r="AZ352" s="203"/>
      <c r="BA352" s="203"/>
      <c r="BB352" s="204"/>
      <c r="BC352" s="204"/>
      <c r="BD352" s="204"/>
      <c r="BE352" s="204"/>
      <c r="BF352" s="204"/>
      <c r="BG352" s="204"/>
      <c r="BH352" s="204"/>
      <c r="BI352" s="204"/>
      <c r="BJ352" s="204"/>
      <c r="BK352" s="204"/>
      <c r="BL352" s="204"/>
      <c r="BM352" s="204"/>
      <c r="BN352" s="204"/>
      <c r="BO352" s="204"/>
      <c r="BP352" s="204"/>
      <c r="BQ352" s="204"/>
      <c r="BR352" s="204"/>
      <c r="BS352" s="204"/>
      <c r="BT352" s="204"/>
      <c r="BU352" s="204"/>
      <c r="BV352" s="205"/>
      <c r="BW352" s="205"/>
      <c r="BX352" s="205"/>
      <c r="BY352" s="204"/>
      <c r="BZ352" s="204"/>
      <c r="CA352" s="204"/>
      <c r="CB352" s="205"/>
      <c r="CC352" s="204"/>
      <c r="CD352" s="205"/>
      <c r="CE352" s="204"/>
      <c r="CF352" s="204"/>
      <c r="CG352" s="204"/>
      <c r="CH352" s="206"/>
      <c r="CI352" s="204"/>
      <c r="CJ352" s="204"/>
      <c r="CK352" s="204"/>
      <c r="CL352" s="204"/>
      <c r="CM352" s="204"/>
      <c r="CN352" s="206"/>
      <c r="CO352" s="204"/>
      <c r="CP352" s="204"/>
      <c r="CQ352" s="204"/>
      <c r="CR352" s="207"/>
      <c r="CS352" s="207"/>
      <c r="CT352" s="208"/>
      <c r="CU352" s="209"/>
      <c r="CV352" s="208"/>
      <c r="CW352" s="207"/>
      <c r="CX352" s="207"/>
      <c r="CY352" s="207"/>
    </row>
    <row r="353" spans="3:103">
      <c r="C353" s="192"/>
      <c r="D353" s="192"/>
      <c r="E353" s="192"/>
      <c r="F353" s="192"/>
      <c r="G353" s="193"/>
      <c r="H353" s="192"/>
      <c r="I353" s="192"/>
      <c r="J353" s="194"/>
      <c r="K353" s="195"/>
      <c r="L353" s="195"/>
      <c r="M353" s="196"/>
      <c r="N353" s="197"/>
      <c r="O353" s="196"/>
      <c r="P353" s="198"/>
      <c r="Q353" s="198"/>
      <c r="R353" s="199"/>
      <c r="S353" s="199"/>
      <c r="T353" s="198"/>
      <c r="U353" s="199"/>
      <c r="V353" s="199"/>
      <c r="W353" s="199"/>
      <c r="X353" s="198"/>
      <c r="Y353" s="200"/>
      <c r="Z353" s="198"/>
      <c r="AA353" s="198"/>
      <c r="AB353" s="199"/>
      <c r="AC353" s="199"/>
      <c r="AD353" s="201"/>
      <c r="AE353" s="202"/>
      <c r="AF353" s="202"/>
      <c r="AG353" s="203"/>
      <c r="AH353" s="203"/>
      <c r="AI353" s="203"/>
      <c r="AJ353" s="203"/>
      <c r="AK353" s="203"/>
      <c r="AL353" s="203"/>
      <c r="AM353" s="203"/>
      <c r="AN353" s="203"/>
      <c r="AO353" s="203"/>
      <c r="AP353" s="203"/>
      <c r="AQ353" s="203"/>
      <c r="AR353" s="203"/>
      <c r="AS353" s="203"/>
      <c r="AT353" s="203"/>
      <c r="AU353" s="203"/>
      <c r="AV353" s="203"/>
      <c r="AW353" s="203"/>
      <c r="AX353" s="203"/>
      <c r="AY353" s="203"/>
      <c r="AZ353" s="203"/>
      <c r="BA353" s="203"/>
      <c r="BB353" s="204"/>
      <c r="BC353" s="204"/>
      <c r="BD353" s="204"/>
      <c r="BE353" s="204"/>
      <c r="BF353" s="204"/>
      <c r="BG353" s="204"/>
      <c r="BH353" s="204"/>
      <c r="BI353" s="204"/>
      <c r="BJ353" s="204"/>
      <c r="BK353" s="204"/>
      <c r="BL353" s="204"/>
      <c r="BM353" s="204"/>
      <c r="BN353" s="204"/>
      <c r="BO353" s="204"/>
      <c r="BP353" s="204"/>
      <c r="BQ353" s="204"/>
      <c r="BR353" s="204"/>
      <c r="BS353" s="204"/>
      <c r="BT353" s="204"/>
      <c r="BU353" s="204"/>
      <c r="BV353" s="205"/>
      <c r="BW353" s="205"/>
      <c r="BX353" s="205"/>
      <c r="BY353" s="204"/>
      <c r="BZ353" s="204"/>
      <c r="CA353" s="204"/>
      <c r="CB353" s="205"/>
      <c r="CC353" s="204"/>
      <c r="CD353" s="205"/>
      <c r="CE353" s="204"/>
      <c r="CF353" s="204"/>
      <c r="CG353" s="204"/>
      <c r="CH353" s="206"/>
      <c r="CI353" s="204"/>
      <c r="CJ353" s="204"/>
      <c r="CK353" s="204"/>
      <c r="CL353" s="204"/>
      <c r="CM353" s="204"/>
      <c r="CN353" s="206"/>
      <c r="CO353" s="204"/>
      <c r="CP353" s="204"/>
      <c r="CQ353" s="204"/>
      <c r="CR353" s="207"/>
      <c r="CS353" s="207"/>
      <c r="CT353" s="208"/>
      <c r="CU353" s="209"/>
      <c r="CV353" s="208"/>
      <c r="CW353" s="207"/>
      <c r="CX353" s="207"/>
      <c r="CY353" s="207"/>
    </row>
    <row r="354" spans="3:103">
      <c r="C354" s="192"/>
      <c r="D354" s="192"/>
      <c r="E354" s="192"/>
      <c r="F354" s="192"/>
      <c r="G354" s="193"/>
      <c r="H354" s="192"/>
      <c r="I354" s="192"/>
      <c r="J354" s="194"/>
      <c r="K354" s="195"/>
      <c r="L354" s="195"/>
      <c r="M354" s="196"/>
      <c r="N354" s="197"/>
      <c r="O354" s="196"/>
      <c r="P354" s="198"/>
      <c r="Q354" s="198"/>
      <c r="R354" s="199"/>
      <c r="S354" s="199"/>
      <c r="T354" s="198"/>
      <c r="U354" s="199"/>
      <c r="V354" s="199"/>
      <c r="W354" s="199"/>
      <c r="X354" s="198"/>
      <c r="Y354" s="200"/>
      <c r="Z354" s="198"/>
      <c r="AA354" s="198"/>
      <c r="AB354" s="199"/>
      <c r="AC354" s="199"/>
      <c r="AD354" s="201"/>
      <c r="AE354" s="202"/>
      <c r="AF354" s="202"/>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4"/>
      <c r="BC354" s="204"/>
      <c r="BD354" s="204"/>
      <c r="BE354" s="204"/>
      <c r="BF354" s="204"/>
      <c r="BG354" s="204"/>
      <c r="BH354" s="204"/>
      <c r="BI354" s="204"/>
      <c r="BJ354" s="204"/>
      <c r="BK354" s="204"/>
      <c r="BL354" s="204"/>
      <c r="BM354" s="204"/>
      <c r="BN354" s="204"/>
      <c r="BO354" s="204"/>
      <c r="BP354" s="204"/>
      <c r="BQ354" s="204"/>
      <c r="BR354" s="204"/>
      <c r="BS354" s="204"/>
      <c r="BT354" s="204"/>
      <c r="BU354" s="204"/>
      <c r="BV354" s="205"/>
      <c r="BW354" s="205"/>
      <c r="BX354" s="205"/>
      <c r="BY354" s="204"/>
      <c r="BZ354" s="204"/>
      <c r="CA354" s="204"/>
      <c r="CB354" s="205"/>
      <c r="CC354" s="204"/>
      <c r="CD354" s="205"/>
      <c r="CE354" s="204"/>
      <c r="CF354" s="204"/>
      <c r="CG354" s="204"/>
      <c r="CH354" s="206"/>
      <c r="CI354" s="204"/>
      <c r="CJ354" s="204"/>
      <c r="CK354" s="204"/>
      <c r="CL354" s="204"/>
      <c r="CM354" s="204"/>
      <c r="CN354" s="206"/>
      <c r="CO354" s="204"/>
      <c r="CP354" s="204"/>
      <c r="CQ354" s="204"/>
      <c r="CR354" s="207"/>
      <c r="CS354" s="207"/>
      <c r="CT354" s="208"/>
      <c r="CU354" s="209"/>
      <c r="CV354" s="208"/>
      <c r="CW354" s="207"/>
      <c r="CX354" s="207"/>
      <c r="CY354" s="207"/>
    </row>
    <row r="355" spans="3:103">
      <c r="C355" s="192"/>
      <c r="D355" s="192"/>
      <c r="E355" s="192"/>
      <c r="F355" s="192"/>
      <c r="G355" s="193"/>
      <c r="H355" s="192"/>
      <c r="I355" s="192"/>
      <c r="J355" s="194"/>
      <c r="K355" s="195"/>
      <c r="L355" s="195"/>
      <c r="M355" s="196"/>
      <c r="N355" s="197"/>
      <c r="O355" s="196"/>
      <c r="P355" s="198"/>
      <c r="Q355" s="198"/>
      <c r="R355" s="199"/>
      <c r="S355" s="199"/>
      <c r="T355" s="198"/>
      <c r="U355" s="199"/>
      <c r="V355" s="199"/>
      <c r="W355" s="199"/>
      <c r="X355" s="198"/>
      <c r="Y355" s="200"/>
      <c r="Z355" s="198"/>
      <c r="AA355" s="198"/>
      <c r="AB355" s="199"/>
      <c r="AC355" s="199"/>
      <c r="AD355" s="201"/>
      <c r="AE355" s="202"/>
      <c r="AF355" s="202"/>
      <c r="AG355" s="203"/>
      <c r="AH355" s="203"/>
      <c r="AI355" s="203"/>
      <c r="AJ355" s="203"/>
      <c r="AK355" s="203"/>
      <c r="AL355" s="203"/>
      <c r="AM355" s="203"/>
      <c r="AN355" s="203"/>
      <c r="AO355" s="203"/>
      <c r="AP355" s="203"/>
      <c r="AQ355" s="203"/>
      <c r="AR355" s="203"/>
      <c r="AS355" s="203"/>
      <c r="AT355" s="203"/>
      <c r="AU355" s="203"/>
      <c r="AV355" s="203"/>
      <c r="AW355" s="203"/>
      <c r="AX355" s="203"/>
      <c r="AY355" s="203"/>
      <c r="AZ355" s="203"/>
      <c r="BA355" s="203"/>
      <c r="BB355" s="204"/>
      <c r="BC355" s="204"/>
      <c r="BD355" s="204"/>
      <c r="BE355" s="204"/>
      <c r="BF355" s="204"/>
      <c r="BG355" s="204"/>
      <c r="BH355" s="204"/>
      <c r="BI355" s="204"/>
      <c r="BJ355" s="204"/>
      <c r="BK355" s="204"/>
      <c r="BL355" s="204"/>
      <c r="BM355" s="204"/>
      <c r="BN355" s="204"/>
      <c r="BO355" s="204"/>
      <c r="BP355" s="204"/>
      <c r="BQ355" s="204"/>
      <c r="BR355" s="204"/>
      <c r="BS355" s="204"/>
      <c r="BT355" s="204"/>
      <c r="BU355" s="204"/>
      <c r="BV355" s="205"/>
      <c r="BW355" s="205"/>
      <c r="BX355" s="205"/>
      <c r="BY355" s="204"/>
      <c r="BZ355" s="204"/>
      <c r="CA355" s="204"/>
      <c r="CB355" s="205"/>
      <c r="CC355" s="204"/>
      <c r="CD355" s="205"/>
      <c r="CE355" s="204"/>
      <c r="CF355" s="204"/>
      <c r="CG355" s="204"/>
      <c r="CH355" s="206"/>
      <c r="CI355" s="204"/>
      <c r="CJ355" s="204"/>
      <c r="CK355" s="204"/>
      <c r="CL355" s="204"/>
      <c r="CM355" s="204"/>
      <c r="CN355" s="206"/>
      <c r="CO355" s="204"/>
      <c r="CP355" s="204"/>
      <c r="CQ355" s="204"/>
      <c r="CR355" s="207"/>
      <c r="CS355" s="207"/>
      <c r="CT355" s="208"/>
      <c r="CU355" s="209"/>
      <c r="CV355" s="208"/>
      <c r="CW355" s="207"/>
      <c r="CX355" s="207"/>
      <c r="CY355" s="207"/>
    </row>
    <row r="356" spans="3:103">
      <c r="C356" s="192"/>
      <c r="D356" s="192"/>
      <c r="E356" s="192"/>
      <c r="F356" s="192"/>
      <c r="G356" s="193"/>
      <c r="H356" s="192"/>
      <c r="I356" s="192"/>
      <c r="J356" s="194"/>
      <c r="K356" s="195"/>
      <c r="L356" s="195"/>
      <c r="M356" s="196"/>
      <c r="N356" s="197"/>
      <c r="O356" s="196"/>
      <c r="P356" s="198"/>
      <c r="Q356" s="198"/>
      <c r="R356" s="199"/>
      <c r="S356" s="199"/>
      <c r="T356" s="198"/>
      <c r="U356" s="199"/>
      <c r="V356" s="199"/>
      <c r="W356" s="199"/>
      <c r="X356" s="198"/>
      <c r="Y356" s="200"/>
      <c r="Z356" s="198"/>
      <c r="AA356" s="198"/>
      <c r="AB356" s="199"/>
      <c r="AC356" s="199"/>
      <c r="AD356" s="201"/>
      <c r="AE356" s="202"/>
      <c r="AF356" s="202"/>
      <c r="AG356" s="203"/>
      <c r="AH356" s="203"/>
      <c r="AI356" s="203"/>
      <c r="AJ356" s="203"/>
      <c r="AK356" s="203"/>
      <c r="AL356" s="203"/>
      <c r="AM356" s="203"/>
      <c r="AN356" s="203"/>
      <c r="AO356" s="203"/>
      <c r="AP356" s="203"/>
      <c r="AQ356" s="203"/>
      <c r="AR356" s="203"/>
      <c r="AS356" s="203"/>
      <c r="AT356" s="203"/>
      <c r="AU356" s="203"/>
      <c r="AV356" s="203"/>
      <c r="AW356" s="203"/>
      <c r="AX356" s="203"/>
      <c r="AY356" s="203"/>
      <c r="AZ356" s="203"/>
      <c r="BA356" s="203"/>
      <c r="BB356" s="204"/>
      <c r="BC356" s="204"/>
      <c r="BD356" s="204"/>
      <c r="BE356" s="204"/>
      <c r="BF356" s="204"/>
      <c r="BG356" s="204"/>
      <c r="BH356" s="204"/>
      <c r="BI356" s="204"/>
      <c r="BJ356" s="204"/>
      <c r="BK356" s="204"/>
      <c r="BL356" s="204"/>
      <c r="BM356" s="204"/>
      <c r="BN356" s="204"/>
      <c r="BO356" s="204"/>
      <c r="BP356" s="204"/>
      <c r="BQ356" s="204"/>
      <c r="BR356" s="204"/>
      <c r="BS356" s="204"/>
      <c r="BT356" s="204"/>
      <c r="BU356" s="204"/>
      <c r="BV356" s="205"/>
      <c r="BW356" s="205"/>
      <c r="BX356" s="205"/>
      <c r="BY356" s="204"/>
      <c r="BZ356" s="204"/>
      <c r="CA356" s="204"/>
      <c r="CB356" s="205"/>
      <c r="CC356" s="204"/>
      <c r="CD356" s="205"/>
      <c r="CE356" s="204"/>
      <c r="CF356" s="204"/>
      <c r="CG356" s="204"/>
      <c r="CH356" s="206"/>
      <c r="CI356" s="204"/>
      <c r="CJ356" s="204"/>
      <c r="CK356" s="204"/>
      <c r="CL356" s="204"/>
      <c r="CM356" s="204"/>
      <c r="CN356" s="206"/>
      <c r="CO356" s="204"/>
      <c r="CP356" s="204"/>
      <c r="CQ356" s="204"/>
      <c r="CR356" s="207"/>
      <c r="CS356" s="207"/>
      <c r="CT356" s="208"/>
      <c r="CU356" s="209"/>
      <c r="CV356" s="208"/>
      <c r="CW356" s="207"/>
      <c r="CX356" s="207"/>
      <c r="CY356" s="207"/>
    </row>
    <row r="357" spans="3:103">
      <c r="C357" s="192"/>
      <c r="D357" s="192"/>
      <c r="E357" s="192"/>
      <c r="F357" s="192"/>
      <c r="G357" s="193"/>
      <c r="H357" s="192"/>
      <c r="I357" s="192"/>
      <c r="J357" s="194"/>
      <c r="K357" s="195"/>
      <c r="L357" s="195"/>
      <c r="M357" s="196"/>
      <c r="N357" s="197"/>
      <c r="O357" s="196"/>
      <c r="P357" s="198"/>
      <c r="Q357" s="198"/>
      <c r="R357" s="199"/>
      <c r="S357" s="199"/>
      <c r="T357" s="198"/>
      <c r="U357" s="199"/>
      <c r="V357" s="199"/>
      <c r="W357" s="199"/>
      <c r="X357" s="198"/>
      <c r="Y357" s="200"/>
      <c r="Z357" s="198"/>
      <c r="AA357" s="198"/>
      <c r="AB357" s="199"/>
      <c r="AC357" s="199"/>
      <c r="AD357" s="201"/>
      <c r="AE357" s="202"/>
      <c r="AF357" s="202"/>
      <c r="AG357" s="203"/>
      <c r="AH357" s="203"/>
      <c r="AI357" s="203"/>
      <c r="AJ357" s="203"/>
      <c r="AK357" s="203"/>
      <c r="AL357" s="203"/>
      <c r="AM357" s="203"/>
      <c r="AN357" s="203"/>
      <c r="AO357" s="203"/>
      <c r="AP357" s="203"/>
      <c r="AQ357" s="203"/>
      <c r="AR357" s="203"/>
      <c r="AS357" s="203"/>
      <c r="AT357" s="203"/>
      <c r="AU357" s="203"/>
      <c r="AV357" s="203"/>
      <c r="AW357" s="203"/>
      <c r="AX357" s="203"/>
      <c r="AY357" s="203"/>
      <c r="AZ357" s="203"/>
      <c r="BA357" s="203"/>
      <c r="BB357" s="204"/>
      <c r="BC357" s="204"/>
      <c r="BD357" s="204"/>
      <c r="BE357" s="204"/>
      <c r="BF357" s="204"/>
      <c r="BG357" s="204"/>
      <c r="BH357" s="204"/>
      <c r="BI357" s="204"/>
      <c r="BJ357" s="204"/>
      <c r="BK357" s="204"/>
      <c r="BL357" s="204"/>
      <c r="BM357" s="204"/>
      <c r="BN357" s="204"/>
      <c r="BO357" s="204"/>
      <c r="BP357" s="204"/>
      <c r="BQ357" s="204"/>
      <c r="BR357" s="204"/>
      <c r="BS357" s="204"/>
      <c r="BT357" s="204"/>
      <c r="BU357" s="204"/>
      <c r="BV357" s="205"/>
      <c r="BW357" s="205"/>
      <c r="BX357" s="205"/>
      <c r="BY357" s="204"/>
      <c r="BZ357" s="204"/>
      <c r="CA357" s="204"/>
      <c r="CB357" s="205"/>
      <c r="CC357" s="204"/>
      <c r="CD357" s="205"/>
      <c r="CE357" s="204"/>
      <c r="CF357" s="204"/>
      <c r="CG357" s="204"/>
      <c r="CH357" s="206"/>
      <c r="CI357" s="204"/>
      <c r="CJ357" s="204"/>
      <c r="CK357" s="204"/>
      <c r="CL357" s="204"/>
      <c r="CM357" s="204"/>
      <c r="CN357" s="206"/>
      <c r="CO357" s="204"/>
      <c r="CP357" s="204"/>
      <c r="CQ357" s="204"/>
      <c r="CR357" s="207"/>
      <c r="CS357" s="207"/>
      <c r="CT357" s="208"/>
      <c r="CU357" s="209"/>
      <c r="CV357" s="208"/>
      <c r="CW357" s="207"/>
      <c r="CX357" s="207"/>
      <c r="CY357" s="207"/>
    </row>
    <row r="358" spans="3:103">
      <c r="C358" s="192"/>
      <c r="D358" s="192"/>
      <c r="E358" s="192"/>
      <c r="F358" s="192"/>
      <c r="G358" s="193"/>
      <c r="H358" s="192"/>
      <c r="I358" s="192"/>
      <c r="J358" s="194"/>
      <c r="K358" s="195"/>
      <c r="L358" s="195"/>
      <c r="M358" s="196"/>
      <c r="N358" s="197"/>
      <c r="O358" s="196"/>
      <c r="P358" s="198"/>
      <c r="Q358" s="198"/>
      <c r="R358" s="199"/>
      <c r="S358" s="199"/>
      <c r="T358" s="198"/>
      <c r="U358" s="199"/>
      <c r="V358" s="199"/>
      <c r="W358" s="199"/>
      <c r="X358" s="198"/>
      <c r="Y358" s="200"/>
      <c r="Z358" s="198"/>
      <c r="AA358" s="198"/>
      <c r="AB358" s="199"/>
      <c r="AC358" s="199"/>
      <c r="AD358" s="201"/>
      <c r="AE358" s="202"/>
      <c r="AF358" s="202"/>
      <c r="AG358" s="203"/>
      <c r="AH358" s="203"/>
      <c r="AI358" s="203"/>
      <c r="AJ358" s="203"/>
      <c r="AK358" s="203"/>
      <c r="AL358" s="203"/>
      <c r="AM358" s="203"/>
      <c r="AN358" s="203"/>
      <c r="AO358" s="203"/>
      <c r="AP358" s="203"/>
      <c r="AQ358" s="203"/>
      <c r="AR358" s="203"/>
      <c r="AS358" s="203"/>
      <c r="AT358" s="203"/>
      <c r="AU358" s="203"/>
      <c r="AV358" s="203"/>
      <c r="AW358" s="203"/>
      <c r="AX358" s="203"/>
      <c r="AY358" s="203"/>
      <c r="AZ358" s="203"/>
      <c r="BA358" s="203"/>
      <c r="BB358" s="204"/>
      <c r="BC358" s="204"/>
      <c r="BD358" s="204"/>
      <c r="BE358" s="204"/>
      <c r="BF358" s="204"/>
      <c r="BG358" s="204"/>
      <c r="BH358" s="204"/>
      <c r="BI358" s="204"/>
      <c r="BJ358" s="204"/>
      <c r="BK358" s="204"/>
      <c r="BL358" s="204"/>
      <c r="BM358" s="204"/>
      <c r="BN358" s="204"/>
      <c r="BO358" s="204"/>
      <c r="BP358" s="204"/>
      <c r="BQ358" s="204"/>
      <c r="BR358" s="204"/>
      <c r="BS358" s="204"/>
      <c r="BT358" s="204"/>
      <c r="BU358" s="204"/>
      <c r="BV358" s="205"/>
      <c r="BW358" s="205"/>
      <c r="BX358" s="205"/>
      <c r="BY358" s="204"/>
      <c r="BZ358" s="204"/>
      <c r="CA358" s="204"/>
      <c r="CB358" s="205"/>
      <c r="CC358" s="204"/>
      <c r="CD358" s="205"/>
      <c r="CE358" s="204"/>
      <c r="CF358" s="204"/>
      <c r="CG358" s="204"/>
      <c r="CH358" s="206"/>
      <c r="CI358" s="204"/>
      <c r="CJ358" s="204"/>
      <c r="CK358" s="204"/>
      <c r="CL358" s="204"/>
      <c r="CM358" s="204"/>
      <c r="CN358" s="206"/>
      <c r="CO358" s="204"/>
      <c r="CP358" s="204"/>
      <c r="CQ358" s="204"/>
      <c r="CR358" s="207"/>
      <c r="CS358" s="207"/>
      <c r="CT358" s="208"/>
      <c r="CU358" s="209"/>
      <c r="CV358" s="208"/>
      <c r="CW358" s="207"/>
      <c r="CX358" s="207"/>
      <c r="CY358" s="207"/>
    </row>
    <row r="359" spans="3:103">
      <c r="C359" s="192"/>
      <c r="D359" s="192"/>
      <c r="E359" s="192"/>
      <c r="F359" s="192"/>
      <c r="G359" s="193"/>
      <c r="H359" s="192"/>
      <c r="I359" s="192"/>
      <c r="J359" s="194"/>
      <c r="K359" s="195"/>
      <c r="L359" s="195"/>
      <c r="M359" s="196"/>
      <c r="N359" s="197"/>
      <c r="O359" s="196"/>
      <c r="P359" s="198"/>
      <c r="Q359" s="198"/>
      <c r="R359" s="199"/>
      <c r="S359" s="199"/>
      <c r="T359" s="198"/>
      <c r="U359" s="199"/>
      <c r="V359" s="199"/>
      <c r="W359" s="199"/>
      <c r="X359" s="198"/>
      <c r="Y359" s="200"/>
      <c r="Z359" s="198"/>
      <c r="AA359" s="198"/>
      <c r="AB359" s="199"/>
      <c r="AC359" s="199"/>
      <c r="AD359" s="201"/>
      <c r="AE359" s="202"/>
      <c r="AF359" s="202"/>
      <c r="AG359" s="203"/>
      <c r="AH359" s="203"/>
      <c r="AI359" s="203"/>
      <c r="AJ359" s="203"/>
      <c r="AK359" s="203"/>
      <c r="AL359" s="203"/>
      <c r="AM359" s="203"/>
      <c r="AN359" s="203"/>
      <c r="AO359" s="203"/>
      <c r="AP359" s="203"/>
      <c r="AQ359" s="203"/>
      <c r="AR359" s="203"/>
      <c r="AS359" s="203"/>
      <c r="AT359" s="203"/>
      <c r="AU359" s="203"/>
      <c r="AV359" s="203"/>
      <c r="AW359" s="203"/>
      <c r="AX359" s="203"/>
      <c r="AY359" s="203"/>
      <c r="AZ359" s="203"/>
      <c r="BA359" s="203"/>
      <c r="BB359" s="204"/>
      <c r="BC359" s="204"/>
      <c r="BD359" s="204"/>
      <c r="BE359" s="204"/>
      <c r="BF359" s="204"/>
      <c r="BG359" s="204"/>
      <c r="BH359" s="204"/>
      <c r="BI359" s="204"/>
      <c r="BJ359" s="204"/>
      <c r="BK359" s="204"/>
      <c r="BL359" s="204"/>
      <c r="BM359" s="204"/>
      <c r="BN359" s="204"/>
      <c r="BO359" s="204"/>
      <c r="BP359" s="204"/>
      <c r="BQ359" s="204"/>
      <c r="BR359" s="204"/>
      <c r="BS359" s="204"/>
      <c r="BT359" s="204"/>
      <c r="BU359" s="204"/>
      <c r="BV359" s="205"/>
      <c r="BW359" s="205"/>
      <c r="BX359" s="205"/>
      <c r="BY359" s="204"/>
      <c r="BZ359" s="204"/>
      <c r="CA359" s="204"/>
      <c r="CB359" s="205"/>
      <c r="CC359" s="204"/>
      <c r="CD359" s="205"/>
      <c r="CE359" s="204"/>
      <c r="CF359" s="204"/>
      <c r="CG359" s="204"/>
      <c r="CH359" s="206"/>
      <c r="CI359" s="204"/>
      <c r="CJ359" s="204"/>
      <c r="CK359" s="204"/>
      <c r="CL359" s="204"/>
      <c r="CM359" s="204"/>
      <c r="CN359" s="206"/>
      <c r="CO359" s="204"/>
      <c r="CP359" s="204"/>
      <c r="CQ359" s="204"/>
      <c r="CR359" s="207"/>
      <c r="CS359" s="207"/>
      <c r="CT359" s="208"/>
      <c r="CU359" s="209"/>
      <c r="CV359" s="208"/>
      <c r="CW359" s="207"/>
      <c r="CX359" s="207"/>
      <c r="CY359" s="207"/>
    </row>
    <row r="360" spans="3:103">
      <c r="C360" s="192"/>
      <c r="D360" s="192"/>
      <c r="E360" s="192"/>
      <c r="F360" s="192"/>
      <c r="G360" s="193"/>
      <c r="H360" s="192"/>
      <c r="I360" s="192"/>
      <c r="J360" s="194"/>
      <c r="K360" s="195"/>
      <c r="L360" s="195"/>
      <c r="M360" s="196"/>
      <c r="N360" s="197"/>
      <c r="O360" s="196"/>
      <c r="P360" s="198"/>
      <c r="Q360" s="198"/>
      <c r="R360" s="199"/>
      <c r="S360" s="199"/>
      <c r="T360" s="198"/>
      <c r="U360" s="199"/>
      <c r="V360" s="199"/>
      <c r="W360" s="199"/>
      <c r="X360" s="198"/>
      <c r="Y360" s="200"/>
      <c r="Z360" s="198"/>
      <c r="AA360" s="198"/>
      <c r="AB360" s="199"/>
      <c r="AC360" s="199"/>
      <c r="AD360" s="201"/>
      <c r="AE360" s="202"/>
      <c r="AF360" s="202"/>
      <c r="AG360" s="203"/>
      <c r="AH360" s="203"/>
      <c r="AI360" s="203"/>
      <c r="AJ360" s="203"/>
      <c r="AK360" s="203"/>
      <c r="AL360" s="203"/>
      <c r="AM360" s="203"/>
      <c r="AN360" s="203"/>
      <c r="AO360" s="203"/>
      <c r="AP360" s="203"/>
      <c r="AQ360" s="203"/>
      <c r="AR360" s="203"/>
      <c r="AS360" s="203"/>
      <c r="AT360" s="203"/>
      <c r="AU360" s="203"/>
      <c r="AV360" s="203"/>
      <c r="AW360" s="203"/>
      <c r="AX360" s="203"/>
      <c r="AY360" s="203"/>
      <c r="AZ360" s="203"/>
      <c r="BA360" s="203"/>
      <c r="BB360" s="204"/>
      <c r="BC360" s="204"/>
      <c r="BD360" s="204"/>
      <c r="BE360" s="204"/>
      <c r="BF360" s="204"/>
      <c r="BG360" s="204"/>
      <c r="BH360" s="204"/>
      <c r="BI360" s="204"/>
      <c r="BJ360" s="204"/>
      <c r="BK360" s="204"/>
      <c r="BL360" s="204"/>
      <c r="BM360" s="204"/>
      <c r="BN360" s="204"/>
      <c r="BO360" s="204"/>
      <c r="BP360" s="204"/>
      <c r="BQ360" s="204"/>
      <c r="BR360" s="204"/>
      <c r="BS360" s="204"/>
      <c r="BT360" s="204"/>
      <c r="BU360" s="204"/>
      <c r="BV360" s="205"/>
      <c r="BW360" s="205"/>
      <c r="BX360" s="205"/>
      <c r="BY360" s="204"/>
      <c r="BZ360" s="204"/>
      <c r="CA360" s="204"/>
      <c r="CB360" s="205"/>
      <c r="CC360" s="204"/>
      <c r="CD360" s="205"/>
      <c r="CE360" s="204"/>
      <c r="CF360" s="204"/>
      <c r="CG360" s="204"/>
      <c r="CH360" s="206"/>
      <c r="CI360" s="204"/>
      <c r="CJ360" s="204"/>
      <c r="CK360" s="204"/>
      <c r="CL360" s="204"/>
      <c r="CM360" s="204"/>
      <c r="CN360" s="206"/>
      <c r="CO360" s="204"/>
      <c r="CP360" s="204"/>
      <c r="CQ360" s="204"/>
      <c r="CR360" s="207"/>
      <c r="CS360" s="207"/>
      <c r="CT360" s="208"/>
      <c r="CU360" s="209"/>
      <c r="CV360" s="208"/>
      <c r="CW360" s="207"/>
      <c r="CX360" s="207"/>
      <c r="CY360" s="207"/>
    </row>
    <row r="361" spans="3:103">
      <c r="C361" s="192"/>
      <c r="D361" s="192"/>
      <c r="E361" s="192"/>
      <c r="F361" s="192"/>
      <c r="G361" s="193"/>
      <c r="H361" s="192"/>
      <c r="I361" s="192"/>
      <c r="J361" s="194"/>
      <c r="K361" s="195"/>
      <c r="L361" s="195"/>
      <c r="M361" s="196"/>
      <c r="N361" s="197"/>
      <c r="O361" s="196"/>
      <c r="P361" s="198"/>
      <c r="Q361" s="198"/>
      <c r="R361" s="199"/>
      <c r="S361" s="199"/>
      <c r="T361" s="198"/>
      <c r="U361" s="199"/>
      <c r="V361" s="199"/>
      <c r="W361" s="199"/>
      <c r="X361" s="198"/>
      <c r="Y361" s="200"/>
      <c r="Z361" s="198"/>
      <c r="AA361" s="198"/>
      <c r="AB361" s="199"/>
      <c r="AC361" s="199"/>
      <c r="AD361" s="201"/>
      <c r="AE361" s="202"/>
      <c r="AF361" s="202"/>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c r="BA361" s="203"/>
      <c r="BB361" s="204"/>
      <c r="BC361" s="204"/>
      <c r="BD361" s="204"/>
      <c r="BE361" s="204"/>
      <c r="BF361" s="204"/>
      <c r="BG361" s="204"/>
      <c r="BH361" s="204"/>
      <c r="BI361" s="204"/>
      <c r="BJ361" s="204"/>
      <c r="BK361" s="204"/>
      <c r="BL361" s="204"/>
      <c r="BM361" s="204"/>
      <c r="BN361" s="204"/>
      <c r="BO361" s="204"/>
      <c r="BP361" s="204"/>
      <c r="BQ361" s="204"/>
      <c r="BR361" s="204"/>
      <c r="BS361" s="204"/>
      <c r="BT361" s="204"/>
      <c r="BU361" s="204"/>
      <c r="BV361" s="205"/>
      <c r="BW361" s="205"/>
      <c r="BX361" s="205"/>
      <c r="BY361" s="204"/>
      <c r="BZ361" s="204"/>
      <c r="CA361" s="204"/>
      <c r="CB361" s="205"/>
      <c r="CC361" s="204"/>
      <c r="CD361" s="205"/>
      <c r="CE361" s="204"/>
      <c r="CF361" s="204"/>
      <c r="CG361" s="204"/>
      <c r="CH361" s="206"/>
      <c r="CI361" s="204"/>
      <c r="CJ361" s="204"/>
      <c r="CK361" s="204"/>
      <c r="CL361" s="204"/>
      <c r="CM361" s="204"/>
      <c r="CN361" s="206"/>
      <c r="CO361" s="204"/>
      <c r="CP361" s="204"/>
      <c r="CQ361" s="204"/>
      <c r="CR361" s="207"/>
      <c r="CS361" s="207"/>
      <c r="CT361" s="208"/>
      <c r="CU361" s="209"/>
      <c r="CV361" s="208"/>
      <c r="CW361" s="207"/>
      <c r="CX361" s="207"/>
      <c r="CY361" s="207"/>
    </row>
    <row r="362" spans="3:103">
      <c r="C362" s="192"/>
      <c r="D362" s="192"/>
      <c r="E362" s="192"/>
      <c r="F362" s="192"/>
      <c r="G362" s="193"/>
      <c r="H362" s="192"/>
      <c r="I362" s="192"/>
      <c r="J362" s="194"/>
      <c r="K362" s="195"/>
      <c r="L362" s="195"/>
      <c r="M362" s="196"/>
      <c r="N362" s="197"/>
      <c r="O362" s="196"/>
      <c r="P362" s="198"/>
      <c r="Q362" s="198"/>
      <c r="R362" s="199"/>
      <c r="S362" s="199"/>
      <c r="T362" s="198"/>
      <c r="U362" s="199"/>
      <c r="V362" s="199"/>
      <c r="W362" s="199"/>
      <c r="X362" s="198"/>
      <c r="Y362" s="200"/>
      <c r="Z362" s="198"/>
      <c r="AA362" s="198"/>
      <c r="AB362" s="199"/>
      <c r="AC362" s="199"/>
      <c r="AD362" s="201"/>
      <c r="AE362" s="202"/>
      <c r="AF362" s="202"/>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4"/>
      <c r="BC362" s="204"/>
      <c r="BD362" s="204"/>
      <c r="BE362" s="204"/>
      <c r="BF362" s="204"/>
      <c r="BG362" s="204"/>
      <c r="BH362" s="204"/>
      <c r="BI362" s="204"/>
      <c r="BJ362" s="204"/>
      <c r="BK362" s="204"/>
      <c r="BL362" s="204"/>
      <c r="BM362" s="204"/>
      <c r="BN362" s="204"/>
      <c r="BO362" s="204"/>
      <c r="BP362" s="204"/>
      <c r="BQ362" s="204"/>
      <c r="BR362" s="204"/>
      <c r="BS362" s="204"/>
      <c r="BT362" s="204"/>
      <c r="BU362" s="204"/>
      <c r="BV362" s="205"/>
      <c r="BW362" s="205"/>
      <c r="BX362" s="205"/>
      <c r="BY362" s="204"/>
      <c r="BZ362" s="204"/>
      <c r="CA362" s="204"/>
      <c r="CB362" s="205"/>
      <c r="CC362" s="204"/>
      <c r="CD362" s="205"/>
      <c r="CE362" s="204"/>
      <c r="CF362" s="204"/>
      <c r="CG362" s="204"/>
      <c r="CH362" s="206"/>
      <c r="CI362" s="204"/>
      <c r="CJ362" s="204"/>
      <c r="CK362" s="204"/>
      <c r="CL362" s="204"/>
      <c r="CM362" s="204"/>
      <c r="CN362" s="206"/>
      <c r="CO362" s="204"/>
      <c r="CP362" s="204"/>
      <c r="CQ362" s="204"/>
      <c r="CR362" s="207"/>
      <c r="CS362" s="207"/>
      <c r="CT362" s="208"/>
      <c r="CU362" s="209"/>
      <c r="CV362" s="208"/>
      <c r="CW362" s="207"/>
      <c r="CX362" s="207"/>
      <c r="CY362" s="207"/>
    </row>
    <row r="363" spans="3:103">
      <c r="C363" s="192"/>
      <c r="D363" s="192"/>
      <c r="E363" s="192"/>
      <c r="F363" s="192"/>
      <c r="G363" s="193"/>
      <c r="H363" s="192"/>
      <c r="I363" s="192"/>
      <c r="J363" s="194"/>
      <c r="K363" s="195"/>
      <c r="L363" s="195"/>
      <c r="M363" s="196"/>
      <c r="N363" s="197"/>
      <c r="O363" s="196"/>
      <c r="P363" s="198"/>
      <c r="Q363" s="198"/>
      <c r="R363" s="199"/>
      <c r="S363" s="199"/>
      <c r="T363" s="198"/>
      <c r="U363" s="199"/>
      <c r="V363" s="199"/>
      <c r="W363" s="199"/>
      <c r="X363" s="198"/>
      <c r="Y363" s="200"/>
      <c r="Z363" s="198"/>
      <c r="AA363" s="198"/>
      <c r="AB363" s="199"/>
      <c r="AC363" s="199"/>
      <c r="AD363" s="201"/>
      <c r="AE363" s="202"/>
      <c r="AF363" s="202"/>
      <c r="AG363" s="203"/>
      <c r="AH363" s="203"/>
      <c r="AI363" s="203"/>
      <c r="AJ363" s="203"/>
      <c r="AK363" s="203"/>
      <c r="AL363" s="203"/>
      <c r="AM363" s="203"/>
      <c r="AN363" s="203"/>
      <c r="AO363" s="203"/>
      <c r="AP363" s="203"/>
      <c r="AQ363" s="203"/>
      <c r="AR363" s="203"/>
      <c r="AS363" s="203"/>
      <c r="AT363" s="203"/>
      <c r="AU363" s="203"/>
      <c r="AV363" s="203"/>
      <c r="AW363" s="203"/>
      <c r="AX363" s="203"/>
      <c r="AY363" s="203"/>
      <c r="AZ363" s="203"/>
      <c r="BA363" s="203"/>
      <c r="BB363" s="204"/>
      <c r="BC363" s="204"/>
      <c r="BD363" s="204"/>
      <c r="BE363" s="204"/>
      <c r="BF363" s="204"/>
      <c r="BG363" s="204"/>
      <c r="BH363" s="204"/>
      <c r="BI363" s="204"/>
      <c r="BJ363" s="204"/>
      <c r="BK363" s="204"/>
      <c r="BL363" s="204"/>
      <c r="BM363" s="204"/>
      <c r="BN363" s="204"/>
      <c r="BO363" s="204"/>
      <c r="BP363" s="204"/>
      <c r="BQ363" s="204"/>
      <c r="BR363" s="204"/>
      <c r="BS363" s="204"/>
      <c r="BT363" s="204"/>
      <c r="BU363" s="204"/>
      <c r="BV363" s="205"/>
      <c r="BW363" s="205"/>
      <c r="BX363" s="205"/>
      <c r="BY363" s="204"/>
      <c r="BZ363" s="204"/>
      <c r="CA363" s="204"/>
      <c r="CB363" s="205"/>
      <c r="CC363" s="204"/>
      <c r="CD363" s="205"/>
      <c r="CE363" s="204"/>
      <c r="CF363" s="204"/>
      <c r="CG363" s="204"/>
      <c r="CH363" s="206"/>
      <c r="CI363" s="204"/>
      <c r="CJ363" s="204"/>
      <c r="CK363" s="204"/>
      <c r="CL363" s="204"/>
      <c r="CM363" s="204"/>
      <c r="CN363" s="206"/>
      <c r="CO363" s="204"/>
      <c r="CP363" s="204"/>
      <c r="CQ363" s="204"/>
      <c r="CR363" s="207"/>
      <c r="CS363" s="207"/>
      <c r="CT363" s="208"/>
      <c r="CU363" s="209"/>
      <c r="CV363" s="208"/>
      <c r="CW363" s="207"/>
      <c r="CX363" s="207"/>
      <c r="CY363" s="207"/>
    </row>
    <row r="364" spans="3:103">
      <c r="C364" s="192"/>
      <c r="D364" s="192"/>
      <c r="E364" s="192"/>
      <c r="F364" s="192"/>
      <c r="G364" s="193"/>
      <c r="H364" s="192"/>
      <c r="I364" s="192"/>
      <c r="J364" s="194"/>
      <c r="K364" s="195"/>
      <c r="L364" s="195"/>
      <c r="M364" s="196"/>
      <c r="N364" s="197"/>
      <c r="O364" s="196"/>
      <c r="P364" s="198"/>
      <c r="Q364" s="198"/>
      <c r="R364" s="199"/>
      <c r="S364" s="199"/>
      <c r="T364" s="198"/>
      <c r="U364" s="199"/>
      <c r="V364" s="199"/>
      <c r="W364" s="199"/>
      <c r="X364" s="198"/>
      <c r="Y364" s="200"/>
      <c r="Z364" s="198"/>
      <c r="AA364" s="198"/>
      <c r="AB364" s="199"/>
      <c r="AC364" s="199"/>
      <c r="AD364" s="201"/>
      <c r="AE364" s="202"/>
      <c r="AF364" s="202"/>
      <c r="AG364" s="203"/>
      <c r="AH364" s="203"/>
      <c r="AI364" s="203"/>
      <c r="AJ364" s="203"/>
      <c r="AK364" s="203"/>
      <c r="AL364" s="203"/>
      <c r="AM364" s="203"/>
      <c r="AN364" s="203"/>
      <c r="AO364" s="203"/>
      <c r="AP364" s="203"/>
      <c r="AQ364" s="203"/>
      <c r="AR364" s="203"/>
      <c r="AS364" s="203"/>
      <c r="AT364" s="203"/>
      <c r="AU364" s="203"/>
      <c r="AV364" s="203"/>
      <c r="AW364" s="203"/>
      <c r="AX364" s="203"/>
      <c r="AY364" s="203"/>
      <c r="AZ364" s="203"/>
      <c r="BA364" s="203"/>
      <c r="BB364" s="204"/>
      <c r="BC364" s="204"/>
      <c r="BD364" s="204"/>
      <c r="BE364" s="204"/>
      <c r="BF364" s="204"/>
      <c r="BG364" s="204"/>
      <c r="BH364" s="204"/>
      <c r="BI364" s="204"/>
      <c r="BJ364" s="204"/>
      <c r="BK364" s="204"/>
      <c r="BL364" s="204"/>
      <c r="BM364" s="204"/>
      <c r="BN364" s="204"/>
      <c r="BO364" s="204"/>
      <c r="BP364" s="204"/>
      <c r="BQ364" s="204"/>
      <c r="BR364" s="204"/>
      <c r="BS364" s="204"/>
      <c r="BT364" s="204"/>
      <c r="BU364" s="204"/>
      <c r="BV364" s="205"/>
      <c r="BW364" s="205"/>
      <c r="BX364" s="205"/>
      <c r="BY364" s="204"/>
      <c r="BZ364" s="204"/>
      <c r="CA364" s="204"/>
      <c r="CB364" s="205"/>
      <c r="CC364" s="204"/>
      <c r="CD364" s="205"/>
      <c r="CE364" s="204"/>
      <c r="CF364" s="204"/>
      <c r="CG364" s="204"/>
      <c r="CH364" s="206"/>
      <c r="CI364" s="204"/>
      <c r="CJ364" s="204"/>
      <c r="CK364" s="204"/>
      <c r="CL364" s="204"/>
      <c r="CM364" s="204"/>
      <c r="CN364" s="206"/>
      <c r="CO364" s="204"/>
      <c r="CP364" s="204"/>
      <c r="CQ364" s="204"/>
      <c r="CR364" s="207"/>
      <c r="CS364" s="207"/>
      <c r="CT364" s="208"/>
      <c r="CU364" s="209"/>
      <c r="CV364" s="208"/>
      <c r="CW364" s="207"/>
      <c r="CX364" s="207"/>
      <c r="CY364" s="207"/>
    </row>
    <row r="365" spans="3:103">
      <c r="C365" s="192"/>
      <c r="D365" s="192"/>
      <c r="E365" s="192"/>
      <c r="F365" s="192"/>
      <c r="G365" s="193"/>
      <c r="H365" s="192"/>
      <c r="I365" s="192"/>
      <c r="J365" s="194"/>
      <c r="K365" s="195"/>
      <c r="L365" s="195"/>
      <c r="M365" s="196"/>
      <c r="N365" s="197"/>
      <c r="O365" s="196"/>
      <c r="P365" s="198"/>
      <c r="Q365" s="198"/>
      <c r="R365" s="199"/>
      <c r="S365" s="199"/>
      <c r="T365" s="198"/>
      <c r="U365" s="199"/>
      <c r="V365" s="199"/>
      <c r="W365" s="199"/>
      <c r="X365" s="198"/>
      <c r="Y365" s="200"/>
      <c r="Z365" s="198"/>
      <c r="AA365" s="198"/>
      <c r="AB365" s="199"/>
      <c r="AC365" s="199"/>
      <c r="AD365" s="201"/>
      <c r="AE365" s="202"/>
      <c r="AF365" s="202"/>
      <c r="AG365" s="203"/>
      <c r="AH365" s="203"/>
      <c r="AI365" s="203"/>
      <c r="AJ365" s="203"/>
      <c r="AK365" s="203"/>
      <c r="AL365" s="203"/>
      <c r="AM365" s="203"/>
      <c r="AN365" s="203"/>
      <c r="AO365" s="203"/>
      <c r="AP365" s="203"/>
      <c r="AQ365" s="203"/>
      <c r="AR365" s="203"/>
      <c r="AS365" s="203"/>
      <c r="AT365" s="203"/>
      <c r="AU365" s="203"/>
      <c r="AV365" s="203"/>
      <c r="AW365" s="203"/>
      <c r="AX365" s="203"/>
      <c r="AY365" s="203"/>
      <c r="AZ365" s="203"/>
      <c r="BA365" s="203"/>
      <c r="BB365" s="204"/>
      <c r="BC365" s="204"/>
      <c r="BD365" s="204"/>
      <c r="BE365" s="204"/>
      <c r="BF365" s="204"/>
      <c r="BG365" s="204"/>
      <c r="BH365" s="204"/>
      <c r="BI365" s="204"/>
      <c r="BJ365" s="204"/>
      <c r="BK365" s="204"/>
      <c r="BL365" s="204"/>
      <c r="BM365" s="204"/>
      <c r="BN365" s="204"/>
      <c r="BO365" s="204"/>
      <c r="BP365" s="204"/>
      <c r="BQ365" s="204"/>
      <c r="BR365" s="204"/>
      <c r="BS365" s="204"/>
      <c r="BT365" s="204"/>
      <c r="BU365" s="204"/>
      <c r="BV365" s="205"/>
      <c r="BW365" s="205"/>
      <c r="BX365" s="205"/>
      <c r="BY365" s="204"/>
      <c r="BZ365" s="204"/>
      <c r="CA365" s="204"/>
      <c r="CB365" s="205"/>
      <c r="CC365" s="204"/>
      <c r="CD365" s="205"/>
      <c r="CE365" s="204"/>
      <c r="CF365" s="204"/>
      <c r="CG365" s="204"/>
      <c r="CH365" s="206"/>
      <c r="CI365" s="204"/>
      <c r="CJ365" s="204"/>
      <c r="CK365" s="204"/>
      <c r="CL365" s="204"/>
      <c r="CM365" s="204"/>
      <c r="CN365" s="206"/>
      <c r="CO365" s="204"/>
      <c r="CP365" s="204"/>
      <c r="CQ365" s="204"/>
      <c r="CR365" s="207"/>
      <c r="CS365" s="207"/>
      <c r="CT365" s="208"/>
      <c r="CU365" s="209"/>
      <c r="CV365" s="208"/>
      <c r="CW365" s="207"/>
      <c r="CX365" s="207"/>
      <c r="CY365" s="207"/>
    </row>
    <row r="366" spans="3:103">
      <c r="C366" s="192"/>
      <c r="D366" s="192"/>
      <c r="E366" s="192"/>
      <c r="F366" s="192"/>
      <c r="G366" s="193"/>
      <c r="H366" s="192"/>
      <c r="I366" s="192"/>
      <c r="J366" s="194"/>
      <c r="K366" s="195"/>
      <c r="L366" s="195"/>
      <c r="M366" s="196"/>
      <c r="N366" s="197"/>
      <c r="O366" s="196"/>
      <c r="P366" s="198"/>
      <c r="Q366" s="198"/>
      <c r="R366" s="199"/>
      <c r="S366" s="199"/>
      <c r="T366" s="198"/>
      <c r="U366" s="199"/>
      <c r="V366" s="199"/>
      <c r="W366" s="199"/>
      <c r="X366" s="198"/>
      <c r="Y366" s="200"/>
      <c r="Z366" s="198"/>
      <c r="AA366" s="198"/>
      <c r="AB366" s="199"/>
      <c r="AC366" s="199"/>
      <c r="AD366" s="201"/>
      <c r="AE366" s="202"/>
      <c r="AF366" s="202"/>
      <c r="AG366" s="203"/>
      <c r="AH366" s="203"/>
      <c r="AI366" s="203"/>
      <c r="AJ366" s="203"/>
      <c r="AK366" s="203"/>
      <c r="AL366" s="203"/>
      <c r="AM366" s="203"/>
      <c r="AN366" s="203"/>
      <c r="AO366" s="203"/>
      <c r="AP366" s="203"/>
      <c r="AQ366" s="203"/>
      <c r="AR366" s="203"/>
      <c r="AS366" s="203"/>
      <c r="AT366" s="203"/>
      <c r="AU366" s="203"/>
      <c r="AV366" s="203"/>
      <c r="AW366" s="203"/>
      <c r="AX366" s="203"/>
      <c r="AY366" s="203"/>
      <c r="AZ366" s="203"/>
      <c r="BA366" s="203"/>
      <c r="BB366" s="204"/>
      <c r="BC366" s="204"/>
      <c r="BD366" s="204"/>
      <c r="BE366" s="204"/>
      <c r="BF366" s="204"/>
      <c r="BG366" s="204"/>
      <c r="BH366" s="204"/>
      <c r="BI366" s="204"/>
      <c r="BJ366" s="204"/>
      <c r="BK366" s="204"/>
      <c r="BL366" s="204"/>
      <c r="BM366" s="204"/>
      <c r="BN366" s="204"/>
      <c r="BO366" s="204"/>
      <c r="BP366" s="204"/>
      <c r="BQ366" s="204"/>
      <c r="BR366" s="204"/>
      <c r="BS366" s="204"/>
      <c r="BT366" s="204"/>
      <c r="BU366" s="204"/>
      <c r="BV366" s="205"/>
      <c r="BW366" s="205"/>
      <c r="BX366" s="205"/>
      <c r="BY366" s="204"/>
      <c r="BZ366" s="204"/>
      <c r="CA366" s="204"/>
      <c r="CB366" s="205"/>
      <c r="CC366" s="204"/>
      <c r="CD366" s="205"/>
      <c r="CE366" s="204"/>
      <c r="CF366" s="204"/>
      <c r="CG366" s="204"/>
      <c r="CH366" s="206"/>
      <c r="CI366" s="204"/>
      <c r="CJ366" s="204"/>
      <c r="CK366" s="204"/>
      <c r="CL366" s="204"/>
      <c r="CM366" s="204"/>
      <c r="CN366" s="206"/>
      <c r="CO366" s="204"/>
      <c r="CP366" s="204"/>
      <c r="CQ366" s="204"/>
      <c r="CR366" s="207"/>
      <c r="CS366" s="207"/>
      <c r="CT366" s="208"/>
      <c r="CU366" s="209"/>
      <c r="CV366" s="208"/>
      <c r="CW366" s="207"/>
      <c r="CX366" s="207"/>
      <c r="CY366" s="207"/>
    </row>
    <row r="367" spans="3:103">
      <c r="C367" s="192"/>
      <c r="D367" s="192"/>
      <c r="E367" s="192"/>
      <c r="F367" s="192"/>
      <c r="G367" s="193"/>
      <c r="H367" s="192"/>
      <c r="I367" s="192"/>
      <c r="J367" s="194"/>
      <c r="K367" s="195"/>
      <c r="L367" s="195"/>
      <c r="M367" s="196"/>
      <c r="N367" s="197"/>
      <c r="O367" s="196"/>
      <c r="P367" s="198"/>
      <c r="Q367" s="198"/>
      <c r="R367" s="199"/>
      <c r="S367" s="199"/>
      <c r="T367" s="198"/>
      <c r="U367" s="199"/>
      <c r="V367" s="199"/>
      <c r="W367" s="199"/>
      <c r="X367" s="198"/>
      <c r="Y367" s="200"/>
      <c r="Z367" s="198"/>
      <c r="AA367" s="198"/>
      <c r="AB367" s="199"/>
      <c r="AC367" s="199"/>
      <c r="AD367" s="201"/>
      <c r="AE367" s="202"/>
      <c r="AF367" s="202"/>
      <c r="AG367" s="203"/>
      <c r="AH367" s="203"/>
      <c r="AI367" s="203"/>
      <c r="AJ367" s="203"/>
      <c r="AK367" s="203"/>
      <c r="AL367" s="203"/>
      <c r="AM367" s="203"/>
      <c r="AN367" s="203"/>
      <c r="AO367" s="203"/>
      <c r="AP367" s="203"/>
      <c r="AQ367" s="203"/>
      <c r="AR367" s="203"/>
      <c r="AS367" s="203"/>
      <c r="AT367" s="203"/>
      <c r="AU367" s="203"/>
      <c r="AV367" s="203"/>
      <c r="AW367" s="203"/>
      <c r="AX367" s="203"/>
      <c r="AY367" s="203"/>
      <c r="AZ367" s="203"/>
      <c r="BA367" s="203"/>
      <c r="BB367" s="204"/>
      <c r="BC367" s="204"/>
      <c r="BD367" s="204"/>
      <c r="BE367" s="204"/>
      <c r="BF367" s="204"/>
      <c r="BG367" s="204"/>
      <c r="BH367" s="204"/>
      <c r="BI367" s="204"/>
      <c r="BJ367" s="204"/>
      <c r="BK367" s="204"/>
      <c r="BL367" s="204"/>
      <c r="BM367" s="204"/>
      <c r="BN367" s="204"/>
      <c r="BO367" s="204"/>
      <c r="BP367" s="204"/>
      <c r="BQ367" s="204"/>
      <c r="BR367" s="204"/>
      <c r="BS367" s="204"/>
      <c r="BT367" s="204"/>
      <c r="BU367" s="204"/>
      <c r="BV367" s="205"/>
      <c r="BW367" s="205"/>
      <c r="BX367" s="205"/>
      <c r="BY367" s="204"/>
      <c r="BZ367" s="204"/>
      <c r="CA367" s="204"/>
      <c r="CB367" s="205"/>
      <c r="CC367" s="204"/>
      <c r="CD367" s="205"/>
      <c r="CE367" s="204"/>
      <c r="CF367" s="204"/>
      <c r="CG367" s="204"/>
      <c r="CH367" s="206"/>
      <c r="CI367" s="204"/>
      <c r="CJ367" s="204"/>
      <c r="CK367" s="204"/>
      <c r="CL367" s="204"/>
      <c r="CM367" s="204"/>
      <c r="CN367" s="206"/>
      <c r="CO367" s="204"/>
      <c r="CP367" s="204"/>
      <c r="CQ367" s="204"/>
      <c r="CR367" s="207"/>
      <c r="CS367" s="207"/>
      <c r="CT367" s="208"/>
      <c r="CU367" s="209"/>
      <c r="CV367" s="208"/>
      <c r="CW367" s="207"/>
      <c r="CX367" s="207"/>
      <c r="CY367" s="207"/>
    </row>
    <row r="368" spans="3:103">
      <c r="C368" s="192"/>
      <c r="D368" s="192"/>
      <c r="E368" s="192"/>
      <c r="F368" s="192"/>
      <c r="G368" s="193"/>
      <c r="H368" s="192"/>
      <c r="I368" s="192"/>
      <c r="J368" s="194"/>
      <c r="K368" s="195"/>
      <c r="L368" s="195"/>
      <c r="M368" s="196"/>
      <c r="N368" s="197"/>
      <c r="O368" s="196"/>
      <c r="P368" s="198"/>
      <c r="Q368" s="198"/>
      <c r="R368" s="199"/>
      <c r="S368" s="199"/>
      <c r="T368" s="198"/>
      <c r="U368" s="199"/>
      <c r="V368" s="199"/>
      <c r="W368" s="199"/>
      <c r="X368" s="198"/>
      <c r="Y368" s="200"/>
      <c r="Z368" s="198"/>
      <c r="AA368" s="198"/>
      <c r="AB368" s="199"/>
      <c r="AC368" s="199"/>
      <c r="AD368" s="201"/>
      <c r="AE368" s="202"/>
      <c r="AF368" s="202"/>
      <c r="AG368" s="203"/>
      <c r="AH368" s="203"/>
      <c r="AI368" s="203"/>
      <c r="AJ368" s="203"/>
      <c r="AK368" s="203"/>
      <c r="AL368" s="203"/>
      <c r="AM368" s="203"/>
      <c r="AN368" s="203"/>
      <c r="AO368" s="203"/>
      <c r="AP368" s="203"/>
      <c r="AQ368" s="203"/>
      <c r="AR368" s="203"/>
      <c r="AS368" s="203"/>
      <c r="AT368" s="203"/>
      <c r="AU368" s="203"/>
      <c r="AV368" s="203"/>
      <c r="AW368" s="203"/>
      <c r="AX368" s="203"/>
      <c r="AY368" s="203"/>
      <c r="AZ368" s="203"/>
      <c r="BA368" s="203"/>
      <c r="BB368" s="204"/>
      <c r="BC368" s="204"/>
      <c r="BD368" s="204"/>
      <c r="BE368" s="204"/>
      <c r="BF368" s="204"/>
      <c r="BG368" s="204"/>
      <c r="BH368" s="204"/>
      <c r="BI368" s="204"/>
      <c r="BJ368" s="204"/>
      <c r="BK368" s="204"/>
      <c r="BL368" s="204"/>
      <c r="BM368" s="204"/>
      <c r="BN368" s="204"/>
      <c r="BO368" s="204"/>
      <c r="BP368" s="204"/>
      <c r="BQ368" s="204"/>
      <c r="BR368" s="204"/>
      <c r="BS368" s="204"/>
      <c r="BT368" s="204"/>
      <c r="BU368" s="204"/>
      <c r="BV368" s="205"/>
      <c r="BW368" s="205"/>
      <c r="BX368" s="205"/>
      <c r="BY368" s="204"/>
      <c r="BZ368" s="204"/>
      <c r="CA368" s="204"/>
      <c r="CB368" s="205"/>
      <c r="CC368" s="204"/>
      <c r="CD368" s="205"/>
      <c r="CE368" s="204"/>
      <c r="CF368" s="204"/>
      <c r="CG368" s="204"/>
      <c r="CH368" s="206"/>
      <c r="CI368" s="204"/>
      <c r="CJ368" s="204"/>
      <c r="CK368" s="204"/>
      <c r="CL368" s="204"/>
      <c r="CM368" s="204"/>
      <c r="CN368" s="206"/>
      <c r="CO368" s="204"/>
      <c r="CP368" s="204"/>
      <c r="CQ368" s="204"/>
      <c r="CR368" s="207"/>
      <c r="CS368" s="207"/>
      <c r="CT368" s="208"/>
      <c r="CU368" s="209"/>
      <c r="CV368" s="208"/>
      <c r="CW368" s="207"/>
      <c r="CX368" s="207"/>
      <c r="CY368" s="207"/>
    </row>
    <row r="369" spans="3:103">
      <c r="C369" s="192"/>
      <c r="D369" s="192"/>
      <c r="E369" s="192"/>
      <c r="F369" s="192"/>
      <c r="G369" s="193"/>
      <c r="H369" s="192"/>
      <c r="I369" s="192"/>
      <c r="J369" s="194"/>
      <c r="K369" s="195"/>
      <c r="L369" s="195"/>
      <c r="M369" s="196"/>
      <c r="N369" s="197"/>
      <c r="O369" s="196"/>
      <c r="P369" s="198"/>
      <c r="Q369" s="198"/>
      <c r="R369" s="199"/>
      <c r="S369" s="199"/>
      <c r="T369" s="198"/>
      <c r="U369" s="199"/>
      <c r="V369" s="199"/>
      <c r="W369" s="199"/>
      <c r="X369" s="198"/>
      <c r="Y369" s="200"/>
      <c r="Z369" s="198"/>
      <c r="AA369" s="198"/>
      <c r="AB369" s="199"/>
      <c r="AC369" s="199"/>
      <c r="AD369" s="201"/>
      <c r="AE369" s="202"/>
      <c r="AF369" s="202"/>
      <c r="AG369" s="203"/>
      <c r="AH369" s="203"/>
      <c r="AI369" s="203"/>
      <c r="AJ369" s="203"/>
      <c r="AK369" s="203"/>
      <c r="AL369" s="203"/>
      <c r="AM369" s="203"/>
      <c r="AN369" s="203"/>
      <c r="AO369" s="203"/>
      <c r="AP369" s="203"/>
      <c r="AQ369" s="203"/>
      <c r="AR369" s="203"/>
      <c r="AS369" s="203"/>
      <c r="AT369" s="203"/>
      <c r="AU369" s="203"/>
      <c r="AV369" s="203"/>
      <c r="AW369" s="203"/>
      <c r="AX369" s="203"/>
      <c r="AY369" s="203"/>
      <c r="AZ369" s="203"/>
      <c r="BA369" s="203"/>
      <c r="BB369" s="204"/>
      <c r="BC369" s="204"/>
      <c r="BD369" s="204"/>
      <c r="BE369" s="204"/>
      <c r="BF369" s="204"/>
      <c r="BG369" s="204"/>
      <c r="BH369" s="204"/>
      <c r="BI369" s="204"/>
      <c r="BJ369" s="204"/>
      <c r="BK369" s="204"/>
      <c r="BL369" s="204"/>
      <c r="BM369" s="204"/>
      <c r="BN369" s="204"/>
      <c r="BO369" s="204"/>
      <c r="BP369" s="204"/>
      <c r="BQ369" s="204"/>
      <c r="BR369" s="204"/>
      <c r="BS369" s="204"/>
      <c r="BT369" s="204"/>
      <c r="BU369" s="204"/>
      <c r="BV369" s="205"/>
      <c r="BW369" s="205"/>
      <c r="BX369" s="205"/>
      <c r="BY369" s="204"/>
      <c r="BZ369" s="204"/>
      <c r="CA369" s="204"/>
      <c r="CB369" s="205"/>
      <c r="CC369" s="204"/>
      <c r="CD369" s="205"/>
      <c r="CE369" s="204"/>
      <c r="CF369" s="204"/>
      <c r="CG369" s="204"/>
      <c r="CH369" s="206"/>
      <c r="CI369" s="204"/>
      <c r="CJ369" s="204"/>
      <c r="CK369" s="204"/>
      <c r="CL369" s="204"/>
      <c r="CM369" s="204"/>
      <c r="CN369" s="206"/>
      <c r="CO369" s="204"/>
      <c r="CP369" s="204"/>
      <c r="CQ369" s="204"/>
      <c r="CR369" s="207"/>
      <c r="CS369" s="207"/>
      <c r="CT369" s="208"/>
      <c r="CU369" s="209"/>
      <c r="CV369" s="208"/>
      <c r="CW369" s="207"/>
      <c r="CX369" s="207"/>
      <c r="CY369" s="207"/>
    </row>
    <row r="370" spans="3:103">
      <c r="C370" s="192"/>
      <c r="D370" s="192"/>
      <c r="E370" s="192"/>
      <c r="F370" s="192"/>
      <c r="G370" s="193"/>
      <c r="H370" s="192"/>
      <c r="I370" s="192"/>
      <c r="J370" s="194"/>
      <c r="K370" s="195"/>
      <c r="L370" s="195"/>
      <c r="M370" s="196"/>
      <c r="N370" s="197"/>
      <c r="O370" s="196"/>
      <c r="P370" s="198"/>
      <c r="Q370" s="198"/>
      <c r="R370" s="199"/>
      <c r="S370" s="199"/>
      <c r="T370" s="198"/>
      <c r="U370" s="199"/>
      <c r="V370" s="199"/>
      <c r="W370" s="199"/>
      <c r="X370" s="198"/>
      <c r="Y370" s="200"/>
      <c r="Z370" s="198"/>
      <c r="AA370" s="198"/>
      <c r="AB370" s="199"/>
      <c r="AC370" s="199"/>
      <c r="AD370" s="201"/>
      <c r="AE370" s="202"/>
      <c r="AF370" s="202"/>
      <c r="AG370" s="203"/>
      <c r="AH370" s="203"/>
      <c r="AI370" s="203"/>
      <c r="AJ370" s="203"/>
      <c r="AK370" s="203"/>
      <c r="AL370" s="203"/>
      <c r="AM370" s="203"/>
      <c r="AN370" s="203"/>
      <c r="AO370" s="203"/>
      <c r="AP370" s="203"/>
      <c r="AQ370" s="203"/>
      <c r="AR370" s="203"/>
      <c r="AS370" s="203"/>
      <c r="AT370" s="203"/>
      <c r="AU370" s="203"/>
      <c r="AV370" s="203"/>
      <c r="AW370" s="203"/>
      <c r="AX370" s="203"/>
      <c r="AY370" s="203"/>
      <c r="AZ370" s="203"/>
      <c r="BA370" s="203"/>
      <c r="BB370" s="204"/>
      <c r="BC370" s="204"/>
      <c r="BD370" s="204"/>
      <c r="BE370" s="204"/>
      <c r="BF370" s="204"/>
      <c r="BG370" s="204"/>
      <c r="BH370" s="204"/>
      <c r="BI370" s="204"/>
      <c r="BJ370" s="204"/>
      <c r="BK370" s="204"/>
      <c r="BL370" s="204"/>
      <c r="BM370" s="204"/>
      <c r="BN370" s="204"/>
      <c r="BO370" s="204"/>
      <c r="BP370" s="204"/>
      <c r="BQ370" s="204"/>
      <c r="BR370" s="204"/>
      <c r="BS370" s="204"/>
      <c r="BT370" s="204"/>
      <c r="BU370" s="204"/>
      <c r="BV370" s="205"/>
      <c r="BW370" s="205"/>
      <c r="BX370" s="205"/>
      <c r="BY370" s="204"/>
      <c r="BZ370" s="204"/>
      <c r="CA370" s="204"/>
      <c r="CB370" s="205"/>
      <c r="CC370" s="204"/>
      <c r="CD370" s="205"/>
      <c r="CE370" s="204"/>
      <c r="CF370" s="204"/>
      <c r="CG370" s="204"/>
      <c r="CH370" s="206"/>
      <c r="CI370" s="204"/>
      <c r="CJ370" s="204"/>
      <c r="CK370" s="204"/>
      <c r="CL370" s="204"/>
      <c r="CM370" s="204"/>
      <c r="CN370" s="206"/>
      <c r="CO370" s="204"/>
      <c r="CP370" s="204"/>
      <c r="CQ370" s="204"/>
      <c r="CR370" s="207"/>
      <c r="CS370" s="207"/>
      <c r="CT370" s="208"/>
      <c r="CU370" s="209"/>
      <c r="CV370" s="208"/>
      <c r="CW370" s="207"/>
      <c r="CX370" s="207"/>
      <c r="CY370" s="207"/>
    </row>
    <row r="371" spans="3:103">
      <c r="C371" s="192"/>
      <c r="D371" s="192"/>
      <c r="E371" s="192"/>
      <c r="F371" s="192"/>
      <c r="G371" s="193"/>
      <c r="H371" s="192"/>
      <c r="I371" s="192"/>
      <c r="J371" s="194"/>
      <c r="K371" s="195"/>
      <c r="L371" s="195"/>
      <c r="M371" s="196"/>
      <c r="N371" s="197"/>
      <c r="O371" s="196"/>
      <c r="P371" s="198"/>
      <c r="Q371" s="198"/>
      <c r="R371" s="199"/>
      <c r="S371" s="199"/>
      <c r="T371" s="198"/>
      <c r="U371" s="199"/>
      <c r="V371" s="199"/>
      <c r="W371" s="199"/>
      <c r="X371" s="198"/>
      <c r="Y371" s="200"/>
      <c r="Z371" s="198"/>
      <c r="AA371" s="198"/>
      <c r="AB371" s="199"/>
      <c r="AC371" s="199"/>
      <c r="AD371" s="201"/>
      <c r="AE371" s="202"/>
      <c r="AF371" s="202"/>
      <c r="AG371" s="203"/>
      <c r="AH371" s="203"/>
      <c r="AI371" s="203"/>
      <c r="AJ371" s="203"/>
      <c r="AK371" s="203"/>
      <c r="AL371" s="203"/>
      <c r="AM371" s="203"/>
      <c r="AN371" s="203"/>
      <c r="AO371" s="203"/>
      <c r="AP371" s="203"/>
      <c r="AQ371" s="203"/>
      <c r="AR371" s="203"/>
      <c r="AS371" s="203"/>
      <c r="AT371" s="203"/>
      <c r="AU371" s="203"/>
      <c r="AV371" s="203"/>
      <c r="AW371" s="203"/>
      <c r="AX371" s="203"/>
      <c r="AY371" s="203"/>
      <c r="AZ371" s="203"/>
      <c r="BA371" s="203"/>
      <c r="BB371" s="204"/>
      <c r="BC371" s="204"/>
      <c r="BD371" s="204"/>
      <c r="BE371" s="204"/>
      <c r="BF371" s="204"/>
      <c r="BG371" s="204"/>
      <c r="BH371" s="204"/>
      <c r="BI371" s="204"/>
      <c r="BJ371" s="204"/>
      <c r="BK371" s="204"/>
      <c r="BL371" s="204"/>
      <c r="BM371" s="204"/>
      <c r="BN371" s="204"/>
      <c r="BO371" s="204"/>
      <c r="BP371" s="204"/>
      <c r="BQ371" s="204"/>
      <c r="BR371" s="204"/>
      <c r="BS371" s="204"/>
      <c r="BT371" s="204"/>
      <c r="BU371" s="204"/>
      <c r="BV371" s="205"/>
      <c r="BW371" s="205"/>
      <c r="BX371" s="205"/>
      <c r="BY371" s="204"/>
      <c r="BZ371" s="204"/>
      <c r="CA371" s="204"/>
      <c r="CB371" s="205"/>
      <c r="CC371" s="204"/>
      <c r="CD371" s="205"/>
      <c r="CE371" s="204"/>
      <c r="CF371" s="204"/>
      <c r="CG371" s="204"/>
      <c r="CH371" s="206"/>
      <c r="CI371" s="204"/>
      <c r="CJ371" s="204"/>
      <c r="CK371" s="204"/>
      <c r="CL371" s="204"/>
      <c r="CM371" s="204"/>
      <c r="CN371" s="206"/>
      <c r="CO371" s="204"/>
      <c r="CP371" s="204"/>
      <c r="CQ371" s="204"/>
      <c r="CR371" s="207"/>
      <c r="CS371" s="207"/>
      <c r="CT371" s="208"/>
      <c r="CU371" s="209"/>
      <c r="CV371" s="208"/>
      <c r="CW371" s="207"/>
      <c r="CX371" s="207"/>
      <c r="CY371" s="207"/>
    </row>
    <row r="372" spans="3:103">
      <c r="C372" s="192"/>
      <c r="D372" s="192"/>
      <c r="E372" s="192"/>
      <c r="F372" s="192"/>
      <c r="G372" s="193"/>
      <c r="H372" s="192"/>
      <c r="I372" s="192"/>
      <c r="J372" s="194"/>
      <c r="K372" s="195"/>
      <c r="L372" s="195"/>
      <c r="M372" s="196"/>
      <c r="N372" s="197"/>
      <c r="O372" s="196"/>
      <c r="P372" s="198"/>
      <c r="Q372" s="198"/>
      <c r="R372" s="199"/>
      <c r="S372" s="199"/>
      <c r="T372" s="198"/>
      <c r="U372" s="199"/>
      <c r="V372" s="199"/>
      <c r="W372" s="199"/>
      <c r="X372" s="198"/>
      <c r="Y372" s="200"/>
      <c r="Z372" s="198"/>
      <c r="AA372" s="198"/>
      <c r="AB372" s="199"/>
      <c r="AC372" s="199"/>
      <c r="AD372" s="201"/>
      <c r="AE372" s="202"/>
      <c r="AF372" s="202"/>
      <c r="AG372" s="203"/>
      <c r="AH372" s="203"/>
      <c r="AI372" s="203"/>
      <c r="AJ372" s="203"/>
      <c r="AK372" s="203"/>
      <c r="AL372" s="203"/>
      <c r="AM372" s="203"/>
      <c r="AN372" s="203"/>
      <c r="AO372" s="203"/>
      <c r="AP372" s="203"/>
      <c r="AQ372" s="203"/>
      <c r="AR372" s="203"/>
      <c r="AS372" s="203"/>
      <c r="AT372" s="203"/>
      <c r="AU372" s="203"/>
      <c r="AV372" s="203"/>
      <c r="AW372" s="203"/>
      <c r="AX372" s="203"/>
      <c r="AY372" s="203"/>
      <c r="AZ372" s="203"/>
      <c r="BA372" s="203"/>
      <c r="BB372" s="204"/>
      <c r="BC372" s="204"/>
      <c r="BD372" s="204"/>
      <c r="BE372" s="204"/>
      <c r="BF372" s="204"/>
      <c r="BG372" s="204"/>
      <c r="BH372" s="204"/>
      <c r="BI372" s="204"/>
      <c r="BJ372" s="204"/>
      <c r="BK372" s="204"/>
      <c r="BL372" s="204"/>
      <c r="BM372" s="204"/>
      <c r="BN372" s="204"/>
      <c r="BO372" s="204"/>
      <c r="BP372" s="204"/>
      <c r="BQ372" s="204"/>
      <c r="BR372" s="204"/>
      <c r="BS372" s="204"/>
      <c r="BT372" s="204"/>
      <c r="BU372" s="204"/>
      <c r="BV372" s="205"/>
      <c r="BW372" s="205"/>
      <c r="BX372" s="205"/>
      <c r="BY372" s="204"/>
      <c r="BZ372" s="204"/>
      <c r="CA372" s="204"/>
      <c r="CB372" s="205"/>
      <c r="CC372" s="204"/>
      <c r="CD372" s="205"/>
      <c r="CE372" s="204"/>
      <c r="CF372" s="204"/>
      <c r="CG372" s="204"/>
      <c r="CH372" s="206"/>
      <c r="CI372" s="204"/>
      <c r="CJ372" s="204"/>
      <c r="CK372" s="204"/>
      <c r="CL372" s="204"/>
      <c r="CM372" s="204"/>
      <c r="CN372" s="206"/>
      <c r="CO372" s="204"/>
      <c r="CP372" s="204"/>
      <c r="CQ372" s="204"/>
      <c r="CR372" s="207"/>
      <c r="CS372" s="207"/>
      <c r="CT372" s="208"/>
      <c r="CU372" s="209"/>
      <c r="CV372" s="208"/>
      <c r="CW372" s="207"/>
      <c r="CX372" s="207"/>
      <c r="CY372" s="207"/>
    </row>
    <row r="373" spans="3:103">
      <c r="C373" s="192"/>
      <c r="D373" s="192"/>
      <c r="E373" s="192"/>
      <c r="F373" s="192"/>
      <c r="G373" s="193"/>
      <c r="H373" s="192"/>
      <c r="I373" s="192"/>
      <c r="J373" s="194"/>
      <c r="K373" s="195"/>
      <c r="L373" s="195"/>
      <c r="M373" s="196"/>
      <c r="N373" s="197"/>
      <c r="O373" s="196"/>
      <c r="P373" s="198"/>
      <c r="Q373" s="198"/>
      <c r="R373" s="199"/>
      <c r="S373" s="199"/>
      <c r="T373" s="198"/>
      <c r="U373" s="199"/>
      <c r="V373" s="199"/>
      <c r="W373" s="199"/>
      <c r="X373" s="198"/>
      <c r="Y373" s="200"/>
      <c r="Z373" s="198"/>
      <c r="AA373" s="198"/>
      <c r="AB373" s="199"/>
      <c r="AC373" s="199"/>
      <c r="AD373" s="201"/>
      <c r="AE373" s="202"/>
      <c r="AF373" s="202"/>
      <c r="AG373" s="203"/>
      <c r="AH373" s="203"/>
      <c r="AI373" s="203"/>
      <c r="AJ373" s="203"/>
      <c r="AK373" s="203"/>
      <c r="AL373" s="203"/>
      <c r="AM373" s="203"/>
      <c r="AN373" s="203"/>
      <c r="AO373" s="203"/>
      <c r="AP373" s="203"/>
      <c r="AQ373" s="203"/>
      <c r="AR373" s="203"/>
      <c r="AS373" s="203"/>
      <c r="AT373" s="203"/>
      <c r="AU373" s="203"/>
      <c r="AV373" s="203"/>
      <c r="AW373" s="203"/>
      <c r="AX373" s="203"/>
      <c r="AY373" s="203"/>
      <c r="AZ373" s="203"/>
      <c r="BA373" s="203"/>
      <c r="BB373" s="204"/>
      <c r="BC373" s="204"/>
      <c r="BD373" s="204"/>
      <c r="BE373" s="204"/>
      <c r="BF373" s="204"/>
      <c r="BG373" s="204"/>
      <c r="BH373" s="204"/>
      <c r="BI373" s="204"/>
      <c r="BJ373" s="204"/>
      <c r="BK373" s="204"/>
      <c r="BL373" s="204"/>
      <c r="BM373" s="204"/>
      <c r="BN373" s="204"/>
      <c r="BO373" s="204"/>
      <c r="BP373" s="204"/>
      <c r="BQ373" s="204"/>
      <c r="BR373" s="204"/>
      <c r="BS373" s="204"/>
      <c r="BT373" s="204"/>
      <c r="BU373" s="204"/>
      <c r="BV373" s="205"/>
      <c r="BW373" s="205"/>
      <c r="BX373" s="205"/>
      <c r="BY373" s="204"/>
      <c r="BZ373" s="204"/>
      <c r="CA373" s="204"/>
      <c r="CB373" s="205"/>
      <c r="CC373" s="204"/>
      <c r="CD373" s="205"/>
      <c r="CE373" s="204"/>
      <c r="CF373" s="204"/>
      <c r="CG373" s="204"/>
      <c r="CH373" s="206"/>
      <c r="CI373" s="204"/>
      <c r="CJ373" s="204"/>
      <c r="CK373" s="204"/>
      <c r="CL373" s="204"/>
      <c r="CM373" s="204"/>
      <c r="CN373" s="206"/>
      <c r="CO373" s="204"/>
      <c r="CP373" s="204"/>
      <c r="CQ373" s="204"/>
      <c r="CR373" s="207"/>
      <c r="CS373" s="207"/>
      <c r="CT373" s="208"/>
      <c r="CU373" s="209"/>
      <c r="CV373" s="208"/>
      <c r="CW373" s="207"/>
      <c r="CX373" s="207"/>
      <c r="CY373" s="207"/>
    </row>
    <row r="374" spans="3:103">
      <c r="C374" s="192"/>
      <c r="D374" s="192"/>
      <c r="E374" s="192"/>
      <c r="F374" s="192"/>
      <c r="G374" s="193"/>
      <c r="H374" s="192"/>
      <c r="I374" s="192"/>
      <c r="J374" s="194"/>
      <c r="K374" s="195"/>
      <c r="L374" s="195"/>
      <c r="M374" s="196"/>
      <c r="N374" s="197"/>
      <c r="O374" s="196"/>
      <c r="P374" s="198"/>
      <c r="Q374" s="198"/>
      <c r="R374" s="199"/>
      <c r="S374" s="199"/>
      <c r="T374" s="198"/>
      <c r="U374" s="199"/>
      <c r="V374" s="199"/>
      <c r="W374" s="199"/>
      <c r="X374" s="198"/>
      <c r="Y374" s="200"/>
      <c r="Z374" s="198"/>
      <c r="AA374" s="198"/>
      <c r="AB374" s="199"/>
      <c r="AC374" s="199"/>
      <c r="AD374" s="201"/>
      <c r="AE374" s="202"/>
      <c r="AF374" s="202"/>
      <c r="AG374" s="203"/>
      <c r="AH374" s="203"/>
      <c r="AI374" s="203"/>
      <c r="AJ374" s="203"/>
      <c r="AK374" s="203"/>
      <c r="AL374" s="203"/>
      <c r="AM374" s="203"/>
      <c r="AN374" s="203"/>
      <c r="AO374" s="203"/>
      <c r="AP374" s="203"/>
      <c r="AQ374" s="203"/>
      <c r="AR374" s="203"/>
      <c r="AS374" s="203"/>
      <c r="AT374" s="203"/>
      <c r="AU374" s="203"/>
      <c r="AV374" s="203"/>
      <c r="AW374" s="203"/>
      <c r="AX374" s="203"/>
      <c r="AY374" s="203"/>
      <c r="AZ374" s="203"/>
      <c r="BA374" s="203"/>
      <c r="BB374" s="204"/>
      <c r="BC374" s="204"/>
      <c r="BD374" s="204"/>
      <c r="BE374" s="204"/>
      <c r="BF374" s="204"/>
      <c r="BG374" s="204"/>
      <c r="BH374" s="204"/>
      <c r="BI374" s="204"/>
      <c r="BJ374" s="204"/>
      <c r="BK374" s="204"/>
      <c r="BL374" s="204"/>
      <c r="BM374" s="204"/>
      <c r="BN374" s="204"/>
      <c r="BO374" s="204"/>
      <c r="BP374" s="204"/>
      <c r="BQ374" s="204"/>
      <c r="BR374" s="204"/>
      <c r="BS374" s="204"/>
      <c r="BT374" s="204"/>
      <c r="BU374" s="204"/>
      <c r="BV374" s="205"/>
      <c r="BW374" s="205"/>
      <c r="BX374" s="205"/>
      <c r="BY374" s="204"/>
      <c r="BZ374" s="204"/>
      <c r="CA374" s="204"/>
      <c r="CB374" s="205"/>
      <c r="CC374" s="204"/>
      <c r="CD374" s="205"/>
      <c r="CE374" s="204"/>
      <c r="CF374" s="204"/>
      <c r="CG374" s="204"/>
      <c r="CH374" s="206"/>
      <c r="CI374" s="204"/>
      <c r="CJ374" s="204"/>
      <c r="CK374" s="204"/>
      <c r="CL374" s="204"/>
      <c r="CM374" s="204"/>
      <c r="CN374" s="206"/>
      <c r="CO374" s="204"/>
      <c r="CP374" s="204"/>
      <c r="CQ374" s="204"/>
      <c r="CR374" s="207"/>
      <c r="CS374" s="207"/>
      <c r="CT374" s="208"/>
      <c r="CU374" s="209"/>
      <c r="CV374" s="208"/>
      <c r="CW374" s="207"/>
      <c r="CX374" s="207"/>
      <c r="CY374" s="207"/>
    </row>
    <row r="375" spans="3:103">
      <c r="C375" s="192"/>
      <c r="D375" s="192"/>
      <c r="E375" s="192"/>
      <c r="F375" s="192"/>
      <c r="G375" s="193"/>
      <c r="H375" s="192"/>
      <c r="I375" s="192"/>
      <c r="J375" s="194"/>
      <c r="K375" s="195"/>
      <c r="L375" s="195"/>
      <c r="M375" s="196"/>
      <c r="N375" s="197"/>
      <c r="O375" s="196"/>
      <c r="P375" s="198"/>
      <c r="Q375" s="198"/>
      <c r="R375" s="199"/>
      <c r="S375" s="199"/>
      <c r="T375" s="198"/>
      <c r="U375" s="199"/>
      <c r="V375" s="199"/>
      <c r="W375" s="199"/>
      <c r="X375" s="198"/>
      <c r="Y375" s="200"/>
      <c r="Z375" s="198"/>
      <c r="AA375" s="198"/>
      <c r="AB375" s="199"/>
      <c r="AC375" s="199"/>
      <c r="AD375" s="201"/>
      <c r="AE375" s="202"/>
      <c r="AF375" s="202"/>
      <c r="AG375" s="203"/>
      <c r="AH375" s="203"/>
      <c r="AI375" s="203"/>
      <c r="AJ375" s="203"/>
      <c r="AK375" s="203"/>
      <c r="AL375" s="203"/>
      <c r="AM375" s="203"/>
      <c r="AN375" s="203"/>
      <c r="AO375" s="203"/>
      <c r="AP375" s="203"/>
      <c r="AQ375" s="203"/>
      <c r="AR375" s="203"/>
      <c r="AS375" s="203"/>
      <c r="AT375" s="203"/>
      <c r="AU375" s="203"/>
      <c r="AV375" s="203"/>
      <c r="AW375" s="203"/>
      <c r="AX375" s="203"/>
      <c r="AY375" s="203"/>
      <c r="AZ375" s="203"/>
      <c r="BA375" s="203"/>
      <c r="BB375" s="204"/>
      <c r="BC375" s="204"/>
      <c r="BD375" s="204"/>
      <c r="BE375" s="204"/>
      <c r="BF375" s="204"/>
      <c r="BG375" s="204"/>
      <c r="BH375" s="204"/>
      <c r="BI375" s="204"/>
      <c r="BJ375" s="204"/>
      <c r="BK375" s="204"/>
      <c r="BL375" s="204"/>
      <c r="BM375" s="204"/>
      <c r="BN375" s="204"/>
      <c r="BO375" s="204"/>
      <c r="BP375" s="204"/>
      <c r="BQ375" s="204"/>
      <c r="BR375" s="204"/>
      <c r="BS375" s="204"/>
      <c r="BT375" s="204"/>
      <c r="BU375" s="204"/>
      <c r="BV375" s="205"/>
      <c r="BW375" s="205"/>
      <c r="BX375" s="205"/>
      <c r="BY375" s="204"/>
      <c r="BZ375" s="204"/>
      <c r="CA375" s="204"/>
      <c r="CB375" s="205"/>
      <c r="CC375" s="204"/>
      <c r="CD375" s="205"/>
      <c r="CE375" s="204"/>
      <c r="CF375" s="204"/>
      <c r="CG375" s="204"/>
      <c r="CH375" s="206"/>
      <c r="CI375" s="204"/>
      <c r="CJ375" s="204"/>
      <c r="CK375" s="204"/>
      <c r="CL375" s="204"/>
      <c r="CM375" s="204"/>
      <c r="CN375" s="206"/>
      <c r="CO375" s="204"/>
      <c r="CP375" s="204"/>
      <c r="CQ375" s="204"/>
      <c r="CR375" s="207"/>
      <c r="CS375" s="207"/>
      <c r="CT375" s="208"/>
      <c r="CU375" s="209"/>
      <c r="CV375" s="208"/>
      <c r="CW375" s="207"/>
      <c r="CX375" s="207"/>
      <c r="CY375" s="207"/>
    </row>
    <row r="376" spans="3:103">
      <c r="C376" s="192"/>
      <c r="D376" s="192"/>
      <c r="E376" s="192"/>
      <c r="F376" s="192"/>
      <c r="G376" s="193"/>
      <c r="H376" s="192"/>
      <c r="I376" s="192"/>
      <c r="J376" s="194"/>
      <c r="K376" s="195"/>
      <c r="L376" s="195"/>
      <c r="M376" s="196"/>
      <c r="N376" s="197"/>
      <c r="O376" s="196"/>
      <c r="P376" s="198"/>
      <c r="Q376" s="198"/>
      <c r="R376" s="199"/>
      <c r="S376" s="199"/>
      <c r="T376" s="198"/>
      <c r="U376" s="199"/>
      <c r="V376" s="199"/>
      <c r="W376" s="199"/>
      <c r="X376" s="198"/>
      <c r="Y376" s="200"/>
      <c r="Z376" s="198"/>
      <c r="AA376" s="198"/>
      <c r="AB376" s="199"/>
      <c r="AC376" s="199"/>
      <c r="AD376" s="201"/>
      <c r="AE376" s="202"/>
      <c r="AF376" s="202"/>
      <c r="AG376" s="203"/>
      <c r="AH376" s="203"/>
      <c r="AI376" s="203"/>
      <c r="AJ376" s="203"/>
      <c r="AK376" s="203"/>
      <c r="AL376" s="203"/>
      <c r="AM376" s="203"/>
      <c r="AN376" s="203"/>
      <c r="AO376" s="203"/>
      <c r="AP376" s="203"/>
      <c r="AQ376" s="203"/>
      <c r="AR376" s="203"/>
      <c r="AS376" s="203"/>
      <c r="AT376" s="203"/>
      <c r="AU376" s="203"/>
      <c r="AV376" s="203"/>
      <c r="AW376" s="203"/>
      <c r="AX376" s="203"/>
      <c r="AY376" s="203"/>
      <c r="AZ376" s="203"/>
      <c r="BA376" s="203"/>
      <c r="BB376" s="204"/>
      <c r="BC376" s="204"/>
      <c r="BD376" s="204"/>
      <c r="BE376" s="204"/>
      <c r="BF376" s="204"/>
      <c r="BG376" s="204"/>
      <c r="BH376" s="204"/>
      <c r="BI376" s="204"/>
      <c r="BJ376" s="204"/>
      <c r="BK376" s="204"/>
      <c r="BL376" s="204"/>
      <c r="BM376" s="204"/>
      <c r="BN376" s="204"/>
      <c r="BO376" s="204"/>
      <c r="BP376" s="204"/>
      <c r="BQ376" s="204"/>
      <c r="BR376" s="204"/>
      <c r="BS376" s="204"/>
      <c r="BT376" s="204"/>
      <c r="BU376" s="204"/>
      <c r="BV376" s="205"/>
      <c r="BW376" s="205"/>
      <c r="BX376" s="205"/>
      <c r="BY376" s="204"/>
      <c r="BZ376" s="204"/>
      <c r="CA376" s="204"/>
      <c r="CB376" s="205"/>
      <c r="CC376" s="204"/>
      <c r="CD376" s="205"/>
      <c r="CE376" s="204"/>
      <c r="CF376" s="204"/>
      <c r="CG376" s="204"/>
      <c r="CH376" s="206"/>
      <c r="CI376" s="204"/>
      <c r="CJ376" s="204"/>
      <c r="CK376" s="204"/>
      <c r="CL376" s="204"/>
      <c r="CM376" s="204"/>
      <c r="CN376" s="206"/>
      <c r="CO376" s="204"/>
      <c r="CP376" s="204"/>
      <c r="CQ376" s="204"/>
      <c r="CR376" s="207"/>
      <c r="CS376" s="207"/>
      <c r="CT376" s="208"/>
      <c r="CU376" s="209"/>
      <c r="CV376" s="208"/>
      <c r="CW376" s="207"/>
      <c r="CX376" s="207"/>
      <c r="CY376" s="207"/>
    </row>
    <row r="377" spans="3:103">
      <c r="C377" s="192"/>
      <c r="D377" s="192"/>
      <c r="E377" s="192"/>
      <c r="F377" s="192"/>
      <c r="G377" s="193"/>
      <c r="H377" s="192"/>
      <c r="I377" s="192"/>
      <c r="J377" s="194"/>
      <c r="K377" s="195"/>
      <c r="L377" s="195"/>
      <c r="M377" s="196"/>
      <c r="N377" s="197"/>
      <c r="O377" s="196"/>
      <c r="P377" s="198"/>
      <c r="Q377" s="198"/>
      <c r="R377" s="199"/>
      <c r="S377" s="199"/>
      <c r="T377" s="198"/>
      <c r="U377" s="199"/>
      <c r="V377" s="199"/>
      <c r="W377" s="199"/>
      <c r="X377" s="198"/>
      <c r="Y377" s="200"/>
      <c r="Z377" s="198"/>
      <c r="AA377" s="198"/>
      <c r="AB377" s="199"/>
      <c r="AC377" s="199"/>
      <c r="AD377" s="201"/>
      <c r="AE377" s="202"/>
      <c r="AF377" s="202"/>
      <c r="AG377" s="203"/>
      <c r="AH377" s="203"/>
      <c r="AI377" s="203"/>
      <c r="AJ377" s="203"/>
      <c r="AK377" s="203"/>
      <c r="AL377" s="203"/>
      <c r="AM377" s="203"/>
      <c r="AN377" s="203"/>
      <c r="AO377" s="203"/>
      <c r="AP377" s="203"/>
      <c r="AQ377" s="203"/>
      <c r="AR377" s="203"/>
      <c r="AS377" s="203"/>
      <c r="AT377" s="203"/>
      <c r="AU377" s="203"/>
      <c r="AV377" s="203"/>
      <c r="AW377" s="203"/>
      <c r="AX377" s="203"/>
      <c r="AY377" s="203"/>
      <c r="AZ377" s="203"/>
      <c r="BA377" s="203"/>
      <c r="BB377" s="204"/>
      <c r="BC377" s="204"/>
      <c r="BD377" s="204"/>
      <c r="BE377" s="204"/>
      <c r="BF377" s="204"/>
      <c r="BG377" s="204"/>
      <c r="BH377" s="204"/>
      <c r="BI377" s="204"/>
      <c r="BJ377" s="204"/>
      <c r="BK377" s="204"/>
      <c r="BL377" s="204"/>
      <c r="BM377" s="204"/>
      <c r="BN377" s="204"/>
      <c r="BO377" s="204"/>
      <c r="BP377" s="204"/>
      <c r="BQ377" s="204"/>
      <c r="BR377" s="204"/>
      <c r="BS377" s="204"/>
      <c r="BT377" s="204"/>
      <c r="BU377" s="204"/>
      <c r="BV377" s="205"/>
      <c r="BW377" s="205"/>
      <c r="BX377" s="205"/>
      <c r="BY377" s="204"/>
      <c r="BZ377" s="204"/>
      <c r="CA377" s="204"/>
      <c r="CB377" s="205"/>
      <c r="CC377" s="204"/>
      <c r="CD377" s="205"/>
      <c r="CE377" s="204"/>
      <c r="CF377" s="204"/>
      <c r="CG377" s="204"/>
      <c r="CH377" s="206"/>
      <c r="CI377" s="204"/>
      <c r="CJ377" s="204"/>
      <c r="CK377" s="204"/>
      <c r="CL377" s="204"/>
      <c r="CM377" s="204"/>
      <c r="CN377" s="206"/>
      <c r="CO377" s="204"/>
      <c r="CP377" s="204"/>
      <c r="CQ377" s="204"/>
      <c r="CR377" s="207"/>
      <c r="CS377" s="207"/>
      <c r="CT377" s="208"/>
      <c r="CU377" s="209"/>
      <c r="CV377" s="208"/>
      <c r="CW377" s="207"/>
      <c r="CX377" s="207"/>
      <c r="CY377" s="207"/>
    </row>
    <row r="378" spans="3:103">
      <c r="C378" s="192"/>
      <c r="D378" s="192"/>
      <c r="E378" s="192"/>
      <c r="F378" s="192"/>
      <c r="G378" s="193"/>
      <c r="H378" s="192"/>
      <c r="I378" s="192"/>
      <c r="J378" s="194"/>
      <c r="K378" s="195"/>
      <c r="L378" s="195"/>
      <c r="M378" s="196"/>
      <c r="N378" s="197"/>
      <c r="O378" s="196"/>
      <c r="P378" s="198"/>
      <c r="Q378" s="198"/>
      <c r="R378" s="199"/>
      <c r="S378" s="199"/>
      <c r="T378" s="198"/>
      <c r="U378" s="199"/>
      <c r="V378" s="199"/>
      <c r="W378" s="199"/>
      <c r="X378" s="198"/>
      <c r="Y378" s="200"/>
      <c r="Z378" s="198"/>
      <c r="AA378" s="198"/>
      <c r="AB378" s="199"/>
      <c r="AC378" s="199"/>
      <c r="AD378" s="201"/>
      <c r="AE378" s="202"/>
      <c r="AF378" s="202"/>
      <c r="AG378" s="203"/>
      <c r="AH378" s="203"/>
      <c r="AI378" s="203"/>
      <c r="AJ378" s="203"/>
      <c r="AK378" s="203"/>
      <c r="AL378" s="203"/>
      <c r="AM378" s="203"/>
      <c r="AN378" s="203"/>
      <c r="AO378" s="203"/>
      <c r="AP378" s="203"/>
      <c r="AQ378" s="203"/>
      <c r="AR378" s="203"/>
      <c r="AS378" s="203"/>
      <c r="AT378" s="203"/>
      <c r="AU378" s="203"/>
      <c r="AV378" s="203"/>
      <c r="AW378" s="203"/>
      <c r="AX378" s="203"/>
      <c r="AY378" s="203"/>
      <c r="AZ378" s="203"/>
      <c r="BA378" s="203"/>
      <c r="BB378" s="204"/>
      <c r="BC378" s="204"/>
      <c r="BD378" s="204"/>
      <c r="BE378" s="204"/>
      <c r="BF378" s="204"/>
      <c r="BG378" s="204"/>
      <c r="BH378" s="204"/>
      <c r="BI378" s="204"/>
      <c r="BJ378" s="204"/>
      <c r="BK378" s="204"/>
      <c r="BL378" s="204"/>
      <c r="BM378" s="204"/>
      <c r="BN378" s="204"/>
      <c r="BO378" s="204"/>
      <c r="BP378" s="204"/>
      <c r="BQ378" s="204"/>
      <c r="BR378" s="204"/>
      <c r="BS378" s="204"/>
      <c r="BT378" s="204"/>
      <c r="BU378" s="204"/>
      <c r="BV378" s="205"/>
      <c r="BW378" s="205"/>
      <c r="BX378" s="205"/>
      <c r="BY378" s="204"/>
      <c r="BZ378" s="204"/>
      <c r="CA378" s="204"/>
      <c r="CB378" s="205"/>
      <c r="CC378" s="204"/>
      <c r="CD378" s="205"/>
      <c r="CE378" s="204"/>
      <c r="CF378" s="204"/>
      <c r="CG378" s="204"/>
      <c r="CH378" s="206"/>
      <c r="CI378" s="204"/>
      <c r="CJ378" s="204"/>
      <c r="CK378" s="204"/>
      <c r="CL378" s="204"/>
      <c r="CM378" s="204"/>
      <c r="CN378" s="206"/>
      <c r="CO378" s="204"/>
      <c r="CP378" s="204"/>
      <c r="CQ378" s="204"/>
      <c r="CR378" s="207"/>
      <c r="CS378" s="207"/>
      <c r="CT378" s="208"/>
      <c r="CU378" s="209"/>
      <c r="CV378" s="208"/>
      <c r="CW378" s="207"/>
      <c r="CX378" s="207"/>
      <c r="CY378" s="207"/>
    </row>
    <row r="379" spans="3:103">
      <c r="C379" s="192"/>
      <c r="D379" s="192"/>
      <c r="E379" s="192"/>
      <c r="F379" s="192"/>
      <c r="G379" s="193"/>
      <c r="H379" s="192"/>
      <c r="I379" s="192"/>
      <c r="J379" s="194"/>
      <c r="K379" s="195"/>
      <c r="L379" s="195"/>
      <c r="M379" s="196"/>
      <c r="N379" s="197"/>
      <c r="O379" s="196"/>
      <c r="P379" s="198"/>
      <c r="Q379" s="198"/>
      <c r="R379" s="199"/>
      <c r="S379" s="199"/>
      <c r="T379" s="198"/>
      <c r="U379" s="199"/>
      <c r="V379" s="199"/>
      <c r="W379" s="199"/>
      <c r="X379" s="198"/>
      <c r="Y379" s="200"/>
      <c r="Z379" s="198"/>
      <c r="AA379" s="198"/>
      <c r="AB379" s="199"/>
      <c r="AC379" s="199"/>
      <c r="AD379" s="201"/>
      <c r="AE379" s="202"/>
      <c r="AF379" s="202"/>
      <c r="AG379" s="203"/>
      <c r="AH379" s="203"/>
      <c r="AI379" s="203"/>
      <c r="AJ379" s="203"/>
      <c r="AK379" s="203"/>
      <c r="AL379" s="203"/>
      <c r="AM379" s="203"/>
      <c r="AN379" s="203"/>
      <c r="AO379" s="203"/>
      <c r="AP379" s="203"/>
      <c r="AQ379" s="203"/>
      <c r="AR379" s="203"/>
      <c r="AS379" s="203"/>
      <c r="AT379" s="203"/>
      <c r="AU379" s="203"/>
      <c r="AV379" s="203"/>
      <c r="AW379" s="203"/>
      <c r="AX379" s="203"/>
      <c r="AY379" s="203"/>
      <c r="AZ379" s="203"/>
      <c r="BA379" s="203"/>
      <c r="BB379" s="204"/>
      <c r="BC379" s="204"/>
      <c r="BD379" s="204"/>
      <c r="BE379" s="204"/>
      <c r="BF379" s="204"/>
      <c r="BG379" s="204"/>
      <c r="BH379" s="204"/>
      <c r="BI379" s="204"/>
      <c r="BJ379" s="204"/>
      <c r="BK379" s="204"/>
      <c r="BL379" s="204"/>
      <c r="BM379" s="204"/>
      <c r="BN379" s="204"/>
      <c r="BO379" s="204"/>
      <c r="BP379" s="204"/>
      <c r="BQ379" s="204"/>
      <c r="BR379" s="204"/>
      <c r="BS379" s="204"/>
      <c r="BT379" s="204"/>
      <c r="BU379" s="204"/>
      <c r="BV379" s="205"/>
      <c r="BW379" s="205"/>
      <c r="BX379" s="205"/>
      <c r="BY379" s="204"/>
      <c r="BZ379" s="204"/>
      <c r="CA379" s="204"/>
      <c r="CB379" s="205"/>
      <c r="CC379" s="204"/>
      <c r="CD379" s="205"/>
      <c r="CE379" s="204"/>
      <c r="CF379" s="204"/>
      <c r="CG379" s="204"/>
      <c r="CH379" s="206"/>
      <c r="CI379" s="204"/>
      <c r="CJ379" s="204"/>
      <c r="CK379" s="204"/>
      <c r="CL379" s="204"/>
      <c r="CM379" s="204"/>
      <c r="CN379" s="206"/>
      <c r="CO379" s="204"/>
      <c r="CP379" s="204"/>
      <c r="CQ379" s="204"/>
      <c r="CR379" s="207"/>
      <c r="CS379" s="207"/>
      <c r="CT379" s="208"/>
      <c r="CU379" s="209"/>
      <c r="CV379" s="208"/>
      <c r="CW379" s="207"/>
      <c r="CX379" s="207"/>
      <c r="CY379" s="207"/>
    </row>
    <row r="380" spans="3:103">
      <c r="C380" s="192"/>
      <c r="D380" s="192"/>
      <c r="E380" s="192"/>
      <c r="F380" s="192"/>
      <c r="G380" s="193"/>
      <c r="H380" s="192"/>
      <c r="I380" s="192"/>
      <c r="J380" s="194"/>
      <c r="K380" s="195"/>
      <c r="L380" s="195"/>
      <c r="M380" s="196"/>
      <c r="N380" s="197"/>
      <c r="O380" s="196"/>
      <c r="P380" s="198"/>
      <c r="Q380" s="198"/>
      <c r="R380" s="199"/>
      <c r="S380" s="199"/>
      <c r="T380" s="198"/>
      <c r="U380" s="199"/>
      <c r="V380" s="199"/>
      <c r="W380" s="199"/>
      <c r="X380" s="198"/>
      <c r="Y380" s="200"/>
      <c r="Z380" s="198"/>
      <c r="AA380" s="198"/>
      <c r="AB380" s="199"/>
      <c r="AC380" s="199"/>
      <c r="AD380" s="201"/>
      <c r="AE380" s="202"/>
      <c r="AF380" s="202"/>
      <c r="AG380" s="203"/>
      <c r="AH380" s="203"/>
      <c r="AI380" s="203"/>
      <c r="AJ380" s="203"/>
      <c r="AK380" s="203"/>
      <c r="AL380" s="203"/>
      <c r="AM380" s="203"/>
      <c r="AN380" s="203"/>
      <c r="AO380" s="203"/>
      <c r="AP380" s="203"/>
      <c r="AQ380" s="203"/>
      <c r="AR380" s="203"/>
      <c r="AS380" s="203"/>
      <c r="AT380" s="203"/>
      <c r="AU380" s="203"/>
      <c r="AV380" s="203"/>
      <c r="AW380" s="203"/>
      <c r="AX380" s="203"/>
      <c r="AY380" s="203"/>
      <c r="AZ380" s="203"/>
      <c r="BA380" s="203"/>
      <c r="BB380" s="204"/>
      <c r="BC380" s="204"/>
      <c r="BD380" s="204"/>
      <c r="BE380" s="204"/>
      <c r="BF380" s="204"/>
      <c r="BG380" s="204"/>
      <c r="BH380" s="204"/>
      <c r="BI380" s="204"/>
      <c r="BJ380" s="204"/>
      <c r="BK380" s="204"/>
      <c r="BL380" s="204"/>
      <c r="BM380" s="204"/>
      <c r="BN380" s="204"/>
      <c r="BO380" s="204"/>
      <c r="BP380" s="204"/>
      <c r="BQ380" s="204"/>
      <c r="BR380" s="204"/>
      <c r="BS380" s="204"/>
      <c r="BT380" s="204"/>
      <c r="BU380" s="204"/>
      <c r="BV380" s="205"/>
      <c r="BW380" s="205"/>
      <c r="BX380" s="205"/>
      <c r="BY380" s="204"/>
      <c r="BZ380" s="204"/>
      <c r="CA380" s="204"/>
      <c r="CB380" s="205"/>
      <c r="CC380" s="204"/>
      <c r="CD380" s="205"/>
      <c r="CE380" s="204"/>
      <c r="CF380" s="204"/>
      <c r="CG380" s="204"/>
      <c r="CH380" s="206"/>
      <c r="CI380" s="204"/>
      <c r="CJ380" s="204"/>
      <c r="CK380" s="204"/>
      <c r="CL380" s="204"/>
      <c r="CM380" s="204"/>
      <c r="CN380" s="206"/>
      <c r="CO380" s="204"/>
      <c r="CP380" s="204"/>
      <c r="CQ380" s="204"/>
      <c r="CR380" s="207"/>
      <c r="CS380" s="207"/>
      <c r="CT380" s="208"/>
      <c r="CU380" s="209"/>
      <c r="CV380" s="208"/>
      <c r="CW380" s="207"/>
      <c r="CX380" s="207"/>
      <c r="CY380" s="207"/>
    </row>
    <row r="381" spans="3:103">
      <c r="C381" s="192"/>
      <c r="D381" s="192"/>
      <c r="E381" s="192"/>
      <c r="F381" s="192"/>
      <c r="G381" s="193"/>
      <c r="H381" s="192"/>
      <c r="I381" s="192"/>
      <c r="J381" s="194"/>
      <c r="K381" s="195"/>
      <c r="L381" s="195"/>
      <c r="M381" s="196"/>
      <c r="N381" s="197"/>
      <c r="O381" s="196"/>
      <c r="P381" s="198"/>
      <c r="Q381" s="198"/>
      <c r="R381" s="199"/>
      <c r="S381" s="199"/>
      <c r="T381" s="198"/>
      <c r="U381" s="199"/>
      <c r="V381" s="199"/>
      <c r="W381" s="199"/>
      <c r="X381" s="198"/>
      <c r="Y381" s="200"/>
      <c r="Z381" s="198"/>
      <c r="AA381" s="198"/>
      <c r="AB381" s="199"/>
      <c r="AC381" s="199"/>
      <c r="AD381" s="201"/>
      <c r="AE381" s="202"/>
      <c r="AF381" s="202"/>
      <c r="AG381" s="203"/>
      <c r="AH381" s="203"/>
      <c r="AI381" s="203"/>
      <c r="AJ381" s="203"/>
      <c r="AK381" s="203"/>
      <c r="AL381" s="203"/>
      <c r="AM381" s="203"/>
      <c r="AN381" s="203"/>
      <c r="AO381" s="203"/>
      <c r="AP381" s="203"/>
      <c r="AQ381" s="203"/>
      <c r="AR381" s="203"/>
      <c r="AS381" s="203"/>
      <c r="AT381" s="203"/>
      <c r="AU381" s="203"/>
      <c r="AV381" s="203"/>
      <c r="AW381" s="203"/>
      <c r="AX381" s="203"/>
      <c r="AY381" s="203"/>
      <c r="AZ381" s="203"/>
      <c r="BA381" s="203"/>
      <c r="BB381" s="204"/>
      <c r="BC381" s="204"/>
      <c r="BD381" s="204"/>
      <c r="BE381" s="204"/>
      <c r="BF381" s="204"/>
      <c r="BG381" s="204"/>
      <c r="BH381" s="204"/>
      <c r="BI381" s="204"/>
      <c r="BJ381" s="204"/>
      <c r="BK381" s="204"/>
      <c r="BL381" s="204"/>
      <c r="BM381" s="204"/>
      <c r="BN381" s="204"/>
      <c r="BO381" s="204"/>
      <c r="BP381" s="204"/>
      <c r="BQ381" s="204"/>
      <c r="BR381" s="204"/>
      <c r="BS381" s="204"/>
      <c r="BT381" s="204"/>
      <c r="BU381" s="204"/>
      <c r="BV381" s="205"/>
      <c r="BW381" s="205"/>
      <c r="BX381" s="205"/>
      <c r="BY381" s="204"/>
      <c r="BZ381" s="204"/>
      <c r="CA381" s="204"/>
      <c r="CB381" s="205"/>
      <c r="CC381" s="204"/>
      <c r="CD381" s="205"/>
      <c r="CE381" s="204"/>
      <c r="CF381" s="204"/>
      <c r="CG381" s="204"/>
      <c r="CH381" s="206"/>
      <c r="CI381" s="204"/>
      <c r="CJ381" s="204"/>
      <c r="CK381" s="204"/>
      <c r="CL381" s="204"/>
      <c r="CM381" s="204"/>
      <c r="CN381" s="206"/>
      <c r="CO381" s="204"/>
      <c r="CP381" s="204"/>
      <c r="CQ381" s="204"/>
      <c r="CR381" s="207"/>
      <c r="CS381" s="207"/>
      <c r="CT381" s="208"/>
      <c r="CU381" s="209"/>
      <c r="CV381" s="208"/>
      <c r="CW381" s="207"/>
      <c r="CX381" s="207"/>
      <c r="CY381" s="207"/>
    </row>
    <row r="382" spans="3:103">
      <c r="C382" s="192"/>
      <c r="D382" s="192"/>
      <c r="E382" s="192"/>
      <c r="F382" s="192"/>
      <c r="G382" s="193"/>
      <c r="H382" s="192"/>
      <c r="I382" s="192"/>
      <c r="J382" s="194"/>
      <c r="K382" s="195"/>
      <c r="L382" s="195"/>
      <c r="M382" s="196"/>
      <c r="N382" s="197"/>
      <c r="O382" s="196"/>
      <c r="P382" s="198"/>
      <c r="Q382" s="198"/>
      <c r="R382" s="199"/>
      <c r="S382" s="199"/>
      <c r="T382" s="198"/>
      <c r="U382" s="199"/>
      <c r="V382" s="199"/>
      <c r="W382" s="199"/>
      <c r="X382" s="198"/>
      <c r="Y382" s="200"/>
      <c r="Z382" s="198"/>
      <c r="AA382" s="198"/>
      <c r="AB382" s="199"/>
      <c r="AC382" s="199"/>
      <c r="AD382" s="201"/>
      <c r="AE382" s="202"/>
      <c r="AF382" s="202"/>
      <c r="AG382" s="203"/>
      <c r="AH382" s="203"/>
      <c r="AI382" s="203"/>
      <c r="AJ382" s="203"/>
      <c r="AK382" s="203"/>
      <c r="AL382" s="203"/>
      <c r="AM382" s="203"/>
      <c r="AN382" s="203"/>
      <c r="AO382" s="203"/>
      <c r="AP382" s="203"/>
      <c r="AQ382" s="203"/>
      <c r="AR382" s="203"/>
      <c r="AS382" s="203"/>
      <c r="AT382" s="203"/>
      <c r="AU382" s="203"/>
      <c r="AV382" s="203"/>
      <c r="AW382" s="203"/>
      <c r="AX382" s="203"/>
      <c r="AY382" s="203"/>
      <c r="AZ382" s="203"/>
      <c r="BA382" s="203"/>
      <c r="BB382" s="204"/>
      <c r="BC382" s="204"/>
      <c r="BD382" s="204"/>
      <c r="BE382" s="204"/>
      <c r="BF382" s="204"/>
      <c r="BG382" s="204"/>
      <c r="BH382" s="204"/>
      <c r="BI382" s="204"/>
      <c r="BJ382" s="204"/>
      <c r="BK382" s="204"/>
      <c r="BL382" s="204"/>
      <c r="BM382" s="204"/>
      <c r="BN382" s="204"/>
      <c r="BO382" s="204"/>
      <c r="BP382" s="204"/>
      <c r="BQ382" s="204"/>
      <c r="BR382" s="204"/>
      <c r="BS382" s="204"/>
      <c r="BT382" s="204"/>
      <c r="BU382" s="204"/>
      <c r="BV382" s="205"/>
      <c r="BW382" s="205"/>
      <c r="BX382" s="205"/>
      <c r="BY382" s="204"/>
      <c r="BZ382" s="204"/>
      <c r="CA382" s="204"/>
      <c r="CB382" s="205"/>
      <c r="CC382" s="204"/>
      <c r="CD382" s="205"/>
      <c r="CE382" s="204"/>
      <c r="CF382" s="204"/>
      <c r="CG382" s="204"/>
      <c r="CH382" s="206"/>
      <c r="CI382" s="204"/>
      <c r="CJ382" s="204"/>
      <c r="CK382" s="204"/>
      <c r="CL382" s="204"/>
      <c r="CM382" s="204"/>
      <c r="CN382" s="206"/>
      <c r="CO382" s="204"/>
      <c r="CP382" s="204"/>
      <c r="CQ382" s="204"/>
      <c r="CR382" s="207"/>
      <c r="CS382" s="207"/>
      <c r="CT382" s="208"/>
      <c r="CU382" s="209"/>
      <c r="CV382" s="208"/>
      <c r="CW382" s="207"/>
      <c r="CX382" s="207"/>
      <c r="CY382" s="207"/>
    </row>
    <row r="383" spans="3:103">
      <c r="C383" s="192"/>
      <c r="D383" s="192"/>
      <c r="E383" s="192"/>
      <c r="F383" s="192"/>
      <c r="G383" s="193"/>
      <c r="H383" s="192"/>
      <c r="I383" s="192"/>
      <c r="J383" s="194"/>
      <c r="K383" s="195"/>
      <c r="L383" s="195"/>
      <c r="M383" s="196"/>
      <c r="N383" s="197"/>
      <c r="O383" s="196"/>
      <c r="P383" s="198"/>
      <c r="Q383" s="198"/>
      <c r="R383" s="199"/>
      <c r="S383" s="199"/>
      <c r="T383" s="198"/>
      <c r="U383" s="199"/>
      <c r="V383" s="199"/>
      <c r="W383" s="199"/>
      <c r="X383" s="198"/>
      <c r="Y383" s="200"/>
      <c r="Z383" s="198"/>
      <c r="AA383" s="198"/>
      <c r="AB383" s="199"/>
      <c r="AC383" s="199"/>
      <c r="AD383" s="201"/>
      <c r="AE383" s="202"/>
      <c r="AF383" s="202"/>
      <c r="AG383" s="203"/>
      <c r="AH383" s="203"/>
      <c r="AI383" s="203"/>
      <c r="AJ383" s="203"/>
      <c r="AK383" s="203"/>
      <c r="AL383" s="203"/>
      <c r="AM383" s="203"/>
      <c r="AN383" s="203"/>
      <c r="AO383" s="203"/>
      <c r="AP383" s="203"/>
      <c r="AQ383" s="203"/>
      <c r="AR383" s="203"/>
      <c r="AS383" s="203"/>
      <c r="AT383" s="203"/>
      <c r="AU383" s="203"/>
      <c r="AV383" s="203"/>
      <c r="AW383" s="203"/>
      <c r="AX383" s="203"/>
      <c r="AY383" s="203"/>
      <c r="AZ383" s="203"/>
      <c r="BA383" s="203"/>
      <c r="BB383" s="204"/>
      <c r="BC383" s="204"/>
      <c r="BD383" s="204"/>
      <c r="BE383" s="204"/>
      <c r="BF383" s="204"/>
      <c r="BG383" s="204"/>
      <c r="BH383" s="204"/>
      <c r="BI383" s="204"/>
      <c r="BJ383" s="204"/>
      <c r="BK383" s="204"/>
      <c r="BL383" s="204"/>
      <c r="BM383" s="204"/>
      <c r="BN383" s="204"/>
      <c r="BO383" s="204"/>
      <c r="BP383" s="204"/>
      <c r="BQ383" s="204"/>
      <c r="BR383" s="204"/>
      <c r="BS383" s="204"/>
      <c r="BT383" s="204"/>
      <c r="BU383" s="204"/>
      <c r="BV383" s="205"/>
      <c r="BW383" s="205"/>
      <c r="BX383" s="205"/>
      <c r="BY383" s="204"/>
      <c r="BZ383" s="204"/>
      <c r="CA383" s="204"/>
      <c r="CB383" s="205"/>
      <c r="CC383" s="204"/>
      <c r="CD383" s="205"/>
      <c r="CE383" s="204"/>
      <c r="CF383" s="204"/>
      <c r="CG383" s="204"/>
      <c r="CH383" s="206"/>
      <c r="CI383" s="204"/>
      <c r="CJ383" s="204"/>
      <c r="CK383" s="204"/>
      <c r="CL383" s="204"/>
      <c r="CM383" s="204"/>
      <c r="CN383" s="206"/>
      <c r="CO383" s="204"/>
      <c r="CP383" s="204"/>
      <c r="CQ383" s="204"/>
      <c r="CR383" s="207"/>
      <c r="CS383" s="207"/>
      <c r="CT383" s="208"/>
      <c r="CU383" s="209"/>
      <c r="CV383" s="208"/>
      <c r="CW383" s="207"/>
      <c r="CX383" s="207"/>
      <c r="CY383" s="207"/>
    </row>
    <row r="384" spans="3:103">
      <c r="C384" s="192"/>
      <c r="D384" s="192"/>
      <c r="E384" s="192"/>
      <c r="F384" s="192"/>
      <c r="G384" s="193"/>
      <c r="H384" s="192"/>
      <c r="I384" s="192"/>
      <c r="J384" s="194"/>
      <c r="K384" s="195"/>
      <c r="L384" s="195"/>
      <c r="M384" s="196"/>
      <c r="N384" s="197"/>
      <c r="O384" s="196"/>
      <c r="P384" s="198"/>
      <c r="Q384" s="198"/>
      <c r="R384" s="199"/>
      <c r="S384" s="199"/>
      <c r="T384" s="198"/>
      <c r="U384" s="199"/>
      <c r="V384" s="199"/>
      <c r="W384" s="199"/>
      <c r="X384" s="198"/>
      <c r="Y384" s="200"/>
      <c r="Z384" s="198"/>
      <c r="AA384" s="198"/>
      <c r="AB384" s="199"/>
      <c r="AC384" s="199"/>
      <c r="AD384" s="201"/>
      <c r="AE384" s="202"/>
      <c r="AF384" s="202"/>
      <c r="AG384" s="203"/>
      <c r="AH384" s="203"/>
      <c r="AI384" s="203"/>
      <c r="AJ384" s="203"/>
      <c r="AK384" s="203"/>
      <c r="AL384" s="203"/>
      <c r="AM384" s="203"/>
      <c r="AN384" s="203"/>
      <c r="AO384" s="203"/>
      <c r="AP384" s="203"/>
      <c r="AQ384" s="203"/>
      <c r="AR384" s="203"/>
      <c r="AS384" s="203"/>
      <c r="AT384" s="203"/>
      <c r="AU384" s="203"/>
      <c r="AV384" s="203"/>
      <c r="AW384" s="203"/>
      <c r="AX384" s="203"/>
      <c r="AY384" s="203"/>
      <c r="AZ384" s="203"/>
      <c r="BA384" s="203"/>
      <c r="BB384" s="204"/>
      <c r="BC384" s="204"/>
      <c r="BD384" s="204"/>
      <c r="BE384" s="204"/>
      <c r="BF384" s="204"/>
      <c r="BG384" s="204"/>
      <c r="BH384" s="204"/>
      <c r="BI384" s="204"/>
      <c r="BJ384" s="204"/>
      <c r="BK384" s="204"/>
      <c r="BL384" s="204"/>
      <c r="BM384" s="204"/>
      <c r="BN384" s="204"/>
      <c r="BO384" s="204"/>
      <c r="BP384" s="204"/>
      <c r="BQ384" s="204"/>
      <c r="BR384" s="204"/>
      <c r="BS384" s="204"/>
      <c r="BT384" s="204"/>
      <c r="BU384" s="204"/>
      <c r="BV384" s="205"/>
      <c r="BW384" s="205"/>
      <c r="BX384" s="205"/>
      <c r="BY384" s="204"/>
      <c r="BZ384" s="204"/>
      <c r="CA384" s="204"/>
      <c r="CB384" s="205"/>
      <c r="CC384" s="204"/>
      <c r="CD384" s="205"/>
      <c r="CE384" s="204"/>
      <c r="CF384" s="204"/>
      <c r="CG384" s="204"/>
      <c r="CH384" s="206"/>
      <c r="CI384" s="204"/>
      <c r="CJ384" s="204"/>
      <c r="CK384" s="204"/>
      <c r="CL384" s="204"/>
      <c r="CM384" s="204"/>
      <c r="CN384" s="206"/>
      <c r="CO384" s="204"/>
      <c r="CP384" s="204"/>
      <c r="CQ384" s="204"/>
      <c r="CR384" s="207"/>
      <c r="CS384" s="207"/>
      <c r="CT384" s="208"/>
      <c r="CU384" s="209"/>
      <c r="CV384" s="208"/>
      <c r="CW384" s="207"/>
      <c r="CX384" s="207"/>
      <c r="CY384" s="207"/>
    </row>
    <row r="385" spans="3:103">
      <c r="C385" s="192"/>
      <c r="D385" s="192"/>
      <c r="E385" s="192"/>
      <c r="F385" s="192"/>
      <c r="G385" s="193"/>
      <c r="H385" s="192"/>
      <c r="I385" s="192"/>
      <c r="J385" s="194"/>
      <c r="K385" s="195"/>
      <c r="L385" s="195"/>
      <c r="M385" s="196"/>
      <c r="N385" s="197"/>
      <c r="O385" s="196"/>
      <c r="P385" s="198"/>
      <c r="Q385" s="198"/>
      <c r="R385" s="199"/>
      <c r="S385" s="199"/>
      <c r="T385" s="198"/>
      <c r="U385" s="199"/>
      <c r="V385" s="199"/>
      <c r="W385" s="199"/>
      <c r="X385" s="198"/>
      <c r="Y385" s="200"/>
      <c r="Z385" s="198"/>
      <c r="AA385" s="198"/>
      <c r="AB385" s="199"/>
      <c r="AC385" s="199"/>
      <c r="AD385" s="201"/>
      <c r="AE385" s="202"/>
      <c r="AF385" s="202"/>
      <c r="AG385" s="203"/>
      <c r="AH385" s="203"/>
      <c r="AI385" s="203"/>
      <c r="AJ385" s="203"/>
      <c r="AK385" s="203"/>
      <c r="AL385" s="203"/>
      <c r="AM385" s="203"/>
      <c r="AN385" s="203"/>
      <c r="AO385" s="203"/>
      <c r="AP385" s="203"/>
      <c r="AQ385" s="203"/>
      <c r="AR385" s="203"/>
      <c r="AS385" s="203"/>
      <c r="AT385" s="203"/>
      <c r="AU385" s="203"/>
      <c r="AV385" s="203"/>
      <c r="AW385" s="203"/>
      <c r="AX385" s="203"/>
      <c r="AY385" s="203"/>
      <c r="AZ385" s="203"/>
      <c r="BA385" s="203"/>
      <c r="BB385" s="204"/>
      <c r="BC385" s="204"/>
      <c r="BD385" s="204"/>
      <c r="BE385" s="204"/>
      <c r="BF385" s="204"/>
      <c r="BG385" s="204"/>
      <c r="BH385" s="204"/>
      <c r="BI385" s="204"/>
      <c r="BJ385" s="204"/>
      <c r="BK385" s="204"/>
      <c r="BL385" s="204"/>
      <c r="BM385" s="204"/>
      <c r="BN385" s="204"/>
      <c r="BO385" s="204"/>
      <c r="BP385" s="204"/>
      <c r="BQ385" s="204"/>
      <c r="BR385" s="204"/>
      <c r="BS385" s="204"/>
      <c r="BT385" s="204"/>
      <c r="BU385" s="204"/>
      <c r="BV385" s="205"/>
      <c r="BW385" s="205"/>
      <c r="BX385" s="205"/>
      <c r="BY385" s="204"/>
      <c r="BZ385" s="204"/>
      <c r="CA385" s="204"/>
      <c r="CB385" s="205"/>
      <c r="CC385" s="204"/>
      <c r="CD385" s="205"/>
      <c r="CE385" s="204"/>
      <c r="CF385" s="204"/>
      <c r="CG385" s="204"/>
      <c r="CH385" s="206"/>
      <c r="CI385" s="204"/>
      <c r="CJ385" s="204"/>
      <c r="CK385" s="204"/>
      <c r="CL385" s="204"/>
      <c r="CM385" s="204"/>
      <c r="CN385" s="206"/>
      <c r="CO385" s="204"/>
      <c r="CP385" s="204"/>
      <c r="CQ385" s="204"/>
      <c r="CR385" s="207"/>
      <c r="CS385" s="207"/>
      <c r="CT385" s="208"/>
      <c r="CU385" s="209"/>
      <c r="CV385" s="208"/>
      <c r="CW385" s="207"/>
      <c r="CX385" s="207"/>
      <c r="CY385" s="207"/>
    </row>
    <row r="386" spans="3:103">
      <c r="C386" s="192"/>
      <c r="D386" s="192"/>
      <c r="E386" s="192"/>
      <c r="F386" s="192"/>
      <c r="G386" s="193"/>
      <c r="H386" s="192"/>
      <c r="I386" s="192"/>
      <c r="J386" s="194"/>
      <c r="K386" s="195"/>
      <c r="L386" s="195"/>
      <c r="M386" s="196"/>
      <c r="N386" s="197"/>
      <c r="O386" s="196"/>
      <c r="P386" s="198"/>
      <c r="Q386" s="198"/>
      <c r="R386" s="199"/>
      <c r="S386" s="199"/>
      <c r="T386" s="198"/>
      <c r="U386" s="199"/>
      <c r="V386" s="199"/>
      <c r="W386" s="199"/>
      <c r="X386" s="198"/>
      <c r="Y386" s="200"/>
      <c r="Z386" s="198"/>
      <c r="AA386" s="198"/>
      <c r="AB386" s="199"/>
      <c r="AC386" s="199"/>
      <c r="AD386" s="201"/>
      <c r="AE386" s="202"/>
      <c r="AF386" s="202"/>
      <c r="AG386" s="203"/>
      <c r="AH386" s="203"/>
      <c r="AI386" s="203"/>
      <c r="AJ386" s="203"/>
      <c r="AK386" s="203"/>
      <c r="AL386" s="203"/>
      <c r="AM386" s="203"/>
      <c r="AN386" s="203"/>
      <c r="AO386" s="203"/>
      <c r="AP386" s="203"/>
      <c r="AQ386" s="203"/>
      <c r="AR386" s="203"/>
      <c r="AS386" s="203"/>
      <c r="AT386" s="203"/>
      <c r="AU386" s="203"/>
      <c r="AV386" s="203"/>
      <c r="AW386" s="203"/>
      <c r="AX386" s="203"/>
      <c r="AY386" s="203"/>
      <c r="AZ386" s="203"/>
      <c r="BA386" s="203"/>
      <c r="BB386" s="204"/>
      <c r="BC386" s="204"/>
      <c r="BD386" s="204"/>
      <c r="BE386" s="204"/>
      <c r="BF386" s="204"/>
      <c r="BG386" s="204"/>
      <c r="BH386" s="204"/>
      <c r="BI386" s="204"/>
      <c r="BJ386" s="204"/>
      <c r="BK386" s="204"/>
      <c r="BL386" s="204"/>
      <c r="BM386" s="204"/>
      <c r="BN386" s="204"/>
      <c r="BO386" s="204"/>
      <c r="BP386" s="204"/>
      <c r="BQ386" s="204"/>
      <c r="BR386" s="204"/>
      <c r="BS386" s="204"/>
      <c r="BT386" s="204"/>
      <c r="BU386" s="204"/>
      <c r="BV386" s="205"/>
      <c r="BW386" s="205"/>
      <c r="BX386" s="205"/>
      <c r="BY386" s="204"/>
      <c r="BZ386" s="204"/>
      <c r="CA386" s="204"/>
      <c r="CB386" s="205"/>
      <c r="CC386" s="204"/>
      <c r="CD386" s="205"/>
      <c r="CE386" s="204"/>
      <c r="CF386" s="204"/>
      <c r="CG386" s="204"/>
      <c r="CH386" s="206"/>
      <c r="CI386" s="204"/>
      <c r="CJ386" s="204"/>
      <c r="CK386" s="204"/>
      <c r="CL386" s="204"/>
      <c r="CM386" s="204"/>
      <c r="CN386" s="206"/>
      <c r="CO386" s="204"/>
      <c r="CP386" s="204"/>
      <c r="CQ386" s="204"/>
      <c r="CR386" s="207"/>
      <c r="CS386" s="207"/>
      <c r="CT386" s="208"/>
      <c r="CU386" s="209"/>
      <c r="CV386" s="208"/>
      <c r="CW386" s="207"/>
      <c r="CX386" s="207"/>
      <c r="CY386" s="207"/>
    </row>
    <row r="387" spans="3:103">
      <c r="C387" s="192"/>
      <c r="D387" s="192"/>
      <c r="E387" s="192"/>
      <c r="F387" s="192"/>
      <c r="G387" s="193"/>
      <c r="H387" s="192"/>
      <c r="I387" s="192"/>
      <c r="J387" s="194"/>
      <c r="K387" s="195"/>
      <c r="L387" s="195"/>
      <c r="M387" s="196"/>
      <c r="N387" s="197"/>
      <c r="O387" s="196"/>
      <c r="P387" s="198"/>
      <c r="Q387" s="198"/>
      <c r="R387" s="199"/>
      <c r="S387" s="199"/>
      <c r="T387" s="198"/>
      <c r="U387" s="199"/>
      <c r="V387" s="199"/>
      <c r="W387" s="199"/>
      <c r="X387" s="198"/>
      <c r="Y387" s="200"/>
      <c r="Z387" s="198"/>
      <c r="AA387" s="198"/>
      <c r="AB387" s="199"/>
      <c r="AC387" s="199"/>
      <c r="AD387" s="201"/>
      <c r="AE387" s="202"/>
      <c r="AF387" s="202"/>
      <c r="AG387" s="203"/>
      <c r="AH387" s="203"/>
      <c r="AI387" s="203"/>
      <c r="AJ387" s="203"/>
      <c r="AK387" s="203"/>
      <c r="AL387" s="203"/>
      <c r="AM387" s="203"/>
      <c r="AN387" s="203"/>
      <c r="AO387" s="203"/>
      <c r="AP387" s="203"/>
      <c r="AQ387" s="203"/>
      <c r="AR387" s="203"/>
      <c r="AS387" s="203"/>
      <c r="AT387" s="203"/>
      <c r="AU387" s="203"/>
      <c r="AV387" s="203"/>
      <c r="AW387" s="203"/>
      <c r="AX387" s="203"/>
      <c r="AY387" s="203"/>
      <c r="AZ387" s="203"/>
      <c r="BA387" s="203"/>
      <c r="BB387" s="204"/>
      <c r="BC387" s="204"/>
      <c r="BD387" s="204"/>
      <c r="BE387" s="204"/>
      <c r="BF387" s="204"/>
      <c r="BG387" s="204"/>
      <c r="BH387" s="204"/>
      <c r="BI387" s="204"/>
      <c r="BJ387" s="204"/>
      <c r="BK387" s="204"/>
      <c r="BL387" s="204"/>
      <c r="BM387" s="204"/>
      <c r="BN387" s="204"/>
      <c r="BO387" s="204"/>
      <c r="BP387" s="204"/>
      <c r="BQ387" s="204"/>
      <c r="BR387" s="204"/>
      <c r="BS387" s="204"/>
      <c r="BT387" s="204"/>
      <c r="BU387" s="204"/>
      <c r="BV387" s="205"/>
      <c r="BW387" s="205"/>
      <c r="BX387" s="205"/>
      <c r="BY387" s="204"/>
      <c r="BZ387" s="204"/>
      <c r="CA387" s="204"/>
      <c r="CB387" s="205"/>
      <c r="CC387" s="204"/>
      <c r="CD387" s="205"/>
      <c r="CE387" s="204"/>
      <c r="CF387" s="204"/>
      <c r="CG387" s="204"/>
      <c r="CH387" s="206"/>
      <c r="CI387" s="204"/>
      <c r="CJ387" s="204"/>
      <c r="CK387" s="204"/>
      <c r="CL387" s="204"/>
      <c r="CM387" s="204"/>
      <c r="CN387" s="206"/>
      <c r="CO387" s="204"/>
      <c r="CP387" s="204"/>
      <c r="CQ387" s="204"/>
      <c r="CR387" s="207"/>
      <c r="CS387" s="207"/>
      <c r="CT387" s="208"/>
      <c r="CU387" s="209"/>
      <c r="CV387" s="208"/>
      <c r="CW387" s="207"/>
      <c r="CX387" s="207"/>
      <c r="CY387" s="207"/>
    </row>
    <row r="388" spans="3:103">
      <c r="C388" s="192"/>
      <c r="D388" s="192"/>
      <c r="E388" s="192"/>
      <c r="F388" s="192"/>
      <c r="G388" s="193"/>
      <c r="H388" s="192"/>
      <c r="I388" s="192"/>
      <c r="J388" s="194"/>
      <c r="K388" s="195"/>
      <c r="L388" s="195"/>
      <c r="M388" s="196"/>
      <c r="N388" s="197"/>
      <c r="O388" s="196"/>
      <c r="P388" s="198"/>
      <c r="Q388" s="198"/>
      <c r="R388" s="199"/>
      <c r="S388" s="199"/>
      <c r="T388" s="198"/>
      <c r="U388" s="199"/>
      <c r="V388" s="199"/>
      <c r="W388" s="199"/>
      <c r="X388" s="198"/>
      <c r="Y388" s="200"/>
      <c r="Z388" s="198"/>
      <c r="AA388" s="198"/>
      <c r="AB388" s="199"/>
      <c r="AC388" s="199"/>
      <c r="AD388" s="201"/>
      <c r="AE388" s="202"/>
      <c r="AF388" s="202"/>
      <c r="AG388" s="203"/>
      <c r="AH388" s="203"/>
      <c r="AI388" s="203"/>
      <c r="AJ388" s="203"/>
      <c r="AK388" s="203"/>
      <c r="AL388" s="203"/>
      <c r="AM388" s="203"/>
      <c r="AN388" s="203"/>
      <c r="AO388" s="203"/>
      <c r="AP388" s="203"/>
      <c r="AQ388" s="203"/>
      <c r="AR388" s="203"/>
      <c r="AS388" s="203"/>
      <c r="AT388" s="203"/>
      <c r="AU388" s="203"/>
      <c r="AV388" s="203"/>
      <c r="AW388" s="203"/>
      <c r="AX388" s="203"/>
      <c r="AY388" s="203"/>
      <c r="AZ388" s="203"/>
      <c r="BA388" s="203"/>
      <c r="BB388" s="204"/>
      <c r="BC388" s="204"/>
      <c r="BD388" s="204"/>
      <c r="BE388" s="204"/>
      <c r="BF388" s="204"/>
      <c r="BG388" s="204"/>
      <c r="BH388" s="204"/>
      <c r="BI388" s="204"/>
      <c r="BJ388" s="204"/>
      <c r="BK388" s="204"/>
      <c r="BL388" s="204"/>
      <c r="BM388" s="204"/>
      <c r="BN388" s="204"/>
      <c r="BO388" s="204"/>
      <c r="BP388" s="204"/>
      <c r="BQ388" s="204"/>
      <c r="BR388" s="204"/>
      <c r="BS388" s="204"/>
      <c r="BT388" s="204"/>
      <c r="BU388" s="204"/>
      <c r="BV388" s="205"/>
      <c r="BW388" s="205"/>
      <c r="BX388" s="205"/>
      <c r="BY388" s="204"/>
      <c r="BZ388" s="204"/>
      <c r="CA388" s="204"/>
      <c r="CB388" s="205"/>
      <c r="CC388" s="204"/>
      <c r="CD388" s="205"/>
      <c r="CE388" s="204"/>
      <c r="CF388" s="204"/>
      <c r="CG388" s="204"/>
      <c r="CH388" s="206"/>
      <c r="CI388" s="204"/>
      <c r="CJ388" s="204"/>
      <c r="CK388" s="204"/>
      <c r="CL388" s="204"/>
      <c r="CM388" s="204"/>
      <c r="CN388" s="206"/>
      <c r="CO388" s="204"/>
      <c r="CP388" s="204"/>
      <c r="CQ388" s="204"/>
      <c r="CR388" s="207"/>
      <c r="CS388" s="207"/>
      <c r="CT388" s="208"/>
      <c r="CU388" s="209"/>
      <c r="CV388" s="208"/>
      <c r="CW388" s="207"/>
      <c r="CX388" s="207"/>
      <c r="CY388" s="207"/>
    </row>
    <row r="389" spans="3:103">
      <c r="C389" s="192"/>
      <c r="D389" s="192"/>
      <c r="E389" s="192"/>
      <c r="F389" s="192"/>
      <c r="G389" s="193"/>
      <c r="H389" s="192"/>
      <c r="I389" s="192"/>
      <c r="J389" s="194"/>
      <c r="K389" s="195"/>
      <c r="L389" s="195"/>
      <c r="M389" s="196"/>
      <c r="N389" s="197"/>
      <c r="O389" s="196"/>
      <c r="P389" s="198"/>
      <c r="Q389" s="198"/>
      <c r="R389" s="199"/>
      <c r="S389" s="199"/>
      <c r="T389" s="198"/>
      <c r="U389" s="199"/>
      <c r="V389" s="199"/>
      <c r="W389" s="199"/>
      <c r="X389" s="198"/>
      <c r="Y389" s="200"/>
      <c r="Z389" s="198"/>
      <c r="AA389" s="198"/>
      <c r="AB389" s="199"/>
      <c r="AC389" s="199"/>
      <c r="AD389" s="201"/>
      <c r="AE389" s="202"/>
      <c r="AF389" s="202"/>
      <c r="AG389" s="203"/>
      <c r="AH389" s="203"/>
      <c r="AI389" s="203"/>
      <c r="AJ389" s="203"/>
      <c r="AK389" s="203"/>
      <c r="AL389" s="203"/>
      <c r="AM389" s="203"/>
      <c r="AN389" s="203"/>
      <c r="AO389" s="203"/>
      <c r="AP389" s="203"/>
      <c r="AQ389" s="203"/>
      <c r="AR389" s="203"/>
      <c r="AS389" s="203"/>
      <c r="AT389" s="203"/>
      <c r="AU389" s="203"/>
      <c r="AV389" s="203"/>
      <c r="AW389" s="203"/>
      <c r="AX389" s="203"/>
      <c r="AY389" s="203"/>
      <c r="AZ389" s="203"/>
      <c r="BA389" s="203"/>
      <c r="BB389" s="204"/>
      <c r="BC389" s="204"/>
      <c r="BD389" s="204"/>
      <c r="BE389" s="204"/>
      <c r="BF389" s="204"/>
      <c r="BG389" s="204"/>
      <c r="BH389" s="204"/>
      <c r="BI389" s="204"/>
      <c r="BJ389" s="204"/>
      <c r="BK389" s="204"/>
      <c r="BL389" s="204"/>
      <c r="BM389" s="204"/>
      <c r="BN389" s="204"/>
      <c r="BO389" s="204"/>
      <c r="BP389" s="204"/>
      <c r="BQ389" s="204"/>
      <c r="BR389" s="204"/>
      <c r="BS389" s="204"/>
      <c r="BT389" s="204"/>
      <c r="BU389" s="204"/>
      <c r="BV389" s="205"/>
      <c r="BW389" s="205"/>
      <c r="BX389" s="205"/>
      <c r="BY389" s="204"/>
      <c r="BZ389" s="204"/>
      <c r="CA389" s="204"/>
      <c r="CB389" s="205"/>
      <c r="CC389" s="204"/>
      <c r="CD389" s="205"/>
      <c r="CE389" s="204"/>
      <c r="CF389" s="204"/>
      <c r="CG389" s="204"/>
      <c r="CH389" s="206"/>
      <c r="CI389" s="204"/>
      <c r="CJ389" s="204"/>
      <c r="CK389" s="204"/>
      <c r="CL389" s="204"/>
      <c r="CM389" s="204"/>
      <c r="CN389" s="206"/>
      <c r="CO389" s="204"/>
      <c r="CP389" s="204"/>
      <c r="CQ389" s="204"/>
      <c r="CR389" s="207"/>
      <c r="CS389" s="207"/>
      <c r="CT389" s="208"/>
      <c r="CU389" s="209"/>
      <c r="CV389" s="208"/>
      <c r="CW389" s="207"/>
      <c r="CX389" s="207"/>
      <c r="CY389" s="207"/>
    </row>
    <row r="390" spans="3:103">
      <c r="C390" s="192"/>
      <c r="D390" s="192"/>
      <c r="E390" s="192"/>
      <c r="F390" s="192"/>
      <c r="G390" s="193"/>
      <c r="H390" s="192"/>
      <c r="I390" s="192"/>
      <c r="J390" s="194"/>
      <c r="K390" s="195"/>
      <c r="L390" s="195"/>
      <c r="M390" s="196"/>
      <c r="N390" s="197"/>
      <c r="O390" s="196"/>
      <c r="P390" s="198"/>
      <c r="Q390" s="198"/>
      <c r="R390" s="199"/>
      <c r="S390" s="199"/>
      <c r="T390" s="198"/>
      <c r="U390" s="199"/>
      <c r="V390" s="199"/>
      <c r="W390" s="199"/>
      <c r="X390" s="198"/>
      <c r="Y390" s="200"/>
      <c r="Z390" s="198"/>
      <c r="AA390" s="198"/>
      <c r="AB390" s="199"/>
      <c r="AC390" s="199"/>
      <c r="AD390" s="201"/>
      <c r="AE390" s="202"/>
      <c r="AF390" s="202"/>
      <c r="AG390" s="203"/>
      <c r="AH390" s="203"/>
      <c r="AI390" s="203"/>
      <c r="AJ390" s="203"/>
      <c r="AK390" s="203"/>
      <c r="AL390" s="203"/>
      <c r="AM390" s="203"/>
      <c r="AN390" s="203"/>
      <c r="AO390" s="203"/>
      <c r="AP390" s="203"/>
      <c r="AQ390" s="203"/>
      <c r="AR390" s="203"/>
      <c r="AS390" s="203"/>
      <c r="AT390" s="203"/>
      <c r="AU390" s="203"/>
      <c r="AV390" s="203"/>
      <c r="AW390" s="203"/>
      <c r="AX390" s="203"/>
      <c r="AY390" s="203"/>
      <c r="AZ390" s="203"/>
      <c r="BA390" s="203"/>
      <c r="BB390" s="204"/>
      <c r="BC390" s="204"/>
      <c r="BD390" s="204"/>
      <c r="BE390" s="204"/>
      <c r="BF390" s="204"/>
      <c r="BG390" s="204"/>
      <c r="BH390" s="204"/>
      <c r="BI390" s="204"/>
      <c r="BJ390" s="204"/>
      <c r="BK390" s="204"/>
      <c r="BL390" s="204"/>
      <c r="BM390" s="204"/>
      <c r="BN390" s="204"/>
      <c r="BO390" s="204"/>
      <c r="BP390" s="204"/>
      <c r="BQ390" s="204"/>
      <c r="BR390" s="204"/>
      <c r="BS390" s="204"/>
      <c r="BT390" s="204"/>
      <c r="BU390" s="204"/>
      <c r="BV390" s="205"/>
      <c r="BW390" s="205"/>
      <c r="BX390" s="205"/>
      <c r="BY390" s="204"/>
      <c r="BZ390" s="204"/>
      <c r="CA390" s="204"/>
      <c r="CB390" s="205"/>
      <c r="CC390" s="204"/>
      <c r="CD390" s="205"/>
      <c r="CE390" s="204"/>
      <c r="CF390" s="204"/>
      <c r="CG390" s="204"/>
      <c r="CH390" s="206"/>
      <c r="CI390" s="204"/>
      <c r="CJ390" s="204"/>
      <c r="CK390" s="204"/>
      <c r="CL390" s="204"/>
      <c r="CM390" s="204"/>
      <c r="CN390" s="206"/>
      <c r="CO390" s="204"/>
      <c r="CP390" s="204"/>
      <c r="CQ390" s="204"/>
      <c r="CR390" s="207"/>
      <c r="CS390" s="207"/>
      <c r="CT390" s="208"/>
      <c r="CU390" s="209"/>
      <c r="CV390" s="208"/>
      <c r="CW390" s="207"/>
      <c r="CX390" s="207"/>
      <c r="CY390" s="207"/>
    </row>
    <row r="391" spans="3:103">
      <c r="C391" s="192"/>
      <c r="D391" s="192"/>
      <c r="E391" s="192"/>
      <c r="F391" s="192"/>
      <c r="G391" s="193"/>
      <c r="H391" s="192"/>
      <c r="I391" s="192"/>
      <c r="J391" s="194"/>
      <c r="K391" s="195"/>
      <c r="L391" s="195"/>
      <c r="M391" s="196"/>
      <c r="N391" s="197"/>
      <c r="O391" s="196"/>
      <c r="P391" s="198"/>
      <c r="Q391" s="198"/>
      <c r="R391" s="199"/>
      <c r="S391" s="199"/>
      <c r="T391" s="198"/>
      <c r="U391" s="199"/>
      <c r="V391" s="199"/>
      <c r="W391" s="199"/>
      <c r="X391" s="198"/>
      <c r="Y391" s="200"/>
      <c r="Z391" s="198"/>
      <c r="AA391" s="198"/>
      <c r="AB391" s="199"/>
      <c r="AC391" s="199"/>
      <c r="AD391" s="201"/>
      <c r="AE391" s="202"/>
      <c r="AF391" s="202"/>
      <c r="AG391" s="203"/>
      <c r="AH391" s="203"/>
      <c r="AI391" s="203"/>
      <c r="AJ391" s="203"/>
      <c r="AK391" s="203"/>
      <c r="AL391" s="203"/>
      <c r="AM391" s="203"/>
      <c r="AN391" s="203"/>
      <c r="AO391" s="203"/>
      <c r="AP391" s="203"/>
      <c r="AQ391" s="203"/>
      <c r="AR391" s="203"/>
      <c r="AS391" s="203"/>
      <c r="AT391" s="203"/>
      <c r="AU391" s="203"/>
      <c r="AV391" s="203"/>
      <c r="AW391" s="203"/>
      <c r="AX391" s="203"/>
      <c r="AY391" s="203"/>
      <c r="AZ391" s="203"/>
      <c r="BA391" s="203"/>
      <c r="BB391" s="204"/>
      <c r="BC391" s="204"/>
      <c r="BD391" s="204"/>
      <c r="BE391" s="204"/>
      <c r="BF391" s="204"/>
      <c r="BG391" s="204"/>
      <c r="BH391" s="204"/>
      <c r="BI391" s="204"/>
      <c r="BJ391" s="204"/>
      <c r="BK391" s="204"/>
      <c r="BL391" s="204"/>
      <c r="BM391" s="204"/>
      <c r="BN391" s="204"/>
      <c r="BO391" s="204"/>
      <c r="BP391" s="204"/>
      <c r="BQ391" s="204"/>
      <c r="BR391" s="204"/>
      <c r="BS391" s="204"/>
      <c r="BT391" s="204"/>
      <c r="BU391" s="204"/>
      <c r="BV391" s="205"/>
      <c r="BW391" s="205"/>
      <c r="BX391" s="205"/>
      <c r="BY391" s="204"/>
      <c r="BZ391" s="204"/>
      <c r="CA391" s="204"/>
      <c r="CB391" s="205"/>
      <c r="CC391" s="204"/>
      <c r="CD391" s="205"/>
      <c r="CE391" s="204"/>
      <c r="CF391" s="204"/>
      <c r="CG391" s="204"/>
      <c r="CH391" s="206"/>
      <c r="CI391" s="204"/>
      <c r="CJ391" s="204"/>
      <c r="CK391" s="204"/>
      <c r="CL391" s="204"/>
      <c r="CM391" s="204"/>
      <c r="CN391" s="206"/>
      <c r="CO391" s="204"/>
      <c r="CP391" s="204"/>
      <c r="CQ391" s="204"/>
      <c r="CR391" s="207"/>
      <c r="CS391" s="207"/>
      <c r="CT391" s="208"/>
      <c r="CU391" s="209"/>
      <c r="CV391" s="208"/>
      <c r="CW391" s="207"/>
      <c r="CX391" s="207"/>
      <c r="CY391" s="207"/>
    </row>
    <row r="392" spans="3:103">
      <c r="C392" s="192"/>
      <c r="D392" s="192"/>
      <c r="E392" s="192"/>
      <c r="F392" s="192"/>
      <c r="G392" s="193"/>
      <c r="H392" s="192"/>
      <c r="I392" s="192"/>
      <c r="J392" s="194"/>
      <c r="K392" s="195"/>
      <c r="L392" s="195"/>
      <c r="M392" s="196"/>
      <c r="N392" s="197"/>
      <c r="O392" s="196"/>
      <c r="P392" s="198"/>
      <c r="Q392" s="198"/>
      <c r="R392" s="199"/>
      <c r="S392" s="199"/>
      <c r="T392" s="198"/>
      <c r="U392" s="199"/>
      <c r="V392" s="199"/>
      <c r="W392" s="199"/>
      <c r="X392" s="198"/>
      <c r="Y392" s="200"/>
      <c r="Z392" s="198"/>
      <c r="AA392" s="198"/>
      <c r="AB392" s="199"/>
      <c r="AC392" s="199"/>
      <c r="AD392" s="201"/>
      <c r="AE392" s="202"/>
      <c r="AF392" s="202"/>
      <c r="AG392" s="203"/>
      <c r="AH392" s="203"/>
      <c r="AI392" s="203"/>
      <c r="AJ392" s="203"/>
      <c r="AK392" s="203"/>
      <c r="AL392" s="203"/>
      <c r="AM392" s="203"/>
      <c r="AN392" s="203"/>
      <c r="AO392" s="203"/>
      <c r="AP392" s="203"/>
      <c r="AQ392" s="203"/>
      <c r="AR392" s="203"/>
      <c r="AS392" s="203"/>
      <c r="AT392" s="203"/>
      <c r="AU392" s="203"/>
      <c r="AV392" s="203"/>
      <c r="AW392" s="203"/>
      <c r="AX392" s="203"/>
      <c r="AY392" s="203"/>
      <c r="AZ392" s="203"/>
      <c r="BA392" s="203"/>
      <c r="BB392" s="204"/>
      <c r="BC392" s="204"/>
      <c r="BD392" s="204"/>
      <c r="BE392" s="204"/>
      <c r="BF392" s="204"/>
      <c r="BG392" s="204"/>
      <c r="BH392" s="204"/>
      <c r="BI392" s="204"/>
      <c r="BJ392" s="204"/>
      <c r="BK392" s="204"/>
      <c r="BL392" s="204"/>
      <c r="BM392" s="204"/>
      <c r="BN392" s="204"/>
      <c r="BO392" s="204"/>
      <c r="BP392" s="204"/>
      <c r="BQ392" s="204"/>
      <c r="BR392" s="204"/>
      <c r="BS392" s="204"/>
      <c r="BT392" s="204"/>
      <c r="BU392" s="204"/>
      <c r="BV392" s="205"/>
      <c r="BW392" s="205"/>
      <c r="BX392" s="205"/>
      <c r="BY392" s="204"/>
      <c r="BZ392" s="204"/>
      <c r="CA392" s="204"/>
      <c r="CB392" s="205"/>
      <c r="CC392" s="204"/>
      <c r="CD392" s="205"/>
      <c r="CE392" s="204"/>
      <c r="CF392" s="204"/>
      <c r="CG392" s="204"/>
      <c r="CH392" s="206"/>
      <c r="CI392" s="204"/>
      <c r="CJ392" s="204"/>
      <c r="CK392" s="204"/>
      <c r="CL392" s="204"/>
      <c r="CM392" s="204"/>
      <c r="CN392" s="206"/>
      <c r="CO392" s="204"/>
      <c r="CP392" s="204"/>
      <c r="CQ392" s="204"/>
      <c r="CR392" s="207"/>
      <c r="CS392" s="207"/>
      <c r="CT392" s="208"/>
      <c r="CU392" s="209"/>
      <c r="CV392" s="208"/>
      <c r="CW392" s="207"/>
      <c r="CX392" s="207"/>
      <c r="CY392" s="207"/>
    </row>
    <row r="393" spans="3:103">
      <c r="C393" s="192"/>
      <c r="D393" s="192"/>
      <c r="E393" s="192"/>
      <c r="F393" s="192"/>
      <c r="G393" s="193"/>
      <c r="H393" s="192"/>
      <c r="I393" s="192"/>
      <c r="J393" s="194"/>
      <c r="K393" s="195"/>
      <c r="L393" s="195"/>
      <c r="M393" s="196"/>
      <c r="N393" s="197"/>
      <c r="O393" s="196"/>
      <c r="P393" s="198"/>
      <c r="Q393" s="198"/>
      <c r="R393" s="199"/>
      <c r="S393" s="199"/>
      <c r="T393" s="198"/>
      <c r="U393" s="199"/>
      <c r="V393" s="199"/>
      <c r="W393" s="199"/>
      <c r="X393" s="198"/>
      <c r="Y393" s="200"/>
      <c r="Z393" s="198"/>
      <c r="AA393" s="198"/>
      <c r="AB393" s="199"/>
      <c r="AC393" s="199"/>
      <c r="AD393" s="201"/>
      <c r="AE393" s="202"/>
      <c r="AF393" s="202"/>
      <c r="AG393" s="203"/>
      <c r="AH393" s="203"/>
      <c r="AI393" s="203"/>
      <c r="AJ393" s="203"/>
      <c r="AK393" s="203"/>
      <c r="AL393" s="203"/>
      <c r="AM393" s="203"/>
      <c r="AN393" s="203"/>
      <c r="AO393" s="203"/>
      <c r="AP393" s="203"/>
      <c r="AQ393" s="203"/>
      <c r="AR393" s="203"/>
      <c r="AS393" s="203"/>
      <c r="AT393" s="203"/>
      <c r="AU393" s="203"/>
      <c r="AV393" s="203"/>
      <c r="AW393" s="203"/>
      <c r="AX393" s="203"/>
      <c r="AY393" s="203"/>
      <c r="AZ393" s="203"/>
      <c r="BA393" s="203"/>
      <c r="BB393" s="204"/>
      <c r="BC393" s="204"/>
      <c r="BD393" s="204"/>
      <c r="BE393" s="204"/>
      <c r="BF393" s="204"/>
      <c r="BG393" s="204"/>
      <c r="BH393" s="204"/>
      <c r="BI393" s="204"/>
      <c r="BJ393" s="204"/>
      <c r="BK393" s="204"/>
      <c r="BL393" s="204"/>
      <c r="BM393" s="204"/>
      <c r="BN393" s="204"/>
      <c r="BO393" s="204"/>
      <c r="BP393" s="204"/>
      <c r="BQ393" s="204"/>
      <c r="BR393" s="204"/>
      <c r="BS393" s="204"/>
      <c r="BT393" s="204"/>
      <c r="BU393" s="204"/>
      <c r="BV393" s="205"/>
      <c r="BW393" s="205"/>
      <c r="BX393" s="205"/>
      <c r="BY393" s="204"/>
      <c r="BZ393" s="204"/>
      <c r="CA393" s="204"/>
      <c r="CB393" s="205"/>
      <c r="CC393" s="204"/>
      <c r="CD393" s="205"/>
      <c r="CE393" s="204"/>
      <c r="CF393" s="204"/>
      <c r="CG393" s="204"/>
      <c r="CH393" s="206"/>
      <c r="CI393" s="204"/>
      <c r="CJ393" s="204"/>
      <c r="CK393" s="204"/>
      <c r="CL393" s="204"/>
      <c r="CM393" s="204"/>
      <c r="CN393" s="206"/>
      <c r="CO393" s="204"/>
      <c r="CP393" s="204"/>
      <c r="CQ393" s="204"/>
      <c r="CR393" s="207"/>
      <c r="CS393" s="207"/>
      <c r="CT393" s="208"/>
      <c r="CU393" s="209"/>
      <c r="CV393" s="208"/>
      <c r="CW393" s="207"/>
      <c r="CX393" s="207"/>
      <c r="CY393" s="207"/>
    </row>
    <row r="394" spans="3:103">
      <c r="C394" s="192"/>
      <c r="D394" s="192"/>
      <c r="E394" s="192"/>
      <c r="F394" s="192"/>
      <c r="G394" s="193"/>
      <c r="H394" s="192"/>
      <c r="I394" s="192"/>
      <c r="J394" s="194"/>
      <c r="K394" s="195"/>
      <c r="L394" s="195"/>
      <c r="M394" s="196"/>
      <c r="N394" s="197"/>
      <c r="O394" s="196"/>
      <c r="P394" s="198"/>
      <c r="Q394" s="198"/>
      <c r="R394" s="199"/>
      <c r="S394" s="199"/>
      <c r="T394" s="198"/>
      <c r="U394" s="199"/>
      <c r="V394" s="199"/>
      <c r="W394" s="199"/>
      <c r="X394" s="198"/>
      <c r="Y394" s="200"/>
      <c r="Z394" s="198"/>
      <c r="AA394" s="198"/>
      <c r="AB394" s="199"/>
      <c r="AC394" s="199"/>
      <c r="AD394" s="201"/>
      <c r="AE394" s="202"/>
      <c r="AF394" s="202"/>
      <c r="AG394" s="203"/>
      <c r="AH394" s="203"/>
      <c r="AI394" s="203"/>
      <c r="AJ394" s="203"/>
      <c r="AK394" s="203"/>
      <c r="AL394" s="203"/>
      <c r="AM394" s="203"/>
      <c r="AN394" s="203"/>
      <c r="AO394" s="203"/>
      <c r="AP394" s="203"/>
      <c r="AQ394" s="203"/>
      <c r="AR394" s="203"/>
      <c r="AS394" s="203"/>
      <c r="AT394" s="203"/>
      <c r="AU394" s="203"/>
      <c r="AV394" s="203"/>
      <c r="AW394" s="203"/>
      <c r="AX394" s="203"/>
      <c r="AY394" s="203"/>
      <c r="AZ394" s="203"/>
      <c r="BA394" s="203"/>
      <c r="BB394" s="204"/>
      <c r="BC394" s="204"/>
      <c r="BD394" s="204"/>
      <c r="BE394" s="204"/>
      <c r="BF394" s="204"/>
      <c r="BG394" s="204"/>
      <c r="BH394" s="204"/>
      <c r="BI394" s="204"/>
      <c r="BJ394" s="204"/>
      <c r="BK394" s="204"/>
      <c r="BL394" s="204"/>
      <c r="BM394" s="204"/>
      <c r="BN394" s="204"/>
      <c r="BO394" s="204"/>
      <c r="BP394" s="204"/>
      <c r="BQ394" s="204"/>
      <c r="BR394" s="204"/>
      <c r="BS394" s="204"/>
      <c r="BT394" s="204"/>
      <c r="BU394" s="204"/>
      <c r="BV394" s="205"/>
      <c r="BW394" s="205"/>
      <c r="BX394" s="205"/>
      <c r="BY394" s="204"/>
      <c r="BZ394" s="204"/>
      <c r="CA394" s="204"/>
      <c r="CB394" s="205"/>
      <c r="CC394" s="204"/>
      <c r="CD394" s="205"/>
      <c r="CE394" s="204"/>
      <c r="CF394" s="204"/>
      <c r="CG394" s="204"/>
      <c r="CH394" s="206"/>
      <c r="CI394" s="204"/>
      <c r="CJ394" s="204"/>
      <c r="CK394" s="204"/>
      <c r="CL394" s="204"/>
      <c r="CM394" s="204"/>
      <c r="CN394" s="206"/>
      <c r="CO394" s="204"/>
      <c r="CP394" s="204"/>
      <c r="CQ394" s="204"/>
      <c r="CR394" s="207"/>
      <c r="CS394" s="207"/>
      <c r="CT394" s="208"/>
      <c r="CU394" s="209"/>
      <c r="CV394" s="208"/>
      <c r="CW394" s="207"/>
      <c r="CX394" s="207"/>
      <c r="CY394" s="207"/>
    </row>
    <row r="395" spans="3:103">
      <c r="C395" s="192"/>
      <c r="D395" s="192"/>
      <c r="E395" s="192"/>
      <c r="F395" s="192"/>
      <c r="G395" s="193"/>
      <c r="H395" s="192"/>
      <c r="I395" s="192"/>
      <c r="J395" s="194"/>
      <c r="K395" s="195"/>
      <c r="L395" s="195"/>
      <c r="M395" s="196"/>
      <c r="N395" s="197"/>
      <c r="O395" s="196"/>
      <c r="P395" s="198"/>
      <c r="Q395" s="198"/>
      <c r="R395" s="199"/>
      <c r="S395" s="199"/>
      <c r="T395" s="198"/>
      <c r="U395" s="199"/>
      <c r="V395" s="199"/>
      <c r="W395" s="199"/>
      <c r="X395" s="198"/>
      <c r="Y395" s="200"/>
      <c r="Z395" s="198"/>
      <c r="AA395" s="198"/>
      <c r="AB395" s="199"/>
      <c r="AC395" s="199"/>
      <c r="AD395" s="201"/>
      <c r="AE395" s="202"/>
      <c r="AF395" s="202"/>
      <c r="AG395" s="203"/>
      <c r="AH395" s="203"/>
      <c r="AI395" s="203"/>
      <c r="AJ395" s="203"/>
      <c r="AK395" s="203"/>
      <c r="AL395" s="203"/>
      <c r="AM395" s="203"/>
      <c r="AN395" s="203"/>
      <c r="AO395" s="203"/>
      <c r="AP395" s="203"/>
      <c r="AQ395" s="203"/>
      <c r="AR395" s="203"/>
      <c r="AS395" s="203"/>
      <c r="AT395" s="203"/>
      <c r="AU395" s="203"/>
      <c r="AV395" s="203"/>
      <c r="AW395" s="203"/>
      <c r="AX395" s="203"/>
      <c r="AY395" s="203"/>
      <c r="AZ395" s="203"/>
      <c r="BA395" s="203"/>
      <c r="BB395" s="204"/>
      <c r="BC395" s="204"/>
      <c r="BD395" s="204"/>
      <c r="BE395" s="204"/>
      <c r="BF395" s="204"/>
      <c r="BG395" s="204"/>
      <c r="BH395" s="204"/>
      <c r="BI395" s="204"/>
      <c r="BJ395" s="204"/>
      <c r="BK395" s="204"/>
      <c r="BL395" s="204"/>
      <c r="BM395" s="204"/>
      <c r="BN395" s="204"/>
      <c r="BO395" s="204"/>
      <c r="BP395" s="204"/>
      <c r="BQ395" s="204"/>
      <c r="BR395" s="204"/>
      <c r="BS395" s="204"/>
      <c r="BT395" s="204"/>
      <c r="BU395" s="204"/>
      <c r="BV395" s="205"/>
      <c r="BW395" s="205"/>
      <c r="BX395" s="205"/>
      <c r="BY395" s="204"/>
      <c r="BZ395" s="204"/>
      <c r="CA395" s="204"/>
      <c r="CB395" s="205"/>
      <c r="CC395" s="204"/>
      <c r="CD395" s="205"/>
      <c r="CE395" s="204"/>
      <c r="CF395" s="204"/>
      <c r="CG395" s="204"/>
      <c r="CH395" s="206"/>
      <c r="CI395" s="204"/>
      <c r="CJ395" s="204"/>
      <c r="CK395" s="204"/>
      <c r="CL395" s="204"/>
      <c r="CM395" s="204"/>
      <c r="CN395" s="206"/>
      <c r="CO395" s="204"/>
      <c r="CP395" s="204"/>
      <c r="CQ395" s="204"/>
      <c r="CR395" s="207"/>
      <c r="CS395" s="207"/>
      <c r="CT395" s="208"/>
      <c r="CU395" s="209"/>
      <c r="CV395" s="208"/>
      <c r="CW395" s="207"/>
      <c r="CX395" s="207"/>
      <c r="CY395" s="207"/>
    </row>
    <row r="396" spans="3:103">
      <c r="C396" s="192"/>
      <c r="D396" s="192"/>
      <c r="E396" s="192"/>
      <c r="F396" s="192"/>
      <c r="G396" s="193"/>
      <c r="H396" s="192"/>
      <c r="I396" s="192"/>
      <c r="J396" s="194"/>
      <c r="K396" s="195"/>
      <c r="L396" s="195"/>
      <c r="M396" s="196"/>
      <c r="N396" s="197"/>
      <c r="O396" s="196"/>
      <c r="P396" s="198"/>
      <c r="Q396" s="198"/>
      <c r="R396" s="199"/>
      <c r="S396" s="199"/>
      <c r="T396" s="198"/>
      <c r="U396" s="199"/>
      <c r="V396" s="199"/>
      <c r="W396" s="199"/>
      <c r="X396" s="198"/>
      <c r="Y396" s="200"/>
      <c r="Z396" s="198"/>
      <c r="AA396" s="198"/>
      <c r="AB396" s="199"/>
      <c r="AC396" s="199"/>
      <c r="AD396" s="201"/>
      <c r="AE396" s="202"/>
      <c r="AF396" s="202"/>
      <c r="AG396" s="203"/>
      <c r="AH396" s="203"/>
      <c r="AI396" s="203"/>
      <c r="AJ396" s="203"/>
      <c r="AK396" s="203"/>
      <c r="AL396" s="203"/>
      <c r="AM396" s="203"/>
      <c r="AN396" s="203"/>
      <c r="AO396" s="203"/>
      <c r="AP396" s="203"/>
      <c r="AQ396" s="203"/>
      <c r="AR396" s="203"/>
      <c r="AS396" s="203"/>
      <c r="AT396" s="203"/>
      <c r="AU396" s="203"/>
      <c r="AV396" s="203"/>
      <c r="AW396" s="203"/>
      <c r="AX396" s="203"/>
      <c r="AY396" s="203"/>
      <c r="AZ396" s="203"/>
      <c r="BA396" s="203"/>
      <c r="BB396" s="204"/>
      <c r="BC396" s="204"/>
      <c r="BD396" s="204"/>
      <c r="BE396" s="204"/>
      <c r="BF396" s="204"/>
      <c r="BG396" s="204"/>
      <c r="BH396" s="204"/>
      <c r="BI396" s="204"/>
      <c r="BJ396" s="204"/>
      <c r="BK396" s="204"/>
      <c r="BL396" s="204"/>
      <c r="BM396" s="204"/>
      <c r="BN396" s="204"/>
      <c r="BO396" s="204"/>
      <c r="BP396" s="204"/>
      <c r="BQ396" s="204"/>
      <c r="BR396" s="204"/>
      <c r="BS396" s="204"/>
      <c r="BT396" s="204"/>
      <c r="BU396" s="204"/>
      <c r="BV396" s="205"/>
      <c r="BW396" s="205"/>
      <c r="BX396" s="205"/>
      <c r="BY396" s="204"/>
      <c r="BZ396" s="204"/>
      <c r="CA396" s="204"/>
      <c r="CB396" s="205"/>
      <c r="CC396" s="204"/>
      <c r="CD396" s="205"/>
      <c r="CE396" s="204"/>
      <c r="CF396" s="204"/>
      <c r="CG396" s="204"/>
      <c r="CH396" s="206"/>
      <c r="CI396" s="204"/>
      <c r="CJ396" s="204"/>
      <c r="CK396" s="204"/>
      <c r="CL396" s="204"/>
      <c r="CM396" s="204"/>
      <c r="CN396" s="206"/>
      <c r="CO396" s="204"/>
      <c r="CP396" s="204"/>
      <c r="CQ396" s="204"/>
      <c r="CR396" s="207"/>
      <c r="CS396" s="207"/>
      <c r="CT396" s="208"/>
      <c r="CU396" s="209"/>
      <c r="CV396" s="208"/>
      <c r="CW396" s="207"/>
      <c r="CX396" s="207"/>
      <c r="CY396" s="207"/>
    </row>
    <row r="397" spans="3:103">
      <c r="C397" s="192"/>
      <c r="D397" s="192"/>
      <c r="E397" s="192"/>
      <c r="F397" s="192"/>
      <c r="G397" s="193"/>
      <c r="H397" s="192"/>
      <c r="I397" s="192"/>
      <c r="J397" s="194"/>
      <c r="K397" s="195"/>
      <c r="L397" s="195"/>
      <c r="M397" s="196"/>
      <c r="N397" s="197"/>
      <c r="O397" s="196"/>
      <c r="P397" s="198"/>
      <c r="Q397" s="198"/>
      <c r="R397" s="199"/>
      <c r="S397" s="199"/>
      <c r="T397" s="198"/>
      <c r="U397" s="199"/>
      <c r="V397" s="199"/>
      <c r="W397" s="199"/>
      <c r="X397" s="198"/>
      <c r="Y397" s="200"/>
      <c r="Z397" s="198"/>
      <c r="AA397" s="198"/>
      <c r="AB397" s="199"/>
      <c r="AC397" s="199"/>
      <c r="AD397" s="201"/>
      <c r="AE397" s="202"/>
      <c r="AF397" s="202"/>
      <c r="AG397" s="203"/>
      <c r="AH397" s="203"/>
      <c r="AI397" s="203"/>
      <c r="AJ397" s="203"/>
      <c r="AK397" s="203"/>
      <c r="AL397" s="203"/>
      <c r="AM397" s="203"/>
      <c r="AN397" s="203"/>
      <c r="AO397" s="203"/>
      <c r="AP397" s="203"/>
      <c r="AQ397" s="203"/>
      <c r="AR397" s="203"/>
      <c r="AS397" s="203"/>
      <c r="AT397" s="203"/>
      <c r="AU397" s="203"/>
      <c r="AV397" s="203"/>
      <c r="AW397" s="203"/>
      <c r="AX397" s="203"/>
      <c r="AY397" s="203"/>
      <c r="AZ397" s="203"/>
      <c r="BA397" s="203"/>
      <c r="BB397" s="204"/>
      <c r="BC397" s="204"/>
      <c r="BD397" s="204"/>
      <c r="BE397" s="204"/>
      <c r="BF397" s="204"/>
      <c r="BG397" s="204"/>
      <c r="BH397" s="204"/>
      <c r="BI397" s="204"/>
      <c r="BJ397" s="204"/>
      <c r="BK397" s="204"/>
      <c r="BL397" s="204"/>
      <c r="BM397" s="204"/>
      <c r="BN397" s="204"/>
      <c r="BO397" s="204"/>
      <c r="BP397" s="204"/>
      <c r="BQ397" s="204"/>
      <c r="BR397" s="204"/>
      <c r="BS397" s="204"/>
      <c r="BT397" s="204"/>
      <c r="BU397" s="204"/>
      <c r="BV397" s="205"/>
      <c r="BW397" s="205"/>
      <c r="BX397" s="205"/>
      <c r="BY397" s="204"/>
      <c r="BZ397" s="204"/>
      <c r="CA397" s="204"/>
      <c r="CB397" s="205"/>
      <c r="CC397" s="204"/>
      <c r="CD397" s="205"/>
      <c r="CE397" s="204"/>
      <c r="CF397" s="204"/>
      <c r="CG397" s="204"/>
      <c r="CH397" s="206"/>
      <c r="CI397" s="204"/>
      <c r="CJ397" s="204"/>
      <c r="CK397" s="204"/>
      <c r="CL397" s="204"/>
      <c r="CM397" s="204"/>
      <c r="CN397" s="206"/>
      <c r="CO397" s="204"/>
      <c r="CP397" s="204"/>
      <c r="CQ397" s="204"/>
      <c r="CR397" s="207"/>
      <c r="CS397" s="207"/>
      <c r="CT397" s="208"/>
      <c r="CU397" s="209"/>
      <c r="CV397" s="208"/>
      <c r="CW397" s="207"/>
      <c r="CX397" s="207"/>
      <c r="CY397" s="207"/>
    </row>
    <row r="398" spans="3:103">
      <c r="C398" s="192"/>
      <c r="D398" s="192"/>
      <c r="E398" s="192"/>
      <c r="F398" s="192"/>
      <c r="G398" s="193"/>
      <c r="H398" s="192"/>
      <c r="I398" s="192"/>
      <c r="J398" s="194"/>
      <c r="K398" s="195"/>
      <c r="L398" s="195"/>
      <c r="M398" s="196"/>
      <c r="N398" s="197"/>
      <c r="O398" s="196"/>
      <c r="P398" s="198"/>
      <c r="Q398" s="198"/>
      <c r="R398" s="199"/>
      <c r="S398" s="199"/>
      <c r="T398" s="198"/>
      <c r="U398" s="199"/>
      <c r="V398" s="199"/>
      <c r="W398" s="199"/>
      <c r="X398" s="198"/>
      <c r="Y398" s="200"/>
      <c r="Z398" s="198"/>
      <c r="AA398" s="198"/>
      <c r="AB398" s="199"/>
      <c r="AC398" s="199"/>
      <c r="AD398" s="201"/>
      <c r="AE398" s="202"/>
      <c r="AF398" s="202"/>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c r="BA398" s="203"/>
      <c r="BB398" s="204"/>
      <c r="BC398" s="204"/>
      <c r="BD398" s="204"/>
      <c r="BE398" s="204"/>
      <c r="BF398" s="204"/>
      <c r="BG398" s="204"/>
      <c r="BH398" s="204"/>
      <c r="BI398" s="204"/>
      <c r="BJ398" s="204"/>
      <c r="BK398" s="204"/>
      <c r="BL398" s="204"/>
      <c r="BM398" s="204"/>
      <c r="BN398" s="204"/>
      <c r="BO398" s="204"/>
      <c r="BP398" s="204"/>
      <c r="BQ398" s="204"/>
      <c r="BR398" s="204"/>
      <c r="BS398" s="204"/>
      <c r="BT398" s="204"/>
      <c r="BU398" s="204"/>
      <c r="BV398" s="205"/>
      <c r="BW398" s="205"/>
      <c r="BX398" s="205"/>
      <c r="BY398" s="204"/>
      <c r="BZ398" s="204"/>
      <c r="CA398" s="204"/>
      <c r="CB398" s="205"/>
      <c r="CC398" s="204"/>
      <c r="CD398" s="205"/>
      <c r="CE398" s="204"/>
      <c r="CF398" s="204"/>
      <c r="CG398" s="204"/>
      <c r="CH398" s="206"/>
      <c r="CI398" s="204"/>
      <c r="CJ398" s="204"/>
      <c r="CK398" s="204"/>
      <c r="CL398" s="204"/>
      <c r="CM398" s="204"/>
      <c r="CN398" s="206"/>
      <c r="CO398" s="204"/>
      <c r="CP398" s="204"/>
      <c r="CQ398" s="204"/>
      <c r="CR398" s="207"/>
      <c r="CS398" s="207"/>
      <c r="CT398" s="208"/>
      <c r="CU398" s="209"/>
      <c r="CV398" s="208"/>
      <c r="CW398" s="207"/>
      <c r="CX398" s="207"/>
      <c r="CY398" s="207"/>
    </row>
    <row r="399" spans="3:103">
      <c r="C399" s="192"/>
      <c r="D399" s="192"/>
      <c r="E399" s="192"/>
      <c r="F399" s="192"/>
      <c r="G399" s="193"/>
      <c r="H399" s="192"/>
      <c r="I399" s="192"/>
      <c r="J399" s="194"/>
      <c r="K399" s="195"/>
      <c r="L399" s="195"/>
      <c r="M399" s="196"/>
      <c r="N399" s="197"/>
      <c r="O399" s="196"/>
      <c r="P399" s="198"/>
      <c r="Q399" s="198"/>
      <c r="R399" s="199"/>
      <c r="S399" s="199"/>
      <c r="T399" s="198"/>
      <c r="U399" s="199"/>
      <c r="V399" s="199"/>
      <c r="W399" s="199"/>
      <c r="X399" s="198"/>
      <c r="Y399" s="200"/>
      <c r="Z399" s="198"/>
      <c r="AA399" s="198"/>
      <c r="AB399" s="199"/>
      <c r="AC399" s="199"/>
      <c r="AD399" s="201"/>
      <c r="AE399" s="202"/>
      <c r="AF399" s="202"/>
      <c r="AG399" s="203"/>
      <c r="AH399" s="203"/>
      <c r="AI399" s="203"/>
      <c r="AJ399" s="203"/>
      <c r="AK399" s="203"/>
      <c r="AL399" s="203"/>
      <c r="AM399" s="203"/>
      <c r="AN399" s="203"/>
      <c r="AO399" s="203"/>
      <c r="AP399" s="203"/>
      <c r="AQ399" s="203"/>
      <c r="AR399" s="203"/>
      <c r="AS399" s="203"/>
      <c r="AT399" s="203"/>
      <c r="AU399" s="203"/>
      <c r="AV399" s="203"/>
      <c r="AW399" s="203"/>
      <c r="AX399" s="203"/>
      <c r="AY399" s="203"/>
      <c r="AZ399" s="203"/>
      <c r="BA399" s="203"/>
      <c r="BB399" s="204"/>
      <c r="BC399" s="204"/>
      <c r="BD399" s="204"/>
      <c r="BE399" s="204"/>
      <c r="BF399" s="204"/>
      <c r="BG399" s="204"/>
      <c r="BH399" s="204"/>
      <c r="BI399" s="204"/>
      <c r="BJ399" s="204"/>
      <c r="BK399" s="204"/>
      <c r="BL399" s="204"/>
      <c r="BM399" s="204"/>
      <c r="BN399" s="204"/>
      <c r="BO399" s="204"/>
      <c r="BP399" s="204"/>
      <c r="BQ399" s="204"/>
      <c r="BR399" s="204"/>
      <c r="BS399" s="204"/>
      <c r="BT399" s="204"/>
      <c r="BU399" s="204"/>
      <c r="BV399" s="205"/>
      <c r="BW399" s="205"/>
      <c r="BX399" s="205"/>
      <c r="BY399" s="204"/>
      <c r="BZ399" s="204"/>
      <c r="CA399" s="204"/>
      <c r="CB399" s="205"/>
      <c r="CC399" s="204"/>
      <c r="CD399" s="205"/>
      <c r="CE399" s="204"/>
      <c r="CF399" s="204"/>
      <c r="CG399" s="204"/>
      <c r="CH399" s="206"/>
      <c r="CI399" s="204"/>
      <c r="CJ399" s="204"/>
      <c r="CK399" s="204"/>
      <c r="CL399" s="204"/>
      <c r="CM399" s="204"/>
      <c r="CN399" s="206"/>
      <c r="CO399" s="204"/>
      <c r="CP399" s="204"/>
      <c r="CQ399" s="204"/>
      <c r="CR399" s="207"/>
      <c r="CS399" s="207"/>
      <c r="CT399" s="208"/>
      <c r="CU399" s="209"/>
      <c r="CV399" s="208"/>
      <c r="CW399" s="207"/>
      <c r="CX399" s="207"/>
      <c r="CY399" s="207"/>
    </row>
    <row r="400" spans="3:103">
      <c r="C400" s="192"/>
      <c r="D400" s="192"/>
      <c r="E400" s="192"/>
      <c r="F400" s="192"/>
      <c r="G400" s="193"/>
      <c r="H400" s="192"/>
      <c r="I400" s="192"/>
      <c r="J400" s="194"/>
      <c r="K400" s="195"/>
      <c r="L400" s="195"/>
      <c r="M400" s="196"/>
      <c r="N400" s="197"/>
      <c r="O400" s="196"/>
      <c r="P400" s="198"/>
      <c r="Q400" s="198"/>
      <c r="R400" s="199"/>
      <c r="S400" s="199"/>
      <c r="T400" s="198"/>
      <c r="U400" s="199"/>
      <c r="V400" s="199"/>
      <c r="W400" s="199"/>
      <c r="X400" s="198"/>
      <c r="Y400" s="200"/>
      <c r="Z400" s="198"/>
      <c r="AA400" s="198"/>
      <c r="AB400" s="199"/>
      <c r="AC400" s="199"/>
      <c r="AD400" s="201"/>
      <c r="AE400" s="202"/>
      <c r="AF400" s="202"/>
      <c r="AG400" s="203"/>
      <c r="AH400" s="203"/>
      <c r="AI400" s="203"/>
      <c r="AJ400" s="203"/>
      <c r="AK400" s="203"/>
      <c r="AL400" s="203"/>
      <c r="AM400" s="203"/>
      <c r="AN400" s="203"/>
      <c r="AO400" s="203"/>
      <c r="AP400" s="203"/>
      <c r="AQ400" s="203"/>
      <c r="AR400" s="203"/>
      <c r="AS400" s="203"/>
      <c r="AT400" s="203"/>
      <c r="AU400" s="203"/>
      <c r="AV400" s="203"/>
      <c r="AW400" s="203"/>
      <c r="AX400" s="203"/>
      <c r="AY400" s="203"/>
      <c r="AZ400" s="203"/>
      <c r="BA400" s="203"/>
      <c r="BB400" s="204"/>
      <c r="BC400" s="204"/>
      <c r="BD400" s="204"/>
      <c r="BE400" s="204"/>
      <c r="BF400" s="204"/>
      <c r="BG400" s="204"/>
      <c r="BH400" s="204"/>
      <c r="BI400" s="204"/>
      <c r="BJ400" s="204"/>
      <c r="BK400" s="204"/>
      <c r="BL400" s="204"/>
      <c r="BM400" s="204"/>
      <c r="BN400" s="204"/>
      <c r="BO400" s="204"/>
      <c r="BP400" s="204"/>
      <c r="BQ400" s="204"/>
      <c r="BR400" s="204"/>
      <c r="BS400" s="204"/>
      <c r="BT400" s="204"/>
      <c r="BU400" s="204"/>
      <c r="BV400" s="205"/>
      <c r="BW400" s="205"/>
      <c r="BX400" s="205"/>
      <c r="BY400" s="204"/>
      <c r="BZ400" s="204"/>
      <c r="CA400" s="204"/>
      <c r="CB400" s="205"/>
      <c r="CC400" s="204"/>
      <c r="CD400" s="205"/>
      <c r="CE400" s="204"/>
      <c r="CF400" s="204"/>
      <c r="CG400" s="204"/>
      <c r="CH400" s="206"/>
      <c r="CI400" s="204"/>
      <c r="CJ400" s="204"/>
      <c r="CK400" s="204"/>
      <c r="CL400" s="204"/>
      <c r="CM400" s="204"/>
      <c r="CN400" s="206"/>
      <c r="CO400" s="204"/>
      <c r="CP400" s="204"/>
      <c r="CQ400" s="204"/>
      <c r="CR400" s="207"/>
      <c r="CS400" s="207"/>
      <c r="CT400" s="208"/>
      <c r="CU400" s="209"/>
      <c r="CV400" s="208"/>
      <c r="CW400" s="207"/>
      <c r="CX400" s="207"/>
      <c r="CY400" s="207"/>
    </row>
    <row r="401" spans="3:103">
      <c r="C401" s="192"/>
      <c r="D401" s="192"/>
      <c r="E401" s="192"/>
      <c r="F401" s="192"/>
      <c r="G401" s="193"/>
      <c r="H401" s="192"/>
      <c r="I401" s="192"/>
      <c r="J401" s="194"/>
      <c r="K401" s="195"/>
      <c r="L401" s="195"/>
      <c r="M401" s="196"/>
      <c r="N401" s="197"/>
      <c r="O401" s="196"/>
      <c r="P401" s="198"/>
      <c r="Q401" s="198"/>
      <c r="R401" s="199"/>
      <c r="S401" s="199"/>
      <c r="T401" s="198"/>
      <c r="U401" s="199"/>
      <c r="V401" s="199"/>
      <c r="W401" s="199"/>
      <c r="X401" s="198"/>
      <c r="Y401" s="200"/>
      <c r="Z401" s="198"/>
      <c r="AA401" s="198"/>
      <c r="AB401" s="199"/>
      <c r="AC401" s="199"/>
      <c r="AD401" s="201"/>
      <c r="AE401" s="202"/>
      <c r="AF401" s="202"/>
      <c r="AG401" s="203"/>
      <c r="AH401" s="203"/>
      <c r="AI401" s="203"/>
      <c r="AJ401" s="203"/>
      <c r="AK401" s="203"/>
      <c r="AL401" s="203"/>
      <c r="AM401" s="203"/>
      <c r="AN401" s="203"/>
      <c r="AO401" s="203"/>
      <c r="AP401" s="203"/>
      <c r="AQ401" s="203"/>
      <c r="AR401" s="203"/>
      <c r="AS401" s="203"/>
      <c r="AT401" s="203"/>
      <c r="AU401" s="203"/>
      <c r="AV401" s="203"/>
      <c r="AW401" s="203"/>
      <c r="AX401" s="203"/>
      <c r="AY401" s="203"/>
      <c r="AZ401" s="203"/>
      <c r="BA401" s="203"/>
      <c r="BB401" s="204"/>
      <c r="BC401" s="204"/>
      <c r="BD401" s="204"/>
      <c r="BE401" s="204"/>
      <c r="BF401" s="204"/>
      <c r="BG401" s="204"/>
      <c r="BH401" s="204"/>
      <c r="BI401" s="204"/>
      <c r="BJ401" s="204"/>
      <c r="BK401" s="204"/>
      <c r="BL401" s="204"/>
      <c r="BM401" s="204"/>
      <c r="BN401" s="204"/>
      <c r="BO401" s="204"/>
      <c r="BP401" s="204"/>
      <c r="BQ401" s="204"/>
      <c r="BR401" s="204"/>
      <c r="BS401" s="204"/>
      <c r="BT401" s="204"/>
      <c r="BU401" s="204"/>
      <c r="BV401" s="205"/>
      <c r="BW401" s="205"/>
      <c r="BX401" s="205"/>
      <c r="BY401" s="204"/>
      <c r="BZ401" s="204"/>
      <c r="CA401" s="204"/>
      <c r="CB401" s="205"/>
      <c r="CC401" s="204"/>
      <c r="CD401" s="205"/>
      <c r="CE401" s="204"/>
      <c r="CF401" s="204"/>
      <c r="CG401" s="204"/>
      <c r="CH401" s="206"/>
      <c r="CI401" s="204"/>
      <c r="CJ401" s="204"/>
      <c r="CK401" s="204"/>
      <c r="CL401" s="204"/>
      <c r="CM401" s="204"/>
      <c r="CN401" s="206"/>
      <c r="CO401" s="204"/>
      <c r="CP401" s="204"/>
      <c r="CQ401" s="204"/>
      <c r="CR401" s="207"/>
      <c r="CS401" s="207"/>
      <c r="CT401" s="208"/>
      <c r="CU401" s="209"/>
      <c r="CV401" s="208"/>
      <c r="CW401" s="207"/>
      <c r="CX401" s="207"/>
      <c r="CY401" s="207"/>
    </row>
    <row r="402" spans="3:103">
      <c r="C402" s="192"/>
      <c r="D402" s="192"/>
      <c r="E402" s="192"/>
      <c r="F402" s="192"/>
      <c r="G402" s="193"/>
      <c r="H402" s="192"/>
      <c r="I402" s="192"/>
      <c r="J402" s="194"/>
      <c r="K402" s="195"/>
      <c r="L402" s="195"/>
      <c r="M402" s="196"/>
      <c r="N402" s="197"/>
      <c r="O402" s="196"/>
      <c r="P402" s="198"/>
      <c r="Q402" s="198"/>
      <c r="R402" s="199"/>
      <c r="S402" s="199"/>
      <c r="T402" s="198"/>
      <c r="U402" s="199"/>
      <c r="V402" s="199"/>
      <c r="W402" s="199"/>
      <c r="X402" s="198"/>
      <c r="Y402" s="200"/>
      <c r="Z402" s="198"/>
      <c r="AA402" s="198"/>
      <c r="AB402" s="199"/>
      <c r="AC402" s="199"/>
      <c r="AD402" s="201"/>
      <c r="AE402" s="202"/>
      <c r="AF402" s="202"/>
      <c r="AG402" s="203"/>
      <c r="AH402" s="203"/>
      <c r="AI402" s="203"/>
      <c r="AJ402" s="203"/>
      <c r="AK402" s="203"/>
      <c r="AL402" s="203"/>
      <c r="AM402" s="203"/>
      <c r="AN402" s="203"/>
      <c r="AO402" s="203"/>
      <c r="AP402" s="203"/>
      <c r="AQ402" s="203"/>
      <c r="AR402" s="203"/>
      <c r="AS402" s="203"/>
      <c r="AT402" s="203"/>
      <c r="AU402" s="203"/>
      <c r="AV402" s="203"/>
      <c r="AW402" s="203"/>
      <c r="AX402" s="203"/>
      <c r="AY402" s="203"/>
      <c r="AZ402" s="203"/>
      <c r="BA402" s="203"/>
      <c r="BB402" s="204"/>
      <c r="BC402" s="204"/>
      <c r="BD402" s="204"/>
      <c r="BE402" s="204"/>
      <c r="BF402" s="204"/>
      <c r="BG402" s="204"/>
      <c r="BH402" s="204"/>
      <c r="BI402" s="204"/>
      <c r="BJ402" s="204"/>
      <c r="BK402" s="204"/>
      <c r="BL402" s="204"/>
      <c r="BM402" s="204"/>
      <c r="BN402" s="204"/>
      <c r="BO402" s="204"/>
      <c r="BP402" s="204"/>
      <c r="BQ402" s="204"/>
      <c r="BR402" s="204"/>
      <c r="BS402" s="204"/>
      <c r="BT402" s="204"/>
      <c r="BU402" s="204"/>
      <c r="BV402" s="205"/>
      <c r="BW402" s="205"/>
      <c r="BX402" s="205"/>
      <c r="BY402" s="204"/>
      <c r="BZ402" s="204"/>
      <c r="CA402" s="204"/>
      <c r="CB402" s="205"/>
      <c r="CC402" s="204"/>
      <c r="CD402" s="205"/>
      <c r="CE402" s="204"/>
      <c r="CF402" s="204"/>
      <c r="CG402" s="204"/>
      <c r="CH402" s="206"/>
      <c r="CI402" s="204"/>
      <c r="CJ402" s="204"/>
      <c r="CK402" s="204"/>
      <c r="CL402" s="204"/>
      <c r="CM402" s="204"/>
      <c r="CN402" s="206"/>
      <c r="CO402" s="204"/>
      <c r="CP402" s="204"/>
      <c r="CQ402" s="204"/>
      <c r="CR402" s="207"/>
      <c r="CS402" s="207"/>
      <c r="CT402" s="208"/>
      <c r="CU402" s="209"/>
      <c r="CV402" s="208"/>
      <c r="CW402" s="207"/>
      <c r="CX402" s="207"/>
      <c r="CY402" s="207"/>
    </row>
    <row r="403" spans="3:103">
      <c r="C403" s="192"/>
      <c r="D403" s="192"/>
      <c r="E403" s="192"/>
      <c r="F403" s="192"/>
      <c r="G403" s="193"/>
      <c r="H403" s="192"/>
      <c r="I403" s="192"/>
      <c r="J403" s="194"/>
      <c r="K403" s="195"/>
      <c r="L403" s="195"/>
      <c r="M403" s="196"/>
      <c r="N403" s="197"/>
      <c r="O403" s="196"/>
      <c r="P403" s="198"/>
      <c r="Q403" s="198"/>
      <c r="R403" s="199"/>
      <c r="S403" s="199"/>
      <c r="T403" s="198"/>
      <c r="U403" s="199"/>
      <c r="V403" s="199"/>
      <c r="W403" s="199"/>
      <c r="X403" s="198"/>
      <c r="Y403" s="200"/>
      <c r="Z403" s="198"/>
      <c r="AA403" s="198"/>
      <c r="AB403" s="199"/>
      <c r="AC403" s="199"/>
      <c r="AD403" s="201"/>
      <c r="AE403" s="202"/>
      <c r="AF403" s="202"/>
      <c r="AG403" s="203"/>
      <c r="AH403" s="203"/>
      <c r="AI403" s="203"/>
      <c r="AJ403" s="203"/>
      <c r="AK403" s="203"/>
      <c r="AL403" s="203"/>
      <c r="AM403" s="203"/>
      <c r="AN403" s="203"/>
      <c r="AO403" s="203"/>
      <c r="AP403" s="203"/>
      <c r="AQ403" s="203"/>
      <c r="AR403" s="203"/>
      <c r="AS403" s="203"/>
      <c r="AT403" s="203"/>
      <c r="AU403" s="203"/>
      <c r="AV403" s="203"/>
      <c r="AW403" s="203"/>
      <c r="AX403" s="203"/>
      <c r="AY403" s="203"/>
      <c r="AZ403" s="203"/>
      <c r="BA403" s="203"/>
      <c r="BB403" s="204"/>
      <c r="BC403" s="204"/>
      <c r="BD403" s="204"/>
      <c r="BE403" s="204"/>
      <c r="BF403" s="204"/>
      <c r="BG403" s="204"/>
      <c r="BH403" s="204"/>
      <c r="BI403" s="204"/>
      <c r="BJ403" s="204"/>
      <c r="BK403" s="204"/>
      <c r="BL403" s="204"/>
      <c r="BM403" s="204"/>
      <c r="BN403" s="204"/>
      <c r="BO403" s="204"/>
      <c r="BP403" s="204"/>
      <c r="BQ403" s="204"/>
      <c r="BR403" s="204"/>
      <c r="BS403" s="204"/>
      <c r="BT403" s="204"/>
      <c r="BU403" s="204"/>
      <c r="BV403" s="205"/>
      <c r="BW403" s="205"/>
      <c r="BX403" s="205"/>
      <c r="BY403" s="204"/>
      <c r="BZ403" s="204"/>
      <c r="CA403" s="204"/>
      <c r="CB403" s="205"/>
      <c r="CC403" s="204"/>
      <c r="CD403" s="205"/>
      <c r="CE403" s="204"/>
      <c r="CF403" s="204"/>
      <c r="CG403" s="204"/>
      <c r="CH403" s="206"/>
      <c r="CI403" s="204"/>
      <c r="CJ403" s="204"/>
      <c r="CK403" s="204"/>
      <c r="CL403" s="204"/>
      <c r="CM403" s="204"/>
      <c r="CN403" s="206"/>
      <c r="CO403" s="204"/>
      <c r="CP403" s="204"/>
      <c r="CQ403" s="204"/>
      <c r="CR403" s="207"/>
      <c r="CS403" s="207"/>
      <c r="CT403" s="208"/>
      <c r="CU403" s="209"/>
      <c r="CV403" s="208"/>
      <c r="CW403" s="207"/>
      <c r="CX403" s="207"/>
      <c r="CY403" s="207"/>
    </row>
    <row r="404" spans="3:103">
      <c r="C404" s="192"/>
      <c r="D404" s="192"/>
      <c r="E404" s="192"/>
      <c r="F404" s="192"/>
      <c r="G404" s="193"/>
      <c r="H404" s="192"/>
      <c r="I404" s="192"/>
      <c r="J404" s="194"/>
      <c r="K404" s="195"/>
      <c r="L404" s="195"/>
      <c r="M404" s="196"/>
      <c r="N404" s="197"/>
      <c r="O404" s="196"/>
      <c r="P404" s="198"/>
      <c r="Q404" s="198"/>
      <c r="R404" s="199"/>
      <c r="S404" s="199"/>
      <c r="T404" s="198"/>
      <c r="U404" s="199"/>
      <c r="V404" s="199"/>
      <c r="W404" s="199"/>
      <c r="X404" s="198"/>
      <c r="Y404" s="200"/>
      <c r="Z404" s="198"/>
      <c r="AA404" s="198"/>
      <c r="AB404" s="199"/>
      <c r="AC404" s="199"/>
      <c r="AD404" s="201"/>
      <c r="AE404" s="202"/>
      <c r="AF404" s="202"/>
      <c r="AG404" s="203"/>
      <c r="AH404" s="203"/>
      <c r="AI404" s="203"/>
      <c r="AJ404" s="203"/>
      <c r="AK404" s="203"/>
      <c r="AL404" s="203"/>
      <c r="AM404" s="203"/>
      <c r="AN404" s="203"/>
      <c r="AO404" s="203"/>
      <c r="AP404" s="203"/>
      <c r="AQ404" s="203"/>
      <c r="AR404" s="203"/>
      <c r="AS404" s="203"/>
      <c r="AT404" s="203"/>
      <c r="AU404" s="203"/>
      <c r="AV404" s="203"/>
      <c r="AW404" s="203"/>
      <c r="AX404" s="203"/>
      <c r="AY404" s="203"/>
      <c r="AZ404" s="203"/>
      <c r="BA404" s="203"/>
      <c r="BB404" s="204"/>
      <c r="BC404" s="204"/>
      <c r="BD404" s="204"/>
      <c r="BE404" s="204"/>
      <c r="BF404" s="204"/>
      <c r="BG404" s="204"/>
      <c r="BH404" s="204"/>
      <c r="BI404" s="204"/>
      <c r="BJ404" s="204"/>
      <c r="BK404" s="204"/>
      <c r="BL404" s="204"/>
      <c r="BM404" s="204"/>
      <c r="BN404" s="204"/>
      <c r="BO404" s="204"/>
      <c r="BP404" s="204"/>
      <c r="BQ404" s="204"/>
      <c r="BR404" s="204"/>
      <c r="BS404" s="204"/>
      <c r="BT404" s="204"/>
      <c r="BU404" s="204"/>
      <c r="BV404" s="205"/>
      <c r="BW404" s="205"/>
      <c r="BX404" s="205"/>
      <c r="BY404" s="204"/>
      <c r="BZ404" s="204"/>
      <c r="CA404" s="204"/>
      <c r="CB404" s="205"/>
      <c r="CC404" s="204"/>
      <c r="CD404" s="205"/>
      <c r="CE404" s="204"/>
      <c r="CF404" s="204"/>
      <c r="CG404" s="204"/>
      <c r="CH404" s="206"/>
      <c r="CI404" s="204"/>
      <c r="CJ404" s="204"/>
      <c r="CK404" s="204"/>
      <c r="CL404" s="204"/>
      <c r="CM404" s="204"/>
      <c r="CN404" s="206"/>
      <c r="CO404" s="204"/>
      <c r="CP404" s="204"/>
      <c r="CQ404" s="204"/>
      <c r="CR404" s="207"/>
      <c r="CS404" s="207"/>
      <c r="CT404" s="208"/>
      <c r="CU404" s="209"/>
      <c r="CV404" s="208"/>
      <c r="CW404" s="207"/>
      <c r="CX404" s="207"/>
      <c r="CY404" s="207"/>
    </row>
    <row r="405" spans="3:103">
      <c r="C405" s="192"/>
      <c r="D405" s="192"/>
      <c r="E405" s="192"/>
      <c r="F405" s="192"/>
      <c r="G405" s="193"/>
      <c r="H405" s="192"/>
      <c r="I405" s="192"/>
      <c r="J405" s="194"/>
      <c r="K405" s="195"/>
      <c r="L405" s="195"/>
      <c r="M405" s="196"/>
      <c r="N405" s="197"/>
      <c r="O405" s="196"/>
      <c r="P405" s="198"/>
      <c r="Q405" s="198"/>
      <c r="R405" s="199"/>
      <c r="S405" s="199"/>
      <c r="T405" s="198"/>
      <c r="U405" s="199"/>
      <c r="V405" s="199"/>
      <c r="W405" s="199"/>
      <c r="X405" s="198"/>
      <c r="Y405" s="200"/>
      <c r="Z405" s="198"/>
      <c r="AA405" s="198"/>
      <c r="AB405" s="199"/>
      <c r="AC405" s="199"/>
      <c r="AD405" s="201"/>
      <c r="AE405" s="202"/>
      <c r="AF405" s="202"/>
      <c r="AG405" s="203"/>
      <c r="AH405" s="203"/>
      <c r="AI405" s="203"/>
      <c r="AJ405" s="203"/>
      <c r="AK405" s="203"/>
      <c r="AL405" s="203"/>
      <c r="AM405" s="203"/>
      <c r="AN405" s="203"/>
      <c r="AO405" s="203"/>
      <c r="AP405" s="203"/>
      <c r="AQ405" s="203"/>
      <c r="AR405" s="203"/>
      <c r="AS405" s="203"/>
      <c r="AT405" s="203"/>
      <c r="AU405" s="203"/>
      <c r="AV405" s="203"/>
      <c r="AW405" s="203"/>
      <c r="AX405" s="203"/>
      <c r="AY405" s="203"/>
      <c r="AZ405" s="203"/>
      <c r="BA405" s="203"/>
      <c r="BB405" s="204"/>
      <c r="BC405" s="204"/>
      <c r="BD405" s="204"/>
      <c r="BE405" s="204"/>
      <c r="BF405" s="204"/>
      <c r="BG405" s="204"/>
      <c r="BH405" s="204"/>
      <c r="BI405" s="204"/>
      <c r="BJ405" s="204"/>
      <c r="BK405" s="204"/>
      <c r="BL405" s="204"/>
      <c r="BM405" s="204"/>
      <c r="BN405" s="204"/>
      <c r="BO405" s="204"/>
      <c r="BP405" s="204"/>
      <c r="BQ405" s="204"/>
      <c r="BR405" s="204"/>
      <c r="BS405" s="204"/>
      <c r="BT405" s="204"/>
      <c r="BU405" s="204"/>
      <c r="BV405" s="205"/>
      <c r="BW405" s="205"/>
      <c r="BX405" s="205"/>
      <c r="BY405" s="204"/>
      <c r="BZ405" s="204"/>
      <c r="CA405" s="204"/>
      <c r="CB405" s="205"/>
      <c r="CC405" s="204"/>
      <c r="CD405" s="205"/>
      <c r="CE405" s="204"/>
      <c r="CF405" s="204"/>
      <c r="CG405" s="204"/>
      <c r="CH405" s="206"/>
      <c r="CI405" s="204"/>
      <c r="CJ405" s="204"/>
      <c r="CK405" s="204"/>
      <c r="CL405" s="204"/>
      <c r="CM405" s="204"/>
      <c r="CN405" s="206"/>
      <c r="CO405" s="204"/>
      <c r="CP405" s="204"/>
      <c r="CQ405" s="204"/>
      <c r="CR405" s="207"/>
      <c r="CS405" s="207"/>
      <c r="CT405" s="208"/>
      <c r="CU405" s="209"/>
      <c r="CV405" s="208"/>
      <c r="CW405" s="207"/>
      <c r="CX405" s="207"/>
      <c r="CY405" s="207"/>
    </row>
    <row r="406" spans="3:103">
      <c r="C406" s="192"/>
      <c r="D406" s="192"/>
      <c r="E406" s="192"/>
      <c r="F406" s="192"/>
      <c r="G406" s="193"/>
      <c r="H406" s="192"/>
      <c r="I406" s="192"/>
      <c r="J406" s="194"/>
      <c r="K406" s="195"/>
      <c r="L406" s="195"/>
      <c r="M406" s="196"/>
      <c r="N406" s="197"/>
      <c r="O406" s="196"/>
      <c r="P406" s="198"/>
      <c r="Q406" s="198"/>
      <c r="R406" s="199"/>
      <c r="S406" s="199"/>
      <c r="T406" s="198"/>
      <c r="U406" s="199"/>
      <c r="V406" s="199"/>
      <c r="W406" s="199"/>
      <c r="X406" s="198"/>
      <c r="Y406" s="200"/>
      <c r="Z406" s="198"/>
      <c r="AA406" s="198"/>
      <c r="AB406" s="199"/>
      <c r="AC406" s="199"/>
      <c r="AD406" s="201"/>
      <c r="AE406" s="202"/>
      <c r="AF406" s="202"/>
      <c r="AG406" s="203"/>
      <c r="AH406" s="203"/>
      <c r="AI406" s="203"/>
      <c r="AJ406" s="203"/>
      <c r="AK406" s="203"/>
      <c r="AL406" s="203"/>
      <c r="AM406" s="203"/>
      <c r="AN406" s="203"/>
      <c r="AO406" s="203"/>
      <c r="AP406" s="203"/>
      <c r="AQ406" s="203"/>
      <c r="AR406" s="203"/>
      <c r="AS406" s="203"/>
      <c r="AT406" s="203"/>
      <c r="AU406" s="203"/>
      <c r="AV406" s="203"/>
      <c r="AW406" s="203"/>
      <c r="AX406" s="203"/>
      <c r="AY406" s="203"/>
      <c r="AZ406" s="203"/>
      <c r="BA406" s="203"/>
      <c r="BB406" s="204"/>
      <c r="BC406" s="204"/>
      <c r="BD406" s="204"/>
      <c r="BE406" s="204"/>
      <c r="BF406" s="204"/>
      <c r="BG406" s="204"/>
      <c r="BH406" s="204"/>
      <c r="BI406" s="204"/>
      <c r="BJ406" s="204"/>
      <c r="BK406" s="204"/>
      <c r="BL406" s="204"/>
      <c r="BM406" s="204"/>
      <c r="BN406" s="204"/>
      <c r="BO406" s="204"/>
      <c r="BP406" s="204"/>
      <c r="BQ406" s="204"/>
      <c r="BR406" s="204"/>
      <c r="BS406" s="204"/>
      <c r="BT406" s="204"/>
      <c r="BU406" s="204"/>
      <c r="BV406" s="205"/>
      <c r="BW406" s="205"/>
      <c r="BX406" s="205"/>
      <c r="BY406" s="204"/>
      <c r="BZ406" s="204"/>
      <c r="CA406" s="204"/>
      <c r="CB406" s="205"/>
      <c r="CC406" s="204"/>
      <c r="CD406" s="205"/>
      <c r="CE406" s="204"/>
      <c r="CF406" s="204"/>
      <c r="CG406" s="204"/>
      <c r="CH406" s="206"/>
      <c r="CI406" s="204"/>
      <c r="CJ406" s="204"/>
      <c r="CK406" s="204"/>
      <c r="CL406" s="204"/>
      <c r="CM406" s="204"/>
      <c r="CN406" s="206"/>
      <c r="CO406" s="204"/>
      <c r="CP406" s="204"/>
      <c r="CQ406" s="204"/>
      <c r="CR406" s="207"/>
      <c r="CS406" s="207"/>
      <c r="CT406" s="208"/>
      <c r="CU406" s="209"/>
      <c r="CV406" s="208"/>
      <c r="CW406" s="207"/>
      <c r="CX406" s="207"/>
      <c r="CY406" s="207"/>
    </row>
    <row r="407" spans="3:103">
      <c r="C407" s="192"/>
      <c r="D407" s="192"/>
      <c r="E407" s="192"/>
      <c r="F407" s="192"/>
      <c r="G407" s="193"/>
      <c r="H407" s="192"/>
      <c r="I407" s="192"/>
      <c r="J407" s="194"/>
      <c r="K407" s="195"/>
      <c r="L407" s="195"/>
      <c r="M407" s="196"/>
      <c r="N407" s="197"/>
      <c r="O407" s="196"/>
      <c r="P407" s="198"/>
      <c r="Q407" s="198"/>
      <c r="R407" s="199"/>
      <c r="S407" s="199"/>
      <c r="T407" s="198"/>
      <c r="U407" s="199"/>
      <c r="V407" s="199"/>
      <c r="W407" s="199"/>
      <c r="X407" s="198"/>
      <c r="Y407" s="200"/>
      <c r="Z407" s="198"/>
      <c r="AA407" s="198"/>
      <c r="AB407" s="199"/>
      <c r="AC407" s="199"/>
      <c r="AD407" s="201"/>
      <c r="AE407" s="202"/>
      <c r="AF407" s="202"/>
      <c r="AG407" s="203"/>
      <c r="AH407" s="203"/>
      <c r="AI407" s="203"/>
      <c r="AJ407" s="203"/>
      <c r="AK407" s="203"/>
      <c r="AL407" s="203"/>
      <c r="AM407" s="203"/>
      <c r="AN407" s="203"/>
      <c r="AO407" s="203"/>
      <c r="AP407" s="203"/>
      <c r="AQ407" s="203"/>
      <c r="AR407" s="203"/>
      <c r="AS407" s="203"/>
      <c r="AT407" s="203"/>
      <c r="AU407" s="203"/>
      <c r="AV407" s="203"/>
      <c r="AW407" s="203"/>
      <c r="AX407" s="203"/>
      <c r="AY407" s="203"/>
      <c r="AZ407" s="203"/>
      <c r="BA407" s="203"/>
      <c r="BB407" s="204"/>
      <c r="BC407" s="204"/>
      <c r="BD407" s="204"/>
      <c r="BE407" s="204"/>
      <c r="BF407" s="204"/>
      <c r="BG407" s="204"/>
      <c r="BH407" s="204"/>
      <c r="BI407" s="204"/>
      <c r="BJ407" s="204"/>
      <c r="BK407" s="204"/>
      <c r="BL407" s="204"/>
      <c r="BM407" s="204"/>
      <c r="BN407" s="204"/>
      <c r="BO407" s="204"/>
      <c r="BP407" s="204"/>
      <c r="BQ407" s="204"/>
      <c r="BR407" s="204"/>
      <c r="BS407" s="204"/>
      <c r="BT407" s="204"/>
      <c r="BU407" s="204"/>
      <c r="BV407" s="205"/>
      <c r="BW407" s="205"/>
      <c r="BX407" s="205"/>
      <c r="BY407" s="204"/>
      <c r="BZ407" s="204"/>
      <c r="CA407" s="204"/>
      <c r="CB407" s="205"/>
      <c r="CC407" s="204"/>
      <c r="CD407" s="205"/>
      <c r="CE407" s="204"/>
      <c r="CF407" s="204"/>
      <c r="CG407" s="204"/>
      <c r="CH407" s="206"/>
      <c r="CI407" s="204"/>
      <c r="CJ407" s="204"/>
      <c r="CK407" s="204"/>
      <c r="CL407" s="204"/>
      <c r="CM407" s="204"/>
      <c r="CN407" s="206"/>
      <c r="CO407" s="204"/>
      <c r="CP407" s="204"/>
      <c r="CQ407" s="204"/>
      <c r="CR407" s="207"/>
      <c r="CS407" s="207"/>
      <c r="CT407" s="208"/>
      <c r="CU407" s="209"/>
      <c r="CV407" s="208"/>
      <c r="CW407" s="207"/>
      <c r="CX407" s="207"/>
      <c r="CY407" s="207"/>
    </row>
    <row r="408" spans="3:103">
      <c r="C408" s="192"/>
      <c r="D408" s="192"/>
      <c r="E408" s="192"/>
      <c r="F408" s="192"/>
      <c r="G408" s="193"/>
      <c r="H408" s="192"/>
      <c r="I408" s="192"/>
      <c r="J408" s="194"/>
      <c r="K408" s="195"/>
      <c r="L408" s="195"/>
      <c r="M408" s="196"/>
      <c r="N408" s="197"/>
      <c r="O408" s="196"/>
      <c r="P408" s="198"/>
      <c r="Q408" s="198"/>
      <c r="R408" s="199"/>
      <c r="S408" s="199"/>
      <c r="T408" s="198"/>
      <c r="U408" s="199"/>
      <c r="V408" s="199"/>
      <c r="W408" s="199"/>
      <c r="X408" s="198"/>
      <c r="Y408" s="200"/>
      <c r="Z408" s="198"/>
      <c r="AA408" s="198"/>
      <c r="AB408" s="199"/>
      <c r="AC408" s="199"/>
      <c r="AD408" s="201"/>
      <c r="AE408" s="202"/>
      <c r="AF408" s="202"/>
      <c r="AG408" s="203"/>
      <c r="AH408" s="203"/>
      <c r="AI408" s="203"/>
      <c r="AJ408" s="203"/>
      <c r="AK408" s="203"/>
      <c r="AL408" s="203"/>
      <c r="AM408" s="203"/>
      <c r="AN408" s="203"/>
      <c r="AO408" s="203"/>
      <c r="AP408" s="203"/>
      <c r="AQ408" s="203"/>
      <c r="AR408" s="203"/>
      <c r="AS408" s="203"/>
      <c r="AT408" s="203"/>
      <c r="AU408" s="203"/>
      <c r="AV408" s="203"/>
      <c r="AW408" s="203"/>
      <c r="AX408" s="203"/>
      <c r="AY408" s="203"/>
      <c r="AZ408" s="203"/>
      <c r="BA408" s="203"/>
      <c r="BB408" s="204"/>
      <c r="BC408" s="204"/>
      <c r="BD408" s="204"/>
      <c r="BE408" s="204"/>
      <c r="BF408" s="204"/>
      <c r="BG408" s="204"/>
      <c r="BH408" s="204"/>
      <c r="BI408" s="204"/>
      <c r="BJ408" s="204"/>
      <c r="BK408" s="204"/>
      <c r="BL408" s="204"/>
      <c r="BM408" s="204"/>
      <c r="BN408" s="204"/>
      <c r="BO408" s="204"/>
      <c r="BP408" s="204"/>
      <c r="BQ408" s="204"/>
      <c r="BR408" s="204"/>
      <c r="BS408" s="204"/>
      <c r="BT408" s="204"/>
      <c r="BU408" s="204"/>
      <c r="BV408" s="205"/>
      <c r="BW408" s="205"/>
      <c r="BX408" s="205"/>
      <c r="BY408" s="204"/>
      <c r="BZ408" s="204"/>
      <c r="CA408" s="204"/>
      <c r="CB408" s="205"/>
      <c r="CC408" s="204"/>
      <c r="CD408" s="205"/>
      <c r="CE408" s="204"/>
      <c r="CF408" s="204"/>
      <c r="CG408" s="204"/>
      <c r="CH408" s="206"/>
      <c r="CI408" s="204"/>
      <c r="CJ408" s="204"/>
      <c r="CK408" s="204"/>
      <c r="CL408" s="204"/>
      <c r="CM408" s="204"/>
      <c r="CN408" s="206"/>
      <c r="CO408" s="204"/>
      <c r="CP408" s="204"/>
      <c r="CQ408" s="204"/>
      <c r="CR408" s="207"/>
      <c r="CS408" s="207"/>
      <c r="CT408" s="208"/>
      <c r="CU408" s="209"/>
      <c r="CV408" s="208"/>
      <c r="CW408" s="207"/>
      <c r="CX408" s="207"/>
      <c r="CY408" s="207"/>
    </row>
    <row r="409" spans="3:103">
      <c r="C409" s="192"/>
      <c r="D409" s="192"/>
      <c r="E409" s="192"/>
      <c r="F409" s="192"/>
      <c r="G409" s="193"/>
      <c r="H409" s="192"/>
      <c r="I409" s="192"/>
      <c r="J409" s="194"/>
      <c r="K409" s="195"/>
      <c r="L409" s="195"/>
      <c r="M409" s="196"/>
      <c r="N409" s="197"/>
      <c r="O409" s="196"/>
      <c r="P409" s="198"/>
      <c r="Q409" s="198"/>
      <c r="R409" s="199"/>
      <c r="S409" s="199"/>
      <c r="T409" s="198"/>
      <c r="U409" s="199"/>
      <c r="V409" s="199"/>
      <c r="W409" s="199"/>
      <c r="X409" s="198"/>
      <c r="Y409" s="200"/>
      <c r="Z409" s="198"/>
      <c r="AA409" s="198"/>
      <c r="AB409" s="199"/>
      <c r="AC409" s="199"/>
      <c r="AD409" s="201"/>
      <c r="AE409" s="202"/>
      <c r="AF409" s="202"/>
      <c r="AG409" s="203"/>
      <c r="AH409" s="203"/>
      <c r="AI409" s="203"/>
      <c r="AJ409" s="203"/>
      <c r="AK409" s="203"/>
      <c r="AL409" s="203"/>
      <c r="AM409" s="203"/>
      <c r="AN409" s="203"/>
      <c r="AO409" s="203"/>
      <c r="AP409" s="203"/>
      <c r="AQ409" s="203"/>
      <c r="AR409" s="203"/>
      <c r="AS409" s="203"/>
      <c r="AT409" s="203"/>
      <c r="AU409" s="203"/>
      <c r="AV409" s="203"/>
      <c r="AW409" s="203"/>
      <c r="AX409" s="203"/>
      <c r="AY409" s="203"/>
      <c r="AZ409" s="203"/>
      <c r="BA409" s="203"/>
      <c r="BB409" s="204"/>
      <c r="BC409" s="204"/>
      <c r="BD409" s="204"/>
      <c r="BE409" s="204"/>
      <c r="BF409" s="204"/>
      <c r="BG409" s="204"/>
      <c r="BH409" s="204"/>
      <c r="BI409" s="204"/>
      <c r="BJ409" s="204"/>
      <c r="BK409" s="204"/>
      <c r="BL409" s="204"/>
      <c r="BM409" s="204"/>
      <c r="BN409" s="204"/>
      <c r="BO409" s="204"/>
      <c r="BP409" s="204"/>
      <c r="BQ409" s="204"/>
      <c r="BR409" s="204"/>
      <c r="BS409" s="204"/>
      <c r="BT409" s="204"/>
      <c r="BU409" s="204"/>
      <c r="BV409" s="205"/>
      <c r="BW409" s="205"/>
      <c r="BX409" s="205"/>
      <c r="BY409" s="204"/>
      <c r="BZ409" s="204"/>
      <c r="CA409" s="204"/>
      <c r="CB409" s="205"/>
      <c r="CC409" s="204"/>
      <c r="CD409" s="205"/>
      <c r="CE409" s="204"/>
      <c r="CF409" s="204"/>
      <c r="CG409" s="204"/>
      <c r="CH409" s="206"/>
      <c r="CI409" s="204"/>
      <c r="CJ409" s="204"/>
      <c r="CK409" s="204"/>
      <c r="CL409" s="204"/>
      <c r="CM409" s="204"/>
      <c r="CN409" s="206"/>
      <c r="CO409" s="204"/>
      <c r="CP409" s="204"/>
      <c r="CQ409" s="204"/>
      <c r="CR409" s="207"/>
      <c r="CS409" s="207"/>
      <c r="CT409" s="208"/>
      <c r="CU409" s="209"/>
      <c r="CV409" s="208"/>
      <c r="CW409" s="207"/>
      <c r="CX409" s="207"/>
      <c r="CY409" s="207"/>
    </row>
    <row r="410" spans="3:103">
      <c r="C410" s="192"/>
      <c r="D410" s="192"/>
      <c r="E410" s="192"/>
      <c r="F410" s="192"/>
      <c r="G410" s="193"/>
      <c r="H410" s="192"/>
      <c r="I410" s="192"/>
      <c r="J410" s="194"/>
      <c r="K410" s="195"/>
      <c r="L410" s="195"/>
      <c r="M410" s="196"/>
      <c r="N410" s="197"/>
      <c r="O410" s="196"/>
      <c r="P410" s="198"/>
      <c r="Q410" s="198"/>
      <c r="R410" s="199"/>
      <c r="S410" s="199"/>
      <c r="T410" s="198"/>
      <c r="U410" s="199"/>
      <c r="V410" s="199"/>
      <c r="W410" s="199"/>
      <c r="X410" s="198"/>
      <c r="Y410" s="200"/>
      <c r="Z410" s="198"/>
      <c r="AA410" s="198"/>
      <c r="AB410" s="199"/>
      <c r="AC410" s="199"/>
      <c r="AD410" s="201"/>
      <c r="AE410" s="202"/>
      <c r="AF410" s="202"/>
      <c r="AG410" s="203"/>
      <c r="AH410" s="203"/>
      <c r="AI410" s="203"/>
      <c r="AJ410" s="203"/>
      <c r="AK410" s="203"/>
      <c r="AL410" s="203"/>
      <c r="AM410" s="203"/>
      <c r="AN410" s="203"/>
      <c r="AO410" s="203"/>
      <c r="AP410" s="203"/>
      <c r="AQ410" s="203"/>
      <c r="AR410" s="203"/>
      <c r="AS410" s="203"/>
      <c r="AT410" s="203"/>
      <c r="AU410" s="203"/>
      <c r="AV410" s="203"/>
      <c r="AW410" s="203"/>
      <c r="AX410" s="203"/>
      <c r="AY410" s="203"/>
      <c r="AZ410" s="203"/>
      <c r="BA410" s="203"/>
      <c r="BB410" s="204"/>
      <c r="BC410" s="204"/>
      <c r="BD410" s="204"/>
      <c r="BE410" s="204"/>
      <c r="BF410" s="204"/>
      <c r="BG410" s="204"/>
      <c r="BH410" s="204"/>
      <c r="BI410" s="204"/>
      <c r="BJ410" s="204"/>
      <c r="BK410" s="204"/>
      <c r="BL410" s="204"/>
      <c r="BM410" s="204"/>
      <c r="BN410" s="204"/>
      <c r="BO410" s="204"/>
      <c r="BP410" s="204"/>
      <c r="BQ410" s="204"/>
      <c r="BR410" s="204"/>
      <c r="BS410" s="204"/>
      <c r="BT410" s="204"/>
      <c r="BU410" s="204"/>
      <c r="BV410" s="205"/>
      <c r="BW410" s="205"/>
      <c r="BX410" s="205"/>
      <c r="BY410" s="204"/>
      <c r="BZ410" s="204"/>
      <c r="CA410" s="204"/>
      <c r="CB410" s="205"/>
      <c r="CC410" s="204"/>
      <c r="CD410" s="205"/>
      <c r="CE410" s="204"/>
      <c r="CF410" s="204"/>
      <c r="CG410" s="204"/>
      <c r="CH410" s="206"/>
      <c r="CI410" s="204"/>
      <c r="CJ410" s="204"/>
      <c r="CK410" s="204"/>
      <c r="CL410" s="204"/>
      <c r="CM410" s="204"/>
      <c r="CN410" s="206"/>
      <c r="CO410" s="204"/>
      <c r="CP410" s="204"/>
      <c r="CQ410" s="204"/>
      <c r="CR410" s="207"/>
      <c r="CS410" s="207"/>
      <c r="CT410" s="208"/>
      <c r="CU410" s="209"/>
      <c r="CV410" s="208"/>
      <c r="CW410" s="207"/>
      <c r="CX410" s="207"/>
      <c r="CY410" s="207"/>
    </row>
    <row r="411" spans="3:103">
      <c r="C411" s="192"/>
      <c r="D411" s="192"/>
      <c r="E411" s="192"/>
      <c r="F411" s="192"/>
      <c r="G411" s="193"/>
      <c r="H411" s="192"/>
      <c r="I411" s="192"/>
      <c r="J411" s="194"/>
      <c r="K411" s="195"/>
      <c r="L411" s="195"/>
      <c r="M411" s="196"/>
      <c r="N411" s="197"/>
      <c r="O411" s="196"/>
      <c r="P411" s="198"/>
      <c r="Q411" s="198"/>
      <c r="R411" s="199"/>
      <c r="S411" s="199"/>
      <c r="T411" s="198"/>
      <c r="U411" s="199"/>
      <c r="V411" s="199"/>
      <c r="W411" s="199"/>
      <c r="X411" s="198"/>
      <c r="Y411" s="200"/>
      <c r="Z411" s="198"/>
      <c r="AA411" s="198"/>
      <c r="AB411" s="199"/>
      <c r="AC411" s="199"/>
      <c r="AD411" s="201"/>
      <c r="AE411" s="202"/>
      <c r="AF411" s="202"/>
      <c r="AG411" s="203"/>
      <c r="AH411" s="203"/>
      <c r="AI411" s="203"/>
      <c r="AJ411" s="203"/>
      <c r="AK411" s="203"/>
      <c r="AL411" s="203"/>
      <c r="AM411" s="203"/>
      <c r="AN411" s="203"/>
      <c r="AO411" s="203"/>
      <c r="AP411" s="203"/>
      <c r="AQ411" s="203"/>
      <c r="AR411" s="203"/>
      <c r="AS411" s="203"/>
      <c r="AT411" s="203"/>
      <c r="AU411" s="203"/>
      <c r="AV411" s="203"/>
      <c r="AW411" s="203"/>
      <c r="AX411" s="203"/>
      <c r="AY411" s="203"/>
      <c r="AZ411" s="203"/>
      <c r="BA411" s="203"/>
      <c r="BB411" s="204"/>
      <c r="BC411" s="204"/>
      <c r="BD411" s="204"/>
      <c r="BE411" s="204"/>
      <c r="BF411" s="204"/>
      <c r="BG411" s="204"/>
      <c r="BH411" s="204"/>
      <c r="BI411" s="204"/>
      <c r="BJ411" s="204"/>
      <c r="BK411" s="204"/>
      <c r="BL411" s="204"/>
      <c r="BM411" s="204"/>
      <c r="BN411" s="204"/>
      <c r="BO411" s="204"/>
      <c r="BP411" s="204"/>
      <c r="BQ411" s="204"/>
      <c r="BR411" s="204"/>
      <c r="BS411" s="204"/>
      <c r="BT411" s="204"/>
      <c r="BU411" s="204"/>
      <c r="BV411" s="205"/>
      <c r="BW411" s="205"/>
      <c r="BX411" s="205"/>
      <c r="BY411" s="204"/>
      <c r="BZ411" s="204"/>
      <c r="CA411" s="204"/>
      <c r="CB411" s="205"/>
      <c r="CC411" s="204"/>
      <c r="CD411" s="205"/>
      <c r="CE411" s="204"/>
      <c r="CF411" s="204"/>
      <c r="CG411" s="204"/>
      <c r="CH411" s="206"/>
      <c r="CI411" s="204"/>
      <c r="CJ411" s="204"/>
      <c r="CK411" s="204"/>
      <c r="CL411" s="204"/>
      <c r="CM411" s="204"/>
      <c r="CN411" s="206"/>
      <c r="CO411" s="204"/>
      <c r="CP411" s="204"/>
      <c r="CQ411" s="204"/>
      <c r="CR411" s="207"/>
      <c r="CS411" s="207"/>
      <c r="CT411" s="208"/>
      <c r="CU411" s="209"/>
      <c r="CV411" s="208"/>
      <c r="CW411" s="207"/>
      <c r="CX411" s="207"/>
      <c r="CY411" s="207"/>
    </row>
    <row r="412" spans="3:103">
      <c r="C412" s="192"/>
      <c r="D412" s="192"/>
      <c r="E412" s="192"/>
      <c r="F412" s="192"/>
      <c r="G412" s="193"/>
      <c r="H412" s="192"/>
      <c r="I412" s="192"/>
      <c r="J412" s="194"/>
      <c r="K412" s="195"/>
      <c r="L412" s="195"/>
      <c r="M412" s="196"/>
      <c r="N412" s="197"/>
      <c r="O412" s="196"/>
      <c r="P412" s="198"/>
      <c r="Q412" s="198"/>
      <c r="R412" s="199"/>
      <c r="S412" s="199"/>
      <c r="T412" s="198"/>
      <c r="U412" s="199"/>
      <c r="V412" s="199"/>
      <c r="W412" s="199"/>
      <c r="X412" s="198"/>
      <c r="Y412" s="200"/>
      <c r="Z412" s="198"/>
      <c r="AA412" s="198"/>
      <c r="AB412" s="199"/>
      <c r="AC412" s="199"/>
      <c r="AD412" s="201"/>
      <c r="AE412" s="202"/>
      <c r="AF412" s="202"/>
      <c r="AG412" s="203"/>
      <c r="AH412" s="203"/>
      <c r="AI412" s="203"/>
      <c r="AJ412" s="203"/>
      <c r="AK412" s="203"/>
      <c r="AL412" s="203"/>
      <c r="AM412" s="203"/>
      <c r="AN412" s="203"/>
      <c r="AO412" s="203"/>
      <c r="AP412" s="203"/>
      <c r="AQ412" s="203"/>
      <c r="AR412" s="203"/>
      <c r="AS412" s="203"/>
      <c r="AT412" s="203"/>
      <c r="AU412" s="203"/>
      <c r="AV412" s="203"/>
      <c r="AW412" s="203"/>
      <c r="AX412" s="203"/>
      <c r="AY412" s="203"/>
      <c r="AZ412" s="203"/>
      <c r="BA412" s="203"/>
      <c r="BB412" s="204"/>
      <c r="BC412" s="204"/>
      <c r="BD412" s="204"/>
      <c r="BE412" s="204"/>
      <c r="BF412" s="204"/>
      <c r="BG412" s="204"/>
      <c r="BH412" s="204"/>
      <c r="BI412" s="204"/>
      <c r="BJ412" s="204"/>
      <c r="BK412" s="204"/>
      <c r="BL412" s="204"/>
      <c r="BM412" s="204"/>
      <c r="BN412" s="204"/>
      <c r="BO412" s="204"/>
      <c r="BP412" s="204"/>
      <c r="BQ412" s="204"/>
      <c r="BR412" s="204"/>
      <c r="BS412" s="204"/>
      <c r="BT412" s="204"/>
      <c r="BU412" s="204"/>
      <c r="BV412" s="205"/>
      <c r="BW412" s="205"/>
      <c r="BX412" s="205"/>
      <c r="BY412" s="204"/>
      <c r="BZ412" s="204"/>
      <c r="CA412" s="204"/>
      <c r="CB412" s="205"/>
      <c r="CC412" s="204"/>
      <c r="CD412" s="205"/>
      <c r="CE412" s="204"/>
      <c r="CF412" s="204"/>
      <c r="CG412" s="204"/>
      <c r="CH412" s="206"/>
      <c r="CI412" s="204"/>
      <c r="CJ412" s="204"/>
      <c r="CK412" s="204"/>
      <c r="CL412" s="204"/>
      <c r="CM412" s="204"/>
      <c r="CN412" s="206"/>
      <c r="CO412" s="204"/>
      <c r="CP412" s="204"/>
      <c r="CQ412" s="204"/>
      <c r="CR412" s="207"/>
      <c r="CS412" s="207"/>
      <c r="CT412" s="208"/>
      <c r="CU412" s="209"/>
      <c r="CV412" s="208"/>
      <c r="CW412" s="207"/>
      <c r="CX412" s="207"/>
      <c r="CY412" s="207"/>
    </row>
    <row r="413" spans="3:103">
      <c r="C413" s="192"/>
      <c r="D413" s="192"/>
      <c r="E413" s="192"/>
      <c r="F413" s="192"/>
      <c r="G413" s="193"/>
      <c r="H413" s="192"/>
      <c r="I413" s="192"/>
      <c r="J413" s="194"/>
      <c r="K413" s="195"/>
      <c r="L413" s="195"/>
      <c r="M413" s="196"/>
      <c r="N413" s="197"/>
      <c r="O413" s="196"/>
      <c r="P413" s="198"/>
      <c r="Q413" s="198"/>
      <c r="R413" s="199"/>
      <c r="S413" s="199"/>
      <c r="T413" s="198"/>
      <c r="U413" s="199"/>
      <c r="V413" s="199"/>
      <c r="W413" s="199"/>
      <c r="X413" s="198"/>
      <c r="Y413" s="200"/>
      <c r="Z413" s="198"/>
      <c r="AA413" s="198"/>
      <c r="AB413" s="199"/>
      <c r="AC413" s="199"/>
      <c r="AD413" s="201"/>
      <c r="AE413" s="202"/>
      <c r="AF413" s="202"/>
      <c r="AG413" s="203"/>
      <c r="AH413" s="203"/>
      <c r="AI413" s="203"/>
      <c r="AJ413" s="203"/>
      <c r="AK413" s="203"/>
      <c r="AL413" s="203"/>
      <c r="AM413" s="203"/>
      <c r="AN413" s="203"/>
      <c r="AO413" s="203"/>
      <c r="AP413" s="203"/>
      <c r="AQ413" s="203"/>
      <c r="AR413" s="203"/>
      <c r="AS413" s="203"/>
      <c r="AT413" s="203"/>
      <c r="AU413" s="203"/>
      <c r="AV413" s="203"/>
      <c r="AW413" s="203"/>
      <c r="AX413" s="203"/>
      <c r="AY413" s="203"/>
      <c r="AZ413" s="203"/>
      <c r="BA413" s="203"/>
      <c r="BB413" s="204"/>
      <c r="BC413" s="204"/>
      <c r="BD413" s="204"/>
      <c r="BE413" s="204"/>
      <c r="BF413" s="204"/>
      <c r="BG413" s="204"/>
      <c r="BH413" s="204"/>
      <c r="BI413" s="204"/>
      <c r="BJ413" s="204"/>
      <c r="BK413" s="204"/>
      <c r="BL413" s="204"/>
      <c r="BM413" s="204"/>
      <c r="BN413" s="204"/>
      <c r="BO413" s="204"/>
      <c r="BP413" s="204"/>
      <c r="BQ413" s="204"/>
      <c r="BR413" s="204"/>
      <c r="BS413" s="204"/>
      <c r="BT413" s="204"/>
      <c r="BU413" s="204"/>
      <c r="BV413" s="205"/>
      <c r="BW413" s="205"/>
      <c r="BX413" s="205"/>
      <c r="BY413" s="204"/>
      <c r="BZ413" s="204"/>
      <c r="CA413" s="204"/>
      <c r="CB413" s="205"/>
      <c r="CC413" s="204"/>
      <c r="CD413" s="205"/>
      <c r="CE413" s="204"/>
      <c r="CF413" s="204"/>
      <c r="CG413" s="204"/>
      <c r="CH413" s="206"/>
      <c r="CI413" s="204"/>
      <c r="CJ413" s="204"/>
      <c r="CK413" s="204"/>
      <c r="CL413" s="204"/>
      <c r="CM413" s="204"/>
      <c r="CN413" s="206"/>
      <c r="CO413" s="204"/>
      <c r="CP413" s="204"/>
      <c r="CQ413" s="204"/>
      <c r="CR413" s="207"/>
      <c r="CS413" s="207"/>
      <c r="CT413" s="208"/>
      <c r="CU413" s="209"/>
      <c r="CV413" s="208"/>
      <c r="CW413" s="207"/>
      <c r="CX413" s="207"/>
      <c r="CY413" s="207"/>
    </row>
    <row r="414" spans="3:103">
      <c r="C414" s="192"/>
      <c r="D414" s="192"/>
      <c r="E414" s="192"/>
      <c r="F414" s="192"/>
      <c r="G414" s="193"/>
      <c r="H414" s="192"/>
      <c r="I414" s="192"/>
      <c r="J414" s="194"/>
      <c r="K414" s="195"/>
      <c r="L414" s="195"/>
      <c r="M414" s="196"/>
      <c r="N414" s="197"/>
      <c r="O414" s="196"/>
      <c r="P414" s="198"/>
      <c r="Q414" s="198"/>
      <c r="R414" s="199"/>
      <c r="S414" s="199"/>
      <c r="T414" s="198"/>
      <c r="U414" s="199"/>
      <c r="V414" s="199"/>
      <c r="W414" s="199"/>
      <c r="X414" s="198"/>
      <c r="Y414" s="200"/>
      <c r="Z414" s="198"/>
      <c r="AA414" s="198"/>
      <c r="AB414" s="199"/>
      <c r="AC414" s="199"/>
      <c r="AD414" s="201"/>
      <c r="AE414" s="202"/>
      <c r="AF414" s="202"/>
      <c r="AG414" s="203"/>
      <c r="AH414" s="203"/>
      <c r="AI414" s="203"/>
      <c r="AJ414" s="203"/>
      <c r="AK414" s="203"/>
      <c r="AL414" s="203"/>
      <c r="AM414" s="203"/>
      <c r="AN414" s="203"/>
      <c r="AO414" s="203"/>
      <c r="AP414" s="203"/>
      <c r="AQ414" s="203"/>
      <c r="AR414" s="203"/>
      <c r="AS414" s="203"/>
      <c r="AT414" s="203"/>
      <c r="AU414" s="203"/>
      <c r="AV414" s="203"/>
      <c r="AW414" s="203"/>
      <c r="AX414" s="203"/>
      <c r="AY414" s="203"/>
      <c r="AZ414" s="203"/>
      <c r="BA414" s="203"/>
      <c r="BB414" s="204"/>
      <c r="BC414" s="204"/>
      <c r="BD414" s="204"/>
      <c r="BE414" s="204"/>
      <c r="BF414" s="204"/>
      <c r="BG414" s="204"/>
      <c r="BH414" s="204"/>
      <c r="BI414" s="204"/>
      <c r="BJ414" s="204"/>
      <c r="BK414" s="204"/>
      <c r="BL414" s="204"/>
      <c r="BM414" s="204"/>
      <c r="BN414" s="204"/>
      <c r="BO414" s="204"/>
      <c r="BP414" s="204"/>
      <c r="BQ414" s="204"/>
      <c r="BR414" s="204"/>
      <c r="BS414" s="204"/>
      <c r="BT414" s="204"/>
      <c r="BU414" s="204"/>
      <c r="BV414" s="205"/>
      <c r="BW414" s="205"/>
      <c r="BX414" s="205"/>
      <c r="BY414" s="204"/>
      <c r="BZ414" s="204"/>
      <c r="CA414" s="204"/>
      <c r="CB414" s="205"/>
      <c r="CC414" s="204"/>
      <c r="CD414" s="205"/>
      <c r="CE414" s="204"/>
      <c r="CF414" s="204"/>
      <c r="CG414" s="204"/>
      <c r="CH414" s="206"/>
      <c r="CI414" s="204"/>
      <c r="CJ414" s="204"/>
      <c r="CK414" s="204"/>
      <c r="CL414" s="204"/>
      <c r="CM414" s="204"/>
      <c r="CN414" s="206"/>
      <c r="CO414" s="204"/>
      <c r="CP414" s="204"/>
      <c r="CQ414" s="204"/>
      <c r="CR414" s="207"/>
      <c r="CS414" s="207"/>
      <c r="CT414" s="208"/>
      <c r="CU414" s="209"/>
      <c r="CV414" s="208"/>
      <c r="CW414" s="207"/>
      <c r="CX414" s="207"/>
      <c r="CY414" s="207"/>
    </row>
    <row r="415" spans="3:103">
      <c r="C415" s="192"/>
      <c r="D415" s="192"/>
      <c r="E415" s="192"/>
      <c r="F415" s="192"/>
      <c r="G415" s="193"/>
      <c r="H415" s="192"/>
      <c r="I415" s="192"/>
      <c r="J415" s="194"/>
      <c r="K415" s="195"/>
      <c r="L415" s="195"/>
      <c r="M415" s="196"/>
      <c r="N415" s="197"/>
      <c r="O415" s="196"/>
      <c r="P415" s="198"/>
      <c r="Q415" s="198"/>
      <c r="R415" s="199"/>
      <c r="S415" s="199"/>
      <c r="T415" s="198"/>
      <c r="U415" s="199"/>
      <c r="V415" s="199"/>
      <c r="W415" s="199"/>
      <c r="X415" s="198"/>
      <c r="Y415" s="200"/>
      <c r="Z415" s="198"/>
      <c r="AA415" s="198"/>
      <c r="AB415" s="199"/>
      <c r="AC415" s="199"/>
      <c r="AD415" s="201"/>
      <c r="AE415" s="202"/>
      <c r="AF415" s="202"/>
      <c r="AG415" s="203"/>
      <c r="AH415" s="203"/>
      <c r="AI415" s="203"/>
      <c r="AJ415" s="203"/>
      <c r="AK415" s="203"/>
      <c r="AL415" s="203"/>
      <c r="AM415" s="203"/>
      <c r="AN415" s="203"/>
      <c r="AO415" s="203"/>
      <c r="AP415" s="203"/>
      <c r="AQ415" s="203"/>
      <c r="AR415" s="203"/>
      <c r="AS415" s="203"/>
      <c r="AT415" s="203"/>
      <c r="AU415" s="203"/>
      <c r="AV415" s="203"/>
      <c r="AW415" s="203"/>
      <c r="AX415" s="203"/>
      <c r="AY415" s="203"/>
      <c r="AZ415" s="203"/>
      <c r="BA415" s="203"/>
      <c r="BB415" s="204"/>
      <c r="BC415" s="204"/>
      <c r="BD415" s="204"/>
      <c r="BE415" s="204"/>
      <c r="BF415" s="204"/>
      <c r="BG415" s="204"/>
      <c r="BH415" s="204"/>
      <c r="BI415" s="204"/>
      <c r="BJ415" s="204"/>
      <c r="BK415" s="204"/>
      <c r="BL415" s="204"/>
      <c r="BM415" s="204"/>
      <c r="BN415" s="204"/>
      <c r="BO415" s="204"/>
      <c r="BP415" s="204"/>
      <c r="BQ415" s="204"/>
      <c r="BR415" s="204"/>
      <c r="BS415" s="204"/>
      <c r="BT415" s="204"/>
      <c r="BU415" s="204"/>
      <c r="BV415" s="205"/>
      <c r="BW415" s="205"/>
      <c r="BX415" s="205"/>
      <c r="BY415" s="204"/>
      <c r="BZ415" s="204"/>
      <c r="CA415" s="204"/>
      <c r="CB415" s="205"/>
      <c r="CC415" s="204"/>
      <c r="CD415" s="205"/>
      <c r="CE415" s="204"/>
      <c r="CF415" s="204"/>
      <c r="CG415" s="204"/>
      <c r="CH415" s="206"/>
      <c r="CI415" s="204"/>
      <c r="CJ415" s="204"/>
      <c r="CK415" s="204"/>
      <c r="CL415" s="204"/>
      <c r="CM415" s="204"/>
      <c r="CN415" s="206"/>
      <c r="CO415" s="204"/>
      <c r="CP415" s="204"/>
      <c r="CQ415" s="204"/>
      <c r="CR415" s="207"/>
      <c r="CS415" s="207"/>
      <c r="CT415" s="208"/>
      <c r="CU415" s="209"/>
      <c r="CV415" s="208"/>
      <c r="CW415" s="207"/>
      <c r="CX415" s="207"/>
      <c r="CY415" s="207"/>
    </row>
    <row r="416" spans="3:103">
      <c r="C416" s="192"/>
      <c r="D416" s="192"/>
      <c r="E416" s="192"/>
      <c r="F416" s="192"/>
      <c r="G416" s="193"/>
      <c r="H416" s="192"/>
      <c r="I416" s="192"/>
      <c r="J416" s="194"/>
      <c r="K416" s="195"/>
      <c r="L416" s="195"/>
      <c r="M416" s="196"/>
      <c r="N416" s="197"/>
      <c r="O416" s="196"/>
      <c r="P416" s="198"/>
      <c r="Q416" s="198"/>
      <c r="R416" s="199"/>
      <c r="S416" s="199"/>
      <c r="T416" s="198"/>
      <c r="U416" s="199"/>
      <c r="V416" s="199"/>
      <c r="W416" s="199"/>
      <c r="X416" s="198"/>
      <c r="Y416" s="200"/>
      <c r="Z416" s="198"/>
      <c r="AA416" s="198"/>
      <c r="AB416" s="199"/>
      <c r="AC416" s="199"/>
      <c r="AD416" s="201"/>
      <c r="AE416" s="202"/>
      <c r="AF416" s="202"/>
      <c r="AG416" s="203"/>
      <c r="AH416" s="203"/>
      <c r="AI416" s="203"/>
      <c r="AJ416" s="203"/>
      <c r="AK416" s="203"/>
      <c r="AL416" s="203"/>
      <c r="AM416" s="203"/>
      <c r="AN416" s="203"/>
      <c r="AO416" s="203"/>
      <c r="AP416" s="203"/>
      <c r="AQ416" s="203"/>
      <c r="AR416" s="203"/>
      <c r="AS416" s="203"/>
      <c r="AT416" s="203"/>
      <c r="AU416" s="203"/>
      <c r="AV416" s="203"/>
      <c r="AW416" s="203"/>
      <c r="AX416" s="203"/>
      <c r="AY416" s="203"/>
      <c r="AZ416" s="203"/>
      <c r="BA416" s="203"/>
      <c r="BB416" s="204"/>
      <c r="BC416" s="204"/>
      <c r="BD416" s="204"/>
      <c r="BE416" s="204"/>
      <c r="BF416" s="204"/>
      <c r="BG416" s="204"/>
      <c r="BH416" s="204"/>
      <c r="BI416" s="204"/>
      <c r="BJ416" s="204"/>
      <c r="BK416" s="204"/>
      <c r="BL416" s="204"/>
      <c r="BM416" s="204"/>
      <c r="BN416" s="204"/>
      <c r="BO416" s="204"/>
      <c r="BP416" s="204"/>
      <c r="BQ416" s="204"/>
      <c r="BR416" s="204"/>
      <c r="BS416" s="204"/>
      <c r="BT416" s="204"/>
      <c r="BU416" s="204"/>
      <c r="BV416" s="205"/>
      <c r="BW416" s="205"/>
      <c r="BX416" s="205"/>
      <c r="BY416" s="204"/>
      <c r="BZ416" s="204"/>
      <c r="CA416" s="204"/>
      <c r="CB416" s="205"/>
      <c r="CC416" s="204"/>
      <c r="CD416" s="205"/>
      <c r="CE416" s="204"/>
      <c r="CF416" s="204"/>
      <c r="CG416" s="204"/>
      <c r="CH416" s="206"/>
      <c r="CI416" s="204"/>
      <c r="CJ416" s="204"/>
      <c r="CK416" s="204"/>
      <c r="CL416" s="204"/>
      <c r="CM416" s="204"/>
      <c r="CN416" s="206"/>
      <c r="CO416" s="204"/>
      <c r="CP416" s="204"/>
      <c r="CQ416" s="204"/>
      <c r="CR416" s="207"/>
      <c r="CS416" s="207"/>
      <c r="CT416" s="208"/>
      <c r="CU416" s="209"/>
      <c r="CV416" s="208"/>
      <c r="CW416" s="207"/>
      <c r="CX416" s="207"/>
      <c r="CY416" s="207"/>
    </row>
    <row r="417" spans="3:103">
      <c r="C417" s="192"/>
      <c r="D417" s="192"/>
      <c r="E417" s="192"/>
      <c r="F417" s="192"/>
      <c r="G417" s="193"/>
      <c r="H417" s="192"/>
      <c r="I417" s="192"/>
      <c r="J417" s="194"/>
      <c r="K417" s="195"/>
      <c r="L417" s="195"/>
      <c r="M417" s="196"/>
      <c r="N417" s="197"/>
      <c r="O417" s="196"/>
      <c r="P417" s="198"/>
      <c r="Q417" s="198"/>
      <c r="R417" s="199"/>
      <c r="S417" s="199"/>
      <c r="T417" s="198"/>
      <c r="U417" s="199"/>
      <c r="V417" s="199"/>
      <c r="W417" s="199"/>
      <c r="X417" s="198"/>
      <c r="Y417" s="200"/>
      <c r="Z417" s="198"/>
      <c r="AA417" s="198"/>
      <c r="AB417" s="199"/>
      <c r="AC417" s="199"/>
      <c r="AD417" s="201"/>
      <c r="AE417" s="202"/>
      <c r="AF417" s="202"/>
      <c r="AG417" s="203"/>
      <c r="AH417" s="203"/>
      <c r="AI417" s="203"/>
      <c r="AJ417" s="203"/>
      <c r="AK417" s="203"/>
      <c r="AL417" s="203"/>
      <c r="AM417" s="203"/>
      <c r="AN417" s="203"/>
      <c r="AO417" s="203"/>
      <c r="AP417" s="203"/>
      <c r="AQ417" s="203"/>
      <c r="AR417" s="203"/>
      <c r="AS417" s="203"/>
      <c r="AT417" s="203"/>
      <c r="AU417" s="203"/>
      <c r="AV417" s="203"/>
      <c r="AW417" s="203"/>
      <c r="AX417" s="203"/>
      <c r="AY417" s="203"/>
      <c r="AZ417" s="203"/>
      <c r="BA417" s="203"/>
      <c r="BB417" s="204"/>
      <c r="BC417" s="204"/>
      <c r="BD417" s="204"/>
      <c r="BE417" s="204"/>
      <c r="BF417" s="204"/>
      <c r="BG417" s="204"/>
      <c r="BH417" s="204"/>
      <c r="BI417" s="204"/>
      <c r="BJ417" s="204"/>
      <c r="BK417" s="204"/>
      <c r="BL417" s="204"/>
      <c r="BM417" s="204"/>
      <c r="BN417" s="204"/>
      <c r="BO417" s="204"/>
      <c r="BP417" s="204"/>
      <c r="BQ417" s="204"/>
      <c r="BR417" s="204"/>
      <c r="BS417" s="204"/>
      <c r="BT417" s="204"/>
      <c r="BU417" s="204"/>
      <c r="BV417" s="205"/>
      <c r="BW417" s="205"/>
      <c r="BX417" s="205"/>
      <c r="BY417" s="204"/>
      <c r="BZ417" s="204"/>
      <c r="CA417" s="204"/>
      <c r="CB417" s="205"/>
      <c r="CC417" s="204"/>
      <c r="CD417" s="205"/>
      <c r="CE417" s="204"/>
      <c r="CF417" s="204"/>
      <c r="CG417" s="204"/>
      <c r="CH417" s="206"/>
      <c r="CI417" s="204"/>
      <c r="CJ417" s="204"/>
      <c r="CK417" s="204"/>
      <c r="CL417" s="204"/>
      <c r="CM417" s="204"/>
      <c r="CN417" s="206"/>
      <c r="CO417" s="204"/>
      <c r="CP417" s="204"/>
      <c r="CQ417" s="204"/>
      <c r="CR417" s="207"/>
      <c r="CS417" s="207"/>
      <c r="CT417" s="208"/>
      <c r="CU417" s="209"/>
      <c r="CV417" s="208"/>
      <c r="CW417" s="207"/>
      <c r="CX417" s="207"/>
      <c r="CY417" s="207"/>
    </row>
    <row r="418" spans="3:103">
      <c r="C418" s="192"/>
      <c r="D418" s="192"/>
      <c r="E418" s="192"/>
      <c r="F418" s="192"/>
      <c r="G418" s="193"/>
      <c r="H418" s="192"/>
      <c r="I418" s="192"/>
      <c r="J418" s="194"/>
      <c r="K418" s="195"/>
      <c r="L418" s="195"/>
      <c r="M418" s="196"/>
      <c r="N418" s="197"/>
      <c r="O418" s="196"/>
      <c r="P418" s="198"/>
      <c r="Q418" s="198"/>
      <c r="R418" s="199"/>
      <c r="S418" s="199"/>
      <c r="T418" s="198"/>
      <c r="U418" s="199"/>
      <c r="V418" s="199"/>
      <c r="W418" s="199"/>
      <c r="X418" s="198"/>
      <c r="Y418" s="200"/>
      <c r="Z418" s="198"/>
      <c r="AA418" s="198"/>
      <c r="AB418" s="199"/>
      <c r="AC418" s="199"/>
      <c r="AD418" s="201"/>
      <c r="AE418" s="202"/>
      <c r="AF418" s="202"/>
      <c r="AG418" s="203"/>
      <c r="AH418" s="203"/>
      <c r="AI418" s="203"/>
      <c r="AJ418" s="203"/>
      <c r="AK418" s="203"/>
      <c r="AL418" s="203"/>
      <c r="AM418" s="203"/>
      <c r="AN418" s="203"/>
      <c r="AO418" s="203"/>
      <c r="AP418" s="203"/>
      <c r="AQ418" s="203"/>
      <c r="AR418" s="203"/>
      <c r="AS418" s="203"/>
      <c r="AT418" s="203"/>
      <c r="AU418" s="203"/>
      <c r="AV418" s="203"/>
      <c r="AW418" s="203"/>
      <c r="AX418" s="203"/>
      <c r="AY418" s="203"/>
      <c r="AZ418" s="203"/>
      <c r="BA418" s="203"/>
      <c r="BB418" s="204"/>
      <c r="BC418" s="204"/>
      <c r="BD418" s="204"/>
      <c r="BE418" s="204"/>
      <c r="BF418" s="204"/>
      <c r="BG418" s="204"/>
      <c r="BH418" s="204"/>
      <c r="BI418" s="204"/>
      <c r="BJ418" s="204"/>
      <c r="BK418" s="204"/>
      <c r="BL418" s="204"/>
      <c r="BM418" s="204"/>
      <c r="BN418" s="204"/>
      <c r="BO418" s="204"/>
      <c r="BP418" s="204"/>
      <c r="BQ418" s="204"/>
      <c r="BR418" s="204"/>
      <c r="BS418" s="204"/>
      <c r="BT418" s="204"/>
      <c r="BU418" s="204"/>
      <c r="BV418" s="205"/>
      <c r="BW418" s="205"/>
      <c r="BX418" s="205"/>
      <c r="BY418" s="204"/>
      <c r="BZ418" s="204"/>
      <c r="CA418" s="204"/>
      <c r="CB418" s="205"/>
      <c r="CC418" s="204"/>
      <c r="CD418" s="205"/>
      <c r="CE418" s="204"/>
      <c r="CF418" s="204"/>
      <c r="CG418" s="204"/>
      <c r="CH418" s="206"/>
      <c r="CI418" s="204"/>
      <c r="CJ418" s="204"/>
      <c r="CK418" s="204"/>
      <c r="CL418" s="204"/>
      <c r="CM418" s="204"/>
      <c r="CN418" s="206"/>
      <c r="CO418" s="204"/>
      <c r="CP418" s="204"/>
      <c r="CQ418" s="204"/>
      <c r="CR418" s="207"/>
      <c r="CS418" s="207"/>
      <c r="CT418" s="208"/>
      <c r="CU418" s="209"/>
      <c r="CV418" s="208"/>
      <c r="CW418" s="207"/>
      <c r="CX418" s="207"/>
      <c r="CY418" s="207"/>
    </row>
    <row r="419" spans="3:103">
      <c r="C419" s="192"/>
      <c r="D419" s="192"/>
      <c r="E419" s="192"/>
      <c r="F419" s="192"/>
      <c r="G419" s="193"/>
      <c r="H419" s="192"/>
      <c r="I419" s="192"/>
      <c r="J419" s="194"/>
      <c r="K419" s="195"/>
      <c r="L419" s="195"/>
      <c r="M419" s="196"/>
      <c r="N419" s="197"/>
      <c r="O419" s="196"/>
      <c r="P419" s="198"/>
      <c r="Q419" s="198"/>
      <c r="R419" s="199"/>
      <c r="S419" s="199"/>
      <c r="T419" s="198"/>
      <c r="U419" s="199"/>
      <c r="V419" s="199"/>
      <c r="W419" s="199"/>
      <c r="X419" s="198"/>
      <c r="Y419" s="200"/>
      <c r="Z419" s="198"/>
      <c r="AA419" s="198"/>
      <c r="AB419" s="199"/>
      <c r="AC419" s="199"/>
      <c r="AD419" s="201"/>
      <c r="AE419" s="202"/>
      <c r="AF419" s="202"/>
      <c r="AG419" s="203"/>
      <c r="AH419" s="203"/>
      <c r="AI419" s="203"/>
      <c r="AJ419" s="203"/>
      <c r="AK419" s="203"/>
      <c r="AL419" s="203"/>
      <c r="AM419" s="203"/>
      <c r="AN419" s="203"/>
      <c r="AO419" s="203"/>
      <c r="AP419" s="203"/>
      <c r="AQ419" s="203"/>
      <c r="AR419" s="203"/>
      <c r="AS419" s="203"/>
      <c r="AT419" s="203"/>
      <c r="AU419" s="203"/>
      <c r="AV419" s="203"/>
      <c r="AW419" s="203"/>
      <c r="AX419" s="203"/>
      <c r="AY419" s="203"/>
      <c r="AZ419" s="203"/>
      <c r="BA419" s="203"/>
      <c r="BB419" s="204"/>
      <c r="BC419" s="204"/>
      <c r="BD419" s="204"/>
      <c r="BE419" s="204"/>
      <c r="BF419" s="204"/>
      <c r="BG419" s="204"/>
      <c r="BH419" s="204"/>
      <c r="BI419" s="204"/>
      <c r="BJ419" s="204"/>
      <c r="BK419" s="204"/>
      <c r="BL419" s="204"/>
      <c r="BM419" s="204"/>
      <c r="BN419" s="204"/>
      <c r="BO419" s="204"/>
      <c r="BP419" s="204"/>
      <c r="BQ419" s="204"/>
      <c r="BR419" s="204"/>
      <c r="BS419" s="204"/>
      <c r="BT419" s="204"/>
      <c r="BU419" s="204"/>
      <c r="BV419" s="205"/>
      <c r="BW419" s="205"/>
      <c r="BX419" s="205"/>
      <c r="BY419" s="204"/>
      <c r="BZ419" s="204"/>
      <c r="CA419" s="204"/>
      <c r="CB419" s="205"/>
      <c r="CC419" s="204"/>
      <c r="CD419" s="205"/>
      <c r="CE419" s="204"/>
      <c r="CF419" s="204"/>
      <c r="CG419" s="204"/>
      <c r="CH419" s="206"/>
      <c r="CI419" s="204"/>
      <c r="CJ419" s="204"/>
      <c r="CK419" s="204"/>
      <c r="CL419" s="204"/>
      <c r="CM419" s="204"/>
      <c r="CN419" s="206"/>
      <c r="CO419" s="204"/>
      <c r="CP419" s="204"/>
      <c r="CQ419" s="204"/>
      <c r="CR419" s="207"/>
      <c r="CS419" s="207"/>
      <c r="CT419" s="208"/>
      <c r="CU419" s="209"/>
      <c r="CV419" s="208"/>
      <c r="CW419" s="207"/>
      <c r="CX419" s="207"/>
      <c r="CY419" s="207"/>
    </row>
    <row r="420" spans="3:103">
      <c r="C420" s="192"/>
      <c r="D420" s="192"/>
      <c r="E420" s="192"/>
      <c r="F420" s="192"/>
      <c r="G420" s="193"/>
      <c r="H420" s="192"/>
      <c r="I420" s="192"/>
      <c r="J420" s="194"/>
      <c r="K420" s="195"/>
      <c r="L420" s="195"/>
      <c r="M420" s="196"/>
      <c r="N420" s="197"/>
      <c r="O420" s="196"/>
      <c r="P420" s="198"/>
      <c r="Q420" s="198"/>
      <c r="R420" s="199"/>
      <c r="S420" s="199"/>
      <c r="T420" s="198"/>
      <c r="U420" s="199"/>
      <c r="V420" s="199"/>
      <c r="W420" s="199"/>
      <c r="X420" s="198"/>
      <c r="Y420" s="200"/>
      <c r="Z420" s="198"/>
      <c r="AA420" s="198"/>
      <c r="AB420" s="199"/>
      <c r="AC420" s="199"/>
      <c r="AD420" s="201"/>
      <c r="AE420" s="202"/>
      <c r="AF420" s="202"/>
      <c r="AG420" s="203"/>
      <c r="AH420" s="203"/>
      <c r="AI420" s="203"/>
      <c r="AJ420" s="203"/>
      <c r="AK420" s="203"/>
      <c r="AL420" s="203"/>
      <c r="AM420" s="203"/>
      <c r="AN420" s="203"/>
      <c r="AO420" s="203"/>
      <c r="AP420" s="203"/>
      <c r="AQ420" s="203"/>
      <c r="AR420" s="203"/>
      <c r="AS420" s="203"/>
      <c r="AT420" s="203"/>
      <c r="AU420" s="203"/>
      <c r="AV420" s="203"/>
      <c r="AW420" s="203"/>
      <c r="AX420" s="203"/>
      <c r="AY420" s="203"/>
      <c r="AZ420" s="203"/>
      <c r="BA420" s="203"/>
      <c r="BB420" s="204"/>
      <c r="BC420" s="204"/>
      <c r="BD420" s="204"/>
      <c r="BE420" s="204"/>
      <c r="BF420" s="204"/>
      <c r="BG420" s="204"/>
      <c r="BH420" s="204"/>
      <c r="BI420" s="204"/>
      <c r="BJ420" s="204"/>
      <c r="BK420" s="204"/>
      <c r="BL420" s="204"/>
      <c r="BM420" s="204"/>
      <c r="BN420" s="204"/>
      <c r="BO420" s="204"/>
      <c r="BP420" s="204"/>
      <c r="BQ420" s="204"/>
      <c r="BR420" s="204"/>
      <c r="BS420" s="204"/>
      <c r="BT420" s="204"/>
      <c r="BU420" s="204"/>
      <c r="BV420" s="205"/>
      <c r="BW420" s="205"/>
      <c r="BX420" s="205"/>
      <c r="BY420" s="204"/>
      <c r="BZ420" s="204"/>
      <c r="CA420" s="204"/>
      <c r="CB420" s="205"/>
      <c r="CC420" s="204"/>
      <c r="CD420" s="205"/>
      <c r="CE420" s="204"/>
      <c r="CF420" s="204"/>
      <c r="CG420" s="204"/>
      <c r="CH420" s="206"/>
      <c r="CI420" s="204"/>
      <c r="CJ420" s="204"/>
      <c r="CK420" s="204"/>
      <c r="CL420" s="204"/>
      <c r="CM420" s="204"/>
      <c r="CN420" s="206"/>
      <c r="CO420" s="204"/>
      <c r="CP420" s="204"/>
      <c r="CQ420" s="204"/>
      <c r="CR420" s="207"/>
      <c r="CS420" s="207"/>
      <c r="CT420" s="208"/>
      <c r="CU420" s="209"/>
      <c r="CV420" s="208"/>
      <c r="CW420" s="207"/>
      <c r="CX420" s="207"/>
      <c r="CY420" s="207"/>
    </row>
    <row r="421" spans="3:103">
      <c r="C421" s="192"/>
      <c r="D421" s="192"/>
      <c r="E421" s="192"/>
      <c r="F421" s="192"/>
      <c r="G421" s="193"/>
      <c r="H421" s="192"/>
      <c r="I421" s="192"/>
      <c r="J421" s="194"/>
      <c r="K421" s="195"/>
      <c r="L421" s="195"/>
      <c r="M421" s="196"/>
      <c r="N421" s="197"/>
      <c r="O421" s="196"/>
      <c r="P421" s="198"/>
      <c r="Q421" s="198"/>
      <c r="R421" s="199"/>
      <c r="S421" s="199"/>
      <c r="T421" s="198"/>
      <c r="U421" s="199"/>
      <c r="V421" s="199"/>
      <c r="W421" s="199"/>
      <c r="X421" s="198"/>
      <c r="Y421" s="200"/>
      <c r="Z421" s="198"/>
      <c r="AA421" s="198"/>
      <c r="AB421" s="199"/>
      <c r="AC421" s="199"/>
      <c r="AD421" s="201"/>
      <c r="AE421" s="202"/>
      <c r="AF421" s="202"/>
      <c r="AG421" s="203"/>
      <c r="AH421" s="203"/>
      <c r="AI421" s="203"/>
      <c r="AJ421" s="203"/>
      <c r="AK421" s="203"/>
      <c r="AL421" s="203"/>
      <c r="AM421" s="203"/>
      <c r="AN421" s="203"/>
      <c r="AO421" s="203"/>
      <c r="AP421" s="203"/>
      <c r="AQ421" s="203"/>
      <c r="AR421" s="203"/>
      <c r="AS421" s="203"/>
      <c r="AT421" s="203"/>
      <c r="AU421" s="203"/>
      <c r="AV421" s="203"/>
      <c r="AW421" s="203"/>
      <c r="AX421" s="203"/>
      <c r="AY421" s="203"/>
      <c r="AZ421" s="203"/>
      <c r="BA421" s="203"/>
      <c r="BB421" s="204"/>
      <c r="BC421" s="204"/>
      <c r="BD421" s="204"/>
      <c r="BE421" s="204"/>
      <c r="BF421" s="204"/>
      <c r="BG421" s="204"/>
      <c r="BH421" s="204"/>
      <c r="BI421" s="204"/>
      <c r="BJ421" s="204"/>
      <c r="BK421" s="204"/>
      <c r="BL421" s="204"/>
      <c r="BM421" s="204"/>
      <c r="BN421" s="204"/>
      <c r="BO421" s="204"/>
      <c r="BP421" s="204"/>
      <c r="BQ421" s="204"/>
      <c r="BR421" s="204"/>
      <c r="BS421" s="204"/>
      <c r="BT421" s="204"/>
      <c r="BU421" s="204"/>
      <c r="BV421" s="205"/>
      <c r="BW421" s="205"/>
      <c r="BX421" s="205"/>
      <c r="BY421" s="204"/>
      <c r="BZ421" s="204"/>
      <c r="CA421" s="204"/>
      <c r="CB421" s="205"/>
      <c r="CC421" s="204"/>
      <c r="CD421" s="205"/>
      <c r="CE421" s="204"/>
      <c r="CF421" s="204"/>
      <c r="CG421" s="204"/>
      <c r="CH421" s="206"/>
      <c r="CI421" s="204"/>
      <c r="CJ421" s="204"/>
      <c r="CK421" s="204"/>
      <c r="CL421" s="204"/>
      <c r="CM421" s="204"/>
      <c r="CN421" s="206"/>
      <c r="CO421" s="204"/>
      <c r="CP421" s="204"/>
      <c r="CQ421" s="204"/>
      <c r="CR421" s="207"/>
      <c r="CS421" s="207"/>
      <c r="CT421" s="208"/>
      <c r="CU421" s="209"/>
      <c r="CV421" s="208"/>
      <c r="CW421" s="207"/>
      <c r="CX421" s="207"/>
      <c r="CY421" s="207"/>
    </row>
    <row r="422" spans="3:103">
      <c r="C422" s="192"/>
      <c r="D422" s="192"/>
      <c r="E422" s="192"/>
      <c r="F422" s="192"/>
      <c r="G422" s="193"/>
      <c r="H422" s="192"/>
      <c r="I422" s="192"/>
      <c r="J422" s="194"/>
      <c r="K422" s="195"/>
      <c r="L422" s="195"/>
      <c r="M422" s="196"/>
      <c r="N422" s="197"/>
      <c r="O422" s="196"/>
      <c r="P422" s="198"/>
      <c r="Q422" s="198"/>
      <c r="R422" s="199"/>
      <c r="S422" s="199"/>
      <c r="T422" s="198"/>
      <c r="U422" s="199"/>
      <c r="V422" s="199"/>
      <c r="W422" s="199"/>
      <c r="X422" s="198"/>
      <c r="Y422" s="200"/>
      <c r="Z422" s="198"/>
      <c r="AA422" s="198"/>
      <c r="AB422" s="199"/>
      <c r="AC422" s="199"/>
      <c r="AD422" s="201"/>
      <c r="AE422" s="202"/>
      <c r="AF422" s="202"/>
      <c r="AG422" s="203"/>
      <c r="AH422" s="203"/>
      <c r="AI422" s="203"/>
      <c r="AJ422" s="203"/>
      <c r="AK422" s="203"/>
      <c r="AL422" s="203"/>
      <c r="AM422" s="203"/>
      <c r="AN422" s="203"/>
      <c r="AO422" s="203"/>
      <c r="AP422" s="203"/>
      <c r="AQ422" s="203"/>
      <c r="AR422" s="203"/>
      <c r="AS422" s="203"/>
      <c r="AT422" s="203"/>
      <c r="AU422" s="203"/>
      <c r="AV422" s="203"/>
      <c r="AW422" s="203"/>
      <c r="AX422" s="203"/>
      <c r="AY422" s="203"/>
      <c r="AZ422" s="203"/>
      <c r="BA422" s="203"/>
      <c r="BB422" s="204"/>
      <c r="BC422" s="204"/>
      <c r="BD422" s="204"/>
      <c r="BE422" s="204"/>
      <c r="BF422" s="204"/>
      <c r="BG422" s="204"/>
      <c r="BH422" s="204"/>
      <c r="BI422" s="204"/>
      <c r="BJ422" s="204"/>
      <c r="BK422" s="204"/>
      <c r="BL422" s="204"/>
      <c r="BM422" s="204"/>
      <c r="BN422" s="204"/>
      <c r="BO422" s="204"/>
      <c r="BP422" s="204"/>
      <c r="BQ422" s="204"/>
      <c r="BR422" s="204"/>
      <c r="BS422" s="204"/>
      <c r="BT422" s="204"/>
      <c r="BU422" s="204"/>
      <c r="BV422" s="205"/>
      <c r="BW422" s="205"/>
      <c r="BX422" s="205"/>
      <c r="BY422" s="204"/>
      <c r="BZ422" s="204"/>
      <c r="CA422" s="204"/>
      <c r="CB422" s="205"/>
      <c r="CC422" s="204"/>
      <c r="CD422" s="205"/>
      <c r="CE422" s="204"/>
      <c r="CF422" s="204"/>
      <c r="CG422" s="204"/>
      <c r="CH422" s="206"/>
      <c r="CI422" s="204"/>
      <c r="CJ422" s="204"/>
      <c r="CK422" s="204"/>
      <c r="CL422" s="204"/>
      <c r="CM422" s="204"/>
      <c r="CN422" s="206"/>
      <c r="CO422" s="204"/>
      <c r="CP422" s="204"/>
      <c r="CQ422" s="204"/>
      <c r="CR422" s="207"/>
      <c r="CS422" s="207"/>
      <c r="CT422" s="208"/>
      <c r="CU422" s="209"/>
      <c r="CV422" s="208"/>
      <c r="CW422" s="207"/>
      <c r="CX422" s="207"/>
      <c r="CY422" s="207"/>
    </row>
    <row r="423" spans="3:103">
      <c r="C423" s="192"/>
      <c r="D423" s="192"/>
      <c r="E423" s="192"/>
      <c r="F423" s="192"/>
      <c r="G423" s="193"/>
      <c r="H423" s="192"/>
      <c r="I423" s="192"/>
      <c r="J423" s="194"/>
      <c r="K423" s="195"/>
      <c r="L423" s="195"/>
      <c r="M423" s="196"/>
      <c r="N423" s="197"/>
      <c r="O423" s="196"/>
      <c r="P423" s="198"/>
      <c r="Q423" s="198"/>
      <c r="R423" s="199"/>
      <c r="S423" s="199"/>
      <c r="T423" s="198"/>
      <c r="U423" s="199"/>
      <c r="V423" s="199"/>
      <c r="W423" s="199"/>
      <c r="X423" s="198"/>
      <c r="Y423" s="200"/>
      <c r="Z423" s="198"/>
      <c r="AA423" s="198"/>
      <c r="AB423" s="199"/>
      <c r="AC423" s="199"/>
      <c r="AD423" s="201"/>
      <c r="AE423" s="202"/>
      <c r="AF423" s="202"/>
      <c r="AG423" s="203"/>
      <c r="AH423" s="203"/>
      <c r="AI423" s="203"/>
      <c r="AJ423" s="203"/>
      <c r="AK423" s="203"/>
      <c r="AL423" s="203"/>
      <c r="AM423" s="203"/>
      <c r="AN423" s="203"/>
      <c r="AO423" s="203"/>
      <c r="AP423" s="203"/>
      <c r="AQ423" s="203"/>
      <c r="AR423" s="203"/>
      <c r="AS423" s="203"/>
      <c r="AT423" s="203"/>
      <c r="AU423" s="203"/>
      <c r="AV423" s="203"/>
      <c r="AW423" s="203"/>
      <c r="AX423" s="203"/>
      <c r="AY423" s="203"/>
      <c r="AZ423" s="203"/>
      <c r="BA423" s="203"/>
      <c r="BB423" s="204"/>
      <c r="BC423" s="204"/>
      <c r="BD423" s="204"/>
      <c r="BE423" s="204"/>
      <c r="BF423" s="204"/>
      <c r="BG423" s="204"/>
      <c r="BH423" s="204"/>
      <c r="BI423" s="204"/>
      <c r="BJ423" s="204"/>
      <c r="BK423" s="204"/>
      <c r="BL423" s="204"/>
      <c r="BM423" s="204"/>
      <c r="BN423" s="204"/>
      <c r="BO423" s="204"/>
      <c r="BP423" s="204"/>
      <c r="BQ423" s="204"/>
      <c r="BR423" s="204"/>
      <c r="BS423" s="204"/>
      <c r="BT423" s="204"/>
      <c r="BU423" s="204"/>
      <c r="BV423" s="205"/>
      <c r="BW423" s="205"/>
      <c r="BX423" s="205"/>
      <c r="BY423" s="204"/>
      <c r="BZ423" s="204"/>
      <c r="CA423" s="204"/>
      <c r="CB423" s="205"/>
      <c r="CC423" s="204"/>
      <c r="CD423" s="205"/>
      <c r="CE423" s="204"/>
      <c r="CF423" s="204"/>
      <c r="CG423" s="204"/>
      <c r="CH423" s="206"/>
      <c r="CI423" s="204"/>
      <c r="CJ423" s="204"/>
      <c r="CK423" s="204"/>
      <c r="CL423" s="204"/>
      <c r="CM423" s="204"/>
      <c r="CN423" s="206"/>
      <c r="CO423" s="204"/>
      <c r="CP423" s="204"/>
      <c r="CQ423" s="204"/>
      <c r="CR423" s="207"/>
      <c r="CS423" s="207"/>
      <c r="CT423" s="208"/>
      <c r="CU423" s="209"/>
      <c r="CV423" s="208"/>
      <c r="CW423" s="207"/>
      <c r="CX423" s="207"/>
      <c r="CY423" s="207"/>
    </row>
    <row r="424" spans="3:103">
      <c r="C424" s="192"/>
      <c r="D424" s="192"/>
      <c r="E424" s="192"/>
      <c r="F424" s="192"/>
      <c r="G424" s="193"/>
      <c r="H424" s="192"/>
      <c r="I424" s="192"/>
      <c r="J424" s="194"/>
      <c r="K424" s="195"/>
      <c r="L424" s="195"/>
      <c r="M424" s="196"/>
      <c r="N424" s="197"/>
      <c r="O424" s="196"/>
      <c r="P424" s="198"/>
      <c r="Q424" s="198"/>
      <c r="R424" s="199"/>
      <c r="S424" s="199"/>
      <c r="T424" s="198"/>
      <c r="U424" s="199"/>
      <c r="V424" s="199"/>
      <c r="W424" s="199"/>
      <c r="X424" s="198"/>
      <c r="Y424" s="200"/>
      <c r="Z424" s="198"/>
      <c r="AA424" s="198"/>
      <c r="AB424" s="199"/>
      <c r="AC424" s="199"/>
      <c r="AD424" s="201"/>
      <c r="AE424" s="202"/>
      <c r="AF424" s="202"/>
      <c r="AG424" s="203"/>
      <c r="AH424" s="203"/>
      <c r="AI424" s="203"/>
      <c r="AJ424" s="203"/>
      <c r="AK424" s="203"/>
      <c r="AL424" s="203"/>
      <c r="AM424" s="203"/>
      <c r="AN424" s="203"/>
      <c r="AO424" s="203"/>
      <c r="AP424" s="203"/>
      <c r="AQ424" s="203"/>
      <c r="AR424" s="203"/>
      <c r="AS424" s="203"/>
      <c r="AT424" s="203"/>
      <c r="AU424" s="203"/>
      <c r="AV424" s="203"/>
      <c r="AW424" s="203"/>
      <c r="AX424" s="203"/>
      <c r="AY424" s="203"/>
      <c r="AZ424" s="203"/>
      <c r="BA424" s="203"/>
      <c r="BB424" s="204"/>
      <c r="BC424" s="204"/>
      <c r="BD424" s="204"/>
      <c r="BE424" s="204"/>
      <c r="BF424" s="204"/>
      <c r="BG424" s="204"/>
      <c r="BH424" s="204"/>
      <c r="BI424" s="204"/>
      <c r="BJ424" s="204"/>
      <c r="BK424" s="204"/>
      <c r="BL424" s="204"/>
      <c r="BM424" s="204"/>
      <c r="BN424" s="204"/>
      <c r="BO424" s="204"/>
      <c r="BP424" s="204"/>
      <c r="BQ424" s="204"/>
      <c r="BR424" s="204"/>
      <c r="BS424" s="204"/>
      <c r="BT424" s="204"/>
      <c r="BU424" s="204"/>
      <c r="BV424" s="205"/>
      <c r="BW424" s="205"/>
      <c r="BX424" s="205"/>
      <c r="BY424" s="204"/>
      <c r="BZ424" s="204"/>
      <c r="CA424" s="204"/>
      <c r="CB424" s="205"/>
      <c r="CC424" s="204"/>
      <c r="CD424" s="205"/>
      <c r="CE424" s="204"/>
      <c r="CF424" s="204"/>
      <c r="CG424" s="204"/>
      <c r="CH424" s="206"/>
      <c r="CI424" s="204"/>
      <c r="CJ424" s="204"/>
      <c r="CK424" s="204"/>
      <c r="CL424" s="204"/>
      <c r="CM424" s="204"/>
      <c r="CN424" s="206"/>
      <c r="CO424" s="204"/>
      <c r="CP424" s="204"/>
      <c r="CQ424" s="204"/>
      <c r="CR424" s="207"/>
      <c r="CS424" s="207"/>
      <c r="CT424" s="208"/>
      <c r="CU424" s="209"/>
      <c r="CV424" s="208"/>
      <c r="CW424" s="207"/>
      <c r="CX424" s="207"/>
      <c r="CY424" s="207"/>
    </row>
    <row r="425" spans="3:103">
      <c r="C425" s="192"/>
      <c r="D425" s="192"/>
      <c r="E425" s="192"/>
      <c r="F425" s="192"/>
      <c r="G425" s="193"/>
      <c r="H425" s="192"/>
      <c r="I425" s="192"/>
      <c r="J425" s="194"/>
      <c r="K425" s="195"/>
      <c r="L425" s="195"/>
      <c r="M425" s="196"/>
      <c r="N425" s="197"/>
      <c r="O425" s="196"/>
      <c r="P425" s="198"/>
      <c r="Q425" s="198"/>
      <c r="R425" s="199"/>
      <c r="S425" s="199"/>
      <c r="T425" s="198"/>
      <c r="U425" s="199"/>
      <c r="V425" s="199"/>
      <c r="W425" s="199"/>
      <c r="X425" s="198"/>
      <c r="Y425" s="200"/>
      <c r="Z425" s="198"/>
      <c r="AA425" s="198"/>
      <c r="AB425" s="199"/>
      <c r="AC425" s="199"/>
      <c r="AD425" s="201"/>
      <c r="AE425" s="202"/>
      <c r="AF425" s="202"/>
      <c r="AG425" s="203"/>
      <c r="AH425" s="203"/>
      <c r="AI425" s="203"/>
      <c r="AJ425" s="203"/>
      <c r="AK425" s="203"/>
      <c r="AL425" s="203"/>
      <c r="AM425" s="203"/>
      <c r="AN425" s="203"/>
      <c r="AO425" s="203"/>
      <c r="AP425" s="203"/>
      <c r="AQ425" s="203"/>
      <c r="AR425" s="203"/>
      <c r="AS425" s="203"/>
      <c r="AT425" s="203"/>
      <c r="AU425" s="203"/>
      <c r="AV425" s="203"/>
      <c r="AW425" s="203"/>
      <c r="AX425" s="203"/>
      <c r="AY425" s="203"/>
      <c r="AZ425" s="203"/>
      <c r="BA425" s="203"/>
      <c r="BB425" s="204"/>
      <c r="BC425" s="204"/>
      <c r="BD425" s="204"/>
      <c r="BE425" s="204"/>
      <c r="BF425" s="204"/>
      <c r="BG425" s="204"/>
      <c r="BH425" s="204"/>
      <c r="BI425" s="204"/>
      <c r="BJ425" s="204"/>
      <c r="BK425" s="204"/>
      <c r="BL425" s="204"/>
      <c r="BM425" s="204"/>
      <c r="BN425" s="204"/>
      <c r="BO425" s="204"/>
      <c r="BP425" s="204"/>
      <c r="BQ425" s="204"/>
      <c r="BR425" s="204"/>
      <c r="BS425" s="204"/>
      <c r="BT425" s="204"/>
      <c r="BU425" s="204"/>
      <c r="BV425" s="205"/>
      <c r="BW425" s="205"/>
      <c r="BX425" s="205"/>
      <c r="BY425" s="204"/>
      <c r="BZ425" s="204"/>
      <c r="CA425" s="204"/>
      <c r="CB425" s="205"/>
      <c r="CC425" s="204"/>
      <c r="CD425" s="205"/>
      <c r="CE425" s="204"/>
      <c r="CF425" s="204"/>
      <c r="CG425" s="204"/>
      <c r="CH425" s="206"/>
      <c r="CI425" s="204"/>
      <c r="CJ425" s="204"/>
      <c r="CK425" s="204"/>
      <c r="CL425" s="204"/>
      <c r="CM425" s="204"/>
      <c r="CN425" s="206"/>
      <c r="CO425" s="204"/>
      <c r="CP425" s="204"/>
      <c r="CQ425" s="204"/>
      <c r="CR425" s="207"/>
      <c r="CS425" s="207"/>
      <c r="CT425" s="208"/>
      <c r="CU425" s="209"/>
      <c r="CV425" s="208"/>
      <c r="CW425" s="207"/>
      <c r="CX425" s="207"/>
      <c r="CY425" s="207"/>
    </row>
    <row r="426" spans="3:103">
      <c r="C426" s="192"/>
      <c r="D426" s="192"/>
      <c r="E426" s="192"/>
      <c r="F426" s="192"/>
      <c r="G426" s="193"/>
      <c r="H426" s="192"/>
      <c r="I426" s="192"/>
      <c r="J426" s="194"/>
      <c r="K426" s="195"/>
      <c r="L426" s="195"/>
      <c r="M426" s="196"/>
      <c r="N426" s="197"/>
      <c r="O426" s="196"/>
      <c r="P426" s="198"/>
      <c r="Q426" s="198"/>
      <c r="R426" s="199"/>
      <c r="S426" s="199"/>
      <c r="T426" s="198"/>
      <c r="U426" s="199"/>
      <c r="V426" s="199"/>
      <c r="W426" s="199"/>
      <c r="X426" s="198"/>
      <c r="Y426" s="200"/>
      <c r="Z426" s="198"/>
      <c r="AA426" s="198"/>
      <c r="AB426" s="199"/>
      <c r="AC426" s="199"/>
      <c r="AD426" s="201"/>
      <c r="AE426" s="202"/>
      <c r="AF426" s="202"/>
      <c r="AG426" s="203"/>
      <c r="AH426" s="203"/>
      <c r="AI426" s="203"/>
      <c r="AJ426" s="203"/>
      <c r="AK426" s="203"/>
      <c r="AL426" s="203"/>
      <c r="AM426" s="203"/>
      <c r="AN426" s="203"/>
      <c r="AO426" s="203"/>
      <c r="AP426" s="203"/>
      <c r="AQ426" s="203"/>
      <c r="AR426" s="203"/>
      <c r="AS426" s="203"/>
      <c r="AT426" s="203"/>
      <c r="AU426" s="203"/>
      <c r="AV426" s="203"/>
      <c r="AW426" s="203"/>
      <c r="AX426" s="203"/>
      <c r="AY426" s="203"/>
      <c r="AZ426" s="203"/>
      <c r="BA426" s="203"/>
      <c r="BB426" s="204"/>
      <c r="BC426" s="204"/>
      <c r="BD426" s="204"/>
      <c r="BE426" s="204"/>
      <c r="BF426" s="204"/>
      <c r="BG426" s="204"/>
      <c r="BH426" s="204"/>
      <c r="BI426" s="204"/>
      <c r="BJ426" s="204"/>
      <c r="BK426" s="204"/>
      <c r="BL426" s="204"/>
      <c r="BM426" s="204"/>
      <c r="BN426" s="204"/>
      <c r="BO426" s="204"/>
      <c r="BP426" s="204"/>
      <c r="BQ426" s="204"/>
      <c r="BR426" s="204"/>
      <c r="BS426" s="204"/>
      <c r="BT426" s="204"/>
      <c r="BU426" s="204"/>
      <c r="BV426" s="205"/>
      <c r="BW426" s="205"/>
      <c r="BX426" s="205"/>
      <c r="BY426" s="204"/>
      <c r="BZ426" s="204"/>
      <c r="CA426" s="204"/>
      <c r="CB426" s="205"/>
      <c r="CC426" s="204"/>
      <c r="CD426" s="205"/>
      <c r="CE426" s="204"/>
      <c r="CF426" s="204"/>
      <c r="CG426" s="204"/>
      <c r="CH426" s="206"/>
      <c r="CI426" s="204"/>
      <c r="CJ426" s="204"/>
      <c r="CK426" s="204"/>
      <c r="CL426" s="204"/>
      <c r="CM426" s="204"/>
      <c r="CN426" s="206"/>
      <c r="CO426" s="204"/>
      <c r="CP426" s="204"/>
      <c r="CQ426" s="204"/>
      <c r="CR426" s="207"/>
      <c r="CS426" s="207"/>
      <c r="CT426" s="208"/>
      <c r="CU426" s="209"/>
      <c r="CV426" s="208"/>
      <c r="CW426" s="207"/>
      <c r="CX426" s="207"/>
      <c r="CY426" s="207"/>
    </row>
    <row r="427" spans="3:103">
      <c r="C427" s="192"/>
      <c r="D427" s="192"/>
      <c r="E427" s="192"/>
      <c r="F427" s="192"/>
      <c r="G427" s="193"/>
      <c r="H427" s="192"/>
      <c r="I427" s="192"/>
      <c r="J427" s="194"/>
      <c r="K427" s="195"/>
      <c r="L427" s="195"/>
      <c r="M427" s="196"/>
      <c r="N427" s="197"/>
      <c r="O427" s="196"/>
      <c r="P427" s="198"/>
      <c r="Q427" s="198"/>
      <c r="R427" s="199"/>
      <c r="S427" s="199"/>
      <c r="T427" s="198"/>
      <c r="U427" s="199"/>
      <c r="V427" s="199"/>
      <c r="W427" s="199"/>
      <c r="X427" s="198"/>
      <c r="Y427" s="200"/>
      <c r="Z427" s="198"/>
      <c r="AA427" s="198"/>
      <c r="AB427" s="199"/>
      <c r="AC427" s="199"/>
      <c r="AD427" s="201"/>
      <c r="AE427" s="202"/>
      <c r="AF427" s="202"/>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03"/>
      <c r="BB427" s="204"/>
      <c r="BC427" s="204"/>
      <c r="BD427" s="204"/>
      <c r="BE427" s="204"/>
      <c r="BF427" s="204"/>
      <c r="BG427" s="204"/>
      <c r="BH427" s="204"/>
      <c r="BI427" s="204"/>
      <c r="BJ427" s="204"/>
      <c r="BK427" s="204"/>
      <c r="BL427" s="204"/>
      <c r="BM427" s="204"/>
      <c r="BN427" s="204"/>
      <c r="BO427" s="204"/>
      <c r="BP427" s="204"/>
      <c r="BQ427" s="204"/>
      <c r="BR427" s="204"/>
      <c r="BS427" s="204"/>
      <c r="BT427" s="204"/>
      <c r="BU427" s="204"/>
      <c r="BV427" s="205"/>
      <c r="BW427" s="205"/>
      <c r="BX427" s="205"/>
      <c r="BY427" s="204"/>
      <c r="BZ427" s="204"/>
      <c r="CA427" s="204"/>
      <c r="CB427" s="205"/>
      <c r="CC427" s="204"/>
      <c r="CD427" s="205"/>
      <c r="CE427" s="204"/>
      <c r="CF427" s="204"/>
      <c r="CG427" s="204"/>
      <c r="CH427" s="206"/>
      <c r="CI427" s="204"/>
      <c r="CJ427" s="204"/>
      <c r="CK427" s="204"/>
      <c r="CL427" s="204"/>
      <c r="CM427" s="204"/>
      <c r="CN427" s="206"/>
      <c r="CO427" s="204"/>
      <c r="CP427" s="204"/>
      <c r="CQ427" s="204"/>
      <c r="CR427" s="207"/>
      <c r="CS427" s="207"/>
      <c r="CT427" s="208"/>
      <c r="CU427" s="209"/>
      <c r="CV427" s="208"/>
      <c r="CW427" s="207"/>
      <c r="CX427" s="207"/>
      <c r="CY427" s="207"/>
    </row>
    <row r="428" spans="3:103">
      <c r="C428" s="192"/>
      <c r="D428" s="192"/>
      <c r="E428" s="192"/>
      <c r="F428" s="192"/>
      <c r="G428" s="193"/>
      <c r="H428" s="192"/>
      <c r="I428" s="192"/>
      <c r="J428" s="194"/>
      <c r="K428" s="195"/>
      <c r="L428" s="195"/>
      <c r="M428" s="196"/>
      <c r="N428" s="197"/>
      <c r="O428" s="196"/>
      <c r="P428" s="198"/>
      <c r="Q428" s="198"/>
      <c r="R428" s="199"/>
      <c r="S428" s="199"/>
      <c r="T428" s="198"/>
      <c r="U428" s="199"/>
      <c r="V428" s="199"/>
      <c r="W428" s="199"/>
      <c r="X428" s="198"/>
      <c r="Y428" s="200"/>
      <c r="Z428" s="198"/>
      <c r="AA428" s="198"/>
      <c r="AB428" s="199"/>
      <c r="AC428" s="199"/>
      <c r="AD428" s="201"/>
      <c r="AE428" s="202"/>
      <c r="AF428" s="202"/>
      <c r="AG428" s="203"/>
      <c r="AH428" s="203"/>
      <c r="AI428" s="203"/>
      <c r="AJ428" s="203"/>
      <c r="AK428" s="203"/>
      <c r="AL428" s="203"/>
      <c r="AM428" s="203"/>
      <c r="AN428" s="203"/>
      <c r="AO428" s="203"/>
      <c r="AP428" s="203"/>
      <c r="AQ428" s="203"/>
      <c r="AR428" s="203"/>
      <c r="AS428" s="203"/>
      <c r="AT428" s="203"/>
      <c r="AU428" s="203"/>
      <c r="AV428" s="203"/>
      <c r="AW428" s="203"/>
      <c r="AX428" s="203"/>
      <c r="AY428" s="203"/>
      <c r="AZ428" s="203"/>
      <c r="BA428" s="203"/>
      <c r="BB428" s="204"/>
      <c r="BC428" s="204"/>
      <c r="BD428" s="204"/>
      <c r="BE428" s="204"/>
      <c r="BF428" s="204"/>
      <c r="BG428" s="204"/>
      <c r="BH428" s="204"/>
      <c r="BI428" s="204"/>
      <c r="BJ428" s="204"/>
      <c r="BK428" s="204"/>
      <c r="BL428" s="204"/>
      <c r="BM428" s="204"/>
      <c r="BN428" s="204"/>
      <c r="BO428" s="204"/>
      <c r="BP428" s="204"/>
      <c r="BQ428" s="204"/>
      <c r="BR428" s="204"/>
      <c r="BS428" s="204"/>
      <c r="BT428" s="204"/>
      <c r="BU428" s="204"/>
      <c r="BV428" s="205"/>
      <c r="BW428" s="205"/>
      <c r="BX428" s="205"/>
      <c r="BY428" s="204"/>
      <c r="BZ428" s="204"/>
      <c r="CA428" s="204"/>
      <c r="CB428" s="205"/>
      <c r="CC428" s="204"/>
      <c r="CD428" s="205"/>
      <c r="CE428" s="204"/>
      <c r="CF428" s="204"/>
      <c r="CG428" s="204"/>
      <c r="CH428" s="206"/>
      <c r="CI428" s="204"/>
      <c r="CJ428" s="204"/>
      <c r="CK428" s="204"/>
      <c r="CL428" s="204"/>
      <c r="CM428" s="204"/>
      <c r="CN428" s="206"/>
      <c r="CO428" s="204"/>
      <c r="CP428" s="204"/>
      <c r="CQ428" s="204"/>
      <c r="CR428" s="207"/>
      <c r="CS428" s="207"/>
      <c r="CT428" s="208"/>
      <c r="CU428" s="209"/>
      <c r="CV428" s="208"/>
      <c r="CW428" s="207"/>
      <c r="CX428" s="207"/>
      <c r="CY428" s="207"/>
    </row>
    <row r="429" spans="3:103">
      <c r="C429" s="192"/>
      <c r="D429" s="192"/>
      <c r="E429" s="192"/>
      <c r="F429" s="192"/>
      <c r="G429" s="193"/>
      <c r="H429" s="192"/>
      <c r="I429" s="192"/>
      <c r="J429" s="194"/>
      <c r="K429" s="195"/>
      <c r="L429" s="195"/>
      <c r="M429" s="196"/>
      <c r="N429" s="197"/>
      <c r="O429" s="196"/>
      <c r="P429" s="198"/>
      <c r="Q429" s="198"/>
      <c r="R429" s="199"/>
      <c r="S429" s="199"/>
      <c r="T429" s="198"/>
      <c r="U429" s="199"/>
      <c r="V429" s="199"/>
      <c r="W429" s="199"/>
      <c r="X429" s="198"/>
      <c r="Y429" s="200"/>
      <c r="Z429" s="198"/>
      <c r="AA429" s="198"/>
      <c r="AB429" s="199"/>
      <c r="AC429" s="199"/>
      <c r="AD429" s="201"/>
      <c r="AE429" s="202"/>
      <c r="AF429" s="202"/>
      <c r="AG429" s="203"/>
      <c r="AH429" s="203"/>
      <c r="AI429" s="203"/>
      <c r="AJ429" s="203"/>
      <c r="AK429" s="203"/>
      <c r="AL429" s="203"/>
      <c r="AM429" s="203"/>
      <c r="AN429" s="203"/>
      <c r="AO429" s="203"/>
      <c r="AP429" s="203"/>
      <c r="AQ429" s="203"/>
      <c r="AR429" s="203"/>
      <c r="AS429" s="203"/>
      <c r="AT429" s="203"/>
      <c r="AU429" s="203"/>
      <c r="AV429" s="203"/>
      <c r="AW429" s="203"/>
      <c r="AX429" s="203"/>
      <c r="AY429" s="203"/>
      <c r="AZ429" s="203"/>
      <c r="BA429" s="203"/>
      <c r="BB429" s="204"/>
      <c r="BC429" s="204"/>
      <c r="BD429" s="204"/>
      <c r="BE429" s="204"/>
      <c r="BF429" s="204"/>
      <c r="BG429" s="204"/>
      <c r="BH429" s="204"/>
      <c r="BI429" s="204"/>
      <c r="BJ429" s="204"/>
      <c r="BK429" s="204"/>
      <c r="BL429" s="204"/>
      <c r="BM429" s="204"/>
      <c r="BN429" s="204"/>
      <c r="BO429" s="204"/>
      <c r="BP429" s="204"/>
      <c r="BQ429" s="204"/>
      <c r="BR429" s="204"/>
      <c r="BS429" s="204"/>
      <c r="BT429" s="204"/>
      <c r="BU429" s="204"/>
      <c r="BV429" s="205"/>
      <c r="BW429" s="205"/>
      <c r="BX429" s="205"/>
      <c r="BY429" s="204"/>
      <c r="BZ429" s="204"/>
      <c r="CA429" s="204"/>
      <c r="CB429" s="205"/>
      <c r="CC429" s="204"/>
      <c r="CD429" s="205"/>
      <c r="CE429" s="204"/>
      <c r="CF429" s="204"/>
      <c r="CG429" s="204"/>
      <c r="CH429" s="206"/>
      <c r="CI429" s="204"/>
      <c r="CJ429" s="204"/>
      <c r="CK429" s="204"/>
      <c r="CL429" s="204"/>
      <c r="CM429" s="204"/>
      <c r="CN429" s="206"/>
      <c r="CO429" s="204"/>
      <c r="CP429" s="204"/>
      <c r="CQ429" s="204"/>
      <c r="CR429" s="207"/>
      <c r="CS429" s="207"/>
      <c r="CT429" s="208"/>
      <c r="CU429" s="209"/>
      <c r="CV429" s="208"/>
      <c r="CW429" s="207"/>
      <c r="CX429" s="207"/>
      <c r="CY429" s="207"/>
    </row>
    <row r="430" spans="3:103">
      <c r="C430" s="192"/>
      <c r="D430" s="192"/>
      <c r="E430" s="192"/>
      <c r="F430" s="192"/>
      <c r="G430" s="193"/>
      <c r="H430" s="192"/>
      <c r="I430" s="192"/>
      <c r="J430" s="194"/>
      <c r="K430" s="195"/>
      <c r="L430" s="195"/>
      <c r="M430" s="196"/>
      <c r="N430" s="197"/>
      <c r="O430" s="196"/>
      <c r="P430" s="198"/>
      <c r="Q430" s="198"/>
      <c r="R430" s="199"/>
      <c r="S430" s="199"/>
      <c r="T430" s="198"/>
      <c r="U430" s="199"/>
      <c r="V430" s="199"/>
      <c r="W430" s="199"/>
      <c r="X430" s="198"/>
      <c r="Y430" s="200"/>
      <c r="Z430" s="198"/>
      <c r="AA430" s="198"/>
      <c r="AB430" s="199"/>
      <c r="AC430" s="199"/>
      <c r="AD430" s="201"/>
      <c r="AE430" s="202"/>
      <c r="AF430" s="202"/>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c r="BA430" s="203"/>
      <c r="BB430" s="204"/>
      <c r="BC430" s="204"/>
      <c r="BD430" s="204"/>
      <c r="BE430" s="204"/>
      <c r="BF430" s="204"/>
      <c r="BG430" s="204"/>
      <c r="BH430" s="204"/>
      <c r="BI430" s="204"/>
      <c r="BJ430" s="204"/>
      <c r="BK430" s="204"/>
      <c r="BL430" s="204"/>
      <c r="BM430" s="204"/>
      <c r="BN430" s="204"/>
      <c r="BO430" s="204"/>
      <c r="BP430" s="204"/>
      <c r="BQ430" s="204"/>
      <c r="BR430" s="204"/>
      <c r="BS430" s="204"/>
      <c r="BT430" s="204"/>
      <c r="BU430" s="204"/>
      <c r="BV430" s="205"/>
      <c r="BW430" s="205"/>
      <c r="BX430" s="205"/>
      <c r="BY430" s="204"/>
      <c r="BZ430" s="204"/>
      <c r="CA430" s="204"/>
      <c r="CB430" s="205"/>
      <c r="CC430" s="204"/>
      <c r="CD430" s="205"/>
      <c r="CE430" s="204"/>
      <c r="CF430" s="204"/>
      <c r="CG430" s="204"/>
      <c r="CH430" s="206"/>
      <c r="CI430" s="204"/>
      <c r="CJ430" s="204"/>
      <c r="CK430" s="204"/>
      <c r="CL430" s="204"/>
      <c r="CM430" s="204"/>
      <c r="CN430" s="206"/>
      <c r="CO430" s="204"/>
      <c r="CP430" s="204"/>
      <c r="CQ430" s="204"/>
      <c r="CR430" s="207"/>
      <c r="CS430" s="207"/>
      <c r="CT430" s="208"/>
      <c r="CU430" s="209"/>
      <c r="CV430" s="208"/>
      <c r="CW430" s="207"/>
      <c r="CX430" s="207"/>
      <c r="CY430" s="207"/>
    </row>
    <row r="431" spans="3:103">
      <c r="C431" s="192"/>
      <c r="D431" s="192"/>
      <c r="E431" s="192"/>
      <c r="F431" s="192"/>
      <c r="G431" s="193"/>
      <c r="H431" s="192"/>
      <c r="I431" s="192"/>
      <c r="J431" s="194"/>
      <c r="K431" s="195"/>
      <c r="L431" s="195"/>
      <c r="M431" s="196"/>
      <c r="N431" s="197"/>
      <c r="O431" s="196"/>
      <c r="P431" s="198"/>
      <c r="Q431" s="198"/>
      <c r="R431" s="199"/>
      <c r="S431" s="199"/>
      <c r="T431" s="198"/>
      <c r="U431" s="199"/>
      <c r="V431" s="199"/>
      <c r="W431" s="199"/>
      <c r="X431" s="198"/>
      <c r="Y431" s="200"/>
      <c r="Z431" s="198"/>
      <c r="AA431" s="198"/>
      <c r="AB431" s="199"/>
      <c r="AC431" s="199"/>
      <c r="AD431" s="201"/>
      <c r="AE431" s="202"/>
      <c r="AF431" s="202"/>
      <c r="AG431" s="203"/>
      <c r="AH431" s="203"/>
      <c r="AI431" s="203"/>
      <c r="AJ431" s="203"/>
      <c r="AK431" s="203"/>
      <c r="AL431" s="203"/>
      <c r="AM431" s="203"/>
      <c r="AN431" s="203"/>
      <c r="AO431" s="203"/>
      <c r="AP431" s="203"/>
      <c r="AQ431" s="203"/>
      <c r="AR431" s="203"/>
      <c r="AS431" s="203"/>
      <c r="AT431" s="203"/>
      <c r="AU431" s="203"/>
      <c r="AV431" s="203"/>
      <c r="AW431" s="203"/>
      <c r="AX431" s="203"/>
      <c r="AY431" s="203"/>
      <c r="AZ431" s="203"/>
      <c r="BA431" s="203"/>
      <c r="BB431" s="204"/>
      <c r="BC431" s="204"/>
      <c r="BD431" s="204"/>
      <c r="BE431" s="204"/>
      <c r="BF431" s="204"/>
      <c r="BG431" s="204"/>
      <c r="BH431" s="204"/>
      <c r="BI431" s="204"/>
      <c r="BJ431" s="204"/>
      <c r="BK431" s="204"/>
      <c r="BL431" s="204"/>
      <c r="BM431" s="204"/>
      <c r="BN431" s="204"/>
      <c r="BO431" s="204"/>
      <c r="BP431" s="204"/>
      <c r="BQ431" s="204"/>
      <c r="BR431" s="204"/>
      <c r="BS431" s="204"/>
      <c r="BT431" s="204"/>
      <c r="BU431" s="204"/>
      <c r="BV431" s="205"/>
      <c r="BW431" s="205"/>
      <c r="BX431" s="205"/>
      <c r="BY431" s="204"/>
      <c r="BZ431" s="204"/>
      <c r="CA431" s="204"/>
      <c r="CB431" s="205"/>
      <c r="CC431" s="204"/>
      <c r="CD431" s="205"/>
      <c r="CE431" s="204"/>
      <c r="CF431" s="204"/>
      <c r="CG431" s="204"/>
      <c r="CH431" s="206"/>
      <c r="CI431" s="204"/>
      <c r="CJ431" s="204"/>
      <c r="CK431" s="204"/>
      <c r="CL431" s="204"/>
      <c r="CM431" s="204"/>
      <c r="CN431" s="206"/>
      <c r="CO431" s="204"/>
      <c r="CP431" s="204"/>
      <c r="CQ431" s="204"/>
      <c r="CR431" s="207"/>
      <c r="CS431" s="207"/>
      <c r="CT431" s="208"/>
      <c r="CU431" s="209"/>
      <c r="CV431" s="208"/>
      <c r="CW431" s="207"/>
      <c r="CX431" s="207"/>
      <c r="CY431" s="207"/>
    </row>
    <row r="432" spans="3:103">
      <c r="C432" s="192"/>
      <c r="D432" s="192"/>
      <c r="E432" s="192"/>
      <c r="F432" s="192"/>
      <c r="G432" s="193"/>
      <c r="H432" s="192"/>
      <c r="I432" s="192"/>
      <c r="J432" s="194"/>
      <c r="K432" s="195"/>
      <c r="L432" s="195"/>
      <c r="M432" s="196"/>
      <c r="N432" s="197"/>
      <c r="O432" s="196"/>
      <c r="P432" s="198"/>
      <c r="Q432" s="198"/>
      <c r="R432" s="199"/>
      <c r="S432" s="199"/>
      <c r="T432" s="198"/>
      <c r="U432" s="199"/>
      <c r="V432" s="199"/>
      <c r="W432" s="199"/>
      <c r="X432" s="198"/>
      <c r="Y432" s="200"/>
      <c r="Z432" s="198"/>
      <c r="AA432" s="198"/>
      <c r="AB432" s="199"/>
      <c r="AC432" s="199"/>
      <c r="AD432" s="201"/>
      <c r="AE432" s="202"/>
      <c r="AF432" s="202"/>
      <c r="AG432" s="203"/>
      <c r="AH432" s="203"/>
      <c r="AI432" s="203"/>
      <c r="AJ432" s="203"/>
      <c r="AK432" s="203"/>
      <c r="AL432" s="203"/>
      <c r="AM432" s="203"/>
      <c r="AN432" s="203"/>
      <c r="AO432" s="203"/>
      <c r="AP432" s="203"/>
      <c r="AQ432" s="203"/>
      <c r="AR432" s="203"/>
      <c r="AS432" s="203"/>
      <c r="AT432" s="203"/>
      <c r="AU432" s="203"/>
      <c r="AV432" s="203"/>
      <c r="AW432" s="203"/>
      <c r="AX432" s="203"/>
      <c r="AY432" s="203"/>
      <c r="AZ432" s="203"/>
      <c r="BA432" s="203"/>
      <c r="BB432" s="204"/>
      <c r="BC432" s="204"/>
      <c r="BD432" s="204"/>
      <c r="BE432" s="204"/>
      <c r="BF432" s="204"/>
      <c r="BG432" s="204"/>
      <c r="BH432" s="204"/>
      <c r="BI432" s="204"/>
      <c r="BJ432" s="204"/>
      <c r="BK432" s="204"/>
      <c r="BL432" s="204"/>
      <c r="BM432" s="204"/>
      <c r="BN432" s="204"/>
      <c r="BO432" s="204"/>
      <c r="BP432" s="204"/>
      <c r="BQ432" s="204"/>
      <c r="BR432" s="204"/>
      <c r="BS432" s="204"/>
      <c r="BT432" s="204"/>
      <c r="BU432" s="204"/>
      <c r="BV432" s="205"/>
      <c r="BW432" s="205"/>
      <c r="BX432" s="205"/>
      <c r="BY432" s="204"/>
      <c r="BZ432" s="204"/>
      <c r="CA432" s="204"/>
      <c r="CB432" s="205"/>
      <c r="CC432" s="204"/>
      <c r="CD432" s="205"/>
      <c r="CE432" s="204"/>
      <c r="CF432" s="204"/>
      <c r="CG432" s="204"/>
      <c r="CH432" s="206"/>
      <c r="CI432" s="204"/>
      <c r="CJ432" s="204"/>
      <c r="CK432" s="204"/>
      <c r="CL432" s="204"/>
      <c r="CM432" s="204"/>
      <c r="CN432" s="206"/>
      <c r="CO432" s="204"/>
      <c r="CP432" s="204"/>
      <c r="CQ432" s="204"/>
      <c r="CR432" s="207"/>
      <c r="CS432" s="207"/>
      <c r="CT432" s="208"/>
      <c r="CU432" s="209"/>
      <c r="CV432" s="208"/>
      <c r="CW432" s="207"/>
      <c r="CX432" s="207"/>
      <c r="CY432" s="207"/>
    </row>
    <row r="433" spans="3:103">
      <c r="C433" s="192"/>
      <c r="D433" s="192"/>
      <c r="E433" s="192"/>
      <c r="F433" s="192"/>
      <c r="G433" s="193"/>
      <c r="H433" s="192"/>
      <c r="I433" s="192"/>
      <c r="J433" s="194"/>
      <c r="K433" s="195"/>
      <c r="L433" s="195"/>
      <c r="M433" s="196"/>
      <c r="N433" s="197"/>
      <c r="O433" s="196"/>
      <c r="P433" s="198"/>
      <c r="Q433" s="198"/>
      <c r="R433" s="199"/>
      <c r="S433" s="199"/>
      <c r="T433" s="198"/>
      <c r="U433" s="199"/>
      <c r="V433" s="199"/>
      <c r="W433" s="199"/>
      <c r="X433" s="198"/>
      <c r="Y433" s="200"/>
      <c r="Z433" s="198"/>
      <c r="AA433" s="198"/>
      <c r="AB433" s="199"/>
      <c r="AC433" s="199"/>
      <c r="AD433" s="201"/>
      <c r="AE433" s="202"/>
      <c r="AF433" s="202"/>
      <c r="AG433" s="203"/>
      <c r="AH433" s="203"/>
      <c r="AI433" s="203"/>
      <c r="AJ433" s="203"/>
      <c r="AK433" s="203"/>
      <c r="AL433" s="203"/>
      <c r="AM433" s="203"/>
      <c r="AN433" s="203"/>
      <c r="AO433" s="203"/>
      <c r="AP433" s="203"/>
      <c r="AQ433" s="203"/>
      <c r="AR433" s="203"/>
      <c r="AS433" s="203"/>
      <c r="AT433" s="203"/>
      <c r="AU433" s="203"/>
      <c r="AV433" s="203"/>
      <c r="AW433" s="203"/>
      <c r="AX433" s="203"/>
      <c r="AY433" s="203"/>
      <c r="AZ433" s="203"/>
      <c r="BA433" s="203"/>
      <c r="BB433" s="204"/>
      <c r="BC433" s="204"/>
      <c r="BD433" s="204"/>
      <c r="BE433" s="204"/>
      <c r="BF433" s="204"/>
      <c r="BG433" s="204"/>
      <c r="BH433" s="204"/>
      <c r="BI433" s="204"/>
      <c r="BJ433" s="204"/>
      <c r="BK433" s="204"/>
      <c r="BL433" s="204"/>
      <c r="BM433" s="204"/>
      <c r="BN433" s="204"/>
      <c r="BO433" s="204"/>
      <c r="BP433" s="204"/>
      <c r="BQ433" s="204"/>
      <c r="BR433" s="204"/>
      <c r="BS433" s="204"/>
      <c r="BT433" s="204"/>
      <c r="BU433" s="204"/>
      <c r="BV433" s="205"/>
      <c r="BW433" s="205"/>
      <c r="BX433" s="205"/>
      <c r="BY433" s="204"/>
      <c r="BZ433" s="204"/>
      <c r="CA433" s="204"/>
      <c r="CB433" s="205"/>
      <c r="CC433" s="204"/>
      <c r="CD433" s="205"/>
      <c r="CE433" s="204"/>
      <c r="CF433" s="204"/>
      <c r="CG433" s="204"/>
      <c r="CH433" s="206"/>
      <c r="CI433" s="204"/>
      <c r="CJ433" s="204"/>
      <c r="CK433" s="204"/>
      <c r="CL433" s="204"/>
      <c r="CM433" s="204"/>
      <c r="CN433" s="206"/>
      <c r="CO433" s="204"/>
      <c r="CP433" s="204"/>
      <c r="CQ433" s="204"/>
      <c r="CR433" s="207"/>
      <c r="CS433" s="207"/>
      <c r="CT433" s="208"/>
      <c r="CU433" s="209"/>
      <c r="CV433" s="208"/>
      <c r="CW433" s="207"/>
      <c r="CX433" s="207"/>
      <c r="CY433" s="207"/>
    </row>
    <row r="434" spans="3:103">
      <c r="C434" s="192"/>
      <c r="D434" s="192"/>
      <c r="E434" s="192"/>
      <c r="F434" s="192"/>
      <c r="G434" s="193"/>
      <c r="H434" s="192"/>
      <c r="I434" s="192"/>
      <c r="J434" s="194"/>
      <c r="K434" s="195"/>
      <c r="L434" s="195"/>
      <c r="M434" s="196"/>
      <c r="N434" s="197"/>
      <c r="O434" s="196"/>
      <c r="P434" s="198"/>
      <c r="Q434" s="198"/>
      <c r="R434" s="199"/>
      <c r="S434" s="199"/>
      <c r="T434" s="198"/>
      <c r="U434" s="199"/>
      <c r="V434" s="199"/>
      <c r="W434" s="199"/>
      <c r="X434" s="198"/>
      <c r="Y434" s="200"/>
      <c r="Z434" s="198"/>
      <c r="AA434" s="198"/>
      <c r="AB434" s="199"/>
      <c r="AC434" s="199"/>
      <c r="AD434" s="201"/>
      <c r="AE434" s="202"/>
      <c r="AF434" s="202"/>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c r="BA434" s="203"/>
      <c r="BB434" s="204"/>
      <c r="BC434" s="204"/>
      <c r="BD434" s="204"/>
      <c r="BE434" s="204"/>
      <c r="BF434" s="204"/>
      <c r="BG434" s="204"/>
      <c r="BH434" s="204"/>
      <c r="BI434" s="204"/>
      <c r="BJ434" s="204"/>
      <c r="BK434" s="204"/>
      <c r="BL434" s="204"/>
      <c r="BM434" s="204"/>
      <c r="BN434" s="204"/>
      <c r="BO434" s="204"/>
      <c r="BP434" s="204"/>
      <c r="BQ434" s="204"/>
      <c r="BR434" s="204"/>
      <c r="BS434" s="204"/>
      <c r="BT434" s="204"/>
      <c r="BU434" s="204"/>
      <c r="BV434" s="205"/>
      <c r="BW434" s="205"/>
      <c r="BX434" s="205"/>
      <c r="BY434" s="204"/>
      <c r="BZ434" s="204"/>
      <c r="CA434" s="204"/>
      <c r="CB434" s="205"/>
      <c r="CC434" s="204"/>
      <c r="CD434" s="205"/>
      <c r="CE434" s="204"/>
      <c r="CF434" s="204"/>
      <c r="CG434" s="204"/>
      <c r="CH434" s="206"/>
      <c r="CI434" s="204"/>
      <c r="CJ434" s="204"/>
      <c r="CK434" s="204"/>
      <c r="CL434" s="204"/>
      <c r="CM434" s="204"/>
      <c r="CN434" s="206"/>
      <c r="CO434" s="204"/>
      <c r="CP434" s="204"/>
      <c r="CQ434" s="204"/>
      <c r="CR434" s="207"/>
      <c r="CS434" s="207"/>
      <c r="CT434" s="208"/>
      <c r="CU434" s="209"/>
      <c r="CV434" s="208"/>
      <c r="CW434" s="207"/>
      <c r="CX434" s="207"/>
      <c r="CY434" s="207"/>
    </row>
    <row r="435" spans="3:103">
      <c r="C435" s="192"/>
      <c r="D435" s="192"/>
      <c r="E435" s="192"/>
      <c r="F435" s="192"/>
      <c r="G435" s="193"/>
      <c r="H435" s="192"/>
      <c r="I435" s="192"/>
      <c r="J435" s="194"/>
      <c r="K435" s="195"/>
      <c r="L435" s="195"/>
      <c r="M435" s="196"/>
      <c r="N435" s="197"/>
      <c r="O435" s="196"/>
      <c r="P435" s="198"/>
      <c r="Q435" s="198"/>
      <c r="R435" s="199"/>
      <c r="S435" s="199"/>
      <c r="T435" s="198"/>
      <c r="U435" s="199"/>
      <c r="V435" s="199"/>
      <c r="W435" s="199"/>
      <c r="X435" s="198"/>
      <c r="Y435" s="200"/>
      <c r="Z435" s="198"/>
      <c r="AA435" s="198"/>
      <c r="AB435" s="199"/>
      <c r="AC435" s="199"/>
      <c r="AD435" s="201"/>
      <c r="AE435" s="202"/>
      <c r="AF435" s="202"/>
      <c r="AG435" s="203"/>
      <c r="AH435" s="203"/>
      <c r="AI435" s="203"/>
      <c r="AJ435" s="203"/>
      <c r="AK435" s="203"/>
      <c r="AL435" s="203"/>
      <c r="AM435" s="203"/>
      <c r="AN435" s="203"/>
      <c r="AO435" s="203"/>
      <c r="AP435" s="203"/>
      <c r="AQ435" s="203"/>
      <c r="AR435" s="203"/>
      <c r="AS435" s="203"/>
      <c r="AT435" s="203"/>
      <c r="AU435" s="203"/>
      <c r="AV435" s="203"/>
      <c r="AW435" s="203"/>
      <c r="AX435" s="203"/>
      <c r="AY435" s="203"/>
      <c r="AZ435" s="203"/>
      <c r="BA435" s="203"/>
      <c r="BB435" s="204"/>
      <c r="BC435" s="204"/>
      <c r="BD435" s="204"/>
      <c r="BE435" s="204"/>
      <c r="BF435" s="204"/>
      <c r="BG435" s="204"/>
      <c r="BH435" s="204"/>
      <c r="BI435" s="204"/>
      <c r="BJ435" s="204"/>
      <c r="BK435" s="204"/>
      <c r="BL435" s="204"/>
      <c r="BM435" s="204"/>
      <c r="BN435" s="204"/>
      <c r="BO435" s="204"/>
      <c r="BP435" s="204"/>
      <c r="BQ435" s="204"/>
      <c r="BR435" s="204"/>
      <c r="BS435" s="204"/>
      <c r="BT435" s="204"/>
      <c r="BU435" s="204"/>
      <c r="BV435" s="205"/>
      <c r="BW435" s="205"/>
      <c r="BX435" s="205"/>
      <c r="BY435" s="204"/>
      <c r="BZ435" s="204"/>
      <c r="CA435" s="204"/>
      <c r="CB435" s="205"/>
      <c r="CC435" s="204"/>
      <c r="CD435" s="205"/>
      <c r="CE435" s="204"/>
      <c r="CF435" s="204"/>
      <c r="CG435" s="204"/>
      <c r="CH435" s="206"/>
      <c r="CI435" s="204"/>
      <c r="CJ435" s="204"/>
      <c r="CK435" s="204"/>
      <c r="CL435" s="204"/>
      <c r="CM435" s="204"/>
      <c r="CN435" s="206"/>
      <c r="CO435" s="204"/>
      <c r="CP435" s="204"/>
      <c r="CQ435" s="204"/>
      <c r="CR435" s="207"/>
      <c r="CS435" s="207"/>
      <c r="CT435" s="208"/>
      <c r="CU435" s="209"/>
      <c r="CV435" s="208"/>
      <c r="CW435" s="207"/>
      <c r="CX435" s="207"/>
      <c r="CY435" s="207"/>
    </row>
    <row r="436" spans="3:103">
      <c r="C436" s="192"/>
      <c r="D436" s="192"/>
      <c r="E436" s="192"/>
      <c r="F436" s="192"/>
      <c r="G436" s="193"/>
      <c r="H436" s="192"/>
      <c r="I436" s="192"/>
      <c r="J436" s="194"/>
      <c r="K436" s="195"/>
      <c r="L436" s="195"/>
      <c r="M436" s="196"/>
      <c r="N436" s="197"/>
      <c r="O436" s="196"/>
      <c r="P436" s="198"/>
      <c r="Q436" s="198"/>
      <c r="R436" s="199"/>
      <c r="S436" s="199"/>
      <c r="T436" s="198"/>
      <c r="U436" s="199"/>
      <c r="V436" s="199"/>
      <c r="W436" s="199"/>
      <c r="X436" s="198"/>
      <c r="Y436" s="200"/>
      <c r="Z436" s="198"/>
      <c r="AA436" s="198"/>
      <c r="AB436" s="199"/>
      <c r="AC436" s="199"/>
      <c r="AD436" s="201"/>
      <c r="AE436" s="202"/>
      <c r="AF436" s="202"/>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c r="BA436" s="203"/>
      <c r="BB436" s="204"/>
      <c r="BC436" s="204"/>
      <c r="BD436" s="204"/>
      <c r="BE436" s="204"/>
      <c r="BF436" s="204"/>
      <c r="BG436" s="204"/>
      <c r="BH436" s="204"/>
      <c r="BI436" s="204"/>
      <c r="BJ436" s="204"/>
      <c r="BK436" s="204"/>
      <c r="BL436" s="204"/>
      <c r="BM436" s="204"/>
      <c r="BN436" s="204"/>
      <c r="BO436" s="204"/>
      <c r="BP436" s="204"/>
      <c r="BQ436" s="204"/>
      <c r="BR436" s="204"/>
      <c r="BS436" s="204"/>
      <c r="BT436" s="204"/>
      <c r="BU436" s="204"/>
      <c r="BV436" s="205"/>
      <c r="BW436" s="205"/>
      <c r="BX436" s="205"/>
      <c r="BY436" s="204"/>
      <c r="BZ436" s="204"/>
      <c r="CA436" s="204"/>
      <c r="CB436" s="205"/>
      <c r="CC436" s="204"/>
      <c r="CD436" s="205"/>
      <c r="CE436" s="204"/>
      <c r="CF436" s="204"/>
      <c r="CG436" s="204"/>
      <c r="CH436" s="206"/>
      <c r="CI436" s="204"/>
      <c r="CJ436" s="204"/>
      <c r="CK436" s="204"/>
      <c r="CL436" s="204"/>
      <c r="CM436" s="204"/>
      <c r="CN436" s="206"/>
      <c r="CO436" s="204"/>
      <c r="CP436" s="204"/>
      <c r="CQ436" s="204"/>
      <c r="CR436" s="207"/>
      <c r="CS436" s="207"/>
      <c r="CT436" s="208"/>
      <c r="CU436" s="209"/>
      <c r="CV436" s="208"/>
      <c r="CW436" s="207"/>
      <c r="CX436" s="207"/>
      <c r="CY436" s="207"/>
    </row>
    <row r="437" spans="3:103">
      <c r="C437" s="192"/>
      <c r="D437" s="192"/>
      <c r="E437" s="192"/>
      <c r="F437" s="192"/>
      <c r="G437" s="193"/>
      <c r="H437" s="192"/>
      <c r="I437" s="192"/>
      <c r="J437" s="194"/>
      <c r="K437" s="195"/>
      <c r="L437" s="195"/>
      <c r="M437" s="196"/>
      <c r="N437" s="197"/>
      <c r="O437" s="196"/>
      <c r="P437" s="198"/>
      <c r="Q437" s="198"/>
      <c r="R437" s="199"/>
      <c r="S437" s="199"/>
      <c r="T437" s="198"/>
      <c r="U437" s="199"/>
      <c r="V437" s="199"/>
      <c r="W437" s="199"/>
      <c r="X437" s="198"/>
      <c r="Y437" s="200"/>
      <c r="Z437" s="198"/>
      <c r="AA437" s="198"/>
      <c r="AB437" s="199"/>
      <c r="AC437" s="199"/>
      <c r="AD437" s="201"/>
      <c r="AE437" s="202"/>
      <c r="AF437" s="202"/>
      <c r="AG437" s="203"/>
      <c r="AH437" s="203"/>
      <c r="AI437" s="203"/>
      <c r="AJ437" s="203"/>
      <c r="AK437" s="203"/>
      <c r="AL437" s="203"/>
      <c r="AM437" s="203"/>
      <c r="AN437" s="203"/>
      <c r="AO437" s="203"/>
      <c r="AP437" s="203"/>
      <c r="AQ437" s="203"/>
      <c r="AR437" s="203"/>
      <c r="AS437" s="203"/>
      <c r="AT437" s="203"/>
      <c r="AU437" s="203"/>
      <c r="AV437" s="203"/>
      <c r="AW437" s="203"/>
      <c r="AX437" s="203"/>
      <c r="AY437" s="203"/>
      <c r="AZ437" s="203"/>
      <c r="BA437" s="203"/>
      <c r="BB437" s="204"/>
      <c r="BC437" s="204"/>
      <c r="BD437" s="204"/>
      <c r="BE437" s="204"/>
      <c r="BF437" s="204"/>
      <c r="BG437" s="204"/>
      <c r="BH437" s="204"/>
      <c r="BI437" s="204"/>
      <c r="BJ437" s="204"/>
      <c r="BK437" s="204"/>
      <c r="BL437" s="204"/>
      <c r="BM437" s="204"/>
      <c r="BN437" s="204"/>
      <c r="BO437" s="204"/>
      <c r="BP437" s="204"/>
      <c r="BQ437" s="204"/>
      <c r="BR437" s="204"/>
      <c r="BS437" s="204"/>
      <c r="BT437" s="204"/>
      <c r="BU437" s="204"/>
      <c r="BV437" s="205"/>
      <c r="BW437" s="205"/>
      <c r="BX437" s="205"/>
      <c r="BY437" s="204"/>
      <c r="BZ437" s="204"/>
      <c r="CA437" s="204"/>
      <c r="CB437" s="205"/>
      <c r="CC437" s="204"/>
      <c r="CD437" s="205"/>
      <c r="CE437" s="204"/>
      <c r="CF437" s="204"/>
      <c r="CG437" s="204"/>
      <c r="CH437" s="206"/>
      <c r="CI437" s="204"/>
      <c r="CJ437" s="204"/>
      <c r="CK437" s="204"/>
      <c r="CL437" s="204"/>
      <c r="CM437" s="204"/>
      <c r="CN437" s="206"/>
      <c r="CO437" s="204"/>
      <c r="CP437" s="204"/>
      <c r="CQ437" s="204"/>
      <c r="CR437" s="207"/>
      <c r="CS437" s="207"/>
      <c r="CT437" s="208"/>
      <c r="CU437" s="209"/>
      <c r="CV437" s="208"/>
      <c r="CW437" s="207"/>
      <c r="CX437" s="207"/>
      <c r="CY437" s="207"/>
    </row>
    <row r="438" spans="3:103">
      <c r="C438" s="192"/>
      <c r="D438" s="192"/>
      <c r="E438" s="192"/>
      <c r="F438" s="192"/>
      <c r="G438" s="193"/>
      <c r="H438" s="192"/>
      <c r="I438" s="192"/>
      <c r="J438" s="194"/>
      <c r="K438" s="195"/>
      <c r="L438" s="195"/>
      <c r="M438" s="196"/>
      <c r="N438" s="197"/>
      <c r="O438" s="196"/>
      <c r="P438" s="198"/>
      <c r="Q438" s="198"/>
      <c r="R438" s="199"/>
      <c r="S438" s="199"/>
      <c r="T438" s="198"/>
      <c r="U438" s="199"/>
      <c r="V438" s="199"/>
      <c r="W438" s="199"/>
      <c r="X438" s="198"/>
      <c r="Y438" s="200"/>
      <c r="Z438" s="198"/>
      <c r="AA438" s="198"/>
      <c r="AB438" s="199"/>
      <c r="AC438" s="199"/>
      <c r="AD438" s="201"/>
      <c r="AE438" s="202"/>
      <c r="AF438" s="202"/>
      <c r="AG438" s="203"/>
      <c r="AH438" s="203"/>
      <c r="AI438" s="203"/>
      <c r="AJ438" s="203"/>
      <c r="AK438" s="203"/>
      <c r="AL438" s="203"/>
      <c r="AM438" s="203"/>
      <c r="AN438" s="203"/>
      <c r="AO438" s="203"/>
      <c r="AP438" s="203"/>
      <c r="AQ438" s="203"/>
      <c r="AR438" s="203"/>
      <c r="AS438" s="203"/>
      <c r="AT438" s="203"/>
      <c r="AU438" s="203"/>
      <c r="AV438" s="203"/>
      <c r="AW438" s="203"/>
      <c r="AX438" s="203"/>
      <c r="AY438" s="203"/>
      <c r="AZ438" s="203"/>
      <c r="BA438" s="203"/>
      <c r="BB438" s="204"/>
      <c r="BC438" s="204"/>
      <c r="BD438" s="204"/>
      <c r="BE438" s="204"/>
      <c r="BF438" s="204"/>
      <c r="BG438" s="204"/>
      <c r="BH438" s="204"/>
      <c r="BI438" s="204"/>
      <c r="BJ438" s="204"/>
      <c r="BK438" s="204"/>
      <c r="BL438" s="204"/>
      <c r="BM438" s="204"/>
      <c r="BN438" s="204"/>
      <c r="BO438" s="204"/>
      <c r="BP438" s="204"/>
      <c r="BQ438" s="204"/>
      <c r="BR438" s="204"/>
      <c r="BS438" s="204"/>
      <c r="BT438" s="204"/>
      <c r="BU438" s="204"/>
      <c r="BV438" s="205"/>
      <c r="BW438" s="205"/>
      <c r="BX438" s="205"/>
      <c r="BY438" s="204"/>
      <c r="BZ438" s="204"/>
      <c r="CA438" s="204"/>
      <c r="CB438" s="205"/>
      <c r="CC438" s="204"/>
      <c r="CD438" s="205"/>
      <c r="CE438" s="204"/>
      <c r="CF438" s="204"/>
      <c r="CG438" s="204"/>
      <c r="CH438" s="206"/>
      <c r="CI438" s="204"/>
      <c r="CJ438" s="204"/>
      <c r="CK438" s="204"/>
      <c r="CL438" s="204"/>
      <c r="CM438" s="204"/>
      <c r="CN438" s="206"/>
      <c r="CO438" s="204"/>
      <c r="CP438" s="204"/>
      <c r="CQ438" s="204"/>
      <c r="CR438" s="207"/>
      <c r="CS438" s="207"/>
      <c r="CT438" s="208"/>
      <c r="CU438" s="209"/>
      <c r="CV438" s="208"/>
      <c r="CW438" s="207"/>
      <c r="CX438" s="207"/>
      <c r="CY438" s="207"/>
    </row>
    <row r="439" spans="3:103">
      <c r="C439" s="192"/>
      <c r="D439" s="192"/>
      <c r="E439" s="192"/>
      <c r="F439" s="192"/>
      <c r="G439" s="193"/>
      <c r="H439" s="192"/>
      <c r="I439" s="192"/>
      <c r="J439" s="194"/>
      <c r="K439" s="195"/>
      <c r="L439" s="195"/>
      <c r="M439" s="196"/>
      <c r="N439" s="197"/>
      <c r="O439" s="196"/>
      <c r="P439" s="198"/>
      <c r="Q439" s="198"/>
      <c r="R439" s="199"/>
      <c r="S439" s="199"/>
      <c r="T439" s="198"/>
      <c r="U439" s="199"/>
      <c r="V439" s="199"/>
      <c r="W439" s="199"/>
      <c r="X439" s="198"/>
      <c r="Y439" s="200"/>
      <c r="Z439" s="198"/>
      <c r="AA439" s="198"/>
      <c r="AB439" s="199"/>
      <c r="AC439" s="199"/>
      <c r="AD439" s="201"/>
      <c r="AE439" s="202"/>
      <c r="AF439" s="202"/>
      <c r="AG439" s="203"/>
      <c r="AH439" s="203"/>
      <c r="AI439" s="203"/>
      <c r="AJ439" s="203"/>
      <c r="AK439" s="203"/>
      <c r="AL439" s="203"/>
      <c r="AM439" s="203"/>
      <c r="AN439" s="203"/>
      <c r="AO439" s="203"/>
      <c r="AP439" s="203"/>
      <c r="AQ439" s="203"/>
      <c r="AR439" s="203"/>
      <c r="AS439" s="203"/>
      <c r="AT439" s="203"/>
      <c r="AU439" s="203"/>
      <c r="AV439" s="203"/>
      <c r="AW439" s="203"/>
      <c r="AX439" s="203"/>
      <c r="AY439" s="203"/>
      <c r="AZ439" s="203"/>
      <c r="BA439" s="203"/>
      <c r="BB439" s="204"/>
      <c r="BC439" s="204"/>
      <c r="BD439" s="204"/>
      <c r="BE439" s="204"/>
      <c r="BF439" s="204"/>
      <c r="BG439" s="204"/>
      <c r="BH439" s="204"/>
      <c r="BI439" s="204"/>
      <c r="BJ439" s="204"/>
      <c r="BK439" s="204"/>
      <c r="BL439" s="204"/>
      <c r="BM439" s="204"/>
      <c r="BN439" s="204"/>
      <c r="BO439" s="204"/>
      <c r="BP439" s="204"/>
      <c r="BQ439" s="204"/>
      <c r="BR439" s="204"/>
      <c r="BS439" s="204"/>
      <c r="BT439" s="204"/>
      <c r="BU439" s="204"/>
      <c r="BV439" s="205"/>
      <c r="BW439" s="205"/>
      <c r="BX439" s="205"/>
      <c r="BY439" s="204"/>
      <c r="BZ439" s="204"/>
      <c r="CA439" s="204"/>
      <c r="CB439" s="205"/>
      <c r="CC439" s="204"/>
      <c r="CD439" s="205"/>
      <c r="CE439" s="204"/>
      <c r="CF439" s="204"/>
      <c r="CG439" s="204"/>
      <c r="CH439" s="206"/>
      <c r="CI439" s="204"/>
      <c r="CJ439" s="204"/>
      <c r="CK439" s="204"/>
      <c r="CL439" s="204"/>
      <c r="CM439" s="204"/>
      <c r="CN439" s="206"/>
      <c r="CO439" s="204"/>
      <c r="CP439" s="204"/>
      <c r="CQ439" s="204"/>
      <c r="CR439" s="207"/>
      <c r="CS439" s="207"/>
      <c r="CT439" s="208"/>
      <c r="CU439" s="209"/>
      <c r="CV439" s="208"/>
      <c r="CW439" s="207"/>
      <c r="CX439" s="207"/>
      <c r="CY439" s="207"/>
    </row>
    <row r="440" spans="3:103">
      <c r="C440" s="192"/>
      <c r="D440" s="192"/>
      <c r="E440" s="192"/>
      <c r="F440" s="192"/>
      <c r="G440" s="193"/>
      <c r="H440" s="192"/>
      <c r="I440" s="192"/>
      <c r="J440" s="194"/>
      <c r="K440" s="195"/>
      <c r="L440" s="195"/>
      <c r="M440" s="196"/>
      <c r="N440" s="197"/>
      <c r="O440" s="196"/>
      <c r="P440" s="198"/>
      <c r="Q440" s="198"/>
      <c r="R440" s="199"/>
      <c r="S440" s="199"/>
      <c r="T440" s="198"/>
      <c r="U440" s="199"/>
      <c r="V440" s="199"/>
      <c r="W440" s="199"/>
      <c r="X440" s="198"/>
      <c r="Y440" s="200"/>
      <c r="Z440" s="198"/>
      <c r="AA440" s="198"/>
      <c r="AB440" s="199"/>
      <c r="AC440" s="199"/>
      <c r="AD440" s="201"/>
      <c r="AE440" s="202"/>
      <c r="AF440" s="202"/>
      <c r="AG440" s="203"/>
      <c r="AH440" s="203"/>
      <c r="AI440" s="203"/>
      <c r="AJ440" s="203"/>
      <c r="AK440" s="203"/>
      <c r="AL440" s="203"/>
      <c r="AM440" s="203"/>
      <c r="AN440" s="203"/>
      <c r="AO440" s="203"/>
      <c r="AP440" s="203"/>
      <c r="AQ440" s="203"/>
      <c r="AR440" s="203"/>
      <c r="AS440" s="203"/>
      <c r="AT440" s="203"/>
      <c r="AU440" s="203"/>
      <c r="AV440" s="203"/>
      <c r="AW440" s="203"/>
      <c r="AX440" s="203"/>
      <c r="AY440" s="203"/>
      <c r="AZ440" s="203"/>
      <c r="BA440" s="203"/>
      <c r="BB440" s="204"/>
      <c r="BC440" s="204"/>
      <c r="BD440" s="204"/>
      <c r="BE440" s="204"/>
      <c r="BF440" s="204"/>
      <c r="BG440" s="204"/>
      <c r="BH440" s="204"/>
      <c r="BI440" s="204"/>
      <c r="BJ440" s="204"/>
      <c r="BK440" s="204"/>
      <c r="BL440" s="204"/>
      <c r="BM440" s="204"/>
      <c r="BN440" s="204"/>
      <c r="BO440" s="204"/>
      <c r="BP440" s="204"/>
      <c r="BQ440" s="204"/>
      <c r="BR440" s="204"/>
      <c r="BS440" s="204"/>
      <c r="BT440" s="204"/>
      <c r="BU440" s="204"/>
      <c r="BV440" s="205"/>
      <c r="BW440" s="205"/>
      <c r="BX440" s="205"/>
      <c r="BY440" s="204"/>
      <c r="BZ440" s="204"/>
      <c r="CA440" s="204"/>
      <c r="CB440" s="205"/>
      <c r="CC440" s="204"/>
      <c r="CD440" s="205"/>
      <c r="CE440" s="204"/>
      <c r="CF440" s="204"/>
      <c r="CG440" s="204"/>
      <c r="CH440" s="206"/>
      <c r="CI440" s="204"/>
      <c r="CJ440" s="204"/>
      <c r="CK440" s="204"/>
      <c r="CL440" s="204"/>
      <c r="CM440" s="204"/>
      <c r="CN440" s="206"/>
      <c r="CO440" s="204"/>
      <c r="CP440" s="204"/>
      <c r="CQ440" s="204"/>
      <c r="CR440" s="207"/>
      <c r="CS440" s="207"/>
      <c r="CT440" s="208"/>
      <c r="CU440" s="209"/>
      <c r="CV440" s="208"/>
      <c r="CW440" s="207"/>
      <c r="CX440" s="207"/>
      <c r="CY440" s="207"/>
    </row>
    <row r="441" spans="3:103">
      <c r="C441" s="192"/>
      <c r="D441" s="192"/>
      <c r="E441" s="192"/>
      <c r="F441" s="192"/>
      <c r="G441" s="193"/>
      <c r="H441" s="192"/>
      <c r="I441" s="192"/>
      <c r="J441" s="194"/>
      <c r="K441" s="195"/>
      <c r="L441" s="195"/>
      <c r="M441" s="196"/>
      <c r="N441" s="197"/>
      <c r="O441" s="196"/>
      <c r="P441" s="198"/>
      <c r="Q441" s="198"/>
      <c r="R441" s="199"/>
      <c r="S441" s="199"/>
      <c r="T441" s="198"/>
      <c r="U441" s="199"/>
      <c r="V441" s="199"/>
      <c r="W441" s="199"/>
      <c r="X441" s="198"/>
      <c r="Y441" s="200"/>
      <c r="Z441" s="198"/>
      <c r="AA441" s="198"/>
      <c r="AB441" s="199"/>
      <c r="AC441" s="199"/>
      <c r="AD441" s="201"/>
      <c r="AE441" s="202"/>
      <c r="AF441" s="202"/>
      <c r="AG441" s="203"/>
      <c r="AH441" s="203"/>
      <c r="AI441" s="203"/>
      <c r="AJ441" s="203"/>
      <c r="AK441" s="203"/>
      <c r="AL441" s="203"/>
      <c r="AM441" s="203"/>
      <c r="AN441" s="203"/>
      <c r="AO441" s="203"/>
      <c r="AP441" s="203"/>
      <c r="AQ441" s="203"/>
      <c r="AR441" s="203"/>
      <c r="AS441" s="203"/>
      <c r="AT441" s="203"/>
      <c r="AU441" s="203"/>
      <c r="AV441" s="203"/>
      <c r="AW441" s="203"/>
      <c r="AX441" s="203"/>
      <c r="AY441" s="203"/>
      <c r="AZ441" s="203"/>
      <c r="BA441" s="203"/>
      <c r="BB441" s="204"/>
      <c r="BC441" s="204"/>
      <c r="BD441" s="204"/>
      <c r="BE441" s="204"/>
      <c r="BF441" s="204"/>
      <c r="BG441" s="204"/>
      <c r="BH441" s="204"/>
      <c r="BI441" s="204"/>
      <c r="BJ441" s="204"/>
      <c r="BK441" s="204"/>
      <c r="BL441" s="204"/>
      <c r="BM441" s="204"/>
      <c r="BN441" s="204"/>
      <c r="BO441" s="204"/>
      <c r="BP441" s="204"/>
      <c r="BQ441" s="204"/>
      <c r="BR441" s="204"/>
      <c r="BS441" s="204"/>
      <c r="BT441" s="204"/>
      <c r="BU441" s="204"/>
      <c r="BV441" s="205"/>
      <c r="BW441" s="205"/>
      <c r="BX441" s="205"/>
      <c r="BY441" s="204"/>
      <c r="BZ441" s="204"/>
      <c r="CA441" s="204"/>
      <c r="CB441" s="205"/>
      <c r="CC441" s="204"/>
      <c r="CD441" s="205"/>
      <c r="CE441" s="204"/>
      <c r="CF441" s="204"/>
      <c r="CG441" s="204"/>
      <c r="CH441" s="206"/>
      <c r="CI441" s="204"/>
      <c r="CJ441" s="204"/>
      <c r="CK441" s="204"/>
      <c r="CL441" s="204"/>
      <c r="CM441" s="204"/>
      <c r="CN441" s="206"/>
      <c r="CO441" s="204"/>
      <c r="CP441" s="204"/>
      <c r="CQ441" s="204"/>
      <c r="CR441" s="207"/>
      <c r="CS441" s="207"/>
      <c r="CT441" s="208"/>
      <c r="CU441" s="209"/>
      <c r="CV441" s="208"/>
      <c r="CW441" s="207"/>
      <c r="CX441" s="207"/>
      <c r="CY441" s="207"/>
    </row>
    <row r="442" spans="3:103">
      <c r="C442" s="192"/>
      <c r="D442" s="192"/>
      <c r="E442" s="192"/>
      <c r="F442" s="192"/>
      <c r="G442" s="193"/>
      <c r="H442" s="192"/>
      <c r="I442" s="192"/>
      <c r="J442" s="194"/>
      <c r="K442" s="195"/>
      <c r="L442" s="195"/>
      <c r="M442" s="196"/>
      <c r="N442" s="197"/>
      <c r="O442" s="196"/>
      <c r="P442" s="198"/>
      <c r="Q442" s="198"/>
      <c r="R442" s="199"/>
      <c r="S442" s="199"/>
      <c r="T442" s="198"/>
      <c r="U442" s="199"/>
      <c r="V442" s="199"/>
      <c r="W442" s="199"/>
      <c r="X442" s="198"/>
      <c r="Y442" s="200"/>
      <c r="Z442" s="198"/>
      <c r="AA442" s="198"/>
      <c r="AB442" s="199"/>
      <c r="AC442" s="199"/>
      <c r="AD442" s="201"/>
      <c r="AE442" s="202"/>
      <c r="AF442" s="202"/>
      <c r="AG442" s="203"/>
      <c r="AH442" s="203"/>
      <c r="AI442" s="203"/>
      <c r="AJ442" s="203"/>
      <c r="AK442" s="203"/>
      <c r="AL442" s="203"/>
      <c r="AM442" s="203"/>
      <c r="AN442" s="203"/>
      <c r="AO442" s="203"/>
      <c r="AP442" s="203"/>
      <c r="AQ442" s="203"/>
      <c r="AR442" s="203"/>
      <c r="AS442" s="203"/>
      <c r="AT442" s="203"/>
      <c r="AU442" s="203"/>
      <c r="AV442" s="203"/>
      <c r="AW442" s="203"/>
      <c r="AX442" s="203"/>
      <c r="AY442" s="203"/>
      <c r="AZ442" s="203"/>
      <c r="BA442" s="203"/>
      <c r="BB442" s="204"/>
      <c r="BC442" s="204"/>
      <c r="BD442" s="204"/>
      <c r="BE442" s="204"/>
      <c r="BF442" s="204"/>
      <c r="BG442" s="204"/>
      <c r="BH442" s="204"/>
      <c r="BI442" s="204"/>
      <c r="BJ442" s="204"/>
      <c r="BK442" s="204"/>
      <c r="BL442" s="204"/>
      <c r="BM442" s="204"/>
      <c r="BN442" s="204"/>
      <c r="BO442" s="204"/>
      <c r="BP442" s="204"/>
      <c r="BQ442" s="204"/>
      <c r="BR442" s="204"/>
      <c r="BS442" s="204"/>
      <c r="BT442" s="204"/>
      <c r="BU442" s="204"/>
      <c r="BV442" s="205"/>
      <c r="BW442" s="205"/>
      <c r="BX442" s="205"/>
      <c r="BY442" s="204"/>
      <c r="BZ442" s="204"/>
      <c r="CA442" s="204"/>
      <c r="CB442" s="205"/>
      <c r="CC442" s="204"/>
      <c r="CD442" s="205"/>
      <c r="CE442" s="204"/>
      <c r="CF442" s="204"/>
      <c r="CG442" s="204"/>
      <c r="CH442" s="206"/>
      <c r="CI442" s="204"/>
      <c r="CJ442" s="204"/>
      <c r="CK442" s="204"/>
      <c r="CL442" s="204"/>
      <c r="CM442" s="204"/>
      <c r="CN442" s="206"/>
      <c r="CO442" s="204"/>
      <c r="CP442" s="204"/>
      <c r="CQ442" s="204"/>
      <c r="CR442" s="207"/>
      <c r="CS442" s="207"/>
      <c r="CT442" s="208"/>
      <c r="CU442" s="209"/>
      <c r="CV442" s="208"/>
      <c r="CW442" s="207"/>
      <c r="CX442" s="207"/>
      <c r="CY442" s="207"/>
    </row>
    <row r="443" spans="3:103">
      <c r="C443" s="192"/>
      <c r="D443" s="192"/>
      <c r="E443" s="192"/>
      <c r="F443" s="192"/>
      <c r="G443" s="193"/>
      <c r="H443" s="192"/>
      <c r="I443" s="192"/>
      <c r="J443" s="194"/>
      <c r="K443" s="195"/>
      <c r="L443" s="195"/>
      <c r="M443" s="196"/>
      <c r="N443" s="197"/>
      <c r="O443" s="196"/>
      <c r="P443" s="198"/>
      <c r="Q443" s="198"/>
      <c r="R443" s="199"/>
      <c r="S443" s="199"/>
      <c r="T443" s="198"/>
      <c r="U443" s="199"/>
      <c r="V443" s="199"/>
      <c r="W443" s="199"/>
      <c r="X443" s="198"/>
      <c r="Y443" s="200"/>
      <c r="Z443" s="198"/>
      <c r="AA443" s="198"/>
      <c r="AB443" s="199"/>
      <c r="AC443" s="199"/>
      <c r="AD443" s="201"/>
      <c r="AE443" s="202"/>
      <c r="AF443" s="202"/>
      <c r="AG443" s="203"/>
      <c r="AH443" s="203"/>
      <c r="AI443" s="203"/>
      <c r="AJ443" s="203"/>
      <c r="AK443" s="203"/>
      <c r="AL443" s="203"/>
      <c r="AM443" s="203"/>
      <c r="AN443" s="203"/>
      <c r="AO443" s="203"/>
      <c r="AP443" s="203"/>
      <c r="AQ443" s="203"/>
      <c r="AR443" s="203"/>
      <c r="AS443" s="203"/>
      <c r="AT443" s="203"/>
      <c r="AU443" s="203"/>
      <c r="AV443" s="203"/>
      <c r="AW443" s="203"/>
      <c r="AX443" s="203"/>
      <c r="AY443" s="203"/>
      <c r="AZ443" s="203"/>
      <c r="BA443" s="203"/>
      <c r="BB443" s="204"/>
      <c r="BC443" s="204"/>
      <c r="BD443" s="204"/>
      <c r="BE443" s="204"/>
      <c r="BF443" s="204"/>
      <c r="BG443" s="204"/>
      <c r="BH443" s="204"/>
      <c r="BI443" s="204"/>
      <c r="BJ443" s="204"/>
      <c r="BK443" s="204"/>
      <c r="BL443" s="204"/>
      <c r="BM443" s="204"/>
      <c r="BN443" s="204"/>
      <c r="BO443" s="204"/>
      <c r="BP443" s="204"/>
      <c r="BQ443" s="204"/>
      <c r="BR443" s="204"/>
      <c r="BS443" s="204"/>
      <c r="BT443" s="204"/>
      <c r="BU443" s="204"/>
      <c r="BV443" s="205"/>
      <c r="BW443" s="205"/>
      <c r="BX443" s="205"/>
      <c r="BY443" s="204"/>
      <c r="BZ443" s="204"/>
      <c r="CA443" s="204"/>
      <c r="CB443" s="205"/>
      <c r="CC443" s="204"/>
      <c r="CD443" s="205"/>
      <c r="CE443" s="204"/>
      <c r="CF443" s="204"/>
      <c r="CG443" s="204"/>
      <c r="CH443" s="206"/>
      <c r="CI443" s="204"/>
      <c r="CJ443" s="204"/>
      <c r="CK443" s="204"/>
      <c r="CL443" s="204"/>
      <c r="CM443" s="204"/>
      <c r="CN443" s="206"/>
      <c r="CO443" s="204"/>
      <c r="CP443" s="204"/>
      <c r="CQ443" s="204"/>
      <c r="CR443" s="207"/>
      <c r="CS443" s="207"/>
      <c r="CT443" s="208"/>
      <c r="CU443" s="209"/>
      <c r="CV443" s="208"/>
      <c r="CW443" s="207"/>
      <c r="CX443" s="207"/>
      <c r="CY443" s="207"/>
    </row>
    <row r="444" spans="3:103">
      <c r="C444" s="192"/>
      <c r="D444" s="192"/>
      <c r="E444" s="192"/>
      <c r="F444" s="192"/>
      <c r="G444" s="193"/>
      <c r="H444" s="192"/>
      <c r="I444" s="192"/>
      <c r="J444" s="194"/>
      <c r="K444" s="195"/>
      <c r="L444" s="195"/>
      <c r="M444" s="196"/>
      <c r="N444" s="197"/>
      <c r="O444" s="196"/>
      <c r="P444" s="198"/>
      <c r="Q444" s="198"/>
      <c r="R444" s="199"/>
      <c r="S444" s="199"/>
      <c r="T444" s="198"/>
      <c r="U444" s="199"/>
      <c r="V444" s="199"/>
      <c r="W444" s="199"/>
      <c r="X444" s="198"/>
      <c r="Y444" s="200"/>
      <c r="Z444" s="198"/>
      <c r="AA444" s="198"/>
      <c r="AB444" s="199"/>
      <c r="AC444" s="199"/>
      <c r="AD444" s="201"/>
      <c r="AE444" s="202"/>
      <c r="AF444" s="202"/>
      <c r="AG444" s="203"/>
      <c r="AH444" s="203"/>
      <c r="AI444" s="203"/>
      <c r="AJ444" s="203"/>
      <c r="AK444" s="203"/>
      <c r="AL444" s="203"/>
      <c r="AM444" s="203"/>
      <c r="AN444" s="203"/>
      <c r="AO444" s="203"/>
      <c r="AP444" s="203"/>
      <c r="AQ444" s="203"/>
      <c r="AR444" s="203"/>
      <c r="AS444" s="203"/>
      <c r="AT444" s="203"/>
      <c r="AU444" s="203"/>
      <c r="AV444" s="203"/>
      <c r="AW444" s="203"/>
      <c r="AX444" s="203"/>
      <c r="AY444" s="203"/>
      <c r="AZ444" s="203"/>
      <c r="BA444" s="203"/>
      <c r="BB444" s="204"/>
      <c r="BC444" s="204"/>
      <c r="BD444" s="204"/>
      <c r="BE444" s="204"/>
      <c r="BF444" s="204"/>
      <c r="BG444" s="204"/>
      <c r="BH444" s="204"/>
      <c r="BI444" s="204"/>
      <c r="BJ444" s="204"/>
      <c r="BK444" s="204"/>
      <c r="BL444" s="204"/>
      <c r="BM444" s="204"/>
      <c r="BN444" s="204"/>
      <c r="BO444" s="204"/>
      <c r="BP444" s="204"/>
      <c r="BQ444" s="204"/>
      <c r="BR444" s="204"/>
      <c r="BS444" s="204"/>
      <c r="BT444" s="204"/>
      <c r="BU444" s="204"/>
      <c r="BV444" s="205"/>
      <c r="BW444" s="205"/>
      <c r="BX444" s="205"/>
      <c r="BY444" s="204"/>
      <c r="BZ444" s="204"/>
      <c r="CA444" s="204"/>
      <c r="CB444" s="205"/>
      <c r="CC444" s="204"/>
      <c r="CD444" s="205"/>
      <c r="CE444" s="204"/>
      <c r="CF444" s="204"/>
      <c r="CG444" s="204"/>
      <c r="CH444" s="206"/>
      <c r="CI444" s="204"/>
      <c r="CJ444" s="204"/>
      <c r="CK444" s="204"/>
      <c r="CL444" s="204"/>
      <c r="CM444" s="204"/>
      <c r="CN444" s="206"/>
      <c r="CO444" s="204"/>
      <c r="CP444" s="204"/>
      <c r="CQ444" s="204"/>
      <c r="CR444" s="207"/>
      <c r="CS444" s="207"/>
      <c r="CT444" s="208"/>
      <c r="CU444" s="209"/>
      <c r="CV444" s="208"/>
      <c r="CW444" s="207"/>
      <c r="CX444" s="207"/>
      <c r="CY444" s="207"/>
    </row>
    <row r="445" spans="3:103">
      <c r="C445" s="192"/>
      <c r="D445" s="192"/>
      <c r="E445" s="192"/>
      <c r="F445" s="192"/>
      <c r="G445" s="193"/>
      <c r="H445" s="192"/>
      <c r="I445" s="192"/>
      <c r="J445" s="194"/>
      <c r="K445" s="195"/>
      <c r="L445" s="195"/>
      <c r="M445" s="196"/>
      <c r="N445" s="197"/>
      <c r="O445" s="196"/>
      <c r="P445" s="198"/>
      <c r="Q445" s="198"/>
      <c r="R445" s="199"/>
      <c r="S445" s="199"/>
      <c r="T445" s="198"/>
      <c r="U445" s="199"/>
      <c r="V445" s="199"/>
      <c r="W445" s="199"/>
      <c r="X445" s="198"/>
      <c r="Y445" s="200"/>
      <c r="Z445" s="198"/>
      <c r="AA445" s="198"/>
      <c r="AB445" s="199"/>
      <c r="AC445" s="199"/>
      <c r="AD445" s="201"/>
      <c r="AE445" s="202"/>
      <c r="AF445" s="202"/>
      <c r="AG445" s="203"/>
      <c r="AH445" s="203"/>
      <c r="AI445" s="203"/>
      <c r="AJ445" s="203"/>
      <c r="AK445" s="203"/>
      <c r="AL445" s="203"/>
      <c r="AM445" s="203"/>
      <c r="AN445" s="203"/>
      <c r="AO445" s="203"/>
      <c r="AP445" s="203"/>
      <c r="AQ445" s="203"/>
      <c r="AR445" s="203"/>
      <c r="AS445" s="203"/>
      <c r="AT445" s="203"/>
      <c r="AU445" s="203"/>
      <c r="AV445" s="203"/>
      <c r="AW445" s="203"/>
      <c r="AX445" s="203"/>
      <c r="AY445" s="203"/>
      <c r="AZ445" s="203"/>
      <c r="BA445" s="203"/>
      <c r="BB445" s="204"/>
      <c r="BC445" s="204"/>
      <c r="BD445" s="204"/>
      <c r="BE445" s="204"/>
      <c r="BF445" s="204"/>
      <c r="BG445" s="204"/>
      <c r="BH445" s="204"/>
      <c r="BI445" s="204"/>
      <c r="BJ445" s="204"/>
      <c r="BK445" s="204"/>
      <c r="BL445" s="204"/>
      <c r="BM445" s="204"/>
      <c r="BN445" s="204"/>
      <c r="BO445" s="204"/>
      <c r="BP445" s="204"/>
      <c r="BQ445" s="204"/>
      <c r="BR445" s="204"/>
      <c r="BS445" s="204"/>
      <c r="BT445" s="204"/>
      <c r="BU445" s="204"/>
      <c r="BV445" s="205"/>
      <c r="BW445" s="205"/>
      <c r="BX445" s="205"/>
      <c r="BY445" s="204"/>
      <c r="BZ445" s="204"/>
      <c r="CA445" s="204"/>
      <c r="CB445" s="205"/>
      <c r="CC445" s="204"/>
      <c r="CD445" s="205"/>
      <c r="CE445" s="204"/>
      <c r="CF445" s="204"/>
      <c r="CG445" s="204"/>
      <c r="CH445" s="206"/>
      <c r="CI445" s="204"/>
      <c r="CJ445" s="204"/>
      <c r="CK445" s="204"/>
      <c r="CL445" s="204"/>
      <c r="CM445" s="204"/>
      <c r="CN445" s="206"/>
      <c r="CO445" s="204"/>
      <c r="CP445" s="204"/>
      <c r="CQ445" s="204"/>
      <c r="CR445" s="207"/>
      <c r="CS445" s="207"/>
      <c r="CT445" s="208"/>
      <c r="CU445" s="209"/>
      <c r="CV445" s="208"/>
      <c r="CW445" s="207"/>
      <c r="CX445" s="207"/>
      <c r="CY445" s="207"/>
    </row>
    <row r="446" spans="3:103">
      <c r="C446" s="192"/>
      <c r="D446" s="192"/>
      <c r="E446" s="192"/>
      <c r="F446" s="192"/>
      <c r="G446" s="193"/>
      <c r="H446" s="192"/>
      <c r="I446" s="192"/>
      <c r="J446" s="194"/>
      <c r="K446" s="195"/>
      <c r="L446" s="195"/>
      <c r="M446" s="196"/>
      <c r="N446" s="197"/>
      <c r="O446" s="196"/>
      <c r="P446" s="198"/>
      <c r="Q446" s="198"/>
      <c r="R446" s="199"/>
      <c r="S446" s="199"/>
      <c r="T446" s="198"/>
      <c r="U446" s="199"/>
      <c r="V446" s="199"/>
      <c r="W446" s="199"/>
      <c r="X446" s="198"/>
      <c r="Y446" s="200"/>
      <c r="Z446" s="198"/>
      <c r="AA446" s="198"/>
      <c r="AB446" s="199"/>
      <c r="AC446" s="199"/>
      <c r="AD446" s="201"/>
      <c r="AE446" s="202"/>
      <c r="AF446" s="202"/>
      <c r="AG446" s="203"/>
      <c r="AH446" s="203"/>
      <c r="AI446" s="203"/>
      <c r="AJ446" s="203"/>
      <c r="AK446" s="203"/>
      <c r="AL446" s="203"/>
      <c r="AM446" s="203"/>
      <c r="AN446" s="203"/>
      <c r="AO446" s="203"/>
      <c r="AP446" s="203"/>
      <c r="AQ446" s="203"/>
      <c r="AR446" s="203"/>
      <c r="AS446" s="203"/>
      <c r="AT446" s="203"/>
      <c r="AU446" s="203"/>
      <c r="AV446" s="203"/>
      <c r="AW446" s="203"/>
      <c r="AX446" s="203"/>
      <c r="AY446" s="203"/>
      <c r="AZ446" s="203"/>
      <c r="BA446" s="203"/>
      <c r="BB446" s="204"/>
      <c r="BC446" s="204"/>
      <c r="BD446" s="204"/>
      <c r="BE446" s="204"/>
      <c r="BF446" s="204"/>
      <c r="BG446" s="204"/>
      <c r="BH446" s="204"/>
      <c r="BI446" s="204"/>
      <c r="BJ446" s="204"/>
      <c r="BK446" s="204"/>
      <c r="BL446" s="204"/>
      <c r="BM446" s="204"/>
      <c r="BN446" s="204"/>
      <c r="BO446" s="204"/>
      <c r="BP446" s="204"/>
      <c r="BQ446" s="204"/>
      <c r="BR446" s="204"/>
      <c r="BS446" s="204"/>
      <c r="BT446" s="204"/>
      <c r="BU446" s="204"/>
      <c r="BV446" s="205"/>
      <c r="BW446" s="205"/>
      <c r="BX446" s="205"/>
      <c r="BY446" s="204"/>
      <c r="BZ446" s="204"/>
      <c r="CA446" s="204"/>
      <c r="CB446" s="205"/>
      <c r="CC446" s="204"/>
      <c r="CD446" s="205"/>
      <c r="CE446" s="204"/>
      <c r="CF446" s="204"/>
      <c r="CG446" s="204"/>
      <c r="CH446" s="206"/>
      <c r="CI446" s="204"/>
      <c r="CJ446" s="204"/>
      <c r="CK446" s="204"/>
      <c r="CL446" s="204"/>
      <c r="CM446" s="204"/>
      <c r="CN446" s="206"/>
      <c r="CO446" s="204"/>
      <c r="CP446" s="204"/>
      <c r="CQ446" s="204"/>
      <c r="CR446" s="207"/>
      <c r="CS446" s="207"/>
      <c r="CT446" s="208"/>
      <c r="CU446" s="209"/>
      <c r="CV446" s="208"/>
      <c r="CW446" s="207"/>
      <c r="CX446" s="207"/>
      <c r="CY446" s="207"/>
    </row>
    <row r="447" spans="3:103">
      <c r="C447" s="192"/>
      <c r="D447" s="192"/>
      <c r="E447" s="192"/>
      <c r="F447" s="192"/>
      <c r="G447" s="193"/>
      <c r="H447" s="192"/>
      <c r="I447" s="192"/>
      <c r="J447" s="194"/>
      <c r="K447" s="195"/>
      <c r="L447" s="195"/>
      <c r="M447" s="196"/>
      <c r="N447" s="197"/>
      <c r="O447" s="196"/>
      <c r="P447" s="198"/>
      <c r="Q447" s="198"/>
      <c r="R447" s="199"/>
      <c r="S447" s="199"/>
      <c r="T447" s="198"/>
      <c r="U447" s="199"/>
      <c r="V447" s="199"/>
      <c r="W447" s="199"/>
      <c r="X447" s="198"/>
      <c r="Y447" s="200"/>
      <c r="Z447" s="198"/>
      <c r="AA447" s="198"/>
      <c r="AB447" s="199"/>
      <c r="AC447" s="199"/>
      <c r="AD447" s="201"/>
      <c r="AE447" s="202"/>
      <c r="AF447" s="202"/>
      <c r="AG447" s="203"/>
      <c r="AH447" s="203"/>
      <c r="AI447" s="203"/>
      <c r="AJ447" s="203"/>
      <c r="AK447" s="203"/>
      <c r="AL447" s="203"/>
      <c r="AM447" s="203"/>
      <c r="AN447" s="203"/>
      <c r="AO447" s="203"/>
      <c r="AP447" s="203"/>
      <c r="AQ447" s="203"/>
      <c r="AR447" s="203"/>
      <c r="AS447" s="203"/>
      <c r="AT447" s="203"/>
      <c r="AU447" s="203"/>
      <c r="AV447" s="203"/>
      <c r="AW447" s="203"/>
      <c r="AX447" s="203"/>
      <c r="AY447" s="203"/>
      <c r="AZ447" s="203"/>
      <c r="BA447" s="203"/>
      <c r="BB447" s="204"/>
      <c r="BC447" s="204"/>
      <c r="BD447" s="204"/>
      <c r="BE447" s="204"/>
      <c r="BF447" s="204"/>
      <c r="BG447" s="204"/>
      <c r="BH447" s="204"/>
      <c r="BI447" s="204"/>
      <c r="BJ447" s="204"/>
      <c r="BK447" s="204"/>
      <c r="BL447" s="204"/>
      <c r="BM447" s="204"/>
      <c r="BN447" s="204"/>
      <c r="BO447" s="204"/>
      <c r="BP447" s="204"/>
      <c r="BQ447" s="204"/>
      <c r="BR447" s="204"/>
      <c r="BS447" s="204"/>
      <c r="BT447" s="204"/>
      <c r="BU447" s="204"/>
      <c r="BV447" s="205"/>
      <c r="BW447" s="205"/>
      <c r="BX447" s="205"/>
      <c r="BY447" s="204"/>
      <c r="BZ447" s="204"/>
      <c r="CA447" s="204"/>
      <c r="CB447" s="205"/>
      <c r="CC447" s="204"/>
      <c r="CD447" s="205"/>
      <c r="CE447" s="204"/>
      <c r="CF447" s="204"/>
      <c r="CG447" s="204"/>
      <c r="CH447" s="206"/>
      <c r="CI447" s="204"/>
      <c r="CJ447" s="204"/>
      <c r="CK447" s="204"/>
      <c r="CL447" s="204"/>
      <c r="CM447" s="204"/>
      <c r="CN447" s="206"/>
      <c r="CO447" s="204"/>
      <c r="CP447" s="204"/>
      <c r="CQ447" s="204"/>
      <c r="CR447" s="207"/>
      <c r="CS447" s="207"/>
      <c r="CT447" s="208"/>
      <c r="CU447" s="209"/>
      <c r="CV447" s="208"/>
      <c r="CW447" s="207"/>
      <c r="CX447" s="207"/>
      <c r="CY447" s="207"/>
    </row>
    <row r="448" spans="3:103">
      <c r="C448" s="192"/>
      <c r="D448" s="192"/>
      <c r="E448" s="192"/>
      <c r="F448" s="192"/>
      <c r="G448" s="193"/>
      <c r="H448" s="192"/>
      <c r="I448" s="192"/>
      <c r="J448" s="194"/>
      <c r="K448" s="195"/>
      <c r="L448" s="195"/>
      <c r="M448" s="196"/>
      <c r="N448" s="197"/>
      <c r="O448" s="196"/>
      <c r="P448" s="198"/>
      <c r="Q448" s="198"/>
      <c r="R448" s="199"/>
      <c r="S448" s="199"/>
      <c r="T448" s="198"/>
      <c r="U448" s="199"/>
      <c r="V448" s="199"/>
      <c r="W448" s="199"/>
      <c r="X448" s="198"/>
      <c r="Y448" s="200"/>
      <c r="Z448" s="198"/>
      <c r="AA448" s="198"/>
      <c r="AB448" s="199"/>
      <c r="AC448" s="199"/>
      <c r="AD448" s="201"/>
      <c r="AE448" s="202"/>
      <c r="AF448" s="202"/>
      <c r="AG448" s="203"/>
      <c r="AH448" s="203"/>
      <c r="AI448" s="203"/>
      <c r="AJ448" s="203"/>
      <c r="AK448" s="203"/>
      <c r="AL448" s="203"/>
      <c r="AM448" s="203"/>
      <c r="AN448" s="203"/>
      <c r="AO448" s="203"/>
      <c r="AP448" s="203"/>
      <c r="AQ448" s="203"/>
      <c r="AR448" s="203"/>
      <c r="AS448" s="203"/>
      <c r="AT448" s="203"/>
      <c r="AU448" s="203"/>
      <c r="AV448" s="203"/>
      <c r="AW448" s="203"/>
      <c r="AX448" s="203"/>
      <c r="AY448" s="203"/>
      <c r="AZ448" s="203"/>
      <c r="BA448" s="203"/>
      <c r="BB448" s="204"/>
      <c r="BC448" s="204"/>
      <c r="BD448" s="204"/>
      <c r="BE448" s="204"/>
      <c r="BF448" s="204"/>
      <c r="BG448" s="204"/>
      <c r="BH448" s="204"/>
      <c r="BI448" s="204"/>
      <c r="BJ448" s="204"/>
      <c r="BK448" s="204"/>
      <c r="BL448" s="204"/>
      <c r="BM448" s="204"/>
      <c r="BN448" s="204"/>
      <c r="BO448" s="204"/>
      <c r="BP448" s="204"/>
      <c r="BQ448" s="204"/>
      <c r="BR448" s="204"/>
      <c r="BS448" s="204"/>
      <c r="BT448" s="204"/>
      <c r="BU448" s="204"/>
      <c r="BV448" s="205"/>
      <c r="BW448" s="205"/>
      <c r="BX448" s="205"/>
      <c r="BY448" s="204"/>
      <c r="BZ448" s="204"/>
      <c r="CA448" s="204"/>
      <c r="CB448" s="205"/>
      <c r="CC448" s="204"/>
      <c r="CD448" s="205"/>
      <c r="CE448" s="204"/>
      <c r="CF448" s="204"/>
      <c r="CG448" s="204"/>
      <c r="CH448" s="206"/>
      <c r="CI448" s="204"/>
      <c r="CJ448" s="204"/>
      <c r="CK448" s="204"/>
      <c r="CL448" s="204"/>
      <c r="CM448" s="204"/>
      <c r="CN448" s="206"/>
      <c r="CO448" s="204"/>
      <c r="CP448" s="204"/>
      <c r="CQ448" s="204"/>
      <c r="CR448" s="207"/>
      <c r="CS448" s="207"/>
      <c r="CT448" s="208"/>
      <c r="CU448" s="209"/>
      <c r="CV448" s="208"/>
      <c r="CW448" s="207"/>
      <c r="CX448" s="207"/>
      <c r="CY448" s="207"/>
    </row>
    <row r="449" spans="3:103">
      <c r="C449" s="192"/>
      <c r="D449" s="192"/>
      <c r="E449" s="192"/>
      <c r="F449" s="192"/>
      <c r="G449" s="193"/>
      <c r="H449" s="192"/>
      <c r="I449" s="192"/>
      <c r="J449" s="194"/>
      <c r="K449" s="195"/>
      <c r="L449" s="195"/>
      <c r="M449" s="196"/>
      <c r="N449" s="197"/>
      <c r="O449" s="196"/>
      <c r="P449" s="198"/>
      <c r="Q449" s="198"/>
      <c r="R449" s="199"/>
      <c r="S449" s="199"/>
      <c r="T449" s="198"/>
      <c r="U449" s="199"/>
      <c r="V449" s="199"/>
      <c r="W449" s="199"/>
      <c r="X449" s="198"/>
      <c r="Y449" s="200"/>
      <c r="Z449" s="198"/>
      <c r="AA449" s="198"/>
      <c r="AB449" s="199"/>
      <c r="AC449" s="199"/>
      <c r="AD449" s="201"/>
      <c r="AE449" s="202"/>
      <c r="AF449" s="202"/>
      <c r="AG449" s="203"/>
      <c r="AH449" s="203"/>
      <c r="AI449" s="203"/>
      <c r="AJ449" s="203"/>
      <c r="AK449" s="203"/>
      <c r="AL449" s="203"/>
      <c r="AM449" s="203"/>
      <c r="AN449" s="203"/>
      <c r="AO449" s="203"/>
      <c r="AP449" s="203"/>
      <c r="AQ449" s="203"/>
      <c r="AR449" s="203"/>
      <c r="AS449" s="203"/>
      <c r="AT449" s="203"/>
      <c r="AU449" s="203"/>
      <c r="AV449" s="203"/>
      <c r="AW449" s="203"/>
      <c r="AX449" s="203"/>
      <c r="AY449" s="203"/>
      <c r="AZ449" s="203"/>
      <c r="BA449" s="203"/>
      <c r="BB449" s="204"/>
      <c r="BC449" s="204"/>
      <c r="BD449" s="204"/>
      <c r="BE449" s="204"/>
      <c r="BF449" s="204"/>
      <c r="BG449" s="204"/>
      <c r="BH449" s="204"/>
      <c r="BI449" s="204"/>
      <c r="BJ449" s="204"/>
      <c r="BK449" s="204"/>
      <c r="BL449" s="204"/>
      <c r="BM449" s="204"/>
      <c r="BN449" s="204"/>
      <c r="BO449" s="204"/>
      <c r="BP449" s="204"/>
      <c r="BQ449" s="204"/>
      <c r="BR449" s="204"/>
      <c r="BS449" s="204"/>
      <c r="BT449" s="204"/>
      <c r="BU449" s="204"/>
      <c r="BV449" s="205"/>
      <c r="BW449" s="205"/>
      <c r="BX449" s="205"/>
      <c r="BY449" s="204"/>
      <c r="BZ449" s="204"/>
      <c r="CA449" s="204"/>
      <c r="CB449" s="205"/>
      <c r="CC449" s="204"/>
      <c r="CD449" s="205"/>
      <c r="CE449" s="204"/>
      <c r="CF449" s="204"/>
      <c r="CG449" s="204"/>
      <c r="CH449" s="206"/>
      <c r="CI449" s="204"/>
      <c r="CJ449" s="204"/>
      <c r="CK449" s="204"/>
      <c r="CL449" s="204"/>
      <c r="CM449" s="204"/>
      <c r="CN449" s="206"/>
      <c r="CO449" s="204"/>
      <c r="CP449" s="204"/>
      <c r="CQ449" s="204"/>
      <c r="CR449" s="207"/>
      <c r="CS449" s="207"/>
      <c r="CT449" s="208"/>
      <c r="CU449" s="209"/>
      <c r="CV449" s="208"/>
      <c r="CW449" s="207"/>
      <c r="CX449" s="207"/>
      <c r="CY449" s="207"/>
    </row>
    <row r="450" spans="3:103">
      <c r="C450" s="192"/>
      <c r="D450" s="192"/>
      <c r="E450" s="192"/>
      <c r="F450" s="192"/>
      <c r="G450" s="193"/>
      <c r="H450" s="192"/>
      <c r="I450" s="192"/>
      <c r="J450" s="194"/>
      <c r="K450" s="195"/>
      <c r="L450" s="195"/>
      <c r="M450" s="196"/>
      <c r="N450" s="197"/>
      <c r="O450" s="196"/>
      <c r="P450" s="198"/>
      <c r="Q450" s="198"/>
      <c r="R450" s="199"/>
      <c r="S450" s="199"/>
      <c r="T450" s="198"/>
      <c r="U450" s="199"/>
      <c r="V450" s="199"/>
      <c r="W450" s="199"/>
      <c r="X450" s="198"/>
      <c r="Y450" s="200"/>
      <c r="Z450" s="198"/>
      <c r="AA450" s="198"/>
      <c r="AB450" s="199"/>
      <c r="AC450" s="199"/>
      <c r="AD450" s="201"/>
      <c r="AE450" s="202"/>
      <c r="AF450" s="202"/>
      <c r="AG450" s="203"/>
      <c r="AH450" s="203"/>
      <c r="AI450" s="203"/>
      <c r="AJ450" s="203"/>
      <c r="AK450" s="203"/>
      <c r="AL450" s="203"/>
      <c r="AM450" s="203"/>
      <c r="AN450" s="203"/>
      <c r="AO450" s="203"/>
      <c r="AP450" s="203"/>
      <c r="AQ450" s="203"/>
      <c r="AR450" s="203"/>
      <c r="AS450" s="203"/>
      <c r="AT450" s="203"/>
      <c r="AU450" s="203"/>
      <c r="AV450" s="203"/>
      <c r="AW450" s="203"/>
      <c r="AX450" s="203"/>
      <c r="AY450" s="203"/>
      <c r="AZ450" s="203"/>
      <c r="BA450" s="203"/>
      <c r="BB450" s="204"/>
      <c r="BC450" s="204"/>
      <c r="BD450" s="204"/>
      <c r="BE450" s="204"/>
      <c r="BF450" s="204"/>
      <c r="BG450" s="204"/>
      <c r="BH450" s="204"/>
      <c r="BI450" s="204"/>
      <c r="BJ450" s="204"/>
      <c r="BK450" s="204"/>
      <c r="BL450" s="204"/>
      <c r="BM450" s="204"/>
      <c r="BN450" s="204"/>
      <c r="BO450" s="204"/>
      <c r="BP450" s="204"/>
      <c r="BQ450" s="204"/>
      <c r="BR450" s="204"/>
      <c r="BS450" s="204"/>
      <c r="BT450" s="204"/>
      <c r="BU450" s="204"/>
      <c r="BV450" s="205"/>
      <c r="BW450" s="205"/>
      <c r="BX450" s="205"/>
      <c r="BY450" s="204"/>
      <c r="BZ450" s="204"/>
      <c r="CA450" s="204"/>
      <c r="CB450" s="205"/>
      <c r="CC450" s="204"/>
      <c r="CD450" s="205"/>
      <c r="CE450" s="204"/>
      <c r="CF450" s="204"/>
      <c r="CG450" s="204"/>
      <c r="CH450" s="206"/>
      <c r="CI450" s="204"/>
      <c r="CJ450" s="204"/>
      <c r="CK450" s="204"/>
      <c r="CL450" s="204"/>
      <c r="CM450" s="204"/>
      <c r="CN450" s="206"/>
      <c r="CO450" s="204"/>
      <c r="CP450" s="204"/>
      <c r="CQ450" s="204"/>
      <c r="CR450" s="207"/>
      <c r="CS450" s="207"/>
      <c r="CT450" s="208"/>
      <c r="CU450" s="209"/>
      <c r="CV450" s="208"/>
      <c r="CW450" s="207"/>
      <c r="CX450" s="207"/>
      <c r="CY450" s="207"/>
    </row>
    <row r="451" spans="3:103">
      <c r="C451" s="192"/>
      <c r="D451" s="192"/>
      <c r="E451" s="192"/>
      <c r="F451" s="192"/>
      <c r="G451" s="193"/>
      <c r="H451" s="192"/>
      <c r="I451" s="192"/>
      <c r="J451" s="194"/>
      <c r="K451" s="195"/>
      <c r="L451" s="195"/>
      <c r="M451" s="196"/>
      <c r="N451" s="197"/>
      <c r="O451" s="196"/>
      <c r="P451" s="198"/>
      <c r="Q451" s="198"/>
      <c r="R451" s="199"/>
      <c r="S451" s="199"/>
      <c r="T451" s="198"/>
      <c r="U451" s="199"/>
      <c r="V451" s="199"/>
      <c r="W451" s="199"/>
      <c r="X451" s="198"/>
      <c r="Y451" s="200"/>
      <c r="Z451" s="198"/>
      <c r="AA451" s="198"/>
      <c r="AB451" s="199"/>
      <c r="AC451" s="199"/>
      <c r="AD451" s="201"/>
      <c r="AE451" s="202"/>
      <c r="AF451" s="202"/>
      <c r="AG451" s="203"/>
      <c r="AH451" s="203"/>
      <c r="AI451" s="203"/>
      <c r="AJ451" s="203"/>
      <c r="AK451" s="203"/>
      <c r="AL451" s="203"/>
      <c r="AM451" s="203"/>
      <c r="AN451" s="203"/>
      <c r="AO451" s="203"/>
      <c r="AP451" s="203"/>
      <c r="AQ451" s="203"/>
      <c r="AR451" s="203"/>
      <c r="AS451" s="203"/>
      <c r="AT451" s="203"/>
      <c r="AU451" s="203"/>
      <c r="AV451" s="203"/>
      <c r="AW451" s="203"/>
      <c r="AX451" s="203"/>
      <c r="AY451" s="203"/>
      <c r="AZ451" s="203"/>
      <c r="BA451" s="203"/>
      <c r="BB451" s="204"/>
      <c r="BC451" s="204"/>
      <c r="BD451" s="204"/>
      <c r="BE451" s="204"/>
      <c r="BF451" s="204"/>
      <c r="BG451" s="204"/>
      <c r="BH451" s="204"/>
      <c r="BI451" s="204"/>
      <c r="BJ451" s="204"/>
      <c r="BK451" s="204"/>
      <c r="BL451" s="204"/>
      <c r="BM451" s="204"/>
      <c r="BN451" s="204"/>
      <c r="BO451" s="204"/>
      <c r="BP451" s="204"/>
      <c r="BQ451" s="204"/>
      <c r="BR451" s="204"/>
      <c r="BS451" s="204"/>
      <c r="BT451" s="204"/>
      <c r="BU451" s="204"/>
      <c r="BV451" s="205"/>
      <c r="BW451" s="205"/>
      <c r="BX451" s="205"/>
      <c r="BY451" s="204"/>
      <c r="BZ451" s="204"/>
      <c r="CA451" s="204"/>
      <c r="CB451" s="205"/>
      <c r="CC451" s="204"/>
      <c r="CD451" s="205"/>
      <c r="CE451" s="204"/>
      <c r="CF451" s="204"/>
      <c r="CG451" s="204"/>
      <c r="CH451" s="206"/>
      <c r="CI451" s="204"/>
      <c r="CJ451" s="204"/>
      <c r="CK451" s="204"/>
      <c r="CL451" s="204"/>
      <c r="CM451" s="204"/>
      <c r="CN451" s="206"/>
      <c r="CO451" s="204"/>
      <c r="CP451" s="204"/>
      <c r="CQ451" s="204"/>
      <c r="CR451" s="207"/>
      <c r="CS451" s="207"/>
      <c r="CT451" s="208"/>
      <c r="CU451" s="209"/>
      <c r="CV451" s="208"/>
      <c r="CW451" s="207"/>
      <c r="CX451" s="207"/>
      <c r="CY451" s="207"/>
    </row>
    <row r="452" spans="3:103">
      <c r="C452" s="192"/>
      <c r="D452" s="192"/>
      <c r="E452" s="192"/>
      <c r="F452" s="192"/>
      <c r="G452" s="193"/>
      <c r="H452" s="192"/>
      <c r="I452" s="192"/>
      <c r="J452" s="194"/>
      <c r="K452" s="195"/>
      <c r="L452" s="195"/>
      <c r="M452" s="196"/>
      <c r="N452" s="197"/>
      <c r="O452" s="196"/>
      <c r="P452" s="198"/>
      <c r="Q452" s="198"/>
      <c r="R452" s="199"/>
      <c r="S452" s="199"/>
      <c r="T452" s="198"/>
      <c r="U452" s="199"/>
      <c r="V452" s="199"/>
      <c r="W452" s="199"/>
      <c r="X452" s="198"/>
      <c r="Y452" s="200"/>
      <c r="Z452" s="198"/>
      <c r="AA452" s="198"/>
      <c r="AB452" s="199"/>
      <c r="AC452" s="199"/>
      <c r="AD452" s="201"/>
      <c r="AE452" s="202"/>
      <c r="AF452" s="202"/>
      <c r="AG452" s="203"/>
      <c r="AH452" s="203"/>
      <c r="AI452" s="203"/>
      <c r="AJ452" s="203"/>
      <c r="AK452" s="203"/>
      <c r="AL452" s="203"/>
      <c r="AM452" s="203"/>
      <c r="AN452" s="203"/>
      <c r="AO452" s="203"/>
      <c r="AP452" s="203"/>
      <c r="AQ452" s="203"/>
      <c r="AR452" s="203"/>
      <c r="AS452" s="203"/>
      <c r="AT452" s="203"/>
      <c r="AU452" s="203"/>
      <c r="AV452" s="203"/>
      <c r="AW452" s="203"/>
      <c r="AX452" s="203"/>
      <c r="AY452" s="203"/>
      <c r="AZ452" s="203"/>
      <c r="BA452" s="203"/>
      <c r="BB452" s="204"/>
      <c r="BC452" s="204"/>
      <c r="BD452" s="204"/>
      <c r="BE452" s="204"/>
      <c r="BF452" s="204"/>
      <c r="BG452" s="204"/>
      <c r="BH452" s="204"/>
      <c r="BI452" s="204"/>
      <c r="BJ452" s="204"/>
      <c r="BK452" s="204"/>
      <c r="BL452" s="204"/>
      <c r="BM452" s="204"/>
      <c r="BN452" s="204"/>
      <c r="BO452" s="204"/>
      <c r="BP452" s="204"/>
      <c r="BQ452" s="204"/>
      <c r="BR452" s="204"/>
      <c r="BS452" s="204"/>
      <c r="BT452" s="204"/>
      <c r="BU452" s="204"/>
      <c r="BV452" s="205"/>
      <c r="BW452" s="205"/>
      <c r="BX452" s="205"/>
      <c r="BY452" s="204"/>
      <c r="BZ452" s="204"/>
      <c r="CA452" s="204"/>
      <c r="CB452" s="205"/>
      <c r="CC452" s="204"/>
      <c r="CD452" s="205"/>
      <c r="CE452" s="204"/>
      <c r="CF452" s="204"/>
      <c r="CG452" s="204"/>
      <c r="CH452" s="206"/>
      <c r="CI452" s="204"/>
      <c r="CJ452" s="204"/>
      <c r="CK452" s="204"/>
      <c r="CL452" s="204"/>
      <c r="CM452" s="204"/>
      <c r="CN452" s="206"/>
      <c r="CO452" s="204"/>
      <c r="CP452" s="204"/>
      <c r="CQ452" s="204"/>
      <c r="CR452" s="207"/>
      <c r="CS452" s="207"/>
      <c r="CT452" s="208"/>
      <c r="CU452" s="209"/>
      <c r="CV452" s="208"/>
      <c r="CW452" s="207"/>
      <c r="CX452" s="207"/>
      <c r="CY452" s="207"/>
    </row>
    <row r="453" spans="3:103">
      <c r="C453" s="192"/>
      <c r="D453" s="192"/>
      <c r="E453" s="192"/>
      <c r="F453" s="192"/>
      <c r="G453" s="193"/>
      <c r="H453" s="192"/>
      <c r="I453" s="192"/>
      <c r="J453" s="194"/>
      <c r="K453" s="195"/>
      <c r="L453" s="195"/>
      <c r="M453" s="196"/>
      <c r="N453" s="197"/>
      <c r="O453" s="196"/>
      <c r="P453" s="198"/>
      <c r="Q453" s="198"/>
      <c r="R453" s="199"/>
      <c r="S453" s="199"/>
      <c r="T453" s="198"/>
      <c r="U453" s="199"/>
      <c r="V453" s="199"/>
      <c r="W453" s="199"/>
      <c r="X453" s="198"/>
      <c r="Y453" s="200"/>
      <c r="Z453" s="198"/>
      <c r="AA453" s="198"/>
      <c r="AB453" s="199"/>
      <c r="AC453" s="199"/>
      <c r="AD453" s="201"/>
      <c r="AE453" s="202"/>
      <c r="AF453" s="202"/>
      <c r="AG453" s="203"/>
      <c r="AH453" s="203"/>
      <c r="AI453" s="203"/>
      <c r="AJ453" s="203"/>
      <c r="AK453" s="203"/>
      <c r="AL453" s="203"/>
      <c r="AM453" s="203"/>
      <c r="AN453" s="203"/>
      <c r="AO453" s="203"/>
      <c r="AP453" s="203"/>
      <c r="AQ453" s="203"/>
      <c r="AR453" s="203"/>
      <c r="AS453" s="203"/>
      <c r="AT453" s="203"/>
      <c r="AU453" s="203"/>
      <c r="AV453" s="203"/>
      <c r="AW453" s="203"/>
      <c r="AX453" s="203"/>
      <c r="AY453" s="203"/>
      <c r="AZ453" s="203"/>
      <c r="BA453" s="203"/>
      <c r="BB453" s="204"/>
      <c r="BC453" s="204"/>
      <c r="BD453" s="204"/>
      <c r="BE453" s="204"/>
      <c r="BF453" s="204"/>
      <c r="BG453" s="204"/>
      <c r="BH453" s="204"/>
      <c r="BI453" s="204"/>
      <c r="BJ453" s="204"/>
      <c r="BK453" s="204"/>
      <c r="BL453" s="204"/>
      <c r="BM453" s="204"/>
      <c r="BN453" s="204"/>
      <c r="BO453" s="204"/>
      <c r="BP453" s="204"/>
      <c r="BQ453" s="204"/>
      <c r="BR453" s="204"/>
      <c r="BS453" s="204"/>
      <c r="BT453" s="204"/>
      <c r="BU453" s="204"/>
      <c r="BV453" s="205"/>
      <c r="BW453" s="205"/>
      <c r="BX453" s="205"/>
      <c r="BY453" s="204"/>
      <c r="BZ453" s="204"/>
      <c r="CA453" s="204"/>
      <c r="CB453" s="205"/>
      <c r="CC453" s="204"/>
      <c r="CD453" s="205"/>
      <c r="CE453" s="204"/>
      <c r="CF453" s="204"/>
      <c r="CG453" s="204"/>
      <c r="CH453" s="206"/>
      <c r="CI453" s="204"/>
      <c r="CJ453" s="204"/>
      <c r="CK453" s="204"/>
      <c r="CL453" s="204"/>
      <c r="CM453" s="204"/>
      <c r="CN453" s="206"/>
      <c r="CO453" s="204"/>
      <c r="CP453" s="204"/>
      <c r="CQ453" s="204"/>
      <c r="CR453" s="207"/>
      <c r="CS453" s="207"/>
      <c r="CT453" s="208"/>
      <c r="CU453" s="209"/>
      <c r="CV453" s="208"/>
      <c r="CW453" s="207"/>
      <c r="CX453" s="207"/>
      <c r="CY453" s="207"/>
    </row>
    <row r="454" spans="3:103">
      <c r="C454" s="192"/>
      <c r="D454" s="192"/>
      <c r="E454" s="192"/>
      <c r="F454" s="192"/>
      <c r="G454" s="193"/>
      <c r="H454" s="192"/>
      <c r="I454" s="192"/>
      <c r="J454" s="194"/>
      <c r="K454" s="195"/>
      <c r="L454" s="195"/>
      <c r="M454" s="196"/>
      <c r="N454" s="197"/>
      <c r="O454" s="196"/>
      <c r="P454" s="198"/>
      <c r="Q454" s="198"/>
      <c r="R454" s="199"/>
      <c r="S454" s="199"/>
      <c r="T454" s="198"/>
      <c r="U454" s="199"/>
      <c r="V454" s="199"/>
      <c r="W454" s="199"/>
      <c r="X454" s="198"/>
      <c r="Y454" s="200"/>
      <c r="Z454" s="198"/>
      <c r="AA454" s="198"/>
      <c r="AB454" s="199"/>
      <c r="AC454" s="199"/>
      <c r="AD454" s="201"/>
      <c r="AE454" s="202"/>
      <c r="AF454" s="202"/>
      <c r="AG454" s="203"/>
      <c r="AH454" s="203"/>
      <c r="AI454" s="203"/>
      <c r="AJ454" s="203"/>
      <c r="AK454" s="203"/>
      <c r="AL454" s="203"/>
      <c r="AM454" s="203"/>
      <c r="AN454" s="203"/>
      <c r="AO454" s="203"/>
      <c r="AP454" s="203"/>
      <c r="AQ454" s="203"/>
      <c r="AR454" s="203"/>
      <c r="AS454" s="203"/>
      <c r="AT454" s="203"/>
      <c r="AU454" s="203"/>
      <c r="AV454" s="203"/>
      <c r="AW454" s="203"/>
      <c r="AX454" s="203"/>
      <c r="AY454" s="203"/>
      <c r="AZ454" s="203"/>
      <c r="BA454" s="203"/>
      <c r="BB454" s="204"/>
      <c r="BC454" s="204"/>
      <c r="BD454" s="204"/>
      <c r="BE454" s="204"/>
      <c r="BF454" s="204"/>
      <c r="BG454" s="204"/>
      <c r="BH454" s="204"/>
      <c r="BI454" s="204"/>
      <c r="BJ454" s="204"/>
      <c r="BK454" s="204"/>
      <c r="BL454" s="204"/>
      <c r="BM454" s="204"/>
      <c r="BN454" s="204"/>
      <c r="BO454" s="204"/>
      <c r="BP454" s="204"/>
      <c r="BQ454" s="204"/>
      <c r="BR454" s="204"/>
      <c r="BS454" s="204"/>
      <c r="BT454" s="204"/>
      <c r="BU454" s="204"/>
      <c r="BV454" s="205"/>
      <c r="BW454" s="205"/>
      <c r="BX454" s="205"/>
      <c r="BY454" s="204"/>
      <c r="BZ454" s="204"/>
      <c r="CA454" s="204"/>
      <c r="CB454" s="205"/>
      <c r="CC454" s="204"/>
      <c r="CD454" s="205"/>
      <c r="CE454" s="204"/>
      <c r="CF454" s="204"/>
      <c r="CG454" s="204"/>
      <c r="CH454" s="206"/>
      <c r="CI454" s="204"/>
      <c r="CJ454" s="204"/>
      <c r="CK454" s="204"/>
      <c r="CL454" s="204"/>
      <c r="CM454" s="204"/>
      <c r="CN454" s="206"/>
      <c r="CO454" s="204"/>
      <c r="CP454" s="204"/>
      <c r="CQ454" s="204"/>
      <c r="CR454" s="207"/>
      <c r="CS454" s="207"/>
      <c r="CT454" s="208"/>
      <c r="CU454" s="209"/>
      <c r="CV454" s="208"/>
      <c r="CW454" s="207"/>
      <c r="CX454" s="207"/>
      <c r="CY454" s="207"/>
    </row>
    <row r="455" spans="3:103">
      <c r="C455" s="192"/>
      <c r="D455" s="192"/>
      <c r="E455" s="192"/>
      <c r="F455" s="192"/>
      <c r="G455" s="193"/>
      <c r="H455" s="192"/>
      <c r="I455" s="192"/>
      <c r="J455" s="194"/>
      <c r="K455" s="195"/>
      <c r="L455" s="195"/>
      <c r="M455" s="196"/>
      <c r="N455" s="197"/>
      <c r="O455" s="196"/>
      <c r="P455" s="198"/>
      <c r="Q455" s="198"/>
      <c r="R455" s="199"/>
      <c r="S455" s="199"/>
      <c r="T455" s="198"/>
      <c r="U455" s="199"/>
      <c r="V455" s="199"/>
      <c r="W455" s="199"/>
      <c r="X455" s="198"/>
      <c r="Y455" s="200"/>
      <c r="Z455" s="198"/>
      <c r="AA455" s="198"/>
      <c r="AB455" s="199"/>
      <c r="AC455" s="199"/>
      <c r="AD455" s="201"/>
      <c r="AE455" s="202"/>
      <c r="AF455" s="202"/>
      <c r="AG455" s="203"/>
      <c r="AH455" s="203"/>
      <c r="AI455" s="203"/>
      <c r="AJ455" s="203"/>
      <c r="AK455" s="203"/>
      <c r="AL455" s="203"/>
      <c r="AM455" s="203"/>
      <c r="AN455" s="203"/>
      <c r="AO455" s="203"/>
      <c r="AP455" s="203"/>
      <c r="AQ455" s="203"/>
      <c r="AR455" s="203"/>
      <c r="AS455" s="203"/>
      <c r="AT455" s="203"/>
      <c r="AU455" s="203"/>
      <c r="AV455" s="203"/>
      <c r="AW455" s="203"/>
      <c r="AX455" s="203"/>
      <c r="AY455" s="203"/>
      <c r="AZ455" s="203"/>
      <c r="BA455" s="203"/>
      <c r="BB455" s="204"/>
      <c r="BC455" s="204"/>
      <c r="BD455" s="204"/>
      <c r="BE455" s="204"/>
      <c r="BF455" s="204"/>
      <c r="BG455" s="204"/>
      <c r="BH455" s="204"/>
      <c r="BI455" s="204"/>
      <c r="BJ455" s="204"/>
      <c r="BK455" s="204"/>
      <c r="BL455" s="204"/>
      <c r="BM455" s="204"/>
      <c r="BN455" s="204"/>
      <c r="BO455" s="204"/>
      <c r="BP455" s="204"/>
      <c r="BQ455" s="204"/>
      <c r="BR455" s="204"/>
      <c r="BS455" s="204"/>
      <c r="BT455" s="204"/>
      <c r="BU455" s="204"/>
      <c r="BV455" s="205"/>
      <c r="BW455" s="205"/>
      <c r="BX455" s="205"/>
      <c r="BY455" s="204"/>
      <c r="BZ455" s="204"/>
      <c r="CA455" s="204"/>
      <c r="CB455" s="205"/>
      <c r="CC455" s="204"/>
      <c r="CD455" s="205"/>
      <c r="CE455" s="204"/>
      <c r="CF455" s="204"/>
      <c r="CG455" s="204"/>
      <c r="CH455" s="206"/>
      <c r="CI455" s="204"/>
      <c r="CJ455" s="204"/>
      <c r="CK455" s="204"/>
      <c r="CL455" s="204"/>
      <c r="CM455" s="204"/>
      <c r="CN455" s="206"/>
      <c r="CO455" s="204"/>
      <c r="CP455" s="204"/>
      <c r="CQ455" s="204"/>
      <c r="CR455" s="207"/>
      <c r="CS455" s="207"/>
      <c r="CT455" s="208"/>
      <c r="CU455" s="209"/>
      <c r="CV455" s="208"/>
      <c r="CW455" s="207"/>
      <c r="CX455" s="207"/>
      <c r="CY455" s="207"/>
    </row>
    <row r="456" spans="3:103">
      <c r="C456" s="192"/>
      <c r="D456" s="192"/>
      <c r="E456" s="192"/>
      <c r="F456" s="192"/>
      <c r="G456" s="193"/>
      <c r="H456" s="192"/>
      <c r="I456" s="192"/>
      <c r="J456" s="194"/>
      <c r="K456" s="195"/>
      <c r="L456" s="195"/>
      <c r="M456" s="196"/>
      <c r="N456" s="197"/>
      <c r="O456" s="196"/>
      <c r="P456" s="198"/>
      <c r="Q456" s="198"/>
      <c r="R456" s="199"/>
      <c r="S456" s="199"/>
      <c r="T456" s="198"/>
      <c r="U456" s="199"/>
      <c r="V456" s="199"/>
      <c r="W456" s="199"/>
      <c r="X456" s="198"/>
      <c r="Y456" s="200"/>
      <c r="Z456" s="198"/>
      <c r="AA456" s="198"/>
      <c r="AB456" s="199"/>
      <c r="AC456" s="199"/>
      <c r="AD456" s="201"/>
      <c r="AE456" s="202"/>
      <c r="AF456" s="202"/>
      <c r="AG456" s="203"/>
      <c r="AH456" s="203"/>
      <c r="AI456" s="203"/>
      <c r="AJ456" s="203"/>
      <c r="AK456" s="203"/>
      <c r="AL456" s="203"/>
      <c r="AM456" s="203"/>
      <c r="AN456" s="203"/>
      <c r="AO456" s="203"/>
      <c r="AP456" s="203"/>
      <c r="AQ456" s="203"/>
      <c r="AR456" s="203"/>
      <c r="AS456" s="203"/>
      <c r="AT456" s="203"/>
      <c r="AU456" s="203"/>
      <c r="AV456" s="203"/>
      <c r="AW456" s="203"/>
      <c r="AX456" s="203"/>
      <c r="AY456" s="203"/>
      <c r="AZ456" s="203"/>
      <c r="BA456" s="203"/>
      <c r="BB456" s="204"/>
      <c r="BC456" s="204"/>
      <c r="BD456" s="204"/>
      <c r="BE456" s="204"/>
      <c r="BF456" s="204"/>
      <c r="BG456" s="204"/>
      <c r="BH456" s="204"/>
      <c r="BI456" s="204"/>
      <c r="BJ456" s="204"/>
      <c r="BK456" s="204"/>
      <c r="BL456" s="204"/>
      <c r="BM456" s="204"/>
      <c r="BN456" s="204"/>
      <c r="BO456" s="204"/>
      <c r="BP456" s="204"/>
      <c r="BQ456" s="204"/>
      <c r="BR456" s="204"/>
      <c r="BS456" s="204"/>
      <c r="BT456" s="204"/>
      <c r="BU456" s="204"/>
      <c r="BV456" s="205"/>
      <c r="BW456" s="205"/>
      <c r="BX456" s="205"/>
      <c r="BY456" s="204"/>
      <c r="BZ456" s="204"/>
      <c r="CA456" s="204"/>
      <c r="CB456" s="205"/>
      <c r="CC456" s="204"/>
      <c r="CD456" s="205"/>
      <c r="CE456" s="204"/>
      <c r="CF456" s="204"/>
      <c r="CG456" s="204"/>
      <c r="CH456" s="206"/>
      <c r="CI456" s="204"/>
      <c r="CJ456" s="204"/>
      <c r="CK456" s="204"/>
      <c r="CL456" s="204"/>
      <c r="CM456" s="204"/>
      <c r="CN456" s="206"/>
      <c r="CO456" s="204"/>
      <c r="CP456" s="204"/>
      <c r="CQ456" s="204"/>
      <c r="CR456" s="207"/>
      <c r="CS456" s="207"/>
      <c r="CT456" s="208"/>
      <c r="CU456" s="209"/>
      <c r="CV456" s="208"/>
      <c r="CW456" s="207"/>
      <c r="CX456" s="207"/>
      <c r="CY456" s="207"/>
    </row>
    <row r="457" spans="3:103">
      <c r="C457" s="192"/>
      <c r="D457" s="192"/>
      <c r="E457" s="192"/>
      <c r="F457" s="192"/>
      <c r="G457" s="193"/>
      <c r="H457" s="192"/>
      <c r="I457" s="192"/>
      <c r="J457" s="194"/>
      <c r="K457" s="195"/>
      <c r="L457" s="195"/>
      <c r="M457" s="196"/>
      <c r="N457" s="197"/>
      <c r="O457" s="196"/>
      <c r="P457" s="198"/>
      <c r="Q457" s="198"/>
      <c r="R457" s="199"/>
      <c r="S457" s="199"/>
      <c r="T457" s="198"/>
      <c r="U457" s="199"/>
      <c r="V457" s="199"/>
      <c r="W457" s="199"/>
      <c r="X457" s="198"/>
      <c r="Y457" s="200"/>
      <c r="Z457" s="198"/>
      <c r="AA457" s="198"/>
      <c r="AB457" s="199"/>
      <c r="AC457" s="199"/>
      <c r="AD457" s="201"/>
      <c r="AE457" s="202"/>
      <c r="AF457" s="202"/>
      <c r="AG457" s="203"/>
      <c r="AH457" s="203"/>
      <c r="AI457" s="203"/>
      <c r="AJ457" s="203"/>
      <c r="AK457" s="203"/>
      <c r="AL457" s="203"/>
      <c r="AM457" s="203"/>
      <c r="AN457" s="203"/>
      <c r="AO457" s="203"/>
      <c r="AP457" s="203"/>
      <c r="AQ457" s="203"/>
      <c r="AR457" s="203"/>
      <c r="AS457" s="203"/>
      <c r="AT457" s="203"/>
      <c r="AU457" s="203"/>
      <c r="AV457" s="203"/>
      <c r="AW457" s="203"/>
      <c r="AX457" s="203"/>
      <c r="AY457" s="203"/>
      <c r="AZ457" s="203"/>
      <c r="BA457" s="203"/>
      <c r="BB457" s="204"/>
      <c r="BC457" s="204"/>
      <c r="BD457" s="204"/>
      <c r="BE457" s="204"/>
      <c r="BF457" s="204"/>
      <c r="BG457" s="204"/>
      <c r="BH457" s="204"/>
      <c r="BI457" s="204"/>
      <c r="BJ457" s="204"/>
      <c r="BK457" s="204"/>
      <c r="BL457" s="204"/>
      <c r="BM457" s="204"/>
      <c r="BN457" s="204"/>
      <c r="BO457" s="204"/>
      <c r="BP457" s="204"/>
      <c r="BQ457" s="204"/>
      <c r="BR457" s="204"/>
      <c r="BS457" s="204"/>
      <c r="BT457" s="204"/>
      <c r="BU457" s="204"/>
      <c r="BV457" s="205"/>
      <c r="BW457" s="205"/>
      <c r="BX457" s="205"/>
      <c r="BY457" s="204"/>
      <c r="BZ457" s="204"/>
      <c r="CA457" s="204"/>
      <c r="CB457" s="205"/>
      <c r="CC457" s="204"/>
      <c r="CD457" s="205"/>
      <c r="CE457" s="204"/>
      <c r="CF457" s="204"/>
      <c r="CG457" s="204"/>
      <c r="CH457" s="206"/>
      <c r="CI457" s="204"/>
      <c r="CJ457" s="204"/>
      <c r="CK457" s="204"/>
      <c r="CL457" s="204"/>
      <c r="CM457" s="204"/>
      <c r="CN457" s="206"/>
      <c r="CO457" s="204"/>
      <c r="CP457" s="204"/>
      <c r="CQ457" s="204"/>
      <c r="CR457" s="207"/>
      <c r="CS457" s="207"/>
      <c r="CT457" s="208"/>
      <c r="CU457" s="209"/>
      <c r="CV457" s="208"/>
      <c r="CW457" s="207"/>
      <c r="CX457" s="207"/>
      <c r="CY457" s="207"/>
    </row>
    <row r="458" spans="3:103">
      <c r="C458" s="192"/>
      <c r="D458" s="192"/>
      <c r="E458" s="192"/>
      <c r="F458" s="192"/>
      <c r="G458" s="193"/>
      <c r="H458" s="192"/>
      <c r="I458" s="192"/>
      <c r="J458" s="194"/>
      <c r="K458" s="195"/>
      <c r="L458" s="195"/>
      <c r="M458" s="196"/>
      <c r="N458" s="197"/>
      <c r="O458" s="196"/>
      <c r="P458" s="198"/>
      <c r="Q458" s="198"/>
      <c r="R458" s="199"/>
      <c r="S458" s="199"/>
      <c r="T458" s="198"/>
      <c r="U458" s="199"/>
      <c r="V458" s="199"/>
      <c r="W458" s="199"/>
      <c r="X458" s="198"/>
      <c r="Y458" s="200"/>
      <c r="Z458" s="198"/>
      <c r="AA458" s="198"/>
      <c r="AB458" s="199"/>
      <c r="AC458" s="199"/>
      <c r="AD458" s="201"/>
      <c r="AE458" s="202"/>
      <c r="AF458" s="202"/>
      <c r="AG458" s="203"/>
      <c r="AH458" s="203"/>
      <c r="AI458" s="203"/>
      <c r="AJ458" s="203"/>
      <c r="AK458" s="203"/>
      <c r="AL458" s="203"/>
      <c r="AM458" s="203"/>
      <c r="AN458" s="203"/>
      <c r="AO458" s="203"/>
      <c r="AP458" s="203"/>
      <c r="AQ458" s="203"/>
      <c r="AR458" s="203"/>
      <c r="AS458" s="203"/>
      <c r="AT458" s="203"/>
      <c r="AU458" s="203"/>
      <c r="AV458" s="203"/>
      <c r="AW458" s="203"/>
      <c r="AX458" s="203"/>
      <c r="AY458" s="203"/>
      <c r="AZ458" s="203"/>
      <c r="BA458" s="203"/>
      <c r="BB458" s="204"/>
      <c r="BC458" s="204"/>
      <c r="BD458" s="204"/>
      <c r="BE458" s="204"/>
      <c r="BF458" s="204"/>
      <c r="BG458" s="204"/>
      <c r="BH458" s="204"/>
      <c r="BI458" s="204"/>
      <c r="BJ458" s="204"/>
      <c r="BK458" s="204"/>
      <c r="BL458" s="204"/>
      <c r="BM458" s="204"/>
      <c r="BN458" s="204"/>
      <c r="BO458" s="204"/>
      <c r="BP458" s="204"/>
      <c r="BQ458" s="204"/>
      <c r="BR458" s="204"/>
      <c r="BS458" s="204"/>
      <c r="BT458" s="204"/>
      <c r="BU458" s="204"/>
      <c r="BV458" s="205"/>
      <c r="BW458" s="205"/>
      <c r="BX458" s="205"/>
      <c r="BY458" s="204"/>
      <c r="BZ458" s="204"/>
      <c r="CA458" s="204"/>
      <c r="CB458" s="205"/>
      <c r="CC458" s="204"/>
      <c r="CD458" s="205"/>
      <c r="CE458" s="204"/>
      <c r="CF458" s="204"/>
      <c r="CG458" s="204"/>
      <c r="CH458" s="206"/>
      <c r="CI458" s="204"/>
      <c r="CJ458" s="204"/>
      <c r="CK458" s="204"/>
      <c r="CL458" s="204"/>
      <c r="CM458" s="204"/>
      <c r="CN458" s="206"/>
      <c r="CO458" s="204"/>
      <c r="CP458" s="204"/>
      <c r="CQ458" s="204"/>
      <c r="CR458" s="207"/>
      <c r="CS458" s="207"/>
      <c r="CT458" s="208"/>
      <c r="CU458" s="209"/>
      <c r="CV458" s="208"/>
      <c r="CW458" s="207"/>
      <c r="CX458" s="207"/>
      <c r="CY458" s="207"/>
    </row>
    <row r="459" spans="3:103">
      <c r="C459" s="192"/>
      <c r="D459" s="192"/>
      <c r="E459" s="192"/>
      <c r="F459" s="192"/>
      <c r="G459" s="193"/>
      <c r="H459" s="192"/>
      <c r="I459" s="192"/>
      <c r="J459" s="194"/>
      <c r="K459" s="195"/>
      <c r="L459" s="195"/>
      <c r="M459" s="196"/>
      <c r="N459" s="197"/>
      <c r="O459" s="196"/>
      <c r="P459" s="198"/>
      <c r="Q459" s="198"/>
      <c r="R459" s="199"/>
      <c r="S459" s="199"/>
      <c r="T459" s="198"/>
      <c r="U459" s="199"/>
      <c r="V459" s="199"/>
      <c r="W459" s="199"/>
      <c r="X459" s="198"/>
      <c r="Y459" s="200"/>
      <c r="Z459" s="198"/>
      <c r="AA459" s="198"/>
      <c r="AB459" s="199"/>
      <c r="AC459" s="199"/>
      <c r="AD459" s="201"/>
      <c r="AE459" s="202"/>
      <c r="AF459" s="202"/>
      <c r="AG459" s="203"/>
      <c r="AH459" s="203"/>
      <c r="AI459" s="203"/>
      <c r="AJ459" s="203"/>
      <c r="AK459" s="203"/>
      <c r="AL459" s="203"/>
      <c r="AM459" s="203"/>
      <c r="AN459" s="203"/>
      <c r="AO459" s="203"/>
      <c r="AP459" s="203"/>
      <c r="AQ459" s="203"/>
      <c r="AR459" s="203"/>
      <c r="AS459" s="203"/>
      <c r="AT459" s="203"/>
      <c r="AU459" s="203"/>
      <c r="AV459" s="203"/>
      <c r="AW459" s="203"/>
      <c r="AX459" s="203"/>
      <c r="AY459" s="203"/>
      <c r="AZ459" s="203"/>
      <c r="BA459" s="203"/>
      <c r="BB459" s="204"/>
      <c r="BC459" s="204"/>
      <c r="BD459" s="204"/>
      <c r="BE459" s="204"/>
      <c r="BF459" s="204"/>
      <c r="BG459" s="204"/>
      <c r="BH459" s="204"/>
      <c r="BI459" s="204"/>
      <c r="BJ459" s="204"/>
      <c r="BK459" s="204"/>
      <c r="BL459" s="204"/>
      <c r="BM459" s="204"/>
      <c r="BN459" s="204"/>
      <c r="BO459" s="204"/>
      <c r="BP459" s="204"/>
      <c r="BQ459" s="204"/>
      <c r="BR459" s="204"/>
      <c r="BS459" s="204"/>
      <c r="BT459" s="204"/>
      <c r="BU459" s="204"/>
      <c r="BV459" s="205"/>
      <c r="BW459" s="205"/>
      <c r="BX459" s="205"/>
      <c r="BY459" s="204"/>
      <c r="BZ459" s="204"/>
      <c r="CA459" s="204"/>
      <c r="CB459" s="205"/>
      <c r="CC459" s="204"/>
      <c r="CD459" s="205"/>
      <c r="CE459" s="204"/>
      <c r="CF459" s="204"/>
      <c r="CG459" s="204"/>
      <c r="CH459" s="206"/>
      <c r="CI459" s="204"/>
      <c r="CJ459" s="204"/>
      <c r="CK459" s="204"/>
      <c r="CL459" s="204"/>
      <c r="CM459" s="204"/>
      <c r="CN459" s="206"/>
      <c r="CO459" s="204"/>
      <c r="CP459" s="204"/>
      <c r="CQ459" s="204"/>
      <c r="CR459" s="207"/>
      <c r="CS459" s="207"/>
      <c r="CT459" s="208"/>
      <c r="CU459" s="209"/>
      <c r="CV459" s="208"/>
      <c r="CW459" s="207"/>
      <c r="CX459" s="207"/>
      <c r="CY459" s="207"/>
    </row>
    <row r="460" spans="3:103">
      <c r="C460" s="192"/>
      <c r="D460" s="192"/>
      <c r="E460" s="192"/>
      <c r="F460" s="192"/>
      <c r="G460" s="193"/>
      <c r="H460" s="192"/>
      <c r="I460" s="192"/>
      <c r="J460" s="194"/>
      <c r="K460" s="195"/>
      <c r="L460" s="195"/>
      <c r="M460" s="196"/>
      <c r="N460" s="197"/>
      <c r="O460" s="196"/>
      <c r="P460" s="198"/>
      <c r="Q460" s="198"/>
      <c r="R460" s="199"/>
      <c r="S460" s="199"/>
      <c r="T460" s="198"/>
      <c r="U460" s="199"/>
      <c r="V460" s="199"/>
      <c r="W460" s="199"/>
      <c r="X460" s="198"/>
      <c r="Y460" s="200"/>
      <c r="Z460" s="198"/>
      <c r="AA460" s="198"/>
      <c r="AB460" s="199"/>
      <c r="AC460" s="199"/>
      <c r="AD460" s="201"/>
      <c r="AE460" s="202"/>
      <c r="AF460" s="202"/>
      <c r="AG460" s="203"/>
      <c r="AH460" s="203"/>
      <c r="AI460" s="203"/>
      <c r="AJ460" s="203"/>
      <c r="AK460" s="203"/>
      <c r="AL460" s="203"/>
      <c r="AM460" s="203"/>
      <c r="AN460" s="203"/>
      <c r="AO460" s="203"/>
      <c r="AP460" s="203"/>
      <c r="AQ460" s="203"/>
      <c r="AR460" s="203"/>
      <c r="AS460" s="203"/>
      <c r="AT460" s="203"/>
      <c r="AU460" s="203"/>
      <c r="AV460" s="203"/>
      <c r="AW460" s="203"/>
      <c r="AX460" s="203"/>
      <c r="AY460" s="203"/>
      <c r="AZ460" s="203"/>
      <c r="BA460" s="203"/>
      <c r="BB460" s="204"/>
      <c r="BC460" s="204"/>
      <c r="BD460" s="204"/>
      <c r="BE460" s="204"/>
      <c r="BF460" s="204"/>
      <c r="BG460" s="204"/>
      <c r="BH460" s="204"/>
      <c r="BI460" s="204"/>
      <c r="BJ460" s="204"/>
      <c r="BK460" s="204"/>
      <c r="BL460" s="204"/>
      <c r="BM460" s="204"/>
      <c r="BN460" s="204"/>
      <c r="BO460" s="204"/>
      <c r="BP460" s="204"/>
      <c r="BQ460" s="204"/>
      <c r="BR460" s="204"/>
      <c r="BS460" s="204"/>
      <c r="BT460" s="204"/>
      <c r="BU460" s="204"/>
      <c r="BV460" s="205"/>
      <c r="BW460" s="205"/>
      <c r="BX460" s="205"/>
      <c r="BY460" s="204"/>
      <c r="BZ460" s="204"/>
      <c r="CA460" s="204"/>
      <c r="CB460" s="205"/>
      <c r="CC460" s="204"/>
      <c r="CD460" s="205"/>
      <c r="CE460" s="204"/>
      <c r="CF460" s="204"/>
      <c r="CG460" s="204"/>
      <c r="CH460" s="206"/>
      <c r="CI460" s="204"/>
      <c r="CJ460" s="204"/>
      <c r="CK460" s="204"/>
      <c r="CL460" s="204"/>
      <c r="CM460" s="204"/>
      <c r="CN460" s="206"/>
      <c r="CO460" s="204"/>
      <c r="CP460" s="204"/>
      <c r="CQ460" s="204"/>
      <c r="CR460" s="207"/>
      <c r="CS460" s="207"/>
      <c r="CT460" s="208"/>
      <c r="CU460" s="209"/>
      <c r="CV460" s="208"/>
      <c r="CW460" s="207"/>
      <c r="CX460" s="207"/>
      <c r="CY460" s="207"/>
    </row>
    <row r="461" spans="3:103">
      <c r="C461" s="192"/>
      <c r="D461" s="192"/>
      <c r="E461" s="192"/>
      <c r="F461" s="192"/>
      <c r="G461" s="193"/>
      <c r="H461" s="192"/>
      <c r="I461" s="192"/>
      <c r="J461" s="194"/>
      <c r="K461" s="195"/>
      <c r="L461" s="195"/>
      <c r="M461" s="196"/>
      <c r="N461" s="197"/>
      <c r="O461" s="196"/>
      <c r="P461" s="198"/>
      <c r="Q461" s="198"/>
      <c r="R461" s="199"/>
      <c r="S461" s="199"/>
      <c r="T461" s="198"/>
      <c r="U461" s="199"/>
      <c r="V461" s="199"/>
      <c r="W461" s="199"/>
      <c r="X461" s="198"/>
      <c r="Y461" s="200"/>
      <c r="Z461" s="198"/>
      <c r="AA461" s="198"/>
      <c r="AB461" s="199"/>
      <c r="AC461" s="199"/>
      <c r="AD461" s="201"/>
      <c r="AE461" s="202"/>
      <c r="AF461" s="202"/>
      <c r="AG461" s="203"/>
      <c r="AH461" s="203"/>
      <c r="AI461" s="203"/>
      <c r="AJ461" s="203"/>
      <c r="AK461" s="203"/>
      <c r="AL461" s="203"/>
      <c r="AM461" s="203"/>
      <c r="AN461" s="203"/>
      <c r="AO461" s="203"/>
      <c r="AP461" s="203"/>
      <c r="AQ461" s="203"/>
      <c r="AR461" s="203"/>
      <c r="AS461" s="203"/>
      <c r="AT461" s="203"/>
      <c r="AU461" s="203"/>
      <c r="AV461" s="203"/>
      <c r="AW461" s="203"/>
      <c r="AX461" s="203"/>
      <c r="AY461" s="203"/>
      <c r="AZ461" s="203"/>
      <c r="BA461" s="203"/>
      <c r="BB461" s="204"/>
      <c r="BC461" s="204"/>
      <c r="BD461" s="204"/>
      <c r="BE461" s="204"/>
      <c r="BF461" s="204"/>
      <c r="BG461" s="204"/>
      <c r="BH461" s="204"/>
      <c r="BI461" s="204"/>
      <c r="BJ461" s="204"/>
      <c r="BK461" s="204"/>
      <c r="BL461" s="204"/>
      <c r="BM461" s="204"/>
      <c r="BN461" s="204"/>
      <c r="BO461" s="204"/>
      <c r="BP461" s="204"/>
      <c r="BQ461" s="204"/>
      <c r="BR461" s="204"/>
      <c r="BS461" s="204"/>
      <c r="BT461" s="204"/>
      <c r="BU461" s="204"/>
      <c r="BV461" s="205"/>
      <c r="BW461" s="205"/>
      <c r="BX461" s="205"/>
      <c r="BY461" s="204"/>
      <c r="BZ461" s="204"/>
      <c r="CA461" s="204"/>
      <c r="CB461" s="205"/>
      <c r="CC461" s="204"/>
      <c r="CD461" s="205"/>
      <c r="CE461" s="204"/>
      <c r="CF461" s="204"/>
      <c r="CG461" s="204"/>
      <c r="CH461" s="206"/>
      <c r="CI461" s="204"/>
      <c r="CJ461" s="204"/>
      <c r="CK461" s="204"/>
      <c r="CL461" s="204"/>
      <c r="CM461" s="204"/>
      <c r="CN461" s="206"/>
      <c r="CO461" s="204"/>
      <c r="CP461" s="204"/>
      <c r="CQ461" s="204"/>
      <c r="CR461" s="207"/>
      <c r="CS461" s="207"/>
      <c r="CT461" s="208"/>
      <c r="CU461" s="209"/>
      <c r="CV461" s="208"/>
      <c r="CW461" s="207"/>
      <c r="CX461" s="207"/>
      <c r="CY461" s="207"/>
    </row>
    <row r="462" spans="3:103">
      <c r="C462" s="192"/>
      <c r="D462" s="192"/>
      <c r="E462" s="192"/>
      <c r="F462" s="192"/>
      <c r="G462" s="193"/>
      <c r="H462" s="192"/>
      <c r="I462" s="192"/>
      <c r="J462" s="194"/>
      <c r="K462" s="195"/>
      <c r="L462" s="195"/>
      <c r="M462" s="196"/>
      <c r="N462" s="197"/>
      <c r="O462" s="196"/>
      <c r="P462" s="198"/>
      <c r="Q462" s="198"/>
      <c r="R462" s="199"/>
      <c r="S462" s="199"/>
      <c r="T462" s="198"/>
      <c r="U462" s="199"/>
      <c r="V462" s="199"/>
      <c r="W462" s="199"/>
      <c r="X462" s="198"/>
      <c r="Y462" s="200"/>
      <c r="Z462" s="198"/>
      <c r="AA462" s="198"/>
      <c r="AB462" s="199"/>
      <c r="AC462" s="199"/>
      <c r="AD462" s="201"/>
      <c r="AE462" s="202"/>
      <c r="AF462" s="202"/>
      <c r="AG462" s="203"/>
      <c r="AH462" s="203"/>
      <c r="AI462" s="203"/>
      <c r="AJ462" s="203"/>
      <c r="AK462" s="203"/>
      <c r="AL462" s="203"/>
      <c r="AM462" s="203"/>
      <c r="AN462" s="203"/>
      <c r="AO462" s="203"/>
      <c r="AP462" s="203"/>
      <c r="AQ462" s="203"/>
      <c r="AR462" s="203"/>
      <c r="AS462" s="203"/>
      <c r="AT462" s="203"/>
      <c r="AU462" s="203"/>
      <c r="AV462" s="203"/>
      <c r="AW462" s="203"/>
      <c r="AX462" s="203"/>
      <c r="AY462" s="203"/>
      <c r="AZ462" s="203"/>
      <c r="BA462" s="203"/>
      <c r="BB462" s="204"/>
      <c r="BC462" s="204"/>
      <c r="BD462" s="204"/>
      <c r="BE462" s="204"/>
      <c r="BF462" s="204"/>
      <c r="BG462" s="204"/>
      <c r="BH462" s="204"/>
      <c r="BI462" s="204"/>
      <c r="BJ462" s="204"/>
      <c r="BK462" s="204"/>
      <c r="BL462" s="204"/>
      <c r="BM462" s="204"/>
      <c r="BN462" s="204"/>
      <c r="BO462" s="204"/>
      <c r="BP462" s="204"/>
      <c r="BQ462" s="204"/>
      <c r="BR462" s="204"/>
      <c r="BS462" s="204"/>
      <c r="BT462" s="204"/>
      <c r="BU462" s="204"/>
      <c r="BV462" s="205"/>
      <c r="BW462" s="205"/>
      <c r="BX462" s="205"/>
      <c r="BY462" s="204"/>
      <c r="BZ462" s="204"/>
      <c r="CA462" s="204"/>
      <c r="CB462" s="205"/>
      <c r="CC462" s="204"/>
      <c r="CD462" s="205"/>
      <c r="CE462" s="204"/>
      <c r="CF462" s="204"/>
      <c r="CG462" s="204"/>
      <c r="CH462" s="206"/>
      <c r="CI462" s="204"/>
      <c r="CJ462" s="204"/>
      <c r="CK462" s="204"/>
      <c r="CL462" s="204"/>
      <c r="CM462" s="204"/>
      <c r="CN462" s="206"/>
      <c r="CO462" s="204"/>
      <c r="CP462" s="204"/>
      <c r="CQ462" s="204"/>
      <c r="CR462" s="207"/>
      <c r="CS462" s="207"/>
      <c r="CT462" s="208"/>
      <c r="CU462" s="209"/>
      <c r="CV462" s="208"/>
      <c r="CW462" s="207"/>
      <c r="CX462" s="207"/>
      <c r="CY462" s="207"/>
    </row>
    <row r="463" spans="3:103">
      <c r="C463" s="192"/>
      <c r="D463" s="192"/>
      <c r="E463" s="192"/>
      <c r="F463" s="192"/>
      <c r="G463" s="193"/>
      <c r="H463" s="192"/>
      <c r="I463" s="192"/>
      <c r="J463" s="194"/>
      <c r="K463" s="195"/>
      <c r="L463" s="195"/>
      <c r="M463" s="196"/>
      <c r="N463" s="197"/>
      <c r="O463" s="196"/>
      <c r="P463" s="198"/>
      <c r="Q463" s="198"/>
      <c r="R463" s="199"/>
      <c r="S463" s="199"/>
      <c r="T463" s="198"/>
      <c r="U463" s="199"/>
      <c r="V463" s="199"/>
      <c r="W463" s="199"/>
      <c r="X463" s="198"/>
      <c r="Y463" s="200"/>
      <c r="Z463" s="198"/>
      <c r="AA463" s="198"/>
      <c r="AB463" s="199"/>
      <c r="AC463" s="199"/>
      <c r="AD463" s="201"/>
      <c r="AE463" s="202"/>
      <c r="AF463" s="202"/>
      <c r="AG463" s="203"/>
      <c r="AH463" s="203"/>
      <c r="AI463" s="203"/>
      <c r="AJ463" s="203"/>
      <c r="AK463" s="203"/>
      <c r="AL463" s="203"/>
      <c r="AM463" s="203"/>
      <c r="AN463" s="203"/>
      <c r="AO463" s="203"/>
      <c r="AP463" s="203"/>
      <c r="AQ463" s="203"/>
      <c r="AR463" s="203"/>
      <c r="AS463" s="203"/>
      <c r="AT463" s="203"/>
      <c r="AU463" s="203"/>
      <c r="AV463" s="203"/>
      <c r="AW463" s="203"/>
      <c r="AX463" s="203"/>
      <c r="AY463" s="203"/>
      <c r="AZ463" s="203"/>
      <c r="BA463" s="203"/>
      <c r="BB463" s="204"/>
      <c r="BC463" s="204"/>
      <c r="BD463" s="204"/>
      <c r="BE463" s="204"/>
      <c r="BF463" s="204"/>
      <c r="BG463" s="204"/>
      <c r="BH463" s="204"/>
      <c r="BI463" s="204"/>
      <c r="BJ463" s="204"/>
      <c r="BK463" s="204"/>
      <c r="BL463" s="204"/>
      <c r="BM463" s="204"/>
      <c r="BN463" s="204"/>
      <c r="BO463" s="204"/>
      <c r="BP463" s="204"/>
      <c r="BQ463" s="204"/>
      <c r="BR463" s="204"/>
      <c r="BS463" s="204"/>
      <c r="BT463" s="204"/>
      <c r="BU463" s="204"/>
      <c r="BV463" s="205"/>
      <c r="BW463" s="205"/>
      <c r="BX463" s="205"/>
      <c r="BY463" s="204"/>
      <c r="BZ463" s="204"/>
      <c r="CA463" s="204"/>
      <c r="CB463" s="205"/>
      <c r="CC463" s="204"/>
      <c r="CD463" s="205"/>
      <c r="CE463" s="204"/>
      <c r="CF463" s="204"/>
      <c r="CG463" s="204"/>
      <c r="CH463" s="206"/>
      <c r="CI463" s="204"/>
      <c r="CJ463" s="204"/>
      <c r="CK463" s="204"/>
      <c r="CL463" s="204"/>
      <c r="CM463" s="204"/>
      <c r="CN463" s="206"/>
      <c r="CO463" s="204"/>
      <c r="CP463" s="204"/>
      <c r="CQ463" s="204"/>
      <c r="CR463" s="207"/>
      <c r="CS463" s="207"/>
      <c r="CT463" s="208"/>
      <c r="CU463" s="209"/>
      <c r="CV463" s="208"/>
      <c r="CW463" s="207"/>
      <c r="CX463" s="207"/>
      <c r="CY463" s="207"/>
    </row>
    <row r="464" spans="3:103">
      <c r="C464" s="192"/>
      <c r="D464" s="192"/>
      <c r="E464" s="192"/>
      <c r="F464" s="192"/>
      <c r="G464" s="193"/>
      <c r="H464" s="192"/>
      <c r="I464" s="192"/>
      <c r="J464" s="194"/>
      <c r="K464" s="195"/>
      <c r="L464" s="195"/>
      <c r="M464" s="196"/>
      <c r="N464" s="197"/>
      <c r="O464" s="196"/>
      <c r="P464" s="198"/>
      <c r="Q464" s="198"/>
      <c r="R464" s="199"/>
      <c r="S464" s="199"/>
      <c r="T464" s="198"/>
      <c r="U464" s="199"/>
      <c r="V464" s="199"/>
      <c r="W464" s="199"/>
      <c r="X464" s="198"/>
      <c r="Y464" s="200"/>
      <c r="Z464" s="198"/>
      <c r="AA464" s="198"/>
      <c r="AB464" s="199"/>
      <c r="AC464" s="199"/>
      <c r="AD464" s="201"/>
      <c r="AE464" s="202"/>
      <c r="AF464" s="202"/>
      <c r="AG464" s="203"/>
      <c r="AH464" s="203"/>
      <c r="AI464" s="203"/>
      <c r="AJ464" s="203"/>
      <c r="AK464" s="203"/>
      <c r="AL464" s="203"/>
      <c r="AM464" s="203"/>
      <c r="AN464" s="203"/>
      <c r="AO464" s="203"/>
      <c r="AP464" s="203"/>
      <c r="AQ464" s="203"/>
      <c r="AR464" s="203"/>
      <c r="AS464" s="203"/>
      <c r="AT464" s="203"/>
      <c r="AU464" s="203"/>
      <c r="AV464" s="203"/>
      <c r="AW464" s="203"/>
      <c r="AX464" s="203"/>
      <c r="AY464" s="203"/>
      <c r="AZ464" s="203"/>
      <c r="BA464" s="203"/>
      <c r="BB464" s="204"/>
      <c r="BC464" s="204"/>
      <c r="BD464" s="204"/>
      <c r="BE464" s="204"/>
      <c r="BF464" s="204"/>
      <c r="BG464" s="204"/>
      <c r="BH464" s="204"/>
      <c r="BI464" s="204"/>
      <c r="BJ464" s="204"/>
      <c r="BK464" s="204"/>
      <c r="BL464" s="204"/>
      <c r="BM464" s="204"/>
      <c r="BN464" s="204"/>
      <c r="BO464" s="204"/>
      <c r="BP464" s="204"/>
      <c r="BQ464" s="204"/>
      <c r="BR464" s="204"/>
      <c r="BS464" s="204"/>
      <c r="BT464" s="204"/>
      <c r="BU464" s="204"/>
      <c r="BV464" s="205"/>
      <c r="BW464" s="205"/>
      <c r="BX464" s="205"/>
      <c r="BY464" s="204"/>
      <c r="BZ464" s="204"/>
      <c r="CA464" s="204"/>
      <c r="CB464" s="205"/>
      <c r="CC464" s="204"/>
      <c r="CD464" s="205"/>
      <c r="CE464" s="204"/>
      <c r="CF464" s="204"/>
      <c r="CG464" s="204"/>
      <c r="CH464" s="206"/>
      <c r="CI464" s="204"/>
      <c r="CJ464" s="204"/>
      <c r="CK464" s="204"/>
      <c r="CL464" s="204"/>
      <c r="CM464" s="204"/>
      <c r="CN464" s="206"/>
      <c r="CO464" s="204"/>
      <c r="CP464" s="204"/>
      <c r="CQ464" s="204"/>
      <c r="CR464" s="207"/>
      <c r="CS464" s="207"/>
      <c r="CT464" s="208"/>
      <c r="CU464" s="209"/>
      <c r="CV464" s="208"/>
      <c r="CW464" s="207"/>
      <c r="CX464" s="207"/>
      <c r="CY464" s="207"/>
    </row>
    <row r="465" spans="3:103">
      <c r="C465" s="192"/>
      <c r="D465" s="192"/>
      <c r="E465" s="192"/>
      <c r="F465" s="192"/>
      <c r="G465" s="193"/>
      <c r="H465" s="192"/>
      <c r="I465" s="192"/>
      <c r="J465" s="194"/>
      <c r="K465" s="195"/>
      <c r="L465" s="195"/>
      <c r="M465" s="196"/>
      <c r="N465" s="197"/>
      <c r="O465" s="196"/>
      <c r="P465" s="198"/>
      <c r="Q465" s="198"/>
      <c r="R465" s="199"/>
      <c r="S465" s="199"/>
      <c r="T465" s="198"/>
      <c r="U465" s="199"/>
      <c r="V465" s="199"/>
      <c r="W465" s="199"/>
      <c r="X465" s="198"/>
      <c r="Y465" s="200"/>
      <c r="Z465" s="198"/>
      <c r="AA465" s="198"/>
      <c r="AB465" s="199"/>
      <c r="AC465" s="199"/>
      <c r="AD465" s="201"/>
      <c r="AE465" s="202"/>
      <c r="AF465" s="202"/>
      <c r="AG465" s="203"/>
      <c r="AH465" s="203"/>
      <c r="AI465" s="203"/>
      <c r="AJ465" s="203"/>
      <c r="AK465" s="203"/>
      <c r="AL465" s="203"/>
      <c r="AM465" s="203"/>
      <c r="AN465" s="203"/>
      <c r="AO465" s="203"/>
      <c r="AP465" s="203"/>
      <c r="AQ465" s="203"/>
      <c r="AR465" s="203"/>
      <c r="AS465" s="203"/>
      <c r="AT465" s="203"/>
      <c r="AU465" s="203"/>
      <c r="AV465" s="203"/>
      <c r="AW465" s="203"/>
      <c r="AX465" s="203"/>
      <c r="AY465" s="203"/>
      <c r="AZ465" s="203"/>
      <c r="BA465" s="203"/>
      <c r="BB465" s="204"/>
      <c r="BC465" s="204"/>
      <c r="BD465" s="204"/>
      <c r="BE465" s="204"/>
      <c r="BF465" s="204"/>
      <c r="BG465" s="204"/>
      <c r="BH465" s="204"/>
      <c r="BI465" s="204"/>
      <c r="BJ465" s="204"/>
      <c r="BK465" s="204"/>
      <c r="BL465" s="204"/>
      <c r="BM465" s="204"/>
      <c r="BN465" s="204"/>
      <c r="BO465" s="204"/>
      <c r="BP465" s="204"/>
      <c r="BQ465" s="204"/>
      <c r="BR465" s="204"/>
      <c r="BS465" s="204"/>
      <c r="BT465" s="204"/>
      <c r="BU465" s="204"/>
      <c r="BV465" s="205"/>
      <c r="BW465" s="205"/>
      <c r="BX465" s="205"/>
      <c r="BY465" s="204"/>
      <c r="BZ465" s="204"/>
      <c r="CA465" s="204"/>
      <c r="CB465" s="205"/>
      <c r="CC465" s="204"/>
      <c r="CD465" s="205"/>
      <c r="CE465" s="204"/>
      <c r="CF465" s="204"/>
      <c r="CG465" s="204"/>
      <c r="CH465" s="206"/>
      <c r="CI465" s="204"/>
      <c r="CJ465" s="204"/>
      <c r="CK465" s="204"/>
      <c r="CL465" s="204"/>
      <c r="CM465" s="204"/>
      <c r="CN465" s="206"/>
      <c r="CO465" s="204"/>
      <c r="CP465" s="204"/>
      <c r="CQ465" s="204"/>
      <c r="CR465" s="207"/>
      <c r="CS465" s="207"/>
      <c r="CT465" s="208"/>
      <c r="CU465" s="209"/>
      <c r="CV465" s="208"/>
      <c r="CW465" s="207"/>
      <c r="CX465" s="207"/>
      <c r="CY465" s="207"/>
    </row>
    <row r="466" spans="3:103">
      <c r="C466" s="192"/>
      <c r="D466" s="192"/>
      <c r="E466" s="192"/>
      <c r="F466" s="192"/>
      <c r="G466" s="193"/>
      <c r="H466" s="192"/>
      <c r="I466" s="192"/>
      <c r="J466" s="194"/>
      <c r="K466" s="195"/>
      <c r="L466" s="195"/>
      <c r="M466" s="196"/>
      <c r="N466" s="197"/>
      <c r="O466" s="196"/>
      <c r="P466" s="198"/>
      <c r="Q466" s="198"/>
      <c r="R466" s="199"/>
      <c r="S466" s="199"/>
      <c r="T466" s="198"/>
      <c r="U466" s="199"/>
      <c r="V466" s="199"/>
      <c r="W466" s="199"/>
      <c r="X466" s="198"/>
      <c r="Y466" s="200"/>
      <c r="Z466" s="198"/>
      <c r="AA466" s="198"/>
      <c r="AB466" s="199"/>
      <c r="AC466" s="199"/>
      <c r="AD466" s="201"/>
      <c r="AE466" s="202"/>
      <c r="AF466" s="202"/>
      <c r="AG466" s="203"/>
      <c r="AH466" s="203"/>
      <c r="AI466" s="203"/>
      <c r="AJ466" s="203"/>
      <c r="AK466" s="203"/>
      <c r="AL466" s="203"/>
      <c r="AM466" s="203"/>
      <c r="AN466" s="203"/>
      <c r="AO466" s="203"/>
      <c r="AP466" s="203"/>
      <c r="AQ466" s="203"/>
      <c r="AR466" s="203"/>
      <c r="AS466" s="203"/>
      <c r="AT466" s="203"/>
      <c r="AU466" s="203"/>
      <c r="AV466" s="203"/>
      <c r="AW466" s="203"/>
      <c r="AX466" s="203"/>
      <c r="AY466" s="203"/>
      <c r="AZ466" s="203"/>
      <c r="BA466" s="203"/>
      <c r="BB466" s="204"/>
      <c r="BC466" s="204"/>
      <c r="BD466" s="204"/>
      <c r="BE466" s="204"/>
      <c r="BF466" s="204"/>
      <c r="BG466" s="204"/>
      <c r="BH466" s="204"/>
      <c r="BI466" s="204"/>
      <c r="BJ466" s="204"/>
      <c r="BK466" s="204"/>
      <c r="BL466" s="204"/>
      <c r="BM466" s="204"/>
      <c r="BN466" s="204"/>
      <c r="BO466" s="204"/>
      <c r="BP466" s="204"/>
      <c r="BQ466" s="204"/>
      <c r="BR466" s="204"/>
      <c r="BS466" s="204"/>
      <c r="BT466" s="204"/>
      <c r="BU466" s="204"/>
      <c r="BV466" s="205"/>
      <c r="BW466" s="205"/>
      <c r="BX466" s="205"/>
      <c r="BY466" s="204"/>
      <c r="BZ466" s="204"/>
      <c r="CA466" s="204"/>
      <c r="CB466" s="205"/>
      <c r="CC466" s="204"/>
      <c r="CD466" s="205"/>
      <c r="CE466" s="204"/>
      <c r="CF466" s="204"/>
      <c r="CG466" s="204"/>
      <c r="CH466" s="206"/>
      <c r="CI466" s="204"/>
      <c r="CJ466" s="204"/>
      <c r="CK466" s="204"/>
      <c r="CL466" s="204"/>
      <c r="CM466" s="204"/>
      <c r="CN466" s="206"/>
      <c r="CO466" s="204"/>
      <c r="CP466" s="204"/>
      <c r="CQ466" s="204"/>
      <c r="CR466" s="207"/>
      <c r="CS466" s="207"/>
      <c r="CT466" s="208"/>
      <c r="CU466" s="209"/>
      <c r="CV466" s="208"/>
      <c r="CW466" s="207"/>
      <c r="CX466" s="207"/>
      <c r="CY466" s="207"/>
    </row>
    <row r="467" spans="3:103">
      <c r="C467" s="192"/>
      <c r="D467" s="192"/>
      <c r="E467" s="192"/>
      <c r="F467" s="192"/>
      <c r="G467" s="193"/>
      <c r="H467" s="192"/>
      <c r="I467" s="192"/>
      <c r="J467" s="194"/>
      <c r="K467" s="195"/>
      <c r="L467" s="195"/>
      <c r="M467" s="196"/>
      <c r="N467" s="197"/>
      <c r="O467" s="196"/>
      <c r="P467" s="198"/>
      <c r="Q467" s="198"/>
      <c r="R467" s="199"/>
      <c r="S467" s="199"/>
      <c r="T467" s="198"/>
      <c r="U467" s="199"/>
      <c r="V467" s="199"/>
      <c r="W467" s="199"/>
      <c r="X467" s="198"/>
      <c r="Y467" s="200"/>
      <c r="Z467" s="198"/>
      <c r="AA467" s="198"/>
      <c r="AB467" s="199"/>
      <c r="AC467" s="199"/>
      <c r="AD467" s="201"/>
      <c r="AE467" s="202"/>
      <c r="AF467" s="202"/>
      <c r="AG467" s="203"/>
      <c r="AH467" s="203"/>
      <c r="AI467" s="203"/>
      <c r="AJ467" s="203"/>
      <c r="AK467" s="203"/>
      <c r="AL467" s="203"/>
      <c r="AM467" s="203"/>
      <c r="AN467" s="203"/>
      <c r="AO467" s="203"/>
      <c r="AP467" s="203"/>
      <c r="AQ467" s="203"/>
      <c r="AR467" s="203"/>
      <c r="AS467" s="203"/>
      <c r="AT467" s="203"/>
      <c r="AU467" s="203"/>
      <c r="AV467" s="203"/>
      <c r="AW467" s="203"/>
      <c r="AX467" s="203"/>
      <c r="AY467" s="203"/>
      <c r="AZ467" s="203"/>
      <c r="BA467" s="203"/>
      <c r="BB467" s="204"/>
      <c r="BC467" s="204"/>
      <c r="BD467" s="204"/>
      <c r="BE467" s="204"/>
      <c r="BF467" s="204"/>
      <c r="BG467" s="204"/>
      <c r="BH467" s="204"/>
      <c r="BI467" s="204"/>
      <c r="BJ467" s="204"/>
      <c r="BK467" s="204"/>
      <c r="BL467" s="204"/>
      <c r="BM467" s="204"/>
      <c r="BN467" s="204"/>
      <c r="BO467" s="204"/>
      <c r="BP467" s="204"/>
      <c r="BQ467" s="204"/>
      <c r="BR467" s="204"/>
      <c r="BS467" s="204"/>
      <c r="BT467" s="204"/>
      <c r="BU467" s="204"/>
      <c r="BV467" s="205"/>
      <c r="BW467" s="205"/>
      <c r="BX467" s="205"/>
      <c r="BY467" s="204"/>
      <c r="BZ467" s="204"/>
      <c r="CA467" s="204"/>
      <c r="CB467" s="205"/>
      <c r="CC467" s="204"/>
      <c r="CD467" s="205"/>
      <c r="CE467" s="204"/>
      <c r="CF467" s="204"/>
      <c r="CG467" s="204"/>
      <c r="CH467" s="206"/>
      <c r="CI467" s="204"/>
      <c r="CJ467" s="204"/>
      <c r="CK467" s="204"/>
      <c r="CL467" s="204"/>
      <c r="CM467" s="204"/>
      <c r="CN467" s="206"/>
      <c r="CO467" s="204"/>
      <c r="CP467" s="204"/>
      <c r="CQ467" s="204"/>
      <c r="CR467" s="207"/>
      <c r="CS467" s="207"/>
      <c r="CT467" s="208"/>
      <c r="CU467" s="209"/>
      <c r="CV467" s="208"/>
      <c r="CW467" s="207"/>
      <c r="CX467" s="207"/>
      <c r="CY467" s="207"/>
    </row>
    <row r="468" spans="3:103">
      <c r="C468" s="192"/>
      <c r="D468" s="192"/>
      <c r="E468" s="192"/>
      <c r="F468" s="192"/>
      <c r="G468" s="193"/>
      <c r="H468" s="192"/>
      <c r="I468" s="192"/>
      <c r="J468" s="194"/>
      <c r="K468" s="195"/>
      <c r="L468" s="195"/>
      <c r="M468" s="196"/>
      <c r="N468" s="197"/>
      <c r="O468" s="196"/>
      <c r="P468" s="198"/>
      <c r="Q468" s="198"/>
      <c r="R468" s="199"/>
      <c r="S468" s="199"/>
      <c r="T468" s="198"/>
      <c r="U468" s="199"/>
      <c r="V468" s="199"/>
      <c r="W468" s="199"/>
      <c r="X468" s="198"/>
      <c r="Y468" s="200"/>
      <c r="Z468" s="198"/>
      <c r="AA468" s="198"/>
      <c r="AB468" s="199"/>
      <c r="AC468" s="199"/>
      <c r="AD468" s="201"/>
      <c r="AE468" s="202"/>
      <c r="AF468" s="202"/>
      <c r="AG468" s="203"/>
      <c r="AH468" s="203"/>
      <c r="AI468" s="203"/>
      <c r="AJ468" s="203"/>
      <c r="AK468" s="203"/>
      <c r="AL468" s="203"/>
      <c r="AM468" s="203"/>
      <c r="AN468" s="203"/>
      <c r="AO468" s="203"/>
      <c r="AP468" s="203"/>
      <c r="AQ468" s="203"/>
      <c r="AR468" s="203"/>
      <c r="AS468" s="203"/>
      <c r="AT468" s="203"/>
      <c r="AU468" s="203"/>
      <c r="AV468" s="203"/>
      <c r="AW468" s="203"/>
      <c r="AX468" s="203"/>
      <c r="AY468" s="203"/>
      <c r="AZ468" s="203"/>
      <c r="BA468" s="203"/>
      <c r="BB468" s="204"/>
      <c r="BC468" s="204"/>
      <c r="BD468" s="204"/>
      <c r="BE468" s="204"/>
      <c r="BF468" s="204"/>
      <c r="BG468" s="204"/>
      <c r="BH468" s="204"/>
      <c r="BI468" s="204"/>
      <c r="BJ468" s="204"/>
      <c r="BK468" s="204"/>
      <c r="BL468" s="204"/>
      <c r="BM468" s="204"/>
      <c r="BN468" s="204"/>
      <c r="BO468" s="204"/>
      <c r="BP468" s="204"/>
      <c r="BQ468" s="204"/>
      <c r="BR468" s="204"/>
      <c r="BS468" s="204"/>
      <c r="BT468" s="204"/>
      <c r="BU468" s="204"/>
      <c r="BV468" s="205"/>
      <c r="BW468" s="205"/>
      <c r="BX468" s="205"/>
      <c r="BY468" s="204"/>
      <c r="BZ468" s="204"/>
      <c r="CA468" s="204"/>
      <c r="CB468" s="205"/>
      <c r="CC468" s="204"/>
      <c r="CD468" s="205"/>
      <c r="CE468" s="204"/>
      <c r="CF468" s="204"/>
      <c r="CG468" s="204"/>
      <c r="CH468" s="206"/>
      <c r="CI468" s="204"/>
      <c r="CJ468" s="204"/>
      <c r="CK468" s="204"/>
      <c r="CL468" s="204"/>
      <c r="CM468" s="204"/>
      <c r="CN468" s="206"/>
      <c r="CO468" s="204"/>
      <c r="CP468" s="204"/>
      <c r="CQ468" s="204"/>
      <c r="CR468" s="207"/>
      <c r="CS468" s="207"/>
      <c r="CT468" s="208"/>
      <c r="CU468" s="209"/>
      <c r="CV468" s="208"/>
      <c r="CW468" s="207"/>
      <c r="CX468" s="207"/>
      <c r="CY468" s="207"/>
    </row>
    <row r="469" spans="3:103">
      <c r="C469" s="192"/>
      <c r="D469" s="192"/>
      <c r="E469" s="192"/>
      <c r="F469" s="192"/>
      <c r="G469" s="193"/>
      <c r="H469" s="192"/>
      <c r="I469" s="192"/>
      <c r="J469" s="194"/>
      <c r="K469" s="195"/>
      <c r="L469" s="195"/>
      <c r="M469" s="196"/>
      <c r="N469" s="197"/>
      <c r="O469" s="196"/>
      <c r="P469" s="198"/>
      <c r="Q469" s="198"/>
      <c r="R469" s="199"/>
      <c r="S469" s="199"/>
      <c r="T469" s="198"/>
      <c r="U469" s="199"/>
      <c r="V469" s="199"/>
      <c r="W469" s="199"/>
      <c r="X469" s="198"/>
      <c r="Y469" s="200"/>
      <c r="Z469" s="198"/>
      <c r="AA469" s="198"/>
      <c r="AB469" s="199"/>
      <c r="AC469" s="199"/>
      <c r="AD469" s="201"/>
      <c r="AE469" s="202"/>
      <c r="AF469" s="202"/>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c r="BA469" s="203"/>
      <c r="BB469" s="204"/>
      <c r="BC469" s="204"/>
      <c r="BD469" s="204"/>
      <c r="BE469" s="204"/>
      <c r="BF469" s="204"/>
      <c r="BG469" s="204"/>
      <c r="BH469" s="204"/>
      <c r="BI469" s="204"/>
      <c r="BJ469" s="204"/>
      <c r="BK469" s="204"/>
      <c r="BL469" s="204"/>
      <c r="BM469" s="204"/>
      <c r="BN469" s="204"/>
      <c r="BO469" s="204"/>
      <c r="BP469" s="204"/>
      <c r="BQ469" s="204"/>
      <c r="BR469" s="204"/>
      <c r="BS469" s="204"/>
      <c r="BT469" s="204"/>
      <c r="BU469" s="204"/>
      <c r="BV469" s="205"/>
      <c r="BW469" s="205"/>
      <c r="BX469" s="205"/>
      <c r="BY469" s="204"/>
      <c r="BZ469" s="204"/>
      <c r="CA469" s="204"/>
      <c r="CB469" s="205"/>
      <c r="CC469" s="204"/>
      <c r="CD469" s="205"/>
      <c r="CE469" s="204"/>
      <c r="CF469" s="204"/>
      <c r="CG469" s="204"/>
      <c r="CH469" s="206"/>
      <c r="CI469" s="204"/>
      <c r="CJ469" s="204"/>
      <c r="CK469" s="204"/>
      <c r="CL469" s="204"/>
      <c r="CM469" s="204"/>
      <c r="CN469" s="206"/>
      <c r="CO469" s="204"/>
      <c r="CP469" s="204"/>
      <c r="CQ469" s="204"/>
      <c r="CR469" s="207"/>
      <c r="CS469" s="207"/>
      <c r="CT469" s="208"/>
      <c r="CU469" s="209"/>
      <c r="CV469" s="208"/>
      <c r="CW469" s="207"/>
      <c r="CX469" s="207"/>
      <c r="CY469" s="207"/>
    </row>
    <row r="470" spans="3:103">
      <c r="C470" s="192"/>
      <c r="D470" s="192"/>
      <c r="E470" s="192"/>
      <c r="F470" s="192"/>
      <c r="G470" s="193"/>
      <c r="H470" s="192"/>
      <c r="I470" s="192"/>
      <c r="J470" s="194"/>
      <c r="K470" s="195"/>
      <c r="L470" s="195"/>
      <c r="M470" s="196"/>
      <c r="N470" s="197"/>
      <c r="O470" s="196"/>
      <c r="P470" s="198"/>
      <c r="Q470" s="198"/>
      <c r="R470" s="199"/>
      <c r="S470" s="199"/>
      <c r="T470" s="198"/>
      <c r="U470" s="199"/>
      <c r="V470" s="199"/>
      <c r="W470" s="199"/>
      <c r="X470" s="198"/>
      <c r="Y470" s="200"/>
      <c r="Z470" s="198"/>
      <c r="AA470" s="198"/>
      <c r="AB470" s="199"/>
      <c r="AC470" s="199"/>
      <c r="AD470" s="201"/>
      <c r="AE470" s="202"/>
      <c r="AF470" s="202"/>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c r="BA470" s="203"/>
      <c r="BB470" s="204"/>
      <c r="BC470" s="204"/>
      <c r="BD470" s="204"/>
      <c r="BE470" s="204"/>
      <c r="BF470" s="204"/>
      <c r="BG470" s="204"/>
      <c r="BH470" s="204"/>
      <c r="BI470" s="204"/>
      <c r="BJ470" s="204"/>
      <c r="BK470" s="204"/>
      <c r="BL470" s="204"/>
      <c r="BM470" s="204"/>
      <c r="BN470" s="204"/>
      <c r="BO470" s="204"/>
      <c r="BP470" s="204"/>
      <c r="BQ470" s="204"/>
      <c r="BR470" s="204"/>
      <c r="BS470" s="204"/>
      <c r="BT470" s="204"/>
      <c r="BU470" s="204"/>
      <c r="BV470" s="205"/>
      <c r="BW470" s="205"/>
      <c r="BX470" s="205"/>
      <c r="BY470" s="204"/>
      <c r="BZ470" s="204"/>
      <c r="CA470" s="204"/>
      <c r="CB470" s="205"/>
      <c r="CC470" s="204"/>
      <c r="CD470" s="205"/>
      <c r="CE470" s="204"/>
      <c r="CF470" s="204"/>
      <c r="CG470" s="204"/>
      <c r="CH470" s="206"/>
      <c r="CI470" s="204"/>
      <c r="CJ470" s="204"/>
      <c r="CK470" s="204"/>
      <c r="CL470" s="204"/>
      <c r="CM470" s="204"/>
      <c r="CN470" s="206"/>
      <c r="CO470" s="204"/>
      <c r="CP470" s="204"/>
      <c r="CQ470" s="204"/>
      <c r="CR470" s="207"/>
      <c r="CS470" s="207"/>
      <c r="CT470" s="208"/>
      <c r="CU470" s="209"/>
      <c r="CV470" s="208"/>
      <c r="CW470" s="207"/>
      <c r="CX470" s="207"/>
      <c r="CY470" s="207"/>
    </row>
    <row r="471" spans="3:103">
      <c r="C471" s="192"/>
      <c r="D471" s="192"/>
      <c r="E471" s="192"/>
      <c r="F471" s="192"/>
      <c r="G471" s="193"/>
      <c r="H471" s="192"/>
      <c r="I471" s="192"/>
      <c r="J471" s="194"/>
      <c r="K471" s="195"/>
      <c r="L471" s="195"/>
      <c r="M471" s="196"/>
      <c r="N471" s="197"/>
      <c r="O471" s="196"/>
      <c r="P471" s="198"/>
      <c r="Q471" s="198"/>
      <c r="R471" s="199"/>
      <c r="S471" s="199"/>
      <c r="T471" s="198"/>
      <c r="U471" s="199"/>
      <c r="V471" s="199"/>
      <c r="W471" s="199"/>
      <c r="X471" s="198"/>
      <c r="Y471" s="200"/>
      <c r="Z471" s="198"/>
      <c r="AA471" s="198"/>
      <c r="AB471" s="199"/>
      <c r="AC471" s="199"/>
      <c r="AD471" s="201"/>
      <c r="AE471" s="202"/>
      <c r="AF471" s="202"/>
      <c r="AG471" s="203"/>
      <c r="AH471" s="203"/>
      <c r="AI471" s="203"/>
      <c r="AJ471" s="203"/>
      <c r="AK471" s="203"/>
      <c r="AL471" s="203"/>
      <c r="AM471" s="203"/>
      <c r="AN471" s="203"/>
      <c r="AO471" s="203"/>
      <c r="AP471" s="203"/>
      <c r="AQ471" s="203"/>
      <c r="AR471" s="203"/>
      <c r="AS471" s="203"/>
      <c r="AT471" s="203"/>
      <c r="AU471" s="203"/>
      <c r="AV471" s="203"/>
      <c r="AW471" s="203"/>
      <c r="AX471" s="203"/>
      <c r="AY471" s="203"/>
      <c r="AZ471" s="203"/>
      <c r="BA471" s="203"/>
      <c r="BB471" s="204"/>
      <c r="BC471" s="204"/>
      <c r="BD471" s="204"/>
      <c r="BE471" s="204"/>
      <c r="BF471" s="204"/>
      <c r="BG471" s="204"/>
      <c r="BH471" s="204"/>
      <c r="BI471" s="204"/>
      <c r="BJ471" s="204"/>
      <c r="BK471" s="204"/>
      <c r="BL471" s="204"/>
      <c r="BM471" s="204"/>
      <c r="BN471" s="204"/>
      <c r="BO471" s="204"/>
      <c r="BP471" s="204"/>
      <c r="BQ471" s="204"/>
      <c r="BR471" s="204"/>
      <c r="BS471" s="204"/>
      <c r="BT471" s="204"/>
      <c r="BU471" s="204"/>
      <c r="BV471" s="205"/>
      <c r="BW471" s="205"/>
      <c r="BX471" s="205"/>
      <c r="BY471" s="204"/>
      <c r="BZ471" s="204"/>
      <c r="CA471" s="204"/>
      <c r="CB471" s="205"/>
      <c r="CC471" s="204"/>
      <c r="CD471" s="205"/>
      <c r="CE471" s="204"/>
      <c r="CF471" s="204"/>
      <c r="CG471" s="204"/>
      <c r="CH471" s="206"/>
      <c r="CI471" s="204"/>
      <c r="CJ471" s="204"/>
      <c r="CK471" s="204"/>
      <c r="CL471" s="204"/>
      <c r="CM471" s="204"/>
      <c r="CN471" s="206"/>
      <c r="CO471" s="204"/>
      <c r="CP471" s="204"/>
      <c r="CQ471" s="204"/>
      <c r="CR471" s="207"/>
      <c r="CS471" s="207"/>
      <c r="CT471" s="208"/>
      <c r="CU471" s="209"/>
      <c r="CV471" s="208"/>
      <c r="CW471" s="207"/>
      <c r="CX471" s="207"/>
      <c r="CY471" s="207"/>
    </row>
    <row r="472" spans="3:103">
      <c r="C472" s="192"/>
      <c r="D472" s="192"/>
      <c r="E472" s="192"/>
      <c r="F472" s="192"/>
      <c r="G472" s="193"/>
      <c r="H472" s="192"/>
      <c r="I472" s="192"/>
      <c r="J472" s="194"/>
      <c r="K472" s="195"/>
      <c r="L472" s="195"/>
      <c r="M472" s="196"/>
      <c r="N472" s="197"/>
      <c r="O472" s="196"/>
      <c r="P472" s="198"/>
      <c r="Q472" s="198"/>
      <c r="R472" s="199"/>
      <c r="S472" s="199"/>
      <c r="T472" s="198"/>
      <c r="U472" s="199"/>
      <c r="V472" s="199"/>
      <c r="W472" s="199"/>
      <c r="X472" s="198"/>
      <c r="Y472" s="200"/>
      <c r="Z472" s="198"/>
      <c r="AA472" s="198"/>
      <c r="AB472" s="199"/>
      <c r="AC472" s="199"/>
      <c r="AD472" s="201"/>
      <c r="AE472" s="202"/>
      <c r="AF472" s="202"/>
      <c r="AG472" s="203"/>
      <c r="AH472" s="203"/>
      <c r="AI472" s="203"/>
      <c r="AJ472" s="203"/>
      <c r="AK472" s="203"/>
      <c r="AL472" s="203"/>
      <c r="AM472" s="203"/>
      <c r="AN472" s="203"/>
      <c r="AO472" s="203"/>
      <c r="AP472" s="203"/>
      <c r="AQ472" s="203"/>
      <c r="AR472" s="203"/>
      <c r="AS472" s="203"/>
      <c r="AT472" s="203"/>
      <c r="AU472" s="203"/>
      <c r="AV472" s="203"/>
      <c r="AW472" s="203"/>
      <c r="AX472" s="203"/>
      <c r="AY472" s="203"/>
      <c r="AZ472" s="203"/>
      <c r="BA472" s="203"/>
      <c r="BB472" s="204"/>
      <c r="BC472" s="204"/>
      <c r="BD472" s="204"/>
      <c r="BE472" s="204"/>
      <c r="BF472" s="204"/>
      <c r="BG472" s="204"/>
      <c r="BH472" s="204"/>
      <c r="BI472" s="204"/>
      <c r="BJ472" s="204"/>
      <c r="BK472" s="204"/>
      <c r="BL472" s="204"/>
      <c r="BM472" s="204"/>
      <c r="BN472" s="204"/>
      <c r="BO472" s="204"/>
      <c r="BP472" s="204"/>
      <c r="BQ472" s="204"/>
      <c r="BR472" s="204"/>
      <c r="BS472" s="204"/>
      <c r="BT472" s="204"/>
      <c r="BU472" s="204"/>
      <c r="BV472" s="205"/>
      <c r="BW472" s="205"/>
      <c r="BX472" s="205"/>
      <c r="BY472" s="204"/>
      <c r="BZ472" s="204"/>
      <c r="CA472" s="204"/>
      <c r="CB472" s="205"/>
      <c r="CC472" s="204"/>
      <c r="CD472" s="205"/>
      <c r="CE472" s="204"/>
      <c r="CF472" s="204"/>
      <c r="CG472" s="204"/>
      <c r="CH472" s="206"/>
      <c r="CI472" s="204"/>
      <c r="CJ472" s="204"/>
      <c r="CK472" s="204"/>
      <c r="CL472" s="204"/>
      <c r="CM472" s="204"/>
      <c r="CN472" s="206"/>
      <c r="CO472" s="204"/>
      <c r="CP472" s="204"/>
      <c r="CQ472" s="204"/>
      <c r="CR472" s="207"/>
      <c r="CS472" s="207"/>
      <c r="CT472" s="208"/>
      <c r="CU472" s="209"/>
      <c r="CV472" s="208"/>
      <c r="CW472" s="207"/>
      <c r="CX472" s="207"/>
      <c r="CY472" s="207"/>
    </row>
    <row r="473" spans="3:103">
      <c r="C473" s="192"/>
      <c r="D473" s="192"/>
      <c r="E473" s="192"/>
      <c r="F473" s="192"/>
      <c r="G473" s="193"/>
      <c r="H473" s="192"/>
      <c r="I473" s="192"/>
      <c r="J473" s="194"/>
      <c r="K473" s="195"/>
      <c r="L473" s="195"/>
      <c r="M473" s="196"/>
      <c r="N473" s="197"/>
      <c r="O473" s="196"/>
      <c r="P473" s="198"/>
      <c r="Q473" s="198"/>
      <c r="R473" s="199"/>
      <c r="S473" s="199"/>
      <c r="T473" s="198"/>
      <c r="U473" s="199"/>
      <c r="V473" s="199"/>
      <c r="W473" s="199"/>
      <c r="X473" s="198"/>
      <c r="Y473" s="200"/>
      <c r="Z473" s="198"/>
      <c r="AA473" s="198"/>
      <c r="AB473" s="199"/>
      <c r="AC473" s="199"/>
      <c r="AD473" s="201"/>
      <c r="AE473" s="202"/>
      <c r="AF473" s="202"/>
      <c r="AG473" s="203"/>
      <c r="AH473" s="203"/>
      <c r="AI473" s="203"/>
      <c r="AJ473" s="203"/>
      <c r="AK473" s="203"/>
      <c r="AL473" s="203"/>
      <c r="AM473" s="203"/>
      <c r="AN473" s="203"/>
      <c r="AO473" s="203"/>
      <c r="AP473" s="203"/>
      <c r="AQ473" s="203"/>
      <c r="AR473" s="203"/>
      <c r="AS473" s="203"/>
      <c r="AT473" s="203"/>
      <c r="AU473" s="203"/>
      <c r="AV473" s="203"/>
      <c r="AW473" s="203"/>
      <c r="AX473" s="203"/>
      <c r="AY473" s="203"/>
      <c r="AZ473" s="203"/>
      <c r="BA473" s="203"/>
      <c r="BB473" s="204"/>
      <c r="BC473" s="204"/>
      <c r="BD473" s="204"/>
      <c r="BE473" s="204"/>
      <c r="BF473" s="204"/>
      <c r="BG473" s="204"/>
      <c r="BH473" s="204"/>
      <c r="BI473" s="204"/>
      <c r="BJ473" s="204"/>
      <c r="BK473" s="204"/>
      <c r="BL473" s="204"/>
      <c r="BM473" s="204"/>
      <c r="BN473" s="204"/>
      <c r="BO473" s="204"/>
      <c r="BP473" s="204"/>
      <c r="BQ473" s="204"/>
      <c r="BR473" s="204"/>
      <c r="BS473" s="204"/>
      <c r="BT473" s="204"/>
      <c r="BU473" s="204"/>
      <c r="BV473" s="205"/>
      <c r="BW473" s="205"/>
      <c r="BX473" s="205"/>
      <c r="BY473" s="204"/>
      <c r="BZ473" s="204"/>
      <c r="CA473" s="204"/>
      <c r="CB473" s="205"/>
      <c r="CC473" s="204"/>
      <c r="CD473" s="205"/>
      <c r="CE473" s="204"/>
      <c r="CF473" s="204"/>
      <c r="CG473" s="204"/>
      <c r="CH473" s="206"/>
      <c r="CI473" s="204"/>
      <c r="CJ473" s="204"/>
      <c r="CK473" s="204"/>
      <c r="CL473" s="204"/>
      <c r="CM473" s="204"/>
      <c r="CN473" s="206"/>
      <c r="CO473" s="204"/>
      <c r="CP473" s="204"/>
      <c r="CQ473" s="204"/>
      <c r="CR473" s="207"/>
      <c r="CS473" s="207"/>
      <c r="CT473" s="208"/>
      <c r="CU473" s="209"/>
      <c r="CV473" s="208"/>
      <c r="CW473" s="207"/>
      <c r="CX473" s="207"/>
      <c r="CY473" s="207"/>
    </row>
    <row r="474" spans="3:103">
      <c r="C474" s="192"/>
      <c r="D474" s="192"/>
      <c r="E474" s="192"/>
      <c r="F474" s="192"/>
      <c r="G474" s="193"/>
      <c r="H474" s="192"/>
      <c r="I474" s="192"/>
      <c r="J474" s="194"/>
      <c r="K474" s="195"/>
      <c r="L474" s="195"/>
      <c r="M474" s="196"/>
      <c r="N474" s="197"/>
      <c r="O474" s="196"/>
      <c r="P474" s="198"/>
      <c r="Q474" s="198"/>
      <c r="R474" s="199"/>
      <c r="S474" s="199"/>
      <c r="T474" s="198"/>
      <c r="U474" s="199"/>
      <c r="V474" s="199"/>
      <c r="W474" s="199"/>
      <c r="X474" s="198"/>
      <c r="Y474" s="200"/>
      <c r="Z474" s="198"/>
      <c r="AA474" s="198"/>
      <c r="AB474" s="199"/>
      <c r="AC474" s="199"/>
      <c r="AD474" s="201"/>
      <c r="AE474" s="202"/>
      <c r="AF474" s="202"/>
      <c r="AG474" s="203"/>
      <c r="AH474" s="203"/>
      <c r="AI474" s="203"/>
      <c r="AJ474" s="203"/>
      <c r="AK474" s="203"/>
      <c r="AL474" s="203"/>
      <c r="AM474" s="203"/>
      <c r="AN474" s="203"/>
      <c r="AO474" s="203"/>
      <c r="AP474" s="203"/>
      <c r="AQ474" s="203"/>
      <c r="AR474" s="203"/>
      <c r="AS474" s="203"/>
      <c r="AT474" s="203"/>
      <c r="AU474" s="203"/>
      <c r="AV474" s="203"/>
      <c r="AW474" s="203"/>
      <c r="AX474" s="203"/>
      <c r="AY474" s="203"/>
      <c r="AZ474" s="203"/>
      <c r="BA474" s="203"/>
      <c r="BB474" s="204"/>
      <c r="BC474" s="204"/>
      <c r="BD474" s="204"/>
      <c r="BE474" s="204"/>
      <c r="BF474" s="204"/>
      <c r="BG474" s="204"/>
      <c r="BH474" s="204"/>
      <c r="BI474" s="204"/>
      <c r="BJ474" s="204"/>
      <c r="BK474" s="204"/>
      <c r="BL474" s="204"/>
      <c r="BM474" s="204"/>
      <c r="BN474" s="204"/>
      <c r="BO474" s="204"/>
      <c r="BP474" s="204"/>
      <c r="BQ474" s="204"/>
      <c r="BR474" s="204"/>
      <c r="BS474" s="204"/>
      <c r="BT474" s="204"/>
      <c r="BU474" s="204"/>
      <c r="BV474" s="205"/>
      <c r="BW474" s="205"/>
      <c r="BX474" s="205"/>
      <c r="BY474" s="204"/>
      <c r="BZ474" s="204"/>
      <c r="CA474" s="204"/>
      <c r="CB474" s="205"/>
      <c r="CC474" s="204"/>
      <c r="CD474" s="205"/>
      <c r="CE474" s="204"/>
      <c r="CF474" s="204"/>
      <c r="CG474" s="204"/>
      <c r="CH474" s="206"/>
      <c r="CI474" s="204"/>
      <c r="CJ474" s="204"/>
      <c r="CK474" s="204"/>
      <c r="CL474" s="204"/>
      <c r="CM474" s="204"/>
      <c r="CN474" s="206"/>
      <c r="CO474" s="204"/>
      <c r="CP474" s="204"/>
      <c r="CQ474" s="204"/>
      <c r="CR474" s="207"/>
      <c r="CS474" s="207"/>
      <c r="CT474" s="208"/>
      <c r="CU474" s="209"/>
      <c r="CV474" s="208"/>
      <c r="CW474" s="207"/>
      <c r="CX474" s="207"/>
      <c r="CY474" s="207"/>
    </row>
    <row r="475" spans="3:103">
      <c r="C475" s="192"/>
      <c r="D475" s="192"/>
      <c r="E475" s="192"/>
      <c r="F475" s="192"/>
      <c r="G475" s="193"/>
      <c r="H475" s="192"/>
      <c r="I475" s="192"/>
      <c r="J475" s="194"/>
      <c r="K475" s="195"/>
      <c r="L475" s="195"/>
      <c r="M475" s="196"/>
      <c r="N475" s="197"/>
      <c r="O475" s="196"/>
      <c r="P475" s="198"/>
      <c r="Q475" s="198"/>
      <c r="R475" s="199"/>
      <c r="S475" s="199"/>
      <c r="T475" s="198"/>
      <c r="U475" s="199"/>
      <c r="V475" s="199"/>
      <c r="W475" s="199"/>
      <c r="X475" s="198"/>
      <c r="Y475" s="200"/>
      <c r="Z475" s="198"/>
      <c r="AA475" s="198"/>
      <c r="AB475" s="199"/>
      <c r="AC475" s="199"/>
      <c r="AD475" s="201"/>
      <c r="AE475" s="202"/>
      <c r="AF475" s="202"/>
      <c r="AG475" s="203"/>
      <c r="AH475" s="203"/>
      <c r="AI475" s="203"/>
      <c r="AJ475" s="203"/>
      <c r="AK475" s="203"/>
      <c r="AL475" s="203"/>
      <c r="AM475" s="203"/>
      <c r="AN475" s="203"/>
      <c r="AO475" s="203"/>
      <c r="AP475" s="203"/>
      <c r="AQ475" s="203"/>
      <c r="AR475" s="203"/>
      <c r="AS475" s="203"/>
      <c r="AT475" s="203"/>
      <c r="AU475" s="203"/>
      <c r="AV475" s="203"/>
      <c r="AW475" s="203"/>
      <c r="AX475" s="203"/>
      <c r="AY475" s="203"/>
      <c r="AZ475" s="203"/>
      <c r="BA475" s="203"/>
      <c r="BB475" s="204"/>
      <c r="BC475" s="204"/>
      <c r="BD475" s="204"/>
      <c r="BE475" s="204"/>
      <c r="BF475" s="204"/>
      <c r="BG475" s="204"/>
      <c r="BH475" s="204"/>
      <c r="BI475" s="204"/>
      <c r="BJ475" s="204"/>
      <c r="BK475" s="204"/>
      <c r="BL475" s="204"/>
      <c r="BM475" s="204"/>
      <c r="BN475" s="204"/>
      <c r="BO475" s="204"/>
      <c r="BP475" s="204"/>
      <c r="BQ475" s="204"/>
      <c r="BR475" s="204"/>
      <c r="BS475" s="204"/>
      <c r="BT475" s="204"/>
      <c r="BU475" s="204"/>
      <c r="BV475" s="205"/>
      <c r="BW475" s="205"/>
      <c r="BX475" s="205"/>
      <c r="BY475" s="204"/>
      <c r="BZ475" s="204"/>
      <c r="CA475" s="204"/>
      <c r="CB475" s="205"/>
      <c r="CC475" s="204"/>
      <c r="CD475" s="205"/>
      <c r="CE475" s="204"/>
      <c r="CF475" s="204"/>
      <c r="CG475" s="204"/>
      <c r="CH475" s="206"/>
      <c r="CI475" s="204"/>
      <c r="CJ475" s="204"/>
      <c r="CK475" s="204"/>
      <c r="CL475" s="204"/>
      <c r="CM475" s="204"/>
      <c r="CN475" s="206"/>
      <c r="CO475" s="204"/>
      <c r="CP475" s="204"/>
      <c r="CQ475" s="204"/>
      <c r="CR475" s="207"/>
      <c r="CS475" s="207"/>
      <c r="CT475" s="208"/>
      <c r="CU475" s="209"/>
      <c r="CV475" s="208"/>
      <c r="CW475" s="207"/>
      <c r="CX475" s="207"/>
      <c r="CY475" s="207"/>
    </row>
    <row r="476" spans="3:103">
      <c r="C476" s="192"/>
      <c r="D476" s="192"/>
      <c r="E476" s="192"/>
      <c r="F476" s="192"/>
      <c r="G476" s="193"/>
      <c r="H476" s="192"/>
      <c r="I476" s="192"/>
      <c r="J476" s="194"/>
      <c r="K476" s="195"/>
      <c r="L476" s="195"/>
      <c r="M476" s="196"/>
      <c r="N476" s="197"/>
      <c r="O476" s="196"/>
      <c r="P476" s="198"/>
      <c r="Q476" s="198"/>
      <c r="R476" s="199"/>
      <c r="S476" s="199"/>
      <c r="T476" s="198"/>
      <c r="U476" s="199"/>
      <c r="V476" s="199"/>
      <c r="W476" s="199"/>
      <c r="X476" s="198"/>
      <c r="Y476" s="200"/>
      <c r="Z476" s="198"/>
      <c r="AA476" s="198"/>
      <c r="AB476" s="199"/>
      <c r="AC476" s="199"/>
      <c r="AD476" s="201"/>
      <c r="AE476" s="202"/>
      <c r="AF476" s="202"/>
      <c r="AG476" s="203"/>
      <c r="AH476" s="203"/>
      <c r="AI476" s="203"/>
      <c r="AJ476" s="203"/>
      <c r="AK476" s="203"/>
      <c r="AL476" s="203"/>
      <c r="AM476" s="203"/>
      <c r="AN476" s="203"/>
      <c r="AO476" s="203"/>
      <c r="AP476" s="203"/>
      <c r="AQ476" s="203"/>
      <c r="AR476" s="203"/>
      <c r="AS476" s="203"/>
      <c r="AT476" s="203"/>
      <c r="AU476" s="203"/>
      <c r="AV476" s="203"/>
      <c r="AW476" s="203"/>
      <c r="AX476" s="203"/>
      <c r="AY476" s="203"/>
      <c r="AZ476" s="203"/>
      <c r="BA476" s="203"/>
      <c r="BB476" s="204"/>
      <c r="BC476" s="204"/>
      <c r="BD476" s="204"/>
      <c r="BE476" s="204"/>
      <c r="BF476" s="204"/>
      <c r="BG476" s="204"/>
      <c r="BH476" s="204"/>
      <c r="BI476" s="204"/>
      <c r="BJ476" s="204"/>
      <c r="BK476" s="204"/>
      <c r="BL476" s="204"/>
      <c r="BM476" s="204"/>
      <c r="BN476" s="204"/>
      <c r="BO476" s="204"/>
      <c r="BP476" s="204"/>
      <c r="BQ476" s="204"/>
      <c r="BR476" s="204"/>
      <c r="BS476" s="204"/>
      <c r="BT476" s="204"/>
      <c r="BU476" s="204"/>
      <c r="BV476" s="205"/>
      <c r="BW476" s="205"/>
      <c r="BX476" s="205"/>
      <c r="BY476" s="204"/>
      <c r="BZ476" s="204"/>
      <c r="CA476" s="204"/>
      <c r="CB476" s="205"/>
      <c r="CC476" s="204"/>
      <c r="CD476" s="205"/>
      <c r="CE476" s="204"/>
      <c r="CF476" s="204"/>
      <c r="CG476" s="204"/>
      <c r="CH476" s="206"/>
      <c r="CI476" s="204"/>
      <c r="CJ476" s="204"/>
      <c r="CK476" s="204"/>
      <c r="CL476" s="204"/>
      <c r="CM476" s="204"/>
      <c r="CN476" s="206"/>
      <c r="CO476" s="204"/>
      <c r="CP476" s="204"/>
      <c r="CQ476" s="204"/>
      <c r="CR476" s="207"/>
      <c r="CS476" s="207"/>
      <c r="CT476" s="208"/>
      <c r="CU476" s="209"/>
      <c r="CV476" s="208"/>
      <c r="CW476" s="207"/>
      <c r="CX476" s="207"/>
      <c r="CY476" s="207"/>
    </row>
    <row r="477" spans="3:103">
      <c r="C477" s="192"/>
      <c r="D477" s="192"/>
      <c r="E477" s="192"/>
      <c r="F477" s="192"/>
      <c r="G477" s="193"/>
      <c r="H477" s="192"/>
      <c r="I477" s="192"/>
      <c r="J477" s="194"/>
      <c r="K477" s="195"/>
      <c r="L477" s="195"/>
      <c r="M477" s="196"/>
      <c r="N477" s="197"/>
      <c r="O477" s="196"/>
      <c r="P477" s="198"/>
      <c r="Q477" s="198"/>
      <c r="R477" s="199"/>
      <c r="S477" s="199"/>
      <c r="T477" s="198"/>
      <c r="U477" s="199"/>
      <c r="V477" s="199"/>
      <c r="W477" s="199"/>
      <c r="X477" s="198"/>
      <c r="Y477" s="200"/>
      <c r="Z477" s="198"/>
      <c r="AA477" s="198"/>
      <c r="AB477" s="199"/>
      <c r="AC477" s="199"/>
      <c r="AD477" s="201"/>
      <c r="AE477" s="202"/>
      <c r="AF477" s="202"/>
      <c r="AG477" s="203"/>
      <c r="AH477" s="203"/>
      <c r="AI477" s="203"/>
      <c r="AJ477" s="203"/>
      <c r="AK477" s="203"/>
      <c r="AL477" s="203"/>
      <c r="AM477" s="203"/>
      <c r="AN477" s="203"/>
      <c r="AO477" s="203"/>
      <c r="AP477" s="203"/>
      <c r="AQ477" s="203"/>
      <c r="AR477" s="203"/>
      <c r="AS477" s="203"/>
      <c r="AT477" s="203"/>
      <c r="AU477" s="203"/>
      <c r="AV477" s="203"/>
      <c r="AW477" s="203"/>
      <c r="AX477" s="203"/>
      <c r="AY477" s="203"/>
      <c r="AZ477" s="203"/>
      <c r="BA477" s="203"/>
      <c r="BB477" s="204"/>
      <c r="BC477" s="204"/>
      <c r="BD477" s="204"/>
      <c r="BE477" s="204"/>
      <c r="BF477" s="204"/>
      <c r="BG477" s="204"/>
      <c r="BH477" s="204"/>
      <c r="BI477" s="204"/>
      <c r="BJ477" s="204"/>
      <c r="BK477" s="204"/>
      <c r="BL477" s="204"/>
      <c r="BM477" s="204"/>
      <c r="BN477" s="204"/>
      <c r="BO477" s="204"/>
      <c r="BP477" s="204"/>
      <c r="BQ477" s="204"/>
      <c r="BR477" s="204"/>
      <c r="BS477" s="204"/>
      <c r="BT477" s="204"/>
      <c r="BU477" s="204"/>
      <c r="BV477" s="205"/>
      <c r="BW477" s="205"/>
      <c r="BX477" s="205"/>
      <c r="BY477" s="204"/>
      <c r="BZ477" s="204"/>
      <c r="CA477" s="204"/>
      <c r="CB477" s="205"/>
      <c r="CC477" s="204"/>
      <c r="CD477" s="205"/>
      <c r="CE477" s="204"/>
      <c r="CF477" s="204"/>
      <c r="CG477" s="204"/>
      <c r="CH477" s="206"/>
      <c r="CI477" s="204"/>
      <c r="CJ477" s="204"/>
      <c r="CK477" s="204"/>
      <c r="CL477" s="204"/>
      <c r="CM477" s="204"/>
      <c r="CN477" s="206"/>
      <c r="CO477" s="204"/>
      <c r="CP477" s="204"/>
      <c r="CQ477" s="204"/>
      <c r="CR477" s="207"/>
      <c r="CS477" s="207"/>
      <c r="CT477" s="208"/>
      <c r="CU477" s="209"/>
      <c r="CV477" s="208"/>
      <c r="CW477" s="207"/>
      <c r="CX477" s="207"/>
      <c r="CY477" s="207"/>
    </row>
    <row r="478" spans="3:103">
      <c r="C478" s="192"/>
      <c r="D478" s="192"/>
      <c r="E478" s="192"/>
      <c r="F478" s="192"/>
      <c r="G478" s="193"/>
      <c r="H478" s="192"/>
      <c r="I478" s="192"/>
      <c r="J478" s="194"/>
      <c r="K478" s="195"/>
      <c r="L478" s="195"/>
      <c r="M478" s="196"/>
      <c r="N478" s="197"/>
      <c r="O478" s="196"/>
      <c r="P478" s="198"/>
      <c r="Q478" s="198"/>
      <c r="R478" s="199"/>
      <c r="S478" s="199"/>
      <c r="T478" s="198"/>
      <c r="U478" s="199"/>
      <c r="V478" s="199"/>
      <c r="W478" s="199"/>
      <c r="X478" s="198"/>
      <c r="Y478" s="200"/>
      <c r="Z478" s="198"/>
      <c r="AA478" s="198"/>
      <c r="AB478" s="199"/>
      <c r="AC478" s="199"/>
      <c r="AD478" s="201"/>
      <c r="AE478" s="202"/>
      <c r="AF478" s="202"/>
      <c r="AG478" s="203"/>
      <c r="AH478" s="203"/>
      <c r="AI478" s="203"/>
      <c r="AJ478" s="203"/>
      <c r="AK478" s="203"/>
      <c r="AL478" s="203"/>
      <c r="AM478" s="203"/>
      <c r="AN478" s="203"/>
      <c r="AO478" s="203"/>
      <c r="AP478" s="203"/>
      <c r="AQ478" s="203"/>
      <c r="AR478" s="203"/>
      <c r="AS478" s="203"/>
      <c r="AT478" s="203"/>
      <c r="AU478" s="203"/>
      <c r="AV478" s="203"/>
      <c r="AW478" s="203"/>
      <c r="AX478" s="203"/>
      <c r="AY478" s="203"/>
      <c r="AZ478" s="203"/>
      <c r="BA478" s="203"/>
      <c r="BB478" s="204"/>
      <c r="BC478" s="204"/>
      <c r="BD478" s="204"/>
      <c r="BE478" s="204"/>
      <c r="BF478" s="204"/>
      <c r="BG478" s="204"/>
      <c r="BH478" s="204"/>
      <c r="BI478" s="204"/>
      <c r="BJ478" s="204"/>
      <c r="BK478" s="204"/>
      <c r="BL478" s="204"/>
      <c r="BM478" s="204"/>
      <c r="BN478" s="204"/>
      <c r="BO478" s="204"/>
      <c r="BP478" s="204"/>
      <c r="BQ478" s="204"/>
      <c r="BR478" s="204"/>
      <c r="BS478" s="204"/>
      <c r="BT478" s="204"/>
      <c r="BU478" s="204"/>
      <c r="BV478" s="205"/>
      <c r="BW478" s="205"/>
      <c r="BX478" s="205"/>
      <c r="BY478" s="204"/>
      <c r="BZ478" s="204"/>
      <c r="CA478" s="204"/>
      <c r="CB478" s="205"/>
      <c r="CC478" s="204"/>
      <c r="CD478" s="205"/>
      <c r="CE478" s="204"/>
      <c r="CF478" s="204"/>
      <c r="CG478" s="204"/>
      <c r="CH478" s="206"/>
      <c r="CI478" s="204"/>
      <c r="CJ478" s="204"/>
      <c r="CK478" s="204"/>
      <c r="CL478" s="204"/>
      <c r="CM478" s="204"/>
      <c r="CN478" s="206"/>
      <c r="CO478" s="204"/>
      <c r="CP478" s="204"/>
      <c r="CQ478" s="204"/>
      <c r="CR478" s="207"/>
      <c r="CS478" s="207"/>
      <c r="CT478" s="208"/>
      <c r="CU478" s="209"/>
      <c r="CV478" s="208"/>
      <c r="CW478" s="207"/>
      <c r="CX478" s="207"/>
      <c r="CY478" s="207"/>
    </row>
    <row r="479" spans="3:103">
      <c r="C479" s="192"/>
      <c r="D479" s="192"/>
      <c r="E479" s="192"/>
      <c r="F479" s="192"/>
      <c r="G479" s="193"/>
      <c r="H479" s="192"/>
      <c r="I479" s="192"/>
      <c r="J479" s="194"/>
      <c r="K479" s="195"/>
      <c r="L479" s="195"/>
      <c r="M479" s="196"/>
      <c r="N479" s="197"/>
      <c r="O479" s="196"/>
      <c r="P479" s="198"/>
      <c r="Q479" s="198"/>
      <c r="R479" s="199"/>
      <c r="S479" s="199"/>
      <c r="T479" s="198"/>
      <c r="U479" s="199"/>
      <c r="V479" s="199"/>
      <c r="W479" s="199"/>
      <c r="X479" s="198"/>
      <c r="Y479" s="200"/>
      <c r="Z479" s="198"/>
      <c r="AA479" s="198"/>
      <c r="AB479" s="199"/>
      <c r="AC479" s="199"/>
      <c r="AD479" s="201"/>
      <c r="AE479" s="202"/>
      <c r="AF479" s="202"/>
      <c r="AG479" s="203"/>
      <c r="AH479" s="203"/>
      <c r="AI479" s="203"/>
      <c r="AJ479" s="203"/>
      <c r="AK479" s="203"/>
      <c r="AL479" s="203"/>
      <c r="AM479" s="203"/>
      <c r="AN479" s="203"/>
      <c r="AO479" s="203"/>
      <c r="AP479" s="203"/>
      <c r="AQ479" s="203"/>
      <c r="AR479" s="203"/>
      <c r="AS479" s="203"/>
      <c r="AT479" s="203"/>
      <c r="AU479" s="203"/>
      <c r="AV479" s="203"/>
      <c r="AW479" s="203"/>
      <c r="AX479" s="203"/>
      <c r="AY479" s="203"/>
      <c r="AZ479" s="203"/>
      <c r="BA479" s="203"/>
      <c r="BB479" s="204"/>
      <c r="BC479" s="204"/>
      <c r="BD479" s="204"/>
      <c r="BE479" s="204"/>
      <c r="BF479" s="204"/>
      <c r="BG479" s="204"/>
      <c r="BH479" s="204"/>
      <c r="BI479" s="204"/>
      <c r="BJ479" s="204"/>
      <c r="BK479" s="204"/>
      <c r="BL479" s="204"/>
      <c r="BM479" s="204"/>
      <c r="BN479" s="204"/>
      <c r="BO479" s="204"/>
      <c r="BP479" s="204"/>
      <c r="BQ479" s="204"/>
      <c r="BR479" s="204"/>
      <c r="BS479" s="204"/>
      <c r="BT479" s="204"/>
      <c r="BU479" s="204"/>
      <c r="BV479" s="205"/>
      <c r="BW479" s="205"/>
      <c r="BX479" s="205"/>
      <c r="BY479" s="204"/>
      <c r="BZ479" s="204"/>
      <c r="CA479" s="204"/>
      <c r="CB479" s="205"/>
      <c r="CC479" s="204"/>
      <c r="CD479" s="205"/>
      <c r="CE479" s="204"/>
      <c r="CF479" s="204"/>
      <c r="CG479" s="204"/>
      <c r="CH479" s="206"/>
      <c r="CI479" s="204"/>
      <c r="CJ479" s="204"/>
      <c r="CK479" s="204"/>
      <c r="CL479" s="204"/>
      <c r="CM479" s="204"/>
      <c r="CN479" s="206"/>
      <c r="CO479" s="204"/>
      <c r="CP479" s="204"/>
      <c r="CQ479" s="204"/>
      <c r="CR479" s="207"/>
      <c r="CS479" s="207"/>
      <c r="CT479" s="208"/>
      <c r="CU479" s="209"/>
      <c r="CV479" s="208"/>
      <c r="CW479" s="207"/>
      <c r="CX479" s="207"/>
      <c r="CY479" s="207"/>
    </row>
    <row r="480" spans="3:103">
      <c r="C480" s="192"/>
      <c r="D480" s="192"/>
      <c r="E480" s="192"/>
      <c r="F480" s="192"/>
      <c r="G480" s="193"/>
      <c r="H480" s="192"/>
      <c r="I480" s="192"/>
      <c r="J480" s="194"/>
      <c r="K480" s="195"/>
      <c r="L480" s="195"/>
      <c r="M480" s="196"/>
      <c r="N480" s="197"/>
      <c r="O480" s="196"/>
      <c r="P480" s="198"/>
      <c r="Q480" s="198"/>
      <c r="R480" s="199"/>
      <c r="S480" s="199"/>
      <c r="T480" s="198"/>
      <c r="U480" s="199"/>
      <c r="V480" s="199"/>
      <c r="W480" s="199"/>
      <c r="X480" s="198"/>
      <c r="Y480" s="200"/>
      <c r="Z480" s="198"/>
      <c r="AA480" s="198"/>
      <c r="AB480" s="199"/>
      <c r="AC480" s="199"/>
      <c r="AD480" s="201"/>
      <c r="AE480" s="202"/>
      <c r="AF480" s="202"/>
      <c r="AG480" s="203"/>
      <c r="AH480" s="203"/>
      <c r="AI480" s="203"/>
      <c r="AJ480" s="203"/>
      <c r="AK480" s="203"/>
      <c r="AL480" s="203"/>
      <c r="AM480" s="203"/>
      <c r="AN480" s="203"/>
      <c r="AO480" s="203"/>
      <c r="AP480" s="203"/>
      <c r="AQ480" s="203"/>
      <c r="AR480" s="203"/>
      <c r="AS480" s="203"/>
      <c r="AT480" s="203"/>
      <c r="AU480" s="203"/>
      <c r="AV480" s="203"/>
      <c r="AW480" s="203"/>
      <c r="AX480" s="203"/>
      <c r="AY480" s="203"/>
      <c r="AZ480" s="203"/>
      <c r="BA480" s="203"/>
      <c r="BB480" s="204"/>
      <c r="BC480" s="204"/>
      <c r="BD480" s="204"/>
      <c r="BE480" s="204"/>
      <c r="BF480" s="204"/>
      <c r="BG480" s="204"/>
      <c r="BH480" s="204"/>
      <c r="BI480" s="204"/>
      <c r="BJ480" s="204"/>
      <c r="BK480" s="204"/>
      <c r="BL480" s="204"/>
      <c r="BM480" s="204"/>
      <c r="BN480" s="204"/>
      <c r="BO480" s="204"/>
      <c r="BP480" s="204"/>
      <c r="BQ480" s="204"/>
      <c r="BR480" s="204"/>
      <c r="BS480" s="204"/>
      <c r="BT480" s="204"/>
      <c r="BU480" s="204"/>
      <c r="BV480" s="205"/>
      <c r="BW480" s="205"/>
      <c r="BX480" s="205"/>
      <c r="BY480" s="204"/>
      <c r="BZ480" s="204"/>
      <c r="CA480" s="204"/>
      <c r="CB480" s="205"/>
      <c r="CC480" s="204"/>
      <c r="CD480" s="205"/>
      <c r="CE480" s="204"/>
      <c r="CF480" s="204"/>
      <c r="CG480" s="204"/>
      <c r="CH480" s="206"/>
      <c r="CI480" s="204"/>
      <c r="CJ480" s="204"/>
      <c r="CK480" s="204"/>
      <c r="CL480" s="204"/>
      <c r="CM480" s="204"/>
      <c r="CN480" s="206"/>
      <c r="CO480" s="204"/>
      <c r="CP480" s="204"/>
      <c r="CQ480" s="204"/>
      <c r="CR480" s="207"/>
      <c r="CS480" s="207"/>
      <c r="CT480" s="208"/>
      <c r="CU480" s="209"/>
      <c r="CV480" s="208"/>
      <c r="CW480" s="207"/>
      <c r="CX480" s="207"/>
      <c r="CY480" s="207"/>
    </row>
    <row r="481" spans="3:103">
      <c r="C481" s="192"/>
      <c r="D481" s="192"/>
      <c r="E481" s="192"/>
      <c r="F481" s="192"/>
      <c r="G481" s="193"/>
      <c r="H481" s="192"/>
      <c r="I481" s="192"/>
      <c r="J481" s="194"/>
      <c r="K481" s="195"/>
      <c r="L481" s="195"/>
      <c r="M481" s="196"/>
      <c r="N481" s="197"/>
      <c r="O481" s="196"/>
      <c r="P481" s="198"/>
      <c r="Q481" s="198"/>
      <c r="R481" s="199"/>
      <c r="S481" s="199"/>
      <c r="T481" s="198"/>
      <c r="U481" s="199"/>
      <c r="V481" s="199"/>
      <c r="W481" s="199"/>
      <c r="X481" s="198"/>
      <c r="Y481" s="200"/>
      <c r="Z481" s="198"/>
      <c r="AA481" s="198"/>
      <c r="AB481" s="199"/>
      <c r="AC481" s="199"/>
      <c r="AD481" s="201"/>
      <c r="AE481" s="202"/>
      <c r="AF481" s="202"/>
      <c r="AG481" s="203"/>
      <c r="AH481" s="203"/>
      <c r="AI481" s="203"/>
      <c r="AJ481" s="203"/>
      <c r="AK481" s="203"/>
      <c r="AL481" s="203"/>
      <c r="AM481" s="203"/>
      <c r="AN481" s="203"/>
      <c r="AO481" s="203"/>
      <c r="AP481" s="203"/>
      <c r="AQ481" s="203"/>
      <c r="AR481" s="203"/>
      <c r="AS481" s="203"/>
      <c r="AT481" s="203"/>
      <c r="AU481" s="203"/>
      <c r="AV481" s="203"/>
      <c r="AW481" s="203"/>
      <c r="AX481" s="203"/>
      <c r="AY481" s="203"/>
      <c r="AZ481" s="203"/>
      <c r="BA481" s="203"/>
      <c r="BB481" s="204"/>
      <c r="BC481" s="204"/>
      <c r="BD481" s="204"/>
      <c r="BE481" s="204"/>
      <c r="BF481" s="204"/>
      <c r="BG481" s="204"/>
      <c r="BH481" s="204"/>
      <c r="BI481" s="204"/>
      <c r="BJ481" s="204"/>
      <c r="BK481" s="204"/>
      <c r="BL481" s="204"/>
      <c r="BM481" s="204"/>
      <c r="BN481" s="204"/>
      <c r="BO481" s="204"/>
      <c r="BP481" s="204"/>
      <c r="BQ481" s="204"/>
      <c r="BR481" s="204"/>
      <c r="BS481" s="204"/>
      <c r="BT481" s="204"/>
      <c r="BU481" s="204"/>
      <c r="BV481" s="205"/>
      <c r="BW481" s="205"/>
      <c r="BX481" s="205"/>
      <c r="BY481" s="204"/>
      <c r="BZ481" s="204"/>
      <c r="CA481" s="204"/>
      <c r="CB481" s="205"/>
      <c r="CC481" s="204"/>
      <c r="CD481" s="205"/>
      <c r="CE481" s="204"/>
      <c r="CF481" s="204"/>
      <c r="CG481" s="204"/>
      <c r="CH481" s="206"/>
      <c r="CI481" s="204"/>
      <c r="CJ481" s="204"/>
      <c r="CK481" s="204"/>
      <c r="CL481" s="204"/>
      <c r="CM481" s="204"/>
      <c r="CN481" s="206"/>
      <c r="CO481" s="204"/>
      <c r="CP481" s="204"/>
      <c r="CQ481" s="204"/>
      <c r="CR481" s="207"/>
      <c r="CS481" s="207"/>
      <c r="CT481" s="208"/>
      <c r="CU481" s="209"/>
      <c r="CV481" s="208"/>
      <c r="CW481" s="207"/>
      <c r="CX481" s="207"/>
      <c r="CY481" s="207"/>
    </row>
    <row r="482" spans="3:103">
      <c r="C482" s="192"/>
      <c r="D482" s="192"/>
      <c r="E482" s="192"/>
      <c r="F482" s="192"/>
      <c r="G482" s="193"/>
      <c r="H482" s="192"/>
      <c r="I482" s="192"/>
      <c r="J482" s="194"/>
      <c r="K482" s="195"/>
      <c r="L482" s="195"/>
      <c r="M482" s="196"/>
      <c r="N482" s="197"/>
      <c r="O482" s="196"/>
      <c r="P482" s="198"/>
      <c r="Q482" s="198"/>
      <c r="R482" s="199"/>
      <c r="S482" s="199"/>
      <c r="T482" s="198"/>
      <c r="U482" s="199"/>
      <c r="V482" s="199"/>
      <c r="W482" s="199"/>
      <c r="X482" s="198"/>
      <c r="Y482" s="200"/>
      <c r="Z482" s="198"/>
      <c r="AA482" s="198"/>
      <c r="AB482" s="199"/>
      <c r="AC482" s="199"/>
      <c r="AD482" s="201"/>
      <c r="AE482" s="202"/>
      <c r="AF482" s="202"/>
      <c r="AG482" s="203"/>
      <c r="AH482" s="203"/>
      <c r="AI482" s="203"/>
      <c r="AJ482" s="203"/>
      <c r="AK482" s="203"/>
      <c r="AL482" s="203"/>
      <c r="AM482" s="203"/>
      <c r="AN482" s="203"/>
      <c r="AO482" s="203"/>
      <c r="AP482" s="203"/>
      <c r="AQ482" s="203"/>
      <c r="AR482" s="203"/>
      <c r="AS482" s="203"/>
      <c r="AT482" s="203"/>
      <c r="AU482" s="203"/>
      <c r="AV482" s="203"/>
      <c r="AW482" s="203"/>
      <c r="AX482" s="203"/>
      <c r="AY482" s="203"/>
      <c r="AZ482" s="203"/>
      <c r="BA482" s="203"/>
      <c r="BB482" s="204"/>
      <c r="BC482" s="204"/>
      <c r="BD482" s="204"/>
      <c r="BE482" s="204"/>
      <c r="BF482" s="204"/>
      <c r="BG482" s="204"/>
      <c r="BH482" s="204"/>
      <c r="BI482" s="204"/>
      <c r="BJ482" s="204"/>
      <c r="BK482" s="204"/>
      <c r="BL482" s="204"/>
      <c r="BM482" s="204"/>
      <c r="BN482" s="204"/>
      <c r="BO482" s="204"/>
      <c r="BP482" s="204"/>
      <c r="BQ482" s="204"/>
      <c r="BR482" s="204"/>
      <c r="BS482" s="204"/>
      <c r="BT482" s="204"/>
      <c r="BU482" s="204"/>
      <c r="BV482" s="205"/>
      <c r="BW482" s="205"/>
      <c r="BX482" s="205"/>
      <c r="BY482" s="204"/>
      <c r="BZ482" s="204"/>
      <c r="CA482" s="204"/>
      <c r="CB482" s="205"/>
      <c r="CC482" s="204"/>
      <c r="CD482" s="205"/>
      <c r="CE482" s="204"/>
      <c r="CF482" s="204"/>
      <c r="CG482" s="204"/>
      <c r="CH482" s="206"/>
      <c r="CI482" s="204"/>
      <c r="CJ482" s="204"/>
      <c r="CK482" s="204"/>
      <c r="CL482" s="204"/>
      <c r="CM482" s="204"/>
      <c r="CN482" s="206"/>
      <c r="CO482" s="204"/>
      <c r="CP482" s="204"/>
      <c r="CQ482" s="204"/>
      <c r="CR482" s="207"/>
      <c r="CS482" s="207"/>
      <c r="CT482" s="208"/>
      <c r="CU482" s="209"/>
      <c r="CV482" s="208"/>
      <c r="CW482" s="207"/>
      <c r="CX482" s="207"/>
      <c r="CY482" s="207"/>
    </row>
    <row r="483" spans="3:103">
      <c r="C483" s="192"/>
      <c r="D483" s="192"/>
      <c r="E483" s="192"/>
      <c r="F483" s="192"/>
      <c r="G483" s="193"/>
      <c r="H483" s="192"/>
      <c r="I483" s="192"/>
      <c r="J483" s="194"/>
      <c r="K483" s="195"/>
      <c r="L483" s="195"/>
      <c r="M483" s="196"/>
      <c r="N483" s="197"/>
      <c r="O483" s="196"/>
      <c r="P483" s="198"/>
      <c r="Q483" s="198"/>
      <c r="R483" s="199"/>
      <c r="S483" s="199"/>
      <c r="T483" s="198"/>
      <c r="U483" s="199"/>
      <c r="V483" s="199"/>
      <c r="W483" s="199"/>
      <c r="X483" s="198"/>
      <c r="Y483" s="200"/>
      <c r="Z483" s="198"/>
      <c r="AA483" s="198"/>
      <c r="AB483" s="199"/>
      <c r="AC483" s="199"/>
      <c r="AD483" s="201"/>
      <c r="AE483" s="202"/>
      <c r="AF483" s="202"/>
      <c r="AG483" s="203"/>
      <c r="AH483" s="203"/>
      <c r="AI483" s="203"/>
      <c r="AJ483" s="203"/>
      <c r="AK483" s="203"/>
      <c r="AL483" s="203"/>
      <c r="AM483" s="203"/>
      <c r="AN483" s="203"/>
      <c r="AO483" s="203"/>
      <c r="AP483" s="203"/>
      <c r="AQ483" s="203"/>
      <c r="AR483" s="203"/>
      <c r="AS483" s="203"/>
      <c r="AT483" s="203"/>
      <c r="AU483" s="203"/>
      <c r="AV483" s="203"/>
      <c r="AW483" s="203"/>
      <c r="AX483" s="203"/>
      <c r="AY483" s="203"/>
      <c r="AZ483" s="203"/>
      <c r="BA483" s="203"/>
      <c r="BB483" s="204"/>
      <c r="BC483" s="204"/>
      <c r="BD483" s="204"/>
      <c r="BE483" s="204"/>
      <c r="BF483" s="204"/>
      <c r="BG483" s="204"/>
      <c r="BH483" s="204"/>
      <c r="BI483" s="204"/>
      <c r="BJ483" s="204"/>
      <c r="BK483" s="204"/>
      <c r="BL483" s="204"/>
      <c r="BM483" s="204"/>
      <c r="BN483" s="204"/>
      <c r="BO483" s="204"/>
      <c r="BP483" s="204"/>
      <c r="BQ483" s="204"/>
      <c r="BR483" s="204"/>
      <c r="BS483" s="204"/>
      <c r="BT483" s="204"/>
      <c r="BU483" s="204"/>
      <c r="BV483" s="205"/>
      <c r="BW483" s="205"/>
      <c r="BX483" s="205"/>
      <c r="BY483" s="204"/>
      <c r="BZ483" s="204"/>
      <c r="CA483" s="204"/>
      <c r="CB483" s="205"/>
      <c r="CC483" s="204"/>
      <c r="CD483" s="205"/>
      <c r="CE483" s="204"/>
      <c r="CF483" s="204"/>
      <c r="CG483" s="204"/>
      <c r="CH483" s="206"/>
      <c r="CI483" s="204"/>
      <c r="CJ483" s="204"/>
      <c r="CK483" s="204"/>
      <c r="CL483" s="204"/>
      <c r="CM483" s="204"/>
      <c r="CN483" s="206"/>
      <c r="CO483" s="204"/>
      <c r="CP483" s="204"/>
      <c r="CQ483" s="204"/>
      <c r="CR483" s="207"/>
      <c r="CS483" s="207"/>
      <c r="CT483" s="208"/>
      <c r="CU483" s="209"/>
      <c r="CV483" s="208"/>
      <c r="CW483" s="207"/>
      <c r="CX483" s="207"/>
      <c r="CY483" s="207"/>
    </row>
    <row r="484" spans="3:103">
      <c r="C484" s="192"/>
      <c r="D484" s="192"/>
      <c r="E484" s="192"/>
      <c r="F484" s="192"/>
      <c r="G484" s="193"/>
      <c r="H484" s="192"/>
      <c r="I484" s="192"/>
      <c r="J484" s="194"/>
      <c r="K484" s="195"/>
      <c r="L484" s="195"/>
      <c r="M484" s="196"/>
      <c r="N484" s="197"/>
      <c r="O484" s="196"/>
      <c r="P484" s="198"/>
      <c r="Q484" s="198"/>
      <c r="R484" s="199"/>
      <c r="S484" s="199"/>
      <c r="T484" s="198"/>
      <c r="U484" s="199"/>
      <c r="V484" s="199"/>
      <c r="W484" s="199"/>
      <c r="X484" s="198"/>
      <c r="Y484" s="200"/>
      <c r="Z484" s="198"/>
      <c r="AA484" s="198"/>
      <c r="AB484" s="199"/>
      <c r="AC484" s="199"/>
      <c r="AD484" s="201"/>
      <c r="AE484" s="202"/>
      <c r="AF484" s="202"/>
      <c r="AG484" s="203"/>
      <c r="AH484" s="203"/>
      <c r="AI484" s="203"/>
      <c r="AJ484" s="203"/>
      <c r="AK484" s="203"/>
      <c r="AL484" s="203"/>
      <c r="AM484" s="203"/>
      <c r="AN484" s="203"/>
      <c r="AO484" s="203"/>
      <c r="AP484" s="203"/>
      <c r="AQ484" s="203"/>
      <c r="AR484" s="203"/>
      <c r="AS484" s="203"/>
      <c r="AT484" s="203"/>
      <c r="AU484" s="203"/>
      <c r="AV484" s="203"/>
      <c r="AW484" s="203"/>
      <c r="AX484" s="203"/>
      <c r="AY484" s="203"/>
      <c r="AZ484" s="203"/>
      <c r="BA484" s="203"/>
      <c r="BB484" s="204"/>
      <c r="BC484" s="204"/>
      <c r="BD484" s="204"/>
      <c r="BE484" s="204"/>
      <c r="BF484" s="204"/>
      <c r="BG484" s="204"/>
      <c r="BH484" s="204"/>
      <c r="BI484" s="204"/>
      <c r="BJ484" s="204"/>
      <c r="BK484" s="204"/>
      <c r="BL484" s="204"/>
      <c r="BM484" s="204"/>
      <c r="BN484" s="204"/>
      <c r="BO484" s="204"/>
      <c r="BP484" s="204"/>
      <c r="BQ484" s="204"/>
      <c r="BR484" s="204"/>
      <c r="BS484" s="204"/>
      <c r="BT484" s="204"/>
      <c r="BU484" s="204"/>
      <c r="BV484" s="205"/>
      <c r="BW484" s="205"/>
      <c r="BX484" s="205"/>
      <c r="BY484" s="204"/>
      <c r="BZ484" s="204"/>
      <c r="CA484" s="204"/>
      <c r="CB484" s="205"/>
      <c r="CC484" s="204"/>
      <c r="CD484" s="205"/>
      <c r="CE484" s="204"/>
      <c r="CF484" s="204"/>
      <c r="CG484" s="204"/>
      <c r="CH484" s="206"/>
      <c r="CI484" s="204"/>
      <c r="CJ484" s="204"/>
      <c r="CK484" s="204"/>
      <c r="CL484" s="204"/>
      <c r="CM484" s="204"/>
      <c r="CN484" s="206"/>
      <c r="CO484" s="204"/>
      <c r="CP484" s="204"/>
      <c r="CQ484" s="204"/>
      <c r="CR484" s="207"/>
      <c r="CS484" s="207"/>
      <c r="CT484" s="208"/>
      <c r="CU484" s="209"/>
      <c r="CV484" s="208"/>
      <c r="CW484" s="207"/>
      <c r="CX484" s="207"/>
      <c r="CY484" s="207"/>
    </row>
    <row r="485" spans="3:103">
      <c r="C485" s="192"/>
      <c r="D485" s="192"/>
      <c r="E485" s="192"/>
      <c r="F485" s="192"/>
      <c r="G485" s="193"/>
      <c r="H485" s="192"/>
      <c r="I485" s="192"/>
      <c r="J485" s="194"/>
      <c r="K485" s="195"/>
      <c r="L485" s="195"/>
      <c r="M485" s="196"/>
      <c r="N485" s="197"/>
      <c r="O485" s="196"/>
      <c r="P485" s="198"/>
      <c r="Q485" s="198"/>
      <c r="R485" s="199"/>
      <c r="S485" s="199"/>
      <c r="T485" s="198"/>
      <c r="U485" s="199"/>
      <c r="V485" s="199"/>
      <c r="W485" s="199"/>
      <c r="X485" s="198"/>
      <c r="Y485" s="200"/>
      <c r="Z485" s="198"/>
      <c r="AA485" s="198"/>
      <c r="AB485" s="199"/>
      <c r="AC485" s="199"/>
      <c r="AD485" s="201"/>
      <c r="AE485" s="202"/>
      <c r="AF485" s="202"/>
      <c r="AG485" s="203"/>
      <c r="AH485" s="203"/>
      <c r="AI485" s="203"/>
      <c r="AJ485" s="203"/>
      <c r="AK485" s="203"/>
      <c r="AL485" s="203"/>
      <c r="AM485" s="203"/>
      <c r="AN485" s="203"/>
      <c r="AO485" s="203"/>
      <c r="AP485" s="203"/>
      <c r="AQ485" s="203"/>
      <c r="AR485" s="203"/>
      <c r="AS485" s="203"/>
      <c r="AT485" s="203"/>
      <c r="AU485" s="203"/>
      <c r="AV485" s="203"/>
      <c r="AW485" s="203"/>
      <c r="AX485" s="203"/>
      <c r="AY485" s="203"/>
      <c r="AZ485" s="203"/>
      <c r="BA485" s="203"/>
      <c r="BB485" s="204"/>
      <c r="BC485" s="204"/>
      <c r="BD485" s="204"/>
      <c r="BE485" s="204"/>
      <c r="BF485" s="204"/>
      <c r="BG485" s="204"/>
      <c r="BH485" s="204"/>
      <c r="BI485" s="204"/>
      <c r="BJ485" s="204"/>
      <c r="BK485" s="204"/>
      <c r="BL485" s="204"/>
      <c r="BM485" s="204"/>
      <c r="BN485" s="204"/>
      <c r="BO485" s="204"/>
      <c r="BP485" s="204"/>
      <c r="BQ485" s="204"/>
      <c r="BR485" s="204"/>
      <c r="BS485" s="204"/>
      <c r="BT485" s="204"/>
      <c r="BU485" s="204"/>
      <c r="BV485" s="205"/>
      <c r="BW485" s="205"/>
      <c r="BX485" s="205"/>
      <c r="BY485" s="204"/>
      <c r="BZ485" s="204"/>
      <c r="CA485" s="204"/>
      <c r="CB485" s="205"/>
      <c r="CC485" s="204"/>
      <c r="CD485" s="205"/>
      <c r="CE485" s="204"/>
      <c r="CF485" s="204"/>
      <c r="CG485" s="204"/>
      <c r="CH485" s="206"/>
      <c r="CI485" s="204"/>
      <c r="CJ485" s="204"/>
      <c r="CK485" s="204"/>
      <c r="CL485" s="204"/>
      <c r="CM485" s="204"/>
      <c r="CN485" s="206"/>
      <c r="CO485" s="204"/>
      <c r="CP485" s="204"/>
      <c r="CQ485" s="204"/>
      <c r="CR485" s="207"/>
      <c r="CS485" s="207"/>
      <c r="CT485" s="208"/>
      <c r="CU485" s="209"/>
      <c r="CV485" s="208"/>
      <c r="CW485" s="207"/>
      <c r="CX485" s="207"/>
      <c r="CY485" s="207"/>
    </row>
    <row r="486" spans="3:103">
      <c r="C486" s="192"/>
      <c r="D486" s="192"/>
      <c r="E486" s="192"/>
      <c r="F486" s="192"/>
      <c r="G486" s="193"/>
      <c r="H486" s="192"/>
      <c r="I486" s="192"/>
      <c r="J486" s="194"/>
      <c r="K486" s="195"/>
      <c r="L486" s="195"/>
      <c r="M486" s="196"/>
      <c r="N486" s="197"/>
      <c r="O486" s="196"/>
      <c r="P486" s="198"/>
      <c r="Q486" s="198"/>
      <c r="R486" s="199"/>
      <c r="S486" s="199"/>
      <c r="T486" s="198"/>
      <c r="U486" s="199"/>
      <c r="V486" s="199"/>
      <c r="W486" s="199"/>
      <c r="X486" s="198"/>
      <c r="Y486" s="200"/>
      <c r="Z486" s="198"/>
      <c r="AA486" s="198"/>
      <c r="AB486" s="199"/>
      <c r="AC486" s="199"/>
      <c r="AD486" s="201"/>
      <c r="AE486" s="202"/>
      <c r="AF486" s="202"/>
      <c r="AG486" s="203"/>
      <c r="AH486" s="203"/>
      <c r="AI486" s="203"/>
      <c r="AJ486" s="203"/>
      <c r="AK486" s="203"/>
      <c r="AL486" s="203"/>
      <c r="AM486" s="203"/>
      <c r="AN486" s="203"/>
      <c r="AO486" s="203"/>
      <c r="AP486" s="203"/>
      <c r="AQ486" s="203"/>
      <c r="AR486" s="203"/>
      <c r="AS486" s="203"/>
      <c r="AT486" s="203"/>
      <c r="AU486" s="203"/>
      <c r="AV486" s="203"/>
      <c r="AW486" s="203"/>
      <c r="AX486" s="203"/>
      <c r="AY486" s="203"/>
      <c r="AZ486" s="203"/>
      <c r="BA486" s="203"/>
      <c r="BB486" s="204"/>
      <c r="BC486" s="204"/>
      <c r="BD486" s="204"/>
      <c r="BE486" s="204"/>
      <c r="BF486" s="204"/>
      <c r="BG486" s="204"/>
      <c r="BH486" s="204"/>
      <c r="BI486" s="204"/>
      <c r="BJ486" s="204"/>
      <c r="BK486" s="204"/>
      <c r="BL486" s="204"/>
      <c r="BM486" s="204"/>
      <c r="BN486" s="204"/>
      <c r="BO486" s="204"/>
      <c r="BP486" s="204"/>
      <c r="BQ486" s="204"/>
      <c r="BR486" s="204"/>
      <c r="BS486" s="204"/>
      <c r="BT486" s="204"/>
      <c r="BU486" s="204"/>
      <c r="BV486" s="205"/>
      <c r="BW486" s="205"/>
      <c r="BX486" s="205"/>
      <c r="BY486" s="204"/>
      <c r="BZ486" s="204"/>
      <c r="CA486" s="204"/>
      <c r="CB486" s="205"/>
      <c r="CC486" s="204"/>
      <c r="CD486" s="205"/>
      <c r="CE486" s="204"/>
      <c r="CF486" s="204"/>
      <c r="CG486" s="204"/>
      <c r="CH486" s="206"/>
      <c r="CI486" s="204"/>
      <c r="CJ486" s="204"/>
      <c r="CK486" s="204"/>
      <c r="CL486" s="204"/>
      <c r="CM486" s="204"/>
      <c r="CN486" s="206"/>
      <c r="CO486" s="204"/>
      <c r="CP486" s="204"/>
      <c r="CQ486" s="204"/>
      <c r="CR486" s="207"/>
      <c r="CS486" s="207"/>
      <c r="CT486" s="208"/>
      <c r="CU486" s="209"/>
      <c r="CV486" s="208"/>
      <c r="CW486" s="207"/>
      <c r="CX486" s="207"/>
      <c r="CY486" s="207"/>
    </row>
    <row r="487" spans="3:103">
      <c r="C487" s="192"/>
      <c r="D487" s="192"/>
      <c r="E487" s="192"/>
      <c r="F487" s="192"/>
      <c r="G487" s="193"/>
      <c r="H487" s="192"/>
      <c r="I487" s="192"/>
      <c r="J487" s="194"/>
      <c r="K487" s="195"/>
      <c r="L487" s="195"/>
      <c r="M487" s="196"/>
      <c r="N487" s="197"/>
      <c r="O487" s="196"/>
      <c r="P487" s="198"/>
      <c r="Q487" s="198"/>
      <c r="R487" s="199"/>
      <c r="S487" s="199"/>
      <c r="T487" s="198"/>
      <c r="U487" s="199"/>
      <c r="V487" s="199"/>
      <c r="W487" s="199"/>
      <c r="X487" s="198"/>
      <c r="Y487" s="200"/>
      <c r="Z487" s="198"/>
      <c r="AA487" s="198"/>
      <c r="AB487" s="199"/>
      <c r="AC487" s="199"/>
      <c r="AD487" s="201"/>
      <c r="AE487" s="202"/>
      <c r="AF487" s="202"/>
      <c r="AG487" s="203"/>
      <c r="AH487" s="203"/>
      <c r="AI487" s="203"/>
      <c r="AJ487" s="203"/>
      <c r="AK487" s="203"/>
      <c r="AL487" s="203"/>
      <c r="AM487" s="203"/>
      <c r="AN487" s="203"/>
      <c r="AO487" s="203"/>
      <c r="AP487" s="203"/>
      <c r="AQ487" s="203"/>
      <c r="AR487" s="203"/>
      <c r="AS487" s="203"/>
      <c r="AT487" s="203"/>
      <c r="AU487" s="203"/>
      <c r="AV487" s="203"/>
      <c r="AW487" s="203"/>
      <c r="AX487" s="203"/>
      <c r="AY487" s="203"/>
      <c r="AZ487" s="203"/>
      <c r="BA487" s="203"/>
      <c r="BB487" s="204"/>
      <c r="BC487" s="204"/>
      <c r="BD487" s="204"/>
      <c r="BE487" s="204"/>
      <c r="BF487" s="204"/>
      <c r="BG487" s="204"/>
      <c r="BH487" s="204"/>
      <c r="BI487" s="204"/>
      <c r="BJ487" s="204"/>
      <c r="BK487" s="204"/>
      <c r="BL487" s="204"/>
      <c r="BM487" s="204"/>
      <c r="BN487" s="204"/>
      <c r="BO487" s="204"/>
      <c r="BP487" s="204"/>
      <c r="BQ487" s="204"/>
      <c r="BR487" s="204"/>
      <c r="BS487" s="204"/>
      <c r="BT487" s="204"/>
      <c r="BU487" s="204"/>
      <c r="BV487" s="205"/>
      <c r="BW487" s="205"/>
      <c r="BX487" s="205"/>
      <c r="BY487" s="204"/>
      <c r="BZ487" s="204"/>
      <c r="CA487" s="204"/>
      <c r="CB487" s="205"/>
      <c r="CC487" s="204"/>
      <c r="CD487" s="205"/>
      <c r="CE487" s="204"/>
      <c r="CF487" s="204"/>
      <c r="CG487" s="204"/>
      <c r="CH487" s="206"/>
      <c r="CI487" s="204"/>
      <c r="CJ487" s="204"/>
      <c r="CK487" s="204"/>
      <c r="CL487" s="204"/>
      <c r="CM487" s="204"/>
      <c r="CN487" s="206"/>
      <c r="CO487" s="204"/>
      <c r="CP487" s="204"/>
      <c r="CQ487" s="204"/>
      <c r="CR487" s="207"/>
      <c r="CS487" s="207"/>
      <c r="CT487" s="208"/>
      <c r="CU487" s="209"/>
      <c r="CV487" s="208"/>
      <c r="CW487" s="207"/>
      <c r="CX487" s="207"/>
      <c r="CY487" s="207"/>
    </row>
    <row r="488" spans="3:103">
      <c r="C488" s="192"/>
      <c r="D488" s="192"/>
      <c r="E488" s="192"/>
      <c r="F488" s="192"/>
      <c r="G488" s="193"/>
      <c r="H488" s="192"/>
      <c r="I488" s="192"/>
      <c r="J488" s="194"/>
      <c r="K488" s="195"/>
      <c r="L488" s="195"/>
      <c r="M488" s="196"/>
      <c r="N488" s="197"/>
      <c r="O488" s="196"/>
      <c r="P488" s="198"/>
      <c r="Q488" s="198"/>
      <c r="R488" s="199"/>
      <c r="S488" s="199"/>
      <c r="T488" s="198"/>
      <c r="U488" s="199"/>
      <c r="V488" s="199"/>
      <c r="W488" s="199"/>
      <c r="X488" s="198"/>
      <c r="Y488" s="200"/>
      <c r="Z488" s="198"/>
      <c r="AA488" s="198"/>
      <c r="AB488" s="199"/>
      <c r="AC488" s="199"/>
      <c r="AD488" s="201"/>
      <c r="AE488" s="202"/>
      <c r="AF488" s="202"/>
      <c r="AG488" s="203"/>
      <c r="AH488" s="203"/>
      <c r="AI488" s="203"/>
      <c r="AJ488" s="203"/>
      <c r="AK488" s="203"/>
      <c r="AL488" s="203"/>
      <c r="AM488" s="203"/>
      <c r="AN488" s="203"/>
      <c r="AO488" s="203"/>
      <c r="AP488" s="203"/>
      <c r="AQ488" s="203"/>
      <c r="AR488" s="203"/>
      <c r="AS488" s="203"/>
      <c r="AT488" s="203"/>
      <c r="AU488" s="203"/>
      <c r="AV488" s="203"/>
      <c r="AW488" s="203"/>
      <c r="AX488" s="203"/>
      <c r="AY488" s="203"/>
      <c r="AZ488" s="203"/>
      <c r="BA488" s="203"/>
      <c r="BB488" s="204"/>
      <c r="BC488" s="204"/>
      <c r="BD488" s="204"/>
      <c r="BE488" s="204"/>
      <c r="BF488" s="204"/>
      <c r="BG488" s="204"/>
      <c r="BH488" s="204"/>
      <c r="BI488" s="204"/>
      <c r="BJ488" s="204"/>
      <c r="BK488" s="204"/>
      <c r="BL488" s="204"/>
      <c r="BM488" s="204"/>
      <c r="BN488" s="204"/>
      <c r="BO488" s="204"/>
      <c r="BP488" s="204"/>
      <c r="BQ488" s="204"/>
      <c r="BR488" s="204"/>
      <c r="BS488" s="204"/>
      <c r="BT488" s="204"/>
      <c r="BU488" s="204"/>
      <c r="BV488" s="205"/>
      <c r="BW488" s="205"/>
      <c r="BX488" s="205"/>
      <c r="BY488" s="204"/>
      <c r="BZ488" s="204"/>
      <c r="CA488" s="204"/>
      <c r="CB488" s="205"/>
      <c r="CC488" s="204"/>
      <c r="CD488" s="205"/>
      <c r="CE488" s="204"/>
      <c r="CF488" s="204"/>
      <c r="CG488" s="204"/>
      <c r="CH488" s="206"/>
      <c r="CI488" s="204"/>
      <c r="CJ488" s="204"/>
      <c r="CK488" s="204"/>
      <c r="CL488" s="204"/>
      <c r="CM488" s="204"/>
      <c r="CN488" s="206"/>
      <c r="CO488" s="204"/>
      <c r="CP488" s="204"/>
      <c r="CQ488" s="204"/>
      <c r="CR488" s="207"/>
      <c r="CS488" s="207"/>
      <c r="CT488" s="208"/>
      <c r="CU488" s="209"/>
      <c r="CV488" s="208"/>
      <c r="CW488" s="207"/>
      <c r="CX488" s="207"/>
      <c r="CY488" s="207"/>
    </row>
    <row r="489" spans="3:103">
      <c r="C489" s="192"/>
      <c r="D489" s="192"/>
      <c r="E489" s="192"/>
      <c r="F489" s="192"/>
      <c r="G489" s="193"/>
      <c r="H489" s="192"/>
      <c r="I489" s="192"/>
      <c r="J489" s="194"/>
      <c r="K489" s="195"/>
      <c r="L489" s="195"/>
      <c r="M489" s="196"/>
      <c r="N489" s="197"/>
      <c r="O489" s="196"/>
      <c r="P489" s="198"/>
      <c r="Q489" s="198"/>
      <c r="R489" s="199"/>
      <c r="S489" s="199"/>
      <c r="T489" s="198"/>
      <c r="U489" s="199"/>
      <c r="V489" s="199"/>
      <c r="W489" s="199"/>
      <c r="X489" s="198"/>
      <c r="Y489" s="200"/>
      <c r="Z489" s="198"/>
      <c r="AA489" s="198"/>
      <c r="AB489" s="199"/>
      <c r="AC489" s="199"/>
      <c r="AD489" s="201"/>
      <c r="AE489" s="202"/>
      <c r="AF489" s="202"/>
      <c r="AG489" s="203"/>
      <c r="AH489" s="203"/>
      <c r="AI489" s="203"/>
      <c r="AJ489" s="203"/>
      <c r="AK489" s="203"/>
      <c r="AL489" s="203"/>
      <c r="AM489" s="203"/>
      <c r="AN489" s="203"/>
      <c r="AO489" s="203"/>
      <c r="AP489" s="203"/>
      <c r="AQ489" s="203"/>
      <c r="AR489" s="203"/>
      <c r="AS489" s="203"/>
      <c r="AT489" s="203"/>
      <c r="AU489" s="203"/>
      <c r="AV489" s="203"/>
      <c r="AW489" s="203"/>
      <c r="AX489" s="203"/>
      <c r="AY489" s="203"/>
      <c r="AZ489" s="203"/>
      <c r="BA489" s="203"/>
      <c r="BB489" s="204"/>
      <c r="BC489" s="204"/>
      <c r="BD489" s="204"/>
      <c r="BE489" s="204"/>
      <c r="BF489" s="204"/>
      <c r="BG489" s="204"/>
      <c r="BH489" s="204"/>
      <c r="BI489" s="204"/>
      <c r="BJ489" s="204"/>
      <c r="BK489" s="204"/>
      <c r="BL489" s="204"/>
      <c r="BM489" s="204"/>
      <c r="BN489" s="204"/>
      <c r="BO489" s="204"/>
      <c r="BP489" s="204"/>
      <c r="BQ489" s="204"/>
      <c r="BR489" s="204"/>
      <c r="BS489" s="204"/>
      <c r="BT489" s="204"/>
      <c r="BU489" s="204"/>
      <c r="BV489" s="205"/>
      <c r="BW489" s="205"/>
      <c r="BX489" s="205"/>
      <c r="BY489" s="204"/>
      <c r="BZ489" s="204"/>
      <c r="CA489" s="204"/>
      <c r="CB489" s="205"/>
      <c r="CC489" s="204"/>
      <c r="CD489" s="205"/>
      <c r="CE489" s="204"/>
      <c r="CF489" s="204"/>
      <c r="CG489" s="204"/>
      <c r="CH489" s="206"/>
      <c r="CI489" s="204"/>
      <c r="CJ489" s="204"/>
      <c r="CK489" s="204"/>
      <c r="CL489" s="204"/>
      <c r="CM489" s="204"/>
      <c r="CN489" s="206"/>
      <c r="CO489" s="204"/>
      <c r="CP489" s="204"/>
      <c r="CQ489" s="204"/>
      <c r="CR489" s="207"/>
      <c r="CS489" s="207"/>
      <c r="CT489" s="208"/>
      <c r="CU489" s="209"/>
      <c r="CV489" s="208"/>
      <c r="CW489" s="207"/>
      <c r="CX489" s="207"/>
      <c r="CY489" s="207"/>
    </row>
    <row r="490" spans="3:103">
      <c r="C490" s="192"/>
      <c r="D490" s="192"/>
      <c r="E490" s="192"/>
      <c r="F490" s="192"/>
      <c r="G490" s="193"/>
      <c r="H490" s="192"/>
      <c r="I490" s="192"/>
      <c r="J490" s="194"/>
      <c r="K490" s="195"/>
      <c r="L490" s="195"/>
      <c r="M490" s="196"/>
      <c r="N490" s="197"/>
      <c r="O490" s="196"/>
      <c r="P490" s="198"/>
      <c r="Q490" s="198"/>
      <c r="R490" s="199"/>
      <c r="S490" s="199"/>
      <c r="T490" s="198"/>
      <c r="U490" s="199"/>
      <c r="V490" s="199"/>
      <c r="W490" s="199"/>
      <c r="X490" s="198"/>
      <c r="Y490" s="200"/>
      <c r="Z490" s="198"/>
      <c r="AA490" s="198"/>
      <c r="AB490" s="199"/>
      <c r="AC490" s="199"/>
      <c r="AD490" s="201"/>
      <c r="AE490" s="202"/>
      <c r="AF490" s="202"/>
      <c r="AG490" s="203"/>
      <c r="AH490" s="203"/>
      <c r="AI490" s="203"/>
      <c r="AJ490" s="203"/>
      <c r="AK490" s="203"/>
      <c r="AL490" s="203"/>
      <c r="AM490" s="203"/>
      <c r="AN490" s="203"/>
      <c r="AO490" s="203"/>
      <c r="AP490" s="203"/>
      <c r="AQ490" s="203"/>
      <c r="AR490" s="203"/>
      <c r="AS490" s="203"/>
      <c r="AT490" s="203"/>
      <c r="AU490" s="203"/>
      <c r="AV490" s="203"/>
      <c r="AW490" s="203"/>
      <c r="AX490" s="203"/>
      <c r="AY490" s="203"/>
      <c r="AZ490" s="203"/>
      <c r="BA490" s="203"/>
      <c r="BB490" s="204"/>
      <c r="BC490" s="204"/>
      <c r="BD490" s="204"/>
      <c r="BE490" s="204"/>
      <c r="BF490" s="204"/>
      <c r="BG490" s="204"/>
      <c r="BH490" s="204"/>
      <c r="BI490" s="204"/>
      <c r="BJ490" s="204"/>
      <c r="BK490" s="204"/>
      <c r="BL490" s="204"/>
      <c r="BM490" s="204"/>
      <c r="BN490" s="204"/>
      <c r="BO490" s="204"/>
      <c r="BP490" s="204"/>
      <c r="BQ490" s="204"/>
      <c r="BR490" s="204"/>
      <c r="BS490" s="204"/>
      <c r="BT490" s="204"/>
      <c r="BU490" s="204"/>
      <c r="BV490" s="205"/>
      <c r="BW490" s="205"/>
      <c r="BX490" s="205"/>
      <c r="BY490" s="204"/>
      <c r="BZ490" s="204"/>
      <c r="CA490" s="204"/>
      <c r="CB490" s="205"/>
      <c r="CC490" s="204"/>
      <c r="CD490" s="205"/>
      <c r="CE490" s="204"/>
      <c r="CF490" s="204"/>
      <c r="CG490" s="204"/>
      <c r="CH490" s="206"/>
      <c r="CI490" s="204"/>
      <c r="CJ490" s="204"/>
      <c r="CK490" s="204"/>
      <c r="CL490" s="204"/>
      <c r="CM490" s="204"/>
      <c r="CN490" s="206"/>
      <c r="CO490" s="204"/>
      <c r="CP490" s="204"/>
      <c r="CQ490" s="204"/>
      <c r="CR490" s="207"/>
      <c r="CS490" s="207"/>
      <c r="CT490" s="208"/>
      <c r="CU490" s="209"/>
      <c r="CV490" s="208"/>
      <c r="CW490" s="207"/>
      <c r="CX490" s="207"/>
      <c r="CY490" s="207"/>
    </row>
    <row r="491" spans="3:103">
      <c r="C491" s="192"/>
      <c r="D491" s="192"/>
      <c r="E491" s="192"/>
      <c r="F491" s="192"/>
      <c r="G491" s="193"/>
      <c r="H491" s="192"/>
      <c r="I491" s="192"/>
      <c r="J491" s="194"/>
      <c r="K491" s="195"/>
      <c r="L491" s="195"/>
      <c r="M491" s="196"/>
      <c r="N491" s="197"/>
      <c r="O491" s="196"/>
      <c r="P491" s="198"/>
      <c r="Q491" s="198"/>
      <c r="R491" s="199"/>
      <c r="S491" s="199"/>
      <c r="T491" s="198"/>
      <c r="U491" s="199"/>
      <c r="V491" s="199"/>
      <c r="W491" s="199"/>
      <c r="X491" s="198"/>
      <c r="Y491" s="200"/>
      <c r="Z491" s="198"/>
      <c r="AA491" s="198"/>
      <c r="AB491" s="199"/>
      <c r="AC491" s="199"/>
      <c r="AD491" s="201"/>
      <c r="AE491" s="202"/>
      <c r="AF491" s="202"/>
      <c r="AG491" s="203"/>
      <c r="AH491" s="203"/>
      <c r="AI491" s="203"/>
      <c r="AJ491" s="203"/>
      <c r="AK491" s="203"/>
      <c r="AL491" s="203"/>
      <c r="AM491" s="203"/>
      <c r="AN491" s="203"/>
      <c r="AO491" s="203"/>
      <c r="AP491" s="203"/>
      <c r="AQ491" s="203"/>
      <c r="AR491" s="203"/>
      <c r="AS491" s="203"/>
      <c r="AT491" s="203"/>
      <c r="AU491" s="203"/>
      <c r="AV491" s="203"/>
      <c r="AW491" s="203"/>
      <c r="AX491" s="203"/>
      <c r="AY491" s="203"/>
      <c r="AZ491" s="203"/>
      <c r="BA491" s="203"/>
      <c r="BB491" s="204"/>
      <c r="BC491" s="204"/>
      <c r="BD491" s="204"/>
      <c r="BE491" s="204"/>
      <c r="BF491" s="204"/>
      <c r="BG491" s="204"/>
      <c r="BH491" s="204"/>
      <c r="BI491" s="204"/>
      <c r="BJ491" s="204"/>
      <c r="BK491" s="204"/>
      <c r="BL491" s="204"/>
      <c r="BM491" s="204"/>
      <c r="BN491" s="204"/>
      <c r="BO491" s="204"/>
      <c r="BP491" s="204"/>
      <c r="BQ491" s="204"/>
      <c r="BR491" s="204"/>
      <c r="BS491" s="204"/>
      <c r="BT491" s="204"/>
      <c r="BU491" s="204"/>
      <c r="BV491" s="205"/>
      <c r="BW491" s="205"/>
      <c r="BX491" s="205"/>
      <c r="BY491" s="204"/>
      <c r="BZ491" s="204"/>
      <c r="CA491" s="204"/>
      <c r="CB491" s="205"/>
      <c r="CC491" s="204"/>
      <c r="CD491" s="205"/>
      <c r="CE491" s="204"/>
      <c r="CF491" s="204"/>
      <c r="CG491" s="204"/>
      <c r="CH491" s="206"/>
      <c r="CI491" s="204"/>
      <c r="CJ491" s="204"/>
      <c r="CK491" s="204"/>
      <c r="CL491" s="204"/>
      <c r="CM491" s="204"/>
      <c r="CN491" s="206"/>
      <c r="CO491" s="204"/>
      <c r="CP491" s="204"/>
      <c r="CQ491" s="204"/>
      <c r="CR491" s="207"/>
      <c r="CS491" s="207"/>
      <c r="CT491" s="208"/>
      <c r="CU491" s="209"/>
      <c r="CV491" s="208"/>
      <c r="CW491" s="207"/>
      <c r="CX491" s="207"/>
      <c r="CY491" s="207"/>
    </row>
    <row r="492" spans="3:103">
      <c r="C492" s="192"/>
      <c r="D492" s="192"/>
      <c r="E492" s="192"/>
      <c r="F492" s="192"/>
      <c r="G492" s="193"/>
      <c r="H492" s="192"/>
      <c r="I492" s="192"/>
      <c r="J492" s="194"/>
      <c r="K492" s="195"/>
      <c r="L492" s="195"/>
      <c r="M492" s="196"/>
      <c r="N492" s="197"/>
      <c r="O492" s="196"/>
      <c r="P492" s="198"/>
      <c r="Q492" s="198"/>
      <c r="R492" s="199"/>
      <c r="S492" s="199"/>
      <c r="T492" s="198"/>
      <c r="U492" s="199"/>
      <c r="V492" s="199"/>
      <c r="W492" s="199"/>
      <c r="X492" s="198"/>
      <c r="Y492" s="200"/>
      <c r="Z492" s="198"/>
      <c r="AA492" s="198"/>
      <c r="AB492" s="199"/>
      <c r="AC492" s="199"/>
      <c r="AD492" s="201"/>
      <c r="AE492" s="202"/>
      <c r="AF492" s="202"/>
      <c r="AG492" s="203"/>
      <c r="AH492" s="203"/>
      <c r="AI492" s="203"/>
      <c r="AJ492" s="203"/>
      <c r="AK492" s="203"/>
      <c r="AL492" s="203"/>
      <c r="AM492" s="203"/>
      <c r="AN492" s="203"/>
      <c r="AO492" s="203"/>
      <c r="AP492" s="203"/>
      <c r="AQ492" s="203"/>
      <c r="AR492" s="203"/>
      <c r="AS492" s="203"/>
      <c r="AT492" s="203"/>
      <c r="AU492" s="203"/>
      <c r="AV492" s="203"/>
      <c r="AW492" s="203"/>
      <c r="AX492" s="203"/>
      <c r="AY492" s="203"/>
      <c r="AZ492" s="203"/>
      <c r="BA492" s="203"/>
      <c r="BB492" s="204"/>
      <c r="BC492" s="204"/>
      <c r="BD492" s="204"/>
      <c r="BE492" s="204"/>
      <c r="BF492" s="204"/>
      <c r="BG492" s="204"/>
      <c r="BH492" s="204"/>
      <c r="BI492" s="204"/>
      <c r="BJ492" s="204"/>
      <c r="BK492" s="204"/>
      <c r="BL492" s="204"/>
      <c r="BM492" s="204"/>
      <c r="BN492" s="204"/>
      <c r="BO492" s="204"/>
      <c r="BP492" s="204"/>
      <c r="BQ492" s="204"/>
      <c r="BR492" s="204"/>
      <c r="BS492" s="204"/>
      <c r="BT492" s="204"/>
      <c r="BU492" s="204"/>
      <c r="BV492" s="205"/>
      <c r="BW492" s="205"/>
      <c r="BX492" s="205"/>
      <c r="BY492" s="204"/>
      <c r="BZ492" s="204"/>
      <c r="CA492" s="204"/>
      <c r="CB492" s="205"/>
      <c r="CC492" s="204"/>
      <c r="CD492" s="205"/>
      <c r="CE492" s="204"/>
      <c r="CF492" s="204"/>
      <c r="CG492" s="204"/>
      <c r="CH492" s="206"/>
      <c r="CI492" s="204"/>
      <c r="CJ492" s="204"/>
      <c r="CK492" s="204"/>
      <c r="CL492" s="204"/>
      <c r="CM492" s="204"/>
      <c r="CN492" s="206"/>
      <c r="CO492" s="204"/>
      <c r="CP492" s="204"/>
      <c r="CQ492" s="204"/>
      <c r="CR492" s="207"/>
      <c r="CS492" s="207"/>
      <c r="CT492" s="208"/>
      <c r="CU492" s="209"/>
      <c r="CV492" s="208"/>
      <c r="CW492" s="207"/>
      <c r="CX492" s="207"/>
      <c r="CY492" s="207"/>
    </row>
    <row r="493" spans="3:103">
      <c r="C493" s="192"/>
      <c r="D493" s="192"/>
      <c r="E493" s="192"/>
      <c r="F493" s="192"/>
      <c r="G493" s="193"/>
      <c r="H493" s="192"/>
      <c r="I493" s="192"/>
      <c r="J493" s="194"/>
      <c r="K493" s="195"/>
      <c r="L493" s="195"/>
      <c r="M493" s="196"/>
      <c r="N493" s="197"/>
      <c r="O493" s="196"/>
      <c r="P493" s="198"/>
      <c r="Q493" s="198"/>
      <c r="R493" s="199"/>
      <c r="S493" s="199"/>
      <c r="T493" s="198"/>
      <c r="U493" s="199"/>
      <c r="V493" s="199"/>
      <c r="W493" s="199"/>
      <c r="X493" s="198"/>
      <c r="Y493" s="200"/>
      <c r="Z493" s="198"/>
      <c r="AA493" s="198"/>
      <c r="AB493" s="199"/>
      <c r="AC493" s="199"/>
      <c r="AD493" s="201"/>
      <c r="AE493" s="202"/>
      <c r="AF493" s="202"/>
      <c r="AG493" s="203"/>
      <c r="AH493" s="203"/>
      <c r="AI493" s="203"/>
      <c r="AJ493" s="203"/>
      <c r="AK493" s="203"/>
      <c r="AL493" s="203"/>
      <c r="AM493" s="203"/>
      <c r="AN493" s="203"/>
      <c r="AO493" s="203"/>
      <c r="AP493" s="203"/>
      <c r="AQ493" s="203"/>
      <c r="AR493" s="203"/>
      <c r="AS493" s="203"/>
      <c r="AT493" s="203"/>
      <c r="AU493" s="203"/>
      <c r="AV493" s="203"/>
      <c r="AW493" s="203"/>
      <c r="AX493" s="203"/>
      <c r="AY493" s="203"/>
      <c r="AZ493" s="203"/>
      <c r="BA493" s="203"/>
      <c r="BB493" s="204"/>
      <c r="BC493" s="204"/>
      <c r="BD493" s="204"/>
      <c r="BE493" s="204"/>
      <c r="BF493" s="204"/>
      <c r="BG493" s="204"/>
      <c r="BH493" s="204"/>
      <c r="BI493" s="204"/>
      <c r="BJ493" s="204"/>
      <c r="BK493" s="204"/>
      <c r="BL493" s="204"/>
      <c r="BM493" s="204"/>
      <c r="BN493" s="204"/>
      <c r="BO493" s="204"/>
      <c r="BP493" s="204"/>
      <c r="BQ493" s="204"/>
      <c r="BR493" s="204"/>
      <c r="BS493" s="204"/>
      <c r="BT493" s="204"/>
      <c r="BU493" s="204"/>
      <c r="BV493" s="205"/>
      <c r="BW493" s="205"/>
      <c r="BX493" s="205"/>
      <c r="BY493" s="204"/>
      <c r="BZ493" s="204"/>
      <c r="CA493" s="204"/>
      <c r="CB493" s="205"/>
      <c r="CC493" s="204"/>
      <c r="CD493" s="205"/>
      <c r="CE493" s="204"/>
      <c r="CF493" s="204"/>
      <c r="CG493" s="204"/>
      <c r="CH493" s="206"/>
      <c r="CI493" s="204"/>
      <c r="CJ493" s="204"/>
      <c r="CK493" s="204"/>
      <c r="CL493" s="204"/>
      <c r="CM493" s="204"/>
      <c r="CN493" s="206"/>
      <c r="CO493" s="204"/>
      <c r="CP493" s="204"/>
      <c r="CQ493" s="204"/>
      <c r="CR493" s="207"/>
      <c r="CS493" s="207"/>
      <c r="CT493" s="208"/>
      <c r="CU493" s="209"/>
      <c r="CV493" s="208"/>
      <c r="CW493" s="207"/>
      <c r="CX493" s="207"/>
      <c r="CY493" s="207"/>
    </row>
    <row r="494" spans="3:103">
      <c r="C494" s="192"/>
      <c r="D494" s="192"/>
      <c r="E494" s="192"/>
      <c r="F494" s="192"/>
      <c r="G494" s="193"/>
      <c r="H494" s="192"/>
      <c r="I494" s="192"/>
      <c r="J494" s="194"/>
      <c r="K494" s="195"/>
      <c r="L494" s="195"/>
      <c r="M494" s="196"/>
      <c r="N494" s="197"/>
      <c r="O494" s="196"/>
      <c r="P494" s="198"/>
      <c r="Q494" s="198"/>
      <c r="R494" s="199"/>
      <c r="S494" s="199"/>
      <c r="T494" s="198"/>
      <c r="U494" s="199"/>
      <c r="V494" s="199"/>
      <c r="W494" s="199"/>
      <c r="X494" s="198"/>
      <c r="Y494" s="200"/>
      <c r="Z494" s="198"/>
      <c r="AA494" s="198"/>
      <c r="AB494" s="199"/>
      <c r="AC494" s="199"/>
      <c r="AD494" s="201"/>
      <c r="AE494" s="202"/>
      <c r="AF494" s="202"/>
      <c r="AG494" s="203"/>
      <c r="AH494" s="203"/>
      <c r="AI494" s="203"/>
      <c r="AJ494" s="203"/>
      <c r="AK494" s="203"/>
      <c r="AL494" s="203"/>
      <c r="AM494" s="203"/>
      <c r="AN494" s="203"/>
      <c r="AO494" s="203"/>
      <c r="AP494" s="203"/>
      <c r="AQ494" s="203"/>
      <c r="AR494" s="203"/>
      <c r="AS494" s="203"/>
      <c r="AT494" s="203"/>
      <c r="AU494" s="203"/>
      <c r="AV494" s="203"/>
      <c r="AW494" s="203"/>
      <c r="AX494" s="203"/>
      <c r="AY494" s="203"/>
      <c r="AZ494" s="203"/>
      <c r="BA494" s="203"/>
      <c r="BB494" s="204"/>
      <c r="BC494" s="204"/>
      <c r="BD494" s="204"/>
      <c r="BE494" s="204"/>
      <c r="BF494" s="204"/>
      <c r="BG494" s="204"/>
      <c r="BH494" s="204"/>
      <c r="BI494" s="204"/>
      <c r="BJ494" s="204"/>
      <c r="BK494" s="204"/>
      <c r="BL494" s="204"/>
      <c r="BM494" s="204"/>
      <c r="BN494" s="204"/>
      <c r="BO494" s="204"/>
      <c r="BP494" s="204"/>
      <c r="BQ494" s="204"/>
      <c r="BR494" s="204"/>
      <c r="BS494" s="204"/>
      <c r="BT494" s="204"/>
      <c r="BU494" s="204"/>
      <c r="BV494" s="205"/>
      <c r="BW494" s="205"/>
      <c r="BX494" s="205"/>
      <c r="BY494" s="204"/>
      <c r="BZ494" s="204"/>
      <c r="CA494" s="204"/>
      <c r="CB494" s="205"/>
      <c r="CC494" s="204"/>
      <c r="CD494" s="205"/>
      <c r="CE494" s="204"/>
      <c r="CF494" s="204"/>
      <c r="CG494" s="204"/>
      <c r="CH494" s="206"/>
      <c r="CI494" s="204"/>
      <c r="CJ494" s="204"/>
      <c r="CK494" s="204"/>
      <c r="CL494" s="204"/>
      <c r="CM494" s="204"/>
      <c r="CN494" s="206"/>
      <c r="CO494" s="204"/>
      <c r="CP494" s="204"/>
      <c r="CQ494" s="204"/>
      <c r="CR494" s="207"/>
      <c r="CS494" s="207"/>
      <c r="CT494" s="208"/>
      <c r="CU494" s="209"/>
      <c r="CV494" s="208"/>
      <c r="CW494" s="207"/>
      <c r="CX494" s="207"/>
      <c r="CY494" s="207"/>
    </row>
    <row r="495" spans="3:103">
      <c r="C495" s="192"/>
      <c r="D495" s="192"/>
      <c r="E495" s="192"/>
      <c r="F495" s="192"/>
      <c r="G495" s="193"/>
      <c r="H495" s="192"/>
      <c r="I495" s="192"/>
      <c r="J495" s="194"/>
      <c r="K495" s="195"/>
      <c r="L495" s="195"/>
      <c r="M495" s="196"/>
      <c r="N495" s="197"/>
      <c r="O495" s="196"/>
      <c r="P495" s="198"/>
      <c r="Q495" s="198"/>
      <c r="R495" s="199"/>
      <c r="S495" s="199"/>
      <c r="T495" s="198"/>
      <c r="U495" s="199"/>
      <c r="V495" s="199"/>
      <c r="W495" s="199"/>
      <c r="X495" s="198"/>
      <c r="Y495" s="200"/>
      <c r="Z495" s="198"/>
      <c r="AA495" s="198"/>
      <c r="AB495" s="199"/>
      <c r="AC495" s="199"/>
      <c r="AD495" s="201"/>
      <c r="AE495" s="202"/>
      <c r="AF495" s="202"/>
      <c r="AG495" s="203"/>
      <c r="AH495" s="203"/>
      <c r="AI495" s="203"/>
      <c r="AJ495" s="203"/>
      <c r="AK495" s="203"/>
      <c r="AL495" s="203"/>
      <c r="AM495" s="203"/>
      <c r="AN495" s="203"/>
      <c r="AO495" s="203"/>
      <c r="AP495" s="203"/>
      <c r="AQ495" s="203"/>
      <c r="AR495" s="203"/>
      <c r="AS495" s="203"/>
      <c r="AT495" s="203"/>
      <c r="AU495" s="203"/>
      <c r="AV495" s="203"/>
      <c r="AW495" s="203"/>
      <c r="AX495" s="203"/>
      <c r="AY495" s="203"/>
      <c r="AZ495" s="203"/>
      <c r="BA495" s="203"/>
      <c r="BB495" s="204"/>
      <c r="BC495" s="204"/>
      <c r="BD495" s="204"/>
      <c r="BE495" s="204"/>
      <c r="BF495" s="204"/>
      <c r="BG495" s="204"/>
      <c r="BH495" s="204"/>
      <c r="BI495" s="204"/>
      <c r="BJ495" s="204"/>
      <c r="BK495" s="204"/>
      <c r="BL495" s="204"/>
      <c r="BM495" s="204"/>
      <c r="BN495" s="204"/>
      <c r="BO495" s="204"/>
      <c r="BP495" s="204"/>
      <c r="BQ495" s="204"/>
      <c r="BR495" s="204"/>
      <c r="BS495" s="204"/>
      <c r="BT495" s="204"/>
      <c r="BU495" s="204"/>
      <c r="BV495" s="205"/>
      <c r="BW495" s="205"/>
      <c r="BX495" s="205"/>
      <c r="BY495" s="204"/>
      <c r="BZ495" s="204"/>
      <c r="CA495" s="204"/>
      <c r="CB495" s="205"/>
      <c r="CC495" s="204"/>
      <c r="CD495" s="205"/>
      <c r="CE495" s="204"/>
      <c r="CF495" s="204"/>
      <c r="CG495" s="204"/>
      <c r="CH495" s="206"/>
      <c r="CI495" s="204"/>
      <c r="CJ495" s="204"/>
      <c r="CK495" s="204"/>
      <c r="CL495" s="204"/>
      <c r="CM495" s="204"/>
      <c r="CN495" s="206"/>
      <c r="CO495" s="204"/>
      <c r="CP495" s="204"/>
      <c r="CQ495" s="204"/>
      <c r="CR495" s="207"/>
      <c r="CS495" s="207"/>
      <c r="CT495" s="208"/>
      <c r="CU495" s="209"/>
      <c r="CV495" s="208"/>
      <c r="CW495" s="207"/>
      <c r="CX495" s="207"/>
      <c r="CY495" s="207"/>
    </row>
    <row r="496" spans="3:103">
      <c r="C496" s="192"/>
      <c r="D496" s="192"/>
      <c r="E496" s="192"/>
      <c r="F496" s="192"/>
      <c r="G496" s="193"/>
      <c r="H496" s="192"/>
      <c r="I496" s="192"/>
      <c r="J496" s="194"/>
      <c r="K496" s="195"/>
      <c r="L496" s="195"/>
      <c r="M496" s="196"/>
      <c r="N496" s="197"/>
      <c r="O496" s="196"/>
      <c r="P496" s="198"/>
      <c r="Q496" s="198"/>
      <c r="R496" s="199"/>
      <c r="S496" s="199"/>
      <c r="T496" s="198"/>
      <c r="U496" s="199"/>
      <c r="V496" s="199"/>
      <c r="W496" s="199"/>
      <c r="X496" s="198"/>
      <c r="Y496" s="200"/>
      <c r="Z496" s="198"/>
      <c r="AA496" s="198"/>
      <c r="AB496" s="199"/>
      <c r="AC496" s="199"/>
      <c r="AD496" s="201"/>
      <c r="AE496" s="202"/>
      <c r="AF496" s="202"/>
      <c r="AG496" s="203"/>
      <c r="AH496" s="203"/>
      <c r="AI496" s="203"/>
      <c r="AJ496" s="203"/>
      <c r="AK496" s="203"/>
      <c r="AL496" s="203"/>
      <c r="AM496" s="203"/>
      <c r="AN496" s="203"/>
      <c r="AO496" s="203"/>
      <c r="AP496" s="203"/>
      <c r="AQ496" s="203"/>
      <c r="AR496" s="203"/>
      <c r="AS496" s="203"/>
      <c r="AT496" s="203"/>
      <c r="AU496" s="203"/>
      <c r="AV496" s="203"/>
      <c r="AW496" s="203"/>
      <c r="AX496" s="203"/>
      <c r="AY496" s="203"/>
      <c r="AZ496" s="203"/>
      <c r="BA496" s="203"/>
      <c r="BB496" s="204"/>
      <c r="BC496" s="204"/>
      <c r="BD496" s="204"/>
      <c r="BE496" s="204"/>
      <c r="BF496" s="204"/>
      <c r="BG496" s="204"/>
      <c r="BH496" s="204"/>
      <c r="BI496" s="204"/>
      <c r="BJ496" s="204"/>
      <c r="BK496" s="204"/>
      <c r="BL496" s="204"/>
      <c r="BM496" s="204"/>
      <c r="BN496" s="204"/>
      <c r="BO496" s="204"/>
      <c r="BP496" s="204"/>
      <c r="BQ496" s="204"/>
      <c r="BR496" s="204"/>
      <c r="BS496" s="204"/>
      <c r="BT496" s="204"/>
      <c r="BU496" s="204"/>
      <c r="BV496" s="205"/>
      <c r="BW496" s="205"/>
      <c r="BX496" s="205"/>
      <c r="BY496" s="204"/>
      <c r="BZ496" s="204"/>
      <c r="CA496" s="204"/>
      <c r="CB496" s="205"/>
      <c r="CC496" s="204"/>
      <c r="CD496" s="205"/>
      <c r="CE496" s="204"/>
      <c r="CF496" s="204"/>
      <c r="CG496" s="204"/>
      <c r="CH496" s="206"/>
      <c r="CI496" s="204"/>
      <c r="CJ496" s="204"/>
      <c r="CK496" s="204"/>
      <c r="CL496" s="204"/>
      <c r="CM496" s="204"/>
      <c r="CN496" s="206"/>
      <c r="CO496" s="204"/>
      <c r="CP496" s="204"/>
      <c r="CQ496" s="204"/>
      <c r="CR496" s="207"/>
      <c r="CS496" s="207"/>
      <c r="CT496" s="208"/>
      <c r="CU496" s="209"/>
      <c r="CV496" s="208"/>
      <c r="CW496" s="207"/>
      <c r="CX496" s="207"/>
      <c r="CY496" s="207"/>
    </row>
    <row r="497" spans="3:103">
      <c r="C497" s="192"/>
      <c r="D497" s="192"/>
      <c r="E497" s="192"/>
      <c r="F497" s="192"/>
      <c r="G497" s="193"/>
      <c r="H497" s="192"/>
      <c r="I497" s="192"/>
      <c r="J497" s="194"/>
      <c r="K497" s="195"/>
      <c r="L497" s="195"/>
      <c r="M497" s="196"/>
      <c r="N497" s="197"/>
      <c r="O497" s="196"/>
      <c r="P497" s="198"/>
      <c r="Q497" s="198"/>
      <c r="R497" s="199"/>
      <c r="S497" s="199"/>
      <c r="T497" s="198"/>
      <c r="U497" s="199"/>
      <c r="V497" s="199"/>
      <c r="W497" s="199"/>
      <c r="X497" s="198"/>
      <c r="Y497" s="200"/>
      <c r="Z497" s="198"/>
      <c r="AA497" s="198"/>
      <c r="AB497" s="199"/>
      <c r="AC497" s="199"/>
      <c r="AD497" s="201"/>
      <c r="AE497" s="202"/>
      <c r="AF497" s="202"/>
      <c r="AG497" s="203"/>
      <c r="AH497" s="203"/>
      <c r="AI497" s="203"/>
      <c r="AJ497" s="203"/>
      <c r="AK497" s="203"/>
      <c r="AL497" s="203"/>
      <c r="AM497" s="203"/>
      <c r="AN497" s="203"/>
      <c r="AO497" s="203"/>
      <c r="AP497" s="203"/>
      <c r="AQ497" s="203"/>
      <c r="AR497" s="203"/>
      <c r="AS497" s="203"/>
      <c r="AT497" s="203"/>
      <c r="AU497" s="203"/>
      <c r="AV497" s="203"/>
      <c r="AW497" s="203"/>
      <c r="AX497" s="203"/>
      <c r="AY497" s="203"/>
      <c r="AZ497" s="203"/>
      <c r="BA497" s="203"/>
      <c r="BB497" s="204"/>
      <c r="BC497" s="204"/>
      <c r="BD497" s="204"/>
      <c r="BE497" s="204"/>
      <c r="BF497" s="204"/>
      <c r="BG497" s="204"/>
      <c r="BH497" s="204"/>
      <c r="BI497" s="204"/>
      <c r="BJ497" s="204"/>
      <c r="BK497" s="204"/>
      <c r="BL497" s="204"/>
      <c r="BM497" s="204"/>
      <c r="BN497" s="204"/>
      <c r="BO497" s="204"/>
      <c r="BP497" s="204"/>
      <c r="BQ497" s="204"/>
      <c r="BR497" s="204"/>
      <c r="BS497" s="204"/>
      <c r="BT497" s="204"/>
      <c r="BU497" s="204"/>
      <c r="BV497" s="205"/>
      <c r="BW497" s="205"/>
      <c r="BX497" s="205"/>
      <c r="BY497" s="204"/>
      <c r="BZ497" s="204"/>
      <c r="CA497" s="204"/>
      <c r="CB497" s="205"/>
      <c r="CC497" s="204"/>
      <c r="CD497" s="205"/>
      <c r="CE497" s="204"/>
      <c r="CF497" s="204"/>
      <c r="CG497" s="204"/>
      <c r="CH497" s="206"/>
      <c r="CI497" s="204"/>
      <c r="CJ497" s="204"/>
      <c r="CK497" s="204"/>
      <c r="CL497" s="204"/>
      <c r="CM497" s="204"/>
      <c r="CN497" s="206"/>
      <c r="CO497" s="204"/>
      <c r="CP497" s="204"/>
      <c r="CQ497" s="204"/>
      <c r="CR497" s="207"/>
      <c r="CS497" s="207"/>
      <c r="CT497" s="208"/>
      <c r="CU497" s="209"/>
      <c r="CV497" s="208"/>
      <c r="CW497" s="207"/>
      <c r="CX497" s="207"/>
      <c r="CY497" s="207"/>
    </row>
    <row r="498" spans="3:103">
      <c r="C498" s="192"/>
      <c r="D498" s="192"/>
      <c r="E498" s="192"/>
      <c r="F498" s="192"/>
      <c r="G498" s="193"/>
      <c r="H498" s="192"/>
      <c r="I498" s="192"/>
      <c r="J498" s="194"/>
      <c r="K498" s="195"/>
      <c r="L498" s="195"/>
      <c r="M498" s="196"/>
      <c r="N498" s="197"/>
      <c r="O498" s="196"/>
      <c r="P498" s="198"/>
      <c r="Q498" s="198"/>
      <c r="R498" s="199"/>
      <c r="S498" s="199"/>
      <c r="T498" s="198"/>
      <c r="U498" s="199"/>
      <c r="V498" s="199"/>
      <c r="W498" s="199"/>
      <c r="X498" s="198"/>
      <c r="Y498" s="200"/>
      <c r="Z498" s="198"/>
      <c r="AA498" s="198"/>
      <c r="AB498" s="199"/>
      <c r="AC498" s="199"/>
      <c r="AD498" s="201"/>
      <c r="AE498" s="202"/>
      <c r="AF498" s="202"/>
      <c r="AG498" s="203"/>
      <c r="AH498" s="203"/>
      <c r="AI498" s="203"/>
      <c r="AJ498" s="203"/>
      <c r="AK498" s="203"/>
      <c r="AL498" s="203"/>
      <c r="AM498" s="203"/>
      <c r="AN498" s="203"/>
      <c r="AO498" s="203"/>
      <c r="AP498" s="203"/>
      <c r="AQ498" s="203"/>
      <c r="AR498" s="203"/>
      <c r="AS498" s="203"/>
      <c r="AT498" s="203"/>
      <c r="AU498" s="203"/>
      <c r="AV498" s="203"/>
      <c r="AW498" s="203"/>
      <c r="AX498" s="203"/>
      <c r="AY498" s="203"/>
      <c r="AZ498" s="203"/>
      <c r="BA498" s="203"/>
      <c r="BB498" s="204"/>
      <c r="BC498" s="204"/>
      <c r="BD498" s="204"/>
      <c r="BE498" s="204"/>
      <c r="BF498" s="204"/>
      <c r="BG498" s="204"/>
      <c r="BH498" s="204"/>
      <c r="BI498" s="204"/>
      <c r="BJ498" s="204"/>
      <c r="BK498" s="204"/>
      <c r="BL498" s="204"/>
      <c r="BM498" s="204"/>
      <c r="BN498" s="204"/>
      <c r="BO498" s="204"/>
      <c r="BP498" s="204"/>
      <c r="BQ498" s="204"/>
      <c r="BR498" s="204"/>
      <c r="BS498" s="204"/>
      <c r="BT498" s="204"/>
      <c r="BU498" s="204"/>
      <c r="BV498" s="205"/>
      <c r="BW498" s="205"/>
      <c r="BX498" s="205"/>
      <c r="BY498" s="204"/>
      <c r="BZ498" s="204"/>
      <c r="CA498" s="204"/>
      <c r="CB498" s="205"/>
      <c r="CC498" s="204"/>
      <c r="CD498" s="205"/>
      <c r="CE498" s="204"/>
      <c r="CF498" s="204"/>
      <c r="CG498" s="204"/>
      <c r="CH498" s="206"/>
      <c r="CI498" s="204"/>
      <c r="CJ498" s="204"/>
      <c r="CK498" s="204"/>
      <c r="CL498" s="204"/>
      <c r="CM498" s="204"/>
      <c r="CN498" s="206"/>
      <c r="CO498" s="204"/>
      <c r="CP498" s="204"/>
      <c r="CQ498" s="204"/>
      <c r="CR498" s="207"/>
      <c r="CS498" s="207"/>
      <c r="CT498" s="208"/>
      <c r="CU498" s="209"/>
      <c r="CV498" s="208"/>
      <c r="CW498" s="207"/>
      <c r="CX498" s="207"/>
      <c r="CY498" s="207"/>
    </row>
    <row r="499" spans="3:103">
      <c r="C499" s="192"/>
      <c r="D499" s="192"/>
      <c r="E499" s="192"/>
      <c r="F499" s="192"/>
      <c r="G499" s="193"/>
      <c r="H499" s="192"/>
      <c r="I499" s="192"/>
      <c r="J499" s="194"/>
      <c r="K499" s="195"/>
      <c r="L499" s="195"/>
      <c r="M499" s="196"/>
      <c r="N499" s="197"/>
      <c r="O499" s="196"/>
      <c r="P499" s="198"/>
      <c r="Q499" s="198"/>
      <c r="R499" s="199"/>
      <c r="S499" s="199"/>
      <c r="T499" s="198"/>
      <c r="U499" s="199"/>
      <c r="V499" s="199"/>
      <c r="W499" s="199"/>
      <c r="X499" s="198"/>
      <c r="Y499" s="200"/>
      <c r="Z499" s="198"/>
      <c r="AA499" s="198"/>
      <c r="AB499" s="199"/>
      <c r="AC499" s="199"/>
      <c r="AD499" s="201"/>
      <c r="AE499" s="202"/>
      <c r="AF499" s="202"/>
      <c r="AG499" s="203"/>
      <c r="AH499" s="203"/>
      <c r="AI499" s="203"/>
      <c r="AJ499" s="203"/>
      <c r="AK499" s="203"/>
      <c r="AL499" s="203"/>
      <c r="AM499" s="203"/>
      <c r="AN499" s="203"/>
      <c r="AO499" s="203"/>
      <c r="AP499" s="203"/>
      <c r="AQ499" s="203"/>
      <c r="AR499" s="203"/>
      <c r="AS499" s="203"/>
      <c r="AT499" s="203"/>
      <c r="AU499" s="203"/>
      <c r="AV499" s="203"/>
      <c r="AW499" s="203"/>
      <c r="AX499" s="203"/>
      <c r="AY499" s="203"/>
      <c r="AZ499" s="203"/>
      <c r="BA499" s="203"/>
      <c r="BB499" s="204"/>
      <c r="BC499" s="204"/>
      <c r="BD499" s="204"/>
      <c r="BE499" s="204"/>
      <c r="BF499" s="204"/>
      <c r="BG499" s="204"/>
      <c r="BH499" s="204"/>
      <c r="BI499" s="204"/>
      <c r="BJ499" s="204"/>
      <c r="BK499" s="204"/>
      <c r="BL499" s="204"/>
      <c r="BM499" s="204"/>
      <c r="BN499" s="204"/>
      <c r="BO499" s="204"/>
      <c r="BP499" s="204"/>
      <c r="BQ499" s="204"/>
      <c r="BR499" s="204"/>
      <c r="BS499" s="204"/>
      <c r="BT499" s="204"/>
      <c r="BU499" s="204"/>
      <c r="BV499" s="205"/>
      <c r="BW499" s="205"/>
      <c r="BX499" s="205"/>
      <c r="BY499" s="204"/>
      <c r="BZ499" s="204"/>
      <c r="CA499" s="204"/>
      <c r="CB499" s="205"/>
      <c r="CC499" s="204"/>
      <c r="CD499" s="205"/>
      <c r="CE499" s="204"/>
      <c r="CF499" s="204"/>
      <c r="CG499" s="204"/>
      <c r="CH499" s="206"/>
      <c r="CI499" s="204"/>
      <c r="CJ499" s="204"/>
      <c r="CK499" s="204"/>
      <c r="CL499" s="204"/>
      <c r="CM499" s="204"/>
      <c r="CN499" s="206"/>
      <c r="CO499" s="204"/>
      <c r="CP499" s="204"/>
      <c r="CQ499" s="204"/>
      <c r="CR499" s="207"/>
      <c r="CS499" s="207"/>
      <c r="CT499" s="208"/>
      <c r="CU499" s="209"/>
      <c r="CV499" s="208"/>
      <c r="CW499" s="207"/>
      <c r="CX499" s="207"/>
      <c r="CY499" s="207"/>
    </row>
    <row r="500" spans="3:103">
      <c r="C500" s="192"/>
      <c r="D500" s="192"/>
      <c r="E500" s="192"/>
      <c r="F500" s="192"/>
      <c r="G500" s="193"/>
      <c r="H500" s="192"/>
      <c r="I500" s="192"/>
      <c r="J500" s="194"/>
      <c r="K500" s="195"/>
      <c r="L500" s="195"/>
      <c r="M500" s="196"/>
      <c r="N500" s="197"/>
      <c r="O500" s="196"/>
      <c r="P500" s="198"/>
      <c r="Q500" s="198"/>
      <c r="R500" s="199"/>
      <c r="S500" s="199"/>
      <c r="T500" s="198"/>
      <c r="U500" s="199"/>
      <c r="V500" s="199"/>
      <c r="W500" s="199"/>
      <c r="X500" s="198"/>
      <c r="Y500" s="200"/>
      <c r="Z500" s="198"/>
      <c r="AA500" s="198"/>
      <c r="AB500" s="199"/>
      <c r="AC500" s="199"/>
      <c r="AD500" s="201"/>
      <c r="AE500" s="202"/>
      <c r="AF500" s="202"/>
      <c r="AG500" s="203"/>
      <c r="AH500" s="203"/>
      <c r="AI500" s="203"/>
      <c r="AJ500" s="203"/>
      <c r="AK500" s="203"/>
      <c r="AL500" s="203"/>
      <c r="AM500" s="203"/>
      <c r="AN500" s="203"/>
      <c r="AO500" s="203"/>
      <c r="AP500" s="203"/>
      <c r="AQ500" s="203"/>
      <c r="AR500" s="203"/>
      <c r="AS500" s="203"/>
      <c r="AT500" s="203"/>
      <c r="AU500" s="203"/>
      <c r="AV500" s="203"/>
      <c r="AW500" s="203"/>
      <c r="AX500" s="203"/>
      <c r="AY500" s="203"/>
      <c r="AZ500" s="203"/>
      <c r="BA500" s="203"/>
      <c r="BB500" s="204"/>
      <c r="BC500" s="204"/>
      <c r="BD500" s="204"/>
      <c r="BE500" s="204"/>
      <c r="BF500" s="204"/>
      <c r="BG500" s="204"/>
      <c r="BH500" s="204"/>
      <c r="BI500" s="204"/>
      <c r="BJ500" s="204"/>
      <c r="BK500" s="204"/>
      <c r="BL500" s="204"/>
      <c r="BM500" s="204"/>
      <c r="BN500" s="204"/>
      <c r="BO500" s="204"/>
      <c r="BP500" s="204"/>
      <c r="BQ500" s="204"/>
      <c r="BR500" s="204"/>
      <c r="BS500" s="204"/>
      <c r="BT500" s="204"/>
      <c r="BU500" s="204"/>
      <c r="BV500" s="205"/>
      <c r="BW500" s="205"/>
      <c r="BX500" s="205"/>
      <c r="BY500" s="204"/>
      <c r="BZ500" s="204"/>
      <c r="CA500" s="204"/>
      <c r="CB500" s="205"/>
      <c r="CC500" s="204"/>
      <c r="CD500" s="205"/>
      <c r="CE500" s="204"/>
      <c r="CF500" s="204"/>
      <c r="CG500" s="204"/>
      <c r="CH500" s="206"/>
      <c r="CI500" s="204"/>
      <c r="CJ500" s="204"/>
      <c r="CK500" s="204"/>
      <c r="CL500" s="204"/>
      <c r="CM500" s="204"/>
      <c r="CN500" s="206"/>
      <c r="CO500" s="204"/>
      <c r="CP500" s="204"/>
      <c r="CQ500" s="204"/>
      <c r="CR500" s="207"/>
      <c r="CS500" s="207"/>
      <c r="CT500" s="208"/>
      <c r="CU500" s="209"/>
      <c r="CV500" s="208"/>
      <c r="CW500" s="207"/>
      <c r="CX500" s="207"/>
      <c r="CY500" s="207"/>
    </row>
    <row r="501" spans="3:103">
      <c r="C501" s="192"/>
      <c r="D501" s="192"/>
      <c r="E501" s="192"/>
      <c r="F501" s="192"/>
      <c r="G501" s="193"/>
      <c r="H501" s="192"/>
      <c r="I501" s="192"/>
      <c r="J501" s="194"/>
      <c r="K501" s="195"/>
      <c r="L501" s="195"/>
      <c r="M501" s="196"/>
      <c r="N501" s="197"/>
      <c r="O501" s="196"/>
      <c r="P501" s="198"/>
      <c r="Q501" s="198"/>
      <c r="R501" s="199"/>
      <c r="S501" s="199"/>
      <c r="T501" s="198"/>
      <c r="U501" s="199"/>
      <c r="V501" s="199"/>
      <c r="W501" s="199"/>
      <c r="X501" s="198"/>
      <c r="Y501" s="200"/>
      <c r="Z501" s="198"/>
      <c r="AA501" s="198"/>
      <c r="AB501" s="199"/>
      <c r="AC501" s="199"/>
      <c r="AD501" s="201"/>
      <c r="AE501" s="202"/>
      <c r="AF501" s="202"/>
      <c r="AG501" s="203"/>
      <c r="AH501" s="203"/>
      <c r="AI501" s="203"/>
      <c r="AJ501" s="203"/>
      <c r="AK501" s="203"/>
      <c r="AL501" s="203"/>
      <c r="AM501" s="203"/>
      <c r="AN501" s="203"/>
      <c r="AO501" s="203"/>
      <c r="AP501" s="203"/>
      <c r="AQ501" s="203"/>
      <c r="AR501" s="203"/>
      <c r="AS501" s="203"/>
      <c r="AT501" s="203"/>
      <c r="AU501" s="203"/>
      <c r="AV501" s="203"/>
      <c r="AW501" s="203"/>
      <c r="AX501" s="203"/>
      <c r="AY501" s="203"/>
      <c r="AZ501" s="203"/>
      <c r="BA501" s="203"/>
      <c r="BB501" s="204"/>
      <c r="BC501" s="204"/>
      <c r="BD501" s="204"/>
      <c r="BE501" s="204"/>
      <c r="BF501" s="204"/>
      <c r="BG501" s="204"/>
      <c r="BH501" s="204"/>
      <c r="BI501" s="204"/>
      <c r="BJ501" s="204"/>
      <c r="BK501" s="204"/>
      <c r="BL501" s="204"/>
      <c r="BM501" s="204"/>
      <c r="BN501" s="204"/>
      <c r="BO501" s="204"/>
      <c r="BP501" s="204"/>
      <c r="BQ501" s="204"/>
      <c r="BR501" s="204"/>
      <c r="BS501" s="204"/>
      <c r="BT501" s="204"/>
      <c r="BU501" s="204"/>
      <c r="BV501" s="205"/>
      <c r="BW501" s="205"/>
      <c r="BX501" s="205"/>
      <c r="BY501" s="204"/>
      <c r="BZ501" s="204"/>
      <c r="CA501" s="204"/>
      <c r="CB501" s="205"/>
      <c r="CC501" s="204"/>
      <c r="CD501" s="205"/>
      <c r="CE501" s="204"/>
      <c r="CF501" s="204"/>
      <c r="CG501" s="204"/>
      <c r="CH501" s="206"/>
      <c r="CI501" s="204"/>
      <c r="CJ501" s="204"/>
      <c r="CK501" s="204"/>
      <c r="CL501" s="204"/>
      <c r="CM501" s="204"/>
      <c r="CN501" s="206"/>
      <c r="CO501" s="204"/>
      <c r="CP501" s="204"/>
      <c r="CQ501" s="204"/>
      <c r="CR501" s="207"/>
      <c r="CS501" s="207"/>
      <c r="CT501" s="208"/>
      <c r="CU501" s="209"/>
      <c r="CV501" s="208"/>
      <c r="CW501" s="207"/>
      <c r="CX501" s="207"/>
      <c r="CY501" s="207"/>
    </row>
    <row r="502" spans="3:103">
      <c r="C502" s="192"/>
      <c r="D502" s="192"/>
      <c r="E502" s="192"/>
      <c r="F502" s="192"/>
      <c r="G502" s="193"/>
      <c r="H502" s="192"/>
      <c r="I502" s="192"/>
      <c r="J502" s="194"/>
      <c r="K502" s="195"/>
      <c r="L502" s="195"/>
      <c r="M502" s="196"/>
      <c r="N502" s="197"/>
      <c r="O502" s="196"/>
      <c r="P502" s="198"/>
      <c r="Q502" s="198"/>
      <c r="R502" s="199"/>
      <c r="S502" s="199"/>
      <c r="T502" s="198"/>
      <c r="U502" s="199"/>
      <c r="V502" s="199"/>
      <c r="W502" s="199"/>
      <c r="X502" s="198"/>
      <c r="Y502" s="200"/>
      <c r="Z502" s="198"/>
      <c r="AA502" s="198"/>
      <c r="AB502" s="199"/>
      <c r="AC502" s="199"/>
      <c r="AD502" s="201"/>
      <c r="AE502" s="202"/>
      <c r="AF502" s="202"/>
      <c r="AG502" s="203"/>
      <c r="AH502" s="203"/>
      <c r="AI502" s="203"/>
      <c r="AJ502" s="203"/>
      <c r="AK502" s="203"/>
      <c r="AL502" s="203"/>
      <c r="AM502" s="203"/>
      <c r="AN502" s="203"/>
      <c r="AO502" s="203"/>
      <c r="AP502" s="203"/>
      <c r="AQ502" s="203"/>
      <c r="AR502" s="203"/>
      <c r="AS502" s="203"/>
      <c r="AT502" s="203"/>
      <c r="AU502" s="203"/>
      <c r="AV502" s="203"/>
      <c r="AW502" s="203"/>
      <c r="AX502" s="203"/>
      <c r="AY502" s="203"/>
      <c r="AZ502" s="203"/>
      <c r="BA502" s="203"/>
      <c r="BB502" s="204"/>
      <c r="BC502" s="204"/>
      <c r="BD502" s="204"/>
      <c r="BE502" s="204"/>
      <c r="BF502" s="204"/>
      <c r="BG502" s="204"/>
      <c r="BH502" s="204"/>
      <c r="BI502" s="204"/>
      <c r="BJ502" s="204"/>
      <c r="BK502" s="204"/>
      <c r="BL502" s="204"/>
      <c r="BM502" s="204"/>
      <c r="BN502" s="204"/>
      <c r="BO502" s="204"/>
      <c r="BP502" s="204"/>
      <c r="BQ502" s="204"/>
      <c r="BR502" s="204"/>
      <c r="BS502" s="204"/>
      <c r="BT502" s="204"/>
      <c r="BU502" s="204"/>
      <c r="BV502" s="205"/>
      <c r="BW502" s="205"/>
      <c r="BX502" s="205"/>
      <c r="BY502" s="204"/>
      <c r="BZ502" s="204"/>
      <c r="CA502" s="204"/>
      <c r="CB502" s="205"/>
      <c r="CC502" s="204"/>
      <c r="CD502" s="205"/>
      <c r="CE502" s="204"/>
      <c r="CF502" s="204"/>
      <c r="CG502" s="204"/>
      <c r="CH502" s="206"/>
      <c r="CI502" s="204"/>
      <c r="CJ502" s="204"/>
      <c r="CK502" s="204"/>
      <c r="CL502" s="204"/>
      <c r="CM502" s="204"/>
      <c r="CN502" s="206"/>
      <c r="CO502" s="204"/>
      <c r="CP502" s="204"/>
      <c r="CQ502" s="204"/>
      <c r="CR502" s="207"/>
      <c r="CS502" s="207"/>
      <c r="CT502" s="208"/>
      <c r="CU502" s="209"/>
      <c r="CV502" s="208"/>
      <c r="CW502" s="207"/>
      <c r="CX502" s="207"/>
      <c r="CY502" s="207"/>
    </row>
    <row r="503" spans="3:103">
      <c r="C503" s="192"/>
      <c r="D503" s="192"/>
      <c r="E503" s="192"/>
      <c r="F503" s="192"/>
      <c r="G503" s="193"/>
      <c r="H503" s="192"/>
      <c r="I503" s="192"/>
      <c r="J503" s="194"/>
      <c r="K503" s="195"/>
      <c r="L503" s="195"/>
      <c r="M503" s="196"/>
      <c r="N503" s="197"/>
      <c r="O503" s="196"/>
      <c r="P503" s="198"/>
      <c r="Q503" s="198"/>
      <c r="R503" s="199"/>
      <c r="S503" s="199"/>
      <c r="T503" s="198"/>
      <c r="U503" s="199"/>
      <c r="V503" s="199"/>
      <c r="W503" s="199"/>
      <c r="X503" s="198"/>
      <c r="Y503" s="200"/>
      <c r="Z503" s="198"/>
      <c r="AA503" s="198"/>
      <c r="AB503" s="199"/>
      <c r="AC503" s="199"/>
      <c r="AD503" s="201"/>
      <c r="AE503" s="202"/>
      <c r="AF503" s="202"/>
      <c r="AG503" s="203"/>
      <c r="AH503" s="203"/>
      <c r="AI503" s="203"/>
      <c r="AJ503" s="203"/>
      <c r="AK503" s="203"/>
      <c r="AL503" s="203"/>
      <c r="AM503" s="203"/>
      <c r="AN503" s="203"/>
      <c r="AO503" s="203"/>
      <c r="AP503" s="203"/>
      <c r="AQ503" s="203"/>
      <c r="AR503" s="203"/>
      <c r="AS503" s="203"/>
      <c r="AT503" s="203"/>
      <c r="AU503" s="203"/>
      <c r="AV503" s="203"/>
      <c r="AW503" s="203"/>
      <c r="AX503" s="203"/>
      <c r="AY503" s="203"/>
      <c r="AZ503" s="203"/>
      <c r="BA503" s="203"/>
      <c r="BB503" s="204"/>
      <c r="BC503" s="204"/>
      <c r="BD503" s="204"/>
      <c r="BE503" s="204"/>
      <c r="BF503" s="204"/>
      <c r="BG503" s="204"/>
      <c r="BH503" s="204"/>
      <c r="BI503" s="204"/>
      <c r="BJ503" s="204"/>
      <c r="BK503" s="204"/>
      <c r="BL503" s="204"/>
      <c r="BM503" s="204"/>
      <c r="BN503" s="204"/>
      <c r="BO503" s="204"/>
      <c r="BP503" s="204"/>
      <c r="BQ503" s="204"/>
      <c r="BR503" s="204"/>
      <c r="BS503" s="204"/>
      <c r="BT503" s="204"/>
      <c r="BU503" s="204"/>
      <c r="BV503" s="205"/>
      <c r="BW503" s="205"/>
      <c r="BX503" s="205"/>
      <c r="BY503" s="204"/>
      <c r="BZ503" s="204"/>
      <c r="CA503" s="204"/>
      <c r="CB503" s="205"/>
      <c r="CC503" s="204"/>
      <c r="CD503" s="205"/>
      <c r="CE503" s="204"/>
      <c r="CF503" s="204"/>
      <c r="CG503" s="204"/>
      <c r="CH503" s="206"/>
      <c r="CI503" s="204"/>
      <c r="CJ503" s="204"/>
      <c r="CK503" s="204"/>
      <c r="CL503" s="204"/>
      <c r="CM503" s="204"/>
      <c r="CN503" s="206"/>
      <c r="CO503" s="204"/>
      <c r="CP503" s="204"/>
      <c r="CQ503" s="204"/>
      <c r="CR503" s="207"/>
      <c r="CS503" s="207"/>
      <c r="CT503" s="208"/>
      <c r="CU503" s="209"/>
      <c r="CV503" s="208"/>
      <c r="CW503" s="207"/>
      <c r="CX503" s="207"/>
      <c r="CY503" s="207"/>
    </row>
    <row r="504" spans="3:103">
      <c r="C504" s="192"/>
      <c r="D504" s="192"/>
      <c r="E504" s="192"/>
      <c r="F504" s="192"/>
      <c r="G504" s="193"/>
      <c r="H504" s="192"/>
      <c r="I504" s="192"/>
      <c r="J504" s="194"/>
      <c r="K504" s="195"/>
      <c r="L504" s="195"/>
      <c r="M504" s="196"/>
      <c r="N504" s="197"/>
      <c r="O504" s="196"/>
      <c r="P504" s="198"/>
      <c r="Q504" s="198"/>
      <c r="R504" s="199"/>
      <c r="S504" s="199"/>
      <c r="T504" s="198"/>
      <c r="U504" s="199"/>
      <c r="V504" s="199"/>
      <c r="W504" s="199"/>
      <c r="X504" s="198"/>
      <c r="Y504" s="200"/>
      <c r="Z504" s="198"/>
      <c r="AA504" s="198"/>
      <c r="AB504" s="199"/>
      <c r="AC504" s="199"/>
      <c r="AD504" s="201"/>
      <c r="AE504" s="202"/>
      <c r="AF504" s="202"/>
      <c r="AG504" s="203"/>
      <c r="AH504" s="203"/>
      <c r="AI504" s="203"/>
      <c r="AJ504" s="203"/>
      <c r="AK504" s="203"/>
      <c r="AL504" s="203"/>
      <c r="AM504" s="203"/>
      <c r="AN504" s="203"/>
      <c r="AO504" s="203"/>
      <c r="AP504" s="203"/>
      <c r="AQ504" s="203"/>
      <c r="AR504" s="203"/>
      <c r="AS504" s="203"/>
      <c r="AT504" s="203"/>
      <c r="AU504" s="203"/>
      <c r="AV504" s="203"/>
      <c r="AW504" s="203"/>
      <c r="AX504" s="203"/>
      <c r="AY504" s="203"/>
      <c r="AZ504" s="203"/>
      <c r="BA504" s="203"/>
      <c r="BB504" s="204"/>
      <c r="BC504" s="204"/>
      <c r="BD504" s="204"/>
      <c r="BE504" s="204"/>
      <c r="BF504" s="204"/>
      <c r="BG504" s="204"/>
      <c r="BH504" s="204"/>
      <c r="BI504" s="204"/>
      <c r="BJ504" s="204"/>
      <c r="BK504" s="204"/>
      <c r="BL504" s="204"/>
      <c r="BM504" s="204"/>
      <c r="BN504" s="204"/>
      <c r="BO504" s="204"/>
      <c r="BP504" s="204"/>
      <c r="BQ504" s="204"/>
      <c r="BR504" s="204"/>
      <c r="BS504" s="204"/>
      <c r="BT504" s="204"/>
      <c r="BU504" s="204"/>
      <c r="BV504" s="205"/>
      <c r="BW504" s="205"/>
      <c r="BX504" s="205"/>
      <c r="BY504" s="204"/>
      <c r="BZ504" s="204"/>
      <c r="CA504" s="204"/>
      <c r="CB504" s="205"/>
      <c r="CC504" s="204"/>
      <c r="CD504" s="205"/>
      <c r="CE504" s="204"/>
      <c r="CF504" s="204"/>
      <c r="CG504" s="204"/>
      <c r="CH504" s="206"/>
      <c r="CI504" s="204"/>
      <c r="CJ504" s="204"/>
      <c r="CK504" s="204"/>
      <c r="CL504" s="204"/>
      <c r="CM504" s="204"/>
      <c r="CN504" s="206"/>
      <c r="CO504" s="204"/>
      <c r="CP504" s="204"/>
      <c r="CQ504" s="204"/>
      <c r="CR504" s="207"/>
      <c r="CS504" s="207"/>
      <c r="CT504" s="208"/>
      <c r="CU504" s="209"/>
      <c r="CV504" s="208"/>
      <c r="CW504" s="207"/>
      <c r="CX504" s="207"/>
      <c r="CY504" s="207"/>
    </row>
    <row r="505" spans="3:103">
      <c r="C505" s="192"/>
      <c r="D505" s="192"/>
      <c r="E505" s="192"/>
      <c r="F505" s="192"/>
      <c r="G505" s="193"/>
      <c r="H505" s="192"/>
      <c r="I505" s="192"/>
      <c r="J505" s="194"/>
      <c r="K505" s="195"/>
      <c r="L505" s="195"/>
      <c r="M505" s="196"/>
      <c r="N505" s="197"/>
      <c r="O505" s="196"/>
      <c r="P505" s="198"/>
      <c r="Q505" s="198"/>
      <c r="R505" s="199"/>
      <c r="S505" s="199"/>
      <c r="T505" s="198"/>
      <c r="U505" s="199"/>
      <c r="V505" s="199"/>
      <c r="W505" s="199"/>
      <c r="X505" s="198"/>
      <c r="Y505" s="200"/>
      <c r="Z505" s="198"/>
      <c r="AA505" s="198"/>
      <c r="AB505" s="199"/>
      <c r="AC505" s="199"/>
      <c r="AD505" s="201"/>
      <c r="AE505" s="202"/>
      <c r="AF505" s="202"/>
      <c r="AG505" s="203"/>
      <c r="AH505" s="203"/>
      <c r="AI505" s="203"/>
      <c r="AJ505" s="203"/>
      <c r="AK505" s="203"/>
      <c r="AL505" s="203"/>
      <c r="AM505" s="203"/>
      <c r="AN505" s="203"/>
      <c r="AO505" s="203"/>
      <c r="AP505" s="203"/>
      <c r="AQ505" s="203"/>
      <c r="AR505" s="203"/>
      <c r="AS505" s="203"/>
      <c r="AT505" s="203"/>
      <c r="AU505" s="203"/>
      <c r="AV505" s="203"/>
      <c r="AW505" s="203"/>
      <c r="AX505" s="203"/>
      <c r="AY505" s="203"/>
      <c r="AZ505" s="203"/>
      <c r="BA505" s="203"/>
      <c r="BB505" s="204"/>
      <c r="BC505" s="204"/>
      <c r="BD505" s="204"/>
      <c r="BE505" s="204"/>
      <c r="BF505" s="204"/>
      <c r="BG505" s="204"/>
      <c r="BH505" s="204"/>
      <c r="BI505" s="204"/>
      <c r="BJ505" s="204"/>
      <c r="BK505" s="204"/>
      <c r="BL505" s="204"/>
      <c r="BM505" s="204"/>
      <c r="BN505" s="204"/>
      <c r="BO505" s="204"/>
      <c r="BP505" s="204"/>
      <c r="BQ505" s="204"/>
      <c r="BR505" s="204"/>
      <c r="BS505" s="204"/>
      <c r="BT505" s="204"/>
      <c r="BU505" s="204"/>
      <c r="BV505" s="205"/>
      <c r="BW505" s="205"/>
      <c r="BX505" s="205"/>
      <c r="BY505" s="204"/>
      <c r="BZ505" s="204"/>
      <c r="CA505" s="204"/>
      <c r="CB505" s="205"/>
      <c r="CC505" s="204"/>
      <c r="CD505" s="205"/>
      <c r="CE505" s="204"/>
      <c r="CF505" s="204"/>
      <c r="CG505" s="204"/>
      <c r="CH505" s="206"/>
      <c r="CI505" s="204"/>
      <c r="CJ505" s="204"/>
      <c r="CK505" s="204"/>
      <c r="CL505" s="204"/>
      <c r="CM505" s="204"/>
      <c r="CN505" s="206"/>
      <c r="CO505" s="204"/>
      <c r="CP505" s="204"/>
      <c r="CQ505" s="204"/>
      <c r="CR505" s="207"/>
      <c r="CS505" s="207"/>
      <c r="CT505" s="208"/>
      <c r="CU505" s="209"/>
      <c r="CV505" s="208"/>
      <c r="CW505" s="207"/>
      <c r="CX505" s="207"/>
      <c r="CY505" s="207"/>
    </row>
    <row r="506" spans="3:103">
      <c r="C506" s="192"/>
      <c r="D506" s="192"/>
      <c r="E506" s="192"/>
      <c r="F506" s="192"/>
      <c r="G506" s="193"/>
      <c r="H506" s="192"/>
      <c r="I506" s="192"/>
      <c r="J506" s="194"/>
      <c r="K506" s="195"/>
      <c r="L506" s="195"/>
      <c r="M506" s="196"/>
      <c r="N506" s="197"/>
      <c r="O506" s="196"/>
      <c r="P506" s="198"/>
      <c r="Q506" s="198"/>
      <c r="R506" s="199"/>
      <c r="S506" s="199"/>
      <c r="T506" s="198"/>
      <c r="U506" s="199"/>
      <c r="V506" s="199"/>
      <c r="W506" s="199"/>
      <c r="X506" s="198"/>
      <c r="Y506" s="200"/>
      <c r="Z506" s="198"/>
      <c r="AA506" s="198"/>
      <c r="AB506" s="199"/>
      <c r="AC506" s="199"/>
      <c r="AD506" s="201"/>
      <c r="AE506" s="202"/>
      <c r="AF506" s="202"/>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4"/>
      <c r="BC506" s="204"/>
      <c r="BD506" s="204"/>
      <c r="BE506" s="204"/>
      <c r="BF506" s="204"/>
      <c r="BG506" s="204"/>
      <c r="BH506" s="204"/>
      <c r="BI506" s="204"/>
      <c r="BJ506" s="204"/>
      <c r="BK506" s="204"/>
      <c r="BL506" s="204"/>
      <c r="BM506" s="204"/>
      <c r="BN506" s="204"/>
      <c r="BO506" s="204"/>
      <c r="BP506" s="204"/>
      <c r="BQ506" s="204"/>
      <c r="BR506" s="204"/>
      <c r="BS506" s="204"/>
      <c r="BT506" s="204"/>
      <c r="BU506" s="204"/>
      <c r="BV506" s="205"/>
      <c r="BW506" s="205"/>
      <c r="BX506" s="205"/>
      <c r="BY506" s="204"/>
      <c r="BZ506" s="204"/>
      <c r="CA506" s="204"/>
      <c r="CB506" s="205"/>
      <c r="CC506" s="204"/>
      <c r="CD506" s="205"/>
      <c r="CE506" s="204"/>
      <c r="CF506" s="204"/>
      <c r="CG506" s="204"/>
      <c r="CH506" s="206"/>
      <c r="CI506" s="204"/>
      <c r="CJ506" s="204"/>
      <c r="CK506" s="204"/>
      <c r="CL506" s="204"/>
      <c r="CM506" s="204"/>
      <c r="CN506" s="206"/>
      <c r="CO506" s="204"/>
      <c r="CP506" s="204"/>
      <c r="CQ506" s="204"/>
      <c r="CR506" s="207"/>
      <c r="CS506" s="207"/>
      <c r="CT506" s="208"/>
      <c r="CU506" s="209"/>
      <c r="CV506" s="208"/>
      <c r="CW506" s="207"/>
      <c r="CX506" s="207"/>
      <c r="CY506" s="207"/>
    </row>
    <row r="507" spans="3:103">
      <c r="C507" s="192"/>
      <c r="D507" s="192"/>
      <c r="E507" s="192"/>
      <c r="F507" s="192"/>
      <c r="G507" s="193"/>
      <c r="H507" s="192"/>
      <c r="I507" s="192"/>
      <c r="J507" s="194"/>
      <c r="K507" s="195"/>
      <c r="L507" s="195"/>
      <c r="M507" s="196"/>
      <c r="N507" s="197"/>
      <c r="O507" s="196"/>
      <c r="P507" s="198"/>
      <c r="Q507" s="198"/>
      <c r="R507" s="199"/>
      <c r="S507" s="199"/>
      <c r="T507" s="198"/>
      <c r="U507" s="199"/>
      <c r="V507" s="199"/>
      <c r="W507" s="199"/>
      <c r="X507" s="198"/>
      <c r="Y507" s="200"/>
      <c r="Z507" s="198"/>
      <c r="AA507" s="198"/>
      <c r="AB507" s="199"/>
      <c r="AC507" s="199"/>
      <c r="AD507" s="201"/>
      <c r="AE507" s="202"/>
      <c r="AF507" s="202"/>
      <c r="AG507" s="203"/>
      <c r="AH507" s="203"/>
      <c r="AI507" s="203"/>
      <c r="AJ507" s="203"/>
      <c r="AK507" s="203"/>
      <c r="AL507" s="203"/>
      <c r="AM507" s="203"/>
      <c r="AN507" s="203"/>
      <c r="AO507" s="203"/>
      <c r="AP507" s="203"/>
      <c r="AQ507" s="203"/>
      <c r="AR507" s="203"/>
      <c r="AS507" s="203"/>
      <c r="AT507" s="203"/>
      <c r="AU507" s="203"/>
      <c r="AV507" s="203"/>
      <c r="AW507" s="203"/>
      <c r="AX507" s="203"/>
      <c r="AY507" s="203"/>
      <c r="AZ507" s="203"/>
      <c r="BA507" s="203"/>
      <c r="BB507" s="204"/>
      <c r="BC507" s="204"/>
      <c r="BD507" s="204"/>
      <c r="BE507" s="204"/>
      <c r="BF507" s="204"/>
      <c r="BG507" s="204"/>
      <c r="BH507" s="204"/>
      <c r="BI507" s="204"/>
      <c r="BJ507" s="204"/>
      <c r="BK507" s="204"/>
      <c r="BL507" s="204"/>
      <c r="BM507" s="204"/>
      <c r="BN507" s="204"/>
      <c r="BO507" s="204"/>
      <c r="BP507" s="204"/>
      <c r="BQ507" s="204"/>
      <c r="BR507" s="204"/>
      <c r="BS507" s="204"/>
      <c r="BT507" s="204"/>
      <c r="BU507" s="204"/>
      <c r="BV507" s="205"/>
      <c r="BW507" s="205"/>
      <c r="BX507" s="205"/>
      <c r="BY507" s="204"/>
      <c r="BZ507" s="204"/>
      <c r="CA507" s="204"/>
      <c r="CB507" s="205"/>
      <c r="CC507" s="204"/>
      <c r="CD507" s="205"/>
      <c r="CE507" s="204"/>
      <c r="CF507" s="204"/>
      <c r="CG507" s="204"/>
      <c r="CH507" s="206"/>
      <c r="CI507" s="204"/>
      <c r="CJ507" s="204"/>
      <c r="CK507" s="204"/>
      <c r="CL507" s="204"/>
      <c r="CM507" s="204"/>
      <c r="CN507" s="206"/>
      <c r="CO507" s="204"/>
      <c r="CP507" s="204"/>
      <c r="CQ507" s="204"/>
      <c r="CR507" s="207"/>
      <c r="CS507" s="207"/>
      <c r="CT507" s="208"/>
      <c r="CU507" s="209"/>
      <c r="CV507" s="208"/>
      <c r="CW507" s="207"/>
      <c r="CX507" s="207"/>
      <c r="CY507" s="207"/>
    </row>
    <row r="508" spans="3:103">
      <c r="C508" s="192"/>
      <c r="D508" s="192"/>
      <c r="E508" s="192"/>
      <c r="F508" s="192"/>
      <c r="G508" s="193"/>
      <c r="H508" s="192"/>
      <c r="I508" s="192"/>
      <c r="J508" s="194"/>
      <c r="K508" s="195"/>
      <c r="L508" s="195"/>
      <c r="M508" s="196"/>
      <c r="N508" s="197"/>
      <c r="O508" s="196"/>
      <c r="P508" s="198"/>
      <c r="Q508" s="198"/>
      <c r="R508" s="199"/>
      <c r="S508" s="199"/>
      <c r="T508" s="198"/>
      <c r="U508" s="199"/>
      <c r="V508" s="199"/>
      <c r="W508" s="199"/>
      <c r="X508" s="198"/>
      <c r="Y508" s="200"/>
      <c r="Z508" s="198"/>
      <c r="AA508" s="198"/>
      <c r="AB508" s="199"/>
      <c r="AC508" s="199"/>
      <c r="AD508" s="201"/>
      <c r="AE508" s="202"/>
      <c r="AF508" s="202"/>
      <c r="AG508" s="203"/>
      <c r="AH508" s="203"/>
      <c r="AI508" s="203"/>
      <c r="AJ508" s="203"/>
      <c r="AK508" s="203"/>
      <c r="AL508" s="203"/>
      <c r="AM508" s="203"/>
      <c r="AN508" s="203"/>
      <c r="AO508" s="203"/>
      <c r="AP508" s="203"/>
      <c r="AQ508" s="203"/>
      <c r="AR508" s="203"/>
      <c r="AS508" s="203"/>
      <c r="AT508" s="203"/>
      <c r="AU508" s="203"/>
      <c r="AV508" s="203"/>
      <c r="AW508" s="203"/>
      <c r="AX508" s="203"/>
      <c r="AY508" s="203"/>
      <c r="AZ508" s="203"/>
      <c r="BA508" s="203"/>
      <c r="BB508" s="204"/>
      <c r="BC508" s="204"/>
      <c r="BD508" s="204"/>
      <c r="BE508" s="204"/>
      <c r="BF508" s="204"/>
      <c r="BG508" s="204"/>
      <c r="BH508" s="204"/>
      <c r="BI508" s="204"/>
      <c r="BJ508" s="204"/>
      <c r="BK508" s="204"/>
      <c r="BL508" s="204"/>
      <c r="BM508" s="204"/>
      <c r="BN508" s="204"/>
      <c r="BO508" s="204"/>
      <c r="BP508" s="204"/>
      <c r="BQ508" s="204"/>
      <c r="BR508" s="204"/>
      <c r="BS508" s="204"/>
      <c r="BT508" s="204"/>
      <c r="BU508" s="204"/>
      <c r="BV508" s="205"/>
      <c r="BW508" s="205"/>
      <c r="BX508" s="205"/>
      <c r="BY508" s="204"/>
      <c r="BZ508" s="204"/>
      <c r="CA508" s="204"/>
      <c r="CB508" s="205"/>
      <c r="CC508" s="204"/>
      <c r="CD508" s="205"/>
      <c r="CE508" s="204"/>
      <c r="CF508" s="204"/>
      <c r="CG508" s="204"/>
      <c r="CH508" s="206"/>
      <c r="CI508" s="204"/>
      <c r="CJ508" s="204"/>
      <c r="CK508" s="204"/>
      <c r="CL508" s="204"/>
      <c r="CM508" s="204"/>
      <c r="CN508" s="206"/>
      <c r="CO508" s="204"/>
      <c r="CP508" s="204"/>
      <c r="CQ508" s="204"/>
      <c r="CR508" s="207"/>
      <c r="CS508" s="207"/>
      <c r="CT508" s="208"/>
      <c r="CU508" s="209"/>
      <c r="CV508" s="208"/>
      <c r="CW508" s="207"/>
      <c r="CX508" s="207"/>
      <c r="CY508" s="207"/>
    </row>
    <row r="509" spans="3:103">
      <c r="C509" s="192"/>
      <c r="D509" s="192"/>
      <c r="E509" s="192"/>
      <c r="F509" s="192"/>
      <c r="G509" s="193"/>
      <c r="H509" s="192"/>
      <c r="I509" s="192"/>
      <c r="J509" s="194"/>
      <c r="K509" s="195"/>
      <c r="L509" s="195"/>
      <c r="M509" s="196"/>
      <c r="N509" s="197"/>
      <c r="O509" s="196"/>
      <c r="P509" s="198"/>
      <c r="Q509" s="198"/>
      <c r="R509" s="199"/>
      <c r="S509" s="199"/>
      <c r="T509" s="198"/>
      <c r="U509" s="199"/>
      <c r="V509" s="199"/>
      <c r="W509" s="199"/>
      <c r="X509" s="198"/>
      <c r="Y509" s="200"/>
      <c r="Z509" s="198"/>
      <c r="AA509" s="198"/>
      <c r="AB509" s="199"/>
      <c r="AC509" s="199"/>
      <c r="AD509" s="201"/>
      <c r="AE509" s="202"/>
      <c r="AF509" s="202"/>
      <c r="AG509" s="203"/>
      <c r="AH509" s="203"/>
      <c r="AI509" s="203"/>
      <c r="AJ509" s="203"/>
      <c r="AK509" s="203"/>
      <c r="AL509" s="203"/>
      <c r="AM509" s="203"/>
      <c r="AN509" s="203"/>
      <c r="AO509" s="203"/>
      <c r="AP509" s="203"/>
      <c r="AQ509" s="203"/>
      <c r="AR509" s="203"/>
      <c r="AS509" s="203"/>
      <c r="AT509" s="203"/>
      <c r="AU509" s="203"/>
      <c r="AV509" s="203"/>
      <c r="AW509" s="203"/>
      <c r="AX509" s="203"/>
      <c r="AY509" s="203"/>
      <c r="AZ509" s="203"/>
      <c r="BA509" s="203"/>
      <c r="BB509" s="204"/>
      <c r="BC509" s="204"/>
      <c r="BD509" s="204"/>
      <c r="BE509" s="204"/>
      <c r="BF509" s="204"/>
      <c r="BG509" s="204"/>
      <c r="BH509" s="204"/>
      <c r="BI509" s="204"/>
      <c r="BJ509" s="204"/>
      <c r="BK509" s="204"/>
      <c r="BL509" s="204"/>
      <c r="BM509" s="204"/>
      <c r="BN509" s="204"/>
      <c r="BO509" s="204"/>
      <c r="BP509" s="204"/>
      <c r="BQ509" s="204"/>
      <c r="BR509" s="204"/>
      <c r="BS509" s="204"/>
      <c r="BT509" s="204"/>
      <c r="BU509" s="204"/>
      <c r="BV509" s="205"/>
      <c r="BW509" s="205"/>
      <c r="BX509" s="205"/>
      <c r="BY509" s="204"/>
      <c r="BZ509" s="204"/>
      <c r="CA509" s="204"/>
      <c r="CB509" s="205"/>
      <c r="CC509" s="204"/>
      <c r="CD509" s="205"/>
      <c r="CE509" s="204"/>
      <c r="CF509" s="204"/>
      <c r="CG509" s="204"/>
      <c r="CH509" s="206"/>
      <c r="CI509" s="204"/>
      <c r="CJ509" s="204"/>
      <c r="CK509" s="204"/>
      <c r="CL509" s="204"/>
      <c r="CM509" s="204"/>
      <c r="CN509" s="206"/>
      <c r="CO509" s="204"/>
      <c r="CP509" s="204"/>
      <c r="CQ509" s="204"/>
      <c r="CR509" s="207"/>
      <c r="CS509" s="207"/>
      <c r="CT509" s="208"/>
      <c r="CU509" s="209"/>
      <c r="CV509" s="208"/>
      <c r="CW509" s="207"/>
      <c r="CX509" s="207"/>
      <c r="CY509" s="207"/>
    </row>
    <row r="510" spans="3:103">
      <c r="C510" s="192"/>
      <c r="D510" s="192"/>
      <c r="E510" s="192"/>
      <c r="F510" s="192"/>
      <c r="G510" s="193"/>
      <c r="H510" s="192"/>
      <c r="I510" s="192"/>
      <c r="J510" s="194"/>
      <c r="K510" s="195"/>
      <c r="L510" s="195"/>
      <c r="M510" s="196"/>
      <c r="N510" s="197"/>
      <c r="O510" s="196"/>
      <c r="P510" s="198"/>
      <c r="Q510" s="198"/>
      <c r="R510" s="199"/>
      <c r="S510" s="199"/>
      <c r="T510" s="198"/>
      <c r="U510" s="199"/>
      <c r="V510" s="199"/>
      <c r="W510" s="199"/>
      <c r="X510" s="198"/>
      <c r="Y510" s="200"/>
      <c r="Z510" s="198"/>
      <c r="AA510" s="198"/>
      <c r="AB510" s="199"/>
      <c r="AC510" s="199"/>
      <c r="AD510" s="201"/>
      <c r="AE510" s="202"/>
      <c r="AF510" s="202"/>
      <c r="AG510" s="203"/>
      <c r="AH510" s="203"/>
      <c r="AI510" s="203"/>
      <c r="AJ510" s="203"/>
      <c r="AK510" s="203"/>
      <c r="AL510" s="203"/>
      <c r="AM510" s="203"/>
      <c r="AN510" s="203"/>
      <c r="AO510" s="203"/>
      <c r="AP510" s="203"/>
      <c r="AQ510" s="203"/>
      <c r="AR510" s="203"/>
      <c r="AS510" s="203"/>
      <c r="AT510" s="203"/>
      <c r="AU510" s="203"/>
      <c r="AV510" s="203"/>
      <c r="AW510" s="203"/>
      <c r="AX510" s="203"/>
      <c r="AY510" s="203"/>
      <c r="AZ510" s="203"/>
      <c r="BA510" s="203"/>
      <c r="BB510" s="204"/>
      <c r="BC510" s="204"/>
      <c r="BD510" s="204"/>
      <c r="BE510" s="204"/>
      <c r="BF510" s="204"/>
      <c r="BG510" s="204"/>
      <c r="BH510" s="204"/>
      <c r="BI510" s="204"/>
      <c r="BJ510" s="204"/>
      <c r="BK510" s="204"/>
      <c r="BL510" s="204"/>
      <c r="BM510" s="204"/>
      <c r="BN510" s="204"/>
      <c r="BO510" s="204"/>
      <c r="BP510" s="204"/>
      <c r="BQ510" s="204"/>
      <c r="BR510" s="204"/>
      <c r="BS510" s="204"/>
      <c r="BT510" s="204"/>
      <c r="BU510" s="204"/>
      <c r="BV510" s="205"/>
      <c r="BW510" s="205"/>
      <c r="BX510" s="205"/>
      <c r="BY510" s="204"/>
      <c r="BZ510" s="204"/>
      <c r="CA510" s="204"/>
      <c r="CB510" s="205"/>
      <c r="CC510" s="204"/>
      <c r="CD510" s="205"/>
      <c r="CE510" s="204"/>
      <c r="CF510" s="204"/>
      <c r="CG510" s="204"/>
      <c r="CH510" s="206"/>
      <c r="CI510" s="204"/>
      <c r="CJ510" s="204"/>
      <c r="CK510" s="204"/>
      <c r="CL510" s="204"/>
      <c r="CM510" s="204"/>
      <c r="CN510" s="206"/>
      <c r="CO510" s="204"/>
      <c r="CP510" s="204"/>
      <c r="CQ510" s="204"/>
      <c r="CR510" s="207"/>
      <c r="CS510" s="207"/>
      <c r="CT510" s="208"/>
      <c r="CU510" s="209"/>
      <c r="CV510" s="208"/>
      <c r="CW510" s="207"/>
      <c r="CX510" s="207"/>
      <c r="CY510" s="207"/>
    </row>
    <row r="511" spans="3:103">
      <c r="C511" s="192"/>
      <c r="D511" s="192"/>
      <c r="E511" s="192"/>
      <c r="F511" s="192"/>
      <c r="G511" s="193"/>
      <c r="H511" s="192"/>
      <c r="I511" s="192"/>
      <c r="J511" s="194"/>
      <c r="K511" s="195"/>
      <c r="L511" s="195"/>
      <c r="M511" s="196"/>
      <c r="N511" s="197"/>
      <c r="O511" s="196"/>
      <c r="P511" s="198"/>
      <c r="Q511" s="198"/>
      <c r="R511" s="199"/>
      <c r="S511" s="199"/>
      <c r="T511" s="198"/>
      <c r="U511" s="199"/>
      <c r="V511" s="199"/>
      <c r="W511" s="199"/>
      <c r="X511" s="198"/>
      <c r="Y511" s="200"/>
      <c r="Z511" s="198"/>
      <c r="AA511" s="198"/>
      <c r="AB511" s="199"/>
      <c r="AC511" s="199"/>
      <c r="AD511" s="201"/>
      <c r="AE511" s="202"/>
      <c r="AF511" s="202"/>
      <c r="AG511" s="203"/>
      <c r="AH511" s="203"/>
      <c r="AI511" s="203"/>
      <c r="AJ511" s="203"/>
      <c r="AK511" s="203"/>
      <c r="AL511" s="203"/>
      <c r="AM511" s="203"/>
      <c r="AN511" s="203"/>
      <c r="AO511" s="203"/>
      <c r="AP511" s="203"/>
      <c r="AQ511" s="203"/>
      <c r="AR511" s="203"/>
      <c r="AS511" s="203"/>
      <c r="AT511" s="203"/>
      <c r="AU511" s="203"/>
      <c r="AV511" s="203"/>
      <c r="AW511" s="203"/>
      <c r="AX511" s="203"/>
      <c r="AY511" s="203"/>
      <c r="AZ511" s="203"/>
      <c r="BA511" s="203"/>
      <c r="BB511" s="204"/>
      <c r="BC511" s="204"/>
      <c r="BD511" s="204"/>
      <c r="BE511" s="204"/>
      <c r="BF511" s="204"/>
      <c r="BG511" s="204"/>
      <c r="BH511" s="204"/>
      <c r="BI511" s="204"/>
      <c r="BJ511" s="204"/>
      <c r="BK511" s="204"/>
      <c r="BL511" s="204"/>
      <c r="BM511" s="204"/>
      <c r="BN511" s="204"/>
      <c r="BO511" s="204"/>
      <c r="BP511" s="204"/>
      <c r="BQ511" s="204"/>
      <c r="BR511" s="204"/>
      <c r="BS511" s="204"/>
      <c r="BT511" s="204"/>
      <c r="BU511" s="204"/>
      <c r="BV511" s="205"/>
      <c r="BW511" s="205"/>
      <c r="BX511" s="205"/>
      <c r="BY511" s="204"/>
      <c r="BZ511" s="204"/>
      <c r="CA511" s="204"/>
      <c r="CB511" s="205"/>
      <c r="CC511" s="204"/>
      <c r="CD511" s="205"/>
      <c r="CE511" s="204"/>
      <c r="CF511" s="204"/>
      <c r="CG511" s="204"/>
      <c r="CH511" s="206"/>
      <c r="CI511" s="204"/>
      <c r="CJ511" s="204"/>
      <c r="CK511" s="204"/>
      <c r="CL511" s="204"/>
      <c r="CM511" s="204"/>
      <c r="CN511" s="206"/>
      <c r="CO511" s="204"/>
      <c r="CP511" s="204"/>
      <c r="CQ511" s="204"/>
      <c r="CR511" s="207"/>
      <c r="CS511" s="207"/>
      <c r="CT511" s="208"/>
      <c r="CU511" s="209"/>
      <c r="CV511" s="208"/>
      <c r="CW511" s="207"/>
      <c r="CX511" s="207"/>
      <c r="CY511" s="207"/>
    </row>
    <row r="512" spans="3:103">
      <c r="C512" s="192"/>
      <c r="D512" s="192"/>
      <c r="E512" s="192"/>
      <c r="F512" s="192"/>
      <c r="G512" s="193"/>
      <c r="H512" s="192"/>
      <c r="I512" s="192"/>
      <c r="J512" s="194"/>
      <c r="K512" s="195"/>
      <c r="L512" s="195"/>
      <c r="M512" s="196"/>
      <c r="N512" s="197"/>
      <c r="O512" s="196"/>
      <c r="P512" s="198"/>
      <c r="Q512" s="198"/>
      <c r="R512" s="199"/>
      <c r="S512" s="199"/>
      <c r="T512" s="198"/>
      <c r="U512" s="199"/>
      <c r="V512" s="199"/>
      <c r="W512" s="199"/>
      <c r="X512" s="198"/>
      <c r="Y512" s="200"/>
      <c r="Z512" s="198"/>
      <c r="AA512" s="198"/>
      <c r="AB512" s="199"/>
      <c r="AC512" s="199"/>
      <c r="AD512" s="201"/>
      <c r="AE512" s="202"/>
      <c r="AF512" s="202"/>
      <c r="AG512" s="203"/>
      <c r="AH512" s="203"/>
      <c r="AI512" s="203"/>
      <c r="AJ512" s="203"/>
      <c r="AK512" s="203"/>
      <c r="AL512" s="203"/>
      <c r="AM512" s="203"/>
      <c r="AN512" s="203"/>
      <c r="AO512" s="203"/>
      <c r="AP512" s="203"/>
      <c r="AQ512" s="203"/>
      <c r="AR512" s="203"/>
      <c r="AS512" s="203"/>
      <c r="AT512" s="203"/>
      <c r="AU512" s="203"/>
      <c r="AV512" s="203"/>
      <c r="AW512" s="203"/>
      <c r="AX512" s="203"/>
      <c r="AY512" s="203"/>
      <c r="AZ512" s="203"/>
      <c r="BA512" s="203"/>
      <c r="BB512" s="204"/>
      <c r="BC512" s="204"/>
      <c r="BD512" s="204"/>
      <c r="BE512" s="204"/>
      <c r="BF512" s="204"/>
      <c r="BG512" s="204"/>
      <c r="BH512" s="204"/>
      <c r="BI512" s="204"/>
      <c r="BJ512" s="204"/>
      <c r="BK512" s="204"/>
      <c r="BL512" s="204"/>
      <c r="BM512" s="204"/>
      <c r="BN512" s="204"/>
      <c r="BO512" s="204"/>
      <c r="BP512" s="204"/>
      <c r="BQ512" s="204"/>
      <c r="BR512" s="204"/>
      <c r="BS512" s="204"/>
      <c r="BT512" s="204"/>
      <c r="BU512" s="204"/>
      <c r="BV512" s="205"/>
      <c r="BW512" s="205"/>
      <c r="BX512" s="205"/>
      <c r="BY512" s="204"/>
      <c r="BZ512" s="204"/>
      <c r="CA512" s="204"/>
      <c r="CB512" s="205"/>
      <c r="CC512" s="204"/>
      <c r="CD512" s="205"/>
      <c r="CE512" s="204"/>
      <c r="CF512" s="204"/>
      <c r="CG512" s="204"/>
      <c r="CH512" s="206"/>
      <c r="CI512" s="204"/>
      <c r="CJ512" s="204"/>
      <c r="CK512" s="204"/>
      <c r="CL512" s="204"/>
      <c r="CM512" s="204"/>
      <c r="CN512" s="206"/>
      <c r="CO512" s="204"/>
      <c r="CP512" s="204"/>
      <c r="CQ512" s="204"/>
      <c r="CR512" s="207"/>
      <c r="CS512" s="207"/>
      <c r="CT512" s="208"/>
      <c r="CU512" s="209"/>
      <c r="CV512" s="208"/>
      <c r="CW512" s="207"/>
      <c r="CX512" s="207"/>
      <c r="CY512" s="207"/>
    </row>
    <row r="513" spans="3:103">
      <c r="C513" s="192"/>
      <c r="D513" s="192"/>
      <c r="E513" s="192"/>
      <c r="F513" s="192"/>
      <c r="G513" s="193"/>
      <c r="H513" s="192"/>
      <c r="I513" s="192"/>
      <c r="J513" s="194"/>
      <c r="K513" s="195"/>
      <c r="L513" s="195"/>
      <c r="M513" s="196"/>
      <c r="N513" s="197"/>
      <c r="O513" s="196"/>
      <c r="P513" s="198"/>
      <c r="Q513" s="198"/>
      <c r="R513" s="199"/>
      <c r="S513" s="199"/>
      <c r="T513" s="198"/>
      <c r="U513" s="199"/>
      <c r="V513" s="199"/>
      <c r="W513" s="199"/>
      <c r="X513" s="198"/>
      <c r="Y513" s="200"/>
      <c r="Z513" s="198"/>
      <c r="AA513" s="198"/>
      <c r="AB513" s="199"/>
      <c r="AC513" s="199"/>
      <c r="AD513" s="201"/>
      <c r="AE513" s="202"/>
      <c r="AF513" s="202"/>
      <c r="AG513" s="203"/>
      <c r="AH513" s="203"/>
      <c r="AI513" s="203"/>
      <c r="AJ513" s="203"/>
      <c r="AK513" s="203"/>
      <c r="AL513" s="203"/>
      <c r="AM513" s="203"/>
      <c r="AN513" s="203"/>
      <c r="AO513" s="203"/>
      <c r="AP513" s="203"/>
      <c r="AQ513" s="203"/>
      <c r="AR513" s="203"/>
      <c r="AS513" s="203"/>
      <c r="AT513" s="203"/>
      <c r="AU513" s="203"/>
      <c r="AV513" s="203"/>
      <c r="AW513" s="203"/>
      <c r="AX513" s="203"/>
      <c r="AY513" s="203"/>
      <c r="AZ513" s="203"/>
      <c r="BA513" s="203"/>
      <c r="BB513" s="204"/>
      <c r="BC513" s="204"/>
      <c r="BD513" s="204"/>
      <c r="BE513" s="204"/>
      <c r="BF513" s="204"/>
      <c r="BG513" s="204"/>
      <c r="BH513" s="204"/>
      <c r="BI513" s="204"/>
      <c r="BJ513" s="204"/>
      <c r="BK513" s="204"/>
      <c r="BL513" s="204"/>
      <c r="BM513" s="204"/>
      <c r="BN513" s="204"/>
      <c r="BO513" s="204"/>
      <c r="BP513" s="204"/>
      <c r="BQ513" s="204"/>
      <c r="BR513" s="204"/>
      <c r="BS513" s="204"/>
      <c r="BT513" s="204"/>
      <c r="BU513" s="204"/>
      <c r="BV513" s="205"/>
      <c r="BW513" s="205"/>
      <c r="BX513" s="205"/>
      <c r="BY513" s="204"/>
      <c r="BZ513" s="204"/>
      <c r="CA513" s="204"/>
      <c r="CB513" s="205"/>
      <c r="CC513" s="204"/>
      <c r="CD513" s="205"/>
      <c r="CE513" s="204"/>
      <c r="CF513" s="204"/>
      <c r="CG513" s="204"/>
      <c r="CH513" s="206"/>
      <c r="CI513" s="204"/>
      <c r="CJ513" s="204"/>
      <c r="CK513" s="204"/>
      <c r="CL513" s="204"/>
      <c r="CM513" s="204"/>
      <c r="CN513" s="206"/>
      <c r="CO513" s="204"/>
      <c r="CP513" s="204"/>
      <c r="CQ513" s="204"/>
      <c r="CR513" s="207"/>
      <c r="CS513" s="207"/>
      <c r="CT513" s="208"/>
      <c r="CU513" s="209"/>
      <c r="CV513" s="208"/>
      <c r="CW513" s="207"/>
      <c r="CX513" s="207"/>
      <c r="CY513" s="207"/>
    </row>
    <row r="514" spans="3:103">
      <c r="C514" s="192"/>
      <c r="D514" s="192"/>
      <c r="E514" s="192"/>
      <c r="F514" s="192"/>
      <c r="G514" s="193"/>
      <c r="H514" s="192"/>
      <c r="I514" s="192"/>
      <c r="J514" s="194"/>
      <c r="K514" s="195"/>
      <c r="L514" s="195"/>
      <c r="M514" s="196"/>
      <c r="N514" s="197"/>
      <c r="O514" s="196"/>
      <c r="P514" s="198"/>
      <c r="Q514" s="198"/>
      <c r="R514" s="199"/>
      <c r="S514" s="199"/>
      <c r="T514" s="198"/>
      <c r="U514" s="199"/>
      <c r="V514" s="199"/>
      <c r="W514" s="199"/>
      <c r="X514" s="198"/>
      <c r="Y514" s="200"/>
      <c r="Z514" s="198"/>
      <c r="AA514" s="198"/>
      <c r="AB514" s="199"/>
      <c r="AC514" s="199"/>
      <c r="AD514" s="201"/>
      <c r="AE514" s="202"/>
      <c r="AF514" s="202"/>
      <c r="AG514" s="203"/>
      <c r="AH514" s="203"/>
      <c r="AI514" s="203"/>
      <c r="AJ514" s="203"/>
      <c r="AK514" s="203"/>
      <c r="AL514" s="203"/>
      <c r="AM514" s="203"/>
      <c r="AN514" s="203"/>
      <c r="AO514" s="203"/>
      <c r="AP514" s="203"/>
      <c r="AQ514" s="203"/>
      <c r="AR514" s="203"/>
      <c r="AS514" s="203"/>
      <c r="AT514" s="203"/>
      <c r="AU514" s="203"/>
      <c r="AV514" s="203"/>
      <c r="AW514" s="203"/>
      <c r="AX514" s="203"/>
      <c r="AY514" s="203"/>
      <c r="AZ514" s="203"/>
      <c r="BA514" s="203"/>
      <c r="BB514" s="204"/>
      <c r="BC514" s="204"/>
      <c r="BD514" s="204"/>
      <c r="BE514" s="204"/>
      <c r="BF514" s="204"/>
      <c r="BG514" s="204"/>
      <c r="BH514" s="204"/>
      <c r="BI514" s="204"/>
      <c r="BJ514" s="204"/>
      <c r="BK514" s="204"/>
      <c r="BL514" s="204"/>
      <c r="BM514" s="204"/>
      <c r="BN514" s="204"/>
      <c r="BO514" s="204"/>
      <c r="BP514" s="204"/>
      <c r="BQ514" s="204"/>
      <c r="BR514" s="204"/>
      <c r="BS514" s="204"/>
      <c r="BT514" s="204"/>
      <c r="BU514" s="204"/>
      <c r="BV514" s="205"/>
      <c r="BW514" s="205"/>
      <c r="BX514" s="205"/>
      <c r="BY514" s="204"/>
      <c r="BZ514" s="204"/>
      <c r="CA514" s="204"/>
      <c r="CB514" s="205"/>
      <c r="CC514" s="204"/>
      <c r="CD514" s="205"/>
      <c r="CE514" s="204"/>
      <c r="CF514" s="204"/>
      <c r="CG514" s="204"/>
      <c r="CH514" s="206"/>
      <c r="CI514" s="204"/>
      <c r="CJ514" s="204"/>
      <c r="CK514" s="204"/>
      <c r="CL514" s="204"/>
      <c r="CM514" s="204"/>
      <c r="CN514" s="206"/>
      <c r="CO514" s="204"/>
      <c r="CP514" s="204"/>
      <c r="CQ514" s="204"/>
      <c r="CR514" s="207"/>
      <c r="CS514" s="207"/>
      <c r="CT514" s="208"/>
      <c r="CU514" s="209"/>
      <c r="CV514" s="208"/>
      <c r="CW514" s="207"/>
      <c r="CX514" s="207"/>
      <c r="CY514" s="207"/>
    </row>
    <row r="515" spans="3:103">
      <c r="C515" s="192"/>
      <c r="D515" s="192"/>
      <c r="E515" s="192"/>
      <c r="F515" s="192"/>
      <c r="G515" s="193"/>
      <c r="H515" s="192"/>
      <c r="I515" s="192"/>
      <c r="J515" s="194"/>
      <c r="K515" s="195"/>
      <c r="L515" s="195"/>
      <c r="M515" s="196"/>
      <c r="N515" s="197"/>
      <c r="O515" s="196"/>
      <c r="P515" s="198"/>
      <c r="Q515" s="198"/>
      <c r="R515" s="199"/>
      <c r="S515" s="199"/>
      <c r="T515" s="198"/>
      <c r="U515" s="199"/>
      <c r="V515" s="199"/>
      <c r="W515" s="199"/>
      <c r="X515" s="198"/>
      <c r="Y515" s="200"/>
      <c r="Z515" s="198"/>
      <c r="AA515" s="198"/>
      <c r="AB515" s="199"/>
      <c r="AC515" s="199"/>
      <c r="AD515" s="201"/>
      <c r="AE515" s="202"/>
      <c r="AF515" s="202"/>
      <c r="AG515" s="203"/>
      <c r="AH515" s="203"/>
      <c r="AI515" s="203"/>
      <c r="AJ515" s="203"/>
      <c r="AK515" s="203"/>
      <c r="AL515" s="203"/>
      <c r="AM515" s="203"/>
      <c r="AN515" s="203"/>
      <c r="AO515" s="203"/>
      <c r="AP515" s="203"/>
      <c r="AQ515" s="203"/>
      <c r="AR515" s="203"/>
      <c r="AS515" s="203"/>
      <c r="AT515" s="203"/>
      <c r="AU515" s="203"/>
      <c r="AV515" s="203"/>
      <c r="AW515" s="203"/>
      <c r="AX515" s="203"/>
      <c r="AY515" s="203"/>
      <c r="AZ515" s="203"/>
      <c r="BA515" s="203"/>
      <c r="BB515" s="204"/>
      <c r="BC515" s="204"/>
      <c r="BD515" s="204"/>
      <c r="BE515" s="204"/>
      <c r="BF515" s="204"/>
      <c r="BG515" s="204"/>
      <c r="BH515" s="204"/>
      <c r="BI515" s="204"/>
      <c r="BJ515" s="204"/>
      <c r="BK515" s="204"/>
      <c r="BL515" s="204"/>
      <c r="BM515" s="204"/>
      <c r="BN515" s="204"/>
      <c r="BO515" s="204"/>
      <c r="BP515" s="204"/>
      <c r="BQ515" s="204"/>
      <c r="BR515" s="204"/>
      <c r="BS515" s="204"/>
      <c r="BT515" s="204"/>
      <c r="BU515" s="204"/>
      <c r="BV515" s="205"/>
      <c r="BW515" s="205"/>
      <c r="BX515" s="205"/>
      <c r="BY515" s="204"/>
      <c r="BZ515" s="204"/>
      <c r="CA515" s="204"/>
      <c r="CB515" s="205"/>
      <c r="CC515" s="204"/>
      <c r="CD515" s="205"/>
      <c r="CE515" s="204"/>
      <c r="CF515" s="204"/>
      <c r="CG515" s="204"/>
      <c r="CH515" s="206"/>
      <c r="CI515" s="204"/>
      <c r="CJ515" s="204"/>
      <c r="CK515" s="204"/>
      <c r="CL515" s="204"/>
      <c r="CM515" s="204"/>
      <c r="CN515" s="206"/>
      <c r="CO515" s="204"/>
      <c r="CP515" s="204"/>
      <c r="CQ515" s="204"/>
      <c r="CR515" s="207"/>
      <c r="CS515" s="207"/>
      <c r="CT515" s="208"/>
      <c r="CU515" s="209"/>
      <c r="CV515" s="208"/>
      <c r="CW515" s="207"/>
      <c r="CX515" s="207"/>
      <c r="CY515" s="207"/>
    </row>
    <row r="516" spans="3:103">
      <c r="C516" s="192"/>
      <c r="D516" s="192"/>
      <c r="E516" s="192"/>
      <c r="F516" s="192"/>
      <c r="G516" s="193"/>
      <c r="H516" s="192"/>
      <c r="I516" s="192"/>
      <c r="J516" s="194"/>
      <c r="K516" s="195"/>
      <c r="L516" s="195"/>
      <c r="M516" s="196"/>
      <c r="N516" s="197"/>
      <c r="O516" s="196"/>
      <c r="P516" s="198"/>
      <c r="Q516" s="198"/>
      <c r="R516" s="199"/>
      <c r="S516" s="199"/>
      <c r="T516" s="198"/>
      <c r="U516" s="199"/>
      <c r="V516" s="199"/>
      <c r="W516" s="199"/>
      <c r="X516" s="198"/>
      <c r="Y516" s="200"/>
      <c r="Z516" s="198"/>
      <c r="AA516" s="198"/>
      <c r="AB516" s="199"/>
      <c r="AC516" s="199"/>
      <c r="AD516" s="201"/>
      <c r="AE516" s="202"/>
      <c r="AF516" s="202"/>
      <c r="AG516" s="203"/>
      <c r="AH516" s="203"/>
      <c r="AI516" s="203"/>
      <c r="AJ516" s="203"/>
      <c r="AK516" s="203"/>
      <c r="AL516" s="203"/>
      <c r="AM516" s="203"/>
      <c r="AN516" s="203"/>
      <c r="AO516" s="203"/>
      <c r="AP516" s="203"/>
      <c r="AQ516" s="203"/>
      <c r="AR516" s="203"/>
      <c r="AS516" s="203"/>
      <c r="AT516" s="203"/>
      <c r="AU516" s="203"/>
      <c r="AV516" s="203"/>
      <c r="AW516" s="203"/>
      <c r="AX516" s="203"/>
      <c r="AY516" s="203"/>
      <c r="AZ516" s="203"/>
      <c r="BA516" s="203"/>
      <c r="BB516" s="204"/>
      <c r="BC516" s="204"/>
      <c r="BD516" s="204"/>
      <c r="BE516" s="204"/>
      <c r="BF516" s="204"/>
      <c r="BG516" s="204"/>
      <c r="BH516" s="204"/>
      <c r="BI516" s="204"/>
      <c r="BJ516" s="204"/>
      <c r="BK516" s="204"/>
      <c r="BL516" s="204"/>
      <c r="BM516" s="204"/>
      <c r="BN516" s="204"/>
      <c r="BO516" s="204"/>
      <c r="BP516" s="204"/>
      <c r="BQ516" s="204"/>
      <c r="BR516" s="204"/>
      <c r="BS516" s="204"/>
      <c r="BT516" s="204"/>
      <c r="BU516" s="204"/>
      <c r="BV516" s="205"/>
      <c r="BW516" s="205"/>
      <c r="BX516" s="205"/>
      <c r="BY516" s="204"/>
      <c r="BZ516" s="204"/>
      <c r="CA516" s="204"/>
      <c r="CB516" s="205"/>
      <c r="CC516" s="204"/>
      <c r="CD516" s="205"/>
      <c r="CE516" s="204"/>
      <c r="CF516" s="204"/>
      <c r="CG516" s="204"/>
      <c r="CH516" s="206"/>
      <c r="CI516" s="204"/>
      <c r="CJ516" s="204"/>
      <c r="CK516" s="204"/>
      <c r="CL516" s="204"/>
      <c r="CM516" s="204"/>
      <c r="CN516" s="206"/>
      <c r="CO516" s="204"/>
      <c r="CP516" s="204"/>
      <c r="CQ516" s="204"/>
      <c r="CR516" s="207"/>
      <c r="CS516" s="207"/>
      <c r="CT516" s="208"/>
      <c r="CU516" s="209"/>
      <c r="CV516" s="208"/>
      <c r="CW516" s="207"/>
      <c r="CX516" s="207"/>
      <c r="CY516" s="207"/>
    </row>
    <row r="517" spans="3:103">
      <c r="C517" s="192"/>
      <c r="D517" s="192"/>
      <c r="E517" s="192"/>
      <c r="F517" s="192"/>
      <c r="G517" s="193"/>
      <c r="H517" s="192"/>
      <c r="I517" s="192"/>
      <c r="J517" s="194"/>
      <c r="K517" s="195"/>
      <c r="L517" s="195"/>
      <c r="M517" s="196"/>
      <c r="N517" s="197"/>
      <c r="O517" s="196"/>
      <c r="P517" s="198"/>
      <c r="Q517" s="198"/>
      <c r="R517" s="199"/>
      <c r="S517" s="199"/>
      <c r="T517" s="198"/>
      <c r="U517" s="199"/>
      <c r="V517" s="199"/>
      <c r="W517" s="199"/>
      <c r="X517" s="198"/>
      <c r="Y517" s="200"/>
      <c r="Z517" s="198"/>
      <c r="AA517" s="198"/>
      <c r="AB517" s="199"/>
      <c r="AC517" s="199"/>
      <c r="AD517" s="201"/>
      <c r="AE517" s="202"/>
      <c r="AF517" s="202"/>
      <c r="AG517" s="203"/>
      <c r="AH517" s="203"/>
      <c r="AI517" s="203"/>
      <c r="AJ517" s="203"/>
      <c r="AK517" s="203"/>
      <c r="AL517" s="203"/>
      <c r="AM517" s="203"/>
      <c r="AN517" s="203"/>
      <c r="AO517" s="203"/>
      <c r="AP517" s="203"/>
      <c r="AQ517" s="203"/>
      <c r="AR517" s="203"/>
      <c r="AS517" s="203"/>
      <c r="AT517" s="203"/>
      <c r="AU517" s="203"/>
      <c r="AV517" s="203"/>
      <c r="AW517" s="203"/>
      <c r="AX517" s="203"/>
      <c r="AY517" s="203"/>
      <c r="AZ517" s="203"/>
      <c r="BA517" s="203"/>
      <c r="BB517" s="204"/>
      <c r="BC517" s="204"/>
      <c r="BD517" s="204"/>
      <c r="BE517" s="204"/>
      <c r="BF517" s="204"/>
      <c r="BG517" s="204"/>
      <c r="BH517" s="204"/>
      <c r="BI517" s="204"/>
      <c r="BJ517" s="204"/>
      <c r="BK517" s="204"/>
      <c r="BL517" s="204"/>
      <c r="BM517" s="204"/>
      <c r="BN517" s="204"/>
      <c r="BO517" s="204"/>
      <c r="BP517" s="204"/>
      <c r="BQ517" s="204"/>
      <c r="BR517" s="204"/>
      <c r="BS517" s="204"/>
      <c r="BT517" s="204"/>
      <c r="BU517" s="204"/>
      <c r="BV517" s="205"/>
      <c r="BW517" s="205"/>
      <c r="BX517" s="205"/>
      <c r="BY517" s="204"/>
      <c r="BZ517" s="204"/>
      <c r="CA517" s="204"/>
      <c r="CB517" s="205"/>
      <c r="CC517" s="204"/>
      <c r="CD517" s="205"/>
      <c r="CE517" s="204"/>
      <c r="CF517" s="204"/>
      <c r="CG517" s="204"/>
      <c r="CH517" s="206"/>
      <c r="CI517" s="204"/>
      <c r="CJ517" s="204"/>
      <c r="CK517" s="204"/>
      <c r="CL517" s="204"/>
      <c r="CM517" s="204"/>
      <c r="CN517" s="206"/>
      <c r="CO517" s="204"/>
      <c r="CP517" s="204"/>
      <c r="CQ517" s="204"/>
      <c r="CR517" s="207"/>
      <c r="CS517" s="207"/>
      <c r="CT517" s="208"/>
      <c r="CU517" s="209"/>
      <c r="CV517" s="208"/>
      <c r="CW517" s="207"/>
      <c r="CX517" s="207"/>
      <c r="CY517" s="207"/>
    </row>
    <row r="518" spans="3:103">
      <c r="C518" s="192"/>
      <c r="D518" s="192"/>
      <c r="E518" s="192"/>
      <c r="F518" s="192"/>
      <c r="G518" s="193"/>
      <c r="H518" s="192"/>
      <c r="I518" s="192"/>
      <c r="J518" s="194"/>
      <c r="K518" s="195"/>
      <c r="L518" s="195"/>
      <c r="M518" s="196"/>
      <c r="N518" s="197"/>
      <c r="O518" s="196"/>
      <c r="P518" s="198"/>
      <c r="Q518" s="198"/>
      <c r="R518" s="199"/>
      <c r="S518" s="199"/>
      <c r="T518" s="198"/>
      <c r="U518" s="199"/>
      <c r="V518" s="199"/>
      <c r="W518" s="199"/>
      <c r="X518" s="198"/>
      <c r="Y518" s="200"/>
      <c r="Z518" s="198"/>
      <c r="AA518" s="198"/>
      <c r="AB518" s="199"/>
      <c r="AC518" s="199"/>
      <c r="AD518" s="201"/>
      <c r="AE518" s="202"/>
      <c r="AF518" s="202"/>
      <c r="AG518" s="203"/>
      <c r="AH518" s="203"/>
      <c r="AI518" s="203"/>
      <c r="AJ518" s="203"/>
      <c r="AK518" s="203"/>
      <c r="AL518" s="203"/>
      <c r="AM518" s="203"/>
      <c r="AN518" s="203"/>
      <c r="AO518" s="203"/>
      <c r="AP518" s="203"/>
      <c r="AQ518" s="203"/>
      <c r="AR518" s="203"/>
      <c r="AS518" s="203"/>
      <c r="AT518" s="203"/>
      <c r="AU518" s="203"/>
      <c r="AV518" s="203"/>
      <c r="AW518" s="203"/>
      <c r="AX518" s="203"/>
      <c r="AY518" s="203"/>
      <c r="AZ518" s="203"/>
      <c r="BA518" s="203"/>
      <c r="BB518" s="204"/>
      <c r="BC518" s="204"/>
      <c r="BD518" s="204"/>
      <c r="BE518" s="204"/>
      <c r="BF518" s="204"/>
      <c r="BG518" s="204"/>
      <c r="BH518" s="204"/>
      <c r="BI518" s="204"/>
      <c r="BJ518" s="204"/>
      <c r="BK518" s="204"/>
      <c r="BL518" s="204"/>
      <c r="BM518" s="204"/>
      <c r="BN518" s="204"/>
      <c r="BO518" s="204"/>
      <c r="BP518" s="204"/>
      <c r="BQ518" s="204"/>
      <c r="BR518" s="204"/>
      <c r="BS518" s="204"/>
      <c r="BT518" s="204"/>
      <c r="BU518" s="204"/>
      <c r="BV518" s="205"/>
      <c r="BW518" s="205"/>
      <c r="BX518" s="205"/>
      <c r="BY518" s="204"/>
      <c r="BZ518" s="204"/>
      <c r="CA518" s="204"/>
      <c r="CB518" s="205"/>
      <c r="CC518" s="204"/>
      <c r="CD518" s="205"/>
      <c r="CE518" s="204"/>
      <c r="CF518" s="204"/>
      <c r="CG518" s="204"/>
      <c r="CH518" s="206"/>
      <c r="CI518" s="204"/>
      <c r="CJ518" s="204"/>
      <c r="CK518" s="204"/>
      <c r="CL518" s="204"/>
      <c r="CM518" s="204"/>
      <c r="CN518" s="206"/>
      <c r="CO518" s="204"/>
      <c r="CP518" s="204"/>
      <c r="CQ518" s="204"/>
      <c r="CR518" s="207"/>
      <c r="CS518" s="207"/>
      <c r="CT518" s="208"/>
      <c r="CU518" s="209"/>
      <c r="CV518" s="208"/>
      <c r="CW518" s="207"/>
      <c r="CX518" s="207"/>
      <c r="CY518" s="207"/>
    </row>
    <row r="519" spans="3:103">
      <c r="C519" s="192"/>
      <c r="D519" s="192"/>
      <c r="E519" s="192"/>
      <c r="F519" s="192"/>
      <c r="G519" s="193"/>
      <c r="H519" s="192"/>
      <c r="I519" s="192"/>
      <c r="J519" s="194"/>
      <c r="K519" s="195"/>
      <c r="L519" s="195"/>
      <c r="M519" s="196"/>
      <c r="N519" s="197"/>
      <c r="O519" s="196"/>
      <c r="P519" s="198"/>
      <c r="Q519" s="198"/>
      <c r="R519" s="199"/>
      <c r="S519" s="199"/>
      <c r="T519" s="198"/>
      <c r="U519" s="199"/>
      <c r="V519" s="199"/>
      <c r="W519" s="199"/>
      <c r="X519" s="198"/>
      <c r="Y519" s="200"/>
      <c r="Z519" s="198"/>
      <c r="AA519" s="198"/>
      <c r="AB519" s="199"/>
      <c r="AC519" s="199"/>
      <c r="AD519" s="201"/>
      <c r="AE519" s="202"/>
      <c r="AF519" s="202"/>
      <c r="AG519" s="203"/>
      <c r="AH519" s="203"/>
      <c r="AI519" s="203"/>
      <c r="AJ519" s="203"/>
      <c r="AK519" s="203"/>
      <c r="AL519" s="203"/>
      <c r="AM519" s="203"/>
      <c r="AN519" s="203"/>
      <c r="AO519" s="203"/>
      <c r="AP519" s="203"/>
      <c r="AQ519" s="203"/>
      <c r="AR519" s="203"/>
      <c r="AS519" s="203"/>
      <c r="AT519" s="203"/>
      <c r="AU519" s="203"/>
      <c r="AV519" s="203"/>
      <c r="AW519" s="203"/>
      <c r="AX519" s="203"/>
      <c r="AY519" s="203"/>
      <c r="AZ519" s="203"/>
      <c r="BA519" s="203"/>
      <c r="BB519" s="204"/>
      <c r="BC519" s="204"/>
      <c r="BD519" s="204"/>
      <c r="BE519" s="204"/>
      <c r="BF519" s="204"/>
      <c r="BG519" s="204"/>
      <c r="BH519" s="204"/>
      <c r="BI519" s="204"/>
      <c r="BJ519" s="204"/>
      <c r="BK519" s="204"/>
      <c r="BL519" s="204"/>
      <c r="BM519" s="204"/>
      <c r="BN519" s="204"/>
      <c r="BO519" s="204"/>
      <c r="BP519" s="204"/>
      <c r="BQ519" s="204"/>
      <c r="BR519" s="204"/>
      <c r="BS519" s="204"/>
      <c r="BT519" s="204"/>
      <c r="BU519" s="204"/>
      <c r="BV519" s="205"/>
      <c r="BW519" s="205"/>
      <c r="BX519" s="205"/>
      <c r="BY519" s="204"/>
      <c r="BZ519" s="204"/>
      <c r="CA519" s="204"/>
      <c r="CB519" s="205"/>
      <c r="CC519" s="204"/>
      <c r="CD519" s="205"/>
      <c r="CE519" s="204"/>
      <c r="CF519" s="204"/>
      <c r="CG519" s="204"/>
      <c r="CH519" s="206"/>
      <c r="CI519" s="204"/>
      <c r="CJ519" s="204"/>
      <c r="CK519" s="204"/>
      <c r="CL519" s="204"/>
      <c r="CM519" s="204"/>
      <c r="CN519" s="206"/>
      <c r="CO519" s="204"/>
      <c r="CP519" s="204"/>
      <c r="CQ519" s="204"/>
      <c r="CR519" s="207"/>
      <c r="CS519" s="207"/>
      <c r="CT519" s="208"/>
      <c r="CU519" s="209"/>
      <c r="CV519" s="208"/>
      <c r="CW519" s="207"/>
      <c r="CX519" s="207"/>
      <c r="CY519" s="207"/>
    </row>
    <row r="520" spans="3:103">
      <c r="C520" s="192"/>
      <c r="D520" s="192"/>
      <c r="E520" s="192"/>
      <c r="F520" s="192"/>
      <c r="G520" s="193"/>
      <c r="H520" s="192"/>
      <c r="I520" s="192"/>
      <c r="J520" s="194"/>
      <c r="K520" s="195"/>
      <c r="L520" s="195"/>
      <c r="M520" s="196"/>
      <c r="N520" s="197"/>
      <c r="O520" s="196"/>
      <c r="P520" s="198"/>
      <c r="Q520" s="198"/>
      <c r="R520" s="199"/>
      <c r="S520" s="199"/>
      <c r="T520" s="198"/>
      <c r="U520" s="199"/>
      <c r="V520" s="199"/>
      <c r="W520" s="199"/>
      <c r="X520" s="198"/>
      <c r="Y520" s="200"/>
      <c r="Z520" s="198"/>
      <c r="AA520" s="198"/>
      <c r="AB520" s="199"/>
      <c r="AC520" s="199"/>
      <c r="AD520" s="201"/>
      <c r="AE520" s="202"/>
      <c r="AF520" s="202"/>
      <c r="AG520" s="203"/>
      <c r="AH520" s="203"/>
      <c r="AI520" s="203"/>
      <c r="AJ520" s="203"/>
      <c r="AK520" s="203"/>
      <c r="AL520" s="203"/>
      <c r="AM520" s="203"/>
      <c r="AN520" s="203"/>
      <c r="AO520" s="203"/>
      <c r="AP520" s="203"/>
      <c r="AQ520" s="203"/>
      <c r="AR520" s="203"/>
      <c r="AS520" s="203"/>
      <c r="AT520" s="203"/>
      <c r="AU520" s="203"/>
      <c r="AV520" s="203"/>
      <c r="AW520" s="203"/>
      <c r="AX520" s="203"/>
      <c r="AY520" s="203"/>
      <c r="AZ520" s="203"/>
      <c r="BA520" s="203"/>
      <c r="BB520" s="204"/>
      <c r="BC520" s="204"/>
      <c r="BD520" s="204"/>
      <c r="BE520" s="204"/>
      <c r="BF520" s="204"/>
      <c r="BG520" s="204"/>
      <c r="BH520" s="204"/>
      <c r="BI520" s="204"/>
      <c r="BJ520" s="204"/>
      <c r="BK520" s="204"/>
      <c r="BL520" s="204"/>
      <c r="BM520" s="204"/>
      <c r="BN520" s="204"/>
      <c r="BO520" s="204"/>
      <c r="BP520" s="204"/>
      <c r="BQ520" s="204"/>
      <c r="BR520" s="204"/>
      <c r="BS520" s="204"/>
      <c r="BT520" s="204"/>
      <c r="BU520" s="204"/>
      <c r="BV520" s="205"/>
      <c r="BW520" s="205"/>
      <c r="BX520" s="205"/>
      <c r="BY520" s="204"/>
      <c r="BZ520" s="204"/>
      <c r="CA520" s="204"/>
      <c r="CB520" s="205"/>
      <c r="CC520" s="204"/>
      <c r="CD520" s="205"/>
      <c r="CE520" s="204"/>
      <c r="CF520" s="204"/>
      <c r="CG520" s="204"/>
      <c r="CH520" s="206"/>
      <c r="CI520" s="204"/>
      <c r="CJ520" s="204"/>
      <c r="CK520" s="204"/>
      <c r="CL520" s="204"/>
      <c r="CM520" s="204"/>
      <c r="CN520" s="206"/>
      <c r="CO520" s="204"/>
      <c r="CP520" s="204"/>
      <c r="CQ520" s="204"/>
      <c r="CR520" s="207"/>
      <c r="CS520" s="207"/>
      <c r="CT520" s="208"/>
      <c r="CU520" s="209"/>
      <c r="CV520" s="208"/>
      <c r="CW520" s="207"/>
      <c r="CX520" s="207"/>
      <c r="CY520" s="207"/>
    </row>
    <row r="521" spans="3:103">
      <c r="C521" s="192"/>
      <c r="D521" s="192"/>
      <c r="E521" s="192"/>
      <c r="F521" s="192"/>
      <c r="G521" s="193"/>
      <c r="H521" s="192"/>
      <c r="I521" s="192"/>
      <c r="J521" s="194"/>
      <c r="K521" s="195"/>
      <c r="L521" s="195"/>
      <c r="M521" s="196"/>
      <c r="N521" s="197"/>
      <c r="O521" s="196"/>
      <c r="P521" s="198"/>
      <c r="Q521" s="198"/>
      <c r="R521" s="199"/>
      <c r="S521" s="199"/>
      <c r="T521" s="198"/>
      <c r="U521" s="199"/>
      <c r="V521" s="199"/>
      <c r="W521" s="199"/>
      <c r="X521" s="198"/>
      <c r="Y521" s="200"/>
      <c r="Z521" s="198"/>
      <c r="AA521" s="198"/>
      <c r="AB521" s="199"/>
      <c r="AC521" s="199"/>
      <c r="AD521" s="201"/>
      <c r="AE521" s="202"/>
      <c r="AF521" s="202"/>
      <c r="AG521" s="203"/>
      <c r="AH521" s="203"/>
      <c r="AI521" s="203"/>
      <c r="AJ521" s="203"/>
      <c r="AK521" s="203"/>
      <c r="AL521" s="203"/>
      <c r="AM521" s="203"/>
      <c r="AN521" s="203"/>
      <c r="AO521" s="203"/>
      <c r="AP521" s="203"/>
      <c r="AQ521" s="203"/>
      <c r="AR521" s="203"/>
      <c r="AS521" s="203"/>
      <c r="AT521" s="203"/>
      <c r="AU521" s="203"/>
      <c r="AV521" s="203"/>
      <c r="AW521" s="203"/>
      <c r="AX521" s="203"/>
      <c r="AY521" s="203"/>
      <c r="AZ521" s="203"/>
      <c r="BA521" s="203"/>
      <c r="BB521" s="204"/>
      <c r="BC521" s="204"/>
      <c r="BD521" s="204"/>
      <c r="BE521" s="204"/>
      <c r="BF521" s="204"/>
      <c r="BG521" s="204"/>
      <c r="BH521" s="204"/>
      <c r="BI521" s="204"/>
      <c r="BJ521" s="204"/>
      <c r="BK521" s="204"/>
      <c r="BL521" s="204"/>
      <c r="BM521" s="204"/>
      <c r="BN521" s="204"/>
      <c r="BO521" s="204"/>
      <c r="BP521" s="204"/>
      <c r="BQ521" s="204"/>
      <c r="BR521" s="204"/>
      <c r="BS521" s="204"/>
      <c r="BT521" s="204"/>
      <c r="BU521" s="204"/>
      <c r="BV521" s="205"/>
      <c r="BW521" s="205"/>
      <c r="BX521" s="205"/>
      <c r="BY521" s="204"/>
      <c r="BZ521" s="204"/>
      <c r="CA521" s="204"/>
      <c r="CB521" s="205"/>
      <c r="CC521" s="204"/>
      <c r="CD521" s="205"/>
      <c r="CE521" s="204"/>
      <c r="CF521" s="204"/>
      <c r="CG521" s="204"/>
      <c r="CH521" s="206"/>
      <c r="CI521" s="204"/>
      <c r="CJ521" s="204"/>
      <c r="CK521" s="204"/>
      <c r="CL521" s="204"/>
      <c r="CM521" s="204"/>
      <c r="CN521" s="206"/>
      <c r="CO521" s="204"/>
      <c r="CP521" s="204"/>
      <c r="CQ521" s="204"/>
      <c r="CR521" s="207"/>
      <c r="CS521" s="207"/>
      <c r="CT521" s="208"/>
      <c r="CU521" s="209"/>
      <c r="CV521" s="208"/>
      <c r="CW521" s="207"/>
      <c r="CX521" s="207"/>
      <c r="CY521" s="207"/>
    </row>
    <row r="522" spans="3:103">
      <c r="C522" s="192"/>
      <c r="D522" s="192"/>
      <c r="E522" s="192"/>
      <c r="F522" s="192"/>
      <c r="G522" s="193"/>
      <c r="H522" s="192"/>
      <c r="I522" s="192"/>
      <c r="J522" s="194"/>
      <c r="K522" s="195"/>
      <c r="L522" s="195"/>
      <c r="M522" s="196"/>
      <c r="N522" s="197"/>
      <c r="O522" s="196"/>
      <c r="P522" s="198"/>
      <c r="Q522" s="198"/>
      <c r="R522" s="199"/>
      <c r="S522" s="199"/>
      <c r="T522" s="198"/>
      <c r="U522" s="199"/>
      <c r="V522" s="199"/>
      <c r="W522" s="199"/>
      <c r="X522" s="198"/>
      <c r="Y522" s="200"/>
      <c r="Z522" s="198"/>
      <c r="AA522" s="198"/>
      <c r="AB522" s="199"/>
      <c r="AC522" s="199"/>
      <c r="AD522" s="201"/>
      <c r="AE522" s="202"/>
      <c r="AF522" s="202"/>
      <c r="AG522" s="203"/>
      <c r="AH522" s="203"/>
      <c r="AI522" s="203"/>
      <c r="AJ522" s="203"/>
      <c r="AK522" s="203"/>
      <c r="AL522" s="203"/>
      <c r="AM522" s="203"/>
      <c r="AN522" s="203"/>
      <c r="AO522" s="203"/>
      <c r="AP522" s="203"/>
      <c r="AQ522" s="203"/>
      <c r="AR522" s="203"/>
      <c r="AS522" s="203"/>
      <c r="AT522" s="203"/>
      <c r="AU522" s="203"/>
      <c r="AV522" s="203"/>
      <c r="AW522" s="203"/>
      <c r="AX522" s="203"/>
      <c r="AY522" s="203"/>
      <c r="AZ522" s="203"/>
      <c r="BA522" s="203"/>
      <c r="BB522" s="204"/>
      <c r="BC522" s="204"/>
      <c r="BD522" s="204"/>
      <c r="BE522" s="204"/>
      <c r="BF522" s="204"/>
      <c r="BG522" s="204"/>
      <c r="BH522" s="204"/>
      <c r="BI522" s="204"/>
      <c r="BJ522" s="204"/>
      <c r="BK522" s="204"/>
      <c r="BL522" s="204"/>
      <c r="BM522" s="204"/>
      <c r="BN522" s="204"/>
      <c r="BO522" s="204"/>
      <c r="BP522" s="204"/>
      <c r="BQ522" s="204"/>
      <c r="BR522" s="204"/>
      <c r="BS522" s="204"/>
      <c r="BT522" s="204"/>
      <c r="BU522" s="204"/>
      <c r="BV522" s="205"/>
      <c r="BW522" s="205"/>
      <c r="BX522" s="205"/>
      <c r="BY522" s="204"/>
      <c r="BZ522" s="204"/>
      <c r="CA522" s="204"/>
      <c r="CB522" s="205"/>
      <c r="CC522" s="204"/>
      <c r="CD522" s="205"/>
      <c r="CE522" s="204"/>
      <c r="CF522" s="204"/>
      <c r="CG522" s="204"/>
      <c r="CH522" s="206"/>
      <c r="CI522" s="204"/>
      <c r="CJ522" s="204"/>
      <c r="CK522" s="204"/>
      <c r="CL522" s="204"/>
      <c r="CM522" s="204"/>
      <c r="CN522" s="206"/>
      <c r="CO522" s="204"/>
      <c r="CP522" s="204"/>
      <c r="CQ522" s="204"/>
      <c r="CR522" s="207"/>
      <c r="CS522" s="207"/>
      <c r="CT522" s="208"/>
      <c r="CU522" s="209"/>
      <c r="CV522" s="208"/>
      <c r="CW522" s="207"/>
      <c r="CX522" s="207"/>
      <c r="CY522" s="207"/>
    </row>
    <row r="523" spans="3:103">
      <c r="C523" s="192"/>
      <c r="D523" s="192"/>
      <c r="E523" s="192"/>
      <c r="F523" s="192"/>
      <c r="G523" s="193"/>
      <c r="H523" s="192"/>
      <c r="I523" s="192"/>
      <c r="J523" s="194"/>
      <c r="K523" s="195"/>
      <c r="L523" s="195"/>
      <c r="M523" s="196"/>
      <c r="N523" s="197"/>
      <c r="O523" s="196"/>
      <c r="P523" s="198"/>
      <c r="Q523" s="198"/>
      <c r="R523" s="199"/>
      <c r="S523" s="199"/>
      <c r="T523" s="198"/>
      <c r="U523" s="199"/>
      <c r="V523" s="199"/>
      <c r="W523" s="199"/>
      <c r="X523" s="198"/>
      <c r="Y523" s="200"/>
      <c r="Z523" s="198"/>
      <c r="AA523" s="198"/>
      <c r="AB523" s="199"/>
      <c r="AC523" s="199"/>
      <c r="AD523" s="201"/>
      <c r="AE523" s="202"/>
      <c r="AF523" s="202"/>
      <c r="AG523" s="203"/>
      <c r="AH523" s="203"/>
      <c r="AI523" s="203"/>
      <c r="AJ523" s="203"/>
      <c r="AK523" s="203"/>
      <c r="AL523" s="203"/>
      <c r="AM523" s="203"/>
      <c r="AN523" s="203"/>
      <c r="AO523" s="203"/>
      <c r="AP523" s="203"/>
      <c r="AQ523" s="203"/>
      <c r="AR523" s="203"/>
      <c r="AS523" s="203"/>
      <c r="AT523" s="203"/>
      <c r="AU523" s="203"/>
      <c r="AV523" s="203"/>
      <c r="AW523" s="203"/>
      <c r="AX523" s="203"/>
      <c r="AY523" s="203"/>
      <c r="AZ523" s="203"/>
      <c r="BA523" s="203"/>
      <c r="BB523" s="204"/>
      <c r="BC523" s="204"/>
      <c r="BD523" s="204"/>
      <c r="BE523" s="204"/>
      <c r="BF523" s="204"/>
      <c r="BG523" s="204"/>
      <c r="BH523" s="204"/>
      <c r="BI523" s="204"/>
      <c r="BJ523" s="204"/>
      <c r="BK523" s="204"/>
      <c r="BL523" s="204"/>
      <c r="BM523" s="204"/>
      <c r="BN523" s="204"/>
      <c r="BO523" s="204"/>
      <c r="BP523" s="204"/>
      <c r="BQ523" s="204"/>
      <c r="BR523" s="204"/>
      <c r="BS523" s="204"/>
      <c r="BT523" s="204"/>
      <c r="BU523" s="204"/>
      <c r="BV523" s="205"/>
      <c r="BW523" s="205"/>
      <c r="BX523" s="205"/>
      <c r="BY523" s="204"/>
      <c r="BZ523" s="204"/>
      <c r="CA523" s="204"/>
      <c r="CB523" s="205"/>
      <c r="CC523" s="204"/>
      <c r="CD523" s="205"/>
      <c r="CE523" s="204"/>
      <c r="CF523" s="204"/>
      <c r="CG523" s="204"/>
      <c r="CH523" s="206"/>
      <c r="CI523" s="204"/>
      <c r="CJ523" s="204"/>
      <c r="CK523" s="204"/>
      <c r="CL523" s="204"/>
      <c r="CM523" s="204"/>
      <c r="CN523" s="206"/>
      <c r="CO523" s="204"/>
      <c r="CP523" s="204"/>
      <c r="CQ523" s="204"/>
      <c r="CR523" s="207"/>
      <c r="CS523" s="207"/>
      <c r="CT523" s="208"/>
      <c r="CU523" s="209"/>
      <c r="CV523" s="208"/>
      <c r="CW523" s="207"/>
      <c r="CX523" s="207"/>
      <c r="CY523" s="207"/>
    </row>
    <row r="524" spans="3:103">
      <c r="C524" s="192"/>
      <c r="D524" s="192"/>
      <c r="E524" s="192"/>
      <c r="F524" s="192"/>
      <c r="G524" s="193"/>
      <c r="H524" s="192"/>
      <c r="I524" s="192"/>
      <c r="J524" s="194"/>
      <c r="K524" s="195"/>
      <c r="L524" s="195"/>
      <c r="M524" s="196"/>
      <c r="N524" s="197"/>
      <c r="O524" s="196"/>
      <c r="P524" s="198"/>
      <c r="Q524" s="198"/>
      <c r="R524" s="199"/>
      <c r="S524" s="199"/>
      <c r="T524" s="198"/>
      <c r="U524" s="199"/>
      <c r="V524" s="199"/>
      <c r="W524" s="199"/>
      <c r="X524" s="198"/>
      <c r="Y524" s="200"/>
      <c r="Z524" s="198"/>
      <c r="AA524" s="198"/>
      <c r="AB524" s="199"/>
      <c r="AC524" s="199"/>
      <c r="AD524" s="201"/>
      <c r="AE524" s="202"/>
      <c r="AF524" s="202"/>
      <c r="AG524" s="203"/>
      <c r="AH524" s="203"/>
      <c r="AI524" s="203"/>
      <c r="AJ524" s="203"/>
      <c r="AK524" s="203"/>
      <c r="AL524" s="203"/>
      <c r="AM524" s="203"/>
      <c r="AN524" s="203"/>
      <c r="AO524" s="203"/>
      <c r="AP524" s="203"/>
      <c r="AQ524" s="203"/>
      <c r="AR524" s="203"/>
      <c r="AS524" s="203"/>
      <c r="AT524" s="203"/>
      <c r="AU524" s="203"/>
      <c r="AV524" s="203"/>
      <c r="AW524" s="203"/>
      <c r="AX524" s="203"/>
      <c r="AY524" s="203"/>
      <c r="AZ524" s="203"/>
      <c r="BA524" s="203"/>
      <c r="BB524" s="204"/>
      <c r="BC524" s="204"/>
      <c r="BD524" s="204"/>
      <c r="BE524" s="204"/>
      <c r="BF524" s="204"/>
      <c r="BG524" s="204"/>
      <c r="BH524" s="204"/>
      <c r="BI524" s="204"/>
      <c r="BJ524" s="204"/>
      <c r="BK524" s="204"/>
      <c r="BL524" s="204"/>
      <c r="BM524" s="204"/>
      <c r="BN524" s="204"/>
      <c r="BO524" s="204"/>
      <c r="BP524" s="204"/>
      <c r="BQ524" s="204"/>
      <c r="BR524" s="204"/>
      <c r="BS524" s="204"/>
      <c r="BT524" s="204"/>
      <c r="BU524" s="204"/>
      <c r="BV524" s="205"/>
      <c r="BW524" s="205"/>
      <c r="BX524" s="205"/>
      <c r="BY524" s="204"/>
      <c r="BZ524" s="204"/>
      <c r="CA524" s="204"/>
      <c r="CB524" s="205"/>
      <c r="CC524" s="204"/>
      <c r="CD524" s="205"/>
      <c r="CE524" s="204"/>
      <c r="CF524" s="204"/>
      <c r="CG524" s="204"/>
      <c r="CH524" s="206"/>
      <c r="CI524" s="204"/>
      <c r="CJ524" s="204"/>
      <c r="CK524" s="204"/>
      <c r="CL524" s="204"/>
      <c r="CM524" s="204"/>
      <c r="CN524" s="206"/>
      <c r="CO524" s="204"/>
      <c r="CP524" s="204"/>
      <c r="CQ524" s="204"/>
      <c r="CR524" s="207"/>
      <c r="CS524" s="207"/>
      <c r="CT524" s="208"/>
      <c r="CU524" s="209"/>
      <c r="CV524" s="208"/>
      <c r="CW524" s="207"/>
      <c r="CX524" s="207"/>
      <c r="CY524" s="207"/>
    </row>
    <row r="525" spans="3:103">
      <c r="C525" s="192"/>
      <c r="D525" s="192"/>
      <c r="E525" s="192"/>
      <c r="F525" s="192"/>
      <c r="G525" s="193"/>
      <c r="H525" s="192"/>
      <c r="I525" s="192"/>
      <c r="J525" s="194"/>
      <c r="K525" s="195"/>
      <c r="L525" s="195"/>
      <c r="M525" s="196"/>
      <c r="N525" s="197"/>
      <c r="O525" s="196"/>
      <c r="P525" s="198"/>
      <c r="Q525" s="198"/>
      <c r="R525" s="199"/>
      <c r="S525" s="199"/>
      <c r="T525" s="198"/>
      <c r="U525" s="199"/>
      <c r="V525" s="199"/>
      <c r="W525" s="199"/>
      <c r="X525" s="198"/>
      <c r="Y525" s="200"/>
      <c r="Z525" s="198"/>
      <c r="AA525" s="198"/>
      <c r="AB525" s="199"/>
      <c r="AC525" s="199"/>
      <c r="AD525" s="201"/>
      <c r="AE525" s="202"/>
      <c r="AF525" s="202"/>
      <c r="AG525" s="203"/>
      <c r="AH525" s="203"/>
      <c r="AI525" s="203"/>
      <c r="AJ525" s="203"/>
      <c r="AK525" s="203"/>
      <c r="AL525" s="203"/>
      <c r="AM525" s="203"/>
      <c r="AN525" s="203"/>
      <c r="AO525" s="203"/>
      <c r="AP525" s="203"/>
      <c r="AQ525" s="203"/>
      <c r="AR525" s="203"/>
      <c r="AS525" s="203"/>
      <c r="AT525" s="203"/>
      <c r="AU525" s="203"/>
      <c r="AV525" s="203"/>
      <c r="AW525" s="203"/>
      <c r="AX525" s="203"/>
      <c r="AY525" s="203"/>
      <c r="AZ525" s="203"/>
      <c r="BA525" s="203"/>
      <c r="BB525" s="204"/>
      <c r="BC525" s="204"/>
      <c r="BD525" s="204"/>
      <c r="BE525" s="204"/>
      <c r="BF525" s="204"/>
      <c r="BG525" s="204"/>
      <c r="BH525" s="204"/>
      <c r="BI525" s="204"/>
      <c r="BJ525" s="204"/>
      <c r="BK525" s="204"/>
      <c r="BL525" s="204"/>
      <c r="BM525" s="204"/>
      <c r="BN525" s="204"/>
      <c r="BO525" s="204"/>
      <c r="BP525" s="204"/>
      <c r="BQ525" s="204"/>
      <c r="BR525" s="204"/>
      <c r="BS525" s="204"/>
      <c r="BT525" s="204"/>
      <c r="BU525" s="204"/>
      <c r="BV525" s="205"/>
      <c r="BW525" s="205"/>
      <c r="BX525" s="205"/>
      <c r="BY525" s="204"/>
      <c r="BZ525" s="204"/>
      <c r="CA525" s="204"/>
      <c r="CB525" s="205"/>
      <c r="CC525" s="204"/>
      <c r="CD525" s="205"/>
      <c r="CE525" s="204"/>
      <c r="CF525" s="204"/>
      <c r="CG525" s="204"/>
      <c r="CH525" s="206"/>
      <c r="CI525" s="204"/>
      <c r="CJ525" s="204"/>
      <c r="CK525" s="204"/>
      <c r="CL525" s="204"/>
      <c r="CM525" s="204"/>
      <c r="CN525" s="206"/>
      <c r="CO525" s="204"/>
      <c r="CP525" s="204"/>
      <c r="CQ525" s="204"/>
      <c r="CR525" s="207"/>
      <c r="CS525" s="207"/>
      <c r="CT525" s="208"/>
      <c r="CU525" s="209"/>
      <c r="CV525" s="208"/>
      <c r="CW525" s="207"/>
      <c r="CX525" s="207"/>
      <c r="CY525" s="207"/>
    </row>
    <row r="526" spans="3:103">
      <c r="C526" s="192"/>
      <c r="D526" s="192"/>
      <c r="E526" s="192"/>
      <c r="F526" s="192"/>
      <c r="G526" s="193"/>
      <c r="H526" s="192"/>
      <c r="I526" s="192"/>
      <c r="J526" s="194"/>
      <c r="K526" s="195"/>
      <c r="L526" s="195"/>
      <c r="M526" s="196"/>
      <c r="N526" s="197"/>
      <c r="O526" s="196"/>
      <c r="P526" s="198"/>
      <c r="Q526" s="198"/>
      <c r="R526" s="199"/>
      <c r="S526" s="199"/>
      <c r="T526" s="198"/>
      <c r="U526" s="199"/>
      <c r="V526" s="199"/>
      <c r="W526" s="199"/>
      <c r="X526" s="198"/>
      <c r="Y526" s="200"/>
      <c r="Z526" s="198"/>
      <c r="AA526" s="198"/>
      <c r="AB526" s="199"/>
      <c r="AC526" s="199"/>
      <c r="AD526" s="201"/>
      <c r="AE526" s="202"/>
      <c r="AF526" s="202"/>
      <c r="AG526" s="203"/>
      <c r="AH526" s="203"/>
      <c r="AI526" s="203"/>
      <c r="AJ526" s="203"/>
      <c r="AK526" s="203"/>
      <c r="AL526" s="203"/>
      <c r="AM526" s="203"/>
      <c r="AN526" s="203"/>
      <c r="AO526" s="203"/>
      <c r="AP526" s="203"/>
      <c r="AQ526" s="203"/>
      <c r="AR526" s="203"/>
      <c r="AS526" s="203"/>
      <c r="AT526" s="203"/>
      <c r="AU526" s="203"/>
      <c r="AV526" s="203"/>
      <c r="AW526" s="203"/>
      <c r="AX526" s="203"/>
      <c r="AY526" s="203"/>
      <c r="AZ526" s="203"/>
      <c r="BA526" s="203"/>
      <c r="BB526" s="204"/>
      <c r="BC526" s="204"/>
      <c r="BD526" s="204"/>
      <c r="BE526" s="204"/>
      <c r="BF526" s="204"/>
      <c r="BG526" s="204"/>
      <c r="BH526" s="204"/>
      <c r="BI526" s="204"/>
      <c r="BJ526" s="204"/>
      <c r="BK526" s="204"/>
      <c r="BL526" s="204"/>
      <c r="BM526" s="204"/>
      <c r="BN526" s="204"/>
      <c r="BO526" s="204"/>
      <c r="BP526" s="204"/>
      <c r="BQ526" s="204"/>
      <c r="BR526" s="204"/>
      <c r="BS526" s="204"/>
      <c r="BT526" s="204"/>
      <c r="BU526" s="204"/>
      <c r="BV526" s="205"/>
      <c r="BW526" s="205"/>
      <c r="BX526" s="205"/>
      <c r="BY526" s="204"/>
      <c r="BZ526" s="204"/>
      <c r="CA526" s="204"/>
      <c r="CB526" s="205"/>
      <c r="CC526" s="204"/>
      <c r="CD526" s="205"/>
      <c r="CE526" s="204"/>
      <c r="CF526" s="204"/>
      <c r="CG526" s="204"/>
      <c r="CH526" s="206"/>
      <c r="CI526" s="204"/>
      <c r="CJ526" s="204"/>
      <c r="CK526" s="204"/>
      <c r="CL526" s="204"/>
      <c r="CM526" s="204"/>
      <c r="CN526" s="206"/>
      <c r="CO526" s="204"/>
      <c r="CP526" s="204"/>
      <c r="CQ526" s="204"/>
      <c r="CR526" s="207"/>
      <c r="CS526" s="207"/>
      <c r="CT526" s="208"/>
      <c r="CU526" s="209"/>
      <c r="CV526" s="208"/>
      <c r="CW526" s="207"/>
      <c r="CX526" s="207"/>
      <c r="CY526" s="207"/>
    </row>
    <row r="527" spans="3:103">
      <c r="C527" s="192"/>
      <c r="D527" s="192"/>
      <c r="E527" s="192"/>
      <c r="F527" s="192"/>
      <c r="G527" s="193"/>
      <c r="H527" s="192"/>
      <c r="I527" s="192"/>
      <c r="J527" s="194"/>
      <c r="K527" s="195"/>
      <c r="L527" s="195"/>
      <c r="M527" s="196"/>
      <c r="N527" s="197"/>
      <c r="O527" s="196"/>
      <c r="P527" s="198"/>
      <c r="Q527" s="198"/>
      <c r="R527" s="199"/>
      <c r="S527" s="199"/>
      <c r="T527" s="198"/>
      <c r="U527" s="199"/>
      <c r="V527" s="199"/>
      <c r="W527" s="199"/>
      <c r="X527" s="198"/>
      <c r="Y527" s="200"/>
      <c r="Z527" s="198"/>
      <c r="AA527" s="198"/>
      <c r="AB527" s="199"/>
      <c r="AC527" s="199"/>
      <c r="AD527" s="201"/>
      <c r="AE527" s="202"/>
      <c r="AF527" s="202"/>
      <c r="AG527" s="203"/>
      <c r="AH527" s="203"/>
      <c r="AI527" s="203"/>
      <c r="AJ527" s="203"/>
      <c r="AK527" s="203"/>
      <c r="AL527" s="203"/>
      <c r="AM527" s="203"/>
      <c r="AN527" s="203"/>
      <c r="AO527" s="203"/>
      <c r="AP527" s="203"/>
      <c r="AQ527" s="203"/>
      <c r="AR527" s="203"/>
      <c r="AS527" s="203"/>
      <c r="AT527" s="203"/>
      <c r="AU527" s="203"/>
      <c r="AV527" s="203"/>
      <c r="AW527" s="203"/>
      <c r="AX527" s="203"/>
      <c r="AY527" s="203"/>
      <c r="AZ527" s="203"/>
      <c r="BA527" s="203"/>
      <c r="BB527" s="204"/>
      <c r="BC527" s="204"/>
      <c r="BD527" s="204"/>
      <c r="BE527" s="204"/>
      <c r="BF527" s="204"/>
      <c r="BG527" s="204"/>
      <c r="BH527" s="204"/>
      <c r="BI527" s="204"/>
      <c r="BJ527" s="204"/>
      <c r="BK527" s="204"/>
      <c r="BL527" s="204"/>
      <c r="BM527" s="204"/>
      <c r="BN527" s="204"/>
      <c r="BO527" s="204"/>
      <c r="BP527" s="204"/>
      <c r="BQ527" s="204"/>
      <c r="BR527" s="204"/>
      <c r="BS527" s="204"/>
      <c r="BT527" s="204"/>
      <c r="BU527" s="204"/>
      <c r="BV527" s="205"/>
      <c r="BW527" s="205"/>
      <c r="BX527" s="205"/>
      <c r="BY527" s="204"/>
      <c r="BZ527" s="204"/>
      <c r="CA527" s="204"/>
      <c r="CB527" s="205"/>
      <c r="CC527" s="204"/>
      <c r="CD527" s="205"/>
      <c r="CE527" s="204"/>
      <c r="CF527" s="204"/>
      <c r="CG527" s="204"/>
      <c r="CH527" s="206"/>
      <c r="CI527" s="204"/>
      <c r="CJ527" s="204"/>
      <c r="CK527" s="204"/>
      <c r="CL527" s="204"/>
      <c r="CM527" s="204"/>
      <c r="CN527" s="206"/>
      <c r="CO527" s="204"/>
      <c r="CP527" s="204"/>
      <c r="CQ527" s="204"/>
      <c r="CR527" s="207"/>
      <c r="CS527" s="207"/>
      <c r="CT527" s="208"/>
      <c r="CU527" s="209"/>
      <c r="CV527" s="208"/>
      <c r="CW527" s="207"/>
      <c r="CX527" s="207"/>
      <c r="CY527" s="207"/>
    </row>
    <row r="528" spans="3:103">
      <c r="C528" s="192"/>
      <c r="D528" s="192"/>
      <c r="E528" s="192"/>
      <c r="F528" s="192"/>
      <c r="G528" s="193"/>
      <c r="H528" s="192"/>
      <c r="I528" s="192"/>
      <c r="J528" s="194"/>
      <c r="K528" s="195"/>
      <c r="L528" s="195"/>
      <c r="M528" s="196"/>
      <c r="N528" s="197"/>
      <c r="O528" s="196"/>
      <c r="P528" s="198"/>
      <c r="Q528" s="198"/>
      <c r="R528" s="199"/>
      <c r="S528" s="199"/>
      <c r="T528" s="198"/>
      <c r="U528" s="199"/>
      <c r="V528" s="199"/>
      <c r="W528" s="199"/>
      <c r="X528" s="198"/>
      <c r="Y528" s="200"/>
      <c r="Z528" s="198"/>
      <c r="AA528" s="198"/>
      <c r="AB528" s="199"/>
      <c r="AC528" s="199"/>
      <c r="AD528" s="201"/>
      <c r="AE528" s="202"/>
      <c r="AF528" s="202"/>
      <c r="AG528" s="203"/>
      <c r="AH528" s="203"/>
      <c r="AI528" s="203"/>
      <c r="AJ528" s="203"/>
      <c r="AK528" s="203"/>
      <c r="AL528" s="203"/>
      <c r="AM528" s="203"/>
      <c r="AN528" s="203"/>
      <c r="AO528" s="203"/>
      <c r="AP528" s="203"/>
      <c r="AQ528" s="203"/>
      <c r="AR528" s="203"/>
      <c r="AS528" s="203"/>
      <c r="AT528" s="203"/>
      <c r="AU528" s="203"/>
      <c r="AV528" s="203"/>
      <c r="AW528" s="203"/>
      <c r="AX528" s="203"/>
      <c r="AY528" s="203"/>
      <c r="AZ528" s="203"/>
      <c r="BA528" s="203"/>
      <c r="BB528" s="204"/>
      <c r="BC528" s="204"/>
      <c r="BD528" s="204"/>
      <c r="BE528" s="204"/>
      <c r="BF528" s="204"/>
      <c r="BG528" s="204"/>
      <c r="BH528" s="204"/>
      <c r="BI528" s="204"/>
      <c r="BJ528" s="204"/>
      <c r="BK528" s="204"/>
      <c r="BL528" s="204"/>
      <c r="BM528" s="204"/>
      <c r="BN528" s="204"/>
      <c r="BO528" s="204"/>
      <c r="BP528" s="204"/>
      <c r="BQ528" s="204"/>
      <c r="BR528" s="204"/>
      <c r="BS528" s="204"/>
      <c r="BT528" s="204"/>
      <c r="BU528" s="204"/>
      <c r="BV528" s="205"/>
      <c r="BW528" s="205"/>
      <c r="BX528" s="205"/>
      <c r="BY528" s="204"/>
      <c r="BZ528" s="204"/>
      <c r="CA528" s="204"/>
      <c r="CB528" s="205"/>
      <c r="CC528" s="204"/>
      <c r="CD528" s="205"/>
      <c r="CE528" s="204"/>
      <c r="CF528" s="204"/>
      <c r="CG528" s="204"/>
      <c r="CH528" s="206"/>
      <c r="CI528" s="204"/>
      <c r="CJ528" s="204"/>
      <c r="CK528" s="204"/>
      <c r="CL528" s="204"/>
      <c r="CM528" s="204"/>
      <c r="CN528" s="206"/>
      <c r="CO528" s="204"/>
      <c r="CP528" s="204"/>
      <c r="CQ528" s="204"/>
      <c r="CR528" s="207"/>
      <c r="CS528" s="207"/>
      <c r="CT528" s="208"/>
      <c r="CU528" s="209"/>
      <c r="CV528" s="208"/>
      <c r="CW528" s="207"/>
      <c r="CX528" s="207"/>
      <c r="CY528" s="207"/>
    </row>
    <row r="529" spans="3:103">
      <c r="C529" s="192"/>
      <c r="D529" s="192"/>
      <c r="E529" s="192"/>
      <c r="F529" s="192"/>
      <c r="G529" s="193"/>
      <c r="H529" s="192"/>
      <c r="I529" s="192"/>
      <c r="J529" s="194"/>
      <c r="K529" s="195"/>
      <c r="L529" s="195"/>
      <c r="M529" s="196"/>
      <c r="N529" s="197"/>
      <c r="O529" s="196"/>
      <c r="P529" s="198"/>
      <c r="Q529" s="198"/>
      <c r="R529" s="199"/>
      <c r="S529" s="199"/>
      <c r="T529" s="198"/>
      <c r="U529" s="199"/>
      <c r="V529" s="199"/>
      <c r="W529" s="199"/>
      <c r="X529" s="198"/>
      <c r="Y529" s="200"/>
      <c r="Z529" s="198"/>
      <c r="AA529" s="198"/>
      <c r="AB529" s="199"/>
      <c r="AC529" s="199"/>
      <c r="AD529" s="201"/>
      <c r="AE529" s="202"/>
      <c r="AF529" s="202"/>
      <c r="AG529" s="203"/>
      <c r="AH529" s="203"/>
      <c r="AI529" s="203"/>
      <c r="AJ529" s="203"/>
      <c r="AK529" s="203"/>
      <c r="AL529" s="203"/>
      <c r="AM529" s="203"/>
      <c r="AN529" s="203"/>
      <c r="AO529" s="203"/>
      <c r="AP529" s="203"/>
      <c r="AQ529" s="203"/>
      <c r="AR529" s="203"/>
      <c r="AS529" s="203"/>
      <c r="AT529" s="203"/>
      <c r="AU529" s="203"/>
      <c r="AV529" s="203"/>
      <c r="AW529" s="203"/>
      <c r="AX529" s="203"/>
      <c r="AY529" s="203"/>
      <c r="AZ529" s="203"/>
      <c r="BA529" s="203"/>
      <c r="BB529" s="204"/>
      <c r="BC529" s="204"/>
      <c r="BD529" s="204"/>
      <c r="BE529" s="204"/>
      <c r="BF529" s="204"/>
      <c r="BG529" s="204"/>
      <c r="BH529" s="204"/>
      <c r="BI529" s="204"/>
      <c r="BJ529" s="204"/>
      <c r="BK529" s="204"/>
      <c r="BL529" s="204"/>
      <c r="BM529" s="204"/>
      <c r="BN529" s="204"/>
      <c r="BO529" s="204"/>
      <c r="BP529" s="204"/>
      <c r="BQ529" s="204"/>
      <c r="BR529" s="204"/>
      <c r="BS529" s="204"/>
      <c r="BT529" s="204"/>
      <c r="BU529" s="204"/>
      <c r="BV529" s="205"/>
      <c r="BW529" s="205"/>
      <c r="BX529" s="205"/>
      <c r="BY529" s="204"/>
      <c r="BZ529" s="204"/>
      <c r="CA529" s="204"/>
      <c r="CB529" s="205"/>
      <c r="CC529" s="204"/>
      <c r="CD529" s="205"/>
      <c r="CE529" s="204"/>
      <c r="CF529" s="204"/>
      <c r="CG529" s="204"/>
      <c r="CH529" s="206"/>
      <c r="CI529" s="204"/>
      <c r="CJ529" s="204"/>
      <c r="CK529" s="204"/>
      <c r="CL529" s="204"/>
      <c r="CM529" s="204"/>
      <c r="CN529" s="206"/>
      <c r="CO529" s="204"/>
      <c r="CP529" s="204"/>
      <c r="CQ529" s="204"/>
      <c r="CR529" s="207"/>
      <c r="CS529" s="207"/>
      <c r="CT529" s="208"/>
      <c r="CU529" s="209"/>
      <c r="CV529" s="208"/>
      <c r="CW529" s="207"/>
      <c r="CX529" s="207"/>
      <c r="CY529" s="207"/>
    </row>
    <row r="530" spans="3:103">
      <c r="C530" s="192"/>
      <c r="D530" s="192"/>
      <c r="E530" s="192"/>
      <c r="F530" s="192"/>
      <c r="G530" s="193"/>
      <c r="H530" s="192"/>
      <c r="I530" s="192"/>
      <c r="J530" s="194"/>
      <c r="K530" s="195"/>
      <c r="L530" s="195"/>
      <c r="M530" s="196"/>
      <c r="N530" s="197"/>
      <c r="O530" s="196"/>
      <c r="P530" s="198"/>
      <c r="Q530" s="198"/>
      <c r="R530" s="199"/>
      <c r="S530" s="199"/>
      <c r="T530" s="198"/>
      <c r="U530" s="199"/>
      <c r="V530" s="199"/>
      <c r="W530" s="199"/>
      <c r="X530" s="198"/>
      <c r="Y530" s="200"/>
      <c r="Z530" s="198"/>
      <c r="AA530" s="198"/>
      <c r="AB530" s="199"/>
      <c r="AC530" s="199"/>
      <c r="AD530" s="201"/>
      <c r="AE530" s="202"/>
      <c r="AF530" s="202"/>
      <c r="AG530" s="203"/>
      <c r="AH530" s="203"/>
      <c r="AI530" s="203"/>
      <c r="AJ530" s="203"/>
      <c r="AK530" s="203"/>
      <c r="AL530" s="203"/>
      <c r="AM530" s="203"/>
      <c r="AN530" s="203"/>
      <c r="AO530" s="203"/>
      <c r="AP530" s="203"/>
      <c r="AQ530" s="203"/>
      <c r="AR530" s="203"/>
      <c r="AS530" s="203"/>
      <c r="AT530" s="203"/>
      <c r="AU530" s="203"/>
      <c r="AV530" s="203"/>
      <c r="AW530" s="203"/>
      <c r="AX530" s="203"/>
      <c r="AY530" s="203"/>
      <c r="AZ530" s="203"/>
      <c r="BA530" s="203"/>
      <c r="BB530" s="204"/>
      <c r="BC530" s="204"/>
      <c r="BD530" s="204"/>
      <c r="BE530" s="204"/>
      <c r="BF530" s="204"/>
      <c r="BG530" s="204"/>
      <c r="BH530" s="204"/>
      <c r="BI530" s="204"/>
      <c r="BJ530" s="204"/>
      <c r="BK530" s="204"/>
      <c r="BL530" s="204"/>
      <c r="BM530" s="204"/>
      <c r="BN530" s="204"/>
      <c r="BO530" s="204"/>
      <c r="BP530" s="204"/>
      <c r="BQ530" s="204"/>
      <c r="BR530" s="204"/>
      <c r="BS530" s="204"/>
      <c r="BT530" s="204"/>
      <c r="BU530" s="204"/>
      <c r="BV530" s="205"/>
      <c r="BW530" s="205"/>
      <c r="BX530" s="205"/>
      <c r="BY530" s="204"/>
      <c r="BZ530" s="204"/>
      <c r="CA530" s="204"/>
      <c r="CB530" s="205"/>
      <c r="CC530" s="204"/>
      <c r="CD530" s="205"/>
      <c r="CE530" s="204"/>
      <c r="CF530" s="204"/>
      <c r="CG530" s="204"/>
      <c r="CH530" s="206"/>
      <c r="CI530" s="204"/>
      <c r="CJ530" s="204"/>
      <c r="CK530" s="204"/>
      <c r="CL530" s="204"/>
      <c r="CM530" s="204"/>
      <c r="CN530" s="206"/>
      <c r="CO530" s="204"/>
      <c r="CP530" s="204"/>
      <c r="CQ530" s="204"/>
      <c r="CR530" s="207"/>
      <c r="CS530" s="207"/>
      <c r="CT530" s="208"/>
      <c r="CU530" s="209"/>
      <c r="CV530" s="208"/>
      <c r="CW530" s="207"/>
      <c r="CX530" s="207"/>
      <c r="CY530" s="207"/>
    </row>
    <row r="531" spans="3:103">
      <c r="C531" s="192"/>
      <c r="D531" s="192"/>
      <c r="E531" s="192"/>
      <c r="F531" s="192"/>
      <c r="G531" s="193"/>
      <c r="H531" s="192"/>
      <c r="I531" s="192"/>
      <c r="J531" s="194"/>
      <c r="K531" s="195"/>
      <c r="L531" s="195"/>
      <c r="M531" s="196"/>
      <c r="N531" s="197"/>
      <c r="O531" s="196"/>
      <c r="P531" s="198"/>
      <c r="Q531" s="198"/>
      <c r="R531" s="199"/>
      <c r="S531" s="199"/>
      <c r="T531" s="198"/>
      <c r="U531" s="199"/>
      <c r="V531" s="199"/>
      <c r="W531" s="199"/>
      <c r="X531" s="198"/>
      <c r="Y531" s="200"/>
      <c r="Z531" s="198"/>
      <c r="AA531" s="198"/>
      <c r="AB531" s="199"/>
      <c r="AC531" s="199"/>
      <c r="AD531" s="201"/>
      <c r="AE531" s="202"/>
      <c r="AF531" s="202"/>
      <c r="AG531" s="203"/>
      <c r="AH531" s="203"/>
      <c r="AI531" s="203"/>
      <c r="AJ531" s="203"/>
      <c r="AK531" s="203"/>
      <c r="AL531" s="203"/>
      <c r="AM531" s="203"/>
      <c r="AN531" s="203"/>
      <c r="AO531" s="203"/>
      <c r="AP531" s="203"/>
      <c r="AQ531" s="203"/>
      <c r="AR531" s="203"/>
      <c r="AS531" s="203"/>
      <c r="AT531" s="203"/>
      <c r="AU531" s="203"/>
      <c r="AV531" s="203"/>
      <c r="AW531" s="203"/>
      <c r="AX531" s="203"/>
      <c r="AY531" s="203"/>
      <c r="AZ531" s="203"/>
      <c r="BA531" s="203"/>
      <c r="BB531" s="204"/>
      <c r="BC531" s="204"/>
      <c r="BD531" s="204"/>
      <c r="BE531" s="204"/>
      <c r="BF531" s="204"/>
      <c r="BG531" s="204"/>
      <c r="BH531" s="204"/>
      <c r="BI531" s="204"/>
      <c r="BJ531" s="204"/>
      <c r="BK531" s="204"/>
      <c r="BL531" s="204"/>
      <c r="BM531" s="204"/>
      <c r="BN531" s="204"/>
      <c r="BO531" s="204"/>
      <c r="BP531" s="204"/>
      <c r="BQ531" s="204"/>
      <c r="BR531" s="204"/>
      <c r="BS531" s="204"/>
      <c r="BT531" s="204"/>
      <c r="BU531" s="204"/>
      <c r="BV531" s="205"/>
      <c r="BW531" s="205"/>
      <c r="BX531" s="205"/>
      <c r="BY531" s="204"/>
      <c r="BZ531" s="204"/>
      <c r="CA531" s="204"/>
      <c r="CB531" s="205"/>
      <c r="CC531" s="204"/>
      <c r="CD531" s="205"/>
      <c r="CE531" s="204"/>
      <c r="CF531" s="204"/>
      <c r="CG531" s="204"/>
      <c r="CH531" s="206"/>
      <c r="CI531" s="204"/>
      <c r="CJ531" s="204"/>
      <c r="CK531" s="204"/>
      <c r="CL531" s="204"/>
      <c r="CM531" s="204"/>
      <c r="CN531" s="206"/>
      <c r="CO531" s="204"/>
      <c r="CP531" s="204"/>
      <c r="CQ531" s="204"/>
      <c r="CR531" s="207"/>
      <c r="CS531" s="207"/>
      <c r="CT531" s="208"/>
      <c r="CU531" s="209"/>
      <c r="CV531" s="208"/>
      <c r="CW531" s="207"/>
      <c r="CX531" s="207"/>
      <c r="CY531" s="207"/>
    </row>
    <row r="532" spans="3:103">
      <c r="C532" s="192"/>
      <c r="D532" s="192"/>
      <c r="E532" s="192"/>
      <c r="F532" s="192"/>
      <c r="G532" s="193"/>
      <c r="H532" s="192"/>
      <c r="I532" s="192"/>
      <c r="J532" s="194"/>
      <c r="K532" s="195"/>
      <c r="L532" s="195"/>
      <c r="M532" s="196"/>
      <c r="N532" s="197"/>
      <c r="O532" s="196"/>
      <c r="P532" s="198"/>
      <c r="Q532" s="198"/>
      <c r="R532" s="199"/>
      <c r="S532" s="199"/>
      <c r="T532" s="198"/>
      <c r="U532" s="199"/>
      <c r="V532" s="199"/>
      <c r="W532" s="199"/>
      <c r="X532" s="198"/>
      <c r="Y532" s="200"/>
      <c r="Z532" s="198"/>
      <c r="AA532" s="198"/>
      <c r="AB532" s="199"/>
      <c r="AC532" s="199"/>
      <c r="AD532" s="201"/>
      <c r="AE532" s="202"/>
      <c r="AF532" s="202"/>
      <c r="AG532" s="203"/>
      <c r="AH532" s="203"/>
      <c r="AI532" s="203"/>
      <c r="AJ532" s="203"/>
      <c r="AK532" s="203"/>
      <c r="AL532" s="203"/>
      <c r="AM532" s="203"/>
      <c r="AN532" s="203"/>
      <c r="AO532" s="203"/>
      <c r="AP532" s="203"/>
      <c r="AQ532" s="203"/>
      <c r="AR532" s="203"/>
      <c r="AS532" s="203"/>
      <c r="AT532" s="203"/>
      <c r="AU532" s="203"/>
      <c r="AV532" s="203"/>
      <c r="AW532" s="203"/>
      <c r="AX532" s="203"/>
      <c r="AY532" s="203"/>
      <c r="AZ532" s="203"/>
      <c r="BA532" s="203"/>
      <c r="BB532" s="204"/>
      <c r="BC532" s="204"/>
      <c r="BD532" s="204"/>
      <c r="BE532" s="204"/>
      <c r="BF532" s="204"/>
      <c r="BG532" s="204"/>
      <c r="BH532" s="204"/>
      <c r="BI532" s="204"/>
      <c r="BJ532" s="204"/>
      <c r="BK532" s="204"/>
      <c r="BL532" s="204"/>
      <c r="BM532" s="204"/>
      <c r="BN532" s="204"/>
      <c r="BO532" s="204"/>
      <c r="BP532" s="204"/>
      <c r="BQ532" s="204"/>
      <c r="BR532" s="204"/>
      <c r="BS532" s="204"/>
      <c r="BT532" s="204"/>
      <c r="BU532" s="204"/>
      <c r="BV532" s="205"/>
      <c r="BW532" s="205"/>
      <c r="BX532" s="205"/>
      <c r="BY532" s="204"/>
      <c r="BZ532" s="204"/>
      <c r="CA532" s="204"/>
      <c r="CB532" s="205"/>
      <c r="CC532" s="204"/>
      <c r="CD532" s="205"/>
      <c r="CE532" s="204"/>
      <c r="CF532" s="204"/>
      <c r="CG532" s="204"/>
      <c r="CH532" s="206"/>
      <c r="CI532" s="204"/>
      <c r="CJ532" s="204"/>
      <c r="CK532" s="204"/>
      <c r="CL532" s="204"/>
      <c r="CM532" s="204"/>
      <c r="CN532" s="206"/>
      <c r="CO532" s="204"/>
      <c r="CP532" s="204"/>
      <c r="CQ532" s="204"/>
      <c r="CR532" s="207"/>
      <c r="CS532" s="207"/>
      <c r="CT532" s="208"/>
      <c r="CU532" s="209"/>
      <c r="CV532" s="208"/>
      <c r="CW532" s="207"/>
      <c r="CX532" s="207"/>
      <c r="CY532" s="207"/>
    </row>
    <row r="533" spans="3:103">
      <c r="C533" s="192"/>
      <c r="D533" s="192"/>
      <c r="E533" s="192"/>
      <c r="F533" s="192"/>
      <c r="G533" s="193"/>
      <c r="H533" s="192"/>
      <c r="I533" s="192"/>
      <c r="J533" s="194"/>
      <c r="K533" s="195"/>
      <c r="L533" s="195"/>
      <c r="M533" s="196"/>
      <c r="N533" s="197"/>
      <c r="O533" s="196"/>
      <c r="P533" s="198"/>
      <c r="Q533" s="198"/>
      <c r="R533" s="199"/>
      <c r="S533" s="199"/>
      <c r="T533" s="198"/>
      <c r="U533" s="199"/>
      <c r="V533" s="199"/>
      <c r="W533" s="199"/>
      <c r="X533" s="198"/>
      <c r="Y533" s="200"/>
      <c r="Z533" s="198"/>
      <c r="AA533" s="198"/>
      <c r="AB533" s="199"/>
      <c r="AC533" s="199"/>
      <c r="AD533" s="201"/>
      <c r="AE533" s="202"/>
      <c r="AF533" s="202"/>
      <c r="AG533" s="203"/>
      <c r="AH533" s="203"/>
      <c r="AI533" s="203"/>
      <c r="AJ533" s="203"/>
      <c r="AK533" s="203"/>
      <c r="AL533" s="203"/>
      <c r="AM533" s="203"/>
      <c r="AN533" s="203"/>
      <c r="AO533" s="203"/>
      <c r="AP533" s="203"/>
      <c r="AQ533" s="203"/>
      <c r="AR533" s="203"/>
      <c r="AS533" s="203"/>
      <c r="AT533" s="203"/>
      <c r="AU533" s="203"/>
      <c r="AV533" s="203"/>
      <c r="AW533" s="203"/>
      <c r="AX533" s="203"/>
      <c r="AY533" s="203"/>
      <c r="AZ533" s="203"/>
      <c r="BA533" s="203"/>
      <c r="BB533" s="204"/>
      <c r="BC533" s="204"/>
      <c r="BD533" s="204"/>
      <c r="BE533" s="204"/>
      <c r="BF533" s="204"/>
      <c r="BG533" s="204"/>
      <c r="BH533" s="204"/>
      <c r="BI533" s="204"/>
      <c r="BJ533" s="204"/>
      <c r="BK533" s="204"/>
      <c r="BL533" s="204"/>
      <c r="BM533" s="204"/>
      <c r="BN533" s="204"/>
      <c r="BO533" s="204"/>
      <c r="BP533" s="204"/>
      <c r="BQ533" s="204"/>
      <c r="BR533" s="204"/>
      <c r="BS533" s="204"/>
      <c r="BT533" s="204"/>
      <c r="BU533" s="204"/>
      <c r="BV533" s="205"/>
      <c r="BW533" s="205"/>
      <c r="BX533" s="205"/>
      <c r="BY533" s="204"/>
      <c r="BZ533" s="204"/>
      <c r="CA533" s="204"/>
      <c r="CB533" s="205"/>
      <c r="CC533" s="204"/>
      <c r="CD533" s="205"/>
      <c r="CE533" s="204"/>
      <c r="CF533" s="204"/>
      <c r="CG533" s="204"/>
      <c r="CH533" s="206"/>
      <c r="CI533" s="204"/>
      <c r="CJ533" s="204"/>
      <c r="CK533" s="204"/>
      <c r="CL533" s="204"/>
      <c r="CM533" s="204"/>
      <c r="CN533" s="206"/>
      <c r="CO533" s="204"/>
      <c r="CP533" s="204"/>
      <c r="CQ533" s="204"/>
      <c r="CR533" s="207"/>
      <c r="CS533" s="207"/>
      <c r="CT533" s="208"/>
      <c r="CU533" s="209"/>
      <c r="CV533" s="208"/>
      <c r="CW533" s="207"/>
      <c r="CX533" s="207"/>
      <c r="CY533" s="207"/>
    </row>
    <row r="534" spans="3:103">
      <c r="C534" s="192"/>
      <c r="D534" s="192"/>
      <c r="E534" s="192"/>
      <c r="F534" s="192"/>
      <c r="G534" s="193"/>
      <c r="H534" s="192"/>
      <c r="I534" s="192"/>
      <c r="J534" s="194"/>
      <c r="K534" s="195"/>
      <c r="L534" s="195"/>
      <c r="M534" s="196"/>
      <c r="N534" s="197"/>
      <c r="O534" s="196"/>
      <c r="P534" s="198"/>
      <c r="Q534" s="198"/>
      <c r="R534" s="199"/>
      <c r="S534" s="199"/>
      <c r="T534" s="198"/>
      <c r="U534" s="199"/>
      <c r="V534" s="199"/>
      <c r="W534" s="199"/>
      <c r="X534" s="198"/>
      <c r="Y534" s="200"/>
      <c r="Z534" s="198"/>
      <c r="AA534" s="198"/>
      <c r="AB534" s="199"/>
      <c r="AC534" s="199"/>
      <c r="AD534" s="201"/>
      <c r="AE534" s="202"/>
      <c r="AF534" s="202"/>
      <c r="AG534" s="203"/>
      <c r="AH534" s="203"/>
      <c r="AI534" s="203"/>
      <c r="AJ534" s="203"/>
      <c r="AK534" s="203"/>
      <c r="AL534" s="203"/>
      <c r="AM534" s="203"/>
      <c r="AN534" s="203"/>
      <c r="AO534" s="203"/>
      <c r="AP534" s="203"/>
      <c r="AQ534" s="203"/>
      <c r="AR534" s="203"/>
      <c r="AS534" s="203"/>
      <c r="AT534" s="203"/>
      <c r="AU534" s="203"/>
      <c r="AV534" s="203"/>
      <c r="AW534" s="203"/>
      <c r="AX534" s="203"/>
      <c r="AY534" s="203"/>
      <c r="AZ534" s="203"/>
      <c r="BA534" s="203"/>
      <c r="BB534" s="204"/>
      <c r="BC534" s="204"/>
      <c r="BD534" s="204"/>
      <c r="BE534" s="204"/>
      <c r="BF534" s="204"/>
      <c r="BG534" s="204"/>
      <c r="BH534" s="204"/>
      <c r="BI534" s="204"/>
      <c r="BJ534" s="204"/>
      <c r="BK534" s="204"/>
      <c r="BL534" s="204"/>
      <c r="BM534" s="204"/>
      <c r="BN534" s="204"/>
      <c r="BO534" s="204"/>
      <c r="BP534" s="204"/>
      <c r="BQ534" s="204"/>
      <c r="BR534" s="204"/>
      <c r="BS534" s="204"/>
      <c r="BT534" s="204"/>
      <c r="BU534" s="204"/>
      <c r="BV534" s="205"/>
      <c r="BW534" s="205"/>
      <c r="BX534" s="205"/>
      <c r="BY534" s="204"/>
      <c r="BZ534" s="204"/>
      <c r="CA534" s="204"/>
      <c r="CB534" s="205"/>
      <c r="CC534" s="204"/>
      <c r="CD534" s="205"/>
      <c r="CE534" s="204"/>
      <c r="CF534" s="204"/>
      <c r="CG534" s="204"/>
      <c r="CH534" s="206"/>
      <c r="CI534" s="204"/>
      <c r="CJ534" s="204"/>
      <c r="CK534" s="204"/>
      <c r="CL534" s="204"/>
      <c r="CM534" s="204"/>
      <c r="CN534" s="206"/>
      <c r="CO534" s="204"/>
      <c r="CP534" s="204"/>
      <c r="CQ534" s="204"/>
      <c r="CR534" s="207"/>
      <c r="CS534" s="207"/>
      <c r="CT534" s="208"/>
      <c r="CU534" s="209"/>
      <c r="CV534" s="208"/>
      <c r="CW534" s="207"/>
      <c r="CX534" s="207"/>
      <c r="CY534" s="207"/>
    </row>
    <row r="535" spans="3:103">
      <c r="C535" s="192"/>
      <c r="D535" s="192"/>
      <c r="E535" s="192"/>
      <c r="F535" s="192"/>
      <c r="G535" s="193"/>
      <c r="H535" s="192"/>
      <c r="I535" s="192"/>
      <c r="J535" s="194"/>
      <c r="K535" s="195"/>
      <c r="L535" s="195"/>
      <c r="M535" s="196"/>
      <c r="N535" s="197"/>
      <c r="O535" s="196"/>
      <c r="P535" s="198"/>
      <c r="Q535" s="198"/>
      <c r="R535" s="199"/>
      <c r="S535" s="199"/>
      <c r="T535" s="198"/>
      <c r="U535" s="199"/>
      <c r="V535" s="199"/>
      <c r="W535" s="199"/>
      <c r="X535" s="198"/>
      <c r="Y535" s="200"/>
      <c r="Z535" s="198"/>
      <c r="AA535" s="198"/>
      <c r="AB535" s="199"/>
      <c r="AC535" s="199"/>
      <c r="AD535" s="201"/>
      <c r="AE535" s="202"/>
      <c r="AF535" s="202"/>
      <c r="AG535" s="203"/>
      <c r="AH535" s="203"/>
      <c r="AI535" s="203"/>
      <c r="AJ535" s="203"/>
      <c r="AK535" s="203"/>
      <c r="AL535" s="203"/>
      <c r="AM535" s="203"/>
      <c r="AN535" s="203"/>
      <c r="AO535" s="203"/>
      <c r="AP535" s="203"/>
      <c r="AQ535" s="203"/>
      <c r="AR535" s="203"/>
      <c r="AS535" s="203"/>
      <c r="AT535" s="203"/>
      <c r="AU535" s="203"/>
      <c r="AV535" s="203"/>
      <c r="AW535" s="203"/>
      <c r="AX535" s="203"/>
      <c r="AY535" s="203"/>
      <c r="AZ535" s="203"/>
      <c r="BA535" s="203"/>
      <c r="BB535" s="204"/>
      <c r="BC535" s="204"/>
      <c r="BD535" s="204"/>
      <c r="BE535" s="204"/>
      <c r="BF535" s="204"/>
      <c r="BG535" s="204"/>
      <c r="BH535" s="204"/>
      <c r="BI535" s="204"/>
      <c r="BJ535" s="204"/>
      <c r="BK535" s="204"/>
      <c r="BL535" s="204"/>
      <c r="BM535" s="204"/>
      <c r="BN535" s="204"/>
      <c r="BO535" s="204"/>
      <c r="BP535" s="204"/>
      <c r="BQ535" s="204"/>
      <c r="BR535" s="204"/>
      <c r="BS535" s="204"/>
      <c r="BT535" s="204"/>
      <c r="BU535" s="204"/>
      <c r="BV535" s="205"/>
      <c r="BW535" s="205"/>
      <c r="BX535" s="205"/>
      <c r="BY535" s="204"/>
      <c r="BZ535" s="204"/>
      <c r="CA535" s="204"/>
      <c r="CB535" s="205"/>
      <c r="CC535" s="204"/>
      <c r="CD535" s="205"/>
      <c r="CE535" s="204"/>
      <c r="CF535" s="204"/>
      <c r="CG535" s="204"/>
      <c r="CH535" s="206"/>
      <c r="CI535" s="204"/>
      <c r="CJ535" s="204"/>
      <c r="CK535" s="204"/>
      <c r="CL535" s="204"/>
      <c r="CM535" s="204"/>
      <c r="CN535" s="206"/>
      <c r="CO535" s="204"/>
      <c r="CP535" s="204"/>
      <c r="CQ535" s="204"/>
      <c r="CR535" s="207"/>
      <c r="CS535" s="207"/>
      <c r="CT535" s="208"/>
      <c r="CU535" s="209"/>
      <c r="CV535" s="208"/>
      <c r="CW535" s="207"/>
      <c r="CX535" s="207"/>
      <c r="CY535" s="207"/>
    </row>
    <row r="536" spans="3:103">
      <c r="C536" s="192"/>
      <c r="D536" s="192"/>
      <c r="E536" s="192"/>
      <c r="F536" s="192"/>
      <c r="G536" s="193"/>
      <c r="H536" s="192"/>
      <c r="I536" s="192"/>
      <c r="J536" s="194"/>
      <c r="K536" s="195"/>
      <c r="L536" s="195"/>
      <c r="M536" s="196"/>
      <c r="N536" s="197"/>
      <c r="O536" s="196"/>
      <c r="P536" s="198"/>
      <c r="Q536" s="198"/>
      <c r="R536" s="199"/>
      <c r="S536" s="199"/>
      <c r="T536" s="198"/>
      <c r="U536" s="199"/>
      <c r="V536" s="199"/>
      <c r="W536" s="199"/>
      <c r="X536" s="198"/>
      <c r="Y536" s="200"/>
      <c r="Z536" s="198"/>
      <c r="AA536" s="198"/>
      <c r="AB536" s="199"/>
      <c r="AC536" s="199"/>
      <c r="AD536" s="201"/>
      <c r="AE536" s="202"/>
      <c r="AF536" s="202"/>
      <c r="AG536" s="203"/>
      <c r="AH536" s="203"/>
      <c r="AI536" s="203"/>
      <c r="AJ536" s="203"/>
      <c r="AK536" s="203"/>
      <c r="AL536" s="203"/>
      <c r="AM536" s="203"/>
      <c r="AN536" s="203"/>
      <c r="AO536" s="203"/>
      <c r="AP536" s="203"/>
      <c r="AQ536" s="203"/>
      <c r="AR536" s="203"/>
      <c r="AS536" s="203"/>
      <c r="AT536" s="203"/>
      <c r="AU536" s="203"/>
      <c r="AV536" s="203"/>
      <c r="AW536" s="203"/>
      <c r="AX536" s="203"/>
      <c r="AY536" s="203"/>
      <c r="AZ536" s="203"/>
      <c r="BA536" s="203"/>
      <c r="BB536" s="204"/>
      <c r="BC536" s="204"/>
      <c r="BD536" s="204"/>
      <c r="BE536" s="204"/>
      <c r="BF536" s="204"/>
      <c r="BG536" s="204"/>
      <c r="BH536" s="204"/>
      <c r="BI536" s="204"/>
      <c r="BJ536" s="204"/>
      <c r="BK536" s="204"/>
      <c r="BL536" s="204"/>
      <c r="BM536" s="204"/>
      <c r="BN536" s="204"/>
      <c r="BO536" s="204"/>
      <c r="BP536" s="204"/>
      <c r="BQ536" s="204"/>
      <c r="BR536" s="204"/>
      <c r="BS536" s="204"/>
      <c r="BT536" s="204"/>
      <c r="BU536" s="204"/>
      <c r="BV536" s="205"/>
      <c r="BW536" s="205"/>
      <c r="BX536" s="205"/>
      <c r="BY536" s="204"/>
      <c r="BZ536" s="204"/>
      <c r="CA536" s="204"/>
      <c r="CB536" s="205"/>
      <c r="CC536" s="204"/>
      <c r="CD536" s="205"/>
      <c r="CE536" s="204"/>
      <c r="CF536" s="204"/>
      <c r="CG536" s="204"/>
      <c r="CH536" s="206"/>
      <c r="CI536" s="204"/>
      <c r="CJ536" s="204"/>
      <c r="CK536" s="204"/>
      <c r="CL536" s="204"/>
      <c r="CM536" s="204"/>
      <c r="CN536" s="206"/>
      <c r="CO536" s="204"/>
      <c r="CP536" s="204"/>
      <c r="CQ536" s="204"/>
      <c r="CR536" s="207"/>
      <c r="CS536" s="207"/>
      <c r="CT536" s="208"/>
      <c r="CU536" s="209"/>
      <c r="CV536" s="208"/>
      <c r="CW536" s="207"/>
      <c r="CX536" s="207"/>
      <c r="CY536" s="207"/>
    </row>
    <row r="537" spans="3:103">
      <c r="C537" s="192"/>
      <c r="D537" s="192"/>
      <c r="E537" s="192"/>
      <c r="F537" s="192"/>
      <c r="G537" s="193"/>
      <c r="H537" s="192"/>
      <c r="I537" s="192"/>
      <c r="J537" s="194"/>
      <c r="K537" s="195"/>
      <c r="L537" s="195"/>
      <c r="M537" s="196"/>
      <c r="N537" s="197"/>
      <c r="O537" s="196"/>
      <c r="P537" s="198"/>
      <c r="Q537" s="198"/>
      <c r="R537" s="199"/>
      <c r="S537" s="199"/>
      <c r="T537" s="198"/>
      <c r="U537" s="199"/>
      <c r="V537" s="199"/>
      <c r="W537" s="199"/>
      <c r="X537" s="198"/>
      <c r="Y537" s="200"/>
      <c r="Z537" s="198"/>
      <c r="AA537" s="198"/>
      <c r="AB537" s="199"/>
      <c r="AC537" s="199"/>
      <c r="AD537" s="201"/>
      <c r="AE537" s="202"/>
      <c r="AF537" s="202"/>
      <c r="AG537" s="203"/>
      <c r="AH537" s="203"/>
      <c r="AI537" s="203"/>
      <c r="AJ537" s="203"/>
      <c r="AK537" s="203"/>
      <c r="AL537" s="203"/>
      <c r="AM537" s="203"/>
      <c r="AN537" s="203"/>
      <c r="AO537" s="203"/>
      <c r="AP537" s="203"/>
      <c r="AQ537" s="203"/>
      <c r="AR537" s="203"/>
      <c r="AS537" s="203"/>
      <c r="AT537" s="203"/>
      <c r="AU537" s="203"/>
      <c r="AV537" s="203"/>
      <c r="AW537" s="203"/>
      <c r="AX537" s="203"/>
      <c r="AY537" s="203"/>
      <c r="AZ537" s="203"/>
      <c r="BA537" s="203"/>
      <c r="BB537" s="204"/>
      <c r="BC537" s="204"/>
      <c r="BD537" s="204"/>
      <c r="BE537" s="204"/>
      <c r="BF537" s="204"/>
      <c r="BG537" s="204"/>
      <c r="BH537" s="204"/>
      <c r="BI537" s="204"/>
      <c r="BJ537" s="204"/>
      <c r="BK537" s="204"/>
      <c r="BL537" s="204"/>
      <c r="BM537" s="204"/>
      <c r="BN537" s="204"/>
      <c r="BO537" s="204"/>
      <c r="BP537" s="204"/>
      <c r="BQ537" s="204"/>
      <c r="BR537" s="204"/>
      <c r="BS537" s="204"/>
      <c r="BT537" s="204"/>
      <c r="BU537" s="204"/>
      <c r="BV537" s="205"/>
      <c r="BW537" s="205"/>
      <c r="BX537" s="205"/>
      <c r="BY537" s="204"/>
      <c r="BZ537" s="204"/>
      <c r="CA537" s="204"/>
      <c r="CB537" s="205"/>
      <c r="CC537" s="204"/>
      <c r="CD537" s="205"/>
      <c r="CE537" s="204"/>
      <c r="CF537" s="204"/>
      <c r="CG537" s="204"/>
      <c r="CH537" s="206"/>
      <c r="CI537" s="204"/>
      <c r="CJ537" s="204"/>
      <c r="CK537" s="204"/>
      <c r="CL537" s="204"/>
      <c r="CM537" s="204"/>
      <c r="CN537" s="206"/>
      <c r="CO537" s="204"/>
      <c r="CP537" s="204"/>
      <c r="CQ537" s="204"/>
      <c r="CR537" s="207"/>
      <c r="CS537" s="207"/>
      <c r="CT537" s="208"/>
      <c r="CU537" s="209"/>
      <c r="CV537" s="208"/>
      <c r="CW537" s="207"/>
      <c r="CX537" s="207"/>
      <c r="CY537" s="207"/>
    </row>
    <row r="538" spans="3:103">
      <c r="C538" s="192"/>
      <c r="D538" s="192"/>
      <c r="E538" s="192"/>
      <c r="F538" s="192"/>
      <c r="G538" s="193"/>
      <c r="H538" s="192"/>
      <c r="I538" s="192"/>
      <c r="J538" s="194"/>
      <c r="K538" s="195"/>
      <c r="L538" s="195"/>
      <c r="M538" s="196"/>
      <c r="N538" s="197"/>
      <c r="O538" s="196"/>
      <c r="P538" s="198"/>
      <c r="Q538" s="198"/>
      <c r="R538" s="199"/>
      <c r="S538" s="199"/>
      <c r="T538" s="198"/>
      <c r="U538" s="199"/>
      <c r="V538" s="199"/>
      <c r="W538" s="199"/>
      <c r="X538" s="198"/>
      <c r="Y538" s="200"/>
      <c r="Z538" s="198"/>
      <c r="AA538" s="198"/>
      <c r="AB538" s="199"/>
      <c r="AC538" s="199"/>
      <c r="AD538" s="201"/>
      <c r="AE538" s="202"/>
      <c r="AF538" s="202"/>
      <c r="AG538" s="203"/>
      <c r="AH538" s="203"/>
      <c r="AI538" s="203"/>
      <c r="AJ538" s="203"/>
      <c r="AK538" s="203"/>
      <c r="AL538" s="203"/>
      <c r="AM538" s="203"/>
      <c r="AN538" s="203"/>
      <c r="AO538" s="203"/>
      <c r="AP538" s="203"/>
      <c r="AQ538" s="203"/>
      <c r="AR538" s="203"/>
      <c r="AS538" s="203"/>
      <c r="AT538" s="203"/>
      <c r="AU538" s="203"/>
      <c r="AV538" s="203"/>
      <c r="AW538" s="203"/>
      <c r="AX538" s="203"/>
      <c r="AY538" s="203"/>
      <c r="AZ538" s="203"/>
      <c r="BA538" s="203"/>
      <c r="BB538" s="204"/>
      <c r="BC538" s="204"/>
      <c r="BD538" s="204"/>
      <c r="BE538" s="204"/>
      <c r="BF538" s="204"/>
      <c r="BG538" s="204"/>
      <c r="BH538" s="204"/>
      <c r="BI538" s="204"/>
      <c r="BJ538" s="204"/>
      <c r="BK538" s="204"/>
      <c r="BL538" s="204"/>
      <c r="BM538" s="204"/>
      <c r="BN538" s="204"/>
      <c r="BO538" s="204"/>
      <c r="BP538" s="204"/>
      <c r="BQ538" s="204"/>
      <c r="BR538" s="204"/>
      <c r="BS538" s="204"/>
      <c r="BT538" s="204"/>
      <c r="BU538" s="204"/>
      <c r="BV538" s="205"/>
      <c r="BW538" s="205"/>
      <c r="BX538" s="205"/>
      <c r="BY538" s="204"/>
      <c r="BZ538" s="204"/>
      <c r="CA538" s="204"/>
      <c r="CB538" s="205"/>
      <c r="CC538" s="204"/>
      <c r="CD538" s="205"/>
      <c r="CE538" s="204"/>
      <c r="CF538" s="204"/>
      <c r="CG538" s="204"/>
      <c r="CH538" s="206"/>
      <c r="CI538" s="204"/>
      <c r="CJ538" s="204"/>
      <c r="CK538" s="204"/>
      <c r="CL538" s="204"/>
      <c r="CM538" s="204"/>
      <c r="CN538" s="206"/>
      <c r="CO538" s="204"/>
      <c r="CP538" s="204"/>
      <c r="CQ538" s="204"/>
      <c r="CR538" s="207"/>
      <c r="CS538" s="207"/>
      <c r="CT538" s="208"/>
      <c r="CU538" s="209"/>
      <c r="CV538" s="208"/>
      <c r="CW538" s="207"/>
      <c r="CX538" s="207"/>
      <c r="CY538" s="207"/>
    </row>
    <row r="539" spans="3:103">
      <c r="C539" s="192"/>
      <c r="D539" s="192"/>
      <c r="E539" s="192"/>
      <c r="F539" s="192"/>
      <c r="G539" s="193"/>
      <c r="H539" s="192"/>
      <c r="I539" s="192"/>
      <c r="J539" s="194"/>
      <c r="K539" s="195"/>
      <c r="L539" s="195"/>
      <c r="M539" s="196"/>
      <c r="N539" s="197"/>
      <c r="O539" s="196"/>
      <c r="P539" s="198"/>
      <c r="Q539" s="198"/>
      <c r="R539" s="199"/>
      <c r="S539" s="199"/>
      <c r="T539" s="198"/>
      <c r="U539" s="199"/>
      <c r="V539" s="199"/>
      <c r="W539" s="199"/>
      <c r="X539" s="198"/>
      <c r="Y539" s="200"/>
      <c r="Z539" s="198"/>
      <c r="AA539" s="198"/>
      <c r="AB539" s="199"/>
      <c r="AC539" s="199"/>
      <c r="AD539" s="201"/>
      <c r="AE539" s="202"/>
      <c r="AF539" s="202"/>
      <c r="AG539" s="203"/>
      <c r="AH539" s="203"/>
      <c r="AI539" s="203"/>
      <c r="AJ539" s="203"/>
      <c r="AK539" s="203"/>
      <c r="AL539" s="203"/>
      <c r="AM539" s="203"/>
      <c r="AN539" s="203"/>
      <c r="AO539" s="203"/>
      <c r="AP539" s="203"/>
      <c r="AQ539" s="203"/>
      <c r="AR539" s="203"/>
      <c r="AS539" s="203"/>
      <c r="AT539" s="203"/>
      <c r="AU539" s="203"/>
      <c r="AV539" s="203"/>
      <c r="AW539" s="203"/>
      <c r="AX539" s="203"/>
      <c r="AY539" s="203"/>
      <c r="AZ539" s="203"/>
      <c r="BA539" s="203"/>
      <c r="BB539" s="204"/>
      <c r="BC539" s="204"/>
      <c r="BD539" s="204"/>
      <c r="BE539" s="204"/>
      <c r="BF539" s="204"/>
      <c r="BG539" s="204"/>
      <c r="BH539" s="204"/>
      <c r="BI539" s="204"/>
      <c r="BJ539" s="204"/>
      <c r="BK539" s="204"/>
      <c r="BL539" s="204"/>
      <c r="BM539" s="204"/>
      <c r="BN539" s="204"/>
      <c r="BO539" s="204"/>
      <c r="BP539" s="204"/>
      <c r="BQ539" s="204"/>
      <c r="BR539" s="204"/>
      <c r="BS539" s="204"/>
      <c r="BT539" s="204"/>
      <c r="BU539" s="204"/>
      <c r="BV539" s="205"/>
      <c r="BW539" s="205"/>
      <c r="BX539" s="205"/>
      <c r="BY539" s="204"/>
      <c r="BZ539" s="204"/>
      <c r="CA539" s="204"/>
      <c r="CB539" s="205"/>
      <c r="CC539" s="204"/>
      <c r="CD539" s="205"/>
      <c r="CE539" s="204"/>
      <c r="CF539" s="204"/>
      <c r="CG539" s="204"/>
      <c r="CH539" s="206"/>
      <c r="CI539" s="204"/>
      <c r="CJ539" s="204"/>
      <c r="CK539" s="204"/>
      <c r="CL539" s="204"/>
      <c r="CM539" s="204"/>
      <c r="CN539" s="206"/>
      <c r="CO539" s="204"/>
      <c r="CP539" s="204"/>
      <c r="CQ539" s="204"/>
      <c r="CR539" s="207"/>
      <c r="CS539" s="207"/>
      <c r="CT539" s="208"/>
      <c r="CU539" s="209"/>
      <c r="CV539" s="208"/>
      <c r="CW539" s="207"/>
      <c r="CX539" s="207"/>
      <c r="CY539" s="207"/>
    </row>
    <row r="540" spans="3:103">
      <c r="C540" s="192"/>
      <c r="D540" s="192"/>
      <c r="E540" s="192"/>
      <c r="F540" s="192"/>
      <c r="G540" s="193"/>
      <c r="H540" s="192"/>
      <c r="I540" s="192"/>
      <c r="J540" s="194"/>
      <c r="K540" s="195"/>
      <c r="L540" s="195"/>
      <c r="M540" s="196"/>
      <c r="N540" s="197"/>
      <c r="O540" s="196"/>
      <c r="P540" s="198"/>
      <c r="Q540" s="198"/>
      <c r="R540" s="199"/>
      <c r="S540" s="199"/>
      <c r="T540" s="198"/>
      <c r="U540" s="199"/>
      <c r="V540" s="199"/>
      <c r="W540" s="199"/>
      <c r="X540" s="198"/>
      <c r="Y540" s="200"/>
      <c r="Z540" s="198"/>
      <c r="AA540" s="198"/>
      <c r="AB540" s="199"/>
      <c r="AC540" s="199"/>
      <c r="AD540" s="201"/>
      <c r="AE540" s="202"/>
      <c r="AF540" s="202"/>
      <c r="AG540" s="203"/>
      <c r="AH540" s="203"/>
      <c r="AI540" s="203"/>
      <c r="AJ540" s="203"/>
      <c r="AK540" s="203"/>
      <c r="AL540" s="203"/>
      <c r="AM540" s="203"/>
      <c r="AN540" s="203"/>
      <c r="AO540" s="203"/>
      <c r="AP540" s="203"/>
      <c r="AQ540" s="203"/>
      <c r="AR540" s="203"/>
      <c r="AS540" s="203"/>
      <c r="AT540" s="203"/>
      <c r="AU540" s="203"/>
      <c r="AV540" s="203"/>
      <c r="AW540" s="203"/>
      <c r="AX540" s="203"/>
      <c r="AY540" s="203"/>
      <c r="AZ540" s="203"/>
      <c r="BA540" s="203"/>
      <c r="BB540" s="204"/>
      <c r="BC540" s="204"/>
      <c r="BD540" s="204"/>
      <c r="BE540" s="204"/>
      <c r="BF540" s="204"/>
      <c r="BG540" s="204"/>
      <c r="BH540" s="204"/>
      <c r="BI540" s="204"/>
      <c r="BJ540" s="204"/>
      <c r="BK540" s="204"/>
      <c r="BL540" s="204"/>
      <c r="BM540" s="204"/>
      <c r="BN540" s="204"/>
      <c r="BO540" s="204"/>
      <c r="BP540" s="204"/>
      <c r="BQ540" s="204"/>
      <c r="BR540" s="204"/>
      <c r="BS540" s="204"/>
      <c r="BT540" s="204"/>
      <c r="BU540" s="204"/>
      <c r="BV540" s="205"/>
      <c r="BW540" s="205"/>
      <c r="BX540" s="205"/>
      <c r="BY540" s="204"/>
      <c r="BZ540" s="204"/>
      <c r="CA540" s="204"/>
      <c r="CB540" s="205"/>
      <c r="CC540" s="204"/>
      <c r="CD540" s="205"/>
      <c r="CE540" s="204"/>
      <c r="CF540" s="204"/>
      <c r="CG540" s="204"/>
      <c r="CH540" s="206"/>
      <c r="CI540" s="204"/>
      <c r="CJ540" s="204"/>
      <c r="CK540" s="204"/>
      <c r="CL540" s="204"/>
      <c r="CM540" s="204"/>
      <c r="CN540" s="206"/>
      <c r="CO540" s="204"/>
      <c r="CP540" s="204"/>
      <c r="CQ540" s="204"/>
      <c r="CR540" s="207"/>
      <c r="CS540" s="207"/>
      <c r="CT540" s="208"/>
      <c r="CU540" s="209"/>
      <c r="CV540" s="208"/>
      <c r="CW540" s="207"/>
      <c r="CX540" s="207"/>
      <c r="CY540" s="207"/>
    </row>
    <row r="541" spans="3:103">
      <c r="C541" s="192"/>
      <c r="D541" s="192"/>
      <c r="E541" s="192"/>
      <c r="F541" s="192"/>
      <c r="G541" s="193"/>
      <c r="H541" s="192"/>
      <c r="I541" s="192"/>
      <c r="J541" s="194"/>
      <c r="K541" s="195"/>
      <c r="L541" s="195"/>
      <c r="M541" s="196"/>
      <c r="N541" s="197"/>
      <c r="O541" s="196"/>
      <c r="P541" s="198"/>
      <c r="Q541" s="198"/>
      <c r="R541" s="199"/>
      <c r="S541" s="199"/>
      <c r="T541" s="198"/>
      <c r="U541" s="199"/>
      <c r="V541" s="199"/>
      <c r="W541" s="199"/>
      <c r="X541" s="198"/>
      <c r="Y541" s="200"/>
      <c r="Z541" s="198"/>
      <c r="AA541" s="198"/>
      <c r="AB541" s="199"/>
      <c r="AC541" s="199"/>
      <c r="AD541" s="201"/>
      <c r="AE541" s="202"/>
      <c r="AF541" s="202"/>
      <c r="AG541" s="203"/>
      <c r="AH541" s="203"/>
      <c r="AI541" s="203"/>
      <c r="AJ541" s="203"/>
      <c r="AK541" s="203"/>
      <c r="AL541" s="203"/>
      <c r="AM541" s="203"/>
      <c r="AN541" s="203"/>
      <c r="AO541" s="203"/>
      <c r="AP541" s="203"/>
      <c r="AQ541" s="203"/>
      <c r="AR541" s="203"/>
      <c r="AS541" s="203"/>
      <c r="AT541" s="203"/>
      <c r="AU541" s="203"/>
      <c r="AV541" s="203"/>
      <c r="AW541" s="203"/>
      <c r="AX541" s="203"/>
      <c r="AY541" s="203"/>
      <c r="AZ541" s="203"/>
      <c r="BA541" s="203"/>
      <c r="BB541" s="204"/>
      <c r="BC541" s="204"/>
      <c r="BD541" s="204"/>
      <c r="BE541" s="204"/>
      <c r="BF541" s="204"/>
      <c r="BG541" s="204"/>
      <c r="BH541" s="204"/>
      <c r="BI541" s="204"/>
      <c r="BJ541" s="204"/>
      <c r="BK541" s="204"/>
      <c r="BL541" s="204"/>
      <c r="BM541" s="204"/>
      <c r="BN541" s="204"/>
      <c r="BO541" s="204"/>
      <c r="BP541" s="204"/>
      <c r="BQ541" s="204"/>
      <c r="BR541" s="204"/>
      <c r="BS541" s="204"/>
      <c r="BT541" s="204"/>
      <c r="BU541" s="204"/>
      <c r="BV541" s="205"/>
      <c r="BW541" s="205"/>
      <c r="BX541" s="205"/>
      <c r="BY541" s="204"/>
      <c r="BZ541" s="204"/>
      <c r="CA541" s="204"/>
      <c r="CB541" s="205"/>
      <c r="CC541" s="204"/>
      <c r="CD541" s="205"/>
      <c r="CE541" s="204"/>
      <c r="CF541" s="204"/>
      <c r="CG541" s="204"/>
      <c r="CH541" s="206"/>
      <c r="CI541" s="204"/>
      <c r="CJ541" s="204"/>
      <c r="CK541" s="204"/>
      <c r="CL541" s="204"/>
      <c r="CM541" s="204"/>
      <c r="CN541" s="206"/>
      <c r="CO541" s="204"/>
      <c r="CP541" s="204"/>
      <c r="CQ541" s="204"/>
      <c r="CR541" s="207"/>
      <c r="CS541" s="207"/>
      <c r="CT541" s="208"/>
      <c r="CU541" s="209"/>
      <c r="CV541" s="208"/>
      <c r="CW541" s="207"/>
      <c r="CX541" s="207"/>
      <c r="CY541" s="207"/>
    </row>
    <row r="542" spans="3:103">
      <c r="C542" s="192"/>
      <c r="D542" s="192"/>
      <c r="E542" s="192"/>
      <c r="F542" s="192"/>
      <c r="G542" s="193"/>
      <c r="H542" s="192"/>
      <c r="I542" s="192"/>
      <c r="J542" s="194"/>
      <c r="K542" s="195"/>
      <c r="L542" s="195"/>
      <c r="M542" s="196"/>
      <c r="N542" s="197"/>
      <c r="O542" s="196"/>
      <c r="P542" s="198"/>
      <c r="Q542" s="198"/>
      <c r="R542" s="199"/>
      <c r="S542" s="199"/>
      <c r="T542" s="198"/>
      <c r="U542" s="199"/>
      <c r="V542" s="199"/>
      <c r="W542" s="199"/>
      <c r="X542" s="198"/>
      <c r="Y542" s="200"/>
      <c r="Z542" s="198"/>
      <c r="AA542" s="198"/>
      <c r="AB542" s="199"/>
      <c r="AC542" s="199"/>
      <c r="AD542" s="201"/>
      <c r="AE542" s="202"/>
      <c r="AF542" s="202"/>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4"/>
      <c r="BC542" s="204"/>
      <c r="BD542" s="204"/>
      <c r="BE542" s="204"/>
      <c r="BF542" s="204"/>
      <c r="BG542" s="204"/>
      <c r="BH542" s="204"/>
      <c r="BI542" s="204"/>
      <c r="BJ542" s="204"/>
      <c r="BK542" s="204"/>
      <c r="BL542" s="204"/>
      <c r="BM542" s="204"/>
      <c r="BN542" s="204"/>
      <c r="BO542" s="204"/>
      <c r="BP542" s="204"/>
      <c r="BQ542" s="204"/>
      <c r="BR542" s="204"/>
      <c r="BS542" s="204"/>
      <c r="BT542" s="204"/>
      <c r="BU542" s="204"/>
      <c r="BV542" s="205"/>
      <c r="BW542" s="205"/>
      <c r="BX542" s="205"/>
      <c r="BY542" s="204"/>
      <c r="BZ542" s="204"/>
      <c r="CA542" s="204"/>
      <c r="CB542" s="205"/>
      <c r="CC542" s="204"/>
      <c r="CD542" s="205"/>
      <c r="CE542" s="204"/>
      <c r="CF542" s="204"/>
      <c r="CG542" s="204"/>
      <c r="CH542" s="206"/>
      <c r="CI542" s="204"/>
      <c r="CJ542" s="204"/>
      <c r="CK542" s="204"/>
      <c r="CL542" s="204"/>
      <c r="CM542" s="204"/>
      <c r="CN542" s="206"/>
      <c r="CO542" s="204"/>
      <c r="CP542" s="204"/>
      <c r="CQ542" s="204"/>
      <c r="CR542" s="207"/>
      <c r="CS542" s="207"/>
      <c r="CT542" s="208"/>
      <c r="CU542" s="209"/>
      <c r="CV542" s="208"/>
      <c r="CW542" s="207"/>
      <c r="CX542" s="207"/>
      <c r="CY542" s="207"/>
    </row>
    <row r="543" spans="3:103">
      <c r="C543" s="192"/>
      <c r="D543" s="192"/>
      <c r="E543" s="192"/>
      <c r="F543" s="192"/>
      <c r="G543" s="193"/>
      <c r="H543" s="192"/>
      <c r="I543" s="192"/>
      <c r="J543" s="194"/>
      <c r="K543" s="195"/>
      <c r="L543" s="195"/>
      <c r="M543" s="196"/>
      <c r="N543" s="197"/>
      <c r="O543" s="196"/>
      <c r="P543" s="198"/>
      <c r="Q543" s="198"/>
      <c r="R543" s="199"/>
      <c r="S543" s="199"/>
      <c r="T543" s="198"/>
      <c r="U543" s="199"/>
      <c r="V543" s="199"/>
      <c r="W543" s="199"/>
      <c r="X543" s="198"/>
      <c r="Y543" s="200"/>
      <c r="Z543" s="198"/>
      <c r="AA543" s="198"/>
      <c r="AB543" s="199"/>
      <c r="AC543" s="199"/>
      <c r="AD543" s="201"/>
      <c r="AE543" s="202"/>
      <c r="AF543" s="202"/>
      <c r="AG543" s="203"/>
      <c r="AH543" s="203"/>
      <c r="AI543" s="203"/>
      <c r="AJ543" s="203"/>
      <c r="AK543" s="203"/>
      <c r="AL543" s="203"/>
      <c r="AM543" s="203"/>
      <c r="AN543" s="203"/>
      <c r="AO543" s="203"/>
      <c r="AP543" s="203"/>
      <c r="AQ543" s="203"/>
      <c r="AR543" s="203"/>
      <c r="AS543" s="203"/>
      <c r="AT543" s="203"/>
      <c r="AU543" s="203"/>
      <c r="AV543" s="203"/>
      <c r="AW543" s="203"/>
      <c r="AX543" s="203"/>
      <c r="AY543" s="203"/>
      <c r="AZ543" s="203"/>
      <c r="BA543" s="203"/>
      <c r="BB543" s="204"/>
      <c r="BC543" s="204"/>
      <c r="BD543" s="204"/>
      <c r="BE543" s="204"/>
      <c r="BF543" s="204"/>
      <c r="BG543" s="204"/>
      <c r="BH543" s="204"/>
      <c r="BI543" s="204"/>
      <c r="BJ543" s="204"/>
      <c r="BK543" s="204"/>
      <c r="BL543" s="204"/>
      <c r="BM543" s="204"/>
      <c r="BN543" s="204"/>
      <c r="BO543" s="204"/>
      <c r="BP543" s="204"/>
      <c r="BQ543" s="204"/>
      <c r="BR543" s="204"/>
      <c r="BS543" s="204"/>
      <c r="BT543" s="204"/>
      <c r="BU543" s="204"/>
      <c r="BV543" s="205"/>
      <c r="BW543" s="205"/>
      <c r="BX543" s="205"/>
      <c r="BY543" s="204"/>
      <c r="BZ543" s="204"/>
      <c r="CA543" s="204"/>
      <c r="CB543" s="205"/>
      <c r="CC543" s="204"/>
      <c r="CD543" s="205"/>
      <c r="CE543" s="204"/>
      <c r="CF543" s="204"/>
      <c r="CG543" s="204"/>
      <c r="CH543" s="206"/>
      <c r="CI543" s="204"/>
      <c r="CJ543" s="204"/>
      <c r="CK543" s="204"/>
      <c r="CL543" s="204"/>
      <c r="CM543" s="204"/>
      <c r="CN543" s="206"/>
      <c r="CO543" s="204"/>
      <c r="CP543" s="204"/>
      <c r="CQ543" s="204"/>
      <c r="CR543" s="207"/>
      <c r="CS543" s="207"/>
      <c r="CT543" s="208"/>
      <c r="CU543" s="209"/>
      <c r="CV543" s="208"/>
      <c r="CW543" s="207"/>
      <c r="CX543" s="207"/>
      <c r="CY543" s="207"/>
    </row>
    <row r="544" spans="3:103">
      <c r="C544" s="192"/>
      <c r="D544" s="192"/>
      <c r="E544" s="192"/>
      <c r="F544" s="192"/>
      <c r="G544" s="193"/>
      <c r="H544" s="192"/>
      <c r="I544" s="192"/>
      <c r="J544" s="194"/>
      <c r="K544" s="195"/>
      <c r="L544" s="195"/>
      <c r="M544" s="196"/>
      <c r="N544" s="197"/>
      <c r="O544" s="196"/>
      <c r="P544" s="198"/>
      <c r="Q544" s="198"/>
      <c r="R544" s="199"/>
      <c r="S544" s="199"/>
      <c r="T544" s="198"/>
      <c r="U544" s="199"/>
      <c r="V544" s="199"/>
      <c r="W544" s="199"/>
      <c r="X544" s="198"/>
      <c r="Y544" s="200"/>
      <c r="Z544" s="198"/>
      <c r="AA544" s="198"/>
      <c r="AB544" s="199"/>
      <c r="AC544" s="199"/>
      <c r="AD544" s="201"/>
      <c r="AE544" s="202"/>
      <c r="AF544" s="202"/>
      <c r="AG544" s="203"/>
      <c r="AH544" s="203"/>
      <c r="AI544" s="203"/>
      <c r="AJ544" s="203"/>
      <c r="AK544" s="203"/>
      <c r="AL544" s="203"/>
      <c r="AM544" s="203"/>
      <c r="AN544" s="203"/>
      <c r="AO544" s="203"/>
      <c r="AP544" s="203"/>
      <c r="AQ544" s="203"/>
      <c r="AR544" s="203"/>
      <c r="AS544" s="203"/>
      <c r="AT544" s="203"/>
      <c r="AU544" s="203"/>
      <c r="AV544" s="203"/>
      <c r="AW544" s="203"/>
      <c r="AX544" s="203"/>
      <c r="AY544" s="203"/>
      <c r="AZ544" s="203"/>
      <c r="BA544" s="203"/>
      <c r="BB544" s="204"/>
      <c r="BC544" s="204"/>
      <c r="BD544" s="204"/>
      <c r="BE544" s="204"/>
      <c r="BF544" s="204"/>
      <c r="BG544" s="204"/>
      <c r="BH544" s="204"/>
      <c r="BI544" s="204"/>
      <c r="BJ544" s="204"/>
      <c r="BK544" s="204"/>
      <c r="BL544" s="204"/>
      <c r="BM544" s="204"/>
      <c r="BN544" s="204"/>
      <c r="BO544" s="204"/>
      <c r="BP544" s="204"/>
      <c r="BQ544" s="204"/>
      <c r="BR544" s="204"/>
      <c r="BS544" s="204"/>
      <c r="BT544" s="204"/>
      <c r="BU544" s="204"/>
      <c r="BV544" s="205"/>
      <c r="BW544" s="205"/>
      <c r="BX544" s="205"/>
      <c r="BY544" s="204"/>
      <c r="BZ544" s="204"/>
      <c r="CA544" s="204"/>
      <c r="CB544" s="205"/>
      <c r="CC544" s="204"/>
      <c r="CD544" s="205"/>
      <c r="CE544" s="204"/>
      <c r="CF544" s="204"/>
      <c r="CG544" s="204"/>
      <c r="CH544" s="206"/>
      <c r="CI544" s="204"/>
      <c r="CJ544" s="204"/>
      <c r="CK544" s="204"/>
      <c r="CL544" s="204"/>
      <c r="CM544" s="204"/>
      <c r="CN544" s="206"/>
      <c r="CO544" s="204"/>
      <c r="CP544" s="204"/>
      <c r="CQ544" s="204"/>
      <c r="CR544" s="207"/>
      <c r="CS544" s="207"/>
      <c r="CT544" s="208"/>
      <c r="CU544" s="209"/>
      <c r="CV544" s="208"/>
      <c r="CW544" s="207"/>
      <c r="CX544" s="207"/>
      <c r="CY544" s="207"/>
    </row>
    <row r="545" spans="3:103">
      <c r="C545" s="192"/>
      <c r="D545" s="192"/>
      <c r="E545" s="192"/>
      <c r="F545" s="192"/>
      <c r="G545" s="193"/>
      <c r="H545" s="192"/>
      <c r="I545" s="192"/>
      <c r="J545" s="194"/>
      <c r="K545" s="195"/>
      <c r="L545" s="195"/>
      <c r="M545" s="196"/>
      <c r="N545" s="197"/>
      <c r="O545" s="196"/>
      <c r="P545" s="198"/>
      <c r="Q545" s="198"/>
      <c r="R545" s="199"/>
      <c r="S545" s="199"/>
      <c r="T545" s="198"/>
      <c r="U545" s="199"/>
      <c r="V545" s="199"/>
      <c r="W545" s="199"/>
      <c r="X545" s="198"/>
      <c r="Y545" s="200"/>
      <c r="Z545" s="198"/>
      <c r="AA545" s="198"/>
      <c r="AB545" s="199"/>
      <c r="AC545" s="199"/>
      <c r="AD545" s="201"/>
      <c r="AE545" s="202"/>
      <c r="AF545" s="202"/>
      <c r="AG545" s="203"/>
      <c r="AH545" s="203"/>
      <c r="AI545" s="203"/>
      <c r="AJ545" s="203"/>
      <c r="AK545" s="203"/>
      <c r="AL545" s="203"/>
      <c r="AM545" s="203"/>
      <c r="AN545" s="203"/>
      <c r="AO545" s="203"/>
      <c r="AP545" s="203"/>
      <c r="AQ545" s="203"/>
      <c r="AR545" s="203"/>
      <c r="AS545" s="203"/>
      <c r="AT545" s="203"/>
      <c r="AU545" s="203"/>
      <c r="AV545" s="203"/>
      <c r="AW545" s="203"/>
      <c r="AX545" s="203"/>
      <c r="AY545" s="203"/>
      <c r="AZ545" s="203"/>
      <c r="BA545" s="203"/>
      <c r="BB545" s="204"/>
      <c r="BC545" s="204"/>
      <c r="BD545" s="204"/>
      <c r="BE545" s="204"/>
      <c r="BF545" s="204"/>
      <c r="BG545" s="204"/>
      <c r="BH545" s="204"/>
      <c r="BI545" s="204"/>
      <c r="BJ545" s="204"/>
      <c r="BK545" s="204"/>
      <c r="BL545" s="204"/>
      <c r="BM545" s="204"/>
      <c r="BN545" s="204"/>
      <c r="BO545" s="204"/>
      <c r="BP545" s="204"/>
      <c r="BQ545" s="204"/>
      <c r="BR545" s="204"/>
      <c r="BS545" s="204"/>
      <c r="BT545" s="204"/>
      <c r="BU545" s="204"/>
      <c r="BV545" s="205"/>
      <c r="BW545" s="205"/>
      <c r="BX545" s="205"/>
      <c r="BY545" s="204"/>
      <c r="BZ545" s="204"/>
      <c r="CA545" s="204"/>
      <c r="CB545" s="205"/>
      <c r="CC545" s="204"/>
      <c r="CD545" s="205"/>
      <c r="CE545" s="204"/>
      <c r="CF545" s="204"/>
      <c r="CG545" s="204"/>
      <c r="CH545" s="206"/>
      <c r="CI545" s="204"/>
      <c r="CJ545" s="204"/>
      <c r="CK545" s="204"/>
      <c r="CL545" s="204"/>
      <c r="CM545" s="204"/>
      <c r="CN545" s="206"/>
      <c r="CO545" s="204"/>
      <c r="CP545" s="204"/>
      <c r="CQ545" s="204"/>
      <c r="CR545" s="207"/>
      <c r="CS545" s="207"/>
      <c r="CT545" s="208"/>
      <c r="CU545" s="209"/>
      <c r="CV545" s="208"/>
      <c r="CW545" s="207"/>
      <c r="CX545" s="207"/>
      <c r="CY545" s="207"/>
    </row>
    <row r="546" spans="3:103">
      <c r="C546" s="192"/>
      <c r="D546" s="192"/>
      <c r="E546" s="192"/>
      <c r="F546" s="192"/>
      <c r="G546" s="193"/>
      <c r="H546" s="192"/>
      <c r="I546" s="192"/>
      <c r="J546" s="194"/>
      <c r="K546" s="195"/>
      <c r="L546" s="195"/>
      <c r="M546" s="196"/>
      <c r="N546" s="197"/>
      <c r="O546" s="196"/>
      <c r="P546" s="198"/>
      <c r="Q546" s="198"/>
      <c r="R546" s="199"/>
      <c r="S546" s="199"/>
      <c r="T546" s="198"/>
      <c r="U546" s="199"/>
      <c r="V546" s="199"/>
      <c r="W546" s="199"/>
      <c r="X546" s="198"/>
      <c r="Y546" s="200"/>
      <c r="Z546" s="198"/>
      <c r="AA546" s="198"/>
      <c r="AB546" s="199"/>
      <c r="AC546" s="199"/>
      <c r="AD546" s="201"/>
      <c r="AE546" s="202"/>
      <c r="AF546" s="202"/>
      <c r="AG546" s="203"/>
      <c r="AH546" s="203"/>
      <c r="AI546" s="203"/>
      <c r="AJ546" s="203"/>
      <c r="AK546" s="203"/>
      <c r="AL546" s="203"/>
      <c r="AM546" s="203"/>
      <c r="AN546" s="203"/>
      <c r="AO546" s="203"/>
      <c r="AP546" s="203"/>
      <c r="AQ546" s="203"/>
      <c r="AR546" s="203"/>
      <c r="AS546" s="203"/>
      <c r="AT546" s="203"/>
      <c r="AU546" s="203"/>
      <c r="AV546" s="203"/>
      <c r="AW546" s="203"/>
      <c r="AX546" s="203"/>
      <c r="AY546" s="203"/>
      <c r="AZ546" s="203"/>
      <c r="BA546" s="203"/>
      <c r="BB546" s="204"/>
      <c r="BC546" s="204"/>
      <c r="BD546" s="204"/>
      <c r="BE546" s="204"/>
      <c r="BF546" s="204"/>
      <c r="BG546" s="204"/>
      <c r="BH546" s="204"/>
      <c r="BI546" s="204"/>
      <c r="BJ546" s="204"/>
      <c r="BK546" s="204"/>
      <c r="BL546" s="204"/>
      <c r="BM546" s="204"/>
      <c r="BN546" s="204"/>
      <c r="BO546" s="204"/>
      <c r="BP546" s="204"/>
      <c r="BQ546" s="204"/>
      <c r="BR546" s="204"/>
      <c r="BS546" s="204"/>
      <c r="BT546" s="204"/>
      <c r="BU546" s="204"/>
      <c r="BV546" s="205"/>
      <c r="BW546" s="205"/>
      <c r="BX546" s="205"/>
      <c r="BY546" s="204"/>
      <c r="BZ546" s="204"/>
      <c r="CA546" s="204"/>
      <c r="CB546" s="205"/>
      <c r="CC546" s="204"/>
      <c r="CD546" s="205"/>
      <c r="CE546" s="204"/>
      <c r="CF546" s="204"/>
      <c r="CG546" s="204"/>
      <c r="CH546" s="206"/>
      <c r="CI546" s="204"/>
      <c r="CJ546" s="204"/>
      <c r="CK546" s="204"/>
      <c r="CL546" s="204"/>
      <c r="CM546" s="204"/>
      <c r="CN546" s="206"/>
      <c r="CO546" s="204"/>
      <c r="CP546" s="204"/>
      <c r="CQ546" s="204"/>
      <c r="CR546" s="207"/>
      <c r="CS546" s="207"/>
      <c r="CT546" s="208"/>
      <c r="CU546" s="209"/>
      <c r="CV546" s="208"/>
      <c r="CW546" s="207"/>
      <c r="CX546" s="207"/>
      <c r="CY546" s="207"/>
    </row>
    <row r="547" spans="3:103">
      <c r="C547" s="192"/>
      <c r="D547" s="192"/>
      <c r="E547" s="192"/>
      <c r="F547" s="192"/>
      <c r="G547" s="193"/>
      <c r="H547" s="192"/>
      <c r="I547" s="192"/>
      <c r="J547" s="194"/>
      <c r="K547" s="195"/>
      <c r="L547" s="195"/>
      <c r="M547" s="196"/>
      <c r="N547" s="197"/>
      <c r="O547" s="196"/>
      <c r="P547" s="198"/>
      <c r="Q547" s="198"/>
      <c r="R547" s="199"/>
      <c r="S547" s="199"/>
      <c r="T547" s="198"/>
      <c r="U547" s="199"/>
      <c r="V547" s="199"/>
      <c r="W547" s="199"/>
      <c r="X547" s="198"/>
      <c r="Y547" s="200"/>
      <c r="Z547" s="198"/>
      <c r="AA547" s="198"/>
      <c r="AB547" s="199"/>
      <c r="AC547" s="199"/>
      <c r="AD547" s="201"/>
      <c r="AE547" s="202"/>
      <c r="AF547" s="202"/>
      <c r="AG547" s="203"/>
      <c r="AH547" s="203"/>
      <c r="AI547" s="203"/>
      <c r="AJ547" s="203"/>
      <c r="AK547" s="203"/>
      <c r="AL547" s="203"/>
      <c r="AM547" s="203"/>
      <c r="AN547" s="203"/>
      <c r="AO547" s="203"/>
      <c r="AP547" s="203"/>
      <c r="AQ547" s="203"/>
      <c r="AR547" s="203"/>
      <c r="AS547" s="203"/>
      <c r="AT547" s="203"/>
      <c r="AU547" s="203"/>
      <c r="AV547" s="203"/>
      <c r="AW547" s="203"/>
      <c r="AX547" s="203"/>
      <c r="AY547" s="203"/>
      <c r="AZ547" s="203"/>
      <c r="BA547" s="203"/>
      <c r="BB547" s="204"/>
      <c r="BC547" s="204"/>
      <c r="BD547" s="204"/>
      <c r="BE547" s="204"/>
      <c r="BF547" s="204"/>
      <c r="BG547" s="204"/>
      <c r="BH547" s="204"/>
      <c r="BI547" s="204"/>
      <c r="BJ547" s="204"/>
      <c r="BK547" s="204"/>
      <c r="BL547" s="204"/>
      <c r="BM547" s="204"/>
      <c r="BN547" s="204"/>
      <c r="BO547" s="204"/>
      <c r="BP547" s="204"/>
      <c r="BQ547" s="204"/>
      <c r="BR547" s="204"/>
      <c r="BS547" s="204"/>
      <c r="BT547" s="204"/>
      <c r="BU547" s="204"/>
      <c r="BV547" s="205"/>
      <c r="BW547" s="205"/>
      <c r="BX547" s="205"/>
      <c r="BY547" s="204"/>
      <c r="BZ547" s="204"/>
      <c r="CA547" s="204"/>
      <c r="CB547" s="205"/>
      <c r="CC547" s="204"/>
      <c r="CD547" s="205"/>
      <c r="CE547" s="204"/>
      <c r="CF547" s="204"/>
      <c r="CG547" s="204"/>
      <c r="CH547" s="206"/>
      <c r="CI547" s="204"/>
      <c r="CJ547" s="204"/>
      <c r="CK547" s="204"/>
      <c r="CL547" s="204"/>
      <c r="CM547" s="204"/>
      <c r="CN547" s="206"/>
      <c r="CO547" s="204"/>
      <c r="CP547" s="204"/>
      <c r="CQ547" s="204"/>
      <c r="CR547" s="207"/>
      <c r="CS547" s="207"/>
      <c r="CT547" s="208"/>
      <c r="CU547" s="209"/>
      <c r="CV547" s="208"/>
      <c r="CW547" s="207"/>
      <c r="CX547" s="207"/>
      <c r="CY547" s="207"/>
    </row>
    <row r="548" spans="3:103">
      <c r="C548" s="192"/>
      <c r="D548" s="192"/>
      <c r="E548" s="192"/>
      <c r="F548" s="192"/>
      <c r="G548" s="193"/>
      <c r="H548" s="192"/>
      <c r="I548" s="192"/>
      <c r="J548" s="194"/>
      <c r="K548" s="195"/>
      <c r="L548" s="195"/>
      <c r="M548" s="196"/>
      <c r="N548" s="197"/>
      <c r="O548" s="196"/>
      <c r="P548" s="198"/>
      <c r="Q548" s="198"/>
      <c r="R548" s="199"/>
      <c r="S548" s="199"/>
      <c r="T548" s="198"/>
      <c r="U548" s="199"/>
      <c r="V548" s="199"/>
      <c r="W548" s="199"/>
      <c r="X548" s="198"/>
      <c r="Y548" s="200"/>
      <c r="Z548" s="198"/>
      <c r="AA548" s="198"/>
      <c r="AB548" s="199"/>
      <c r="AC548" s="199"/>
      <c r="AD548" s="201"/>
      <c r="AE548" s="202"/>
      <c r="AF548" s="202"/>
      <c r="AG548" s="203"/>
      <c r="AH548" s="203"/>
      <c r="AI548" s="203"/>
      <c r="AJ548" s="203"/>
      <c r="AK548" s="203"/>
      <c r="AL548" s="203"/>
      <c r="AM548" s="203"/>
      <c r="AN548" s="203"/>
      <c r="AO548" s="203"/>
      <c r="AP548" s="203"/>
      <c r="AQ548" s="203"/>
      <c r="AR548" s="203"/>
      <c r="AS548" s="203"/>
      <c r="AT548" s="203"/>
      <c r="AU548" s="203"/>
      <c r="AV548" s="203"/>
      <c r="AW548" s="203"/>
      <c r="AX548" s="203"/>
      <c r="AY548" s="203"/>
      <c r="AZ548" s="203"/>
      <c r="BA548" s="203"/>
      <c r="BB548" s="204"/>
      <c r="BC548" s="204"/>
      <c r="BD548" s="204"/>
      <c r="BE548" s="204"/>
      <c r="BF548" s="204"/>
      <c r="BG548" s="204"/>
      <c r="BH548" s="204"/>
      <c r="BI548" s="204"/>
      <c r="BJ548" s="204"/>
      <c r="BK548" s="204"/>
      <c r="BL548" s="204"/>
      <c r="BM548" s="204"/>
      <c r="BN548" s="204"/>
      <c r="BO548" s="204"/>
      <c r="BP548" s="204"/>
      <c r="BQ548" s="204"/>
      <c r="BR548" s="204"/>
      <c r="BS548" s="204"/>
      <c r="BT548" s="204"/>
      <c r="BU548" s="204"/>
      <c r="BV548" s="205"/>
      <c r="BW548" s="205"/>
      <c r="BX548" s="205"/>
      <c r="BY548" s="204"/>
      <c r="BZ548" s="204"/>
      <c r="CA548" s="204"/>
      <c r="CB548" s="205"/>
      <c r="CC548" s="204"/>
      <c r="CD548" s="205"/>
      <c r="CE548" s="204"/>
      <c r="CF548" s="204"/>
      <c r="CG548" s="204"/>
      <c r="CH548" s="206"/>
      <c r="CI548" s="204"/>
      <c r="CJ548" s="204"/>
      <c r="CK548" s="204"/>
      <c r="CL548" s="204"/>
      <c r="CM548" s="204"/>
      <c r="CN548" s="206"/>
      <c r="CO548" s="204"/>
      <c r="CP548" s="204"/>
      <c r="CQ548" s="204"/>
      <c r="CR548" s="207"/>
      <c r="CS548" s="207"/>
      <c r="CT548" s="208"/>
      <c r="CU548" s="209"/>
      <c r="CV548" s="208"/>
      <c r="CW548" s="207"/>
      <c r="CX548" s="207"/>
      <c r="CY548" s="207"/>
    </row>
    <row r="549" spans="3:103">
      <c r="C549" s="192"/>
      <c r="D549" s="192"/>
      <c r="E549" s="192"/>
      <c r="F549" s="192"/>
      <c r="G549" s="193"/>
      <c r="H549" s="192"/>
      <c r="I549" s="192"/>
      <c r="J549" s="194"/>
      <c r="K549" s="195"/>
      <c r="L549" s="195"/>
      <c r="M549" s="196"/>
      <c r="N549" s="197"/>
      <c r="O549" s="196"/>
      <c r="P549" s="198"/>
      <c r="Q549" s="198"/>
      <c r="R549" s="199"/>
      <c r="S549" s="199"/>
      <c r="T549" s="198"/>
      <c r="U549" s="199"/>
      <c r="V549" s="199"/>
      <c r="W549" s="199"/>
      <c r="X549" s="198"/>
      <c r="Y549" s="200"/>
      <c r="Z549" s="198"/>
      <c r="AA549" s="198"/>
      <c r="AB549" s="199"/>
      <c r="AC549" s="199"/>
      <c r="AD549" s="201"/>
      <c r="AE549" s="202"/>
      <c r="AF549" s="202"/>
      <c r="AG549" s="203"/>
      <c r="AH549" s="203"/>
      <c r="AI549" s="203"/>
      <c r="AJ549" s="203"/>
      <c r="AK549" s="203"/>
      <c r="AL549" s="203"/>
      <c r="AM549" s="203"/>
      <c r="AN549" s="203"/>
      <c r="AO549" s="203"/>
      <c r="AP549" s="203"/>
      <c r="AQ549" s="203"/>
      <c r="AR549" s="203"/>
      <c r="AS549" s="203"/>
      <c r="AT549" s="203"/>
      <c r="AU549" s="203"/>
      <c r="AV549" s="203"/>
      <c r="AW549" s="203"/>
      <c r="AX549" s="203"/>
      <c r="AY549" s="203"/>
      <c r="AZ549" s="203"/>
      <c r="BA549" s="203"/>
      <c r="BB549" s="204"/>
      <c r="BC549" s="204"/>
      <c r="BD549" s="204"/>
      <c r="BE549" s="204"/>
      <c r="BF549" s="204"/>
      <c r="BG549" s="204"/>
      <c r="BH549" s="204"/>
      <c r="BI549" s="204"/>
      <c r="BJ549" s="204"/>
      <c r="BK549" s="204"/>
      <c r="BL549" s="204"/>
      <c r="BM549" s="204"/>
      <c r="BN549" s="204"/>
      <c r="BO549" s="204"/>
      <c r="BP549" s="204"/>
      <c r="BQ549" s="204"/>
      <c r="BR549" s="204"/>
      <c r="BS549" s="204"/>
      <c r="BT549" s="204"/>
      <c r="BU549" s="204"/>
      <c r="BV549" s="205"/>
      <c r="BW549" s="205"/>
      <c r="BX549" s="205"/>
      <c r="BY549" s="204"/>
      <c r="BZ549" s="204"/>
      <c r="CA549" s="204"/>
      <c r="CB549" s="205"/>
      <c r="CC549" s="204"/>
      <c r="CD549" s="205"/>
      <c r="CE549" s="204"/>
      <c r="CF549" s="204"/>
      <c r="CG549" s="204"/>
      <c r="CH549" s="206"/>
      <c r="CI549" s="204"/>
      <c r="CJ549" s="204"/>
      <c r="CK549" s="204"/>
      <c r="CL549" s="204"/>
      <c r="CM549" s="204"/>
      <c r="CN549" s="206"/>
      <c r="CO549" s="204"/>
      <c r="CP549" s="204"/>
      <c r="CQ549" s="204"/>
      <c r="CR549" s="207"/>
      <c r="CS549" s="207"/>
      <c r="CT549" s="208"/>
      <c r="CU549" s="209"/>
      <c r="CV549" s="208"/>
      <c r="CW549" s="207"/>
      <c r="CX549" s="207"/>
      <c r="CY549" s="207"/>
    </row>
    <row r="550" spans="3:103">
      <c r="C550" s="192"/>
      <c r="D550" s="192"/>
      <c r="E550" s="192"/>
      <c r="F550" s="192"/>
      <c r="G550" s="193"/>
      <c r="H550" s="192"/>
      <c r="I550" s="192"/>
      <c r="J550" s="194"/>
      <c r="K550" s="195"/>
      <c r="L550" s="195"/>
      <c r="M550" s="196"/>
      <c r="N550" s="197"/>
      <c r="O550" s="196"/>
      <c r="P550" s="198"/>
      <c r="Q550" s="198"/>
      <c r="R550" s="199"/>
      <c r="S550" s="199"/>
      <c r="T550" s="198"/>
      <c r="U550" s="199"/>
      <c r="V550" s="199"/>
      <c r="W550" s="199"/>
      <c r="X550" s="198"/>
      <c r="Y550" s="200"/>
      <c r="Z550" s="198"/>
      <c r="AA550" s="198"/>
      <c r="AB550" s="199"/>
      <c r="AC550" s="199"/>
      <c r="AD550" s="201"/>
      <c r="AE550" s="202"/>
      <c r="AF550" s="202"/>
      <c r="AG550" s="203"/>
      <c r="AH550" s="203"/>
      <c r="AI550" s="203"/>
      <c r="AJ550" s="203"/>
      <c r="AK550" s="203"/>
      <c r="AL550" s="203"/>
      <c r="AM550" s="203"/>
      <c r="AN550" s="203"/>
      <c r="AO550" s="203"/>
      <c r="AP550" s="203"/>
      <c r="AQ550" s="203"/>
      <c r="AR550" s="203"/>
      <c r="AS550" s="203"/>
      <c r="AT550" s="203"/>
      <c r="AU550" s="203"/>
      <c r="AV550" s="203"/>
      <c r="AW550" s="203"/>
      <c r="AX550" s="203"/>
      <c r="AY550" s="203"/>
      <c r="AZ550" s="203"/>
      <c r="BA550" s="203"/>
      <c r="BB550" s="204"/>
      <c r="BC550" s="204"/>
      <c r="BD550" s="204"/>
      <c r="BE550" s="204"/>
      <c r="BF550" s="204"/>
      <c r="BG550" s="204"/>
      <c r="BH550" s="204"/>
      <c r="BI550" s="204"/>
      <c r="BJ550" s="204"/>
      <c r="BK550" s="204"/>
      <c r="BL550" s="204"/>
      <c r="BM550" s="204"/>
      <c r="BN550" s="204"/>
      <c r="BO550" s="204"/>
      <c r="BP550" s="204"/>
      <c r="BQ550" s="204"/>
      <c r="BR550" s="204"/>
      <c r="BS550" s="204"/>
      <c r="BT550" s="204"/>
      <c r="BU550" s="204"/>
      <c r="BV550" s="205"/>
      <c r="BW550" s="205"/>
      <c r="BX550" s="205"/>
      <c r="BY550" s="204"/>
      <c r="BZ550" s="204"/>
      <c r="CA550" s="204"/>
      <c r="CB550" s="205"/>
      <c r="CC550" s="204"/>
      <c r="CD550" s="205"/>
      <c r="CE550" s="204"/>
      <c r="CF550" s="204"/>
      <c r="CG550" s="204"/>
      <c r="CH550" s="206"/>
      <c r="CI550" s="204"/>
      <c r="CJ550" s="204"/>
      <c r="CK550" s="204"/>
      <c r="CL550" s="204"/>
      <c r="CM550" s="204"/>
      <c r="CN550" s="206"/>
      <c r="CO550" s="204"/>
      <c r="CP550" s="204"/>
      <c r="CQ550" s="204"/>
      <c r="CR550" s="207"/>
      <c r="CS550" s="207"/>
      <c r="CT550" s="208"/>
      <c r="CU550" s="209"/>
      <c r="CV550" s="208"/>
      <c r="CW550" s="207"/>
      <c r="CX550" s="207"/>
      <c r="CY550" s="207"/>
    </row>
    <row r="551" spans="3:103">
      <c r="C551" s="192"/>
      <c r="D551" s="192"/>
      <c r="E551" s="192"/>
      <c r="F551" s="192"/>
      <c r="G551" s="193"/>
      <c r="H551" s="192"/>
      <c r="I551" s="192"/>
      <c r="J551" s="194"/>
      <c r="K551" s="195"/>
      <c r="L551" s="195"/>
      <c r="M551" s="196"/>
      <c r="N551" s="197"/>
      <c r="O551" s="196"/>
      <c r="P551" s="198"/>
      <c r="Q551" s="198"/>
      <c r="R551" s="199"/>
      <c r="S551" s="199"/>
      <c r="T551" s="198"/>
      <c r="U551" s="199"/>
      <c r="V551" s="199"/>
      <c r="W551" s="199"/>
      <c r="X551" s="198"/>
      <c r="Y551" s="200"/>
      <c r="Z551" s="198"/>
      <c r="AA551" s="198"/>
      <c r="AB551" s="199"/>
      <c r="AC551" s="199"/>
      <c r="AD551" s="201"/>
      <c r="AE551" s="202"/>
      <c r="AF551" s="202"/>
      <c r="AG551" s="203"/>
      <c r="AH551" s="203"/>
      <c r="AI551" s="203"/>
      <c r="AJ551" s="203"/>
      <c r="AK551" s="203"/>
      <c r="AL551" s="203"/>
      <c r="AM551" s="203"/>
      <c r="AN551" s="203"/>
      <c r="AO551" s="203"/>
      <c r="AP551" s="203"/>
      <c r="AQ551" s="203"/>
      <c r="AR551" s="203"/>
      <c r="AS551" s="203"/>
      <c r="AT551" s="203"/>
      <c r="AU551" s="203"/>
      <c r="AV551" s="203"/>
      <c r="AW551" s="203"/>
      <c r="AX551" s="203"/>
      <c r="AY551" s="203"/>
      <c r="AZ551" s="203"/>
      <c r="BA551" s="203"/>
      <c r="BB551" s="204"/>
      <c r="BC551" s="204"/>
      <c r="BD551" s="204"/>
      <c r="BE551" s="204"/>
      <c r="BF551" s="204"/>
      <c r="BG551" s="204"/>
      <c r="BH551" s="204"/>
      <c r="BI551" s="204"/>
      <c r="BJ551" s="204"/>
      <c r="BK551" s="204"/>
      <c r="BL551" s="204"/>
      <c r="BM551" s="204"/>
      <c r="BN551" s="204"/>
      <c r="BO551" s="204"/>
      <c r="BP551" s="204"/>
      <c r="BQ551" s="204"/>
      <c r="BR551" s="204"/>
      <c r="BS551" s="204"/>
      <c r="BT551" s="204"/>
      <c r="BU551" s="204"/>
      <c r="BV551" s="205"/>
      <c r="BW551" s="205"/>
      <c r="BX551" s="205"/>
      <c r="BY551" s="204"/>
      <c r="BZ551" s="204"/>
      <c r="CA551" s="204"/>
      <c r="CB551" s="205"/>
      <c r="CC551" s="204"/>
      <c r="CD551" s="205"/>
      <c r="CE551" s="204"/>
      <c r="CF551" s="204"/>
      <c r="CG551" s="204"/>
      <c r="CH551" s="206"/>
      <c r="CI551" s="204"/>
      <c r="CJ551" s="204"/>
      <c r="CK551" s="204"/>
      <c r="CL551" s="204"/>
      <c r="CM551" s="204"/>
      <c r="CN551" s="206"/>
      <c r="CO551" s="204"/>
      <c r="CP551" s="204"/>
      <c r="CQ551" s="204"/>
      <c r="CR551" s="207"/>
      <c r="CS551" s="207"/>
      <c r="CT551" s="208"/>
      <c r="CU551" s="209"/>
      <c r="CV551" s="208"/>
      <c r="CW551" s="207"/>
      <c r="CX551" s="207"/>
      <c r="CY551" s="207"/>
    </row>
    <row r="552" spans="3:103">
      <c r="C552" s="192"/>
      <c r="D552" s="192"/>
      <c r="E552" s="192"/>
      <c r="F552" s="192"/>
      <c r="G552" s="193"/>
      <c r="H552" s="192"/>
      <c r="I552" s="192"/>
      <c r="J552" s="194"/>
      <c r="K552" s="195"/>
      <c r="L552" s="195"/>
      <c r="M552" s="196"/>
      <c r="N552" s="197"/>
      <c r="O552" s="196"/>
      <c r="P552" s="198"/>
      <c r="Q552" s="198"/>
      <c r="R552" s="199"/>
      <c r="S552" s="199"/>
      <c r="T552" s="198"/>
      <c r="U552" s="199"/>
      <c r="V552" s="199"/>
      <c r="W552" s="199"/>
      <c r="X552" s="198"/>
      <c r="Y552" s="200"/>
      <c r="Z552" s="198"/>
      <c r="AA552" s="198"/>
      <c r="AB552" s="199"/>
      <c r="AC552" s="199"/>
      <c r="AD552" s="201"/>
      <c r="AE552" s="202"/>
      <c r="AF552" s="202"/>
      <c r="AG552" s="203"/>
      <c r="AH552" s="203"/>
      <c r="AI552" s="203"/>
      <c r="AJ552" s="203"/>
      <c r="AK552" s="203"/>
      <c r="AL552" s="203"/>
      <c r="AM552" s="203"/>
      <c r="AN552" s="203"/>
      <c r="AO552" s="203"/>
      <c r="AP552" s="203"/>
      <c r="AQ552" s="203"/>
      <c r="AR552" s="203"/>
      <c r="AS552" s="203"/>
      <c r="AT552" s="203"/>
      <c r="AU552" s="203"/>
      <c r="AV552" s="203"/>
      <c r="AW552" s="203"/>
      <c r="AX552" s="203"/>
      <c r="AY552" s="203"/>
      <c r="AZ552" s="203"/>
      <c r="BA552" s="203"/>
      <c r="BB552" s="204"/>
      <c r="BC552" s="204"/>
      <c r="BD552" s="204"/>
      <c r="BE552" s="204"/>
      <c r="BF552" s="204"/>
      <c r="BG552" s="204"/>
      <c r="BH552" s="204"/>
      <c r="BI552" s="204"/>
      <c r="BJ552" s="204"/>
      <c r="BK552" s="204"/>
      <c r="BL552" s="204"/>
      <c r="BM552" s="204"/>
      <c r="BN552" s="204"/>
      <c r="BO552" s="204"/>
      <c r="BP552" s="204"/>
      <c r="BQ552" s="204"/>
      <c r="BR552" s="204"/>
      <c r="BS552" s="204"/>
      <c r="BT552" s="204"/>
      <c r="BU552" s="204"/>
      <c r="BV552" s="205"/>
      <c r="BW552" s="205"/>
      <c r="BX552" s="205"/>
      <c r="BY552" s="204"/>
      <c r="BZ552" s="204"/>
      <c r="CA552" s="204"/>
      <c r="CB552" s="205"/>
      <c r="CC552" s="204"/>
      <c r="CD552" s="205"/>
      <c r="CE552" s="204"/>
      <c r="CF552" s="204"/>
      <c r="CG552" s="204"/>
      <c r="CH552" s="206"/>
      <c r="CI552" s="204"/>
      <c r="CJ552" s="204"/>
      <c r="CK552" s="204"/>
      <c r="CL552" s="204"/>
      <c r="CM552" s="204"/>
      <c r="CN552" s="206"/>
      <c r="CO552" s="204"/>
      <c r="CP552" s="204"/>
      <c r="CQ552" s="204"/>
      <c r="CR552" s="207"/>
      <c r="CS552" s="207"/>
      <c r="CT552" s="208"/>
      <c r="CU552" s="209"/>
      <c r="CV552" s="208"/>
      <c r="CW552" s="207"/>
      <c r="CX552" s="207"/>
      <c r="CY552" s="207"/>
    </row>
    <row r="553" spans="3:103">
      <c r="C553" s="192"/>
      <c r="D553" s="192"/>
      <c r="E553" s="192"/>
      <c r="F553" s="192"/>
      <c r="G553" s="193"/>
      <c r="H553" s="192"/>
      <c r="I553" s="192"/>
      <c r="J553" s="194"/>
      <c r="K553" s="195"/>
      <c r="L553" s="195"/>
      <c r="M553" s="196"/>
      <c r="N553" s="197"/>
      <c r="O553" s="196"/>
      <c r="P553" s="198"/>
      <c r="Q553" s="198"/>
      <c r="R553" s="199"/>
      <c r="S553" s="199"/>
      <c r="T553" s="198"/>
      <c r="U553" s="199"/>
      <c r="V553" s="199"/>
      <c r="W553" s="199"/>
      <c r="X553" s="198"/>
      <c r="Y553" s="200"/>
      <c r="Z553" s="198"/>
      <c r="AA553" s="198"/>
      <c r="AB553" s="199"/>
      <c r="AC553" s="199"/>
      <c r="AD553" s="201"/>
      <c r="AE553" s="202"/>
      <c r="AF553" s="202"/>
      <c r="AG553" s="203"/>
      <c r="AH553" s="203"/>
      <c r="AI553" s="203"/>
      <c r="AJ553" s="203"/>
      <c r="AK553" s="203"/>
      <c r="AL553" s="203"/>
      <c r="AM553" s="203"/>
      <c r="AN553" s="203"/>
      <c r="AO553" s="203"/>
      <c r="AP553" s="203"/>
      <c r="AQ553" s="203"/>
      <c r="AR553" s="203"/>
      <c r="AS553" s="203"/>
      <c r="AT553" s="203"/>
      <c r="AU553" s="203"/>
      <c r="AV553" s="203"/>
      <c r="AW553" s="203"/>
      <c r="AX553" s="203"/>
      <c r="AY553" s="203"/>
      <c r="AZ553" s="203"/>
      <c r="BA553" s="203"/>
      <c r="BB553" s="204"/>
      <c r="BC553" s="204"/>
      <c r="BD553" s="204"/>
      <c r="BE553" s="204"/>
      <c r="BF553" s="204"/>
      <c r="BG553" s="204"/>
      <c r="BH553" s="204"/>
      <c r="BI553" s="204"/>
      <c r="BJ553" s="204"/>
      <c r="BK553" s="204"/>
      <c r="BL553" s="204"/>
      <c r="BM553" s="204"/>
      <c r="BN553" s="204"/>
      <c r="BO553" s="204"/>
      <c r="BP553" s="204"/>
      <c r="BQ553" s="204"/>
      <c r="BR553" s="204"/>
      <c r="BS553" s="204"/>
      <c r="BT553" s="204"/>
      <c r="BU553" s="204"/>
      <c r="BV553" s="205"/>
      <c r="BW553" s="205"/>
      <c r="BX553" s="205"/>
      <c r="BY553" s="204"/>
      <c r="BZ553" s="204"/>
      <c r="CA553" s="204"/>
      <c r="CB553" s="205"/>
      <c r="CC553" s="204"/>
      <c r="CD553" s="205"/>
      <c r="CE553" s="204"/>
      <c r="CF553" s="204"/>
      <c r="CG553" s="204"/>
      <c r="CH553" s="206"/>
      <c r="CI553" s="204"/>
      <c r="CJ553" s="204"/>
      <c r="CK553" s="204"/>
      <c r="CL553" s="204"/>
      <c r="CM553" s="204"/>
      <c r="CN553" s="206"/>
      <c r="CO553" s="204"/>
      <c r="CP553" s="204"/>
      <c r="CQ553" s="204"/>
      <c r="CR553" s="207"/>
      <c r="CS553" s="207"/>
      <c r="CT553" s="208"/>
      <c r="CU553" s="209"/>
      <c r="CV553" s="208"/>
      <c r="CW553" s="207"/>
      <c r="CX553" s="207"/>
      <c r="CY553" s="207"/>
    </row>
    <row r="554" spans="3:103">
      <c r="C554" s="192"/>
      <c r="D554" s="192"/>
      <c r="E554" s="192"/>
      <c r="F554" s="192"/>
      <c r="G554" s="193"/>
      <c r="H554" s="192"/>
      <c r="I554" s="192"/>
      <c r="J554" s="194"/>
      <c r="K554" s="195"/>
      <c r="L554" s="195"/>
      <c r="M554" s="196"/>
      <c r="N554" s="197"/>
      <c r="O554" s="196"/>
      <c r="P554" s="198"/>
      <c r="Q554" s="198"/>
      <c r="R554" s="199"/>
      <c r="S554" s="199"/>
      <c r="T554" s="198"/>
      <c r="U554" s="199"/>
      <c r="V554" s="199"/>
      <c r="W554" s="199"/>
      <c r="X554" s="198"/>
      <c r="Y554" s="200"/>
      <c r="Z554" s="198"/>
      <c r="AA554" s="198"/>
      <c r="AB554" s="199"/>
      <c r="AC554" s="199"/>
      <c r="AD554" s="201"/>
      <c r="AE554" s="202"/>
      <c r="AF554" s="202"/>
      <c r="AG554" s="203"/>
      <c r="AH554" s="203"/>
      <c r="AI554" s="203"/>
      <c r="AJ554" s="203"/>
      <c r="AK554" s="203"/>
      <c r="AL554" s="203"/>
      <c r="AM554" s="203"/>
      <c r="AN554" s="203"/>
      <c r="AO554" s="203"/>
      <c r="AP554" s="203"/>
      <c r="AQ554" s="203"/>
      <c r="AR554" s="203"/>
      <c r="AS554" s="203"/>
      <c r="AT554" s="203"/>
      <c r="AU554" s="203"/>
      <c r="AV554" s="203"/>
      <c r="AW554" s="203"/>
      <c r="AX554" s="203"/>
      <c r="AY554" s="203"/>
      <c r="AZ554" s="203"/>
      <c r="BA554" s="203"/>
      <c r="BB554" s="204"/>
      <c r="BC554" s="204"/>
      <c r="BD554" s="204"/>
      <c r="BE554" s="204"/>
      <c r="BF554" s="204"/>
      <c r="BG554" s="204"/>
      <c r="BH554" s="204"/>
      <c r="BI554" s="204"/>
      <c r="BJ554" s="204"/>
      <c r="BK554" s="204"/>
      <c r="BL554" s="204"/>
      <c r="BM554" s="204"/>
      <c r="BN554" s="204"/>
      <c r="BO554" s="204"/>
      <c r="BP554" s="204"/>
      <c r="BQ554" s="204"/>
      <c r="BR554" s="204"/>
      <c r="BS554" s="204"/>
      <c r="BT554" s="204"/>
      <c r="BU554" s="204"/>
      <c r="BV554" s="205"/>
      <c r="BW554" s="205"/>
      <c r="BX554" s="205"/>
      <c r="BY554" s="204"/>
      <c r="BZ554" s="204"/>
      <c r="CA554" s="204"/>
      <c r="CB554" s="205"/>
      <c r="CC554" s="204"/>
      <c r="CD554" s="205"/>
      <c r="CE554" s="204"/>
      <c r="CF554" s="204"/>
      <c r="CG554" s="204"/>
      <c r="CH554" s="206"/>
      <c r="CI554" s="204"/>
      <c r="CJ554" s="204"/>
      <c r="CK554" s="204"/>
      <c r="CL554" s="204"/>
      <c r="CM554" s="204"/>
      <c r="CN554" s="206"/>
      <c r="CO554" s="204"/>
      <c r="CP554" s="204"/>
      <c r="CQ554" s="204"/>
      <c r="CR554" s="207"/>
      <c r="CS554" s="207"/>
      <c r="CT554" s="208"/>
      <c r="CU554" s="209"/>
      <c r="CV554" s="208"/>
      <c r="CW554" s="207"/>
      <c r="CX554" s="207"/>
      <c r="CY554" s="207"/>
    </row>
    <row r="555" spans="3:103">
      <c r="C555" s="192"/>
      <c r="D555" s="192"/>
      <c r="E555" s="192"/>
      <c r="F555" s="192"/>
      <c r="G555" s="193"/>
      <c r="H555" s="192"/>
      <c r="I555" s="192"/>
      <c r="J555" s="194"/>
      <c r="K555" s="195"/>
      <c r="L555" s="195"/>
      <c r="M555" s="196"/>
      <c r="N555" s="197"/>
      <c r="O555" s="196"/>
      <c r="P555" s="198"/>
      <c r="Q555" s="198"/>
      <c r="R555" s="199"/>
      <c r="S555" s="199"/>
      <c r="T555" s="198"/>
      <c r="U555" s="199"/>
      <c r="V555" s="199"/>
      <c r="W555" s="199"/>
      <c r="X555" s="198"/>
      <c r="Y555" s="200"/>
      <c r="Z555" s="198"/>
      <c r="AA555" s="198"/>
      <c r="AB555" s="199"/>
      <c r="AC555" s="199"/>
      <c r="AD555" s="201"/>
      <c r="AE555" s="202"/>
      <c r="AF555" s="202"/>
      <c r="AG555" s="203"/>
      <c r="AH555" s="203"/>
      <c r="AI555" s="203"/>
      <c r="AJ555" s="203"/>
      <c r="AK555" s="203"/>
      <c r="AL555" s="203"/>
      <c r="AM555" s="203"/>
      <c r="AN555" s="203"/>
      <c r="AO555" s="203"/>
      <c r="AP555" s="203"/>
      <c r="AQ555" s="203"/>
      <c r="AR555" s="203"/>
      <c r="AS555" s="203"/>
      <c r="AT555" s="203"/>
      <c r="AU555" s="203"/>
      <c r="AV555" s="203"/>
      <c r="AW555" s="203"/>
      <c r="AX555" s="203"/>
      <c r="AY555" s="203"/>
      <c r="AZ555" s="203"/>
      <c r="BA555" s="203"/>
      <c r="BB555" s="204"/>
      <c r="BC555" s="204"/>
      <c r="BD555" s="204"/>
      <c r="BE555" s="204"/>
      <c r="BF555" s="204"/>
      <c r="BG555" s="204"/>
      <c r="BH555" s="204"/>
      <c r="BI555" s="204"/>
      <c r="BJ555" s="204"/>
      <c r="BK555" s="204"/>
      <c r="BL555" s="204"/>
      <c r="BM555" s="204"/>
      <c r="BN555" s="204"/>
      <c r="BO555" s="204"/>
      <c r="BP555" s="204"/>
      <c r="BQ555" s="204"/>
      <c r="BR555" s="204"/>
      <c r="BS555" s="204"/>
      <c r="BT555" s="204"/>
      <c r="BU555" s="204"/>
      <c r="BV555" s="205"/>
      <c r="BW555" s="205"/>
      <c r="BX555" s="205"/>
      <c r="BY555" s="204"/>
      <c r="BZ555" s="204"/>
      <c r="CA555" s="204"/>
      <c r="CB555" s="205"/>
      <c r="CC555" s="204"/>
      <c r="CD555" s="205"/>
      <c r="CE555" s="204"/>
      <c r="CF555" s="204"/>
      <c r="CG555" s="204"/>
      <c r="CH555" s="206"/>
      <c r="CI555" s="204"/>
      <c r="CJ555" s="204"/>
      <c r="CK555" s="204"/>
      <c r="CL555" s="204"/>
      <c r="CM555" s="204"/>
      <c r="CN555" s="206"/>
      <c r="CO555" s="204"/>
      <c r="CP555" s="204"/>
      <c r="CQ555" s="204"/>
      <c r="CR555" s="207"/>
      <c r="CS555" s="207"/>
      <c r="CT555" s="208"/>
      <c r="CU555" s="209"/>
      <c r="CV555" s="208"/>
      <c r="CW555" s="207"/>
      <c r="CX555" s="207"/>
      <c r="CY555" s="207"/>
    </row>
    <row r="556" spans="3:103">
      <c r="C556" s="192"/>
      <c r="D556" s="192"/>
      <c r="E556" s="192"/>
      <c r="F556" s="192"/>
      <c r="G556" s="193"/>
      <c r="H556" s="192"/>
      <c r="I556" s="192"/>
      <c r="J556" s="194"/>
      <c r="K556" s="195"/>
      <c r="L556" s="195"/>
      <c r="M556" s="196"/>
      <c r="N556" s="197"/>
      <c r="O556" s="196"/>
      <c r="P556" s="198"/>
      <c r="Q556" s="198"/>
      <c r="R556" s="199"/>
      <c r="S556" s="199"/>
      <c r="T556" s="198"/>
      <c r="U556" s="199"/>
      <c r="V556" s="199"/>
      <c r="W556" s="199"/>
      <c r="X556" s="198"/>
      <c r="Y556" s="200"/>
      <c r="Z556" s="198"/>
      <c r="AA556" s="198"/>
      <c r="AB556" s="199"/>
      <c r="AC556" s="199"/>
      <c r="AD556" s="201"/>
      <c r="AE556" s="202"/>
      <c r="AF556" s="202"/>
      <c r="AG556" s="203"/>
      <c r="AH556" s="203"/>
      <c r="AI556" s="203"/>
      <c r="AJ556" s="203"/>
      <c r="AK556" s="203"/>
      <c r="AL556" s="203"/>
      <c r="AM556" s="203"/>
      <c r="AN556" s="203"/>
      <c r="AO556" s="203"/>
      <c r="AP556" s="203"/>
      <c r="AQ556" s="203"/>
      <c r="AR556" s="203"/>
      <c r="AS556" s="203"/>
      <c r="AT556" s="203"/>
      <c r="AU556" s="203"/>
      <c r="AV556" s="203"/>
      <c r="AW556" s="203"/>
      <c r="AX556" s="203"/>
      <c r="AY556" s="203"/>
      <c r="AZ556" s="203"/>
      <c r="BA556" s="203"/>
      <c r="BB556" s="204"/>
      <c r="BC556" s="204"/>
      <c r="BD556" s="204"/>
      <c r="BE556" s="204"/>
      <c r="BF556" s="204"/>
      <c r="BG556" s="204"/>
      <c r="BH556" s="204"/>
      <c r="BI556" s="204"/>
      <c r="BJ556" s="204"/>
      <c r="BK556" s="204"/>
      <c r="BL556" s="204"/>
      <c r="BM556" s="204"/>
      <c r="BN556" s="204"/>
      <c r="BO556" s="204"/>
      <c r="BP556" s="204"/>
      <c r="BQ556" s="204"/>
      <c r="BR556" s="204"/>
      <c r="BS556" s="204"/>
      <c r="BT556" s="204"/>
      <c r="BU556" s="204"/>
      <c r="BV556" s="205"/>
      <c r="BW556" s="205"/>
      <c r="BX556" s="205"/>
      <c r="BY556" s="204"/>
      <c r="BZ556" s="204"/>
      <c r="CA556" s="204"/>
      <c r="CB556" s="205"/>
      <c r="CC556" s="204"/>
      <c r="CD556" s="205"/>
      <c r="CE556" s="204"/>
      <c r="CF556" s="204"/>
      <c r="CG556" s="204"/>
      <c r="CH556" s="206"/>
      <c r="CI556" s="204"/>
      <c r="CJ556" s="204"/>
      <c r="CK556" s="204"/>
      <c r="CL556" s="204"/>
      <c r="CM556" s="204"/>
      <c r="CN556" s="206"/>
      <c r="CO556" s="204"/>
      <c r="CP556" s="204"/>
      <c r="CQ556" s="204"/>
      <c r="CR556" s="207"/>
      <c r="CS556" s="207"/>
      <c r="CT556" s="208"/>
      <c r="CU556" s="209"/>
      <c r="CV556" s="208"/>
      <c r="CW556" s="207"/>
      <c r="CX556" s="207"/>
      <c r="CY556" s="207"/>
    </row>
    <row r="557" spans="3:103">
      <c r="C557" s="192"/>
      <c r="D557" s="192"/>
      <c r="E557" s="192"/>
      <c r="F557" s="192"/>
      <c r="G557" s="193"/>
      <c r="H557" s="192"/>
      <c r="I557" s="192"/>
      <c r="J557" s="194"/>
      <c r="K557" s="195"/>
      <c r="L557" s="195"/>
      <c r="M557" s="196"/>
      <c r="N557" s="197"/>
      <c r="O557" s="196"/>
      <c r="P557" s="198"/>
      <c r="Q557" s="198"/>
      <c r="R557" s="199"/>
      <c r="S557" s="199"/>
      <c r="T557" s="198"/>
      <c r="U557" s="199"/>
      <c r="V557" s="199"/>
      <c r="W557" s="199"/>
      <c r="X557" s="198"/>
      <c r="Y557" s="200"/>
      <c r="Z557" s="198"/>
      <c r="AA557" s="198"/>
      <c r="AB557" s="199"/>
      <c r="AC557" s="199"/>
      <c r="AD557" s="201"/>
      <c r="AE557" s="202"/>
      <c r="AF557" s="202"/>
      <c r="AG557" s="203"/>
      <c r="AH557" s="203"/>
      <c r="AI557" s="203"/>
      <c r="AJ557" s="203"/>
      <c r="AK557" s="203"/>
      <c r="AL557" s="203"/>
      <c r="AM557" s="203"/>
      <c r="AN557" s="203"/>
      <c r="AO557" s="203"/>
      <c r="AP557" s="203"/>
      <c r="AQ557" s="203"/>
      <c r="AR557" s="203"/>
      <c r="AS557" s="203"/>
      <c r="AT557" s="203"/>
      <c r="AU557" s="203"/>
      <c r="AV557" s="203"/>
      <c r="AW557" s="203"/>
      <c r="AX557" s="203"/>
      <c r="AY557" s="203"/>
      <c r="AZ557" s="203"/>
      <c r="BA557" s="203"/>
      <c r="BB557" s="204"/>
      <c r="BC557" s="204"/>
      <c r="BD557" s="204"/>
      <c r="BE557" s="204"/>
      <c r="BF557" s="204"/>
      <c r="BG557" s="204"/>
      <c r="BH557" s="204"/>
      <c r="BI557" s="204"/>
      <c r="BJ557" s="204"/>
      <c r="BK557" s="204"/>
      <c r="BL557" s="204"/>
      <c r="BM557" s="204"/>
      <c r="BN557" s="204"/>
      <c r="BO557" s="204"/>
      <c r="BP557" s="204"/>
      <c r="BQ557" s="204"/>
      <c r="BR557" s="204"/>
      <c r="BS557" s="204"/>
      <c r="BT557" s="204"/>
      <c r="BU557" s="204"/>
      <c r="BV557" s="205"/>
      <c r="BW557" s="205"/>
      <c r="BX557" s="205"/>
      <c r="BY557" s="204"/>
      <c r="BZ557" s="204"/>
      <c r="CA557" s="204"/>
      <c r="CB557" s="205"/>
      <c r="CC557" s="204"/>
      <c r="CD557" s="205"/>
      <c r="CE557" s="204"/>
      <c r="CF557" s="204"/>
      <c r="CG557" s="204"/>
      <c r="CH557" s="206"/>
      <c r="CI557" s="204"/>
      <c r="CJ557" s="204"/>
      <c r="CK557" s="204"/>
      <c r="CL557" s="204"/>
      <c r="CM557" s="204"/>
      <c r="CN557" s="206"/>
      <c r="CO557" s="204"/>
      <c r="CP557" s="204"/>
      <c r="CQ557" s="204"/>
      <c r="CR557" s="207"/>
      <c r="CS557" s="207"/>
      <c r="CT557" s="208"/>
      <c r="CU557" s="209"/>
      <c r="CV557" s="208"/>
      <c r="CW557" s="207"/>
      <c r="CX557" s="207"/>
      <c r="CY557" s="207"/>
    </row>
    <row r="558" spans="3:103">
      <c r="C558" s="192"/>
      <c r="D558" s="192"/>
      <c r="E558" s="192"/>
      <c r="F558" s="192"/>
      <c r="G558" s="193"/>
      <c r="H558" s="192"/>
      <c r="I558" s="192"/>
      <c r="J558" s="194"/>
      <c r="K558" s="195"/>
      <c r="L558" s="195"/>
      <c r="M558" s="196"/>
      <c r="N558" s="197"/>
      <c r="O558" s="196"/>
      <c r="P558" s="198"/>
      <c r="Q558" s="198"/>
      <c r="R558" s="199"/>
      <c r="S558" s="199"/>
      <c r="T558" s="198"/>
      <c r="U558" s="199"/>
      <c r="V558" s="199"/>
      <c r="W558" s="199"/>
      <c r="X558" s="198"/>
      <c r="Y558" s="200"/>
      <c r="Z558" s="198"/>
      <c r="AA558" s="198"/>
      <c r="AB558" s="199"/>
      <c r="AC558" s="199"/>
      <c r="AD558" s="201"/>
      <c r="AE558" s="202"/>
      <c r="AF558" s="202"/>
      <c r="AG558" s="203"/>
      <c r="AH558" s="203"/>
      <c r="AI558" s="203"/>
      <c r="AJ558" s="203"/>
      <c r="AK558" s="203"/>
      <c r="AL558" s="203"/>
      <c r="AM558" s="203"/>
      <c r="AN558" s="203"/>
      <c r="AO558" s="203"/>
      <c r="AP558" s="203"/>
      <c r="AQ558" s="203"/>
      <c r="AR558" s="203"/>
      <c r="AS558" s="203"/>
      <c r="AT558" s="203"/>
      <c r="AU558" s="203"/>
      <c r="AV558" s="203"/>
      <c r="AW558" s="203"/>
      <c r="AX558" s="203"/>
      <c r="AY558" s="203"/>
      <c r="AZ558" s="203"/>
      <c r="BA558" s="203"/>
      <c r="BB558" s="204"/>
      <c r="BC558" s="204"/>
      <c r="BD558" s="204"/>
      <c r="BE558" s="204"/>
      <c r="BF558" s="204"/>
      <c r="BG558" s="204"/>
      <c r="BH558" s="204"/>
      <c r="BI558" s="204"/>
      <c r="BJ558" s="204"/>
      <c r="BK558" s="204"/>
      <c r="BL558" s="204"/>
      <c r="BM558" s="204"/>
      <c r="BN558" s="204"/>
      <c r="BO558" s="204"/>
      <c r="BP558" s="204"/>
      <c r="BQ558" s="204"/>
      <c r="BR558" s="204"/>
      <c r="BS558" s="204"/>
      <c r="BT558" s="204"/>
      <c r="BU558" s="204"/>
      <c r="BV558" s="205"/>
      <c r="BW558" s="205"/>
      <c r="BX558" s="205"/>
      <c r="BY558" s="204"/>
      <c r="BZ558" s="204"/>
      <c r="CA558" s="204"/>
      <c r="CB558" s="205"/>
      <c r="CC558" s="204"/>
      <c r="CD558" s="205"/>
      <c r="CE558" s="204"/>
      <c r="CF558" s="204"/>
      <c r="CG558" s="204"/>
      <c r="CH558" s="206"/>
      <c r="CI558" s="204"/>
      <c r="CJ558" s="204"/>
      <c r="CK558" s="204"/>
      <c r="CL558" s="204"/>
      <c r="CM558" s="204"/>
      <c r="CN558" s="206"/>
      <c r="CO558" s="204"/>
      <c r="CP558" s="204"/>
      <c r="CQ558" s="204"/>
      <c r="CR558" s="207"/>
      <c r="CS558" s="207"/>
      <c r="CT558" s="208"/>
      <c r="CU558" s="209"/>
      <c r="CV558" s="208"/>
      <c r="CW558" s="207"/>
      <c r="CX558" s="207"/>
      <c r="CY558" s="207"/>
    </row>
    <row r="559" spans="3:103">
      <c r="C559" s="192"/>
      <c r="D559" s="192"/>
      <c r="E559" s="192"/>
      <c r="F559" s="192"/>
      <c r="G559" s="193"/>
      <c r="H559" s="192"/>
      <c r="I559" s="192"/>
      <c r="J559" s="194"/>
      <c r="K559" s="195"/>
      <c r="L559" s="195"/>
      <c r="M559" s="196"/>
      <c r="N559" s="197"/>
      <c r="O559" s="196"/>
      <c r="P559" s="198"/>
      <c r="Q559" s="198"/>
      <c r="R559" s="199"/>
      <c r="S559" s="199"/>
      <c r="T559" s="198"/>
      <c r="U559" s="199"/>
      <c r="V559" s="199"/>
      <c r="W559" s="199"/>
      <c r="X559" s="198"/>
      <c r="Y559" s="200"/>
      <c r="Z559" s="198"/>
      <c r="AA559" s="198"/>
      <c r="AB559" s="199"/>
      <c r="AC559" s="199"/>
      <c r="AD559" s="201"/>
      <c r="AE559" s="202"/>
      <c r="AF559" s="202"/>
      <c r="AG559" s="203"/>
      <c r="AH559" s="203"/>
      <c r="AI559" s="203"/>
      <c r="AJ559" s="203"/>
      <c r="AK559" s="203"/>
      <c r="AL559" s="203"/>
      <c r="AM559" s="203"/>
      <c r="AN559" s="203"/>
      <c r="AO559" s="203"/>
      <c r="AP559" s="203"/>
      <c r="AQ559" s="203"/>
      <c r="AR559" s="203"/>
      <c r="AS559" s="203"/>
      <c r="AT559" s="203"/>
      <c r="AU559" s="203"/>
      <c r="AV559" s="203"/>
      <c r="AW559" s="203"/>
      <c r="AX559" s="203"/>
      <c r="AY559" s="203"/>
      <c r="AZ559" s="203"/>
      <c r="BA559" s="203"/>
      <c r="BB559" s="204"/>
      <c r="BC559" s="204"/>
      <c r="BD559" s="204"/>
      <c r="BE559" s="204"/>
      <c r="BF559" s="204"/>
      <c r="BG559" s="204"/>
      <c r="BH559" s="204"/>
      <c r="BI559" s="204"/>
      <c r="BJ559" s="204"/>
      <c r="BK559" s="204"/>
      <c r="BL559" s="204"/>
      <c r="BM559" s="204"/>
      <c r="BN559" s="204"/>
      <c r="BO559" s="204"/>
      <c r="BP559" s="204"/>
      <c r="BQ559" s="204"/>
      <c r="BR559" s="204"/>
      <c r="BS559" s="204"/>
      <c r="BT559" s="204"/>
      <c r="BU559" s="204"/>
      <c r="BV559" s="205"/>
      <c r="BW559" s="205"/>
      <c r="BX559" s="205"/>
      <c r="BY559" s="204"/>
      <c r="BZ559" s="204"/>
      <c r="CA559" s="204"/>
      <c r="CB559" s="205"/>
      <c r="CC559" s="204"/>
      <c r="CD559" s="205"/>
      <c r="CE559" s="204"/>
      <c r="CF559" s="204"/>
      <c r="CG559" s="204"/>
      <c r="CH559" s="206"/>
      <c r="CI559" s="204"/>
      <c r="CJ559" s="204"/>
      <c r="CK559" s="204"/>
      <c r="CL559" s="204"/>
      <c r="CM559" s="204"/>
      <c r="CN559" s="206"/>
      <c r="CO559" s="204"/>
      <c r="CP559" s="204"/>
      <c r="CQ559" s="204"/>
      <c r="CR559" s="207"/>
      <c r="CS559" s="207"/>
      <c r="CT559" s="208"/>
      <c r="CU559" s="209"/>
      <c r="CV559" s="208"/>
      <c r="CW559" s="207"/>
      <c r="CX559" s="207"/>
      <c r="CY559" s="207"/>
    </row>
    <row r="560" spans="3:103">
      <c r="C560" s="192"/>
      <c r="D560" s="192"/>
      <c r="E560" s="192"/>
      <c r="F560" s="192"/>
      <c r="G560" s="193"/>
      <c r="H560" s="192"/>
      <c r="I560" s="192"/>
      <c r="J560" s="194"/>
      <c r="K560" s="195"/>
      <c r="L560" s="195"/>
      <c r="M560" s="196"/>
      <c r="N560" s="197"/>
      <c r="O560" s="196"/>
      <c r="P560" s="198"/>
      <c r="Q560" s="198"/>
      <c r="R560" s="199"/>
      <c r="S560" s="199"/>
      <c r="T560" s="198"/>
      <c r="U560" s="199"/>
      <c r="V560" s="199"/>
      <c r="W560" s="199"/>
      <c r="X560" s="198"/>
      <c r="Y560" s="200"/>
      <c r="Z560" s="198"/>
      <c r="AA560" s="198"/>
      <c r="AB560" s="199"/>
      <c r="AC560" s="199"/>
      <c r="AD560" s="201"/>
      <c r="AE560" s="202"/>
      <c r="AF560" s="202"/>
      <c r="AG560" s="203"/>
      <c r="AH560" s="203"/>
      <c r="AI560" s="203"/>
      <c r="AJ560" s="203"/>
      <c r="AK560" s="203"/>
      <c r="AL560" s="203"/>
      <c r="AM560" s="203"/>
      <c r="AN560" s="203"/>
      <c r="AO560" s="203"/>
      <c r="AP560" s="203"/>
      <c r="AQ560" s="203"/>
      <c r="AR560" s="203"/>
      <c r="AS560" s="203"/>
      <c r="AT560" s="203"/>
      <c r="AU560" s="203"/>
      <c r="AV560" s="203"/>
      <c r="AW560" s="203"/>
      <c r="AX560" s="203"/>
      <c r="AY560" s="203"/>
      <c r="AZ560" s="203"/>
      <c r="BA560" s="203"/>
      <c r="BB560" s="204"/>
      <c r="BC560" s="204"/>
      <c r="BD560" s="204"/>
      <c r="BE560" s="204"/>
      <c r="BF560" s="204"/>
      <c r="BG560" s="204"/>
      <c r="BH560" s="204"/>
      <c r="BI560" s="204"/>
      <c r="BJ560" s="204"/>
      <c r="BK560" s="204"/>
      <c r="BL560" s="204"/>
      <c r="BM560" s="204"/>
      <c r="BN560" s="204"/>
      <c r="BO560" s="204"/>
      <c r="BP560" s="204"/>
      <c r="BQ560" s="204"/>
      <c r="BR560" s="204"/>
      <c r="BS560" s="204"/>
      <c r="BT560" s="204"/>
      <c r="BU560" s="204"/>
      <c r="BV560" s="205"/>
      <c r="BW560" s="205"/>
      <c r="BX560" s="205"/>
      <c r="BY560" s="204"/>
      <c r="BZ560" s="204"/>
      <c r="CA560" s="204"/>
      <c r="CB560" s="205"/>
      <c r="CC560" s="204"/>
      <c r="CD560" s="205"/>
      <c r="CE560" s="204"/>
      <c r="CF560" s="204"/>
      <c r="CG560" s="204"/>
      <c r="CH560" s="206"/>
      <c r="CI560" s="204"/>
      <c r="CJ560" s="204"/>
      <c r="CK560" s="204"/>
      <c r="CL560" s="204"/>
      <c r="CM560" s="204"/>
      <c r="CN560" s="206"/>
      <c r="CO560" s="204"/>
      <c r="CP560" s="204"/>
      <c r="CQ560" s="204"/>
      <c r="CR560" s="207"/>
      <c r="CS560" s="207"/>
      <c r="CT560" s="208"/>
      <c r="CU560" s="209"/>
      <c r="CV560" s="208"/>
      <c r="CW560" s="207"/>
      <c r="CX560" s="207"/>
      <c r="CY560" s="207"/>
    </row>
    <row r="561" spans="3:103">
      <c r="C561" s="192"/>
      <c r="D561" s="192"/>
      <c r="E561" s="192"/>
      <c r="F561" s="192"/>
      <c r="G561" s="193"/>
      <c r="H561" s="192"/>
      <c r="I561" s="192"/>
      <c r="J561" s="194"/>
      <c r="K561" s="195"/>
      <c r="L561" s="195"/>
      <c r="M561" s="196"/>
      <c r="N561" s="197"/>
      <c r="O561" s="196"/>
      <c r="P561" s="198"/>
      <c r="Q561" s="198"/>
      <c r="R561" s="199"/>
      <c r="S561" s="199"/>
      <c r="T561" s="198"/>
      <c r="U561" s="199"/>
      <c r="V561" s="199"/>
      <c r="W561" s="199"/>
      <c r="X561" s="198"/>
      <c r="Y561" s="200"/>
      <c r="Z561" s="198"/>
      <c r="AA561" s="198"/>
      <c r="AB561" s="199"/>
      <c r="AC561" s="199"/>
      <c r="AD561" s="201"/>
      <c r="AE561" s="202"/>
      <c r="AF561" s="202"/>
      <c r="AG561" s="203"/>
      <c r="AH561" s="203"/>
      <c r="AI561" s="203"/>
      <c r="AJ561" s="203"/>
      <c r="AK561" s="203"/>
      <c r="AL561" s="203"/>
      <c r="AM561" s="203"/>
      <c r="AN561" s="203"/>
      <c r="AO561" s="203"/>
      <c r="AP561" s="203"/>
      <c r="AQ561" s="203"/>
      <c r="AR561" s="203"/>
      <c r="AS561" s="203"/>
      <c r="AT561" s="203"/>
      <c r="AU561" s="203"/>
      <c r="AV561" s="203"/>
      <c r="AW561" s="203"/>
      <c r="AX561" s="203"/>
      <c r="AY561" s="203"/>
      <c r="AZ561" s="203"/>
      <c r="BA561" s="203"/>
      <c r="BB561" s="204"/>
      <c r="BC561" s="204"/>
      <c r="BD561" s="204"/>
      <c r="BE561" s="204"/>
      <c r="BF561" s="204"/>
      <c r="BG561" s="204"/>
      <c r="BH561" s="204"/>
      <c r="BI561" s="204"/>
      <c r="BJ561" s="204"/>
      <c r="BK561" s="204"/>
      <c r="BL561" s="204"/>
      <c r="BM561" s="204"/>
      <c r="BN561" s="204"/>
      <c r="BO561" s="204"/>
      <c r="BP561" s="204"/>
      <c r="BQ561" s="204"/>
      <c r="BR561" s="204"/>
      <c r="BS561" s="204"/>
      <c r="BT561" s="204"/>
      <c r="BU561" s="204"/>
      <c r="BV561" s="205"/>
      <c r="BW561" s="205"/>
      <c r="BX561" s="205"/>
      <c r="BY561" s="204"/>
      <c r="BZ561" s="204"/>
      <c r="CA561" s="204"/>
      <c r="CB561" s="205"/>
      <c r="CC561" s="204"/>
      <c r="CD561" s="205"/>
      <c r="CE561" s="204"/>
      <c r="CF561" s="204"/>
      <c r="CG561" s="204"/>
      <c r="CH561" s="206"/>
      <c r="CI561" s="204"/>
      <c r="CJ561" s="204"/>
      <c r="CK561" s="204"/>
      <c r="CL561" s="204"/>
      <c r="CM561" s="204"/>
      <c r="CN561" s="206"/>
      <c r="CO561" s="204"/>
      <c r="CP561" s="204"/>
      <c r="CQ561" s="204"/>
      <c r="CR561" s="207"/>
      <c r="CS561" s="207"/>
      <c r="CT561" s="208"/>
      <c r="CU561" s="209"/>
      <c r="CV561" s="208"/>
      <c r="CW561" s="207"/>
      <c r="CX561" s="207"/>
      <c r="CY561" s="207"/>
    </row>
    <row r="562" spans="3:103">
      <c r="C562" s="192"/>
      <c r="D562" s="192"/>
      <c r="E562" s="192"/>
      <c r="F562" s="192"/>
      <c r="G562" s="193"/>
      <c r="H562" s="192"/>
      <c r="I562" s="192"/>
      <c r="J562" s="194"/>
      <c r="K562" s="195"/>
      <c r="L562" s="195"/>
      <c r="M562" s="196"/>
      <c r="N562" s="197"/>
      <c r="O562" s="196"/>
      <c r="P562" s="198"/>
      <c r="Q562" s="198"/>
      <c r="R562" s="199"/>
      <c r="S562" s="199"/>
      <c r="T562" s="198"/>
      <c r="U562" s="199"/>
      <c r="V562" s="199"/>
      <c r="W562" s="199"/>
      <c r="X562" s="198"/>
      <c r="Y562" s="200"/>
      <c r="Z562" s="198"/>
      <c r="AA562" s="198"/>
      <c r="AB562" s="199"/>
      <c r="AC562" s="199"/>
      <c r="AD562" s="201"/>
      <c r="AE562" s="202"/>
      <c r="AF562" s="202"/>
      <c r="AG562" s="203"/>
      <c r="AH562" s="203"/>
      <c r="AI562" s="203"/>
      <c r="AJ562" s="203"/>
      <c r="AK562" s="203"/>
      <c r="AL562" s="203"/>
      <c r="AM562" s="203"/>
      <c r="AN562" s="203"/>
      <c r="AO562" s="203"/>
      <c r="AP562" s="203"/>
      <c r="AQ562" s="203"/>
      <c r="AR562" s="203"/>
      <c r="AS562" s="203"/>
      <c r="AT562" s="203"/>
      <c r="AU562" s="203"/>
      <c r="AV562" s="203"/>
      <c r="AW562" s="203"/>
      <c r="AX562" s="203"/>
      <c r="AY562" s="203"/>
      <c r="AZ562" s="203"/>
      <c r="BA562" s="203"/>
      <c r="BB562" s="204"/>
      <c r="BC562" s="204"/>
      <c r="BD562" s="204"/>
      <c r="BE562" s="204"/>
      <c r="BF562" s="204"/>
      <c r="BG562" s="204"/>
      <c r="BH562" s="204"/>
      <c r="BI562" s="204"/>
      <c r="BJ562" s="204"/>
      <c r="BK562" s="204"/>
      <c r="BL562" s="204"/>
      <c r="BM562" s="204"/>
      <c r="BN562" s="204"/>
      <c r="BO562" s="204"/>
      <c r="BP562" s="204"/>
      <c r="BQ562" s="204"/>
      <c r="BR562" s="204"/>
      <c r="BS562" s="204"/>
      <c r="BT562" s="204"/>
      <c r="BU562" s="204"/>
      <c r="BV562" s="205"/>
      <c r="BW562" s="205"/>
      <c r="BX562" s="205"/>
      <c r="BY562" s="204"/>
      <c r="BZ562" s="204"/>
      <c r="CA562" s="204"/>
      <c r="CB562" s="205"/>
      <c r="CC562" s="204"/>
      <c r="CD562" s="205"/>
      <c r="CE562" s="204"/>
      <c r="CF562" s="204"/>
      <c r="CG562" s="204"/>
      <c r="CH562" s="206"/>
      <c r="CI562" s="204"/>
      <c r="CJ562" s="204"/>
      <c r="CK562" s="204"/>
      <c r="CL562" s="204"/>
      <c r="CM562" s="204"/>
      <c r="CN562" s="206"/>
      <c r="CO562" s="204"/>
      <c r="CP562" s="204"/>
      <c r="CQ562" s="204"/>
      <c r="CR562" s="207"/>
      <c r="CS562" s="207"/>
      <c r="CT562" s="208"/>
      <c r="CU562" s="209"/>
      <c r="CV562" s="208"/>
      <c r="CW562" s="207"/>
      <c r="CX562" s="207"/>
      <c r="CY562" s="207"/>
    </row>
    <row r="563" spans="3:103">
      <c r="C563" s="192"/>
      <c r="D563" s="192"/>
      <c r="E563" s="192"/>
      <c r="F563" s="192"/>
      <c r="G563" s="193"/>
      <c r="H563" s="192"/>
      <c r="I563" s="192"/>
      <c r="J563" s="194"/>
      <c r="K563" s="195"/>
      <c r="L563" s="195"/>
      <c r="M563" s="196"/>
      <c r="N563" s="197"/>
      <c r="O563" s="196"/>
      <c r="P563" s="198"/>
      <c r="Q563" s="198"/>
      <c r="R563" s="199"/>
      <c r="S563" s="199"/>
      <c r="T563" s="198"/>
      <c r="U563" s="199"/>
      <c r="V563" s="199"/>
      <c r="W563" s="199"/>
      <c r="X563" s="198"/>
      <c r="Y563" s="200"/>
      <c r="Z563" s="198"/>
      <c r="AA563" s="198"/>
      <c r="AB563" s="199"/>
      <c r="AC563" s="199"/>
      <c r="AD563" s="201"/>
      <c r="AE563" s="202"/>
      <c r="AF563" s="202"/>
      <c r="AG563" s="203"/>
      <c r="AH563" s="203"/>
      <c r="AI563" s="203"/>
      <c r="AJ563" s="203"/>
      <c r="AK563" s="203"/>
      <c r="AL563" s="203"/>
      <c r="AM563" s="203"/>
      <c r="AN563" s="203"/>
      <c r="AO563" s="203"/>
      <c r="AP563" s="203"/>
      <c r="AQ563" s="203"/>
      <c r="AR563" s="203"/>
      <c r="AS563" s="203"/>
      <c r="AT563" s="203"/>
      <c r="AU563" s="203"/>
      <c r="AV563" s="203"/>
      <c r="AW563" s="203"/>
      <c r="AX563" s="203"/>
      <c r="AY563" s="203"/>
      <c r="AZ563" s="203"/>
      <c r="BA563" s="203"/>
      <c r="BB563" s="204"/>
      <c r="BC563" s="204"/>
      <c r="BD563" s="204"/>
      <c r="BE563" s="204"/>
      <c r="BF563" s="204"/>
      <c r="BG563" s="204"/>
      <c r="BH563" s="204"/>
      <c r="BI563" s="204"/>
      <c r="BJ563" s="204"/>
      <c r="BK563" s="204"/>
      <c r="BL563" s="204"/>
      <c r="BM563" s="204"/>
      <c r="BN563" s="204"/>
      <c r="BO563" s="204"/>
      <c r="BP563" s="204"/>
      <c r="BQ563" s="204"/>
      <c r="BR563" s="204"/>
      <c r="BS563" s="204"/>
      <c r="BT563" s="204"/>
      <c r="BU563" s="204"/>
      <c r="BV563" s="205"/>
      <c r="BW563" s="205"/>
      <c r="BX563" s="205"/>
      <c r="BY563" s="204"/>
      <c r="BZ563" s="204"/>
      <c r="CA563" s="204"/>
      <c r="CB563" s="205"/>
      <c r="CC563" s="204"/>
      <c r="CD563" s="205"/>
      <c r="CE563" s="204"/>
      <c r="CF563" s="204"/>
      <c r="CG563" s="204"/>
      <c r="CH563" s="206"/>
      <c r="CI563" s="204"/>
      <c r="CJ563" s="204"/>
      <c r="CK563" s="204"/>
      <c r="CL563" s="204"/>
      <c r="CM563" s="204"/>
      <c r="CN563" s="206"/>
      <c r="CO563" s="204"/>
      <c r="CP563" s="204"/>
      <c r="CQ563" s="204"/>
      <c r="CR563" s="207"/>
      <c r="CS563" s="207"/>
      <c r="CT563" s="208"/>
      <c r="CU563" s="209"/>
      <c r="CV563" s="208"/>
      <c r="CW563" s="207"/>
      <c r="CX563" s="207"/>
      <c r="CY563" s="207"/>
    </row>
    <row r="564" spans="3:103">
      <c r="C564" s="192"/>
      <c r="D564" s="192"/>
      <c r="E564" s="192"/>
      <c r="F564" s="192"/>
      <c r="G564" s="193"/>
      <c r="H564" s="192"/>
      <c r="I564" s="192"/>
      <c r="J564" s="194"/>
      <c r="K564" s="195"/>
      <c r="L564" s="195"/>
      <c r="M564" s="196"/>
      <c r="N564" s="197"/>
      <c r="O564" s="196"/>
      <c r="P564" s="198"/>
      <c r="Q564" s="198"/>
      <c r="R564" s="199"/>
      <c r="S564" s="199"/>
      <c r="T564" s="198"/>
      <c r="U564" s="199"/>
      <c r="V564" s="199"/>
      <c r="W564" s="199"/>
      <c r="X564" s="198"/>
      <c r="Y564" s="200"/>
      <c r="Z564" s="198"/>
      <c r="AA564" s="198"/>
      <c r="AB564" s="199"/>
      <c r="AC564" s="199"/>
      <c r="AD564" s="201"/>
      <c r="AE564" s="202"/>
      <c r="AF564" s="202"/>
      <c r="AG564" s="203"/>
      <c r="AH564" s="203"/>
      <c r="AI564" s="203"/>
      <c r="AJ564" s="203"/>
      <c r="AK564" s="203"/>
      <c r="AL564" s="203"/>
      <c r="AM564" s="203"/>
      <c r="AN564" s="203"/>
      <c r="AO564" s="203"/>
      <c r="AP564" s="203"/>
      <c r="AQ564" s="203"/>
      <c r="AR564" s="203"/>
      <c r="AS564" s="203"/>
      <c r="AT564" s="203"/>
      <c r="AU564" s="203"/>
      <c r="AV564" s="203"/>
      <c r="AW564" s="203"/>
      <c r="AX564" s="203"/>
      <c r="AY564" s="203"/>
      <c r="AZ564" s="203"/>
      <c r="BA564" s="203"/>
      <c r="BB564" s="204"/>
      <c r="BC564" s="204"/>
      <c r="BD564" s="204"/>
      <c r="BE564" s="204"/>
      <c r="BF564" s="204"/>
      <c r="BG564" s="204"/>
      <c r="BH564" s="204"/>
      <c r="BI564" s="204"/>
      <c r="BJ564" s="204"/>
      <c r="BK564" s="204"/>
      <c r="BL564" s="204"/>
      <c r="BM564" s="204"/>
      <c r="BN564" s="204"/>
      <c r="BO564" s="204"/>
      <c r="BP564" s="204"/>
      <c r="BQ564" s="204"/>
      <c r="BR564" s="204"/>
      <c r="BS564" s="204"/>
      <c r="BT564" s="204"/>
      <c r="BU564" s="204"/>
      <c r="BV564" s="205"/>
      <c r="BW564" s="205"/>
      <c r="BX564" s="205"/>
      <c r="BY564" s="204"/>
      <c r="BZ564" s="204"/>
      <c r="CA564" s="204"/>
      <c r="CB564" s="205"/>
      <c r="CC564" s="204"/>
      <c r="CD564" s="205"/>
      <c r="CE564" s="204"/>
      <c r="CF564" s="204"/>
      <c r="CG564" s="204"/>
      <c r="CH564" s="206"/>
      <c r="CI564" s="204"/>
      <c r="CJ564" s="204"/>
      <c r="CK564" s="204"/>
      <c r="CL564" s="204"/>
      <c r="CM564" s="204"/>
      <c r="CN564" s="206"/>
      <c r="CO564" s="204"/>
      <c r="CP564" s="204"/>
      <c r="CQ564" s="204"/>
      <c r="CR564" s="207"/>
      <c r="CS564" s="207"/>
      <c r="CT564" s="208"/>
      <c r="CU564" s="209"/>
      <c r="CV564" s="208"/>
      <c r="CW564" s="207"/>
      <c r="CX564" s="207"/>
      <c r="CY564" s="207"/>
    </row>
    <row r="565" spans="3:103">
      <c r="C565" s="192"/>
      <c r="D565" s="192"/>
      <c r="E565" s="192"/>
      <c r="F565" s="192"/>
      <c r="G565" s="193"/>
      <c r="H565" s="192"/>
      <c r="I565" s="192"/>
      <c r="J565" s="194"/>
      <c r="K565" s="195"/>
      <c r="L565" s="195"/>
      <c r="M565" s="196"/>
      <c r="N565" s="197"/>
      <c r="O565" s="196"/>
      <c r="P565" s="198"/>
      <c r="Q565" s="198"/>
      <c r="R565" s="199"/>
      <c r="S565" s="199"/>
      <c r="T565" s="198"/>
      <c r="U565" s="199"/>
      <c r="V565" s="199"/>
      <c r="W565" s="199"/>
      <c r="X565" s="198"/>
      <c r="Y565" s="200"/>
      <c r="Z565" s="198"/>
      <c r="AA565" s="198"/>
      <c r="AB565" s="199"/>
      <c r="AC565" s="199"/>
      <c r="AD565" s="201"/>
      <c r="AE565" s="202"/>
      <c r="AF565" s="202"/>
      <c r="AG565" s="203"/>
      <c r="AH565" s="203"/>
      <c r="AI565" s="203"/>
      <c r="AJ565" s="203"/>
      <c r="AK565" s="203"/>
      <c r="AL565" s="203"/>
      <c r="AM565" s="203"/>
      <c r="AN565" s="203"/>
      <c r="AO565" s="203"/>
      <c r="AP565" s="203"/>
      <c r="AQ565" s="203"/>
      <c r="AR565" s="203"/>
      <c r="AS565" s="203"/>
      <c r="AT565" s="203"/>
      <c r="AU565" s="203"/>
      <c r="AV565" s="203"/>
      <c r="AW565" s="203"/>
      <c r="AX565" s="203"/>
      <c r="AY565" s="203"/>
      <c r="AZ565" s="203"/>
      <c r="BA565" s="203"/>
      <c r="BB565" s="204"/>
      <c r="BC565" s="204"/>
      <c r="BD565" s="204"/>
      <c r="BE565" s="204"/>
      <c r="BF565" s="204"/>
      <c r="BG565" s="204"/>
      <c r="BH565" s="204"/>
      <c r="BI565" s="204"/>
      <c r="BJ565" s="204"/>
      <c r="BK565" s="204"/>
      <c r="BL565" s="204"/>
      <c r="BM565" s="204"/>
      <c r="BN565" s="204"/>
      <c r="BO565" s="204"/>
      <c r="BP565" s="204"/>
      <c r="BQ565" s="204"/>
      <c r="BR565" s="204"/>
      <c r="BS565" s="204"/>
      <c r="BT565" s="204"/>
      <c r="BU565" s="204"/>
      <c r="BV565" s="205"/>
      <c r="BW565" s="205"/>
      <c r="BX565" s="205"/>
      <c r="BY565" s="204"/>
      <c r="BZ565" s="204"/>
      <c r="CA565" s="204"/>
      <c r="CB565" s="205"/>
      <c r="CC565" s="204"/>
      <c r="CD565" s="205"/>
      <c r="CE565" s="204"/>
      <c r="CF565" s="204"/>
      <c r="CG565" s="204"/>
      <c r="CH565" s="206"/>
      <c r="CI565" s="204"/>
      <c r="CJ565" s="204"/>
      <c r="CK565" s="204"/>
      <c r="CL565" s="204"/>
      <c r="CM565" s="204"/>
      <c r="CN565" s="206"/>
      <c r="CO565" s="204"/>
      <c r="CP565" s="204"/>
      <c r="CQ565" s="204"/>
      <c r="CR565" s="207"/>
      <c r="CS565" s="207"/>
      <c r="CT565" s="208"/>
      <c r="CU565" s="209"/>
      <c r="CV565" s="208"/>
      <c r="CW565" s="207"/>
      <c r="CX565" s="207"/>
      <c r="CY565" s="207"/>
    </row>
    <row r="566" spans="3:103">
      <c r="C566" s="192"/>
      <c r="D566" s="192"/>
      <c r="E566" s="192"/>
      <c r="F566" s="192"/>
      <c r="G566" s="193"/>
      <c r="H566" s="192"/>
      <c r="I566" s="192"/>
      <c r="J566" s="194"/>
      <c r="K566" s="195"/>
      <c r="L566" s="195"/>
      <c r="M566" s="196"/>
      <c r="N566" s="197"/>
      <c r="O566" s="196"/>
      <c r="P566" s="198"/>
      <c r="Q566" s="198"/>
      <c r="R566" s="199"/>
      <c r="S566" s="199"/>
      <c r="T566" s="198"/>
      <c r="U566" s="199"/>
      <c r="V566" s="199"/>
      <c r="W566" s="199"/>
      <c r="X566" s="198"/>
      <c r="Y566" s="200"/>
      <c r="Z566" s="198"/>
      <c r="AA566" s="198"/>
      <c r="AB566" s="199"/>
      <c r="AC566" s="199"/>
      <c r="AD566" s="201"/>
      <c r="AE566" s="202"/>
      <c r="AF566" s="202"/>
      <c r="AG566" s="203"/>
      <c r="AH566" s="203"/>
      <c r="AI566" s="203"/>
      <c r="AJ566" s="203"/>
      <c r="AK566" s="203"/>
      <c r="AL566" s="203"/>
      <c r="AM566" s="203"/>
      <c r="AN566" s="203"/>
      <c r="AO566" s="203"/>
      <c r="AP566" s="203"/>
      <c r="AQ566" s="203"/>
      <c r="AR566" s="203"/>
      <c r="AS566" s="203"/>
      <c r="AT566" s="203"/>
      <c r="AU566" s="203"/>
      <c r="AV566" s="203"/>
      <c r="AW566" s="203"/>
      <c r="AX566" s="203"/>
      <c r="AY566" s="203"/>
      <c r="AZ566" s="203"/>
      <c r="BA566" s="203"/>
      <c r="BB566" s="204"/>
      <c r="BC566" s="204"/>
      <c r="BD566" s="204"/>
      <c r="BE566" s="204"/>
      <c r="BF566" s="204"/>
      <c r="BG566" s="204"/>
      <c r="BH566" s="204"/>
      <c r="BI566" s="204"/>
      <c r="BJ566" s="204"/>
      <c r="BK566" s="204"/>
      <c r="BL566" s="204"/>
      <c r="BM566" s="204"/>
      <c r="BN566" s="204"/>
      <c r="BO566" s="204"/>
      <c r="BP566" s="204"/>
      <c r="BQ566" s="204"/>
      <c r="BR566" s="204"/>
      <c r="BS566" s="204"/>
      <c r="BT566" s="204"/>
      <c r="BU566" s="204"/>
      <c r="BV566" s="205"/>
      <c r="BW566" s="205"/>
      <c r="BX566" s="205"/>
      <c r="BY566" s="204"/>
      <c r="BZ566" s="204"/>
      <c r="CA566" s="204"/>
      <c r="CB566" s="205"/>
      <c r="CC566" s="204"/>
      <c r="CD566" s="205"/>
      <c r="CE566" s="204"/>
      <c r="CF566" s="204"/>
      <c r="CG566" s="204"/>
      <c r="CH566" s="206"/>
      <c r="CI566" s="204"/>
      <c r="CJ566" s="204"/>
      <c r="CK566" s="204"/>
      <c r="CL566" s="204"/>
      <c r="CM566" s="204"/>
      <c r="CN566" s="206"/>
      <c r="CO566" s="204"/>
      <c r="CP566" s="204"/>
      <c r="CQ566" s="204"/>
      <c r="CR566" s="207"/>
      <c r="CS566" s="207"/>
      <c r="CT566" s="208"/>
      <c r="CU566" s="209"/>
      <c r="CV566" s="208"/>
      <c r="CW566" s="207"/>
      <c r="CX566" s="207"/>
      <c r="CY566" s="207"/>
    </row>
    <row r="567" spans="3:103">
      <c r="C567" s="192"/>
      <c r="D567" s="192"/>
      <c r="E567" s="192"/>
      <c r="F567" s="192"/>
      <c r="G567" s="193"/>
      <c r="H567" s="192"/>
      <c r="I567" s="192"/>
      <c r="J567" s="194"/>
      <c r="K567" s="195"/>
      <c r="L567" s="195"/>
      <c r="M567" s="196"/>
      <c r="N567" s="197"/>
      <c r="O567" s="196"/>
      <c r="P567" s="198"/>
      <c r="Q567" s="198"/>
      <c r="R567" s="199"/>
      <c r="S567" s="199"/>
      <c r="T567" s="198"/>
      <c r="U567" s="199"/>
      <c r="V567" s="199"/>
      <c r="W567" s="199"/>
      <c r="X567" s="198"/>
      <c r="Y567" s="200"/>
      <c r="Z567" s="198"/>
      <c r="AA567" s="198"/>
      <c r="AB567" s="199"/>
      <c r="AC567" s="199"/>
      <c r="AD567" s="201"/>
      <c r="AE567" s="202"/>
      <c r="AF567" s="202"/>
      <c r="AG567" s="203"/>
      <c r="AH567" s="203"/>
      <c r="AI567" s="203"/>
      <c r="AJ567" s="203"/>
      <c r="AK567" s="203"/>
      <c r="AL567" s="203"/>
      <c r="AM567" s="203"/>
      <c r="AN567" s="203"/>
      <c r="AO567" s="203"/>
      <c r="AP567" s="203"/>
      <c r="AQ567" s="203"/>
      <c r="AR567" s="203"/>
      <c r="AS567" s="203"/>
      <c r="AT567" s="203"/>
      <c r="AU567" s="203"/>
      <c r="AV567" s="203"/>
      <c r="AW567" s="203"/>
      <c r="AX567" s="203"/>
      <c r="AY567" s="203"/>
      <c r="AZ567" s="203"/>
      <c r="BA567" s="203"/>
      <c r="BB567" s="204"/>
      <c r="BC567" s="204"/>
      <c r="BD567" s="204"/>
      <c r="BE567" s="204"/>
      <c r="BF567" s="204"/>
      <c r="BG567" s="204"/>
      <c r="BH567" s="204"/>
      <c r="BI567" s="204"/>
      <c r="BJ567" s="204"/>
      <c r="BK567" s="204"/>
      <c r="BL567" s="204"/>
      <c r="BM567" s="204"/>
      <c r="BN567" s="204"/>
      <c r="BO567" s="204"/>
      <c r="BP567" s="204"/>
      <c r="BQ567" s="204"/>
      <c r="BR567" s="204"/>
      <c r="BS567" s="204"/>
      <c r="BT567" s="204"/>
      <c r="BU567" s="204"/>
      <c r="BV567" s="205"/>
      <c r="BW567" s="205"/>
      <c r="BX567" s="205"/>
      <c r="BY567" s="204"/>
      <c r="BZ567" s="204"/>
      <c r="CA567" s="204"/>
      <c r="CB567" s="205"/>
      <c r="CC567" s="204"/>
      <c r="CD567" s="205"/>
      <c r="CE567" s="204"/>
      <c r="CF567" s="204"/>
      <c r="CG567" s="204"/>
      <c r="CH567" s="206"/>
      <c r="CI567" s="204"/>
      <c r="CJ567" s="204"/>
      <c r="CK567" s="204"/>
      <c r="CL567" s="204"/>
      <c r="CM567" s="204"/>
      <c r="CN567" s="206"/>
      <c r="CO567" s="204"/>
      <c r="CP567" s="204"/>
      <c r="CQ567" s="204"/>
      <c r="CR567" s="207"/>
      <c r="CS567" s="207"/>
      <c r="CT567" s="208"/>
      <c r="CU567" s="209"/>
      <c r="CV567" s="208"/>
      <c r="CW567" s="207"/>
      <c r="CX567" s="207"/>
      <c r="CY567" s="207"/>
    </row>
    <row r="568" spans="3:103">
      <c r="C568" s="192"/>
      <c r="D568" s="192"/>
      <c r="E568" s="192"/>
      <c r="F568" s="192"/>
      <c r="G568" s="193"/>
      <c r="H568" s="192"/>
      <c r="I568" s="192"/>
      <c r="J568" s="194"/>
      <c r="K568" s="195"/>
      <c r="L568" s="195"/>
      <c r="M568" s="196"/>
      <c r="N568" s="197"/>
      <c r="O568" s="196"/>
      <c r="P568" s="198"/>
      <c r="Q568" s="198"/>
      <c r="R568" s="199"/>
      <c r="S568" s="199"/>
      <c r="T568" s="198"/>
      <c r="U568" s="199"/>
      <c r="V568" s="199"/>
      <c r="W568" s="199"/>
      <c r="X568" s="198"/>
      <c r="Y568" s="200"/>
      <c r="Z568" s="198"/>
      <c r="AA568" s="198"/>
      <c r="AB568" s="199"/>
      <c r="AC568" s="199"/>
      <c r="AD568" s="201"/>
      <c r="AE568" s="202"/>
      <c r="AF568" s="202"/>
      <c r="AG568" s="203"/>
      <c r="AH568" s="203"/>
      <c r="AI568" s="203"/>
      <c r="AJ568" s="203"/>
      <c r="AK568" s="203"/>
      <c r="AL568" s="203"/>
      <c r="AM568" s="203"/>
      <c r="AN568" s="203"/>
      <c r="AO568" s="203"/>
      <c r="AP568" s="203"/>
      <c r="AQ568" s="203"/>
      <c r="AR568" s="203"/>
      <c r="AS568" s="203"/>
      <c r="AT568" s="203"/>
      <c r="AU568" s="203"/>
      <c r="AV568" s="203"/>
      <c r="AW568" s="203"/>
      <c r="AX568" s="203"/>
      <c r="AY568" s="203"/>
      <c r="AZ568" s="203"/>
      <c r="BA568" s="203"/>
      <c r="BB568" s="204"/>
      <c r="BC568" s="204"/>
      <c r="BD568" s="204"/>
      <c r="BE568" s="204"/>
      <c r="BF568" s="204"/>
      <c r="BG568" s="204"/>
      <c r="BH568" s="204"/>
      <c r="BI568" s="204"/>
      <c r="BJ568" s="204"/>
      <c r="BK568" s="204"/>
      <c r="BL568" s="204"/>
      <c r="BM568" s="204"/>
      <c r="BN568" s="204"/>
      <c r="BO568" s="204"/>
      <c r="BP568" s="204"/>
      <c r="BQ568" s="204"/>
      <c r="BR568" s="204"/>
      <c r="BS568" s="204"/>
      <c r="BT568" s="204"/>
      <c r="BU568" s="204"/>
      <c r="BV568" s="205"/>
      <c r="BW568" s="205"/>
      <c r="BX568" s="205"/>
      <c r="BY568" s="204"/>
      <c r="BZ568" s="204"/>
      <c r="CA568" s="204"/>
      <c r="CB568" s="205"/>
      <c r="CC568" s="204"/>
      <c r="CD568" s="205"/>
      <c r="CE568" s="204"/>
      <c r="CF568" s="204"/>
      <c r="CG568" s="204"/>
      <c r="CH568" s="206"/>
      <c r="CI568" s="204"/>
      <c r="CJ568" s="204"/>
      <c r="CK568" s="204"/>
      <c r="CL568" s="204"/>
      <c r="CM568" s="204"/>
      <c r="CN568" s="206"/>
      <c r="CO568" s="204"/>
      <c r="CP568" s="204"/>
      <c r="CQ568" s="204"/>
      <c r="CR568" s="207"/>
      <c r="CS568" s="207"/>
      <c r="CT568" s="208"/>
      <c r="CU568" s="209"/>
      <c r="CV568" s="208"/>
      <c r="CW568" s="207"/>
      <c r="CX568" s="207"/>
      <c r="CY568" s="207"/>
    </row>
    <row r="569" spans="3:103">
      <c r="C569" s="192"/>
      <c r="D569" s="192"/>
      <c r="E569" s="192"/>
      <c r="F569" s="192"/>
      <c r="G569" s="193"/>
      <c r="H569" s="192"/>
      <c r="I569" s="192"/>
      <c r="J569" s="194"/>
      <c r="K569" s="195"/>
      <c r="L569" s="195"/>
      <c r="M569" s="196"/>
      <c r="N569" s="197"/>
      <c r="O569" s="196"/>
      <c r="P569" s="198"/>
      <c r="Q569" s="198"/>
      <c r="R569" s="199"/>
      <c r="S569" s="199"/>
      <c r="T569" s="198"/>
      <c r="U569" s="199"/>
      <c r="V569" s="199"/>
      <c r="W569" s="199"/>
      <c r="X569" s="198"/>
      <c r="Y569" s="200"/>
      <c r="Z569" s="198"/>
      <c r="AA569" s="198"/>
      <c r="AB569" s="199"/>
      <c r="AC569" s="199"/>
      <c r="AD569" s="201"/>
      <c r="AE569" s="202"/>
      <c r="AF569" s="202"/>
      <c r="AG569" s="203"/>
      <c r="AH569" s="203"/>
      <c r="AI569" s="203"/>
      <c r="AJ569" s="203"/>
      <c r="AK569" s="203"/>
      <c r="AL569" s="203"/>
      <c r="AM569" s="203"/>
      <c r="AN569" s="203"/>
      <c r="AO569" s="203"/>
      <c r="AP569" s="203"/>
      <c r="AQ569" s="203"/>
      <c r="AR569" s="203"/>
      <c r="AS569" s="203"/>
      <c r="AT569" s="203"/>
      <c r="AU569" s="203"/>
      <c r="AV569" s="203"/>
      <c r="AW569" s="203"/>
      <c r="AX569" s="203"/>
      <c r="AY569" s="203"/>
      <c r="AZ569" s="203"/>
      <c r="BA569" s="203"/>
      <c r="BB569" s="204"/>
      <c r="BC569" s="204"/>
      <c r="BD569" s="204"/>
      <c r="BE569" s="204"/>
      <c r="BF569" s="204"/>
      <c r="BG569" s="204"/>
      <c r="BH569" s="204"/>
      <c r="BI569" s="204"/>
      <c r="BJ569" s="204"/>
      <c r="BK569" s="204"/>
      <c r="BL569" s="204"/>
      <c r="BM569" s="204"/>
      <c r="BN569" s="204"/>
      <c r="BO569" s="204"/>
      <c r="BP569" s="204"/>
      <c r="BQ569" s="204"/>
      <c r="BR569" s="204"/>
      <c r="BS569" s="204"/>
      <c r="BT569" s="204"/>
      <c r="BU569" s="204"/>
      <c r="BV569" s="205"/>
      <c r="BW569" s="205"/>
      <c r="BX569" s="205"/>
      <c r="BY569" s="204"/>
      <c r="BZ569" s="204"/>
      <c r="CA569" s="204"/>
      <c r="CB569" s="205"/>
      <c r="CC569" s="204"/>
      <c r="CD569" s="205"/>
      <c r="CE569" s="204"/>
      <c r="CF569" s="204"/>
      <c r="CG569" s="204"/>
      <c r="CH569" s="206"/>
      <c r="CI569" s="204"/>
      <c r="CJ569" s="204"/>
      <c r="CK569" s="204"/>
      <c r="CL569" s="204"/>
      <c r="CM569" s="204"/>
      <c r="CN569" s="206"/>
      <c r="CO569" s="204"/>
      <c r="CP569" s="204"/>
      <c r="CQ569" s="204"/>
      <c r="CR569" s="207"/>
      <c r="CS569" s="207"/>
      <c r="CT569" s="208"/>
      <c r="CU569" s="209"/>
      <c r="CV569" s="208"/>
      <c r="CW569" s="207"/>
      <c r="CX569" s="207"/>
      <c r="CY569" s="207"/>
    </row>
    <row r="570" spans="3:103">
      <c r="C570" s="192"/>
      <c r="D570" s="192"/>
      <c r="E570" s="192"/>
      <c r="F570" s="192"/>
      <c r="G570" s="193"/>
      <c r="H570" s="192"/>
      <c r="I570" s="192"/>
      <c r="J570" s="194"/>
      <c r="K570" s="195"/>
      <c r="L570" s="195"/>
      <c r="M570" s="196"/>
      <c r="N570" s="197"/>
      <c r="O570" s="196"/>
      <c r="P570" s="198"/>
      <c r="Q570" s="198"/>
      <c r="R570" s="199"/>
      <c r="S570" s="199"/>
      <c r="T570" s="198"/>
      <c r="U570" s="199"/>
      <c r="V570" s="199"/>
      <c r="W570" s="199"/>
      <c r="X570" s="198"/>
      <c r="Y570" s="200"/>
      <c r="Z570" s="198"/>
      <c r="AA570" s="198"/>
      <c r="AB570" s="199"/>
      <c r="AC570" s="199"/>
      <c r="AD570" s="201"/>
      <c r="AE570" s="202"/>
      <c r="AF570" s="202"/>
      <c r="AG570" s="203"/>
      <c r="AH570" s="203"/>
      <c r="AI570" s="203"/>
      <c r="AJ570" s="203"/>
      <c r="AK570" s="203"/>
      <c r="AL570" s="203"/>
      <c r="AM570" s="203"/>
      <c r="AN570" s="203"/>
      <c r="AO570" s="203"/>
      <c r="AP570" s="203"/>
      <c r="AQ570" s="203"/>
      <c r="AR570" s="203"/>
      <c r="AS570" s="203"/>
      <c r="AT570" s="203"/>
      <c r="AU570" s="203"/>
      <c r="AV570" s="203"/>
      <c r="AW570" s="203"/>
      <c r="AX570" s="203"/>
      <c r="AY570" s="203"/>
      <c r="AZ570" s="203"/>
      <c r="BA570" s="203"/>
      <c r="BB570" s="204"/>
      <c r="BC570" s="204"/>
      <c r="BD570" s="204"/>
      <c r="BE570" s="204"/>
      <c r="BF570" s="204"/>
      <c r="BG570" s="204"/>
      <c r="BH570" s="204"/>
      <c r="BI570" s="204"/>
      <c r="BJ570" s="204"/>
      <c r="BK570" s="204"/>
      <c r="BL570" s="204"/>
      <c r="BM570" s="204"/>
      <c r="BN570" s="204"/>
      <c r="BO570" s="204"/>
      <c r="BP570" s="204"/>
      <c r="BQ570" s="204"/>
      <c r="BR570" s="204"/>
      <c r="BS570" s="204"/>
      <c r="BT570" s="204"/>
      <c r="BU570" s="204"/>
      <c r="BV570" s="205"/>
      <c r="BW570" s="205"/>
      <c r="BX570" s="205"/>
      <c r="BY570" s="204"/>
      <c r="BZ570" s="204"/>
      <c r="CA570" s="204"/>
      <c r="CB570" s="205"/>
      <c r="CC570" s="204"/>
      <c r="CD570" s="205"/>
      <c r="CE570" s="204"/>
      <c r="CF570" s="204"/>
      <c r="CG570" s="204"/>
      <c r="CH570" s="206"/>
      <c r="CI570" s="204"/>
      <c r="CJ570" s="204"/>
      <c r="CK570" s="204"/>
      <c r="CL570" s="204"/>
      <c r="CM570" s="204"/>
      <c r="CN570" s="206"/>
      <c r="CO570" s="204"/>
      <c r="CP570" s="204"/>
      <c r="CQ570" s="204"/>
      <c r="CR570" s="207"/>
      <c r="CS570" s="207"/>
      <c r="CT570" s="208"/>
      <c r="CU570" s="209"/>
      <c r="CV570" s="208"/>
      <c r="CW570" s="207"/>
      <c r="CX570" s="207"/>
      <c r="CY570" s="207"/>
    </row>
    <row r="571" spans="3:103">
      <c r="C571" s="192"/>
      <c r="D571" s="192"/>
      <c r="E571" s="192"/>
      <c r="F571" s="192"/>
      <c r="G571" s="193"/>
      <c r="H571" s="192"/>
      <c r="I571" s="192"/>
      <c r="J571" s="194"/>
      <c r="K571" s="195"/>
      <c r="L571" s="195"/>
      <c r="M571" s="196"/>
      <c r="N571" s="197"/>
      <c r="O571" s="196"/>
      <c r="P571" s="198"/>
      <c r="Q571" s="198"/>
      <c r="R571" s="199"/>
      <c r="S571" s="199"/>
      <c r="T571" s="198"/>
      <c r="U571" s="199"/>
      <c r="V571" s="199"/>
      <c r="W571" s="199"/>
      <c r="X571" s="198"/>
      <c r="Y571" s="200"/>
      <c r="Z571" s="198"/>
      <c r="AA571" s="198"/>
      <c r="AB571" s="199"/>
      <c r="AC571" s="199"/>
      <c r="AD571" s="201"/>
      <c r="AE571" s="202"/>
      <c r="AF571" s="202"/>
      <c r="AG571" s="203"/>
      <c r="AH571" s="203"/>
      <c r="AI571" s="203"/>
      <c r="AJ571" s="203"/>
      <c r="AK571" s="203"/>
      <c r="AL571" s="203"/>
      <c r="AM571" s="203"/>
      <c r="AN571" s="203"/>
      <c r="AO571" s="203"/>
      <c r="AP571" s="203"/>
      <c r="AQ571" s="203"/>
      <c r="AR571" s="203"/>
      <c r="AS571" s="203"/>
      <c r="AT571" s="203"/>
      <c r="AU571" s="203"/>
      <c r="AV571" s="203"/>
      <c r="AW571" s="203"/>
      <c r="AX571" s="203"/>
      <c r="AY571" s="203"/>
      <c r="AZ571" s="203"/>
      <c r="BA571" s="203"/>
      <c r="BB571" s="204"/>
      <c r="BC571" s="204"/>
      <c r="BD571" s="204"/>
      <c r="BE571" s="204"/>
      <c r="BF571" s="204"/>
      <c r="BG571" s="204"/>
      <c r="BH571" s="204"/>
      <c r="BI571" s="204"/>
      <c r="BJ571" s="204"/>
      <c r="BK571" s="204"/>
      <c r="BL571" s="204"/>
      <c r="BM571" s="204"/>
      <c r="BN571" s="204"/>
      <c r="BO571" s="204"/>
      <c r="BP571" s="204"/>
      <c r="BQ571" s="204"/>
      <c r="BR571" s="204"/>
      <c r="BS571" s="204"/>
      <c r="BT571" s="204"/>
      <c r="BU571" s="204"/>
      <c r="BV571" s="205"/>
      <c r="BW571" s="205"/>
      <c r="BX571" s="205"/>
      <c r="BY571" s="204"/>
      <c r="BZ571" s="204"/>
      <c r="CA571" s="204"/>
      <c r="CB571" s="205"/>
      <c r="CC571" s="204"/>
      <c r="CD571" s="205"/>
      <c r="CE571" s="204"/>
      <c r="CF571" s="204"/>
      <c r="CG571" s="204"/>
      <c r="CH571" s="206"/>
      <c r="CI571" s="204"/>
      <c r="CJ571" s="204"/>
      <c r="CK571" s="204"/>
      <c r="CL571" s="204"/>
      <c r="CM571" s="204"/>
      <c r="CN571" s="206"/>
      <c r="CO571" s="204"/>
      <c r="CP571" s="204"/>
      <c r="CQ571" s="204"/>
      <c r="CR571" s="207"/>
      <c r="CS571" s="207"/>
      <c r="CT571" s="208"/>
      <c r="CU571" s="209"/>
      <c r="CV571" s="208"/>
      <c r="CW571" s="207"/>
      <c r="CX571" s="207"/>
      <c r="CY571" s="207"/>
    </row>
    <row r="572" spans="3:103">
      <c r="C572" s="192"/>
      <c r="D572" s="192"/>
      <c r="E572" s="192"/>
      <c r="F572" s="192"/>
      <c r="G572" s="193"/>
      <c r="H572" s="192"/>
      <c r="I572" s="192"/>
      <c r="J572" s="194"/>
      <c r="K572" s="195"/>
      <c r="L572" s="195"/>
      <c r="M572" s="196"/>
      <c r="N572" s="197"/>
      <c r="O572" s="196"/>
      <c r="P572" s="198"/>
      <c r="Q572" s="198"/>
      <c r="R572" s="199"/>
      <c r="S572" s="199"/>
      <c r="T572" s="198"/>
      <c r="U572" s="199"/>
      <c r="V572" s="199"/>
      <c r="W572" s="199"/>
      <c r="X572" s="198"/>
      <c r="Y572" s="200"/>
      <c r="Z572" s="198"/>
      <c r="AA572" s="198"/>
      <c r="AB572" s="199"/>
      <c r="AC572" s="199"/>
      <c r="AD572" s="201"/>
      <c r="AE572" s="202"/>
      <c r="AF572" s="202"/>
      <c r="AG572" s="203"/>
      <c r="AH572" s="203"/>
      <c r="AI572" s="203"/>
      <c r="AJ572" s="203"/>
      <c r="AK572" s="203"/>
      <c r="AL572" s="203"/>
      <c r="AM572" s="203"/>
      <c r="AN572" s="203"/>
      <c r="AO572" s="203"/>
      <c r="AP572" s="203"/>
      <c r="AQ572" s="203"/>
      <c r="AR572" s="203"/>
      <c r="AS572" s="203"/>
      <c r="AT572" s="203"/>
      <c r="AU572" s="203"/>
      <c r="AV572" s="203"/>
      <c r="AW572" s="203"/>
      <c r="AX572" s="203"/>
      <c r="AY572" s="203"/>
      <c r="AZ572" s="203"/>
      <c r="BA572" s="203"/>
      <c r="BB572" s="204"/>
      <c r="BC572" s="204"/>
      <c r="BD572" s="204"/>
      <c r="BE572" s="204"/>
      <c r="BF572" s="204"/>
      <c r="BG572" s="204"/>
      <c r="BH572" s="204"/>
      <c r="BI572" s="204"/>
      <c r="BJ572" s="204"/>
      <c r="BK572" s="204"/>
      <c r="BL572" s="204"/>
      <c r="BM572" s="204"/>
      <c r="BN572" s="204"/>
      <c r="BO572" s="204"/>
      <c r="BP572" s="204"/>
      <c r="BQ572" s="204"/>
      <c r="BR572" s="204"/>
      <c r="BS572" s="204"/>
      <c r="BT572" s="204"/>
      <c r="BU572" s="204"/>
      <c r="BV572" s="205"/>
      <c r="BW572" s="205"/>
      <c r="BX572" s="205"/>
      <c r="BY572" s="204"/>
      <c r="BZ572" s="204"/>
      <c r="CA572" s="204"/>
      <c r="CB572" s="205"/>
      <c r="CC572" s="204"/>
      <c r="CD572" s="205"/>
      <c r="CE572" s="204"/>
      <c r="CF572" s="204"/>
      <c r="CG572" s="204"/>
      <c r="CH572" s="206"/>
      <c r="CI572" s="204"/>
      <c r="CJ572" s="204"/>
      <c r="CK572" s="204"/>
      <c r="CL572" s="204"/>
      <c r="CM572" s="204"/>
      <c r="CN572" s="206"/>
      <c r="CO572" s="204"/>
      <c r="CP572" s="204"/>
      <c r="CQ572" s="204"/>
      <c r="CR572" s="207"/>
      <c r="CS572" s="207"/>
      <c r="CT572" s="208"/>
      <c r="CU572" s="209"/>
      <c r="CV572" s="208"/>
      <c r="CW572" s="207"/>
      <c r="CX572" s="207"/>
      <c r="CY572" s="207"/>
    </row>
    <row r="573" spans="3:103">
      <c r="C573" s="192"/>
      <c r="D573" s="192"/>
      <c r="E573" s="192"/>
      <c r="F573" s="192"/>
      <c r="G573" s="193"/>
      <c r="H573" s="192"/>
      <c r="I573" s="192"/>
      <c r="J573" s="194"/>
      <c r="K573" s="195"/>
      <c r="L573" s="195"/>
      <c r="M573" s="196"/>
      <c r="N573" s="197"/>
      <c r="O573" s="196"/>
      <c r="P573" s="198"/>
      <c r="Q573" s="198"/>
      <c r="R573" s="199"/>
      <c r="S573" s="199"/>
      <c r="T573" s="198"/>
      <c r="U573" s="199"/>
      <c r="V573" s="199"/>
      <c r="W573" s="199"/>
      <c r="X573" s="198"/>
      <c r="Y573" s="200"/>
      <c r="Z573" s="198"/>
      <c r="AA573" s="198"/>
      <c r="AB573" s="199"/>
      <c r="AC573" s="199"/>
      <c r="AD573" s="201"/>
      <c r="AE573" s="202"/>
      <c r="AF573" s="202"/>
      <c r="AG573" s="203"/>
      <c r="AH573" s="203"/>
      <c r="AI573" s="203"/>
      <c r="AJ573" s="203"/>
      <c r="AK573" s="203"/>
      <c r="AL573" s="203"/>
      <c r="AM573" s="203"/>
      <c r="AN573" s="203"/>
      <c r="AO573" s="203"/>
      <c r="AP573" s="203"/>
      <c r="AQ573" s="203"/>
      <c r="AR573" s="203"/>
      <c r="AS573" s="203"/>
      <c r="AT573" s="203"/>
      <c r="AU573" s="203"/>
      <c r="AV573" s="203"/>
      <c r="AW573" s="203"/>
      <c r="AX573" s="203"/>
      <c r="AY573" s="203"/>
      <c r="AZ573" s="203"/>
      <c r="BA573" s="203"/>
      <c r="BB573" s="204"/>
      <c r="BC573" s="204"/>
      <c r="BD573" s="204"/>
      <c r="BE573" s="204"/>
      <c r="BF573" s="204"/>
      <c r="BG573" s="204"/>
      <c r="BH573" s="204"/>
      <c r="BI573" s="204"/>
      <c r="BJ573" s="204"/>
      <c r="BK573" s="204"/>
      <c r="BL573" s="204"/>
      <c r="BM573" s="204"/>
      <c r="BN573" s="204"/>
      <c r="BO573" s="204"/>
      <c r="BP573" s="204"/>
      <c r="BQ573" s="204"/>
      <c r="BR573" s="204"/>
      <c r="BS573" s="204"/>
      <c r="BT573" s="204"/>
      <c r="BU573" s="204"/>
      <c r="BV573" s="205"/>
      <c r="BW573" s="205"/>
      <c r="BX573" s="205"/>
      <c r="BY573" s="204"/>
      <c r="BZ573" s="204"/>
      <c r="CA573" s="204"/>
      <c r="CB573" s="205"/>
      <c r="CC573" s="204"/>
      <c r="CD573" s="205"/>
      <c r="CE573" s="204"/>
      <c r="CF573" s="204"/>
      <c r="CG573" s="204"/>
      <c r="CH573" s="206"/>
      <c r="CI573" s="204"/>
      <c r="CJ573" s="204"/>
      <c r="CK573" s="204"/>
      <c r="CL573" s="204"/>
      <c r="CM573" s="204"/>
      <c r="CN573" s="206"/>
      <c r="CO573" s="204"/>
      <c r="CP573" s="204"/>
      <c r="CQ573" s="204"/>
      <c r="CR573" s="207"/>
      <c r="CS573" s="207"/>
      <c r="CT573" s="208"/>
      <c r="CU573" s="209"/>
      <c r="CV573" s="208"/>
      <c r="CW573" s="207"/>
      <c r="CX573" s="207"/>
      <c r="CY573" s="207"/>
    </row>
    <row r="574" spans="3:103">
      <c r="C574" s="192"/>
      <c r="D574" s="192"/>
      <c r="E574" s="192"/>
      <c r="F574" s="192"/>
      <c r="G574" s="193"/>
      <c r="H574" s="192"/>
      <c r="I574" s="192"/>
      <c r="J574" s="194"/>
      <c r="K574" s="195"/>
      <c r="L574" s="195"/>
      <c r="M574" s="196"/>
      <c r="N574" s="197"/>
      <c r="O574" s="196"/>
      <c r="P574" s="198"/>
      <c r="Q574" s="198"/>
      <c r="R574" s="199"/>
      <c r="S574" s="199"/>
      <c r="T574" s="198"/>
      <c r="U574" s="199"/>
      <c r="V574" s="199"/>
      <c r="W574" s="199"/>
      <c r="X574" s="198"/>
      <c r="Y574" s="200"/>
      <c r="Z574" s="198"/>
      <c r="AA574" s="198"/>
      <c r="AB574" s="199"/>
      <c r="AC574" s="199"/>
      <c r="AD574" s="201"/>
      <c r="AE574" s="202"/>
      <c r="AF574" s="202"/>
      <c r="AG574" s="203"/>
      <c r="AH574" s="203"/>
      <c r="AI574" s="203"/>
      <c r="AJ574" s="203"/>
      <c r="AK574" s="203"/>
      <c r="AL574" s="203"/>
      <c r="AM574" s="203"/>
      <c r="AN574" s="203"/>
      <c r="AO574" s="203"/>
      <c r="AP574" s="203"/>
      <c r="AQ574" s="203"/>
      <c r="AR574" s="203"/>
      <c r="AS574" s="203"/>
      <c r="AT574" s="203"/>
      <c r="AU574" s="203"/>
      <c r="AV574" s="203"/>
      <c r="AW574" s="203"/>
      <c r="AX574" s="203"/>
      <c r="AY574" s="203"/>
      <c r="AZ574" s="203"/>
      <c r="BA574" s="203"/>
      <c r="BB574" s="204"/>
      <c r="BC574" s="204"/>
      <c r="BD574" s="204"/>
      <c r="BE574" s="204"/>
      <c r="BF574" s="204"/>
      <c r="BG574" s="204"/>
      <c r="BH574" s="204"/>
      <c r="BI574" s="204"/>
      <c r="BJ574" s="204"/>
      <c r="BK574" s="204"/>
      <c r="BL574" s="204"/>
      <c r="BM574" s="204"/>
      <c r="BN574" s="204"/>
      <c r="BO574" s="204"/>
      <c r="BP574" s="204"/>
      <c r="BQ574" s="204"/>
      <c r="BR574" s="204"/>
      <c r="BS574" s="204"/>
      <c r="BT574" s="204"/>
      <c r="BU574" s="204"/>
      <c r="BV574" s="205"/>
      <c r="BW574" s="205"/>
      <c r="BX574" s="205"/>
      <c r="BY574" s="204"/>
      <c r="BZ574" s="204"/>
      <c r="CA574" s="204"/>
      <c r="CB574" s="205"/>
      <c r="CC574" s="204"/>
      <c r="CD574" s="205"/>
      <c r="CE574" s="204"/>
      <c r="CF574" s="204"/>
      <c r="CG574" s="204"/>
      <c r="CH574" s="206"/>
      <c r="CI574" s="204"/>
      <c r="CJ574" s="204"/>
      <c r="CK574" s="204"/>
      <c r="CL574" s="204"/>
      <c r="CM574" s="204"/>
      <c r="CN574" s="206"/>
      <c r="CO574" s="204"/>
      <c r="CP574" s="204"/>
      <c r="CQ574" s="204"/>
      <c r="CR574" s="207"/>
      <c r="CS574" s="207"/>
      <c r="CT574" s="208"/>
      <c r="CU574" s="209"/>
      <c r="CV574" s="208"/>
      <c r="CW574" s="207"/>
      <c r="CX574" s="207"/>
      <c r="CY574" s="207"/>
    </row>
    <row r="575" spans="3:103">
      <c r="C575" s="192"/>
      <c r="D575" s="192"/>
      <c r="E575" s="192"/>
      <c r="F575" s="192"/>
      <c r="G575" s="193"/>
      <c r="H575" s="192"/>
      <c r="I575" s="192"/>
      <c r="J575" s="194"/>
      <c r="K575" s="195"/>
      <c r="L575" s="195"/>
      <c r="M575" s="196"/>
      <c r="N575" s="197"/>
      <c r="O575" s="196"/>
      <c r="P575" s="198"/>
      <c r="Q575" s="198"/>
      <c r="R575" s="199"/>
      <c r="S575" s="199"/>
      <c r="T575" s="198"/>
      <c r="U575" s="199"/>
      <c r="V575" s="199"/>
      <c r="W575" s="199"/>
      <c r="X575" s="198"/>
      <c r="Y575" s="200"/>
      <c r="Z575" s="198"/>
      <c r="AA575" s="198"/>
      <c r="AB575" s="199"/>
      <c r="AC575" s="199"/>
      <c r="AD575" s="201"/>
      <c r="AE575" s="202"/>
      <c r="AF575" s="202"/>
      <c r="AG575" s="203"/>
      <c r="AH575" s="203"/>
      <c r="AI575" s="203"/>
      <c r="AJ575" s="203"/>
      <c r="AK575" s="203"/>
      <c r="AL575" s="203"/>
      <c r="AM575" s="203"/>
      <c r="AN575" s="203"/>
      <c r="AO575" s="203"/>
      <c r="AP575" s="203"/>
      <c r="AQ575" s="203"/>
      <c r="AR575" s="203"/>
      <c r="AS575" s="203"/>
      <c r="AT575" s="203"/>
      <c r="AU575" s="203"/>
      <c r="AV575" s="203"/>
      <c r="AW575" s="203"/>
      <c r="AX575" s="203"/>
      <c r="AY575" s="203"/>
      <c r="AZ575" s="203"/>
      <c r="BA575" s="203"/>
      <c r="BB575" s="204"/>
      <c r="BC575" s="204"/>
      <c r="BD575" s="204"/>
      <c r="BE575" s="204"/>
      <c r="BF575" s="204"/>
      <c r="BG575" s="204"/>
      <c r="BH575" s="204"/>
      <c r="BI575" s="204"/>
      <c r="BJ575" s="204"/>
      <c r="BK575" s="204"/>
      <c r="BL575" s="204"/>
      <c r="BM575" s="204"/>
      <c r="BN575" s="204"/>
      <c r="BO575" s="204"/>
      <c r="BP575" s="204"/>
      <c r="BQ575" s="204"/>
      <c r="BR575" s="204"/>
      <c r="BS575" s="204"/>
      <c r="BT575" s="204"/>
      <c r="BU575" s="204"/>
      <c r="BV575" s="205"/>
      <c r="BW575" s="205"/>
      <c r="BX575" s="205"/>
      <c r="BY575" s="204"/>
      <c r="BZ575" s="204"/>
      <c r="CA575" s="204"/>
      <c r="CB575" s="205"/>
      <c r="CC575" s="204"/>
      <c r="CD575" s="205"/>
      <c r="CE575" s="204"/>
      <c r="CF575" s="204"/>
      <c r="CG575" s="204"/>
      <c r="CH575" s="206"/>
      <c r="CI575" s="204"/>
      <c r="CJ575" s="204"/>
      <c r="CK575" s="204"/>
      <c r="CL575" s="204"/>
      <c r="CM575" s="204"/>
      <c r="CN575" s="206"/>
      <c r="CO575" s="204"/>
      <c r="CP575" s="204"/>
      <c r="CQ575" s="204"/>
      <c r="CR575" s="207"/>
      <c r="CS575" s="207"/>
      <c r="CT575" s="208"/>
      <c r="CU575" s="209"/>
      <c r="CV575" s="208"/>
      <c r="CW575" s="207"/>
      <c r="CX575" s="207"/>
      <c r="CY575" s="207"/>
    </row>
    <row r="576" spans="3:103">
      <c r="C576" s="192"/>
      <c r="D576" s="192"/>
      <c r="E576" s="192"/>
      <c r="F576" s="192"/>
      <c r="G576" s="193"/>
      <c r="H576" s="192"/>
      <c r="I576" s="192"/>
      <c r="J576" s="194"/>
      <c r="K576" s="195"/>
      <c r="L576" s="195"/>
      <c r="M576" s="196"/>
      <c r="N576" s="197"/>
      <c r="O576" s="196"/>
      <c r="P576" s="198"/>
      <c r="Q576" s="198"/>
      <c r="R576" s="199"/>
      <c r="S576" s="199"/>
      <c r="T576" s="198"/>
      <c r="U576" s="199"/>
      <c r="V576" s="199"/>
      <c r="W576" s="199"/>
      <c r="X576" s="198"/>
      <c r="Y576" s="200"/>
      <c r="Z576" s="198"/>
      <c r="AA576" s="198"/>
      <c r="AB576" s="199"/>
      <c r="AC576" s="199"/>
      <c r="AD576" s="201"/>
      <c r="AE576" s="202"/>
      <c r="AF576" s="202"/>
      <c r="AG576" s="203"/>
      <c r="AH576" s="203"/>
      <c r="AI576" s="203"/>
      <c r="AJ576" s="203"/>
      <c r="AK576" s="203"/>
      <c r="AL576" s="203"/>
      <c r="AM576" s="203"/>
      <c r="AN576" s="203"/>
      <c r="AO576" s="203"/>
      <c r="AP576" s="203"/>
      <c r="AQ576" s="203"/>
      <c r="AR576" s="203"/>
      <c r="AS576" s="203"/>
      <c r="AT576" s="203"/>
      <c r="AU576" s="203"/>
      <c r="AV576" s="203"/>
      <c r="AW576" s="203"/>
      <c r="AX576" s="203"/>
      <c r="AY576" s="203"/>
      <c r="AZ576" s="203"/>
      <c r="BA576" s="203"/>
      <c r="BB576" s="204"/>
      <c r="BC576" s="204"/>
      <c r="BD576" s="204"/>
      <c r="BE576" s="204"/>
      <c r="BF576" s="204"/>
      <c r="BG576" s="204"/>
      <c r="BH576" s="204"/>
      <c r="BI576" s="204"/>
      <c r="BJ576" s="204"/>
      <c r="BK576" s="204"/>
      <c r="BL576" s="204"/>
      <c r="BM576" s="204"/>
      <c r="BN576" s="204"/>
      <c r="BO576" s="204"/>
      <c r="BP576" s="204"/>
      <c r="BQ576" s="204"/>
      <c r="BR576" s="204"/>
      <c r="BS576" s="204"/>
      <c r="BT576" s="204"/>
      <c r="BU576" s="204"/>
      <c r="BV576" s="205"/>
      <c r="BW576" s="205"/>
      <c r="BX576" s="205"/>
      <c r="BY576" s="204"/>
      <c r="BZ576" s="204"/>
      <c r="CA576" s="204"/>
      <c r="CB576" s="205"/>
      <c r="CC576" s="204"/>
      <c r="CD576" s="205"/>
      <c r="CE576" s="204"/>
      <c r="CF576" s="204"/>
      <c r="CG576" s="204"/>
      <c r="CH576" s="206"/>
      <c r="CI576" s="204"/>
      <c r="CJ576" s="204"/>
      <c r="CK576" s="204"/>
      <c r="CL576" s="204"/>
      <c r="CM576" s="204"/>
      <c r="CN576" s="206"/>
      <c r="CO576" s="204"/>
      <c r="CP576" s="204"/>
      <c r="CQ576" s="204"/>
      <c r="CR576" s="207"/>
      <c r="CS576" s="207"/>
      <c r="CT576" s="208"/>
      <c r="CU576" s="209"/>
      <c r="CV576" s="208"/>
      <c r="CW576" s="207"/>
      <c r="CX576" s="207"/>
      <c r="CY576" s="207"/>
    </row>
    <row r="577" spans="3:103">
      <c r="C577" s="192"/>
      <c r="D577" s="192"/>
      <c r="E577" s="192"/>
      <c r="F577" s="192"/>
      <c r="G577" s="193"/>
      <c r="H577" s="192"/>
      <c r="I577" s="192"/>
      <c r="J577" s="194"/>
      <c r="K577" s="195"/>
      <c r="L577" s="195"/>
      <c r="M577" s="196"/>
      <c r="N577" s="197"/>
      <c r="O577" s="196"/>
      <c r="P577" s="198"/>
      <c r="Q577" s="198"/>
      <c r="R577" s="199"/>
      <c r="S577" s="199"/>
      <c r="T577" s="198"/>
      <c r="U577" s="199"/>
      <c r="V577" s="199"/>
      <c r="W577" s="199"/>
      <c r="X577" s="198"/>
      <c r="Y577" s="200"/>
      <c r="Z577" s="198"/>
      <c r="AA577" s="198"/>
      <c r="AB577" s="199"/>
      <c r="AC577" s="199"/>
      <c r="AD577" s="201"/>
      <c r="AE577" s="202"/>
      <c r="AF577" s="202"/>
      <c r="AG577" s="203"/>
      <c r="AH577" s="203"/>
      <c r="AI577" s="203"/>
      <c r="AJ577" s="203"/>
      <c r="AK577" s="203"/>
      <c r="AL577" s="203"/>
      <c r="AM577" s="203"/>
      <c r="AN577" s="203"/>
      <c r="AO577" s="203"/>
      <c r="AP577" s="203"/>
      <c r="AQ577" s="203"/>
      <c r="AR577" s="203"/>
      <c r="AS577" s="203"/>
      <c r="AT577" s="203"/>
      <c r="AU577" s="203"/>
      <c r="AV577" s="203"/>
      <c r="AW577" s="203"/>
      <c r="AX577" s="203"/>
      <c r="AY577" s="203"/>
      <c r="AZ577" s="203"/>
      <c r="BA577" s="203"/>
      <c r="BB577" s="204"/>
      <c r="BC577" s="204"/>
      <c r="BD577" s="204"/>
      <c r="BE577" s="204"/>
      <c r="BF577" s="204"/>
      <c r="BG577" s="204"/>
      <c r="BH577" s="204"/>
      <c r="BI577" s="204"/>
      <c r="BJ577" s="204"/>
      <c r="BK577" s="204"/>
      <c r="BL577" s="204"/>
      <c r="BM577" s="204"/>
      <c r="BN577" s="204"/>
      <c r="BO577" s="204"/>
      <c r="BP577" s="204"/>
      <c r="BQ577" s="204"/>
      <c r="BR577" s="204"/>
      <c r="BS577" s="204"/>
      <c r="BT577" s="204"/>
      <c r="BU577" s="204"/>
      <c r="BV577" s="205"/>
      <c r="BW577" s="205"/>
      <c r="BX577" s="205"/>
      <c r="BY577" s="204"/>
      <c r="BZ577" s="204"/>
      <c r="CA577" s="204"/>
      <c r="CB577" s="205"/>
      <c r="CC577" s="204"/>
      <c r="CD577" s="205"/>
      <c r="CE577" s="204"/>
      <c r="CF577" s="204"/>
      <c r="CG577" s="204"/>
      <c r="CH577" s="206"/>
      <c r="CI577" s="204"/>
      <c r="CJ577" s="204"/>
      <c r="CK577" s="204"/>
      <c r="CL577" s="204"/>
      <c r="CM577" s="204"/>
      <c r="CN577" s="206"/>
      <c r="CO577" s="204"/>
      <c r="CP577" s="204"/>
      <c r="CQ577" s="204"/>
      <c r="CR577" s="207"/>
      <c r="CS577" s="207"/>
      <c r="CT577" s="208"/>
      <c r="CU577" s="209"/>
      <c r="CV577" s="208"/>
      <c r="CW577" s="207"/>
      <c r="CX577" s="207"/>
      <c r="CY577" s="207"/>
    </row>
    <row r="578" spans="3:103">
      <c r="C578" s="192"/>
      <c r="D578" s="192"/>
      <c r="E578" s="192"/>
      <c r="F578" s="192"/>
      <c r="G578" s="193"/>
      <c r="H578" s="192"/>
      <c r="I578" s="192"/>
      <c r="J578" s="194"/>
      <c r="K578" s="195"/>
      <c r="L578" s="195"/>
      <c r="M578" s="196"/>
      <c r="N578" s="197"/>
      <c r="O578" s="196"/>
      <c r="P578" s="198"/>
      <c r="Q578" s="198"/>
      <c r="R578" s="199"/>
      <c r="S578" s="199"/>
      <c r="T578" s="198"/>
      <c r="U578" s="199"/>
      <c r="V578" s="199"/>
      <c r="W578" s="199"/>
      <c r="X578" s="198"/>
      <c r="Y578" s="200"/>
      <c r="Z578" s="198"/>
      <c r="AA578" s="198"/>
      <c r="AB578" s="199"/>
      <c r="AC578" s="199"/>
      <c r="AD578" s="201"/>
      <c r="AE578" s="202"/>
      <c r="AF578" s="202"/>
      <c r="AG578" s="203"/>
      <c r="AH578" s="203"/>
      <c r="AI578" s="203"/>
      <c r="AJ578" s="203"/>
      <c r="AK578" s="203"/>
      <c r="AL578" s="203"/>
      <c r="AM578" s="203"/>
      <c r="AN578" s="203"/>
      <c r="AO578" s="203"/>
      <c r="AP578" s="203"/>
      <c r="AQ578" s="203"/>
      <c r="AR578" s="203"/>
      <c r="AS578" s="203"/>
      <c r="AT578" s="203"/>
      <c r="AU578" s="203"/>
      <c r="AV578" s="203"/>
      <c r="AW578" s="203"/>
      <c r="AX578" s="203"/>
      <c r="AY578" s="203"/>
      <c r="AZ578" s="203"/>
      <c r="BA578" s="203"/>
      <c r="BB578" s="204"/>
      <c r="BC578" s="204"/>
      <c r="BD578" s="204"/>
      <c r="BE578" s="204"/>
      <c r="BF578" s="204"/>
      <c r="BG578" s="204"/>
      <c r="BH578" s="204"/>
      <c r="BI578" s="204"/>
      <c r="BJ578" s="204"/>
      <c r="BK578" s="204"/>
      <c r="BL578" s="204"/>
      <c r="BM578" s="204"/>
      <c r="BN578" s="204"/>
      <c r="BO578" s="204"/>
      <c r="BP578" s="204"/>
      <c r="BQ578" s="204"/>
      <c r="BR578" s="204"/>
      <c r="BS578" s="204"/>
      <c r="BT578" s="204"/>
      <c r="BU578" s="204"/>
      <c r="BV578" s="205"/>
      <c r="BW578" s="205"/>
      <c r="BX578" s="205"/>
      <c r="BY578" s="204"/>
      <c r="BZ578" s="204"/>
      <c r="CA578" s="204"/>
      <c r="CB578" s="205"/>
      <c r="CC578" s="204"/>
      <c r="CD578" s="205"/>
      <c r="CE578" s="204"/>
      <c r="CF578" s="204"/>
      <c r="CG578" s="204"/>
      <c r="CH578" s="206"/>
      <c r="CI578" s="204"/>
      <c r="CJ578" s="204"/>
      <c r="CK578" s="204"/>
      <c r="CL578" s="204"/>
      <c r="CM578" s="204"/>
      <c r="CN578" s="206"/>
      <c r="CO578" s="204"/>
      <c r="CP578" s="204"/>
      <c r="CQ578" s="204"/>
      <c r="CR578" s="207"/>
      <c r="CS578" s="207"/>
      <c r="CT578" s="208"/>
      <c r="CU578" s="209"/>
      <c r="CV578" s="208"/>
      <c r="CW578" s="207"/>
      <c r="CX578" s="207"/>
      <c r="CY578" s="207"/>
    </row>
    <row r="579" spans="3:103">
      <c r="C579" s="192"/>
      <c r="D579" s="192"/>
      <c r="E579" s="192"/>
      <c r="F579" s="192"/>
      <c r="G579" s="193"/>
      <c r="H579" s="192"/>
      <c r="I579" s="192"/>
      <c r="J579" s="194"/>
      <c r="K579" s="195"/>
      <c r="L579" s="195"/>
      <c r="M579" s="196"/>
      <c r="N579" s="197"/>
      <c r="O579" s="196"/>
      <c r="P579" s="198"/>
      <c r="Q579" s="198"/>
      <c r="R579" s="199"/>
      <c r="S579" s="199"/>
      <c r="T579" s="198"/>
      <c r="U579" s="199"/>
      <c r="V579" s="199"/>
      <c r="W579" s="199"/>
      <c r="X579" s="198"/>
      <c r="Y579" s="200"/>
      <c r="Z579" s="198"/>
      <c r="AA579" s="198"/>
      <c r="AB579" s="199"/>
      <c r="AC579" s="199"/>
      <c r="AD579" s="201"/>
      <c r="AE579" s="202"/>
      <c r="AF579" s="202"/>
      <c r="AG579" s="203"/>
      <c r="AH579" s="203"/>
      <c r="AI579" s="203"/>
      <c r="AJ579" s="203"/>
      <c r="AK579" s="203"/>
      <c r="AL579" s="203"/>
      <c r="AM579" s="203"/>
      <c r="AN579" s="203"/>
      <c r="AO579" s="203"/>
      <c r="AP579" s="203"/>
      <c r="AQ579" s="203"/>
      <c r="AR579" s="203"/>
      <c r="AS579" s="203"/>
      <c r="AT579" s="203"/>
      <c r="AU579" s="203"/>
      <c r="AV579" s="203"/>
      <c r="AW579" s="203"/>
      <c r="AX579" s="203"/>
      <c r="AY579" s="203"/>
      <c r="AZ579" s="203"/>
      <c r="BA579" s="203"/>
      <c r="BB579" s="204"/>
      <c r="BC579" s="204"/>
      <c r="BD579" s="204"/>
      <c r="BE579" s="204"/>
      <c r="BF579" s="204"/>
      <c r="BG579" s="204"/>
      <c r="BH579" s="204"/>
      <c r="BI579" s="204"/>
      <c r="BJ579" s="204"/>
      <c r="BK579" s="204"/>
      <c r="BL579" s="204"/>
      <c r="BM579" s="204"/>
      <c r="BN579" s="204"/>
      <c r="BO579" s="204"/>
      <c r="BP579" s="204"/>
      <c r="BQ579" s="204"/>
      <c r="BR579" s="204"/>
      <c r="BS579" s="204"/>
      <c r="BT579" s="204"/>
      <c r="BU579" s="204"/>
      <c r="BV579" s="205"/>
      <c r="BW579" s="205"/>
      <c r="BX579" s="205"/>
      <c r="BY579" s="204"/>
      <c r="BZ579" s="204"/>
      <c r="CA579" s="204"/>
      <c r="CB579" s="205"/>
      <c r="CC579" s="204"/>
      <c r="CD579" s="205"/>
      <c r="CE579" s="204"/>
      <c r="CF579" s="204"/>
      <c r="CG579" s="204"/>
      <c r="CH579" s="206"/>
      <c r="CI579" s="204"/>
      <c r="CJ579" s="204"/>
      <c r="CK579" s="204"/>
      <c r="CL579" s="204"/>
      <c r="CM579" s="204"/>
      <c r="CN579" s="206"/>
      <c r="CO579" s="204"/>
      <c r="CP579" s="204"/>
      <c r="CQ579" s="204"/>
      <c r="CR579" s="207"/>
      <c r="CS579" s="207"/>
      <c r="CT579" s="208"/>
      <c r="CU579" s="209"/>
      <c r="CV579" s="208"/>
      <c r="CW579" s="207"/>
      <c r="CX579" s="207"/>
      <c r="CY579" s="207"/>
    </row>
    <row r="580" spans="3:103">
      <c r="C580" s="192"/>
      <c r="D580" s="192"/>
      <c r="E580" s="192"/>
      <c r="F580" s="192"/>
      <c r="G580" s="193"/>
      <c r="H580" s="192"/>
      <c r="I580" s="192"/>
      <c r="J580" s="194"/>
      <c r="K580" s="195"/>
      <c r="L580" s="195"/>
      <c r="M580" s="196"/>
      <c r="N580" s="197"/>
      <c r="O580" s="196"/>
      <c r="P580" s="198"/>
      <c r="Q580" s="198"/>
      <c r="R580" s="199"/>
      <c r="S580" s="199"/>
      <c r="T580" s="198"/>
      <c r="U580" s="199"/>
      <c r="V580" s="199"/>
      <c r="W580" s="199"/>
      <c r="X580" s="198"/>
      <c r="Y580" s="200"/>
      <c r="Z580" s="198"/>
      <c r="AA580" s="198"/>
      <c r="AB580" s="199"/>
      <c r="AC580" s="199"/>
      <c r="AD580" s="201"/>
      <c r="AE580" s="202"/>
      <c r="AF580" s="202"/>
      <c r="AG580" s="203"/>
      <c r="AH580" s="203"/>
      <c r="AI580" s="203"/>
      <c r="AJ580" s="203"/>
      <c r="AK580" s="203"/>
      <c r="AL580" s="203"/>
      <c r="AM580" s="203"/>
      <c r="AN580" s="203"/>
      <c r="AO580" s="203"/>
      <c r="AP580" s="203"/>
      <c r="AQ580" s="203"/>
      <c r="AR580" s="203"/>
      <c r="AS580" s="203"/>
      <c r="AT580" s="203"/>
      <c r="AU580" s="203"/>
      <c r="AV580" s="203"/>
      <c r="AW580" s="203"/>
      <c r="AX580" s="203"/>
      <c r="AY580" s="203"/>
      <c r="AZ580" s="203"/>
      <c r="BA580" s="203"/>
      <c r="BB580" s="204"/>
      <c r="BC580" s="204"/>
      <c r="BD580" s="204"/>
      <c r="BE580" s="204"/>
      <c r="BF580" s="204"/>
      <c r="BG580" s="204"/>
      <c r="BH580" s="204"/>
      <c r="BI580" s="204"/>
      <c r="BJ580" s="204"/>
      <c r="BK580" s="204"/>
      <c r="BL580" s="204"/>
      <c r="BM580" s="204"/>
      <c r="BN580" s="204"/>
      <c r="BO580" s="204"/>
      <c r="BP580" s="204"/>
      <c r="BQ580" s="204"/>
      <c r="BR580" s="204"/>
      <c r="BS580" s="204"/>
      <c r="BT580" s="204"/>
      <c r="BU580" s="204"/>
      <c r="BV580" s="205"/>
      <c r="BW580" s="205"/>
      <c r="BX580" s="205"/>
      <c r="BY580" s="204"/>
      <c r="BZ580" s="204"/>
      <c r="CA580" s="204"/>
      <c r="CB580" s="205"/>
      <c r="CC580" s="204"/>
      <c r="CD580" s="205"/>
      <c r="CE580" s="204"/>
      <c r="CF580" s="204"/>
      <c r="CG580" s="204"/>
      <c r="CH580" s="206"/>
      <c r="CI580" s="204"/>
      <c r="CJ580" s="204"/>
      <c r="CK580" s="204"/>
      <c r="CL580" s="204"/>
      <c r="CM580" s="204"/>
      <c r="CN580" s="206"/>
      <c r="CO580" s="204"/>
      <c r="CP580" s="204"/>
      <c r="CQ580" s="204"/>
      <c r="CR580" s="207"/>
      <c r="CS580" s="207"/>
      <c r="CT580" s="208"/>
      <c r="CU580" s="209"/>
      <c r="CV580" s="208"/>
      <c r="CW580" s="207"/>
      <c r="CX580" s="207"/>
      <c r="CY580" s="207"/>
    </row>
    <row r="581" spans="3:103">
      <c r="C581" s="192"/>
      <c r="D581" s="192"/>
      <c r="E581" s="192"/>
      <c r="F581" s="192"/>
      <c r="G581" s="193"/>
      <c r="H581" s="192"/>
      <c r="I581" s="192"/>
      <c r="J581" s="194"/>
      <c r="K581" s="195"/>
      <c r="L581" s="195"/>
      <c r="M581" s="196"/>
      <c r="N581" s="197"/>
      <c r="O581" s="196"/>
      <c r="P581" s="198"/>
      <c r="Q581" s="198"/>
      <c r="R581" s="199"/>
      <c r="S581" s="199"/>
      <c r="T581" s="198"/>
      <c r="U581" s="199"/>
      <c r="V581" s="199"/>
      <c r="W581" s="199"/>
      <c r="X581" s="198"/>
      <c r="Y581" s="200"/>
      <c r="Z581" s="198"/>
      <c r="AA581" s="198"/>
      <c r="AB581" s="199"/>
      <c r="AC581" s="199"/>
      <c r="AD581" s="201"/>
      <c r="AE581" s="202"/>
      <c r="AF581" s="202"/>
      <c r="AG581" s="203"/>
      <c r="AH581" s="203"/>
      <c r="AI581" s="203"/>
      <c r="AJ581" s="203"/>
      <c r="AK581" s="203"/>
      <c r="AL581" s="203"/>
      <c r="AM581" s="203"/>
      <c r="AN581" s="203"/>
      <c r="AO581" s="203"/>
      <c r="AP581" s="203"/>
      <c r="AQ581" s="203"/>
      <c r="AR581" s="203"/>
      <c r="AS581" s="203"/>
      <c r="AT581" s="203"/>
      <c r="AU581" s="203"/>
      <c r="AV581" s="203"/>
      <c r="AW581" s="203"/>
      <c r="AX581" s="203"/>
      <c r="AY581" s="203"/>
      <c r="AZ581" s="203"/>
      <c r="BA581" s="203"/>
      <c r="BB581" s="204"/>
      <c r="BC581" s="204"/>
      <c r="BD581" s="204"/>
      <c r="BE581" s="204"/>
      <c r="BF581" s="204"/>
      <c r="BG581" s="204"/>
      <c r="BH581" s="204"/>
      <c r="BI581" s="204"/>
      <c r="BJ581" s="204"/>
      <c r="BK581" s="204"/>
      <c r="BL581" s="204"/>
      <c r="BM581" s="204"/>
      <c r="BN581" s="204"/>
      <c r="BO581" s="204"/>
      <c r="BP581" s="204"/>
      <c r="BQ581" s="204"/>
      <c r="BR581" s="204"/>
      <c r="BS581" s="204"/>
      <c r="BT581" s="204"/>
      <c r="BU581" s="204"/>
      <c r="BV581" s="205"/>
      <c r="BW581" s="205"/>
      <c r="BX581" s="205"/>
      <c r="BY581" s="204"/>
      <c r="BZ581" s="204"/>
      <c r="CA581" s="204"/>
      <c r="CB581" s="205"/>
      <c r="CC581" s="204"/>
      <c r="CD581" s="205"/>
      <c r="CE581" s="204"/>
      <c r="CF581" s="204"/>
      <c r="CG581" s="204"/>
      <c r="CH581" s="206"/>
      <c r="CI581" s="204"/>
      <c r="CJ581" s="204"/>
      <c r="CK581" s="204"/>
      <c r="CL581" s="204"/>
      <c r="CM581" s="204"/>
      <c r="CN581" s="206"/>
      <c r="CO581" s="204"/>
      <c r="CP581" s="204"/>
      <c r="CQ581" s="204"/>
      <c r="CR581" s="207"/>
      <c r="CS581" s="207"/>
      <c r="CT581" s="208"/>
      <c r="CU581" s="209"/>
      <c r="CV581" s="208"/>
      <c r="CW581" s="207"/>
      <c r="CX581" s="207"/>
      <c r="CY581" s="207"/>
    </row>
    <row r="582" spans="3:103">
      <c r="C582" s="192"/>
      <c r="D582" s="192"/>
      <c r="E582" s="192"/>
      <c r="F582" s="192"/>
      <c r="G582" s="193"/>
      <c r="H582" s="192"/>
      <c r="I582" s="192"/>
      <c r="J582" s="194"/>
      <c r="K582" s="195"/>
      <c r="L582" s="195"/>
      <c r="M582" s="196"/>
      <c r="N582" s="197"/>
      <c r="O582" s="196"/>
      <c r="P582" s="198"/>
      <c r="Q582" s="198"/>
      <c r="R582" s="199"/>
      <c r="S582" s="199"/>
      <c r="T582" s="198"/>
      <c r="U582" s="199"/>
      <c r="V582" s="199"/>
      <c r="W582" s="199"/>
      <c r="X582" s="198"/>
      <c r="Y582" s="200"/>
      <c r="Z582" s="198"/>
      <c r="AA582" s="198"/>
      <c r="AB582" s="199"/>
      <c r="AC582" s="199"/>
      <c r="AD582" s="201"/>
      <c r="AE582" s="202"/>
      <c r="AF582" s="202"/>
      <c r="AG582" s="203"/>
      <c r="AH582" s="203"/>
      <c r="AI582" s="203"/>
      <c r="AJ582" s="203"/>
      <c r="AK582" s="203"/>
      <c r="AL582" s="203"/>
      <c r="AM582" s="203"/>
      <c r="AN582" s="203"/>
      <c r="AO582" s="203"/>
      <c r="AP582" s="203"/>
      <c r="AQ582" s="203"/>
      <c r="AR582" s="203"/>
      <c r="AS582" s="203"/>
      <c r="AT582" s="203"/>
      <c r="AU582" s="203"/>
      <c r="AV582" s="203"/>
      <c r="AW582" s="203"/>
      <c r="AX582" s="203"/>
      <c r="AY582" s="203"/>
      <c r="AZ582" s="203"/>
      <c r="BA582" s="203"/>
      <c r="BB582" s="204"/>
      <c r="BC582" s="204"/>
      <c r="BD582" s="204"/>
      <c r="BE582" s="204"/>
      <c r="BF582" s="204"/>
      <c r="BG582" s="204"/>
      <c r="BH582" s="204"/>
      <c r="BI582" s="204"/>
      <c r="BJ582" s="204"/>
      <c r="BK582" s="204"/>
      <c r="BL582" s="204"/>
      <c r="BM582" s="204"/>
      <c r="BN582" s="204"/>
      <c r="BO582" s="204"/>
      <c r="BP582" s="204"/>
      <c r="BQ582" s="204"/>
      <c r="BR582" s="204"/>
      <c r="BS582" s="204"/>
      <c r="BT582" s="204"/>
      <c r="BU582" s="204"/>
      <c r="BV582" s="205"/>
      <c r="BW582" s="205"/>
      <c r="BX582" s="205"/>
      <c r="BY582" s="204"/>
      <c r="BZ582" s="204"/>
      <c r="CA582" s="204"/>
      <c r="CB582" s="205"/>
      <c r="CC582" s="204"/>
      <c r="CD582" s="205"/>
      <c r="CE582" s="204"/>
      <c r="CF582" s="204"/>
      <c r="CG582" s="204"/>
      <c r="CH582" s="206"/>
      <c r="CI582" s="204"/>
      <c r="CJ582" s="204"/>
      <c r="CK582" s="204"/>
      <c r="CL582" s="204"/>
      <c r="CM582" s="204"/>
      <c r="CN582" s="206"/>
      <c r="CO582" s="204"/>
      <c r="CP582" s="204"/>
      <c r="CQ582" s="204"/>
      <c r="CR582" s="207"/>
      <c r="CS582" s="207"/>
      <c r="CT582" s="208"/>
      <c r="CU582" s="209"/>
      <c r="CV582" s="208"/>
      <c r="CW582" s="207"/>
      <c r="CX582" s="207"/>
      <c r="CY582" s="207"/>
    </row>
    <row r="583" spans="3:103">
      <c r="C583" s="192"/>
      <c r="D583" s="192"/>
      <c r="E583" s="192"/>
      <c r="F583" s="192"/>
      <c r="G583" s="193"/>
      <c r="H583" s="192"/>
      <c r="I583" s="192"/>
      <c r="J583" s="194"/>
      <c r="K583" s="195"/>
      <c r="L583" s="195"/>
      <c r="M583" s="196"/>
      <c r="N583" s="197"/>
      <c r="O583" s="196"/>
      <c r="P583" s="198"/>
      <c r="Q583" s="198"/>
      <c r="R583" s="199"/>
      <c r="S583" s="199"/>
      <c r="T583" s="198"/>
      <c r="U583" s="199"/>
      <c r="V583" s="199"/>
      <c r="W583" s="199"/>
      <c r="X583" s="198"/>
      <c r="Y583" s="200"/>
      <c r="Z583" s="198"/>
      <c r="AA583" s="198"/>
      <c r="AB583" s="199"/>
      <c r="AC583" s="199"/>
      <c r="AD583" s="201"/>
      <c r="AE583" s="202"/>
      <c r="AF583" s="202"/>
      <c r="AG583" s="203"/>
      <c r="AH583" s="203"/>
      <c r="AI583" s="203"/>
      <c r="AJ583" s="203"/>
      <c r="AK583" s="203"/>
      <c r="AL583" s="203"/>
      <c r="AM583" s="203"/>
      <c r="AN583" s="203"/>
      <c r="AO583" s="203"/>
      <c r="AP583" s="203"/>
      <c r="AQ583" s="203"/>
      <c r="AR583" s="203"/>
      <c r="AS583" s="203"/>
      <c r="AT583" s="203"/>
      <c r="AU583" s="203"/>
      <c r="AV583" s="203"/>
      <c r="AW583" s="203"/>
      <c r="AX583" s="203"/>
      <c r="AY583" s="203"/>
      <c r="AZ583" s="203"/>
      <c r="BA583" s="203"/>
      <c r="BB583" s="204"/>
      <c r="BC583" s="204"/>
      <c r="BD583" s="204"/>
      <c r="BE583" s="204"/>
      <c r="BF583" s="204"/>
      <c r="BG583" s="204"/>
      <c r="BH583" s="204"/>
      <c r="BI583" s="204"/>
      <c r="BJ583" s="204"/>
      <c r="BK583" s="204"/>
      <c r="BL583" s="204"/>
      <c r="BM583" s="204"/>
      <c r="BN583" s="204"/>
      <c r="BO583" s="204"/>
      <c r="BP583" s="204"/>
      <c r="BQ583" s="204"/>
      <c r="BR583" s="204"/>
      <c r="BS583" s="204"/>
      <c r="BT583" s="204"/>
      <c r="BU583" s="204"/>
      <c r="BV583" s="205"/>
      <c r="BW583" s="205"/>
      <c r="BX583" s="205"/>
      <c r="BY583" s="204"/>
      <c r="BZ583" s="204"/>
      <c r="CA583" s="204"/>
      <c r="CB583" s="205"/>
      <c r="CC583" s="204"/>
      <c r="CD583" s="205"/>
      <c r="CE583" s="204"/>
      <c r="CF583" s="204"/>
      <c r="CG583" s="204"/>
      <c r="CH583" s="206"/>
      <c r="CI583" s="204"/>
      <c r="CJ583" s="204"/>
      <c r="CK583" s="204"/>
      <c r="CL583" s="204"/>
      <c r="CM583" s="204"/>
      <c r="CN583" s="206"/>
      <c r="CO583" s="204"/>
      <c r="CP583" s="204"/>
      <c r="CQ583" s="204"/>
      <c r="CR583" s="207"/>
      <c r="CS583" s="207"/>
      <c r="CT583" s="208"/>
      <c r="CU583" s="209"/>
      <c r="CV583" s="208"/>
      <c r="CW583" s="207"/>
      <c r="CX583" s="207"/>
      <c r="CY583" s="207"/>
    </row>
    <row r="584" spans="3:103">
      <c r="C584" s="192"/>
      <c r="D584" s="192"/>
      <c r="E584" s="192"/>
      <c r="F584" s="192"/>
      <c r="G584" s="193"/>
      <c r="H584" s="192"/>
      <c r="I584" s="192"/>
      <c r="J584" s="194"/>
      <c r="K584" s="195"/>
      <c r="L584" s="195"/>
      <c r="M584" s="196"/>
      <c r="N584" s="197"/>
      <c r="O584" s="196"/>
      <c r="P584" s="198"/>
      <c r="Q584" s="198"/>
      <c r="R584" s="199"/>
      <c r="S584" s="199"/>
      <c r="T584" s="198"/>
      <c r="U584" s="199"/>
      <c r="V584" s="199"/>
      <c r="W584" s="199"/>
      <c r="X584" s="198"/>
      <c r="Y584" s="200"/>
      <c r="Z584" s="198"/>
      <c r="AA584" s="198"/>
      <c r="AB584" s="199"/>
      <c r="AC584" s="199"/>
      <c r="AD584" s="201"/>
      <c r="AE584" s="202"/>
      <c r="AF584" s="202"/>
      <c r="AG584" s="203"/>
      <c r="AH584" s="203"/>
      <c r="AI584" s="203"/>
      <c r="AJ584" s="203"/>
      <c r="AK584" s="203"/>
      <c r="AL584" s="203"/>
      <c r="AM584" s="203"/>
      <c r="AN584" s="203"/>
      <c r="AO584" s="203"/>
      <c r="AP584" s="203"/>
      <c r="AQ584" s="203"/>
      <c r="AR584" s="203"/>
      <c r="AS584" s="203"/>
      <c r="AT584" s="203"/>
      <c r="AU584" s="203"/>
      <c r="AV584" s="203"/>
      <c r="AW584" s="203"/>
      <c r="AX584" s="203"/>
      <c r="AY584" s="203"/>
      <c r="AZ584" s="203"/>
      <c r="BA584" s="203"/>
      <c r="BB584" s="204"/>
      <c r="BC584" s="204"/>
      <c r="BD584" s="204"/>
      <c r="BE584" s="204"/>
      <c r="BF584" s="204"/>
      <c r="BG584" s="204"/>
      <c r="BH584" s="204"/>
      <c r="BI584" s="204"/>
      <c r="BJ584" s="204"/>
      <c r="BK584" s="204"/>
      <c r="BL584" s="204"/>
      <c r="BM584" s="204"/>
      <c r="BN584" s="204"/>
      <c r="BO584" s="204"/>
      <c r="BP584" s="204"/>
      <c r="BQ584" s="204"/>
      <c r="BR584" s="204"/>
      <c r="BS584" s="204"/>
      <c r="BT584" s="204"/>
      <c r="BU584" s="204"/>
      <c r="BV584" s="205"/>
      <c r="BW584" s="205"/>
      <c r="BX584" s="205"/>
      <c r="BY584" s="204"/>
      <c r="BZ584" s="204"/>
      <c r="CA584" s="204"/>
      <c r="CB584" s="205"/>
      <c r="CC584" s="204"/>
      <c r="CD584" s="205"/>
      <c r="CE584" s="204"/>
      <c r="CF584" s="204"/>
      <c r="CG584" s="204"/>
      <c r="CH584" s="206"/>
      <c r="CI584" s="204"/>
      <c r="CJ584" s="204"/>
      <c r="CK584" s="204"/>
      <c r="CL584" s="204"/>
      <c r="CM584" s="204"/>
      <c r="CN584" s="206"/>
      <c r="CO584" s="204"/>
      <c r="CP584" s="204"/>
      <c r="CQ584" s="204"/>
      <c r="CR584" s="207"/>
      <c r="CS584" s="207"/>
      <c r="CT584" s="208"/>
      <c r="CU584" s="209"/>
      <c r="CV584" s="208"/>
      <c r="CW584" s="207"/>
      <c r="CX584" s="207"/>
      <c r="CY584" s="207"/>
    </row>
    <row r="585" spans="3:103">
      <c r="C585" s="192"/>
      <c r="D585" s="192"/>
      <c r="E585" s="192"/>
      <c r="F585" s="192"/>
      <c r="G585" s="193"/>
      <c r="H585" s="192"/>
      <c r="I585" s="192"/>
      <c r="J585" s="194"/>
      <c r="K585" s="195"/>
      <c r="L585" s="195"/>
      <c r="M585" s="196"/>
      <c r="N585" s="197"/>
      <c r="O585" s="196"/>
      <c r="P585" s="198"/>
      <c r="Q585" s="198"/>
      <c r="R585" s="199"/>
      <c r="S585" s="199"/>
      <c r="T585" s="198"/>
      <c r="U585" s="199"/>
      <c r="V585" s="199"/>
      <c r="W585" s="199"/>
      <c r="X585" s="198"/>
      <c r="Y585" s="200"/>
      <c r="Z585" s="198"/>
      <c r="AA585" s="198"/>
      <c r="AB585" s="199"/>
      <c r="AC585" s="199"/>
      <c r="AD585" s="201"/>
      <c r="AE585" s="202"/>
      <c r="AF585" s="202"/>
      <c r="AG585" s="203"/>
      <c r="AH585" s="203"/>
      <c r="AI585" s="203"/>
      <c r="AJ585" s="203"/>
      <c r="AK585" s="203"/>
      <c r="AL585" s="203"/>
      <c r="AM585" s="203"/>
      <c r="AN585" s="203"/>
      <c r="AO585" s="203"/>
      <c r="AP585" s="203"/>
      <c r="AQ585" s="203"/>
      <c r="AR585" s="203"/>
      <c r="AS585" s="203"/>
      <c r="AT585" s="203"/>
      <c r="AU585" s="203"/>
      <c r="AV585" s="203"/>
      <c r="AW585" s="203"/>
      <c r="AX585" s="203"/>
      <c r="AY585" s="203"/>
      <c r="AZ585" s="203"/>
      <c r="BA585" s="203"/>
      <c r="BB585" s="204"/>
      <c r="BC585" s="204"/>
      <c r="BD585" s="204"/>
      <c r="BE585" s="204"/>
      <c r="BF585" s="204"/>
      <c r="BG585" s="204"/>
      <c r="BH585" s="204"/>
      <c r="BI585" s="204"/>
      <c r="BJ585" s="204"/>
      <c r="BK585" s="204"/>
      <c r="BL585" s="204"/>
      <c r="BM585" s="204"/>
      <c r="BN585" s="204"/>
      <c r="BO585" s="204"/>
      <c r="BP585" s="204"/>
      <c r="BQ585" s="204"/>
      <c r="BR585" s="204"/>
      <c r="BS585" s="204"/>
      <c r="BT585" s="204"/>
      <c r="BU585" s="204"/>
      <c r="BV585" s="205"/>
      <c r="BW585" s="205"/>
      <c r="BX585" s="205"/>
      <c r="BY585" s="204"/>
      <c r="BZ585" s="204"/>
      <c r="CA585" s="204"/>
      <c r="CB585" s="205"/>
      <c r="CC585" s="204"/>
      <c r="CD585" s="205"/>
      <c r="CE585" s="204"/>
      <c r="CF585" s="204"/>
      <c r="CG585" s="204"/>
      <c r="CH585" s="206"/>
      <c r="CI585" s="204"/>
      <c r="CJ585" s="204"/>
      <c r="CK585" s="204"/>
      <c r="CL585" s="204"/>
      <c r="CM585" s="204"/>
      <c r="CN585" s="206"/>
      <c r="CO585" s="204"/>
      <c r="CP585" s="204"/>
      <c r="CQ585" s="204"/>
      <c r="CR585" s="207"/>
      <c r="CS585" s="207"/>
      <c r="CT585" s="208"/>
      <c r="CU585" s="209"/>
      <c r="CV585" s="208"/>
      <c r="CW585" s="207"/>
      <c r="CX585" s="207"/>
      <c r="CY585" s="207"/>
    </row>
    <row r="586" spans="3:103">
      <c r="C586" s="192"/>
      <c r="D586" s="192"/>
      <c r="E586" s="192"/>
      <c r="F586" s="192"/>
      <c r="G586" s="193"/>
      <c r="H586" s="192"/>
      <c r="I586" s="192"/>
      <c r="J586" s="194"/>
      <c r="K586" s="195"/>
      <c r="L586" s="195"/>
      <c r="M586" s="196"/>
      <c r="N586" s="197"/>
      <c r="O586" s="196"/>
      <c r="P586" s="198"/>
      <c r="Q586" s="198"/>
      <c r="R586" s="199"/>
      <c r="S586" s="199"/>
      <c r="T586" s="198"/>
      <c r="U586" s="199"/>
      <c r="V586" s="199"/>
      <c r="W586" s="199"/>
      <c r="X586" s="198"/>
      <c r="Y586" s="200"/>
      <c r="Z586" s="198"/>
      <c r="AA586" s="198"/>
      <c r="AB586" s="199"/>
      <c r="AC586" s="199"/>
      <c r="AD586" s="201"/>
      <c r="AE586" s="202"/>
      <c r="AF586" s="202"/>
      <c r="AG586" s="203"/>
      <c r="AH586" s="203"/>
      <c r="AI586" s="203"/>
      <c r="AJ586" s="203"/>
      <c r="AK586" s="203"/>
      <c r="AL586" s="203"/>
      <c r="AM586" s="203"/>
      <c r="AN586" s="203"/>
      <c r="AO586" s="203"/>
      <c r="AP586" s="203"/>
      <c r="AQ586" s="203"/>
      <c r="AR586" s="203"/>
      <c r="AS586" s="203"/>
      <c r="AT586" s="203"/>
      <c r="AU586" s="203"/>
      <c r="AV586" s="203"/>
      <c r="AW586" s="203"/>
      <c r="AX586" s="203"/>
      <c r="AY586" s="203"/>
      <c r="AZ586" s="203"/>
      <c r="BA586" s="203"/>
      <c r="BB586" s="204"/>
      <c r="BC586" s="204"/>
      <c r="BD586" s="204"/>
      <c r="BE586" s="204"/>
      <c r="BF586" s="204"/>
      <c r="BG586" s="204"/>
      <c r="BH586" s="204"/>
      <c r="BI586" s="204"/>
      <c r="BJ586" s="204"/>
      <c r="BK586" s="204"/>
      <c r="BL586" s="204"/>
      <c r="BM586" s="204"/>
      <c r="BN586" s="204"/>
      <c r="BO586" s="204"/>
      <c r="BP586" s="204"/>
      <c r="BQ586" s="204"/>
      <c r="BR586" s="204"/>
      <c r="BS586" s="204"/>
      <c r="BT586" s="204"/>
      <c r="BU586" s="204"/>
      <c r="BV586" s="205"/>
      <c r="BW586" s="205"/>
      <c r="BX586" s="205"/>
      <c r="BY586" s="204"/>
      <c r="BZ586" s="204"/>
      <c r="CA586" s="204"/>
      <c r="CB586" s="205"/>
      <c r="CC586" s="204"/>
      <c r="CD586" s="205"/>
      <c r="CE586" s="204"/>
      <c r="CF586" s="204"/>
      <c r="CG586" s="204"/>
      <c r="CH586" s="206"/>
      <c r="CI586" s="204"/>
      <c r="CJ586" s="204"/>
      <c r="CK586" s="204"/>
      <c r="CL586" s="204"/>
      <c r="CM586" s="204"/>
      <c r="CN586" s="206"/>
      <c r="CO586" s="204"/>
      <c r="CP586" s="204"/>
      <c r="CQ586" s="204"/>
      <c r="CR586" s="207"/>
      <c r="CS586" s="207"/>
      <c r="CT586" s="208"/>
      <c r="CU586" s="209"/>
      <c r="CV586" s="208"/>
      <c r="CW586" s="207"/>
      <c r="CX586" s="207"/>
      <c r="CY586" s="207"/>
    </row>
    <row r="587" spans="3:103">
      <c r="C587" s="192"/>
      <c r="D587" s="192"/>
      <c r="E587" s="192"/>
      <c r="F587" s="192"/>
      <c r="G587" s="193"/>
      <c r="H587" s="192"/>
      <c r="I587" s="192"/>
      <c r="J587" s="194"/>
      <c r="K587" s="195"/>
      <c r="L587" s="195"/>
      <c r="M587" s="196"/>
      <c r="N587" s="197"/>
      <c r="O587" s="196"/>
      <c r="P587" s="198"/>
      <c r="Q587" s="198"/>
      <c r="R587" s="199"/>
      <c r="S587" s="199"/>
      <c r="T587" s="198"/>
      <c r="U587" s="199"/>
      <c r="V587" s="199"/>
      <c r="W587" s="199"/>
      <c r="X587" s="198"/>
      <c r="Y587" s="200"/>
      <c r="Z587" s="198"/>
      <c r="AA587" s="198"/>
      <c r="AB587" s="199"/>
      <c r="AC587" s="199"/>
      <c r="AD587" s="201"/>
      <c r="AE587" s="202"/>
      <c r="AF587" s="202"/>
      <c r="AG587" s="203"/>
      <c r="AH587" s="203"/>
      <c r="AI587" s="203"/>
      <c r="AJ587" s="203"/>
      <c r="AK587" s="203"/>
      <c r="AL587" s="203"/>
      <c r="AM587" s="203"/>
      <c r="AN587" s="203"/>
      <c r="AO587" s="203"/>
      <c r="AP587" s="203"/>
      <c r="AQ587" s="203"/>
      <c r="AR587" s="203"/>
      <c r="AS587" s="203"/>
      <c r="AT587" s="203"/>
      <c r="AU587" s="203"/>
      <c r="AV587" s="203"/>
      <c r="AW587" s="203"/>
      <c r="AX587" s="203"/>
      <c r="AY587" s="203"/>
      <c r="AZ587" s="203"/>
      <c r="BA587" s="203"/>
      <c r="BB587" s="204"/>
      <c r="BC587" s="204"/>
      <c r="BD587" s="204"/>
      <c r="BE587" s="204"/>
      <c r="BF587" s="204"/>
      <c r="BG587" s="204"/>
      <c r="BH587" s="204"/>
      <c r="BI587" s="204"/>
      <c r="BJ587" s="204"/>
      <c r="BK587" s="204"/>
      <c r="BL587" s="204"/>
      <c r="BM587" s="204"/>
      <c r="BN587" s="204"/>
      <c r="BO587" s="204"/>
      <c r="BP587" s="204"/>
      <c r="BQ587" s="204"/>
      <c r="BR587" s="204"/>
      <c r="BS587" s="204"/>
      <c r="BT587" s="204"/>
      <c r="BU587" s="204"/>
      <c r="BV587" s="205"/>
      <c r="BW587" s="205"/>
      <c r="BX587" s="205"/>
      <c r="BY587" s="204"/>
      <c r="BZ587" s="204"/>
      <c r="CA587" s="204"/>
      <c r="CB587" s="205"/>
      <c r="CC587" s="204"/>
      <c r="CD587" s="205"/>
      <c r="CE587" s="204"/>
      <c r="CF587" s="204"/>
      <c r="CG587" s="204"/>
      <c r="CH587" s="206"/>
      <c r="CI587" s="204"/>
      <c r="CJ587" s="204"/>
      <c r="CK587" s="204"/>
      <c r="CL587" s="204"/>
      <c r="CM587" s="204"/>
      <c r="CN587" s="206"/>
      <c r="CO587" s="204"/>
      <c r="CP587" s="204"/>
      <c r="CQ587" s="204"/>
      <c r="CR587" s="207"/>
      <c r="CS587" s="207"/>
      <c r="CT587" s="208"/>
      <c r="CU587" s="209"/>
      <c r="CV587" s="208"/>
      <c r="CW587" s="207"/>
      <c r="CX587" s="207"/>
      <c r="CY587" s="207"/>
    </row>
    <row r="588" spans="3:103">
      <c r="C588" s="192"/>
      <c r="D588" s="192"/>
      <c r="E588" s="192"/>
      <c r="F588" s="192"/>
      <c r="G588" s="193"/>
      <c r="H588" s="192"/>
      <c r="I588" s="192"/>
      <c r="J588" s="194"/>
      <c r="K588" s="195"/>
      <c r="L588" s="195"/>
      <c r="M588" s="196"/>
      <c r="N588" s="197"/>
      <c r="O588" s="196"/>
      <c r="P588" s="198"/>
      <c r="Q588" s="198"/>
      <c r="R588" s="199"/>
      <c r="S588" s="199"/>
      <c r="T588" s="198"/>
      <c r="U588" s="199"/>
      <c r="V588" s="199"/>
      <c r="W588" s="199"/>
      <c r="X588" s="198"/>
      <c r="Y588" s="200"/>
      <c r="Z588" s="198"/>
      <c r="AA588" s="198"/>
      <c r="AB588" s="199"/>
      <c r="AC588" s="199"/>
      <c r="AD588" s="201"/>
      <c r="AE588" s="202"/>
      <c r="AF588" s="202"/>
      <c r="AG588" s="203"/>
      <c r="AH588" s="203"/>
      <c r="AI588" s="203"/>
      <c r="AJ588" s="203"/>
      <c r="AK588" s="203"/>
      <c r="AL588" s="203"/>
      <c r="AM588" s="203"/>
      <c r="AN588" s="203"/>
      <c r="AO588" s="203"/>
      <c r="AP588" s="203"/>
      <c r="AQ588" s="203"/>
      <c r="AR588" s="203"/>
      <c r="AS588" s="203"/>
      <c r="AT588" s="203"/>
      <c r="AU588" s="203"/>
      <c r="AV588" s="203"/>
      <c r="AW588" s="203"/>
      <c r="AX588" s="203"/>
      <c r="AY588" s="203"/>
      <c r="AZ588" s="203"/>
      <c r="BA588" s="203"/>
      <c r="BB588" s="204"/>
      <c r="BC588" s="204"/>
      <c r="BD588" s="204"/>
      <c r="BE588" s="204"/>
      <c r="BF588" s="204"/>
      <c r="BG588" s="204"/>
      <c r="BH588" s="204"/>
      <c r="BI588" s="204"/>
      <c r="BJ588" s="204"/>
      <c r="BK588" s="204"/>
      <c r="BL588" s="204"/>
      <c r="BM588" s="204"/>
      <c r="BN588" s="204"/>
      <c r="BO588" s="204"/>
      <c r="BP588" s="204"/>
      <c r="BQ588" s="204"/>
      <c r="BR588" s="204"/>
      <c r="BS588" s="204"/>
      <c r="BT588" s="204"/>
      <c r="BU588" s="204"/>
      <c r="BV588" s="205"/>
      <c r="BW588" s="205"/>
      <c r="BX588" s="205"/>
      <c r="BY588" s="204"/>
      <c r="BZ588" s="204"/>
      <c r="CA588" s="204"/>
      <c r="CB588" s="205"/>
      <c r="CC588" s="204"/>
      <c r="CD588" s="205"/>
      <c r="CE588" s="204"/>
      <c r="CF588" s="204"/>
      <c r="CG588" s="204"/>
      <c r="CH588" s="206"/>
      <c r="CI588" s="204"/>
      <c r="CJ588" s="204"/>
      <c r="CK588" s="204"/>
      <c r="CL588" s="204"/>
      <c r="CM588" s="204"/>
      <c r="CN588" s="206"/>
      <c r="CO588" s="204"/>
      <c r="CP588" s="204"/>
      <c r="CQ588" s="204"/>
      <c r="CR588" s="207"/>
      <c r="CS588" s="207"/>
      <c r="CT588" s="208"/>
      <c r="CU588" s="209"/>
      <c r="CV588" s="208"/>
      <c r="CW588" s="207"/>
      <c r="CX588" s="207"/>
      <c r="CY588" s="207"/>
    </row>
    <row r="589" spans="3:103">
      <c r="C589" s="192"/>
      <c r="D589" s="192"/>
      <c r="E589" s="192"/>
      <c r="F589" s="192"/>
      <c r="G589" s="193"/>
      <c r="H589" s="192"/>
      <c r="I589" s="192"/>
      <c r="J589" s="194"/>
      <c r="K589" s="195"/>
      <c r="L589" s="195"/>
      <c r="M589" s="196"/>
      <c r="N589" s="197"/>
      <c r="O589" s="196"/>
      <c r="P589" s="198"/>
      <c r="Q589" s="198"/>
      <c r="R589" s="199"/>
      <c r="S589" s="199"/>
      <c r="T589" s="198"/>
      <c r="U589" s="199"/>
      <c r="V589" s="199"/>
      <c r="W589" s="199"/>
      <c r="X589" s="198"/>
      <c r="Y589" s="200"/>
      <c r="Z589" s="198"/>
      <c r="AA589" s="198"/>
      <c r="AB589" s="199"/>
      <c r="AC589" s="199"/>
      <c r="AD589" s="201"/>
      <c r="AE589" s="202"/>
      <c r="AF589" s="202"/>
      <c r="AG589" s="203"/>
      <c r="AH589" s="203"/>
      <c r="AI589" s="203"/>
      <c r="AJ589" s="203"/>
      <c r="AK589" s="203"/>
      <c r="AL589" s="203"/>
      <c r="AM589" s="203"/>
      <c r="AN589" s="203"/>
      <c r="AO589" s="203"/>
      <c r="AP589" s="203"/>
      <c r="AQ589" s="203"/>
      <c r="AR589" s="203"/>
      <c r="AS589" s="203"/>
      <c r="AT589" s="203"/>
      <c r="AU589" s="203"/>
      <c r="AV589" s="203"/>
      <c r="AW589" s="203"/>
      <c r="AX589" s="203"/>
      <c r="AY589" s="203"/>
      <c r="AZ589" s="203"/>
      <c r="BA589" s="203"/>
      <c r="BB589" s="204"/>
      <c r="BC589" s="204"/>
      <c r="BD589" s="204"/>
      <c r="BE589" s="204"/>
      <c r="BF589" s="204"/>
      <c r="BG589" s="204"/>
      <c r="BH589" s="204"/>
      <c r="BI589" s="204"/>
      <c r="BJ589" s="204"/>
      <c r="BK589" s="204"/>
      <c r="BL589" s="204"/>
      <c r="BM589" s="204"/>
      <c r="BN589" s="204"/>
      <c r="BO589" s="204"/>
      <c r="BP589" s="204"/>
      <c r="BQ589" s="204"/>
      <c r="BR589" s="204"/>
      <c r="BS589" s="204"/>
      <c r="BT589" s="204"/>
      <c r="BU589" s="204"/>
      <c r="BV589" s="205"/>
      <c r="BW589" s="205"/>
      <c r="BX589" s="205"/>
      <c r="BY589" s="204"/>
      <c r="BZ589" s="204"/>
      <c r="CA589" s="204"/>
      <c r="CB589" s="205"/>
      <c r="CC589" s="204"/>
      <c r="CD589" s="205"/>
      <c r="CE589" s="204"/>
      <c r="CF589" s="204"/>
      <c r="CG589" s="204"/>
      <c r="CH589" s="206"/>
      <c r="CI589" s="204"/>
      <c r="CJ589" s="204"/>
      <c r="CK589" s="204"/>
      <c r="CL589" s="204"/>
      <c r="CM589" s="204"/>
      <c r="CN589" s="206"/>
      <c r="CO589" s="204"/>
      <c r="CP589" s="204"/>
      <c r="CQ589" s="204"/>
      <c r="CR589" s="207"/>
      <c r="CS589" s="207"/>
      <c r="CT589" s="208"/>
      <c r="CU589" s="209"/>
      <c r="CV589" s="208"/>
      <c r="CW589" s="207"/>
      <c r="CX589" s="207"/>
      <c r="CY589" s="207"/>
    </row>
    <row r="590" spans="3:103">
      <c r="C590" s="192"/>
      <c r="D590" s="192"/>
      <c r="E590" s="192"/>
      <c r="F590" s="192"/>
      <c r="G590" s="193"/>
      <c r="H590" s="192"/>
      <c r="I590" s="192"/>
      <c r="J590" s="194"/>
      <c r="K590" s="195"/>
      <c r="L590" s="195"/>
      <c r="M590" s="196"/>
      <c r="N590" s="197"/>
      <c r="O590" s="196"/>
      <c r="P590" s="198"/>
      <c r="Q590" s="198"/>
      <c r="R590" s="199"/>
      <c r="S590" s="199"/>
      <c r="T590" s="198"/>
      <c r="U590" s="199"/>
      <c r="V590" s="199"/>
      <c r="W590" s="199"/>
      <c r="X590" s="198"/>
      <c r="Y590" s="200"/>
      <c r="Z590" s="198"/>
      <c r="AA590" s="198"/>
      <c r="AB590" s="199"/>
      <c r="AC590" s="199"/>
      <c r="AD590" s="201"/>
      <c r="AE590" s="202"/>
      <c r="AF590" s="202"/>
      <c r="AG590" s="203"/>
      <c r="AH590" s="203"/>
      <c r="AI590" s="203"/>
      <c r="AJ590" s="203"/>
      <c r="AK590" s="203"/>
      <c r="AL590" s="203"/>
      <c r="AM590" s="203"/>
      <c r="AN590" s="203"/>
      <c r="AO590" s="203"/>
      <c r="AP590" s="203"/>
      <c r="AQ590" s="203"/>
      <c r="AR590" s="203"/>
      <c r="AS590" s="203"/>
      <c r="AT590" s="203"/>
      <c r="AU590" s="203"/>
      <c r="AV590" s="203"/>
      <c r="AW590" s="203"/>
      <c r="AX590" s="203"/>
      <c r="AY590" s="203"/>
      <c r="AZ590" s="203"/>
      <c r="BA590" s="203"/>
      <c r="BB590" s="204"/>
      <c r="BC590" s="204"/>
      <c r="BD590" s="204"/>
      <c r="BE590" s="204"/>
      <c r="BF590" s="204"/>
      <c r="BG590" s="204"/>
      <c r="BH590" s="204"/>
      <c r="BI590" s="204"/>
      <c r="BJ590" s="204"/>
      <c r="BK590" s="204"/>
      <c r="BL590" s="204"/>
      <c r="BM590" s="204"/>
      <c r="BN590" s="204"/>
      <c r="BO590" s="204"/>
      <c r="BP590" s="204"/>
      <c r="BQ590" s="204"/>
      <c r="BR590" s="204"/>
      <c r="BS590" s="204"/>
      <c r="BT590" s="204"/>
      <c r="BU590" s="204"/>
      <c r="BV590" s="205"/>
      <c r="BW590" s="205"/>
      <c r="BX590" s="205"/>
      <c r="BY590" s="204"/>
      <c r="BZ590" s="204"/>
      <c r="CA590" s="204"/>
      <c r="CB590" s="205"/>
      <c r="CC590" s="204"/>
      <c r="CD590" s="205"/>
      <c r="CE590" s="204"/>
      <c r="CF590" s="204"/>
      <c r="CG590" s="204"/>
      <c r="CH590" s="206"/>
      <c r="CI590" s="204"/>
      <c r="CJ590" s="204"/>
      <c r="CK590" s="204"/>
      <c r="CL590" s="204"/>
      <c r="CM590" s="204"/>
      <c r="CN590" s="206"/>
      <c r="CO590" s="204"/>
      <c r="CP590" s="204"/>
      <c r="CQ590" s="204"/>
      <c r="CR590" s="207"/>
      <c r="CS590" s="207"/>
      <c r="CT590" s="208"/>
      <c r="CU590" s="209"/>
      <c r="CV590" s="208"/>
      <c r="CW590" s="207"/>
      <c r="CX590" s="207"/>
      <c r="CY590" s="207"/>
    </row>
    <row r="591" spans="3:103">
      <c r="C591" s="192"/>
      <c r="D591" s="192"/>
      <c r="E591" s="192"/>
      <c r="F591" s="192"/>
      <c r="G591" s="193"/>
      <c r="H591" s="192"/>
      <c r="I591" s="192"/>
      <c r="J591" s="194"/>
      <c r="K591" s="195"/>
      <c r="L591" s="195"/>
      <c r="M591" s="196"/>
      <c r="N591" s="197"/>
      <c r="O591" s="196"/>
      <c r="P591" s="198"/>
      <c r="Q591" s="198"/>
      <c r="R591" s="199"/>
      <c r="S591" s="199"/>
      <c r="T591" s="198"/>
      <c r="U591" s="199"/>
      <c r="V591" s="199"/>
      <c r="W591" s="199"/>
      <c r="X591" s="198"/>
      <c r="Y591" s="200"/>
      <c r="Z591" s="198"/>
      <c r="AA591" s="198"/>
      <c r="AB591" s="199"/>
      <c r="AC591" s="199"/>
      <c r="AD591" s="201"/>
      <c r="AE591" s="202"/>
      <c r="AF591" s="202"/>
      <c r="AG591" s="203"/>
      <c r="AH591" s="203"/>
      <c r="AI591" s="203"/>
      <c r="AJ591" s="203"/>
      <c r="AK591" s="203"/>
      <c r="AL591" s="203"/>
      <c r="AM591" s="203"/>
      <c r="AN591" s="203"/>
      <c r="AO591" s="203"/>
      <c r="AP591" s="203"/>
      <c r="AQ591" s="203"/>
      <c r="AR591" s="203"/>
      <c r="AS591" s="203"/>
      <c r="AT591" s="203"/>
      <c r="AU591" s="203"/>
      <c r="AV591" s="203"/>
      <c r="AW591" s="203"/>
      <c r="AX591" s="203"/>
      <c r="AY591" s="203"/>
      <c r="AZ591" s="203"/>
      <c r="BA591" s="203"/>
      <c r="BB591" s="204"/>
      <c r="BC591" s="204"/>
      <c r="BD591" s="204"/>
      <c r="BE591" s="204"/>
      <c r="BF591" s="204"/>
      <c r="BG591" s="204"/>
      <c r="BH591" s="204"/>
      <c r="BI591" s="204"/>
      <c r="BJ591" s="204"/>
      <c r="BK591" s="204"/>
      <c r="BL591" s="204"/>
      <c r="BM591" s="204"/>
      <c r="BN591" s="204"/>
      <c r="BO591" s="204"/>
      <c r="BP591" s="204"/>
      <c r="BQ591" s="204"/>
      <c r="BR591" s="204"/>
      <c r="BS591" s="204"/>
      <c r="BT591" s="204"/>
      <c r="BU591" s="204"/>
      <c r="BV591" s="205"/>
      <c r="BW591" s="205"/>
      <c r="BX591" s="205"/>
      <c r="BY591" s="204"/>
      <c r="BZ591" s="204"/>
      <c r="CA591" s="204"/>
      <c r="CB591" s="205"/>
      <c r="CC591" s="204"/>
      <c r="CD591" s="205"/>
      <c r="CE591" s="204"/>
      <c r="CF591" s="204"/>
      <c r="CG591" s="204"/>
      <c r="CH591" s="206"/>
      <c r="CI591" s="204"/>
      <c r="CJ591" s="204"/>
      <c r="CK591" s="204"/>
      <c r="CL591" s="204"/>
      <c r="CM591" s="204"/>
      <c r="CN591" s="206"/>
      <c r="CO591" s="204"/>
      <c r="CP591" s="204"/>
      <c r="CQ591" s="204"/>
      <c r="CR591" s="207"/>
      <c r="CS591" s="207"/>
      <c r="CT591" s="208"/>
      <c r="CU591" s="209"/>
      <c r="CV591" s="208"/>
      <c r="CW591" s="207"/>
      <c r="CX591" s="207"/>
      <c r="CY591" s="207"/>
    </row>
    <row r="592" spans="3:103">
      <c r="C592" s="192"/>
      <c r="D592" s="192"/>
      <c r="E592" s="192"/>
      <c r="F592" s="192"/>
      <c r="G592" s="193"/>
      <c r="H592" s="192"/>
      <c r="I592" s="192"/>
      <c r="J592" s="194"/>
      <c r="K592" s="195"/>
      <c r="L592" s="195"/>
      <c r="M592" s="196"/>
      <c r="N592" s="197"/>
      <c r="O592" s="196"/>
      <c r="P592" s="198"/>
      <c r="Q592" s="198"/>
      <c r="R592" s="199"/>
      <c r="S592" s="199"/>
      <c r="T592" s="198"/>
      <c r="U592" s="199"/>
      <c r="V592" s="199"/>
      <c r="W592" s="199"/>
      <c r="X592" s="198"/>
      <c r="Y592" s="200"/>
      <c r="Z592" s="198"/>
      <c r="AA592" s="198"/>
      <c r="AB592" s="199"/>
      <c r="AC592" s="199"/>
      <c r="AD592" s="201"/>
      <c r="AE592" s="202"/>
      <c r="AF592" s="202"/>
      <c r="AG592" s="203"/>
      <c r="AH592" s="203"/>
      <c r="AI592" s="203"/>
      <c r="AJ592" s="203"/>
      <c r="AK592" s="203"/>
      <c r="AL592" s="203"/>
      <c r="AM592" s="203"/>
      <c r="AN592" s="203"/>
      <c r="AO592" s="203"/>
      <c r="AP592" s="203"/>
      <c r="AQ592" s="203"/>
      <c r="AR592" s="203"/>
      <c r="AS592" s="203"/>
      <c r="AT592" s="203"/>
      <c r="AU592" s="203"/>
      <c r="AV592" s="203"/>
      <c r="AW592" s="203"/>
      <c r="AX592" s="203"/>
      <c r="AY592" s="203"/>
      <c r="AZ592" s="203"/>
      <c r="BA592" s="203"/>
      <c r="BB592" s="204"/>
      <c r="BC592" s="204"/>
      <c r="BD592" s="204"/>
      <c r="BE592" s="204"/>
      <c r="BF592" s="204"/>
      <c r="BG592" s="204"/>
      <c r="BH592" s="204"/>
      <c r="BI592" s="204"/>
      <c r="BJ592" s="204"/>
      <c r="BK592" s="204"/>
      <c r="BL592" s="204"/>
      <c r="BM592" s="204"/>
      <c r="BN592" s="204"/>
      <c r="BO592" s="204"/>
      <c r="BP592" s="204"/>
      <c r="BQ592" s="204"/>
      <c r="BR592" s="204"/>
      <c r="BS592" s="204"/>
      <c r="BT592" s="204"/>
      <c r="BU592" s="204"/>
      <c r="BV592" s="205"/>
      <c r="BW592" s="205"/>
      <c r="BX592" s="205"/>
      <c r="BY592" s="204"/>
      <c r="BZ592" s="204"/>
      <c r="CA592" s="204"/>
      <c r="CB592" s="205"/>
      <c r="CC592" s="204"/>
      <c r="CD592" s="205"/>
      <c r="CE592" s="204"/>
      <c r="CF592" s="204"/>
      <c r="CG592" s="204"/>
      <c r="CH592" s="206"/>
      <c r="CI592" s="204"/>
      <c r="CJ592" s="204"/>
      <c r="CK592" s="204"/>
      <c r="CL592" s="204"/>
      <c r="CM592" s="204"/>
      <c r="CN592" s="206"/>
      <c r="CO592" s="204"/>
      <c r="CP592" s="204"/>
      <c r="CQ592" s="204"/>
      <c r="CR592" s="207"/>
      <c r="CS592" s="207"/>
      <c r="CT592" s="208"/>
      <c r="CU592" s="209"/>
      <c r="CV592" s="208"/>
      <c r="CW592" s="207"/>
      <c r="CX592" s="207"/>
      <c r="CY592" s="207"/>
    </row>
    <row r="593" spans="3:103">
      <c r="C593" s="192"/>
      <c r="D593" s="192"/>
      <c r="E593" s="192"/>
      <c r="F593" s="192"/>
      <c r="G593" s="193"/>
      <c r="H593" s="192"/>
      <c r="I593" s="192"/>
      <c r="J593" s="194"/>
      <c r="K593" s="195"/>
      <c r="L593" s="195"/>
      <c r="M593" s="196"/>
      <c r="N593" s="197"/>
      <c r="O593" s="196"/>
      <c r="P593" s="198"/>
      <c r="Q593" s="198"/>
      <c r="R593" s="199"/>
      <c r="S593" s="199"/>
      <c r="T593" s="198"/>
      <c r="U593" s="199"/>
      <c r="V593" s="199"/>
      <c r="W593" s="199"/>
      <c r="X593" s="198"/>
      <c r="Y593" s="200"/>
      <c r="Z593" s="198"/>
      <c r="AA593" s="198"/>
      <c r="AB593" s="199"/>
      <c r="AC593" s="199"/>
      <c r="AD593" s="201"/>
      <c r="AE593" s="202"/>
      <c r="AF593" s="202"/>
      <c r="AG593" s="203"/>
      <c r="AH593" s="203"/>
      <c r="AI593" s="203"/>
      <c r="AJ593" s="203"/>
      <c r="AK593" s="203"/>
      <c r="AL593" s="203"/>
      <c r="AM593" s="203"/>
      <c r="AN593" s="203"/>
      <c r="AO593" s="203"/>
      <c r="AP593" s="203"/>
      <c r="AQ593" s="203"/>
      <c r="AR593" s="203"/>
      <c r="AS593" s="203"/>
      <c r="AT593" s="203"/>
      <c r="AU593" s="203"/>
      <c r="AV593" s="203"/>
      <c r="AW593" s="203"/>
      <c r="AX593" s="203"/>
      <c r="AY593" s="203"/>
      <c r="AZ593" s="203"/>
      <c r="BA593" s="203"/>
      <c r="BB593" s="204"/>
      <c r="BC593" s="204"/>
      <c r="BD593" s="204"/>
      <c r="BE593" s="204"/>
      <c r="BF593" s="204"/>
      <c r="BG593" s="204"/>
      <c r="BH593" s="204"/>
      <c r="BI593" s="204"/>
      <c r="BJ593" s="204"/>
      <c r="BK593" s="204"/>
      <c r="BL593" s="204"/>
      <c r="BM593" s="204"/>
      <c r="BN593" s="204"/>
      <c r="BO593" s="204"/>
      <c r="BP593" s="204"/>
      <c r="BQ593" s="204"/>
      <c r="BR593" s="204"/>
      <c r="BS593" s="204"/>
      <c r="BT593" s="204"/>
      <c r="BU593" s="204"/>
      <c r="BV593" s="205"/>
      <c r="BW593" s="205"/>
      <c r="BX593" s="205"/>
      <c r="BY593" s="204"/>
      <c r="BZ593" s="204"/>
      <c r="CA593" s="204"/>
      <c r="CB593" s="205"/>
      <c r="CC593" s="204"/>
      <c r="CD593" s="205"/>
      <c r="CE593" s="204"/>
      <c r="CF593" s="204"/>
      <c r="CG593" s="204"/>
      <c r="CH593" s="206"/>
      <c r="CI593" s="204"/>
      <c r="CJ593" s="204"/>
      <c r="CK593" s="204"/>
      <c r="CL593" s="204"/>
      <c r="CM593" s="204"/>
      <c r="CN593" s="206"/>
      <c r="CO593" s="204"/>
      <c r="CP593" s="204"/>
      <c r="CQ593" s="204"/>
      <c r="CR593" s="207"/>
      <c r="CS593" s="207"/>
      <c r="CT593" s="208"/>
      <c r="CU593" s="209"/>
      <c r="CV593" s="208"/>
      <c r="CW593" s="207"/>
      <c r="CX593" s="207"/>
      <c r="CY593" s="207"/>
    </row>
    <row r="594" spans="3:103">
      <c r="C594" s="192"/>
      <c r="D594" s="192"/>
      <c r="E594" s="192"/>
      <c r="F594" s="192"/>
      <c r="G594" s="193"/>
      <c r="H594" s="192"/>
      <c r="I594" s="192"/>
      <c r="J594" s="194"/>
      <c r="K594" s="195"/>
      <c r="L594" s="195"/>
      <c r="M594" s="196"/>
      <c r="N594" s="197"/>
      <c r="O594" s="196"/>
      <c r="P594" s="198"/>
      <c r="Q594" s="198"/>
      <c r="R594" s="199"/>
      <c r="S594" s="199"/>
      <c r="T594" s="198"/>
      <c r="U594" s="199"/>
      <c r="V594" s="199"/>
      <c r="W594" s="199"/>
      <c r="X594" s="198"/>
      <c r="Y594" s="200"/>
      <c r="Z594" s="198"/>
      <c r="AA594" s="198"/>
      <c r="AB594" s="199"/>
      <c r="AC594" s="199"/>
      <c r="AD594" s="201"/>
      <c r="AE594" s="202"/>
      <c r="AF594" s="202"/>
      <c r="AG594" s="203"/>
      <c r="AH594" s="203"/>
      <c r="AI594" s="203"/>
      <c r="AJ594" s="203"/>
      <c r="AK594" s="203"/>
      <c r="AL594" s="203"/>
      <c r="AM594" s="203"/>
      <c r="AN594" s="203"/>
      <c r="AO594" s="203"/>
      <c r="AP594" s="203"/>
      <c r="AQ594" s="203"/>
      <c r="AR594" s="203"/>
      <c r="AS594" s="203"/>
      <c r="AT594" s="203"/>
      <c r="AU594" s="203"/>
      <c r="AV594" s="203"/>
      <c r="AW594" s="203"/>
      <c r="AX594" s="203"/>
      <c r="AY594" s="203"/>
      <c r="AZ594" s="203"/>
      <c r="BA594" s="203"/>
      <c r="BB594" s="204"/>
      <c r="BC594" s="204"/>
      <c r="BD594" s="204"/>
      <c r="BE594" s="204"/>
      <c r="BF594" s="204"/>
      <c r="BG594" s="204"/>
      <c r="BH594" s="204"/>
      <c r="BI594" s="204"/>
      <c r="BJ594" s="204"/>
      <c r="BK594" s="204"/>
      <c r="BL594" s="204"/>
      <c r="BM594" s="204"/>
      <c r="BN594" s="204"/>
      <c r="BO594" s="204"/>
      <c r="BP594" s="204"/>
      <c r="BQ594" s="204"/>
      <c r="BR594" s="204"/>
      <c r="BS594" s="204"/>
      <c r="BT594" s="204"/>
      <c r="BU594" s="204"/>
      <c r="BV594" s="205"/>
      <c r="BW594" s="205"/>
      <c r="BX594" s="205"/>
      <c r="BY594" s="204"/>
      <c r="BZ594" s="204"/>
      <c r="CA594" s="204"/>
      <c r="CB594" s="205"/>
      <c r="CC594" s="204"/>
      <c r="CD594" s="205"/>
      <c r="CE594" s="204"/>
      <c r="CF594" s="204"/>
      <c r="CG594" s="204"/>
      <c r="CH594" s="206"/>
      <c r="CI594" s="204"/>
      <c r="CJ594" s="204"/>
      <c r="CK594" s="204"/>
      <c r="CL594" s="204"/>
      <c r="CM594" s="204"/>
      <c r="CN594" s="206"/>
      <c r="CO594" s="204"/>
      <c r="CP594" s="204"/>
      <c r="CQ594" s="204"/>
      <c r="CR594" s="207"/>
      <c r="CS594" s="207"/>
      <c r="CT594" s="208"/>
      <c r="CU594" s="209"/>
      <c r="CV594" s="208"/>
      <c r="CW594" s="207"/>
      <c r="CX594" s="207"/>
      <c r="CY594" s="207"/>
    </row>
    <row r="595" spans="3:103">
      <c r="C595" s="192"/>
      <c r="D595" s="192"/>
      <c r="E595" s="192"/>
      <c r="F595" s="192"/>
      <c r="G595" s="193"/>
      <c r="H595" s="192"/>
      <c r="I595" s="192"/>
      <c r="J595" s="194"/>
      <c r="K595" s="195"/>
      <c r="L595" s="195"/>
      <c r="M595" s="196"/>
      <c r="N595" s="197"/>
      <c r="O595" s="196"/>
      <c r="P595" s="198"/>
      <c r="Q595" s="198"/>
      <c r="R595" s="199"/>
      <c r="S595" s="199"/>
      <c r="T595" s="198"/>
      <c r="U595" s="199"/>
      <c r="V595" s="199"/>
      <c r="W595" s="199"/>
      <c r="X595" s="198"/>
      <c r="Y595" s="200"/>
      <c r="Z595" s="198"/>
      <c r="AA595" s="198"/>
      <c r="AB595" s="199"/>
      <c r="AC595" s="199"/>
      <c r="AD595" s="201"/>
      <c r="AE595" s="202"/>
      <c r="AF595" s="202"/>
      <c r="AG595" s="203"/>
      <c r="AH595" s="203"/>
      <c r="AI595" s="203"/>
      <c r="AJ595" s="203"/>
      <c r="AK595" s="203"/>
      <c r="AL595" s="203"/>
      <c r="AM595" s="203"/>
      <c r="AN595" s="203"/>
      <c r="AO595" s="203"/>
      <c r="AP595" s="203"/>
      <c r="AQ595" s="203"/>
      <c r="AR595" s="203"/>
      <c r="AS595" s="203"/>
      <c r="AT595" s="203"/>
      <c r="AU595" s="203"/>
      <c r="AV595" s="203"/>
      <c r="AW595" s="203"/>
      <c r="AX595" s="203"/>
      <c r="AY595" s="203"/>
      <c r="AZ595" s="203"/>
      <c r="BA595" s="203"/>
      <c r="BB595" s="204"/>
      <c r="BC595" s="204"/>
      <c r="BD595" s="204"/>
      <c r="BE595" s="204"/>
      <c r="BF595" s="204"/>
      <c r="BG595" s="204"/>
      <c r="BH595" s="204"/>
      <c r="BI595" s="204"/>
      <c r="BJ595" s="204"/>
      <c r="BK595" s="204"/>
      <c r="BL595" s="204"/>
      <c r="BM595" s="204"/>
      <c r="BN595" s="204"/>
      <c r="BO595" s="204"/>
      <c r="BP595" s="204"/>
      <c r="BQ595" s="204"/>
      <c r="BR595" s="204"/>
      <c r="BS595" s="204"/>
      <c r="BT595" s="204"/>
      <c r="BU595" s="204"/>
      <c r="BV595" s="205"/>
      <c r="BW595" s="205"/>
      <c r="BX595" s="205"/>
      <c r="BY595" s="204"/>
      <c r="BZ595" s="204"/>
      <c r="CA595" s="204"/>
      <c r="CB595" s="205"/>
      <c r="CC595" s="204"/>
      <c r="CD595" s="205"/>
      <c r="CE595" s="204"/>
      <c r="CF595" s="204"/>
      <c r="CG595" s="204"/>
      <c r="CH595" s="206"/>
      <c r="CI595" s="204"/>
      <c r="CJ595" s="204"/>
      <c r="CK595" s="204"/>
      <c r="CL595" s="204"/>
      <c r="CM595" s="204"/>
      <c r="CN595" s="206"/>
      <c r="CO595" s="204"/>
      <c r="CP595" s="204"/>
      <c r="CQ595" s="204"/>
      <c r="CR595" s="207"/>
      <c r="CS595" s="207"/>
      <c r="CT595" s="208"/>
      <c r="CU595" s="209"/>
      <c r="CV595" s="208"/>
      <c r="CW595" s="207"/>
      <c r="CX595" s="207"/>
      <c r="CY595" s="207"/>
    </row>
    <row r="596" spans="3:103">
      <c r="C596" s="192"/>
      <c r="D596" s="192"/>
      <c r="E596" s="192"/>
      <c r="F596" s="192"/>
      <c r="G596" s="193"/>
      <c r="H596" s="192"/>
      <c r="I596" s="192"/>
      <c r="J596" s="194"/>
      <c r="K596" s="195"/>
      <c r="L596" s="195"/>
      <c r="M596" s="196"/>
      <c r="N596" s="197"/>
      <c r="O596" s="196"/>
      <c r="P596" s="198"/>
      <c r="Q596" s="198"/>
      <c r="R596" s="199"/>
      <c r="S596" s="199"/>
      <c r="T596" s="198"/>
      <c r="U596" s="199"/>
      <c r="V596" s="199"/>
      <c r="W596" s="199"/>
      <c r="X596" s="198"/>
      <c r="Y596" s="200"/>
      <c r="Z596" s="198"/>
      <c r="AA596" s="198"/>
      <c r="AB596" s="199"/>
      <c r="AC596" s="199"/>
      <c r="AD596" s="201"/>
      <c r="AE596" s="202"/>
      <c r="AF596" s="202"/>
      <c r="AG596" s="203"/>
      <c r="AH596" s="203"/>
      <c r="AI596" s="203"/>
      <c r="AJ596" s="203"/>
      <c r="AK596" s="203"/>
      <c r="AL596" s="203"/>
      <c r="AM596" s="203"/>
      <c r="AN596" s="203"/>
      <c r="AO596" s="203"/>
      <c r="AP596" s="203"/>
      <c r="AQ596" s="203"/>
      <c r="AR596" s="203"/>
      <c r="AS596" s="203"/>
      <c r="AT596" s="203"/>
      <c r="AU596" s="203"/>
      <c r="AV596" s="203"/>
      <c r="AW596" s="203"/>
      <c r="AX596" s="203"/>
      <c r="AY596" s="203"/>
      <c r="AZ596" s="203"/>
      <c r="BA596" s="203"/>
      <c r="BB596" s="204"/>
      <c r="BC596" s="204"/>
      <c r="BD596" s="204"/>
      <c r="BE596" s="204"/>
      <c r="BF596" s="204"/>
      <c r="BG596" s="204"/>
      <c r="BH596" s="204"/>
      <c r="BI596" s="204"/>
      <c r="BJ596" s="204"/>
      <c r="BK596" s="204"/>
      <c r="BL596" s="204"/>
      <c r="BM596" s="204"/>
      <c r="BN596" s="204"/>
      <c r="BO596" s="204"/>
      <c r="BP596" s="204"/>
      <c r="BQ596" s="204"/>
      <c r="BR596" s="204"/>
      <c r="BS596" s="204"/>
      <c r="BT596" s="204"/>
      <c r="BU596" s="204"/>
      <c r="BV596" s="205"/>
      <c r="BW596" s="205"/>
      <c r="BX596" s="205"/>
      <c r="BY596" s="204"/>
      <c r="BZ596" s="204"/>
      <c r="CA596" s="204"/>
      <c r="CB596" s="205"/>
      <c r="CC596" s="204"/>
      <c r="CD596" s="205"/>
      <c r="CE596" s="204"/>
      <c r="CF596" s="204"/>
      <c r="CG596" s="204"/>
      <c r="CH596" s="206"/>
      <c r="CI596" s="204"/>
      <c r="CJ596" s="204"/>
      <c r="CK596" s="204"/>
      <c r="CL596" s="204"/>
      <c r="CM596" s="204"/>
      <c r="CN596" s="206"/>
      <c r="CO596" s="204"/>
      <c r="CP596" s="204"/>
      <c r="CQ596" s="204"/>
      <c r="CR596" s="207"/>
      <c r="CS596" s="207"/>
      <c r="CT596" s="208"/>
      <c r="CU596" s="209"/>
      <c r="CV596" s="208"/>
      <c r="CW596" s="207"/>
      <c r="CX596" s="207"/>
      <c r="CY596" s="207"/>
    </row>
    <row r="597" spans="3:103">
      <c r="C597" s="192"/>
      <c r="D597" s="192"/>
      <c r="E597" s="192"/>
      <c r="F597" s="192"/>
      <c r="G597" s="193"/>
      <c r="H597" s="192"/>
      <c r="I597" s="192"/>
      <c r="J597" s="194"/>
      <c r="K597" s="195"/>
      <c r="L597" s="195"/>
      <c r="M597" s="196"/>
      <c r="N597" s="197"/>
      <c r="O597" s="196"/>
      <c r="P597" s="198"/>
      <c r="Q597" s="198"/>
      <c r="R597" s="199"/>
      <c r="S597" s="199"/>
      <c r="T597" s="198"/>
      <c r="U597" s="199"/>
      <c r="V597" s="199"/>
      <c r="W597" s="199"/>
      <c r="X597" s="198"/>
      <c r="Y597" s="200"/>
      <c r="Z597" s="198"/>
      <c r="AA597" s="198"/>
      <c r="AB597" s="199"/>
      <c r="AC597" s="199"/>
      <c r="AD597" s="201"/>
      <c r="AE597" s="202"/>
      <c r="AF597" s="202"/>
      <c r="AG597" s="203"/>
      <c r="AH597" s="203"/>
      <c r="AI597" s="203"/>
      <c r="AJ597" s="203"/>
      <c r="AK597" s="203"/>
      <c r="AL597" s="203"/>
      <c r="AM597" s="203"/>
      <c r="AN597" s="203"/>
      <c r="AO597" s="203"/>
      <c r="AP597" s="203"/>
      <c r="AQ597" s="203"/>
      <c r="AR597" s="203"/>
      <c r="AS597" s="203"/>
      <c r="AT597" s="203"/>
      <c r="AU597" s="203"/>
      <c r="AV597" s="203"/>
      <c r="AW597" s="203"/>
      <c r="AX597" s="203"/>
      <c r="AY597" s="203"/>
      <c r="AZ597" s="203"/>
      <c r="BA597" s="203"/>
      <c r="BB597" s="204"/>
      <c r="BC597" s="204"/>
      <c r="BD597" s="204"/>
      <c r="BE597" s="204"/>
      <c r="BF597" s="204"/>
      <c r="BG597" s="204"/>
      <c r="BH597" s="204"/>
      <c r="BI597" s="204"/>
      <c r="BJ597" s="204"/>
      <c r="BK597" s="204"/>
      <c r="BL597" s="204"/>
      <c r="BM597" s="204"/>
      <c r="BN597" s="204"/>
      <c r="BO597" s="204"/>
      <c r="BP597" s="204"/>
      <c r="BQ597" s="204"/>
      <c r="BR597" s="204"/>
      <c r="BS597" s="204"/>
      <c r="BT597" s="204"/>
      <c r="BU597" s="204"/>
      <c r="BV597" s="205"/>
      <c r="BW597" s="205"/>
      <c r="BX597" s="205"/>
      <c r="BY597" s="204"/>
      <c r="BZ597" s="204"/>
      <c r="CA597" s="204"/>
      <c r="CB597" s="205"/>
      <c r="CC597" s="204"/>
      <c r="CD597" s="205"/>
      <c r="CE597" s="204"/>
      <c r="CF597" s="204"/>
      <c r="CG597" s="204"/>
      <c r="CH597" s="206"/>
      <c r="CI597" s="204"/>
      <c r="CJ597" s="204"/>
      <c r="CK597" s="204"/>
      <c r="CL597" s="204"/>
      <c r="CM597" s="204"/>
      <c r="CN597" s="206"/>
      <c r="CO597" s="204"/>
      <c r="CP597" s="204"/>
      <c r="CQ597" s="204"/>
      <c r="CR597" s="207"/>
      <c r="CS597" s="207"/>
      <c r="CT597" s="208"/>
      <c r="CU597" s="209"/>
      <c r="CV597" s="208"/>
      <c r="CW597" s="207"/>
      <c r="CX597" s="207"/>
      <c r="CY597" s="207"/>
    </row>
    <row r="598" spans="3:103">
      <c r="C598" s="192"/>
      <c r="D598" s="192"/>
      <c r="E598" s="192"/>
      <c r="F598" s="192"/>
      <c r="G598" s="193"/>
      <c r="H598" s="192"/>
      <c r="I598" s="192"/>
      <c r="J598" s="194"/>
      <c r="K598" s="195"/>
      <c r="L598" s="195"/>
      <c r="M598" s="196"/>
      <c r="N598" s="197"/>
      <c r="O598" s="196"/>
      <c r="P598" s="198"/>
      <c r="Q598" s="198"/>
      <c r="R598" s="199"/>
      <c r="S598" s="199"/>
      <c r="T598" s="198"/>
      <c r="U598" s="199"/>
      <c r="V598" s="199"/>
      <c r="W598" s="199"/>
      <c r="X598" s="198"/>
      <c r="Y598" s="200"/>
      <c r="Z598" s="198"/>
      <c r="AA598" s="198"/>
      <c r="AB598" s="199"/>
      <c r="AC598" s="199"/>
      <c r="AD598" s="201"/>
      <c r="AE598" s="202"/>
      <c r="AF598" s="202"/>
      <c r="AG598" s="203"/>
      <c r="AH598" s="203"/>
      <c r="AI598" s="203"/>
      <c r="AJ598" s="203"/>
      <c r="AK598" s="203"/>
      <c r="AL598" s="203"/>
      <c r="AM598" s="203"/>
      <c r="AN598" s="203"/>
      <c r="AO598" s="203"/>
      <c r="AP598" s="203"/>
      <c r="AQ598" s="203"/>
      <c r="AR598" s="203"/>
      <c r="AS598" s="203"/>
      <c r="AT598" s="203"/>
      <c r="AU598" s="203"/>
      <c r="AV598" s="203"/>
      <c r="AW598" s="203"/>
      <c r="AX598" s="203"/>
      <c r="AY598" s="203"/>
      <c r="AZ598" s="203"/>
      <c r="BA598" s="203"/>
      <c r="BB598" s="204"/>
      <c r="BC598" s="204"/>
      <c r="BD598" s="204"/>
      <c r="BE598" s="204"/>
      <c r="BF598" s="204"/>
      <c r="BG598" s="204"/>
      <c r="BH598" s="204"/>
      <c r="BI598" s="204"/>
      <c r="BJ598" s="204"/>
      <c r="BK598" s="204"/>
      <c r="BL598" s="204"/>
      <c r="BM598" s="204"/>
      <c r="BN598" s="204"/>
      <c r="BO598" s="204"/>
      <c r="BP598" s="204"/>
      <c r="BQ598" s="204"/>
      <c r="BR598" s="204"/>
      <c r="BS598" s="204"/>
      <c r="BT598" s="204"/>
      <c r="BU598" s="204"/>
      <c r="BV598" s="205"/>
      <c r="BW598" s="205"/>
      <c r="BX598" s="205"/>
      <c r="BY598" s="204"/>
      <c r="BZ598" s="204"/>
      <c r="CA598" s="204"/>
      <c r="CB598" s="205"/>
      <c r="CC598" s="204"/>
      <c r="CD598" s="205"/>
      <c r="CE598" s="204"/>
      <c r="CF598" s="204"/>
      <c r="CG598" s="204"/>
      <c r="CH598" s="206"/>
      <c r="CI598" s="204"/>
      <c r="CJ598" s="204"/>
      <c r="CK598" s="204"/>
      <c r="CL598" s="204"/>
      <c r="CM598" s="204"/>
      <c r="CN598" s="206"/>
      <c r="CO598" s="204"/>
      <c r="CP598" s="204"/>
      <c r="CQ598" s="204"/>
      <c r="CR598" s="207"/>
      <c r="CS598" s="207"/>
      <c r="CT598" s="208"/>
      <c r="CU598" s="209"/>
      <c r="CV598" s="208"/>
      <c r="CW598" s="207"/>
      <c r="CX598" s="207"/>
      <c r="CY598" s="207"/>
    </row>
    <row r="599" spans="3:103">
      <c r="C599" s="192"/>
      <c r="D599" s="192"/>
      <c r="E599" s="192"/>
      <c r="F599" s="192"/>
      <c r="G599" s="193"/>
      <c r="H599" s="192"/>
      <c r="I599" s="192"/>
      <c r="J599" s="194"/>
      <c r="K599" s="195"/>
      <c r="L599" s="195"/>
      <c r="M599" s="196"/>
      <c r="N599" s="197"/>
      <c r="O599" s="196"/>
      <c r="P599" s="198"/>
      <c r="Q599" s="198"/>
      <c r="R599" s="199"/>
      <c r="S599" s="199"/>
      <c r="T599" s="198"/>
      <c r="U599" s="199"/>
      <c r="V599" s="199"/>
      <c r="W599" s="199"/>
      <c r="X599" s="198"/>
      <c r="Y599" s="200"/>
      <c r="Z599" s="198"/>
      <c r="AA599" s="198"/>
      <c r="AB599" s="199"/>
      <c r="AC599" s="199"/>
      <c r="AD599" s="201"/>
      <c r="AE599" s="202"/>
      <c r="AF599" s="202"/>
      <c r="AG599" s="203"/>
      <c r="AH599" s="203"/>
      <c r="AI599" s="203"/>
      <c r="AJ599" s="203"/>
      <c r="AK599" s="203"/>
      <c r="AL599" s="203"/>
      <c r="AM599" s="203"/>
      <c r="AN599" s="203"/>
      <c r="AO599" s="203"/>
      <c r="AP599" s="203"/>
      <c r="AQ599" s="203"/>
      <c r="AR599" s="203"/>
      <c r="AS599" s="203"/>
      <c r="AT599" s="203"/>
      <c r="AU599" s="203"/>
      <c r="AV599" s="203"/>
      <c r="AW599" s="203"/>
      <c r="AX599" s="203"/>
      <c r="AY599" s="203"/>
      <c r="AZ599" s="203"/>
      <c r="BA599" s="203"/>
      <c r="BB599" s="204"/>
      <c r="BC599" s="204"/>
      <c r="BD599" s="204"/>
      <c r="BE599" s="204"/>
      <c r="BF599" s="204"/>
      <c r="BG599" s="204"/>
      <c r="BH599" s="204"/>
      <c r="BI599" s="204"/>
      <c r="BJ599" s="204"/>
      <c r="BK599" s="204"/>
      <c r="BL599" s="204"/>
      <c r="BM599" s="204"/>
      <c r="BN599" s="204"/>
      <c r="BO599" s="204"/>
      <c r="BP599" s="204"/>
      <c r="BQ599" s="204"/>
      <c r="BR599" s="204"/>
      <c r="BS599" s="204"/>
      <c r="BT599" s="204"/>
      <c r="BU599" s="204"/>
      <c r="BV599" s="205"/>
      <c r="BW599" s="205"/>
      <c r="BX599" s="205"/>
      <c r="BY599" s="204"/>
      <c r="BZ599" s="204"/>
      <c r="CA599" s="204"/>
      <c r="CB599" s="205"/>
      <c r="CC599" s="204"/>
      <c r="CD599" s="205"/>
      <c r="CE599" s="204"/>
      <c r="CF599" s="204"/>
      <c r="CG599" s="204"/>
      <c r="CH599" s="206"/>
      <c r="CI599" s="204"/>
      <c r="CJ599" s="204"/>
      <c r="CK599" s="204"/>
      <c r="CL599" s="204"/>
      <c r="CM599" s="204"/>
      <c r="CN599" s="206"/>
      <c r="CO599" s="204"/>
      <c r="CP599" s="204"/>
      <c r="CQ599" s="204"/>
      <c r="CR599" s="207"/>
      <c r="CS599" s="207"/>
      <c r="CT599" s="208"/>
      <c r="CU599" s="209"/>
      <c r="CV599" s="208"/>
      <c r="CW599" s="207"/>
      <c r="CX599" s="207"/>
      <c r="CY599" s="207"/>
    </row>
    <row r="600" spans="3:103">
      <c r="C600" s="192"/>
      <c r="D600" s="192"/>
      <c r="E600" s="192"/>
      <c r="F600" s="192"/>
      <c r="G600" s="193"/>
      <c r="H600" s="192"/>
      <c r="I600" s="192"/>
      <c r="J600" s="194"/>
      <c r="K600" s="195"/>
      <c r="L600" s="195"/>
      <c r="M600" s="196"/>
      <c r="N600" s="197"/>
      <c r="O600" s="196"/>
      <c r="P600" s="198"/>
      <c r="Q600" s="198"/>
      <c r="R600" s="199"/>
      <c r="S600" s="199"/>
      <c r="T600" s="198"/>
      <c r="U600" s="199"/>
      <c r="V600" s="199"/>
      <c r="W600" s="199"/>
      <c r="X600" s="198"/>
      <c r="Y600" s="200"/>
      <c r="Z600" s="198"/>
      <c r="AA600" s="198"/>
      <c r="AB600" s="199"/>
      <c r="AC600" s="199"/>
      <c r="AD600" s="201"/>
      <c r="AE600" s="202"/>
      <c r="AF600" s="202"/>
      <c r="AG600" s="203"/>
      <c r="AH600" s="203"/>
      <c r="AI600" s="203"/>
      <c r="AJ600" s="203"/>
      <c r="AK600" s="203"/>
      <c r="AL600" s="203"/>
      <c r="AM600" s="203"/>
      <c r="AN600" s="203"/>
      <c r="AO600" s="203"/>
      <c r="AP600" s="203"/>
      <c r="AQ600" s="203"/>
      <c r="AR600" s="203"/>
      <c r="AS600" s="203"/>
      <c r="AT600" s="203"/>
      <c r="AU600" s="203"/>
      <c r="AV600" s="203"/>
      <c r="AW600" s="203"/>
      <c r="AX600" s="203"/>
      <c r="AY600" s="203"/>
      <c r="AZ600" s="203"/>
      <c r="BA600" s="203"/>
      <c r="BB600" s="204"/>
      <c r="BC600" s="204"/>
      <c r="BD600" s="204"/>
      <c r="BE600" s="204"/>
      <c r="BF600" s="204"/>
      <c r="BG600" s="204"/>
      <c r="BH600" s="204"/>
      <c r="BI600" s="204"/>
      <c r="BJ600" s="204"/>
      <c r="BK600" s="204"/>
      <c r="BL600" s="204"/>
      <c r="BM600" s="204"/>
      <c r="BN600" s="204"/>
      <c r="BO600" s="204"/>
      <c r="BP600" s="204"/>
      <c r="BQ600" s="204"/>
      <c r="BR600" s="204"/>
      <c r="BS600" s="204"/>
      <c r="BT600" s="204"/>
      <c r="BU600" s="204"/>
      <c r="BV600" s="205"/>
      <c r="BW600" s="205"/>
      <c r="BX600" s="205"/>
      <c r="BY600" s="204"/>
      <c r="BZ600" s="204"/>
      <c r="CA600" s="204"/>
      <c r="CB600" s="205"/>
      <c r="CC600" s="204"/>
      <c r="CD600" s="205"/>
      <c r="CE600" s="204"/>
      <c r="CF600" s="204"/>
      <c r="CG600" s="204"/>
      <c r="CH600" s="206"/>
      <c r="CI600" s="204"/>
      <c r="CJ600" s="204"/>
      <c r="CK600" s="204"/>
      <c r="CL600" s="204"/>
      <c r="CM600" s="204"/>
      <c r="CN600" s="206"/>
      <c r="CO600" s="204"/>
      <c r="CP600" s="204"/>
      <c r="CQ600" s="204"/>
      <c r="CR600" s="207"/>
      <c r="CS600" s="207"/>
      <c r="CT600" s="208"/>
      <c r="CU600" s="209"/>
      <c r="CV600" s="208"/>
      <c r="CW600" s="207"/>
      <c r="CX600" s="207"/>
      <c r="CY600" s="207"/>
    </row>
    <row r="601" spans="3:103">
      <c r="C601" s="192"/>
      <c r="D601" s="192"/>
      <c r="E601" s="192"/>
      <c r="F601" s="192"/>
      <c r="G601" s="193"/>
      <c r="H601" s="192"/>
      <c r="I601" s="192"/>
      <c r="J601" s="194"/>
      <c r="K601" s="195"/>
      <c r="L601" s="195"/>
      <c r="M601" s="196"/>
      <c r="N601" s="197"/>
      <c r="O601" s="196"/>
      <c r="P601" s="198"/>
      <c r="Q601" s="198"/>
      <c r="R601" s="199"/>
      <c r="S601" s="199"/>
      <c r="T601" s="198"/>
      <c r="U601" s="199"/>
      <c r="V601" s="199"/>
      <c r="W601" s="199"/>
      <c r="X601" s="198"/>
      <c r="Y601" s="200"/>
      <c r="Z601" s="198"/>
      <c r="AA601" s="198"/>
      <c r="AB601" s="199"/>
      <c r="AC601" s="199"/>
      <c r="AD601" s="201"/>
      <c r="AE601" s="202"/>
      <c r="AF601" s="202"/>
      <c r="AG601" s="203"/>
      <c r="AH601" s="203"/>
      <c r="AI601" s="203"/>
      <c r="AJ601" s="203"/>
      <c r="AK601" s="203"/>
      <c r="AL601" s="203"/>
      <c r="AM601" s="203"/>
      <c r="AN601" s="203"/>
      <c r="AO601" s="203"/>
      <c r="AP601" s="203"/>
      <c r="AQ601" s="203"/>
      <c r="AR601" s="203"/>
      <c r="AS601" s="203"/>
      <c r="AT601" s="203"/>
      <c r="AU601" s="203"/>
      <c r="AV601" s="203"/>
      <c r="AW601" s="203"/>
      <c r="AX601" s="203"/>
      <c r="AY601" s="203"/>
      <c r="AZ601" s="203"/>
      <c r="BA601" s="203"/>
      <c r="BB601" s="204"/>
      <c r="BC601" s="204"/>
      <c r="BD601" s="204"/>
      <c r="BE601" s="204"/>
      <c r="BF601" s="204"/>
      <c r="BG601" s="204"/>
      <c r="BH601" s="204"/>
      <c r="BI601" s="204"/>
      <c r="BJ601" s="204"/>
      <c r="BK601" s="204"/>
      <c r="BL601" s="204"/>
      <c r="BM601" s="204"/>
      <c r="BN601" s="204"/>
      <c r="BO601" s="204"/>
      <c r="BP601" s="204"/>
      <c r="BQ601" s="204"/>
      <c r="BR601" s="204"/>
      <c r="BS601" s="204"/>
      <c r="BT601" s="204"/>
      <c r="BU601" s="204"/>
      <c r="BV601" s="205"/>
      <c r="BW601" s="205"/>
      <c r="BX601" s="205"/>
      <c r="BY601" s="204"/>
      <c r="BZ601" s="204"/>
      <c r="CA601" s="204"/>
      <c r="CB601" s="205"/>
      <c r="CC601" s="204"/>
      <c r="CD601" s="205"/>
      <c r="CE601" s="204"/>
      <c r="CF601" s="204"/>
      <c r="CG601" s="204"/>
      <c r="CH601" s="206"/>
      <c r="CI601" s="204"/>
      <c r="CJ601" s="204"/>
      <c r="CK601" s="204"/>
      <c r="CL601" s="204"/>
      <c r="CM601" s="204"/>
      <c r="CN601" s="206"/>
      <c r="CO601" s="204"/>
      <c r="CP601" s="204"/>
      <c r="CQ601" s="204"/>
      <c r="CR601" s="207"/>
      <c r="CS601" s="207"/>
      <c r="CT601" s="208"/>
      <c r="CU601" s="209"/>
      <c r="CV601" s="208"/>
      <c r="CW601" s="207"/>
      <c r="CX601" s="207"/>
      <c r="CY601" s="207"/>
    </row>
    <row r="602" spans="3:103">
      <c r="C602" s="192"/>
      <c r="D602" s="192"/>
      <c r="E602" s="192"/>
      <c r="F602" s="192"/>
      <c r="G602" s="193"/>
      <c r="H602" s="192"/>
      <c r="I602" s="192"/>
      <c r="J602" s="194"/>
      <c r="K602" s="195"/>
      <c r="L602" s="195"/>
      <c r="M602" s="196"/>
      <c r="N602" s="197"/>
      <c r="O602" s="196"/>
      <c r="P602" s="198"/>
      <c r="Q602" s="198"/>
      <c r="R602" s="199"/>
      <c r="S602" s="199"/>
      <c r="T602" s="198"/>
      <c r="U602" s="199"/>
      <c r="V602" s="199"/>
      <c r="W602" s="199"/>
      <c r="X602" s="198"/>
      <c r="Y602" s="200"/>
      <c r="Z602" s="198"/>
      <c r="AA602" s="198"/>
      <c r="AB602" s="199"/>
      <c r="AC602" s="199"/>
      <c r="AD602" s="201"/>
      <c r="AE602" s="202"/>
      <c r="AF602" s="202"/>
      <c r="AG602" s="203"/>
      <c r="AH602" s="203"/>
      <c r="AI602" s="203"/>
      <c r="AJ602" s="203"/>
      <c r="AK602" s="203"/>
      <c r="AL602" s="203"/>
      <c r="AM602" s="203"/>
      <c r="AN602" s="203"/>
      <c r="AO602" s="203"/>
      <c r="AP602" s="203"/>
      <c r="AQ602" s="203"/>
      <c r="AR602" s="203"/>
      <c r="AS602" s="203"/>
      <c r="AT602" s="203"/>
      <c r="AU602" s="203"/>
      <c r="AV602" s="203"/>
      <c r="AW602" s="203"/>
      <c r="AX602" s="203"/>
      <c r="AY602" s="203"/>
      <c r="AZ602" s="203"/>
      <c r="BA602" s="203"/>
      <c r="BB602" s="204"/>
      <c r="BC602" s="204"/>
      <c r="BD602" s="204"/>
      <c r="BE602" s="204"/>
      <c r="BF602" s="204"/>
      <c r="BG602" s="204"/>
      <c r="BH602" s="204"/>
      <c r="BI602" s="204"/>
      <c r="BJ602" s="204"/>
      <c r="BK602" s="204"/>
      <c r="BL602" s="204"/>
      <c r="BM602" s="204"/>
      <c r="BN602" s="204"/>
      <c r="BO602" s="204"/>
      <c r="BP602" s="204"/>
      <c r="BQ602" s="204"/>
      <c r="BR602" s="204"/>
      <c r="BS602" s="204"/>
      <c r="BT602" s="204"/>
      <c r="BU602" s="204"/>
      <c r="BV602" s="205"/>
      <c r="BW602" s="205"/>
      <c r="BX602" s="205"/>
      <c r="BY602" s="204"/>
      <c r="BZ602" s="204"/>
      <c r="CA602" s="204"/>
      <c r="CB602" s="205"/>
      <c r="CC602" s="204"/>
      <c r="CD602" s="205"/>
      <c r="CE602" s="204"/>
      <c r="CF602" s="204"/>
      <c r="CG602" s="204"/>
      <c r="CH602" s="206"/>
      <c r="CI602" s="204"/>
      <c r="CJ602" s="204"/>
      <c r="CK602" s="204"/>
      <c r="CL602" s="204"/>
      <c r="CM602" s="204"/>
      <c r="CN602" s="206"/>
      <c r="CO602" s="204"/>
      <c r="CP602" s="204"/>
      <c r="CQ602" s="204"/>
      <c r="CR602" s="207"/>
      <c r="CS602" s="207"/>
      <c r="CT602" s="208"/>
      <c r="CU602" s="209"/>
      <c r="CV602" s="208"/>
      <c r="CW602" s="207"/>
      <c r="CX602" s="207"/>
      <c r="CY602" s="207"/>
    </row>
    <row r="603" spans="3:103">
      <c r="C603" s="192"/>
      <c r="D603" s="192"/>
      <c r="E603" s="192"/>
      <c r="F603" s="192"/>
      <c r="G603" s="193"/>
      <c r="H603" s="192"/>
      <c r="I603" s="192"/>
      <c r="J603" s="194"/>
      <c r="K603" s="195"/>
      <c r="L603" s="195"/>
      <c r="M603" s="196"/>
      <c r="N603" s="197"/>
      <c r="O603" s="196"/>
      <c r="P603" s="198"/>
      <c r="Q603" s="198"/>
      <c r="R603" s="199"/>
      <c r="S603" s="199"/>
      <c r="T603" s="198"/>
      <c r="U603" s="199"/>
      <c r="V603" s="199"/>
      <c r="W603" s="199"/>
      <c r="X603" s="198"/>
      <c r="Y603" s="200"/>
      <c r="Z603" s="198"/>
      <c r="AA603" s="198"/>
      <c r="AB603" s="199"/>
      <c r="AC603" s="199"/>
      <c r="AD603" s="201"/>
      <c r="AE603" s="202"/>
      <c r="AF603" s="202"/>
      <c r="AG603" s="203"/>
      <c r="AH603" s="203"/>
      <c r="AI603" s="203"/>
      <c r="AJ603" s="203"/>
      <c r="AK603" s="203"/>
      <c r="AL603" s="203"/>
      <c r="AM603" s="203"/>
      <c r="AN603" s="203"/>
      <c r="AO603" s="203"/>
      <c r="AP603" s="203"/>
      <c r="AQ603" s="203"/>
      <c r="AR603" s="203"/>
      <c r="AS603" s="203"/>
      <c r="AT603" s="203"/>
      <c r="AU603" s="203"/>
      <c r="AV603" s="203"/>
      <c r="AW603" s="203"/>
      <c r="AX603" s="203"/>
      <c r="AY603" s="203"/>
      <c r="AZ603" s="203"/>
      <c r="BA603" s="203"/>
      <c r="BB603" s="204"/>
      <c r="BC603" s="204"/>
      <c r="BD603" s="204"/>
      <c r="BE603" s="204"/>
      <c r="BF603" s="204"/>
      <c r="BG603" s="204"/>
      <c r="BH603" s="204"/>
      <c r="BI603" s="204"/>
      <c r="BJ603" s="204"/>
      <c r="BK603" s="204"/>
      <c r="BL603" s="204"/>
      <c r="BM603" s="204"/>
      <c r="BN603" s="204"/>
      <c r="BO603" s="204"/>
      <c r="BP603" s="204"/>
      <c r="BQ603" s="204"/>
      <c r="BR603" s="204"/>
      <c r="BS603" s="204"/>
      <c r="BT603" s="204"/>
      <c r="BU603" s="204"/>
      <c r="BV603" s="205"/>
      <c r="BW603" s="205"/>
      <c r="BX603" s="205"/>
      <c r="BY603" s="204"/>
      <c r="BZ603" s="204"/>
      <c r="CA603" s="204"/>
      <c r="CB603" s="205"/>
      <c r="CC603" s="204"/>
      <c r="CD603" s="205"/>
      <c r="CE603" s="204"/>
      <c r="CF603" s="204"/>
      <c r="CG603" s="204"/>
      <c r="CH603" s="206"/>
      <c r="CI603" s="204"/>
      <c r="CJ603" s="204"/>
      <c r="CK603" s="204"/>
      <c r="CL603" s="204"/>
      <c r="CM603" s="204"/>
      <c r="CN603" s="206"/>
      <c r="CO603" s="204"/>
      <c r="CP603" s="204"/>
      <c r="CQ603" s="204"/>
      <c r="CR603" s="207"/>
      <c r="CS603" s="207"/>
      <c r="CT603" s="208"/>
      <c r="CU603" s="209"/>
      <c r="CV603" s="208"/>
      <c r="CW603" s="207"/>
      <c r="CX603" s="207"/>
      <c r="CY603" s="207"/>
    </row>
    <row r="604" spans="3:103">
      <c r="C604" s="192"/>
      <c r="D604" s="192"/>
      <c r="E604" s="192"/>
      <c r="F604" s="192"/>
      <c r="G604" s="193"/>
      <c r="H604" s="192"/>
      <c r="I604" s="192"/>
      <c r="J604" s="194"/>
      <c r="K604" s="195"/>
      <c r="L604" s="195"/>
      <c r="M604" s="196"/>
      <c r="N604" s="197"/>
      <c r="O604" s="196"/>
      <c r="P604" s="198"/>
      <c r="Q604" s="198"/>
      <c r="R604" s="199"/>
      <c r="S604" s="199"/>
      <c r="T604" s="198"/>
      <c r="U604" s="199"/>
      <c r="V604" s="199"/>
      <c r="W604" s="199"/>
      <c r="X604" s="198"/>
      <c r="Y604" s="200"/>
      <c r="Z604" s="198"/>
      <c r="AA604" s="198"/>
      <c r="AB604" s="199"/>
      <c r="AC604" s="199"/>
      <c r="AD604" s="201"/>
      <c r="AE604" s="202"/>
      <c r="AF604" s="202"/>
      <c r="AG604" s="203"/>
      <c r="AH604" s="203"/>
      <c r="AI604" s="203"/>
      <c r="AJ604" s="203"/>
      <c r="AK604" s="203"/>
      <c r="AL604" s="203"/>
      <c r="AM604" s="203"/>
      <c r="AN604" s="203"/>
      <c r="AO604" s="203"/>
      <c r="AP604" s="203"/>
      <c r="AQ604" s="203"/>
      <c r="AR604" s="203"/>
      <c r="AS604" s="203"/>
      <c r="AT604" s="203"/>
      <c r="AU604" s="203"/>
      <c r="AV604" s="203"/>
      <c r="AW604" s="203"/>
      <c r="AX604" s="203"/>
      <c r="AY604" s="203"/>
      <c r="AZ604" s="203"/>
      <c r="BA604" s="203"/>
      <c r="BB604" s="204"/>
      <c r="BC604" s="204"/>
      <c r="BD604" s="204"/>
      <c r="BE604" s="204"/>
      <c r="BF604" s="204"/>
      <c r="BG604" s="204"/>
      <c r="BH604" s="204"/>
      <c r="BI604" s="204"/>
      <c r="BJ604" s="204"/>
      <c r="BK604" s="204"/>
      <c r="BL604" s="204"/>
      <c r="BM604" s="204"/>
      <c r="BN604" s="204"/>
      <c r="BO604" s="204"/>
      <c r="BP604" s="204"/>
      <c r="BQ604" s="204"/>
      <c r="BR604" s="204"/>
      <c r="BS604" s="204"/>
      <c r="BT604" s="204"/>
      <c r="BU604" s="204"/>
      <c r="BV604" s="205"/>
      <c r="BW604" s="205"/>
      <c r="BX604" s="205"/>
      <c r="BY604" s="204"/>
      <c r="BZ604" s="204"/>
      <c r="CA604" s="204"/>
      <c r="CB604" s="205"/>
      <c r="CC604" s="204"/>
      <c r="CD604" s="205"/>
      <c r="CE604" s="204"/>
      <c r="CF604" s="204"/>
      <c r="CG604" s="204"/>
      <c r="CH604" s="206"/>
      <c r="CI604" s="204"/>
      <c r="CJ604" s="204"/>
      <c r="CK604" s="204"/>
      <c r="CL604" s="204"/>
      <c r="CM604" s="204"/>
      <c r="CN604" s="206"/>
      <c r="CO604" s="204"/>
      <c r="CP604" s="204"/>
      <c r="CQ604" s="204"/>
      <c r="CR604" s="207"/>
      <c r="CS604" s="207"/>
      <c r="CT604" s="208"/>
      <c r="CU604" s="209"/>
      <c r="CV604" s="208"/>
      <c r="CW604" s="207"/>
      <c r="CX604" s="207"/>
      <c r="CY604" s="207"/>
    </row>
    <row r="605" spans="3:103">
      <c r="C605" s="192"/>
      <c r="D605" s="192"/>
      <c r="E605" s="192"/>
      <c r="F605" s="192"/>
      <c r="G605" s="193"/>
      <c r="H605" s="192"/>
      <c r="I605" s="192"/>
      <c r="J605" s="194"/>
      <c r="K605" s="195"/>
      <c r="L605" s="195"/>
      <c r="M605" s="196"/>
      <c r="N605" s="197"/>
      <c r="O605" s="196"/>
      <c r="P605" s="198"/>
      <c r="Q605" s="198"/>
      <c r="R605" s="199"/>
      <c r="S605" s="199"/>
      <c r="T605" s="198"/>
      <c r="U605" s="199"/>
      <c r="V605" s="199"/>
      <c r="W605" s="199"/>
      <c r="X605" s="198"/>
      <c r="Y605" s="200"/>
      <c r="Z605" s="198"/>
      <c r="AA605" s="198"/>
      <c r="AB605" s="199"/>
      <c r="AC605" s="199"/>
      <c r="AD605" s="201"/>
      <c r="AE605" s="202"/>
      <c r="AF605" s="202"/>
      <c r="AG605" s="203"/>
      <c r="AH605" s="203"/>
      <c r="AI605" s="203"/>
      <c r="AJ605" s="203"/>
      <c r="AK605" s="203"/>
      <c r="AL605" s="203"/>
      <c r="AM605" s="203"/>
      <c r="AN605" s="203"/>
      <c r="AO605" s="203"/>
      <c r="AP605" s="203"/>
      <c r="AQ605" s="203"/>
      <c r="AR605" s="203"/>
      <c r="AS605" s="203"/>
      <c r="AT605" s="203"/>
      <c r="AU605" s="203"/>
      <c r="AV605" s="203"/>
      <c r="AW605" s="203"/>
      <c r="AX605" s="203"/>
      <c r="AY605" s="203"/>
      <c r="AZ605" s="203"/>
      <c r="BA605" s="203"/>
      <c r="BB605" s="204"/>
      <c r="BC605" s="204"/>
      <c r="BD605" s="204"/>
      <c r="BE605" s="204"/>
      <c r="BF605" s="204"/>
      <c r="BG605" s="204"/>
      <c r="BH605" s="204"/>
      <c r="BI605" s="204"/>
      <c r="BJ605" s="204"/>
      <c r="BK605" s="204"/>
      <c r="BL605" s="204"/>
      <c r="BM605" s="204"/>
      <c r="BN605" s="204"/>
      <c r="BO605" s="204"/>
      <c r="BP605" s="204"/>
      <c r="BQ605" s="204"/>
      <c r="BR605" s="204"/>
      <c r="BS605" s="204"/>
      <c r="BT605" s="204"/>
      <c r="BU605" s="204"/>
      <c r="BV605" s="205"/>
      <c r="BW605" s="205"/>
      <c r="BX605" s="205"/>
      <c r="BY605" s="204"/>
      <c r="BZ605" s="204"/>
      <c r="CA605" s="204"/>
      <c r="CB605" s="205"/>
      <c r="CC605" s="204"/>
      <c r="CD605" s="205"/>
      <c r="CE605" s="204"/>
      <c r="CF605" s="204"/>
      <c r="CG605" s="204"/>
      <c r="CH605" s="206"/>
      <c r="CI605" s="204"/>
      <c r="CJ605" s="204"/>
      <c r="CK605" s="204"/>
      <c r="CL605" s="204"/>
      <c r="CM605" s="204"/>
      <c r="CN605" s="206"/>
      <c r="CO605" s="204"/>
      <c r="CP605" s="204"/>
      <c r="CQ605" s="204"/>
      <c r="CR605" s="207"/>
      <c r="CS605" s="207"/>
      <c r="CT605" s="208"/>
      <c r="CU605" s="209"/>
      <c r="CV605" s="208"/>
      <c r="CW605" s="207"/>
      <c r="CX605" s="207"/>
      <c r="CY605" s="207"/>
    </row>
    <row r="606" spans="3:103">
      <c r="C606" s="192"/>
      <c r="D606" s="192"/>
      <c r="E606" s="192"/>
      <c r="F606" s="192"/>
      <c r="G606" s="193"/>
      <c r="H606" s="192"/>
      <c r="I606" s="192"/>
      <c r="J606" s="194"/>
      <c r="K606" s="195"/>
      <c r="L606" s="195"/>
      <c r="M606" s="196"/>
      <c r="N606" s="197"/>
      <c r="O606" s="196"/>
      <c r="P606" s="198"/>
      <c r="Q606" s="198"/>
      <c r="R606" s="199"/>
      <c r="S606" s="199"/>
      <c r="T606" s="198"/>
      <c r="U606" s="199"/>
      <c r="V606" s="199"/>
      <c r="W606" s="199"/>
      <c r="X606" s="198"/>
      <c r="Y606" s="200"/>
      <c r="Z606" s="198"/>
      <c r="AA606" s="198"/>
      <c r="AB606" s="199"/>
      <c r="AC606" s="199"/>
      <c r="AD606" s="201"/>
      <c r="AE606" s="202"/>
      <c r="AF606" s="202"/>
      <c r="AG606" s="203"/>
      <c r="AH606" s="203"/>
      <c r="AI606" s="203"/>
      <c r="AJ606" s="203"/>
      <c r="AK606" s="203"/>
      <c r="AL606" s="203"/>
      <c r="AM606" s="203"/>
      <c r="AN606" s="203"/>
      <c r="AO606" s="203"/>
      <c r="AP606" s="203"/>
      <c r="AQ606" s="203"/>
      <c r="AR606" s="203"/>
      <c r="AS606" s="203"/>
      <c r="AT606" s="203"/>
      <c r="AU606" s="203"/>
      <c r="AV606" s="203"/>
      <c r="AW606" s="203"/>
      <c r="AX606" s="203"/>
      <c r="AY606" s="203"/>
      <c r="AZ606" s="203"/>
      <c r="BA606" s="203"/>
      <c r="BB606" s="204"/>
      <c r="BC606" s="204"/>
      <c r="BD606" s="204"/>
      <c r="BE606" s="204"/>
      <c r="BF606" s="204"/>
      <c r="BG606" s="204"/>
      <c r="BH606" s="204"/>
      <c r="BI606" s="204"/>
      <c r="BJ606" s="204"/>
      <c r="BK606" s="204"/>
      <c r="BL606" s="204"/>
      <c r="BM606" s="204"/>
      <c r="BN606" s="204"/>
      <c r="BO606" s="204"/>
      <c r="BP606" s="204"/>
      <c r="BQ606" s="204"/>
      <c r="BR606" s="204"/>
      <c r="BS606" s="204"/>
      <c r="BT606" s="204"/>
      <c r="BU606" s="204"/>
      <c r="BV606" s="205"/>
      <c r="BW606" s="205"/>
      <c r="BX606" s="205"/>
      <c r="BY606" s="204"/>
      <c r="BZ606" s="204"/>
      <c r="CA606" s="204"/>
      <c r="CB606" s="205"/>
      <c r="CC606" s="204"/>
      <c r="CD606" s="205"/>
      <c r="CE606" s="204"/>
      <c r="CF606" s="204"/>
      <c r="CG606" s="204"/>
      <c r="CH606" s="206"/>
      <c r="CI606" s="204"/>
      <c r="CJ606" s="204"/>
      <c r="CK606" s="204"/>
      <c r="CL606" s="204"/>
      <c r="CM606" s="204"/>
      <c r="CN606" s="206"/>
      <c r="CO606" s="204"/>
      <c r="CP606" s="204"/>
      <c r="CQ606" s="204"/>
      <c r="CR606" s="207"/>
      <c r="CS606" s="207"/>
      <c r="CT606" s="208"/>
      <c r="CU606" s="209"/>
      <c r="CV606" s="208"/>
      <c r="CW606" s="207"/>
      <c r="CX606" s="207"/>
      <c r="CY606" s="207"/>
    </row>
    <row r="607" spans="3:103">
      <c r="Z607" s="198"/>
      <c r="AA607" s="198"/>
      <c r="AB607" s="199"/>
      <c r="AC607" s="199"/>
      <c r="AD607" s="201"/>
      <c r="AE607" s="202"/>
      <c r="AF607" s="202"/>
      <c r="AG607" s="203"/>
      <c r="AH607" s="203"/>
      <c r="AI607" s="203"/>
      <c r="AJ607" s="203"/>
      <c r="AK607" s="203"/>
      <c r="AL607" s="203"/>
      <c r="AM607" s="203"/>
      <c r="AN607" s="203"/>
      <c r="AO607" s="203"/>
      <c r="AP607" s="203"/>
      <c r="AQ607" s="203"/>
      <c r="AR607" s="203"/>
      <c r="AS607" s="203"/>
      <c r="AT607" s="203"/>
      <c r="AU607" s="203"/>
      <c r="AV607" s="203"/>
      <c r="AW607" s="203"/>
      <c r="AX607" s="203"/>
      <c r="AY607" s="203"/>
      <c r="AZ607" s="203"/>
      <c r="BA607" s="203"/>
      <c r="BB607" s="204"/>
      <c r="BC607" s="204"/>
      <c r="BD607" s="204"/>
      <c r="BE607" s="204"/>
      <c r="BF607" s="204"/>
      <c r="BG607" s="204"/>
      <c r="BH607" s="204"/>
      <c r="BI607" s="204"/>
      <c r="BJ607" s="204"/>
      <c r="BK607" s="204"/>
      <c r="BL607" s="204"/>
      <c r="BM607" s="204"/>
      <c r="BN607" s="204"/>
      <c r="BO607" s="204"/>
      <c r="BP607" s="204"/>
      <c r="BQ607" s="204"/>
      <c r="BR607" s="204"/>
      <c r="BS607" s="204"/>
      <c r="BT607" s="204"/>
      <c r="BU607" s="204"/>
      <c r="BV607" s="205"/>
      <c r="BW607" s="205"/>
      <c r="BX607" s="205"/>
      <c r="BY607" s="204"/>
      <c r="BZ607" s="204"/>
      <c r="CA607" s="204"/>
      <c r="CB607" s="205"/>
      <c r="CC607" s="204"/>
      <c r="CD607" s="205"/>
      <c r="CE607" s="204"/>
      <c r="CF607" s="204"/>
      <c r="CG607" s="204"/>
      <c r="CH607" s="206"/>
      <c r="CI607" s="204"/>
      <c r="CJ607" s="204"/>
      <c r="CK607" s="204"/>
      <c r="CL607" s="204"/>
      <c r="CM607" s="204"/>
      <c r="CN607" s="206"/>
      <c r="CO607" s="204"/>
      <c r="CP607" s="204"/>
      <c r="CQ607" s="204"/>
      <c r="CR607" s="207"/>
      <c r="CS607" s="207"/>
      <c r="CT607" s="208"/>
      <c r="CU607" s="209"/>
      <c r="CV607" s="208"/>
      <c r="CW607" s="207"/>
      <c r="CX607" s="207"/>
      <c r="CY607" s="207"/>
    </row>
    <row r="608" spans="3:103">
      <c r="Z608" s="198"/>
      <c r="AA608" s="198"/>
      <c r="AB608" s="199"/>
      <c r="AC608" s="199"/>
      <c r="AD608" s="201"/>
      <c r="AE608" s="202"/>
      <c r="AF608" s="202"/>
      <c r="AG608" s="203"/>
      <c r="AH608" s="203"/>
      <c r="AI608" s="203"/>
      <c r="AJ608" s="203"/>
      <c r="AK608" s="203"/>
      <c r="AL608" s="203"/>
      <c r="AM608" s="203"/>
      <c r="AN608" s="203"/>
      <c r="AO608" s="203"/>
      <c r="AP608" s="203"/>
      <c r="AQ608" s="203"/>
      <c r="AR608" s="203"/>
      <c r="AS608" s="203"/>
      <c r="AT608" s="203"/>
      <c r="AU608" s="203"/>
      <c r="AV608" s="203"/>
      <c r="AW608" s="203"/>
      <c r="AX608" s="203"/>
      <c r="AY608" s="203"/>
      <c r="AZ608" s="203"/>
      <c r="BA608" s="203"/>
      <c r="BB608" s="204"/>
      <c r="BC608" s="204"/>
      <c r="BD608" s="204"/>
      <c r="BE608" s="204"/>
      <c r="BF608" s="204"/>
      <c r="BG608" s="204"/>
      <c r="BH608" s="204"/>
      <c r="BI608" s="204"/>
      <c r="BJ608" s="204"/>
      <c r="BK608" s="204"/>
      <c r="BL608" s="204"/>
      <c r="BM608" s="204"/>
      <c r="BN608" s="204"/>
      <c r="BO608" s="204"/>
      <c r="BP608" s="204"/>
      <c r="BQ608" s="204"/>
      <c r="BR608" s="204"/>
      <c r="BS608" s="204"/>
      <c r="BT608" s="204"/>
      <c r="BU608" s="204"/>
      <c r="BV608" s="205"/>
      <c r="BW608" s="205"/>
      <c r="BX608" s="205"/>
      <c r="BY608" s="204"/>
      <c r="BZ608" s="204"/>
      <c r="CA608" s="204"/>
      <c r="CB608" s="205"/>
      <c r="CC608" s="204"/>
      <c r="CD608" s="205"/>
      <c r="CE608" s="204"/>
      <c r="CF608" s="204"/>
      <c r="CG608" s="204"/>
      <c r="CH608" s="206"/>
      <c r="CI608" s="204"/>
      <c r="CJ608" s="204"/>
      <c r="CK608" s="204"/>
      <c r="CL608" s="204"/>
      <c r="CM608" s="204"/>
      <c r="CN608" s="206"/>
      <c r="CO608" s="204"/>
      <c r="CP608" s="204"/>
      <c r="CQ608" s="204"/>
      <c r="CR608" s="207"/>
      <c r="CS608" s="207"/>
      <c r="CT608" s="208"/>
      <c r="CU608" s="209"/>
      <c r="CV608" s="208"/>
      <c r="CW608" s="207"/>
      <c r="CX608" s="207"/>
      <c r="CY608" s="207"/>
    </row>
    <row r="609" spans="3:103">
      <c r="Z609" s="198"/>
      <c r="AA609" s="198"/>
      <c r="AB609" s="199"/>
      <c r="AC609" s="199"/>
      <c r="AD609" s="201"/>
      <c r="AE609" s="202"/>
      <c r="AF609" s="202"/>
      <c r="AG609" s="203"/>
      <c r="AH609" s="203"/>
      <c r="AI609" s="203"/>
      <c r="AJ609" s="203"/>
      <c r="AK609" s="203"/>
      <c r="AL609" s="203"/>
      <c r="AM609" s="203"/>
      <c r="AN609" s="203"/>
      <c r="AO609" s="203"/>
      <c r="AP609" s="203"/>
      <c r="AQ609" s="203"/>
      <c r="AR609" s="203"/>
      <c r="AS609" s="203"/>
      <c r="AT609" s="203"/>
      <c r="AU609" s="203"/>
      <c r="AV609" s="203"/>
      <c r="AW609" s="203"/>
      <c r="AX609" s="203"/>
      <c r="AY609" s="203"/>
      <c r="AZ609" s="203"/>
      <c r="BA609" s="203"/>
      <c r="BB609" s="204"/>
      <c r="BC609" s="204"/>
      <c r="BD609" s="204"/>
      <c r="BE609" s="204"/>
      <c r="BF609" s="204"/>
      <c r="BG609" s="204"/>
      <c r="BH609" s="204"/>
      <c r="BI609" s="204"/>
      <c r="BJ609" s="204"/>
      <c r="BK609" s="204"/>
      <c r="BL609" s="204"/>
      <c r="BM609" s="204"/>
      <c r="BN609" s="204"/>
      <c r="BO609" s="204"/>
      <c r="BP609" s="204"/>
      <c r="BQ609" s="204"/>
      <c r="BR609" s="204"/>
      <c r="BS609" s="204"/>
      <c r="BT609" s="204"/>
      <c r="BU609" s="204"/>
      <c r="BV609" s="205"/>
      <c r="BW609" s="205"/>
      <c r="BX609" s="205"/>
      <c r="BY609" s="204"/>
      <c r="BZ609" s="204"/>
      <c r="CA609" s="204"/>
      <c r="CB609" s="205"/>
      <c r="CC609" s="204"/>
      <c r="CD609" s="205"/>
      <c r="CE609" s="204"/>
      <c r="CF609" s="204"/>
      <c r="CG609" s="204"/>
      <c r="CH609" s="206"/>
      <c r="CI609" s="204"/>
      <c r="CJ609" s="204"/>
      <c r="CK609" s="204"/>
      <c r="CL609" s="204"/>
      <c r="CM609" s="204"/>
      <c r="CN609" s="206"/>
      <c r="CO609" s="204"/>
      <c r="CP609" s="204"/>
      <c r="CQ609" s="204"/>
      <c r="CR609" s="207"/>
      <c r="CS609" s="207"/>
      <c r="CT609" s="208"/>
      <c r="CU609" s="209"/>
      <c r="CV609" s="208"/>
      <c r="CW609" s="207"/>
      <c r="CX609" s="207"/>
      <c r="CY609" s="207"/>
    </row>
    <row r="610" spans="3:103">
      <c r="Z610" s="198"/>
      <c r="AA610" s="198"/>
      <c r="AB610" s="199"/>
      <c r="AC610" s="199"/>
      <c r="AD610" s="201"/>
      <c r="AE610" s="202"/>
      <c r="AF610" s="202"/>
      <c r="AG610" s="203"/>
      <c r="AH610" s="203"/>
      <c r="AI610" s="203"/>
      <c r="AJ610" s="203"/>
      <c r="AK610" s="203"/>
      <c r="AL610" s="203"/>
      <c r="AM610" s="203"/>
      <c r="AN610" s="203"/>
      <c r="AO610" s="203"/>
      <c r="AP610" s="203"/>
      <c r="AQ610" s="203"/>
      <c r="AR610" s="203"/>
      <c r="AS610" s="203"/>
      <c r="AT610" s="203"/>
      <c r="AU610" s="203"/>
      <c r="AV610" s="203"/>
      <c r="AW610" s="203"/>
      <c r="AX610" s="203"/>
      <c r="AY610" s="203"/>
      <c r="AZ610" s="203"/>
      <c r="BA610" s="203"/>
      <c r="BB610" s="204"/>
      <c r="BC610" s="204"/>
      <c r="BD610" s="204"/>
      <c r="BE610" s="204"/>
      <c r="BF610" s="204"/>
      <c r="BG610" s="204"/>
      <c r="BH610" s="204"/>
      <c r="BI610" s="204"/>
      <c r="BJ610" s="204"/>
      <c r="BK610" s="204"/>
      <c r="BL610" s="204"/>
      <c r="BM610" s="204"/>
      <c r="BN610" s="204"/>
      <c r="BO610" s="204"/>
      <c r="BP610" s="204"/>
      <c r="BQ610" s="204"/>
      <c r="BR610" s="204"/>
      <c r="BS610" s="204"/>
      <c r="BT610" s="204"/>
      <c r="BU610" s="204"/>
      <c r="BV610" s="205"/>
      <c r="BW610" s="205"/>
      <c r="BX610" s="205"/>
      <c r="BY610" s="204"/>
      <c r="BZ610" s="204"/>
      <c r="CA610" s="204"/>
      <c r="CB610" s="205"/>
      <c r="CC610" s="204"/>
      <c r="CD610" s="205"/>
      <c r="CE610" s="204"/>
      <c r="CF610" s="204"/>
      <c r="CG610" s="204"/>
      <c r="CH610" s="206"/>
      <c r="CI610" s="204"/>
      <c r="CJ610" s="204"/>
      <c r="CK610" s="204"/>
      <c r="CL610" s="204"/>
      <c r="CM610" s="204"/>
      <c r="CN610" s="206"/>
      <c r="CO610" s="204"/>
      <c r="CP610" s="204"/>
      <c r="CQ610" s="204"/>
      <c r="CR610" s="207"/>
      <c r="CS610" s="207"/>
      <c r="CT610" s="208"/>
      <c r="CU610" s="209"/>
      <c r="CV610" s="208"/>
      <c r="CW610" s="207"/>
      <c r="CX610" s="207"/>
      <c r="CY610" s="207"/>
    </row>
    <row r="611" spans="3:103">
      <c r="C611" s="192"/>
      <c r="D611" s="192"/>
      <c r="E611" s="192"/>
      <c r="F611" s="192"/>
      <c r="G611" s="193"/>
      <c r="H611" s="192"/>
      <c r="I611" s="192"/>
      <c r="J611" s="194"/>
      <c r="K611" s="195"/>
      <c r="L611" s="195"/>
      <c r="M611" s="196"/>
      <c r="N611" s="197"/>
      <c r="O611" s="196"/>
      <c r="P611" s="198"/>
      <c r="Q611" s="198"/>
      <c r="R611" s="199"/>
      <c r="S611" s="199"/>
      <c r="T611" s="198"/>
      <c r="U611" s="199"/>
      <c r="V611" s="199"/>
      <c r="W611" s="199"/>
      <c r="X611" s="198"/>
      <c r="Y611" s="200"/>
      <c r="Z611" s="198"/>
      <c r="AA611" s="198"/>
      <c r="AB611" s="199"/>
      <c r="AC611" s="199"/>
      <c r="AD611" s="201"/>
      <c r="AE611" s="202"/>
      <c r="AF611" s="202"/>
      <c r="AG611" s="203"/>
      <c r="AH611" s="203"/>
      <c r="AI611" s="203"/>
      <c r="AJ611" s="203"/>
      <c r="AK611" s="203"/>
      <c r="AL611" s="203"/>
      <c r="AM611" s="203"/>
      <c r="AN611" s="203"/>
      <c r="AO611" s="203"/>
      <c r="AP611" s="203"/>
      <c r="AQ611" s="203"/>
      <c r="AR611" s="203"/>
      <c r="AS611" s="203"/>
      <c r="AT611" s="203"/>
      <c r="AU611" s="203"/>
      <c r="AV611" s="203"/>
      <c r="AW611" s="203"/>
      <c r="AX611" s="203"/>
      <c r="AY611" s="203"/>
      <c r="AZ611" s="203"/>
      <c r="BA611" s="203"/>
      <c r="BB611" s="204"/>
      <c r="BC611" s="204"/>
      <c r="BD611" s="204"/>
      <c r="BE611" s="204"/>
      <c r="BF611" s="204"/>
      <c r="BG611" s="204"/>
      <c r="BH611" s="204"/>
      <c r="BI611" s="204"/>
      <c r="BJ611" s="204"/>
      <c r="BK611" s="204"/>
      <c r="BL611" s="204"/>
      <c r="BM611" s="204"/>
      <c r="BN611" s="204"/>
      <c r="BO611" s="204"/>
      <c r="BP611" s="204"/>
      <c r="BQ611" s="204"/>
      <c r="BR611" s="204"/>
      <c r="BS611" s="204"/>
      <c r="BT611" s="204"/>
      <c r="BU611" s="204"/>
      <c r="BV611" s="205"/>
      <c r="BW611" s="205"/>
      <c r="BX611" s="205"/>
      <c r="BY611" s="204"/>
      <c r="BZ611" s="204"/>
      <c r="CA611" s="204"/>
      <c r="CB611" s="205"/>
      <c r="CC611" s="204"/>
      <c r="CD611" s="205"/>
      <c r="CE611" s="204"/>
      <c r="CF611" s="204"/>
      <c r="CG611" s="204"/>
      <c r="CH611" s="206"/>
      <c r="CI611" s="204"/>
      <c r="CJ611" s="204"/>
      <c r="CK611" s="204"/>
      <c r="CL611" s="204"/>
      <c r="CM611" s="204"/>
      <c r="CN611" s="206"/>
      <c r="CO611" s="204"/>
      <c r="CP611" s="204"/>
      <c r="CQ611" s="204"/>
      <c r="CR611" s="207"/>
      <c r="CS611" s="207"/>
      <c r="CT611" s="208"/>
      <c r="CU611" s="209"/>
      <c r="CV611" s="208"/>
      <c r="CW611" s="207"/>
      <c r="CX611" s="207"/>
      <c r="CY611" s="207"/>
    </row>
    <row r="612" spans="3:103">
      <c r="D612" s="192"/>
      <c r="E612" s="192"/>
      <c r="F612" s="192"/>
      <c r="H612" s="192"/>
      <c r="I612" s="192"/>
      <c r="J612" s="194"/>
      <c r="K612" s="192"/>
      <c r="L612" s="195"/>
      <c r="M612" s="195"/>
      <c r="N612" s="197"/>
      <c r="O612" s="196"/>
      <c r="P612" s="196"/>
      <c r="Q612" s="198"/>
      <c r="R612" s="199"/>
      <c r="S612" s="199"/>
      <c r="T612" s="198"/>
      <c r="U612" s="199"/>
      <c r="V612" s="199"/>
      <c r="W612" s="199"/>
      <c r="X612" s="198"/>
      <c r="Y612" s="200"/>
      <c r="Z612" s="198"/>
      <c r="AA612" s="198"/>
      <c r="AB612" s="199"/>
      <c r="AC612" s="199"/>
      <c r="AD612" s="201"/>
      <c r="AE612" s="202"/>
      <c r="AF612" s="202"/>
      <c r="AG612" s="203"/>
      <c r="AH612" s="203"/>
      <c r="AI612" s="203"/>
      <c r="AJ612" s="203"/>
      <c r="AK612" s="203"/>
      <c r="AL612" s="203"/>
      <c r="AM612" s="203"/>
      <c r="AN612" s="203"/>
      <c r="AO612" s="203"/>
      <c r="AP612" s="203"/>
      <c r="AQ612" s="203"/>
      <c r="AR612" s="203"/>
      <c r="AS612" s="203"/>
      <c r="AT612" s="203"/>
      <c r="AU612" s="203"/>
      <c r="AV612" s="203"/>
      <c r="AW612" s="203"/>
      <c r="AX612" s="203"/>
      <c r="AY612" s="203"/>
      <c r="AZ612" s="203"/>
      <c r="BA612" s="203"/>
      <c r="BB612" s="204"/>
      <c r="BC612" s="204"/>
      <c r="BD612" s="204"/>
      <c r="BE612" s="204"/>
      <c r="BF612" s="204"/>
      <c r="BG612" s="204"/>
      <c r="BH612" s="204"/>
      <c r="BI612" s="204"/>
      <c r="BJ612" s="204"/>
      <c r="BK612" s="204"/>
      <c r="BL612" s="204"/>
      <c r="BM612" s="204"/>
      <c r="BN612" s="204"/>
      <c r="BO612" s="204"/>
      <c r="BP612" s="204"/>
      <c r="BQ612" s="204"/>
      <c r="BR612" s="204"/>
      <c r="BS612" s="204"/>
      <c r="BT612" s="204"/>
      <c r="BU612" s="204"/>
      <c r="BV612" s="205"/>
      <c r="BW612" s="205"/>
      <c r="BX612" s="205"/>
      <c r="BY612" s="204"/>
      <c r="BZ612" s="204"/>
      <c r="CA612" s="204"/>
      <c r="CB612" s="205"/>
      <c r="CC612" s="204"/>
      <c r="CD612" s="205"/>
      <c r="CE612" s="204"/>
      <c r="CF612" s="204"/>
      <c r="CG612" s="204"/>
      <c r="CH612" s="206"/>
      <c r="CI612" s="204"/>
      <c r="CJ612" s="204"/>
      <c r="CK612" s="204"/>
      <c r="CL612" s="204"/>
      <c r="CM612" s="204"/>
      <c r="CN612" s="206"/>
      <c r="CO612" s="204"/>
      <c r="CP612" s="204"/>
      <c r="CQ612" s="204"/>
      <c r="CR612" s="207"/>
      <c r="CS612" s="207"/>
      <c r="CT612" s="208"/>
      <c r="CU612" s="209"/>
      <c r="CV612" s="208"/>
      <c r="CW612" s="207"/>
      <c r="CX612" s="207"/>
      <c r="CY612" s="207"/>
    </row>
    <row r="613" spans="3:103">
      <c r="Z613" s="198"/>
      <c r="AA613" s="198"/>
      <c r="AB613" s="199"/>
      <c r="AC613" s="199"/>
      <c r="AD613" s="201"/>
      <c r="AE613" s="202"/>
      <c r="AF613" s="202"/>
      <c r="AG613" s="203"/>
      <c r="AH613" s="203"/>
      <c r="AI613" s="203"/>
      <c r="AJ613" s="203"/>
      <c r="AK613" s="203"/>
      <c r="AL613" s="203"/>
      <c r="AM613" s="203"/>
      <c r="AN613" s="203"/>
      <c r="AO613" s="203"/>
      <c r="AP613" s="203"/>
      <c r="AQ613" s="203"/>
      <c r="AR613" s="203"/>
      <c r="AS613" s="203"/>
      <c r="AT613" s="203"/>
      <c r="AU613" s="203"/>
      <c r="AV613" s="203"/>
      <c r="AW613" s="203"/>
      <c r="AX613" s="203"/>
      <c r="AY613" s="203"/>
      <c r="AZ613" s="203"/>
      <c r="BA613" s="203"/>
      <c r="BB613" s="204"/>
      <c r="BC613" s="204"/>
      <c r="BD613" s="204"/>
      <c r="BE613" s="204"/>
      <c r="BF613" s="204"/>
      <c r="BG613" s="204"/>
      <c r="BH613" s="204"/>
      <c r="BI613" s="204"/>
      <c r="BJ613" s="204"/>
      <c r="BK613" s="204"/>
      <c r="BL613" s="204"/>
      <c r="BM613" s="204"/>
      <c r="BN613" s="204"/>
      <c r="BO613" s="204"/>
      <c r="BP613" s="204"/>
      <c r="BQ613" s="204"/>
      <c r="BR613" s="204"/>
      <c r="BS613" s="204"/>
      <c r="BT613" s="204"/>
      <c r="BU613" s="204"/>
      <c r="BV613" s="205"/>
      <c r="BW613" s="205"/>
      <c r="BX613" s="205"/>
      <c r="BY613" s="204"/>
      <c r="BZ613" s="204"/>
      <c r="CA613" s="204"/>
      <c r="CB613" s="205"/>
      <c r="CC613" s="204"/>
      <c r="CD613" s="205"/>
      <c r="CE613" s="204"/>
      <c r="CF613" s="204"/>
      <c r="CG613" s="204"/>
      <c r="CH613" s="206"/>
      <c r="CI613" s="204"/>
      <c r="CJ613" s="204"/>
      <c r="CK613" s="204"/>
      <c r="CL613" s="204"/>
      <c r="CM613" s="204"/>
      <c r="CN613" s="206"/>
      <c r="CO613" s="204"/>
      <c r="CP613" s="204"/>
      <c r="CQ613" s="204"/>
      <c r="CR613" s="207"/>
      <c r="CS613" s="207"/>
      <c r="CT613" s="208"/>
      <c r="CU613" s="209"/>
      <c r="CV613" s="208"/>
      <c r="CW613" s="207"/>
      <c r="CX613" s="207"/>
      <c r="CY613" s="207"/>
    </row>
    <row r="614" spans="3:103">
      <c r="C614" s="192"/>
      <c r="D614" s="192"/>
      <c r="E614" s="192"/>
      <c r="F614" s="192"/>
      <c r="G614" s="193"/>
      <c r="H614" s="192"/>
      <c r="I614" s="192"/>
      <c r="J614" s="194"/>
      <c r="K614" s="195"/>
      <c r="L614" s="195"/>
      <c r="M614" s="196"/>
      <c r="N614" s="197"/>
      <c r="O614" s="196"/>
      <c r="P614" s="198"/>
      <c r="Q614" s="198"/>
      <c r="R614" s="199"/>
      <c r="S614" s="199"/>
      <c r="T614" s="198"/>
      <c r="U614" s="199"/>
      <c r="V614" s="199"/>
      <c r="W614" s="199"/>
      <c r="X614" s="198"/>
      <c r="Y614" s="200"/>
      <c r="Z614" s="198"/>
      <c r="AA614" s="198"/>
      <c r="AB614" s="199"/>
      <c r="AC614" s="199"/>
      <c r="AD614" s="201"/>
      <c r="AE614" s="202"/>
      <c r="AF614" s="202"/>
      <c r="AG614" s="203"/>
      <c r="AH614" s="203"/>
      <c r="AI614" s="203"/>
      <c r="AJ614" s="203"/>
      <c r="AK614" s="203"/>
      <c r="AL614" s="203"/>
      <c r="AM614" s="203"/>
      <c r="AN614" s="203"/>
      <c r="AO614" s="203"/>
      <c r="AP614" s="203"/>
      <c r="AQ614" s="203"/>
      <c r="AR614" s="203"/>
      <c r="AS614" s="203"/>
      <c r="AT614" s="203"/>
      <c r="AU614" s="203"/>
      <c r="AV614" s="203"/>
      <c r="AW614" s="203"/>
      <c r="AX614" s="203"/>
      <c r="AY614" s="203"/>
      <c r="AZ614" s="203"/>
      <c r="BA614" s="203"/>
      <c r="BB614" s="204"/>
      <c r="BC614" s="204"/>
      <c r="BD614" s="204"/>
      <c r="BE614" s="204"/>
      <c r="BF614" s="204"/>
      <c r="BG614" s="204"/>
      <c r="BH614" s="204"/>
      <c r="BI614" s="204"/>
      <c r="BJ614" s="204"/>
      <c r="BK614" s="204"/>
      <c r="BL614" s="204"/>
      <c r="BM614" s="204"/>
      <c r="BN614" s="204"/>
      <c r="BO614" s="204"/>
      <c r="BP614" s="204"/>
      <c r="BQ614" s="204"/>
      <c r="BR614" s="204"/>
      <c r="BS614" s="204"/>
      <c r="BT614" s="204"/>
      <c r="BU614" s="204"/>
      <c r="BV614" s="205"/>
      <c r="BW614" s="205"/>
      <c r="BX614" s="205"/>
      <c r="BY614" s="204"/>
      <c r="BZ614" s="204"/>
      <c r="CA614" s="204"/>
      <c r="CB614" s="205"/>
      <c r="CC614" s="204"/>
      <c r="CD614" s="205"/>
      <c r="CE614" s="204"/>
      <c r="CF614" s="204"/>
      <c r="CG614" s="204"/>
      <c r="CH614" s="206"/>
      <c r="CI614" s="204"/>
      <c r="CJ614" s="204"/>
      <c r="CK614" s="204"/>
      <c r="CL614" s="204"/>
      <c r="CM614" s="204"/>
      <c r="CN614" s="206"/>
      <c r="CO614" s="204"/>
      <c r="CP614" s="204"/>
      <c r="CQ614" s="204"/>
      <c r="CR614" s="207"/>
      <c r="CS614" s="207"/>
      <c r="CT614" s="208"/>
      <c r="CU614" s="209"/>
      <c r="CV614" s="208"/>
      <c r="CW614" s="207"/>
      <c r="CX614" s="207"/>
      <c r="CY614" s="207"/>
    </row>
    <row r="615" spans="3:103">
      <c r="D615" s="192"/>
      <c r="E615" s="192"/>
      <c r="F615" s="192"/>
      <c r="H615" s="192"/>
      <c r="I615" s="192"/>
      <c r="J615" s="194"/>
      <c r="K615" s="192"/>
      <c r="L615" s="195"/>
      <c r="M615" s="195"/>
      <c r="N615" s="197"/>
      <c r="O615" s="196"/>
      <c r="P615" s="196"/>
      <c r="Q615" s="198"/>
      <c r="R615" s="199"/>
      <c r="S615" s="199"/>
      <c r="T615" s="198"/>
      <c r="U615" s="199"/>
      <c r="V615" s="199"/>
      <c r="W615" s="199"/>
      <c r="X615" s="198"/>
      <c r="Y615" s="200"/>
      <c r="Z615" s="198"/>
      <c r="AA615" s="198"/>
      <c r="AB615" s="199"/>
      <c r="AC615" s="199"/>
      <c r="AD615" s="201"/>
      <c r="AE615" s="202"/>
      <c r="AF615" s="202"/>
      <c r="AG615" s="203"/>
      <c r="AH615" s="203"/>
      <c r="AI615" s="203"/>
      <c r="AJ615" s="203"/>
      <c r="AK615" s="203"/>
      <c r="AL615" s="203"/>
      <c r="AM615" s="203"/>
      <c r="AN615" s="203"/>
      <c r="AO615" s="203"/>
      <c r="AP615" s="203"/>
      <c r="AQ615" s="203"/>
      <c r="AR615" s="203"/>
      <c r="AS615" s="203"/>
      <c r="AT615" s="203"/>
      <c r="AU615" s="203"/>
      <c r="AV615" s="203"/>
      <c r="AW615" s="203"/>
      <c r="AX615" s="203"/>
      <c r="AY615" s="203"/>
      <c r="AZ615" s="203"/>
      <c r="BA615" s="203"/>
      <c r="BB615" s="204"/>
      <c r="BC615" s="204"/>
      <c r="BD615" s="204"/>
      <c r="BE615" s="204"/>
      <c r="BF615" s="204"/>
      <c r="BG615" s="204"/>
      <c r="BH615" s="204"/>
      <c r="BI615" s="204"/>
      <c r="BJ615" s="204"/>
      <c r="BK615" s="204"/>
      <c r="BL615" s="204"/>
      <c r="BM615" s="204"/>
      <c r="BN615" s="204"/>
      <c r="BO615" s="204"/>
      <c r="BP615" s="204"/>
      <c r="BQ615" s="204"/>
      <c r="BR615" s="204"/>
      <c r="BS615" s="204"/>
      <c r="BT615" s="204"/>
      <c r="BU615" s="204"/>
      <c r="BV615" s="205"/>
      <c r="BW615" s="205"/>
      <c r="BX615" s="205"/>
      <c r="BY615" s="204"/>
      <c r="BZ615" s="204"/>
      <c r="CA615" s="204"/>
      <c r="CB615" s="205"/>
      <c r="CC615" s="204"/>
      <c r="CD615" s="205"/>
      <c r="CE615" s="204"/>
      <c r="CF615" s="204"/>
      <c r="CG615" s="204"/>
      <c r="CH615" s="206"/>
      <c r="CI615" s="204"/>
      <c r="CJ615" s="204"/>
      <c r="CK615" s="204"/>
      <c r="CL615" s="204"/>
      <c r="CM615" s="204"/>
      <c r="CN615" s="206"/>
      <c r="CO615" s="204"/>
      <c r="CP615" s="204"/>
      <c r="CQ615" s="204"/>
      <c r="CR615" s="207"/>
      <c r="CS615" s="207"/>
      <c r="CT615" s="208"/>
      <c r="CU615" s="209"/>
      <c r="CV615" s="208"/>
      <c r="CW615" s="207"/>
      <c r="CX615" s="207"/>
      <c r="CY615" s="207"/>
    </row>
    <row r="616" spans="3:103">
      <c r="Z616" s="198"/>
      <c r="AA616" s="198"/>
      <c r="AB616" s="199"/>
      <c r="AC616" s="199"/>
      <c r="AD616" s="201"/>
      <c r="AE616" s="202"/>
      <c r="AF616" s="202"/>
      <c r="AG616" s="203"/>
      <c r="AH616" s="203"/>
      <c r="AI616" s="203"/>
      <c r="AJ616" s="203"/>
      <c r="AK616" s="203"/>
      <c r="AL616" s="203"/>
      <c r="AM616" s="203"/>
      <c r="AN616" s="203"/>
      <c r="AO616" s="203"/>
      <c r="AP616" s="203"/>
      <c r="AQ616" s="203"/>
      <c r="AR616" s="203"/>
      <c r="AS616" s="203"/>
      <c r="AT616" s="203"/>
      <c r="AU616" s="203"/>
      <c r="AV616" s="203"/>
      <c r="AW616" s="203"/>
      <c r="AX616" s="203"/>
      <c r="AY616" s="203"/>
      <c r="AZ616" s="203"/>
      <c r="BA616" s="203"/>
      <c r="BB616" s="204"/>
      <c r="BC616" s="204"/>
      <c r="BD616" s="204"/>
      <c r="BE616" s="204"/>
      <c r="BF616" s="204"/>
      <c r="BG616" s="204"/>
      <c r="BH616" s="204"/>
      <c r="BI616" s="204"/>
      <c r="BJ616" s="204"/>
      <c r="BK616" s="204"/>
      <c r="BL616" s="204"/>
      <c r="BM616" s="204"/>
      <c r="BN616" s="204"/>
      <c r="BO616" s="204"/>
      <c r="BP616" s="204"/>
      <c r="BQ616" s="204"/>
      <c r="BR616" s="204"/>
      <c r="BS616" s="204"/>
      <c r="BT616" s="204"/>
      <c r="BU616" s="204"/>
      <c r="BV616" s="205"/>
      <c r="BW616" s="205"/>
      <c r="BX616" s="205"/>
      <c r="BY616" s="204"/>
      <c r="BZ616" s="204"/>
      <c r="CA616" s="204"/>
      <c r="CB616" s="205"/>
      <c r="CC616" s="204"/>
      <c r="CD616" s="205"/>
      <c r="CE616" s="204"/>
      <c r="CF616" s="204"/>
      <c r="CG616" s="204"/>
      <c r="CH616" s="206"/>
      <c r="CI616" s="204"/>
      <c r="CJ616" s="204"/>
      <c r="CK616" s="204"/>
      <c r="CL616" s="204"/>
      <c r="CM616" s="204"/>
      <c r="CN616" s="206"/>
      <c r="CO616" s="204"/>
      <c r="CP616" s="204"/>
      <c r="CQ616" s="204"/>
      <c r="CR616" s="207"/>
      <c r="CS616" s="207"/>
      <c r="CT616" s="208"/>
      <c r="CU616" s="209"/>
      <c r="CV616" s="208"/>
      <c r="CW616" s="207"/>
      <c r="CX616" s="207"/>
      <c r="CY616" s="207"/>
    </row>
    <row r="617" spans="3:103">
      <c r="Z617" s="198"/>
      <c r="AA617" s="198"/>
      <c r="AB617" s="199"/>
      <c r="AC617" s="199"/>
      <c r="AD617" s="201"/>
      <c r="AE617" s="202"/>
      <c r="AF617" s="202"/>
      <c r="AG617" s="203"/>
      <c r="AH617" s="203"/>
      <c r="AI617" s="203"/>
      <c r="AJ617" s="203"/>
      <c r="AK617" s="203"/>
      <c r="AL617" s="203"/>
      <c r="AM617" s="203"/>
      <c r="AN617" s="203"/>
      <c r="AO617" s="203"/>
      <c r="AP617" s="203"/>
      <c r="AQ617" s="203"/>
      <c r="AR617" s="203"/>
      <c r="AS617" s="203"/>
      <c r="AT617" s="203"/>
      <c r="AU617" s="203"/>
      <c r="AV617" s="203"/>
      <c r="AW617" s="203"/>
      <c r="AX617" s="203"/>
      <c r="AY617" s="203"/>
      <c r="AZ617" s="203"/>
      <c r="BA617" s="203"/>
      <c r="BB617" s="204"/>
      <c r="BC617" s="204"/>
      <c r="BD617" s="204"/>
      <c r="BE617" s="204"/>
      <c r="BF617" s="204"/>
      <c r="BG617" s="204"/>
      <c r="BH617" s="204"/>
      <c r="BI617" s="204"/>
      <c r="BJ617" s="204"/>
      <c r="BK617" s="204"/>
      <c r="BL617" s="204"/>
      <c r="BM617" s="204"/>
      <c r="BN617" s="204"/>
      <c r="BO617" s="204"/>
      <c r="BP617" s="204"/>
      <c r="BQ617" s="204"/>
      <c r="BR617" s="204"/>
      <c r="BS617" s="204"/>
      <c r="BT617" s="204"/>
      <c r="BU617" s="204"/>
      <c r="BV617" s="205"/>
      <c r="BW617" s="205"/>
      <c r="BX617" s="205"/>
      <c r="BY617" s="204"/>
      <c r="BZ617" s="204"/>
      <c r="CA617" s="204"/>
      <c r="CB617" s="205"/>
      <c r="CC617" s="204"/>
      <c r="CD617" s="205"/>
      <c r="CE617" s="204"/>
      <c r="CF617" s="204"/>
      <c r="CG617" s="204"/>
      <c r="CH617" s="206"/>
      <c r="CI617" s="204"/>
      <c r="CJ617" s="204"/>
      <c r="CK617" s="204"/>
      <c r="CL617" s="204"/>
      <c r="CM617" s="204"/>
      <c r="CN617" s="206"/>
      <c r="CO617" s="204"/>
      <c r="CP617" s="204"/>
      <c r="CQ617" s="204"/>
      <c r="CR617" s="207"/>
      <c r="CS617" s="207"/>
      <c r="CT617" s="208"/>
      <c r="CU617" s="209"/>
      <c r="CV617" s="208"/>
      <c r="CW617" s="207"/>
      <c r="CX617" s="207"/>
      <c r="CY617" s="207"/>
    </row>
    <row r="618" spans="3:103">
      <c r="Z618" s="198"/>
      <c r="AA618" s="198"/>
      <c r="AB618" s="199"/>
      <c r="AC618" s="199"/>
      <c r="AD618" s="201"/>
      <c r="AE618" s="202"/>
      <c r="AF618" s="202"/>
      <c r="AG618" s="203"/>
      <c r="AH618" s="203"/>
      <c r="AI618" s="203"/>
      <c r="AJ618" s="203"/>
      <c r="AK618" s="203"/>
      <c r="AL618" s="203"/>
      <c r="AM618" s="203"/>
      <c r="AN618" s="203"/>
      <c r="AO618" s="203"/>
      <c r="AP618" s="203"/>
      <c r="AQ618" s="203"/>
      <c r="AR618" s="203"/>
      <c r="AS618" s="203"/>
      <c r="AT618" s="203"/>
      <c r="AU618" s="203"/>
      <c r="AV618" s="203"/>
      <c r="AW618" s="203"/>
      <c r="AX618" s="203"/>
      <c r="AY618" s="203"/>
      <c r="AZ618" s="203"/>
      <c r="BA618" s="203"/>
      <c r="BB618" s="204"/>
      <c r="BC618" s="204"/>
      <c r="BD618" s="204"/>
      <c r="BE618" s="204"/>
      <c r="BF618" s="204"/>
      <c r="BG618" s="204"/>
      <c r="BH618" s="204"/>
      <c r="BI618" s="204"/>
      <c r="BJ618" s="204"/>
      <c r="BK618" s="204"/>
      <c r="BL618" s="204"/>
      <c r="BM618" s="204"/>
      <c r="BN618" s="204"/>
      <c r="BO618" s="204"/>
      <c r="BP618" s="204"/>
      <c r="BQ618" s="204"/>
      <c r="BR618" s="204"/>
      <c r="BS618" s="204"/>
      <c r="BT618" s="204"/>
      <c r="BU618" s="204"/>
      <c r="BV618" s="205"/>
      <c r="BW618" s="205"/>
      <c r="BX618" s="205"/>
      <c r="BY618" s="204"/>
      <c r="BZ618" s="204"/>
      <c r="CA618" s="204"/>
      <c r="CB618" s="205"/>
      <c r="CC618" s="204"/>
      <c r="CD618" s="205"/>
      <c r="CE618" s="204"/>
      <c r="CF618" s="204"/>
      <c r="CG618" s="204"/>
      <c r="CH618" s="206"/>
      <c r="CI618" s="204"/>
      <c r="CJ618" s="204"/>
      <c r="CK618" s="204"/>
      <c r="CL618" s="204"/>
      <c r="CM618" s="204"/>
      <c r="CN618" s="206"/>
      <c r="CO618" s="204"/>
      <c r="CP618" s="204"/>
      <c r="CQ618" s="204"/>
      <c r="CR618" s="207"/>
      <c r="CS618" s="207"/>
      <c r="CT618" s="208"/>
      <c r="CU618" s="209"/>
      <c r="CV618" s="208"/>
      <c r="CW618" s="207"/>
      <c r="CX618" s="207"/>
      <c r="CY618" s="207"/>
    </row>
    <row r="619" spans="3:103">
      <c r="Z619" s="198"/>
      <c r="AA619" s="198"/>
      <c r="AB619" s="199"/>
      <c r="AC619" s="199"/>
      <c r="AD619" s="201"/>
      <c r="AE619" s="202"/>
      <c r="AF619" s="202"/>
      <c r="AG619" s="203"/>
      <c r="AH619" s="203"/>
      <c r="AI619" s="203"/>
      <c r="AJ619" s="203"/>
      <c r="AK619" s="203"/>
      <c r="AL619" s="203"/>
      <c r="AM619" s="203"/>
      <c r="AN619" s="203"/>
      <c r="AO619" s="203"/>
      <c r="AP619" s="203"/>
      <c r="AQ619" s="203"/>
      <c r="AR619" s="203"/>
      <c r="AS619" s="203"/>
      <c r="AT619" s="203"/>
      <c r="AU619" s="203"/>
      <c r="AV619" s="203"/>
      <c r="AW619" s="203"/>
      <c r="AX619" s="203"/>
      <c r="AY619" s="203"/>
      <c r="AZ619" s="203"/>
      <c r="BA619" s="203"/>
      <c r="BB619" s="204"/>
      <c r="BC619" s="204"/>
      <c r="BD619" s="204"/>
      <c r="BE619" s="204"/>
      <c r="BF619" s="204"/>
      <c r="BG619" s="204"/>
      <c r="BH619" s="204"/>
      <c r="BI619" s="204"/>
      <c r="BJ619" s="204"/>
      <c r="BK619" s="204"/>
      <c r="BL619" s="204"/>
      <c r="BM619" s="204"/>
      <c r="BN619" s="204"/>
      <c r="BO619" s="204"/>
      <c r="BP619" s="204"/>
      <c r="BQ619" s="204"/>
      <c r="BR619" s="204"/>
      <c r="BS619" s="204"/>
      <c r="BT619" s="204"/>
      <c r="BU619" s="204"/>
      <c r="BV619" s="205"/>
      <c r="BW619" s="205"/>
      <c r="BX619" s="205"/>
      <c r="BY619" s="204"/>
      <c r="BZ619" s="204"/>
      <c r="CA619" s="204"/>
      <c r="CB619" s="205"/>
      <c r="CC619" s="204"/>
      <c r="CD619" s="205"/>
      <c r="CE619" s="204"/>
      <c r="CF619" s="204"/>
      <c r="CG619" s="204"/>
      <c r="CH619" s="206"/>
      <c r="CI619" s="204"/>
      <c r="CJ619" s="204"/>
      <c r="CK619" s="204"/>
      <c r="CL619" s="204"/>
      <c r="CM619" s="204"/>
      <c r="CN619" s="206"/>
      <c r="CO619" s="204"/>
      <c r="CP619" s="204"/>
      <c r="CQ619" s="204"/>
      <c r="CR619" s="207"/>
      <c r="CS619" s="207"/>
      <c r="CT619" s="208"/>
      <c r="CU619" s="209"/>
      <c r="CV619" s="208"/>
      <c r="CW619" s="207"/>
      <c r="CX619" s="207"/>
      <c r="CY619" s="207"/>
    </row>
    <row r="620" spans="3:103">
      <c r="C620" s="192"/>
      <c r="D620" s="192"/>
      <c r="E620" s="192"/>
      <c r="F620" s="192"/>
      <c r="G620" s="193"/>
      <c r="H620" s="192"/>
      <c r="I620" s="192"/>
      <c r="J620" s="194"/>
      <c r="K620" s="195"/>
      <c r="L620" s="195"/>
      <c r="M620" s="196"/>
      <c r="N620" s="197"/>
      <c r="O620" s="196"/>
      <c r="P620" s="198"/>
      <c r="Q620" s="198"/>
      <c r="R620" s="199"/>
      <c r="S620" s="199"/>
      <c r="T620" s="198"/>
      <c r="U620" s="199"/>
      <c r="V620" s="199"/>
      <c r="W620" s="199"/>
      <c r="X620" s="198"/>
      <c r="Y620" s="200"/>
      <c r="Z620" s="198"/>
      <c r="AA620" s="198"/>
      <c r="AB620" s="199"/>
      <c r="AC620" s="199"/>
      <c r="AD620" s="201"/>
      <c r="AE620" s="202"/>
      <c r="AF620" s="202"/>
      <c r="AG620" s="203"/>
      <c r="AH620" s="203"/>
      <c r="AI620" s="203"/>
      <c r="AJ620" s="203"/>
      <c r="AK620" s="203"/>
      <c r="AL620" s="203"/>
      <c r="AM620" s="203"/>
      <c r="AN620" s="203"/>
      <c r="AO620" s="203"/>
      <c r="AP620" s="203"/>
      <c r="AQ620" s="203"/>
      <c r="AR620" s="203"/>
      <c r="AS620" s="203"/>
      <c r="AT620" s="203"/>
      <c r="AU620" s="203"/>
      <c r="AV620" s="203"/>
      <c r="AW620" s="203"/>
      <c r="AX620" s="203"/>
      <c r="AY620" s="203"/>
      <c r="AZ620" s="203"/>
      <c r="BA620" s="203"/>
      <c r="BB620" s="204"/>
      <c r="BC620" s="204"/>
      <c r="BD620" s="204"/>
      <c r="BE620" s="204"/>
      <c r="BF620" s="204"/>
      <c r="BG620" s="204"/>
      <c r="BH620" s="204"/>
      <c r="BI620" s="204"/>
      <c r="BJ620" s="204"/>
      <c r="BK620" s="204"/>
      <c r="BL620" s="204"/>
      <c r="BM620" s="204"/>
      <c r="BN620" s="204"/>
      <c r="BO620" s="204"/>
      <c r="BP620" s="204"/>
      <c r="BQ620" s="204"/>
      <c r="BR620" s="204"/>
      <c r="BS620" s="204"/>
      <c r="BT620" s="204"/>
      <c r="BU620" s="204"/>
      <c r="BV620" s="205"/>
      <c r="BW620" s="205"/>
      <c r="BX620" s="205"/>
      <c r="BY620" s="204"/>
      <c r="BZ620" s="204"/>
      <c r="CA620" s="204"/>
      <c r="CB620" s="205"/>
      <c r="CC620" s="204"/>
      <c r="CD620" s="205"/>
      <c r="CE620" s="204"/>
      <c r="CF620" s="204"/>
      <c r="CG620" s="204"/>
      <c r="CH620" s="206"/>
      <c r="CI620" s="204"/>
      <c r="CJ620" s="204"/>
      <c r="CK620" s="204"/>
      <c r="CL620" s="204"/>
      <c r="CM620" s="204"/>
      <c r="CN620" s="206"/>
      <c r="CO620" s="204"/>
      <c r="CP620" s="204"/>
      <c r="CQ620" s="204"/>
      <c r="CR620" s="207"/>
      <c r="CS620" s="207"/>
      <c r="CT620" s="208"/>
      <c r="CU620" s="209"/>
      <c r="CV620" s="208"/>
      <c r="CW620" s="207"/>
      <c r="CX620" s="207"/>
      <c r="CY620" s="207"/>
    </row>
    <row r="621" spans="3:103">
      <c r="D621" s="192"/>
      <c r="E621" s="192"/>
      <c r="F621" s="192"/>
      <c r="H621" s="192"/>
      <c r="I621" s="192"/>
      <c r="J621" s="194"/>
      <c r="K621" s="192"/>
      <c r="L621" s="195"/>
      <c r="M621" s="195"/>
      <c r="N621" s="197"/>
      <c r="O621" s="196"/>
      <c r="P621" s="196"/>
      <c r="Q621" s="198"/>
      <c r="R621" s="199"/>
      <c r="S621" s="199"/>
      <c r="T621" s="198"/>
      <c r="U621" s="199"/>
      <c r="V621" s="199"/>
      <c r="W621" s="199"/>
      <c r="X621" s="198"/>
      <c r="Y621" s="200"/>
      <c r="Z621" s="198"/>
      <c r="AA621" s="198"/>
      <c r="AB621" s="199"/>
      <c r="AC621" s="199"/>
      <c r="AD621" s="201"/>
      <c r="AE621" s="202"/>
      <c r="AF621" s="202"/>
      <c r="AG621" s="203"/>
      <c r="AH621" s="203"/>
      <c r="AI621" s="203"/>
      <c r="AJ621" s="203"/>
      <c r="AK621" s="203"/>
      <c r="AL621" s="203"/>
      <c r="AM621" s="203"/>
      <c r="AN621" s="203"/>
      <c r="AO621" s="203"/>
      <c r="AP621" s="203"/>
      <c r="AQ621" s="203"/>
      <c r="AR621" s="203"/>
      <c r="AS621" s="203"/>
      <c r="AT621" s="203"/>
      <c r="AU621" s="203"/>
      <c r="AV621" s="203"/>
      <c r="AW621" s="203"/>
      <c r="AX621" s="203"/>
      <c r="AY621" s="203"/>
      <c r="AZ621" s="203"/>
      <c r="BA621" s="203"/>
      <c r="BB621" s="204"/>
      <c r="BC621" s="204"/>
      <c r="BD621" s="204"/>
      <c r="BE621" s="204"/>
      <c r="BF621" s="204"/>
      <c r="BG621" s="204"/>
      <c r="BH621" s="204"/>
      <c r="BI621" s="204"/>
      <c r="BJ621" s="204"/>
      <c r="BK621" s="204"/>
      <c r="BL621" s="204"/>
      <c r="BM621" s="204"/>
      <c r="BN621" s="204"/>
      <c r="BO621" s="204"/>
      <c r="BP621" s="204"/>
      <c r="BQ621" s="204"/>
      <c r="BR621" s="204"/>
      <c r="BS621" s="204"/>
      <c r="BT621" s="204"/>
      <c r="BU621" s="204"/>
      <c r="BV621" s="205"/>
      <c r="BW621" s="205"/>
      <c r="BX621" s="205"/>
      <c r="BY621" s="204"/>
      <c r="BZ621" s="204"/>
      <c r="CA621" s="204"/>
      <c r="CB621" s="205"/>
      <c r="CC621" s="204"/>
      <c r="CD621" s="205"/>
      <c r="CE621" s="204"/>
      <c r="CF621" s="204"/>
      <c r="CG621" s="204"/>
      <c r="CH621" s="206"/>
      <c r="CI621" s="204"/>
      <c r="CJ621" s="204"/>
      <c r="CK621" s="204"/>
      <c r="CL621" s="204"/>
      <c r="CM621" s="204"/>
      <c r="CN621" s="206"/>
      <c r="CO621" s="204"/>
      <c r="CP621" s="204"/>
      <c r="CQ621" s="204"/>
      <c r="CR621" s="207"/>
      <c r="CS621" s="207"/>
      <c r="CT621" s="208"/>
      <c r="CU621" s="209"/>
      <c r="CV621" s="208"/>
      <c r="CW621" s="207"/>
      <c r="CX621" s="207"/>
      <c r="CY621" s="207"/>
    </row>
    <row r="622" spans="3:103">
      <c r="Z622" s="198"/>
      <c r="AA622" s="198"/>
      <c r="AB622" s="199"/>
      <c r="AC622" s="199"/>
      <c r="AD622" s="201"/>
      <c r="AE622" s="202"/>
      <c r="AF622" s="202"/>
      <c r="AG622" s="203"/>
      <c r="AH622" s="203"/>
      <c r="AI622" s="203"/>
      <c r="AJ622" s="203"/>
      <c r="AK622" s="203"/>
      <c r="AL622" s="203"/>
      <c r="AM622" s="203"/>
      <c r="AN622" s="203"/>
      <c r="AO622" s="203"/>
      <c r="AP622" s="203"/>
      <c r="AQ622" s="203"/>
      <c r="AR622" s="203"/>
      <c r="AS622" s="203"/>
      <c r="AT622" s="203"/>
      <c r="AU622" s="203"/>
      <c r="AV622" s="203"/>
      <c r="AW622" s="203"/>
      <c r="AX622" s="203"/>
      <c r="AY622" s="203"/>
      <c r="AZ622" s="203"/>
      <c r="BA622" s="203"/>
      <c r="BB622" s="204"/>
      <c r="BC622" s="204"/>
      <c r="BD622" s="204"/>
      <c r="BE622" s="204"/>
      <c r="BF622" s="204"/>
      <c r="BG622" s="204"/>
      <c r="BH622" s="204"/>
      <c r="BI622" s="204"/>
      <c r="BJ622" s="204"/>
      <c r="BK622" s="204"/>
      <c r="BL622" s="204"/>
      <c r="BM622" s="204"/>
      <c r="BN622" s="204"/>
      <c r="BO622" s="204"/>
      <c r="BP622" s="204"/>
      <c r="BQ622" s="204"/>
      <c r="BR622" s="204"/>
      <c r="BS622" s="204"/>
      <c r="BT622" s="204"/>
      <c r="BU622" s="204"/>
      <c r="BV622" s="205"/>
      <c r="BW622" s="205"/>
      <c r="BX622" s="205"/>
      <c r="BY622" s="204"/>
      <c r="BZ622" s="204"/>
      <c r="CA622" s="204"/>
      <c r="CB622" s="205"/>
      <c r="CC622" s="204"/>
      <c r="CD622" s="205"/>
      <c r="CE622" s="204"/>
      <c r="CF622" s="204"/>
      <c r="CG622" s="204"/>
      <c r="CH622" s="206"/>
      <c r="CI622" s="204"/>
      <c r="CJ622" s="204"/>
      <c r="CK622" s="204"/>
      <c r="CL622" s="204"/>
      <c r="CM622" s="204"/>
      <c r="CN622" s="206"/>
      <c r="CO622" s="204"/>
      <c r="CP622" s="204"/>
      <c r="CQ622" s="204"/>
      <c r="CR622" s="207"/>
      <c r="CS622" s="207"/>
      <c r="CT622" s="208"/>
      <c r="CU622" s="209"/>
      <c r="CV622" s="208"/>
      <c r="CW622" s="207"/>
      <c r="CX622" s="207"/>
      <c r="CY622" s="207"/>
    </row>
    <row r="623" spans="3:103">
      <c r="C623" s="192"/>
      <c r="D623" s="192"/>
      <c r="E623" s="192"/>
      <c r="F623" s="192"/>
      <c r="G623" s="193"/>
      <c r="H623" s="192"/>
      <c r="I623" s="192"/>
      <c r="J623" s="194"/>
      <c r="K623" s="195"/>
      <c r="L623" s="195"/>
      <c r="M623" s="196"/>
      <c r="N623" s="197"/>
      <c r="O623" s="196"/>
      <c r="P623" s="198"/>
      <c r="Q623" s="198"/>
      <c r="R623" s="199"/>
      <c r="S623" s="199"/>
      <c r="T623" s="198"/>
      <c r="U623" s="199"/>
      <c r="V623" s="199"/>
      <c r="W623" s="199"/>
      <c r="X623" s="198"/>
      <c r="Y623" s="200"/>
      <c r="Z623" s="198"/>
      <c r="AA623" s="198"/>
      <c r="AB623" s="199"/>
      <c r="AC623" s="199"/>
      <c r="AD623" s="201"/>
      <c r="AE623" s="202"/>
      <c r="AF623" s="202"/>
      <c r="AG623" s="203"/>
      <c r="AH623" s="203"/>
      <c r="AI623" s="203"/>
      <c r="AJ623" s="203"/>
      <c r="AK623" s="203"/>
      <c r="AL623" s="203"/>
      <c r="AM623" s="203"/>
      <c r="AN623" s="203"/>
      <c r="AO623" s="203"/>
      <c r="AP623" s="203"/>
      <c r="AQ623" s="203"/>
      <c r="AR623" s="203"/>
      <c r="AS623" s="203"/>
      <c r="AT623" s="203"/>
      <c r="AU623" s="203"/>
      <c r="AV623" s="203"/>
      <c r="AW623" s="203"/>
      <c r="AX623" s="203"/>
      <c r="AY623" s="203"/>
      <c r="AZ623" s="203"/>
      <c r="BA623" s="203"/>
      <c r="BB623" s="204"/>
      <c r="BC623" s="204"/>
      <c r="BD623" s="204"/>
      <c r="BE623" s="204"/>
      <c r="BF623" s="204"/>
      <c r="BG623" s="204"/>
      <c r="BH623" s="204"/>
      <c r="BI623" s="204"/>
      <c r="BJ623" s="204"/>
      <c r="BK623" s="204"/>
      <c r="BL623" s="204"/>
      <c r="BM623" s="204"/>
      <c r="BN623" s="204"/>
      <c r="BO623" s="204"/>
      <c r="BP623" s="204"/>
      <c r="BQ623" s="204"/>
      <c r="BR623" s="204"/>
      <c r="BS623" s="204"/>
      <c r="BT623" s="204"/>
      <c r="BU623" s="204"/>
      <c r="BV623" s="205"/>
      <c r="BW623" s="205"/>
      <c r="BX623" s="205"/>
      <c r="BY623" s="204"/>
      <c r="BZ623" s="204"/>
      <c r="CA623" s="204"/>
      <c r="CB623" s="205"/>
      <c r="CC623" s="204"/>
      <c r="CD623" s="205"/>
      <c r="CE623" s="204"/>
      <c r="CF623" s="204"/>
      <c r="CG623" s="204"/>
      <c r="CH623" s="206"/>
      <c r="CI623" s="204"/>
      <c r="CJ623" s="204"/>
      <c r="CK623" s="204"/>
      <c r="CL623" s="204"/>
      <c r="CM623" s="204"/>
      <c r="CN623" s="206"/>
      <c r="CO623" s="204"/>
      <c r="CP623" s="204"/>
      <c r="CQ623" s="204"/>
      <c r="CR623" s="207"/>
      <c r="CS623" s="207"/>
      <c r="CT623" s="208"/>
      <c r="CU623" s="209"/>
      <c r="CV623" s="208"/>
      <c r="CW623" s="207"/>
      <c r="CX623" s="207"/>
      <c r="CY623" s="207"/>
    </row>
    <row r="624" spans="3:103">
      <c r="D624" s="192"/>
      <c r="E624" s="192"/>
      <c r="F624" s="192"/>
      <c r="H624" s="192"/>
      <c r="I624" s="192"/>
      <c r="J624" s="194"/>
      <c r="K624" s="192"/>
      <c r="L624" s="195"/>
      <c r="M624" s="195"/>
      <c r="N624" s="197"/>
      <c r="O624" s="196"/>
      <c r="P624" s="196"/>
      <c r="Q624" s="198"/>
      <c r="R624" s="199"/>
      <c r="S624" s="199"/>
      <c r="T624" s="198"/>
      <c r="U624" s="199"/>
      <c r="V624" s="199"/>
      <c r="W624" s="199"/>
      <c r="X624" s="198"/>
      <c r="Y624" s="200"/>
      <c r="Z624" s="198"/>
      <c r="AA624" s="198"/>
      <c r="AB624" s="199"/>
      <c r="AC624" s="199"/>
      <c r="AD624" s="201"/>
      <c r="AE624" s="202"/>
      <c r="AF624" s="202"/>
      <c r="AG624" s="203"/>
      <c r="AH624" s="203"/>
      <c r="AI624" s="203"/>
      <c r="AJ624" s="203"/>
      <c r="AK624" s="203"/>
      <c r="AL624" s="203"/>
      <c r="AM624" s="203"/>
      <c r="AN624" s="203"/>
      <c r="AO624" s="203"/>
      <c r="AP624" s="203"/>
      <c r="AQ624" s="203"/>
      <c r="AR624" s="203"/>
      <c r="AS624" s="203"/>
      <c r="AT624" s="203"/>
      <c r="AU624" s="203"/>
      <c r="AV624" s="203"/>
      <c r="AW624" s="203"/>
      <c r="AX624" s="203"/>
      <c r="AY624" s="203"/>
      <c r="AZ624" s="203"/>
      <c r="BA624" s="203"/>
      <c r="BB624" s="204"/>
      <c r="BC624" s="204"/>
      <c r="BD624" s="204"/>
      <c r="BE624" s="204"/>
      <c r="BF624" s="204"/>
      <c r="BG624" s="204"/>
      <c r="BH624" s="204"/>
      <c r="BI624" s="204"/>
      <c r="BJ624" s="204"/>
      <c r="BK624" s="204"/>
      <c r="BL624" s="204"/>
      <c r="BM624" s="204"/>
      <c r="BN624" s="204"/>
      <c r="BO624" s="204"/>
      <c r="BP624" s="204"/>
      <c r="BQ624" s="204"/>
      <c r="BR624" s="204"/>
      <c r="BS624" s="204"/>
      <c r="BT624" s="204"/>
      <c r="BU624" s="204"/>
      <c r="BV624" s="205"/>
      <c r="BW624" s="205"/>
      <c r="BX624" s="205"/>
      <c r="BY624" s="204"/>
      <c r="BZ624" s="204"/>
      <c r="CA624" s="204"/>
      <c r="CB624" s="205"/>
      <c r="CC624" s="204"/>
      <c r="CD624" s="205"/>
      <c r="CE624" s="204"/>
      <c r="CF624" s="204"/>
      <c r="CG624" s="204"/>
      <c r="CH624" s="206"/>
      <c r="CI624" s="204"/>
      <c r="CJ624" s="204"/>
      <c r="CK624" s="204"/>
      <c r="CL624" s="204"/>
      <c r="CM624" s="204"/>
      <c r="CN624" s="206"/>
      <c r="CO624" s="204"/>
      <c r="CP624" s="204"/>
      <c r="CQ624" s="204"/>
      <c r="CR624" s="207"/>
      <c r="CS624" s="207"/>
      <c r="CT624" s="208"/>
      <c r="CU624" s="209"/>
      <c r="CV624" s="208"/>
      <c r="CW624" s="207"/>
      <c r="CX624" s="207"/>
      <c r="CY624" s="207"/>
    </row>
    <row r="625" spans="3:103">
      <c r="Z625" s="198"/>
      <c r="AA625" s="198"/>
      <c r="AB625" s="199"/>
      <c r="AC625" s="199"/>
      <c r="AD625" s="201"/>
      <c r="AE625" s="202"/>
      <c r="AF625" s="202"/>
      <c r="AG625" s="203"/>
      <c r="AH625" s="203"/>
      <c r="AI625" s="203"/>
      <c r="AJ625" s="203"/>
      <c r="AK625" s="203"/>
      <c r="AL625" s="203"/>
      <c r="AM625" s="203"/>
      <c r="AN625" s="203"/>
      <c r="AO625" s="203"/>
      <c r="AP625" s="203"/>
      <c r="AQ625" s="203"/>
      <c r="AR625" s="203"/>
      <c r="AS625" s="203"/>
      <c r="AT625" s="203"/>
      <c r="AU625" s="203"/>
      <c r="AV625" s="203"/>
      <c r="AW625" s="203"/>
      <c r="AX625" s="203"/>
      <c r="AY625" s="203"/>
      <c r="AZ625" s="203"/>
      <c r="BA625" s="203"/>
      <c r="BB625" s="204"/>
      <c r="BC625" s="204"/>
      <c r="BD625" s="204"/>
      <c r="BE625" s="204"/>
      <c r="BF625" s="204"/>
      <c r="BG625" s="204"/>
      <c r="BH625" s="204"/>
      <c r="BI625" s="204"/>
      <c r="BJ625" s="204"/>
      <c r="BK625" s="204"/>
      <c r="BL625" s="204"/>
      <c r="BM625" s="204"/>
      <c r="BN625" s="204"/>
      <c r="BO625" s="204"/>
      <c r="BP625" s="204"/>
      <c r="BQ625" s="204"/>
      <c r="BR625" s="204"/>
      <c r="BS625" s="204"/>
      <c r="BT625" s="204"/>
      <c r="BU625" s="204"/>
      <c r="BV625" s="205"/>
      <c r="BW625" s="205"/>
      <c r="BX625" s="205"/>
      <c r="BY625" s="204"/>
      <c r="BZ625" s="204"/>
      <c r="CA625" s="204"/>
      <c r="CB625" s="205"/>
      <c r="CC625" s="204"/>
      <c r="CD625" s="205"/>
      <c r="CE625" s="204"/>
      <c r="CF625" s="204"/>
      <c r="CG625" s="204"/>
      <c r="CH625" s="206"/>
      <c r="CI625" s="204"/>
      <c r="CJ625" s="204"/>
      <c r="CK625" s="204"/>
      <c r="CL625" s="204"/>
      <c r="CM625" s="204"/>
      <c r="CN625" s="206"/>
      <c r="CO625" s="204"/>
      <c r="CP625" s="204"/>
      <c r="CQ625" s="204"/>
      <c r="CR625" s="207"/>
      <c r="CS625" s="207"/>
      <c r="CT625" s="208"/>
      <c r="CU625" s="209"/>
      <c r="CV625" s="208"/>
      <c r="CW625" s="207"/>
      <c r="CX625" s="207"/>
      <c r="CY625" s="207"/>
    </row>
    <row r="626" spans="3:103">
      <c r="Z626" s="198"/>
      <c r="AA626" s="198"/>
      <c r="AB626" s="199"/>
      <c r="AC626" s="199"/>
      <c r="AD626" s="201"/>
      <c r="AE626" s="202"/>
      <c r="AF626" s="202"/>
      <c r="AG626" s="203"/>
      <c r="AH626" s="203"/>
      <c r="AI626" s="203"/>
      <c r="AJ626" s="203"/>
      <c r="AK626" s="203"/>
      <c r="AL626" s="203"/>
      <c r="AM626" s="203"/>
      <c r="AN626" s="203"/>
      <c r="AO626" s="203"/>
      <c r="AP626" s="203"/>
      <c r="AQ626" s="203"/>
      <c r="AR626" s="203"/>
      <c r="AS626" s="203"/>
      <c r="AT626" s="203"/>
      <c r="AU626" s="203"/>
      <c r="AV626" s="203"/>
      <c r="AW626" s="203"/>
      <c r="AX626" s="203"/>
      <c r="AY626" s="203"/>
      <c r="AZ626" s="203"/>
      <c r="BA626" s="203"/>
      <c r="BB626" s="204"/>
      <c r="BC626" s="204"/>
      <c r="BD626" s="204"/>
      <c r="BE626" s="204"/>
      <c r="BF626" s="204"/>
      <c r="BG626" s="204"/>
      <c r="BH626" s="204"/>
      <c r="BI626" s="204"/>
      <c r="BJ626" s="204"/>
      <c r="BK626" s="204"/>
      <c r="BL626" s="204"/>
      <c r="BM626" s="204"/>
      <c r="BN626" s="204"/>
      <c r="BO626" s="204"/>
      <c r="BP626" s="204"/>
      <c r="BQ626" s="204"/>
      <c r="BR626" s="204"/>
      <c r="BS626" s="204"/>
      <c r="BT626" s="204"/>
      <c r="BU626" s="204"/>
      <c r="BV626" s="205"/>
      <c r="BW626" s="205"/>
      <c r="BX626" s="205"/>
      <c r="BY626" s="204"/>
      <c r="BZ626" s="204"/>
      <c r="CA626" s="204"/>
      <c r="CB626" s="205"/>
      <c r="CC626" s="204"/>
      <c r="CD626" s="205"/>
      <c r="CE626" s="204"/>
      <c r="CF626" s="204"/>
      <c r="CG626" s="204"/>
      <c r="CH626" s="206"/>
      <c r="CI626" s="204"/>
      <c r="CJ626" s="204"/>
      <c r="CK626" s="204"/>
      <c r="CL626" s="204"/>
      <c r="CM626" s="204"/>
      <c r="CN626" s="206"/>
      <c r="CO626" s="204"/>
      <c r="CP626" s="204"/>
      <c r="CQ626" s="204"/>
      <c r="CR626" s="207"/>
      <c r="CS626" s="207"/>
      <c r="CT626" s="208"/>
      <c r="CU626" s="209"/>
      <c r="CV626" s="208"/>
      <c r="CW626" s="207"/>
      <c r="CX626" s="207"/>
      <c r="CY626" s="207"/>
    </row>
    <row r="627" spans="3:103">
      <c r="Z627" s="198"/>
      <c r="AA627" s="198"/>
      <c r="AB627" s="199"/>
      <c r="AC627" s="199"/>
      <c r="AD627" s="201"/>
      <c r="AE627" s="202"/>
      <c r="AF627" s="202"/>
      <c r="AG627" s="203"/>
      <c r="AH627" s="203"/>
      <c r="AI627" s="203"/>
      <c r="AJ627" s="203"/>
      <c r="AK627" s="203"/>
      <c r="AL627" s="203"/>
      <c r="AM627" s="203"/>
      <c r="AN627" s="203"/>
      <c r="AO627" s="203"/>
      <c r="AP627" s="203"/>
      <c r="AQ627" s="203"/>
      <c r="AR627" s="203"/>
      <c r="AS627" s="203"/>
      <c r="AT627" s="203"/>
      <c r="AU627" s="203"/>
      <c r="AV627" s="203"/>
      <c r="AW627" s="203"/>
      <c r="AX627" s="203"/>
      <c r="AY627" s="203"/>
      <c r="AZ627" s="203"/>
      <c r="BA627" s="203"/>
      <c r="BB627" s="204"/>
      <c r="BC627" s="204"/>
      <c r="BD627" s="204"/>
      <c r="BE627" s="204"/>
      <c r="BF627" s="204"/>
      <c r="BG627" s="204"/>
      <c r="BH627" s="204"/>
      <c r="BI627" s="204"/>
      <c r="BJ627" s="204"/>
      <c r="BK627" s="204"/>
      <c r="BL627" s="204"/>
      <c r="BM627" s="204"/>
      <c r="BN627" s="204"/>
      <c r="BO627" s="204"/>
      <c r="BP627" s="204"/>
      <c r="BQ627" s="204"/>
      <c r="BR627" s="204"/>
      <c r="BS627" s="204"/>
      <c r="BT627" s="204"/>
      <c r="BU627" s="204"/>
      <c r="BV627" s="205"/>
      <c r="BW627" s="205"/>
      <c r="BX627" s="205"/>
      <c r="BY627" s="204"/>
      <c r="BZ627" s="204"/>
      <c r="CA627" s="204"/>
      <c r="CB627" s="205"/>
      <c r="CC627" s="204"/>
      <c r="CD627" s="205"/>
      <c r="CE627" s="204"/>
      <c r="CF627" s="204"/>
      <c r="CG627" s="204"/>
      <c r="CH627" s="206"/>
      <c r="CI627" s="204"/>
      <c r="CJ627" s="204"/>
      <c r="CK627" s="204"/>
      <c r="CL627" s="204"/>
      <c r="CM627" s="204"/>
      <c r="CN627" s="206"/>
      <c r="CO627" s="204"/>
      <c r="CP627" s="204"/>
      <c r="CQ627" s="204"/>
      <c r="CR627" s="207"/>
      <c r="CS627" s="207"/>
      <c r="CT627" s="208"/>
      <c r="CU627" s="209"/>
      <c r="CV627" s="208"/>
      <c r="CW627" s="207"/>
      <c r="CX627" s="207"/>
      <c r="CY627" s="207"/>
    </row>
    <row r="628" spans="3:103">
      <c r="Z628" s="198"/>
      <c r="AA628" s="198"/>
      <c r="AB628" s="199"/>
      <c r="AC628" s="199"/>
      <c r="AD628" s="201"/>
      <c r="AE628" s="202"/>
      <c r="AF628" s="202"/>
      <c r="AG628" s="203"/>
      <c r="AH628" s="203"/>
      <c r="AI628" s="203"/>
      <c r="AJ628" s="203"/>
      <c r="AK628" s="203"/>
      <c r="AL628" s="203"/>
      <c r="AM628" s="203"/>
      <c r="AN628" s="203"/>
      <c r="AO628" s="203"/>
      <c r="AP628" s="203"/>
      <c r="AQ628" s="203"/>
      <c r="AR628" s="203"/>
      <c r="AS628" s="203"/>
      <c r="AT628" s="203"/>
      <c r="AU628" s="203"/>
      <c r="AV628" s="203"/>
      <c r="AW628" s="203"/>
      <c r="AX628" s="203"/>
      <c r="AY628" s="203"/>
      <c r="AZ628" s="203"/>
      <c r="BA628" s="203"/>
      <c r="BB628" s="204"/>
      <c r="BC628" s="204"/>
      <c r="BD628" s="204"/>
      <c r="BE628" s="204"/>
      <c r="BF628" s="204"/>
      <c r="BG628" s="204"/>
      <c r="BH628" s="204"/>
      <c r="BI628" s="204"/>
      <c r="BJ628" s="204"/>
      <c r="BK628" s="204"/>
      <c r="BL628" s="204"/>
      <c r="BM628" s="204"/>
      <c r="BN628" s="204"/>
      <c r="BO628" s="204"/>
      <c r="BP628" s="204"/>
      <c r="BQ628" s="204"/>
      <c r="BR628" s="204"/>
      <c r="BS628" s="204"/>
      <c r="BT628" s="204"/>
      <c r="BU628" s="204"/>
      <c r="BV628" s="205"/>
      <c r="BW628" s="205"/>
      <c r="BX628" s="205"/>
      <c r="BY628" s="204"/>
      <c r="BZ628" s="204"/>
      <c r="CA628" s="204"/>
      <c r="CB628" s="205"/>
      <c r="CC628" s="204"/>
      <c r="CD628" s="205"/>
      <c r="CE628" s="204"/>
      <c r="CF628" s="204"/>
      <c r="CG628" s="204"/>
      <c r="CH628" s="206"/>
      <c r="CI628" s="204"/>
      <c r="CJ628" s="204"/>
      <c r="CK628" s="204"/>
      <c r="CL628" s="204"/>
      <c r="CM628" s="204"/>
      <c r="CN628" s="206"/>
      <c r="CO628" s="204"/>
      <c r="CP628" s="204"/>
      <c r="CQ628" s="204"/>
      <c r="CR628" s="207"/>
      <c r="CS628" s="207"/>
      <c r="CT628" s="208"/>
      <c r="CU628" s="209"/>
      <c r="CV628" s="208"/>
      <c r="CW628" s="207"/>
      <c r="CX628" s="207"/>
      <c r="CY628" s="207"/>
    </row>
    <row r="629" spans="3:103">
      <c r="C629" s="192"/>
      <c r="D629" s="192"/>
      <c r="E629" s="192"/>
      <c r="F629" s="192"/>
      <c r="G629" s="193"/>
      <c r="H629" s="192"/>
      <c r="I629" s="192"/>
      <c r="J629" s="194"/>
      <c r="K629" s="195"/>
      <c r="L629" s="195"/>
      <c r="M629" s="196"/>
      <c r="N629" s="197"/>
      <c r="O629" s="196"/>
      <c r="P629" s="198"/>
      <c r="Q629" s="198"/>
      <c r="R629" s="199"/>
      <c r="S629" s="199"/>
      <c r="T629" s="198"/>
      <c r="U629" s="199"/>
      <c r="V629" s="199"/>
      <c r="W629" s="199"/>
      <c r="X629" s="198"/>
      <c r="Y629" s="200"/>
      <c r="Z629" s="198"/>
      <c r="AA629" s="198"/>
      <c r="AB629" s="199"/>
      <c r="AC629" s="199"/>
      <c r="AD629" s="201"/>
      <c r="AE629" s="202"/>
      <c r="AF629" s="202"/>
      <c r="AG629" s="203"/>
      <c r="AH629" s="203"/>
      <c r="AI629" s="203"/>
      <c r="AJ629" s="203"/>
      <c r="AK629" s="203"/>
      <c r="AL629" s="203"/>
      <c r="AM629" s="203"/>
      <c r="AN629" s="203"/>
      <c r="AO629" s="203"/>
      <c r="AP629" s="203"/>
      <c r="AQ629" s="203"/>
      <c r="AR629" s="203"/>
      <c r="AS629" s="203"/>
      <c r="AT629" s="203"/>
      <c r="AU629" s="203"/>
      <c r="AV629" s="203"/>
      <c r="AW629" s="203"/>
      <c r="AX629" s="203"/>
      <c r="AY629" s="203"/>
      <c r="AZ629" s="203"/>
      <c r="BA629" s="203"/>
      <c r="BB629" s="204"/>
      <c r="BC629" s="204"/>
      <c r="BD629" s="204"/>
      <c r="BE629" s="204"/>
      <c r="BF629" s="204"/>
      <c r="BG629" s="204"/>
      <c r="BH629" s="204"/>
      <c r="BI629" s="204"/>
      <c r="BJ629" s="204"/>
      <c r="BK629" s="204"/>
      <c r="BL629" s="204"/>
      <c r="BM629" s="204"/>
      <c r="BN629" s="204"/>
      <c r="BO629" s="204"/>
      <c r="BP629" s="204"/>
      <c r="BQ629" s="204"/>
      <c r="BR629" s="204"/>
      <c r="BS629" s="204"/>
      <c r="BT629" s="204"/>
      <c r="BU629" s="204"/>
      <c r="BV629" s="205"/>
      <c r="BW629" s="205"/>
      <c r="BX629" s="205"/>
      <c r="BY629" s="204"/>
      <c r="BZ629" s="204"/>
      <c r="CA629" s="204"/>
      <c r="CB629" s="205"/>
      <c r="CC629" s="204"/>
      <c r="CD629" s="205"/>
      <c r="CE629" s="204"/>
      <c r="CF629" s="204"/>
      <c r="CG629" s="204"/>
      <c r="CH629" s="206"/>
      <c r="CI629" s="204"/>
      <c r="CJ629" s="204"/>
      <c r="CK629" s="204"/>
      <c r="CL629" s="204"/>
      <c r="CM629" s="204"/>
      <c r="CN629" s="206"/>
      <c r="CO629" s="204"/>
      <c r="CP629" s="204"/>
      <c r="CQ629" s="204"/>
      <c r="CR629" s="207"/>
      <c r="CS629" s="207"/>
      <c r="CT629" s="208"/>
      <c r="CU629" s="209"/>
      <c r="CV629" s="208"/>
      <c r="CW629" s="207"/>
      <c r="CX629" s="207"/>
      <c r="CY629" s="207"/>
    </row>
    <row r="630" spans="3:103">
      <c r="D630" s="192"/>
      <c r="E630" s="192"/>
      <c r="F630" s="192"/>
      <c r="H630" s="192"/>
      <c r="I630" s="192"/>
      <c r="J630" s="194"/>
      <c r="K630" s="192"/>
      <c r="L630" s="195"/>
      <c r="M630" s="195"/>
      <c r="N630" s="197"/>
      <c r="O630" s="196"/>
      <c r="P630" s="196"/>
      <c r="Q630" s="198"/>
      <c r="R630" s="199"/>
      <c r="S630" s="199"/>
      <c r="T630" s="198"/>
      <c r="U630" s="199"/>
      <c r="V630" s="199"/>
      <c r="W630" s="199"/>
      <c r="X630" s="198"/>
      <c r="Y630" s="200"/>
      <c r="Z630" s="198"/>
      <c r="AA630" s="198"/>
      <c r="AB630" s="199"/>
      <c r="AC630" s="199"/>
      <c r="AD630" s="201"/>
      <c r="AE630" s="202"/>
      <c r="AF630" s="202"/>
      <c r="AG630" s="203"/>
      <c r="AH630" s="203"/>
      <c r="AI630" s="203"/>
      <c r="AJ630" s="203"/>
      <c r="AK630" s="203"/>
      <c r="AL630" s="203"/>
      <c r="AM630" s="203"/>
      <c r="AN630" s="203"/>
      <c r="AO630" s="203"/>
      <c r="AP630" s="203"/>
      <c r="AQ630" s="203"/>
      <c r="AR630" s="203"/>
      <c r="AS630" s="203"/>
      <c r="AT630" s="203"/>
      <c r="AU630" s="203"/>
      <c r="AV630" s="203"/>
      <c r="AW630" s="203"/>
      <c r="AX630" s="203"/>
      <c r="AY630" s="203"/>
      <c r="AZ630" s="203"/>
      <c r="BA630" s="203"/>
      <c r="BB630" s="204"/>
      <c r="BC630" s="204"/>
      <c r="BD630" s="204"/>
      <c r="BE630" s="204"/>
      <c r="BF630" s="204"/>
      <c r="BG630" s="204"/>
      <c r="BH630" s="204"/>
      <c r="BI630" s="204"/>
      <c r="BJ630" s="204"/>
      <c r="BK630" s="204"/>
      <c r="BL630" s="204"/>
      <c r="BM630" s="204"/>
      <c r="BN630" s="204"/>
      <c r="BO630" s="204"/>
      <c r="BP630" s="204"/>
      <c r="BQ630" s="204"/>
      <c r="BR630" s="204"/>
      <c r="BS630" s="204"/>
      <c r="BT630" s="204"/>
      <c r="BU630" s="204"/>
      <c r="BV630" s="205"/>
      <c r="BW630" s="205"/>
      <c r="BX630" s="205"/>
      <c r="BY630" s="204"/>
      <c r="BZ630" s="204"/>
      <c r="CA630" s="204"/>
      <c r="CB630" s="205"/>
      <c r="CC630" s="204"/>
      <c r="CD630" s="205"/>
      <c r="CE630" s="204"/>
      <c r="CF630" s="204"/>
      <c r="CG630" s="204"/>
      <c r="CH630" s="206"/>
      <c r="CI630" s="204"/>
      <c r="CJ630" s="204"/>
      <c r="CK630" s="204"/>
      <c r="CL630" s="204"/>
      <c r="CM630" s="204"/>
      <c r="CN630" s="206"/>
      <c r="CO630" s="204"/>
      <c r="CP630" s="204"/>
      <c r="CQ630" s="204"/>
      <c r="CR630" s="207"/>
      <c r="CS630" s="207"/>
      <c r="CT630" s="208"/>
      <c r="CU630" s="209"/>
      <c r="CV630" s="208"/>
      <c r="CW630" s="207"/>
      <c r="CX630" s="207"/>
      <c r="CY630" s="207"/>
    </row>
    <row r="631" spans="3:103">
      <c r="Z631" s="198"/>
      <c r="AA631" s="198"/>
      <c r="AB631" s="199"/>
      <c r="AC631" s="199"/>
      <c r="AD631" s="201"/>
      <c r="AE631" s="202"/>
      <c r="AF631" s="202"/>
      <c r="AG631" s="203"/>
      <c r="AH631" s="203"/>
      <c r="AI631" s="203"/>
      <c r="AJ631" s="203"/>
      <c r="AK631" s="203"/>
      <c r="AL631" s="203"/>
      <c r="AM631" s="203"/>
      <c r="AN631" s="203"/>
      <c r="AO631" s="203"/>
      <c r="AP631" s="203"/>
      <c r="AQ631" s="203"/>
      <c r="AR631" s="203"/>
      <c r="AS631" s="203"/>
      <c r="AT631" s="203"/>
      <c r="AU631" s="203"/>
      <c r="AV631" s="203"/>
      <c r="AW631" s="203"/>
      <c r="AX631" s="203"/>
      <c r="AY631" s="203"/>
      <c r="AZ631" s="203"/>
      <c r="BA631" s="203"/>
      <c r="BB631" s="204"/>
      <c r="BC631" s="204"/>
      <c r="BD631" s="204"/>
      <c r="BE631" s="204"/>
      <c r="BF631" s="204"/>
      <c r="BG631" s="204"/>
      <c r="BH631" s="204"/>
      <c r="BI631" s="204"/>
      <c r="BJ631" s="204"/>
      <c r="BK631" s="204"/>
      <c r="BL631" s="204"/>
      <c r="BM631" s="204"/>
      <c r="BN631" s="204"/>
      <c r="BO631" s="204"/>
      <c r="BP631" s="204"/>
      <c r="BQ631" s="204"/>
      <c r="BR631" s="204"/>
      <c r="BS631" s="204"/>
      <c r="BT631" s="204"/>
      <c r="BU631" s="204"/>
      <c r="BV631" s="205"/>
      <c r="BW631" s="205"/>
      <c r="BX631" s="205"/>
      <c r="BY631" s="204"/>
      <c r="BZ631" s="204"/>
      <c r="CA631" s="204"/>
      <c r="CB631" s="205"/>
      <c r="CC631" s="204"/>
      <c r="CD631" s="205"/>
      <c r="CE631" s="204"/>
      <c r="CF631" s="204"/>
      <c r="CG631" s="204"/>
      <c r="CH631" s="206"/>
      <c r="CI631" s="204"/>
      <c r="CJ631" s="204"/>
      <c r="CK631" s="204"/>
      <c r="CL631" s="204"/>
      <c r="CM631" s="204"/>
      <c r="CN631" s="206"/>
      <c r="CO631" s="204"/>
      <c r="CP631" s="204"/>
      <c r="CQ631" s="204"/>
      <c r="CR631" s="207"/>
      <c r="CS631" s="207"/>
      <c r="CT631" s="208"/>
      <c r="CU631" s="209"/>
      <c r="CV631" s="208"/>
      <c r="CW631" s="207"/>
      <c r="CX631" s="207"/>
      <c r="CY631" s="207"/>
    </row>
    <row r="632" spans="3:103">
      <c r="C632" s="192"/>
      <c r="D632" s="192"/>
      <c r="E632" s="192"/>
      <c r="F632" s="192"/>
      <c r="G632" s="193"/>
      <c r="H632" s="192"/>
      <c r="I632" s="192"/>
      <c r="J632" s="194"/>
      <c r="K632" s="195"/>
      <c r="L632" s="195"/>
      <c r="M632" s="196"/>
      <c r="N632" s="197"/>
      <c r="O632" s="196"/>
      <c r="P632" s="198"/>
      <c r="Q632" s="198"/>
      <c r="R632" s="199"/>
      <c r="S632" s="199"/>
      <c r="T632" s="198"/>
      <c r="U632" s="199"/>
      <c r="V632" s="199"/>
      <c r="W632" s="199"/>
      <c r="X632" s="198"/>
      <c r="Y632" s="200"/>
      <c r="Z632" s="198"/>
      <c r="AA632" s="198"/>
      <c r="AB632" s="199"/>
      <c r="AC632" s="199"/>
      <c r="AD632" s="201"/>
      <c r="AE632" s="202"/>
      <c r="AF632" s="202"/>
      <c r="AG632" s="203"/>
      <c r="AH632" s="203"/>
      <c r="AI632" s="203"/>
      <c r="AJ632" s="203"/>
      <c r="AK632" s="203"/>
      <c r="AL632" s="203"/>
      <c r="AM632" s="203"/>
      <c r="AN632" s="203"/>
      <c r="AO632" s="203"/>
      <c r="AP632" s="203"/>
      <c r="AQ632" s="203"/>
      <c r="AR632" s="203"/>
      <c r="AS632" s="203"/>
      <c r="AT632" s="203"/>
      <c r="AU632" s="203"/>
      <c r="AV632" s="203"/>
      <c r="AW632" s="203"/>
      <c r="AX632" s="203"/>
      <c r="AY632" s="203"/>
      <c r="AZ632" s="203"/>
      <c r="BA632" s="203"/>
      <c r="BB632" s="204"/>
      <c r="BC632" s="204"/>
      <c r="BD632" s="204"/>
      <c r="BE632" s="204"/>
      <c r="BF632" s="204"/>
      <c r="BG632" s="204"/>
      <c r="BH632" s="204"/>
      <c r="BI632" s="204"/>
      <c r="BJ632" s="204"/>
      <c r="BK632" s="204"/>
      <c r="BL632" s="204"/>
      <c r="BM632" s="204"/>
      <c r="BN632" s="204"/>
      <c r="BO632" s="204"/>
      <c r="BP632" s="204"/>
      <c r="BQ632" s="204"/>
      <c r="BR632" s="204"/>
      <c r="BS632" s="204"/>
      <c r="BT632" s="204"/>
      <c r="BU632" s="204"/>
      <c r="BV632" s="205"/>
      <c r="BW632" s="205"/>
      <c r="BX632" s="205"/>
      <c r="BY632" s="204"/>
      <c r="BZ632" s="204"/>
      <c r="CA632" s="204"/>
      <c r="CB632" s="205"/>
      <c r="CC632" s="204"/>
      <c r="CD632" s="205"/>
      <c r="CE632" s="204"/>
      <c r="CF632" s="204"/>
      <c r="CG632" s="204"/>
      <c r="CH632" s="206"/>
      <c r="CI632" s="204"/>
      <c r="CJ632" s="204"/>
      <c r="CK632" s="204"/>
      <c r="CL632" s="204"/>
      <c r="CM632" s="204"/>
      <c r="CN632" s="206"/>
      <c r="CO632" s="204"/>
      <c r="CP632" s="204"/>
      <c r="CQ632" s="204"/>
      <c r="CR632" s="207"/>
      <c r="CS632" s="207"/>
      <c r="CT632" s="208"/>
      <c r="CU632" s="209"/>
      <c r="CV632" s="208"/>
      <c r="CW632" s="207"/>
      <c r="CX632" s="207"/>
      <c r="CY632" s="207"/>
    </row>
    <row r="633" spans="3:103">
      <c r="D633" s="192"/>
      <c r="E633" s="192"/>
      <c r="F633" s="192"/>
      <c r="H633" s="192"/>
      <c r="I633" s="192"/>
      <c r="J633" s="194"/>
      <c r="K633" s="192"/>
      <c r="L633" s="195"/>
      <c r="M633" s="195"/>
      <c r="N633" s="197"/>
      <c r="O633" s="196"/>
      <c r="P633" s="196"/>
      <c r="Q633" s="198"/>
      <c r="R633" s="199"/>
      <c r="S633" s="199"/>
      <c r="T633" s="198"/>
      <c r="U633" s="199"/>
      <c r="V633" s="199"/>
      <c r="W633" s="199"/>
      <c r="X633" s="198"/>
      <c r="Y633" s="200"/>
      <c r="Z633" s="198"/>
      <c r="AA633" s="198"/>
      <c r="AB633" s="199"/>
      <c r="AC633" s="199"/>
      <c r="AD633" s="201"/>
      <c r="AE633" s="202"/>
      <c r="AF633" s="202"/>
      <c r="AG633" s="203"/>
      <c r="AH633" s="203"/>
      <c r="AI633" s="203"/>
      <c r="AJ633" s="203"/>
      <c r="AK633" s="203"/>
      <c r="AL633" s="203"/>
      <c r="AM633" s="203"/>
      <c r="AN633" s="203"/>
      <c r="AO633" s="203"/>
      <c r="AP633" s="203"/>
      <c r="AQ633" s="203"/>
      <c r="AR633" s="203"/>
      <c r="AS633" s="203"/>
      <c r="AT633" s="203"/>
      <c r="AU633" s="203"/>
      <c r="AV633" s="203"/>
      <c r="AW633" s="203"/>
      <c r="AX633" s="203"/>
      <c r="AY633" s="203"/>
      <c r="AZ633" s="203"/>
      <c r="BA633" s="203"/>
      <c r="BB633" s="204"/>
      <c r="BC633" s="204"/>
      <c r="BD633" s="204"/>
      <c r="BE633" s="204"/>
      <c r="BF633" s="204"/>
      <c r="BG633" s="204"/>
      <c r="BH633" s="204"/>
      <c r="BI633" s="204"/>
      <c r="BJ633" s="204"/>
      <c r="BK633" s="204"/>
      <c r="BL633" s="204"/>
      <c r="BM633" s="204"/>
      <c r="BN633" s="204"/>
      <c r="BO633" s="204"/>
      <c r="BP633" s="204"/>
      <c r="BQ633" s="204"/>
      <c r="BR633" s="204"/>
      <c r="BS633" s="204"/>
      <c r="BT633" s="204"/>
      <c r="BU633" s="204"/>
      <c r="BV633" s="205"/>
      <c r="BW633" s="205"/>
      <c r="BX633" s="205"/>
      <c r="BY633" s="204"/>
      <c r="BZ633" s="204"/>
      <c r="CA633" s="204"/>
      <c r="CB633" s="205"/>
      <c r="CC633" s="204"/>
      <c r="CD633" s="205"/>
      <c r="CE633" s="204"/>
      <c r="CF633" s="204"/>
      <c r="CG633" s="204"/>
      <c r="CH633" s="206"/>
      <c r="CI633" s="204"/>
      <c r="CJ633" s="204"/>
      <c r="CK633" s="204"/>
      <c r="CL633" s="204"/>
      <c r="CM633" s="204"/>
      <c r="CN633" s="206"/>
      <c r="CO633" s="204"/>
      <c r="CP633" s="204"/>
      <c r="CQ633" s="204"/>
      <c r="CR633" s="207"/>
      <c r="CS633" s="207"/>
      <c r="CT633" s="208"/>
      <c r="CU633" s="209"/>
      <c r="CV633" s="208"/>
      <c r="CW633" s="207"/>
      <c r="CX633" s="207"/>
      <c r="CY633" s="207"/>
    </row>
    <row r="634" spans="3:103">
      <c r="Z634" s="198"/>
      <c r="AA634" s="198"/>
      <c r="AB634" s="199"/>
      <c r="AC634" s="199"/>
      <c r="AD634" s="201"/>
      <c r="AE634" s="202"/>
      <c r="AF634" s="202"/>
      <c r="AG634" s="203"/>
      <c r="AH634" s="203"/>
      <c r="AI634" s="203"/>
      <c r="AJ634" s="203"/>
      <c r="AK634" s="203"/>
      <c r="AL634" s="203"/>
      <c r="AM634" s="203"/>
      <c r="AN634" s="203"/>
      <c r="AO634" s="203"/>
      <c r="AP634" s="203"/>
      <c r="AQ634" s="203"/>
      <c r="AR634" s="203"/>
      <c r="AS634" s="203"/>
      <c r="AT634" s="203"/>
      <c r="AU634" s="203"/>
      <c r="AV634" s="203"/>
      <c r="AW634" s="203"/>
      <c r="AX634" s="203"/>
      <c r="AY634" s="203"/>
      <c r="AZ634" s="203"/>
      <c r="BA634" s="203"/>
      <c r="BB634" s="204"/>
      <c r="BC634" s="204"/>
      <c r="BD634" s="204"/>
      <c r="BE634" s="204"/>
      <c r="BF634" s="204"/>
      <c r="BG634" s="204"/>
      <c r="BH634" s="204"/>
      <c r="BI634" s="204"/>
      <c r="BJ634" s="204"/>
      <c r="BK634" s="204"/>
      <c r="BL634" s="204"/>
      <c r="BM634" s="204"/>
      <c r="BN634" s="204"/>
      <c r="BO634" s="204"/>
      <c r="BP634" s="204"/>
      <c r="BQ634" s="204"/>
      <c r="BR634" s="204"/>
      <c r="BS634" s="204"/>
      <c r="BT634" s="204"/>
      <c r="BU634" s="204"/>
      <c r="BV634" s="205"/>
      <c r="BW634" s="205"/>
      <c r="BX634" s="205"/>
      <c r="BY634" s="204"/>
      <c r="BZ634" s="204"/>
      <c r="CA634" s="204"/>
      <c r="CB634" s="205"/>
      <c r="CC634" s="204"/>
      <c r="CD634" s="205"/>
      <c r="CE634" s="204"/>
      <c r="CF634" s="204"/>
      <c r="CG634" s="204"/>
      <c r="CH634" s="206"/>
      <c r="CI634" s="204"/>
      <c r="CJ634" s="204"/>
      <c r="CK634" s="204"/>
      <c r="CL634" s="204"/>
      <c r="CM634" s="204"/>
      <c r="CN634" s="206"/>
      <c r="CO634" s="204"/>
      <c r="CP634" s="204"/>
      <c r="CQ634" s="204"/>
      <c r="CR634" s="207"/>
      <c r="CS634" s="207"/>
      <c r="CT634" s="208"/>
      <c r="CU634" s="209"/>
      <c r="CV634" s="208"/>
      <c r="CW634" s="207"/>
      <c r="CX634" s="207"/>
      <c r="CY634" s="207"/>
    </row>
    <row r="635" spans="3:103">
      <c r="Z635" s="198"/>
      <c r="AA635" s="198"/>
      <c r="AB635" s="199"/>
      <c r="AC635" s="199"/>
      <c r="AD635" s="201"/>
      <c r="AE635" s="202"/>
      <c r="AF635" s="202"/>
      <c r="AG635" s="203"/>
      <c r="AH635" s="203"/>
      <c r="AI635" s="203"/>
      <c r="AJ635" s="203"/>
      <c r="AK635" s="203"/>
      <c r="AL635" s="203"/>
      <c r="AM635" s="203"/>
      <c r="AN635" s="203"/>
      <c r="AO635" s="203"/>
      <c r="AP635" s="203"/>
      <c r="AQ635" s="203"/>
      <c r="AR635" s="203"/>
      <c r="AS635" s="203"/>
      <c r="AT635" s="203"/>
      <c r="AU635" s="203"/>
      <c r="AV635" s="203"/>
      <c r="AW635" s="203"/>
      <c r="AX635" s="203"/>
      <c r="AY635" s="203"/>
      <c r="AZ635" s="203"/>
      <c r="BA635" s="203"/>
      <c r="BB635" s="204"/>
      <c r="BC635" s="204"/>
      <c r="BD635" s="204"/>
      <c r="BE635" s="204"/>
      <c r="BF635" s="204"/>
      <c r="BG635" s="204"/>
      <c r="BH635" s="204"/>
      <c r="BI635" s="204"/>
      <c r="BJ635" s="204"/>
      <c r="BK635" s="204"/>
      <c r="BL635" s="204"/>
      <c r="BM635" s="204"/>
      <c r="BN635" s="204"/>
      <c r="BO635" s="204"/>
      <c r="BP635" s="204"/>
      <c r="BQ635" s="204"/>
      <c r="BR635" s="204"/>
      <c r="BS635" s="204"/>
      <c r="BT635" s="204"/>
      <c r="BU635" s="204"/>
      <c r="BV635" s="205"/>
      <c r="BW635" s="205"/>
      <c r="BX635" s="205"/>
      <c r="BY635" s="204"/>
      <c r="BZ635" s="204"/>
      <c r="CA635" s="204"/>
      <c r="CB635" s="205"/>
      <c r="CC635" s="204"/>
      <c r="CD635" s="205"/>
      <c r="CE635" s="204"/>
      <c r="CF635" s="204"/>
      <c r="CG635" s="204"/>
      <c r="CH635" s="206"/>
      <c r="CI635" s="204"/>
      <c r="CJ635" s="204"/>
      <c r="CK635" s="204"/>
      <c r="CL635" s="204"/>
      <c r="CM635" s="204"/>
      <c r="CN635" s="206"/>
      <c r="CO635" s="204"/>
      <c r="CP635" s="204"/>
      <c r="CQ635" s="204"/>
      <c r="CR635" s="207"/>
      <c r="CS635" s="207"/>
      <c r="CT635" s="208"/>
      <c r="CU635" s="209"/>
      <c r="CV635" s="208"/>
      <c r="CW635" s="207"/>
      <c r="CX635" s="207"/>
      <c r="CY635" s="207"/>
    </row>
    <row r="636" spans="3:103">
      <c r="Z636" s="198"/>
      <c r="AA636" s="198"/>
      <c r="AB636" s="199"/>
      <c r="AC636" s="199"/>
      <c r="AD636" s="201"/>
      <c r="AE636" s="202"/>
      <c r="AF636" s="202"/>
      <c r="AG636" s="203"/>
      <c r="AH636" s="203"/>
      <c r="AI636" s="203"/>
      <c r="AJ636" s="203"/>
      <c r="AK636" s="203"/>
      <c r="AL636" s="203"/>
      <c r="AM636" s="203"/>
      <c r="AN636" s="203"/>
      <c r="AO636" s="203"/>
      <c r="AP636" s="203"/>
      <c r="AQ636" s="203"/>
      <c r="AR636" s="203"/>
      <c r="AS636" s="203"/>
      <c r="AT636" s="203"/>
      <c r="AU636" s="203"/>
      <c r="AV636" s="203"/>
      <c r="AW636" s="203"/>
      <c r="AX636" s="203"/>
      <c r="AY636" s="203"/>
      <c r="AZ636" s="203"/>
      <c r="BA636" s="203"/>
      <c r="BB636" s="204"/>
      <c r="BC636" s="204"/>
      <c r="BD636" s="204"/>
      <c r="BE636" s="204"/>
      <c r="BF636" s="204"/>
      <c r="BG636" s="204"/>
      <c r="BH636" s="204"/>
      <c r="BI636" s="204"/>
      <c r="BJ636" s="204"/>
      <c r="BK636" s="204"/>
      <c r="BL636" s="204"/>
      <c r="BM636" s="204"/>
      <c r="BN636" s="204"/>
      <c r="BO636" s="204"/>
      <c r="BP636" s="204"/>
      <c r="BQ636" s="204"/>
      <c r="BR636" s="204"/>
      <c r="BS636" s="204"/>
      <c r="BT636" s="204"/>
      <c r="BU636" s="204"/>
      <c r="BV636" s="205"/>
      <c r="BW636" s="205"/>
      <c r="BX636" s="205"/>
      <c r="BY636" s="204"/>
      <c r="BZ636" s="204"/>
      <c r="CA636" s="204"/>
      <c r="CB636" s="205"/>
      <c r="CC636" s="204"/>
      <c r="CD636" s="205"/>
      <c r="CE636" s="204"/>
      <c r="CF636" s="204"/>
      <c r="CG636" s="204"/>
      <c r="CH636" s="206"/>
      <c r="CI636" s="204"/>
      <c r="CJ636" s="204"/>
      <c r="CK636" s="204"/>
      <c r="CL636" s="204"/>
      <c r="CM636" s="204"/>
      <c r="CN636" s="206"/>
      <c r="CO636" s="204"/>
      <c r="CP636" s="204"/>
      <c r="CQ636" s="204"/>
      <c r="CR636" s="207"/>
      <c r="CS636" s="207"/>
      <c r="CT636" s="208"/>
      <c r="CU636" s="209"/>
      <c r="CV636" s="208"/>
      <c r="CW636" s="207"/>
      <c r="CX636" s="207"/>
      <c r="CY636" s="207"/>
    </row>
    <row r="637" spans="3:103">
      <c r="Z637" s="198"/>
      <c r="AA637" s="198"/>
      <c r="AB637" s="199"/>
      <c r="AC637" s="199"/>
      <c r="AD637" s="201"/>
      <c r="AE637" s="202"/>
      <c r="AF637" s="202"/>
      <c r="AG637" s="203"/>
      <c r="AH637" s="203"/>
      <c r="AI637" s="203"/>
      <c r="AJ637" s="203"/>
      <c r="AK637" s="203"/>
      <c r="AL637" s="203"/>
      <c r="AM637" s="203"/>
      <c r="AN637" s="203"/>
      <c r="AO637" s="203"/>
      <c r="AP637" s="203"/>
      <c r="AQ637" s="203"/>
      <c r="AR637" s="203"/>
      <c r="AS637" s="203"/>
      <c r="AT637" s="203"/>
      <c r="AU637" s="203"/>
      <c r="AV637" s="203"/>
      <c r="AW637" s="203"/>
      <c r="AX637" s="203"/>
      <c r="AY637" s="203"/>
      <c r="AZ637" s="203"/>
      <c r="BA637" s="203"/>
      <c r="BB637" s="204"/>
      <c r="BC637" s="204"/>
      <c r="BD637" s="204"/>
      <c r="BE637" s="204"/>
      <c r="BF637" s="204"/>
      <c r="BG637" s="204"/>
      <c r="BH637" s="204"/>
      <c r="BI637" s="204"/>
      <c r="BJ637" s="204"/>
      <c r="BK637" s="204"/>
      <c r="BL637" s="204"/>
      <c r="BM637" s="204"/>
      <c r="BN637" s="204"/>
      <c r="BO637" s="204"/>
      <c r="BP637" s="204"/>
      <c r="BQ637" s="204"/>
      <c r="BR637" s="204"/>
      <c r="BS637" s="204"/>
      <c r="BT637" s="204"/>
      <c r="BU637" s="204"/>
      <c r="BV637" s="205"/>
      <c r="BW637" s="205"/>
      <c r="BX637" s="205"/>
      <c r="BY637" s="204"/>
      <c r="BZ637" s="204"/>
      <c r="CA637" s="204"/>
      <c r="CB637" s="205"/>
      <c r="CC637" s="204"/>
      <c r="CD637" s="205"/>
      <c r="CE637" s="204"/>
      <c r="CF637" s="204"/>
      <c r="CG637" s="204"/>
      <c r="CH637" s="206"/>
      <c r="CI637" s="204"/>
      <c r="CJ637" s="204"/>
      <c r="CK637" s="204"/>
      <c r="CL637" s="204"/>
      <c r="CM637" s="204"/>
      <c r="CN637" s="206"/>
      <c r="CO637" s="204"/>
      <c r="CP637" s="204"/>
      <c r="CQ637" s="204"/>
      <c r="CR637" s="207"/>
      <c r="CS637" s="207"/>
      <c r="CT637" s="208"/>
      <c r="CU637" s="209"/>
      <c r="CV637" s="208"/>
      <c r="CW637" s="207"/>
      <c r="CX637" s="207"/>
      <c r="CY637" s="207"/>
    </row>
    <row r="638" spans="3:103">
      <c r="C638" s="192"/>
      <c r="D638" s="192"/>
      <c r="E638" s="192"/>
      <c r="F638" s="192"/>
      <c r="G638" s="193"/>
      <c r="H638" s="192"/>
      <c r="I638" s="192"/>
      <c r="J638" s="194"/>
      <c r="K638" s="195"/>
      <c r="L638" s="195"/>
      <c r="M638" s="196"/>
      <c r="N638" s="197"/>
      <c r="O638" s="196"/>
      <c r="P638" s="198"/>
      <c r="Q638" s="198"/>
      <c r="R638" s="199"/>
      <c r="S638" s="199"/>
      <c r="T638" s="198"/>
      <c r="U638" s="199"/>
      <c r="V638" s="199"/>
      <c r="W638" s="199"/>
      <c r="X638" s="198"/>
      <c r="Y638" s="200"/>
      <c r="Z638" s="198"/>
      <c r="AA638" s="198"/>
      <c r="AB638" s="199"/>
      <c r="AC638" s="199"/>
      <c r="AD638" s="201"/>
      <c r="AE638" s="202"/>
      <c r="AF638" s="202"/>
      <c r="AG638" s="203"/>
      <c r="AH638" s="203"/>
      <c r="AI638" s="203"/>
      <c r="AJ638" s="203"/>
      <c r="AK638" s="203"/>
      <c r="AL638" s="203"/>
      <c r="AM638" s="203"/>
      <c r="AN638" s="203"/>
      <c r="AO638" s="203"/>
      <c r="AP638" s="203"/>
      <c r="AQ638" s="203"/>
      <c r="AR638" s="203"/>
      <c r="AS638" s="203"/>
      <c r="AT638" s="203"/>
      <c r="AU638" s="203"/>
      <c r="AV638" s="203"/>
      <c r="AW638" s="203"/>
      <c r="AX638" s="203"/>
      <c r="AY638" s="203"/>
      <c r="AZ638" s="203"/>
      <c r="BA638" s="203"/>
      <c r="BB638" s="204"/>
      <c r="BC638" s="204"/>
      <c r="BD638" s="204"/>
      <c r="BE638" s="204"/>
      <c r="BF638" s="204"/>
      <c r="BG638" s="204"/>
      <c r="BH638" s="204"/>
      <c r="BI638" s="204"/>
      <c r="BJ638" s="204"/>
      <c r="BK638" s="204"/>
      <c r="BL638" s="204"/>
      <c r="BM638" s="204"/>
      <c r="BN638" s="204"/>
      <c r="BO638" s="204"/>
      <c r="BP638" s="204"/>
      <c r="BQ638" s="204"/>
      <c r="BR638" s="204"/>
      <c r="BS638" s="204"/>
      <c r="BT638" s="204"/>
      <c r="BU638" s="204"/>
      <c r="BV638" s="205"/>
      <c r="BW638" s="205"/>
      <c r="BX638" s="205"/>
      <c r="BY638" s="204"/>
      <c r="BZ638" s="204"/>
      <c r="CA638" s="204"/>
      <c r="CB638" s="205"/>
      <c r="CC638" s="204"/>
      <c r="CD638" s="205"/>
      <c r="CE638" s="204"/>
      <c r="CF638" s="204"/>
      <c r="CG638" s="204"/>
      <c r="CH638" s="206"/>
      <c r="CI638" s="204"/>
      <c r="CJ638" s="204"/>
      <c r="CK638" s="204"/>
      <c r="CL638" s="204"/>
      <c r="CM638" s="204"/>
      <c r="CN638" s="206"/>
      <c r="CO638" s="204"/>
      <c r="CP638" s="204"/>
      <c r="CQ638" s="204"/>
      <c r="CR638" s="207"/>
      <c r="CS638" s="207"/>
      <c r="CT638" s="208"/>
      <c r="CU638" s="209"/>
      <c r="CV638" s="208"/>
      <c r="CW638" s="207"/>
      <c r="CX638" s="207"/>
      <c r="CY638" s="207"/>
    </row>
    <row r="639" spans="3:103">
      <c r="D639" s="192"/>
      <c r="E639" s="192"/>
      <c r="F639" s="192"/>
      <c r="H639" s="192"/>
      <c r="I639" s="192"/>
      <c r="J639" s="194"/>
      <c r="K639" s="192"/>
      <c r="L639" s="195"/>
      <c r="M639" s="195"/>
      <c r="N639" s="197"/>
      <c r="O639" s="196"/>
      <c r="P639" s="196"/>
      <c r="Q639" s="198"/>
      <c r="R639" s="199"/>
      <c r="S639" s="199"/>
      <c r="T639" s="198"/>
      <c r="U639" s="199"/>
      <c r="V639" s="199"/>
      <c r="W639" s="199"/>
      <c r="X639" s="198"/>
      <c r="Y639" s="200"/>
      <c r="Z639" s="198"/>
      <c r="AA639" s="198"/>
      <c r="AB639" s="199"/>
      <c r="AC639" s="199"/>
      <c r="AD639" s="201"/>
      <c r="AE639" s="202"/>
      <c r="AF639" s="202"/>
      <c r="AG639" s="203"/>
      <c r="AH639" s="203"/>
      <c r="AI639" s="203"/>
      <c r="AJ639" s="203"/>
      <c r="AK639" s="203"/>
      <c r="AL639" s="203"/>
      <c r="AM639" s="203"/>
      <c r="AN639" s="203"/>
      <c r="AO639" s="203"/>
      <c r="AP639" s="203"/>
      <c r="AQ639" s="203"/>
      <c r="AR639" s="203"/>
      <c r="AS639" s="203"/>
      <c r="AT639" s="203"/>
      <c r="AU639" s="203"/>
      <c r="AV639" s="203"/>
      <c r="AW639" s="203"/>
      <c r="AX639" s="203"/>
      <c r="AY639" s="203"/>
      <c r="AZ639" s="203"/>
      <c r="BA639" s="203"/>
      <c r="BB639" s="204"/>
      <c r="BC639" s="204"/>
      <c r="BD639" s="204"/>
      <c r="BE639" s="204"/>
      <c r="BF639" s="204"/>
      <c r="BG639" s="204"/>
      <c r="BH639" s="204"/>
      <c r="BI639" s="204"/>
      <c r="BJ639" s="204"/>
      <c r="BK639" s="204"/>
      <c r="BL639" s="204"/>
      <c r="BM639" s="204"/>
      <c r="BN639" s="204"/>
      <c r="BO639" s="204"/>
      <c r="BP639" s="204"/>
      <c r="BQ639" s="204"/>
      <c r="BR639" s="204"/>
      <c r="BS639" s="204"/>
      <c r="BT639" s="204"/>
      <c r="BU639" s="204"/>
      <c r="BV639" s="205"/>
      <c r="BW639" s="205"/>
      <c r="BX639" s="205"/>
      <c r="BY639" s="204"/>
      <c r="BZ639" s="204"/>
      <c r="CA639" s="204"/>
      <c r="CB639" s="205"/>
      <c r="CC639" s="204"/>
      <c r="CD639" s="205"/>
      <c r="CE639" s="204"/>
      <c r="CF639" s="204"/>
      <c r="CG639" s="204"/>
      <c r="CH639" s="206"/>
      <c r="CI639" s="204"/>
      <c r="CJ639" s="204"/>
      <c r="CK639" s="204"/>
      <c r="CL639" s="204"/>
      <c r="CM639" s="204"/>
      <c r="CN639" s="206"/>
      <c r="CO639" s="204"/>
      <c r="CP639" s="204"/>
      <c r="CQ639" s="204"/>
      <c r="CR639" s="207"/>
      <c r="CS639" s="207"/>
      <c r="CT639" s="208"/>
      <c r="CU639" s="209"/>
      <c r="CV639" s="208"/>
      <c r="CW639" s="207"/>
      <c r="CX639" s="207"/>
      <c r="CY639" s="207"/>
    </row>
    <row r="640" spans="3:103">
      <c r="Z640" s="198"/>
      <c r="AA640" s="198"/>
      <c r="AB640" s="199"/>
      <c r="AC640" s="199"/>
      <c r="AD640" s="201"/>
      <c r="AE640" s="202"/>
      <c r="AF640" s="202"/>
      <c r="AG640" s="203"/>
      <c r="AH640" s="203"/>
      <c r="AI640" s="203"/>
      <c r="AJ640" s="203"/>
      <c r="AK640" s="203"/>
      <c r="AL640" s="203"/>
      <c r="AM640" s="203"/>
      <c r="AN640" s="203"/>
      <c r="AO640" s="203"/>
      <c r="AP640" s="203"/>
      <c r="AQ640" s="203"/>
      <c r="AR640" s="203"/>
      <c r="AS640" s="203"/>
      <c r="AT640" s="203"/>
      <c r="AU640" s="203"/>
      <c r="AV640" s="203"/>
      <c r="AW640" s="203"/>
      <c r="AX640" s="203"/>
      <c r="AY640" s="203"/>
      <c r="AZ640" s="203"/>
      <c r="BA640" s="203"/>
      <c r="BB640" s="204"/>
      <c r="BC640" s="204"/>
      <c r="BD640" s="204"/>
      <c r="BE640" s="204"/>
      <c r="BF640" s="204"/>
      <c r="BG640" s="204"/>
      <c r="BH640" s="204"/>
      <c r="BI640" s="204"/>
      <c r="BJ640" s="204"/>
      <c r="BK640" s="204"/>
      <c r="BL640" s="204"/>
      <c r="BM640" s="204"/>
      <c r="BN640" s="204"/>
      <c r="BO640" s="204"/>
      <c r="BP640" s="204"/>
      <c r="BQ640" s="204"/>
      <c r="BR640" s="204"/>
      <c r="BS640" s="204"/>
      <c r="BT640" s="204"/>
      <c r="BU640" s="204"/>
      <c r="BV640" s="205"/>
      <c r="BW640" s="205"/>
      <c r="BX640" s="205"/>
      <c r="BY640" s="204"/>
      <c r="BZ640" s="204"/>
      <c r="CA640" s="204"/>
      <c r="CB640" s="205"/>
      <c r="CC640" s="204"/>
      <c r="CD640" s="205"/>
      <c r="CE640" s="204"/>
      <c r="CF640" s="204"/>
      <c r="CG640" s="204"/>
      <c r="CH640" s="206"/>
      <c r="CI640" s="204"/>
      <c r="CJ640" s="204"/>
      <c r="CK640" s="204"/>
      <c r="CL640" s="204"/>
      <c r="CM640" s="204"/>
      <c r="CN640" s="206"/>
      <c r="CO640" s="204"/>
      <c r="CP640" s="204"/>
      <c r="CQ640" s="204"/>
      <c r="CR640" s="207"/>
      <c r="CS640" s="207"/>
      <c r="CT640" s="208"/>
      <c r="CU640" s="209"/>
      <c r="CV640" s="208"/>
      <c r="CW640" s="207"/>
      <c r="CX640" s="207"/>
      <c r="CY640" s="207"/>
    </row>
    <row r="641" spans="3:103">
      <c r="C641" s="192"/>
      <c r="D641" s="192"/>
      <c r="E641" s="192"/>
      <c r="F641" s="192"/>
      <c r="G641" s="193"/>
      <c r="H641" s="192"/>
      <c r="I641" s="192"/>
      <c r="J641" s="194"/>
      <c r="K641" s="195"/>
      <c r="L641" s="195"/>
      <c r="M641" s="196"/>
      <c r="N641" s="197"/>
      <c r="O641" s="196"/>
      <c r="P641" s="198"/>
      <c r="Q641" s="198"/>
      <c r="R641" s="199"/>
      <c r="S641" s="199"/>
      <c r="T641" s="198"/>
      <c r="U641" s="199"/>
      <c r="V641" s="199"/>
      <c r="W641" s="199"/>
      <c r="X641" s="198"/>
      <c r="Y641" s="200"/>
      <c r="Z641" s="198"/>
      <c r="AA641" s="198"/>
      <c r="AB641" s="199"/>
      <c r="AC641" s="199"/>
      <c r="AD641" s="201"/>
      <c r="AE641" s="202"/>
      <c r="AF641" s="202"/>
      <c r="AG641" s="203"/>
      <c r="AH641" s="203"/>
      <c r="AI641" s="203"/>
      <c r="AJ641" s="203"/>
      <c r="AK641" s="203"/>
      <c r="AL641" s="203"/>
      <c r="AM641" s="203"/>
      <c r="AN641" s="203"/>
      <c r="AO641" s="203"/>
      <c r="AP641" s="203"/>
      <c r="AQ641" s="203"/>
      <c r="AR641" s="203"/>
      <c r="AS641" s="203"/>
      <c r="AT641" s="203"/>
      <c r="AU641" s="203"/>
      <c r="AV641" s="203"/>
      <c r="AW641" s="203"/>
      <c r="AX641" s="203"/>
      <c r="AY641" s="203"/>
      <c r="AZ641" s="203"/>
      <c r="BA641" s="203"/>
      <c r="BB641" s="204"/>
      <c r="BC641" s="204"/>
      <c r="BD641" s="204"/>
      <c r="BE641" s="204"/>
      <c r="BF641" s="204"/>
      <c r="BG641" s="204"/>
      <c r="BH641" s="204"/>
      <c r="BI641" s="204"/>
      <c r="BJ641" s="204"/>
      <c r="BK641" s="204"/>
      <c r="BL641" s="204"/>
      <c r="BM641" s="204"/>
      <c r="BN641" s="204"/>
      <c r="BO641" s="204"/>
      <c r="BP641" s="204"/>
      <c r="BQ641" s="204"/>
      <c r="BR641" s="204"/>
      <c r="BS641" s="204"/>
      <c r="BT641" s="204"/>
      <c r="BU641" s="204"/>
      <c r="BV641" s="205"/>
      <c r="BW641" s="205"/>
      <c r="BX641" s="205"/>
      <c r="BY641" s="204"/>
      <c r="BZ641" s="204"/>
      <c r="CA641" s="204"/>
      <c r="CB641" s="205"/>
      <c r="CC641" s="204"/>
      <c r="CD641" s="205"/>
      <c r="CE641" s="204"/>
      <c r="CF641" s="204"/>
      <c r="CG641" s="204"/>
      <c r="CH641" s="206"/>
      <c r="CI641" s="204"/>
      <c r="CJ641" s="204"/>
      <c r="CK641" s="204"/>
      <c r="CL641" s="204"/>
      <c r="CM641" s="204"/>
      <c r="CN641" s="206"/>
      <c r="CO641" s="204"/>
      <c r="CP641" s="204"/>
      <c r="CQ641" s="204"/>
      <c r="CR641" s="207"/>
      <c r="CS641" s="207"/>
      <c r="CT641" s="208"/>
      <c r="CU641" s="209"/>
      <c r="CV641" s="208"/>
      <c r="CW641" s="207"/>
      <c r="CX641" s="207"/>
      <c r="CY641" s="207"/>
    </row>
    <row r="642" spans="3:103">
      <c r="D642" s="192"/>
      <c r="E642" s="192"/>
      <c r="F642" s="192"/>
      <c r="H642" s="192"/>
      <c r="I642" s="192"/>
      <c r="J642" s="194"/>
      <c r="K642" s="192"/>
      <c r="L642" s="195"/>
      <c r="M642" s="195"/>
      <c r="N642" s="197"/>
      <c r="O642" s="196"/>
      <c r="P642" s="196"/>
      <c r="Q642" s="198"/>
      <c r="R642" s="199"/>
      <c r="S642" s="199"/>
      <c r="T642" s="198"/>
      <c r="U642" s="199"/>
      <c r="V642" s="199"/>
      <c r="W642" s="199"/>
      <c r="X642" s="198"/>
      <c r="Y642" s="200"/>
      <c r="Z642" s="198"/>
      <c r="AA642" s="198"/>
      <c r="AB642" s="199"/>
      <c r="AC642" s="199"/>
      <c r="AD642" s="201"/>
      <c r="AE642" s="202"/>
      <c r="AF642" s="202"/>
      <c r="AG642" s="203"/>
      <c r="AH642" s="203"/>
      <c r="AI642" s="203"/>
      <c r="AJ642" s="203"/>
      <c r="AK642" s="203"/>
      <c r="AL642" s="203"/>
      <c r="AM642" s="203"/>
      <c r="AN642" s="203"/>
      <c r="AO642" s="203"/>
      <c r="AP642" s="203"/>
      <c r="AQ642" s="203"/>
      <c r="AR642" s="203"/>
      <c r="AS642" s="203"/>
      <c r="AT642" s="203"/>
      <c r="AU642" s="203"/>
      <c r="AV642" s="203"/>
      <c r="AW642" s="203"/>
      <c r="AX642" s="203"/>
      <c r="AY642" s="203"/>
      <c r="AZ642" s="203"/>
      <c r="BA642" s="203"/>
      <c r="BB642" s="204"/>
      <c r="BC642" s="204"/>
      <c r="BD642" s="204"/>
      <c r="BE642" s="204"/>
      <c r="BF642" s="204"/>
      <c r="BG642" s="204"/>
      <c r="BH642" s="204"/>
      <c r="BI642" s="204"/>
      <c r="BJ642" s="204"/>
      <c r="BK642" s="204"/>
      <c r="BL642" s="204"/>
      <c r="BM642" s="204"/>
      <c r="BN642" s="204"/>
      <c r="BO642" s="204"/>
      <c r="BP642" s="204"/>
      <c r="BQ642" s="204"/>
      <c r="BR642" s="204"/>
      <c r="BS642" s="204"/>
      <c r="BT642" s="204"/>
      <c r="BU642" s="204"/>
      <c r="BV642" s="205"/>
      <c r="BW642" s="205"/>
      <c r="BX642" s="205"/>
      <c r="BY642" s="204"/>
      <c r="BZ642" s="204"/>
      <c r="CA642" s="204"/>
      <c r="CB642" s="205"/>
      <c r="CC642" s="204"/>
      <c r="CD642" s="205"/>
      <c r="CE642" s="204"/>
      <c r="CF642" s="204"/>
      <c r="CG642" s="204"/>
      <c r="CH642" s="206"/>
      <c r="CI642" s="204"/>
      <c r="CJ642" s="204"/>
      <c r="CK642" s="204"/>
      <c r="CL642" s="204"/>
      <c r="CM642" s="204"/>
      <c r="CN642" s="206"/>
      <c r="CO642" s="204"/>
      <c r="CP642" s="204"/>
      <c r="CQ642" s="204"/>
      <c r="CR642" s="207"/>
      <c r="CS642" s="207"/>
      <c r="CT642" s="208"/>
      <c r="CU642" s="209"/>
      <c r="CV642" s="208"/>
      <c r="CW642" s="207"/>
      <c r="CX642" s="207"/>
      <c r="CY642" s="207"/>
    </row>
    <row r="643" spans="3:103">
      <c r="Z643" s="198"/>
      <c r="AA643" s="198"/>
      <c r="AB643" s="199"/>
      <c r="AC643" s="199"/>
      <c r="AD643" s="201"/>
      <c r="AE643" s="202"/>
      <c r="AF643" s="202"/>
      <c r="AG643" s="203"/>
      <c r="AH643" s="203"/>
      <c r="AI643" s="203"/>
      <c r="AJ643" s="203"/>
      <c r="AK643" s="203"/>
      <c r="AL643" s="203"/>
      <c r="AM643" s="203"/>
      <c r="AN643" s="203"/>
      <c r="AO643" s="203"/>
      <c r="AP643" s="203"/>
      <c r="AQ643" s="203"/>
      <c r="AR643" s="203"/>
      <c r="AS643" s="203"/>
      <c r="AT643" s="203"/>
      <c r="AU643" s="203"/>
      <c r="AV643" s="203"/>
      <c r="AW643" s="203"/>
      <c r="AX643" s="203"/>
      <c r="AY643" s="203"/>
      <c r="AZ643" s="203"/>
      <c r="BA643" s="203"/>
      <c r="BB643" s="204"/>
      <c r="BC643" s="204"/>
      <c r="BD643" s="204"/>
      <c r="BE643" s="204"/>
      <c r="BF643" s="204"/>
      <c r="BG643" s="204"/>
      <c r="BH643" s="204"/>
      <c r="BI643" s="204"/>
      <c r="BJ643" s="204"/>
      <c r="BK643" s="204"/>
      <c r="BL643" s="204"/>
      <c r="BM643" s="204"/>
      <c r="BN643" s="204"/>
      <c r="BO643" s="204"/>
      <c r="BP643" s="204"/>
      <c r="BQ643" s="204"/>
      <c r="BR643" s="204"/>
      <c r="BS643" s="204"/>
      <c r="BT643" s="204"/>
      <c r="BU643" s="204"/>
      <c r="BV643" s="205"/>
      <c r="BW643" s="205"/>
      <c r="BX643" s="205"/>
      <c r="BY643" s="204"/>
      <c r="BZ643" s="204"/>
      <c r="CA643" s="204"/>
      <c r="CB643" s="205"/>
      <c r="CC643" s="204"/>
      <c r="CD643" s="205"/>
      <c r="CE643" s="204"/>
      <c r="CF643" s="204"/>
      <c r="CG643" s="204"/>
      <c r="CH643" s="206"/>
      <c r="CI643" s="204"/>
      <c r="CJ643" s="204"/>
      <c r="CK643" s="204"/>
      <c r="CL643" s="204"/>
      <c r="CM643" s="204"/>
      <c r="CN643" s="206"/>
      <c r="CO643" s="204"/>
      <c r="CP643" s="204"/>
      <c r="CQ643" s="204"/>
      <c r="CR643" s="207"/>
      <c r="CS643" s="207"/>
      <c r="CT643" s="208"/>
      <c r="CU643" s="209"/>
      <c r="CV643" s="208"/>
      <c r="CW643" s="207"/>
      <c r="CX643" s="207"/>
      <c r="CY643" s="207"/>
    </row>
    <row r="644" spans="3:103">
      <c r="Z644" s="198"/>
      <c r="AA644" s="198"/>
      <c r="AB644" s="199"/>
      <c r="AC644" s="199"/>
      <c r="AD644" s="201"/>
      <c r="AE644" s="202"/>
      <c r="AF644" s="202"/>
      <c r="AG644" s="203"/>
      <c r="AH644" s="203"/>
      <c r="AI644" s="203"/>
      <c r="AJ644" s="203"/>
      <c r="AK644" s="203"/>
      <c r="AL644" s="203"/>
      <c r="AM644" s="203"/>
      <c r="AN644" s="203"/>
      <c r="AO644" s="203"/>
      <c r="AP644" s="203"/>
      <c r="AQ644" s="203"/>
      <c r="AR644" s="203"/>
      <c r="AS644" s="203"/>
      <c r="AT644" s="203"/>
      <c r="AU644" s="203"/>
      <c r="AV644" s="203"/>
      <c r="AW644" s="203"/>
      <c r="AX644" s="203"/>
      <c r="AY644" s="203"/>
      <c r="AZ644" s="203"/>
      <c r="BA644" s="203"/>
      <c r="BB644" s="204"/>
      <c r="BC644" s="204"/>
      <c r="BD644" s="204"/>
      <c r="BE644" s="204"/>
      <c r="BF644" s="204"/>
      <c r="BG644" s="204"/>
      <c r="BH644" s="204"/>
      <c r="BI644" s="204"/>
      <c r="BJ644" s="204"/>
      <c r="BK644" s="204"/>
      <c r="BL644" s="204"/>
      <c r="BM644" s="204"/>
      <c r="BN644" s="204"/>
      <c r="BO644" s="204"/>
      <c r="BP644" s="204"/>
      <c r="BQ644" s="204"/>
      <c r="BR644" s="204"/>
      <c r="BS644" s="204"/>
      <c r="BT644" s="204"/>
      <c r="BU644" s="204"/>
      <c r="BV644" s="205"/>
      <c r="BW644" s="205"/>
      <c r="BX644" s="205"/>
      <c r="BY644" s="204"/>
      <c r="BZ644" s="204"/>
      <c r="CA644" s="204"/>
      <c r="CB644" s="205"/>
      <c r="CC644" s="204"/>
      <c r="CD644" s="205"/>
      <c r="CE644" s="204"/>
      <c r="CF644" s="204"/>
      <c r="CG644" s="204"/>
      <c r="CH644" s="206"/>
      <c r="CI644" s="204"/>
      <c r="CJ644" s="204"/>
      <c r="CK644" s="204"/>
      <c r="CL644" s="204"/>
      <c r="CM644" s="204"/>
      <c r="CN644" s="206"/>
      <c r="CO644" s="204"/>
      <c r="CP644" s="204"/>
      <c r="CQ644" s="204"/>
      <c r="CR644" s="207"/>
      <c r="CS644" s="207"/>
      <c r="CT644" s="208"/>
      <c r="CU644" s="209"/>
      <c r="CV644" s="208"/>
      <c r="CW644" s="207"/>
      <c r="CX644" s="207"/>
      <c r="CY644" s="207"/>
    </row>
    <row r="645" spans="3:103">
      <c r="Z645" s="198"/>
      <c r="AA645" s="198"/>
      <c r="AB645" s="199"/>
      <c r="AC645" s="199"/>
      <c r="AD645" s="201"/>
      <c r="AE645" s="202"/>
      <c r="AF645" s="202"/>
      <c r="AG645" s="203"/>
      <c r="AH645" s="203"/>
      <c r="AI645" s="203"/>
      <c r="AJ645" s="203"/>
      <c r="AK645" s="203"/>
      <c r="AL645" s="203"/>
      <c r="AM645" s="203"/>
      <c r="AN645" s="203"/>
      <c r="AO645" s="203"/>
      <c r="AP645" s="203"/>
      <c r="AQ645" s="203"/>
      <c r="AR645" s="203"/>
      <c r="AS645" s="203"/>
      <c r="AT645" s="203"/>
      <c r="AU645" s="203"/>
      <c r="AV645" s="203"/>
      <c r="AW645" s="203"/>
      <c r="AX645" s="203"/>
      <c r="AY645" s="203"/>
      <c r="AZ645" s="203"/>
      <c r="BA645" s="203"/>
      <c r="BB645" s="204"/>
      <c r="BC645" s="204"/>
      <c r="BD645" s="204"/>
      <c r="BE645" s="204"/>
      <c r="BF645" s="204"/>
      <c r="BG645" s="204"/>
      <c r="BH645" s="204"/>
      <c r="BI645" s="204"/>
      <c r="BJ645" s="204"/>
      <c r="BK645" s="204"/>
      <c r="BL645" s="204"/>
      <c r="BM645" s="204"/>
      <c r="BN645" s="204"/>
      <c r="BO645" s="204"/>
      <c r="BP645" s="204"/>
      <c r="BQ645" s="204"/>
      <c r="BR645" s="204"/>
      <c r="BS645" s="204"/>
      <c r="BT645" s="204"/>
      <c r="BU645" s="204"/>
      <c r="BV645" s="205"/>
      <c r="BW645" s="205"/>
      <c r="BX645" s="205"/>
      <c r="BY645" s="204"/>
      <c r="BZ645" s="204"/>
      <c r="CA645" s="204"/>
      <c r="CB645" s="205"/>
      <c r="CC645" s="204"/>
      <c r="CD645" s="205"/>
      <c r="CE645" s="204"/>
      <c r="CF645" s="204"/>
      <c r="CG645" s="204"/>
      <c r="CH645" s="206"/>
      <c r="CI645" s="204"/>
      <c r="CJ645" s="204"/>
      <c r="CK645" s="204"/>
      <c r="CL645" s="204"/>
      <c r="CM645" s="204"/>
      <c r="CN645" s="206"/>
      <c r="CO645" s="204"/>
      <c r="CP645" s="204"/>
      <c r="CQ645" s="204"/>
      <c r="CR645" s="207"/>
      <c r="CS645" s="207"/>
      <c r="CT645" s="208"/>
      <c r="CU645" s="209"/>
      <c r="CV645" s="208"/>
      <c r="CW645" s="207"/>
      <c r="CX645" s="207"/>
      <c r="CY645" s="207"/>
    </row>
    <row r="646" spans="3:103">
      <c r="Z646" s="198"/>
      <c r="AA646" s="198"/>
      <c r="AB646" s="199"/>
      <c r="AC646" s="199"/>
      <c r="AD646" s="201"/>
      <c r="AE646" s="202"/>
      <c r="AF646" s="202"/>
      <c r="AG646" s="203"/>
      <c r="AH646" s="203"/>
      <c r="AI646" s="203"/>
      <c r="AJ646" s="203"/>
      <c r="AK646" s="203"/>
      <c r="AL646" s="203"/>
      <c r="AM646" s="203"/>
      <c r="AN646" s="203"/>
      <c r="AO646" s="203"/>
      <c r="AP646" s="203"/>
      <c r="AQ646" s="203"/>
      <c r="AR646" s="203"/>
      <c r="AS646" s="203"/>
      <c r="AT646" s="203"/>
      <c r="AU646" s="203"/>
      <c r="AV646" s="203"/>
      <c r="AW646" s="203"/>
      <c r="AX646" s="203"/>
      <c r="AY646" s="203"/>
      <c r="AZ646" s="203"/>
      <c r="BA646" s="203"/>
      <c r="BB646" s="204"/>
      <c r="BC646" s="204"/>
      <c r="BD646" s="204"/>
      <c r="BE646" s="204"/>
      <c r="BF646" s="204"/>
      <c r="BG646" s="204"/>
      <c r="BH646" s="204"/>
      <c r="BI646" s="204"/>
      <c r="BJ646" s="204"/>
      <c r="BK646" s="204"/>
      <c r="BL646" s="204"/>
      <c r="BM646" s="204"/>
      <c r="BN646" s="204"/>
      <c r="BO646" s="204"/>
      <c r="BP646" s="204"/>
      <c r="BQ646" s="204"/>
      <c r="BR646" s="204"/>
      <c r="BS646" s="204"/>
      <c r="BT646" s="204"/>
      <c r="BU646" s="204"/>
      <c r="BV646" s="205"/>
      <c r="BW646" s="205"/>
      <c r="BX646" s="205"/>
      <c r="BY646" s="204"/>
      <c r="BZ646" s="204"/>
      <c r="CA646" s="204"/>
      <c r="CB646" s="205"/>
      <c r="CC646" s="204"/>
      <c r="CD646" s="205"/>
      <c r="CE646" s="204"/>
      <c r="CF646" s="204"/>
      <c r="CG646" s="204"/>
      <c r="CH646" s="206"/>
      <c r="CI646" s="204"/>
      <c r="CJ646" s="204"/>
      <c r="CK646" s="204"/>
      <c r="CL646" s="204"/>
      <c r="CM646" s="204"/>
      <c r="CN646" s="206"/>
      <c r="CO646" s="204"/>
      <c r="CP646" s="204"/>
      <c r="CQ646" s="204"/>
      <c r="CR646" s="207"/>
      <c r="CS646" s="207"/>
      <c r="CT646" s="208"/>
      <c r="CU646" s="209"/>
      <c r="CV646" s="208"/>
      <c r="CW646" s="207"/>
      <c r="CX646" s="207"/>
      <c r="CY646" s="207"/>
    </row>
    <row r="647" spans="3:103">
      <c r="C647" s="192"/>
      <c r="D647" s="192"/>
      <c r="E647" s="192"/>
      <c r="F647" s="192"/>
      <c r="G647" s="193"/>
      <c r="H647" s="192"/>
      <c r="I647" s="192"/>
      <c r="J647" s="194"/>
      <c r="K647" s="195"/>
      <c r="L647" s="195"/>
      <c r="M647" s="196"/>
      <c r="N647" s="197"/>
      <c r="O647" s="196"/>
      <c r="P647" s="198"/>
      <c r="Q647" s="198"/>
      <c r="R647" s="199"/>
      <c r="S647" s="199"/>
      <c r="T647" s="198"/>
      <c r="U647" s="199"/>
      <c r="V647" s="199"/>
      <c r="W647" s="199"/>
      <c r="X647" s="198"/>
      <c r="Y647" s="200"/>
      <c r="Z647" s="198"/>
      <c r="AA647" s="198"/>
      <c r="AB647" s="199"/>
      <c r="AC647" s="199"/>
      <c r="AD647" s="201"/>
      <c r="AE647" s="202"/>
      <c r="AF647" s="202"/>
      <c r="AG647" s="203"/>
      <c r="AH647" s="203"/>
      <c r="AI647" s="203"/>
      <c r="AJ647" s="203"/>
      <c r="AK647" s="203"/>
      <c r="AL647" s="203"/>
      <c r="AM647" s="203"/>
      <c r="AN647" s="203"/>
      <c r="AO647" s="203"/>
      <c r="AP647" s="203"/>
      <c r="AQ647" s="203"/>
      <c r="AR647" s="203"/>
      <c r="AS647" s="203"/>
      <c r="AT647" s="203"/>
      <c r="AU647" s="203"/>
      <c r="AV647" s="203"/>
      <c r="AW647" s="203"/>
      <c r="AX647" s="203"/>
      <c r="AY647" s="203"/>
      <c r="AZ647" s="203"/>
      <c r="BA647" s="203"/>
      <c r="BB647" s="204"/>
      <c r="BC647" s="204"/>
      <c r="BD647" s="204"/>
      <c r="BE647" s="204"/>
      <c r="BF647" s="204"/>
      <c r="BG647" s="204"/>
      <c r="BH647" s="204"/>
      <c r="BI647" s="204"/>
      <c r="BJ647" s="204"/>
      <c r="BK647" s="204"/>
      <c r="BL647" s="204"/>
      <c r="BM647" s="204"/>
      <c r="BN647" s="204"/>
      <c r="BO647" s="204"/>
      <c r="BP647" s="204"/>
      <c r="BQ647" s="204"/>
      <c r="BR647" s="204"/>
      <c r="BS647" s="204"/>
      <c r="BT647" s="204"/>
      <c r="BU647" s="204"/>
      <c r="BV647" s="205"/>
      <c r="BW647" s="205"/>
      <c r="BX647" s="205"/>
      <c r="BY647" s="204"/>
      <c r="BZ647" s="204"/>
      <c r="CA647" s="204"/>
      <c r="CB647" s="205"/>
      <c r="CC647" s="204"/>
      <c r="CD647" s="205"/>
      <c r="CE647" s="204"/>
      <c r="CF647" s="204"/>
      <c r="CG647" s="204"/>
      <c r="CH647" s="206"/>
      <c r="CI647" s="204"/>
      <c r="CJ647" s="204"/>
      <c r="CK647" s="204"/>
      <c r="CL647" s="204"/>
      <c r="CM647" s="204"/>
      <c r="CN647" s="206"/>
      <c r="CO647" s="204"/>
      <c r="CP647" s="204"/>
      <c r="CQ647" s="204"/>
      <c r="CR647" s="207"/>
      <c r="CS647" s="207"/>
      <c r="CT647" s="208"/>
      <c r="CU647" s="209"/>
      <c r="CV647" s="208"/>
      <c r="CW647" s="207"/>
      <c r="CX647" s="207"/>
      <c r="CY647" s="207"/>
    </row>
    <row r="648" spans="3:103">
      <c r="D648" s="192"/>
      <c r="E648" s="192"/>
      <c r="F648" s="192"/>
      <c r="H648" s="192"/>
      <c r="I648" s="192"/>
      <c r="J648" s="194"/>
      <c r="K648" s="192"/>
      <c r="L648" s="195"/>
      <c r="M648" s="195"/>
      <c r="N648" s="197"/>
      <c r="O648" s="196"/>
      <c r="P648" s="196"/>
      <c r="Q648" s="198"/>
      <c r="R648" s="199"/>
      <c r="S648" s="199"/>
      <c r="T648" s="198"/>
      <c r="U648" s="199"/>
      <c r="V648" s="199"/>
      <c r="W648" s="199"/>
      <c r="X648" s="198"/>
      <c r="Y648" s="200"/>
      <c r="Z648" s="198"/>
      <c r="AA648" s="198"/>
      <c r="AB648" s="199"/>
      <c r="AC648" s="199"/>
      <c r="AD648" s="201"/>
      <c r="AE648" s="202"/>
      <c r="AF648" s="202"/>
      <c r="AG648" s="203"/>
      <c r="AH648" s="203"/>
      <c r="AI648" s="203"/>
      <c r="AJ648" s="203"/>
      <c r="AK648" s="203"/>
      <c r="AL648" s="203"/>
      <c r="AM648" s="203"/>
      <c r="AN648" s="203"/>
      <c r="AO648" s="203"/>
      <c r="AP648" s="203"/>
      <c r="AQ648" s="203"/>
      <c r="AR648" s="203"/>
      <c r="AS648" s="203"/>
      <c r="AT648" s="203"/>
      <c r="AU648" s="203"/>
      <c r="AV648" s="203"/>
      <c r="AW648" s="203"/>
      <c r="AX648" s="203"/>
      <c r="AY648" s="203"/>
      <c r="AZ648" s="203"/>
      <c r="BA648" s="203"/>
      <c r="BB648" s="204"/>
      <c r="BC648" s="204"/>
      <c r="BD648" s="204"/>
      <c r="BE648" s="204"/>
      <c r="BF648" s="204"/>
      <c r="BG648" s="204"/>
      <c r="BH648" s="204"/>
      <c r="BI648" s="204"/>
      <c r="BJ648" s="204"/>
      <c r="BK648" s="204"/>
      <c r="BL648" s="204"/>
      <c r="BM648" s="204"/>
      <c r="BN648" s="204"/>
      <c r="BO648" s="204"/>
      <c r="BP648" s="204"/>
      <c r="BQ648" s="204"/>
      <c r="BR648" s="204"/>
      <c r="BS648" s="204"/>
      <c r="BT648" s="204"/>
      <c r="BU648" s="204"/>
      <c r="BV648" s="205"/>
      <c r="BW648" s="205"/>
      <c r="BX648" s="205"/>
      <c r="BY648" s="204"/>
      <c r="BZ648" s="204"/>
      <c r="CA648" s="204"/>
      <c r="CB648" s="205"/>
      <c r="CC648" s="204"/>
      <c r="CD648" s="205"/>
      <c r="CE648" s="204"/>
      <c r="CF648" s="204"/>
      <c r="CG648" s="204"/>
      <c r="CH648" s="206"/>
      <c r="CI648" s="204"/>
      <c r="CJ648" s="204"/>
      <c r="CK648" s="204"/>
      <c r="CL648" s="204"/>
      <c r="CM648" s="204"/>
      <c r="CN648" s="206"/>
      <c r="CO648" s="204"/>
      <c r="CP648" s="204"/>
      <c r="CQ648" s="204"/>
      <c r="CR648" s="207"/>
      <c r="CS648" s="207"/>
      <c r="CT648" s="208"/>
      <c r="CU648" s="209"/>
      <c r="CV648" s="208"/>
      <c r="CW648" s="207"/>
      <c r="CX648" s="207"/>
      <c r="CY648" s="207"/>
    </row>
    <row r="649" spans="3:103">
      <c r="Z649" s="198"/>
      <c r="AA649" s="198"/>
      <c r="AB649" s="199"/>
      <c r="AC649" s="199"/>
      <c r="AD649" s="201"/>
      <c r="AE649" s="202"/>
      <c r="AF649" s="202"/>
      <c r="AG649" s="203"/>
      <c r="AH649" s="203"/>
      <c r="AI649" s="203"/>
      <c r="AJ649" s="203"/>
      <c r="AK649" s="203"/>
      <c r="AL649" s="203"/>
      <c r="AM649" s="203"/>
      <c r="AN649" s="203"/>
      <c r="AO649" s="203"/>
      <c r="AP649" s="203"/>
      <c r="AQ649" s="203"/>
      <c r="AR649" s="203"/>
      <c r="AS649" s="203"/>
      <c r="AT649" s="203"/>
      <c r="AU649" s="203"/>
      <c r="AV649" s="203"/>
      <c r="AW649" s="203"/>
      <c r="AX649" s="203"/>
      <c r="AY649" s="203"/>
      <c r="AZ649" s="203"/>
      <c r="BA649" s="203"/>
      <c r="BB649" s="204"/>
      <c r="BC649" s="204"/>
      <c r="BD649" s="204"/>
      <c r="BE649" s="204"/>
      <c r="BF649" s="204"/>
      <c r="BG649" s="204"/>
      <c r="BH649" s="204"/>
      <c r="BI649" s="204"/>
      <c r="BJ649" s="204"/>
      <c r="BK649" s="204"/>
      <c r="BL649" s="204"/>
      <c r="BM649" s="204"/>
      <c r="BN649" s="204"/>
      <c r="BO649" s="204"/>
      <c r="BP649" s="204"/>
      <c r="BQ649" s="204"/>
      <c r="BR649" s="204"/>
      <c r="BS649" s="204"/>
      <c r="BT649" s="204"/>
      <c r="BU649" s="204"/>
      <c r="BV649" s="205"/>
      <c r="BW649" s="205"/>
      <c r="BX649" s="205"/>
      <c r="BY649" s="204"/>
      <c r="BZ649" s="204"/>
      <c r="CA649" s="204"/>
      <c r="CB649" s="205"/>
      <c r="CC649" s="204"/>
      <c r="CD649" s="205"/>
      <c r="CE649" s="204"/>
      <c r="CF649" s="204"/>
      <c r="CG649" s="204"/>
      <c r="CH649" s="206"/>
      <c r="CI649" s="204"/>
      <c r="CJ649" s="204"/>
      <c r="CK649" s="204"/>
      <c r="CL649" s="204"/>
      <c r="CM649" s="204"/>
      <c r="CN649" s="206"/>
      <c r="CO649" s="204"/>
      <c r="CP649" s="204"/>
      <c r="CQ649" s="204"/>
      <c r="CR649" s="207"/>
      <c r="CS649" s="207"/>
      <c r="CT649" s="208"/>
      <c r="CU649" s="209"/>
      <c r="CV649" s="208"/>
      <c r="CW649" s="207"/>
      <c r="CX649" s="207"/>
      <c r="CY649" s="207"/>
    </row>
    <row r="650" spans="3:103">
      <c r="C650" s="192"/>
      <c r="D650" s="192"/>
      <c r="E650" s="192"/>
      <c r="F650" s="192"/>
      <c r="G650" s="193"/>
      <c r="H650" s="192"/>
      <c r="I650" s="192"/>
      <c r="J650" s="194"/>
      <c r="K650" s="195"/>
      <c r="L650" s="195"/>
      <c r="M650" s="196"/>
      <c r="N650" s="197"/>
      <c r="O650" s="196"/>
      <c r="P650" s="198"/>
      <c r="Q650" s="198"/>
      <c r="R650" s="199"/>
      <c r="S650" s="199"/>
      <c r="T650" s="198"/>
      <c r="U650" s="199"/>
      <c r="V650" s="199"/>
      <c r="W650" s="199"/>
      <c r="X650" s="198"/>
      <c r="Y650" s="200"/>
      <c r="Z650" s="198"/>
      <c r="AA650" s="198"/>
      <c r="AB650" s="199"/>
      <c r="AC650" s="199"/>
      <c r="AD650" s="201"/>
      <c r="AE650" s="202"/>
      <c r="AF650" s="202"/>
      <c r="AG650" s="203"/>
      <c r="AH650" s="203"/>
      <c r="AI650" s="203"/>
      <c r="AJ650" s="203"/>
      <c r="AK650" s="203"/>
      <c r="AL650" s="203"/>
      <c r="AM650" s="203"/>
      <c r="AN650" s="203"/>
      <c r="AO650" s="203"/>
      <c r="AP650" s="203"/>
      <c r="AQ650" s="203"/>
      <c r="AR650" s="203"/>
      <c r="AS650" s="203"/>
      <c r="AT650" s="203"/>
      <c r="AU650" s="203"/>
      <c r="AV650" s="203"/>
      <c r="AW650" s="203"/>
      <c r="AX650" s="203"/>
      <c r="AY650" s="203"/>
      <c r="AZ650" s="203"/>
      <c r="BA650" s="203"/>
      <c r="BB650" s="204"/>
      <c r="BC650" s="204"/>
      <c r="BD650" s="204"/>
      <c r="BE650" s="204"/>
      <c r="BF650" s="204"/>
      <c r="BG650" s="204"/>
      <c r="BH650" s="204"/>
      <c r="BI650" s="204"/>
      <c r="BJ650" s="204"/>
      <c r="BK650" s="204"/>
      <c r="BL650" s="204"/>
      <c r="BM650" s="204"/>
      <c r="BN650" s="204"/>
      <c r="BO650" s="204"/>
      <c r="BP650" s="204"/>
      <c r="BQ650" s="204"/>
      <c r="BR650" s="204"/>
      <c r="BS650" s="204"/>
      <c r="BT650" s="204"/>
      <c r="BU650" s="204"/>
      <c r="BV650" s="205"/>
      <c r="BW650" s="205"/>
      <c r="BX650" s="205"/>
      <c r="BY650" s="204"/>
      <c r="BZ650" s="204"/>
      <c r="CA650" s="204"/>
      <c r="CB650" s="205"/>
      <c r="CC650" s="204"/>
      <c r="CD650" s="205"/>
      <c r="CE650" s="204"/>
      <c r="CF650" s="204"/>
      <c r="CG650" s="204"/>
      <c r="CH650" s="206"/>
      <c r="CI650" s="204"/>
      <c r="CJ650" s="204"/>
      <c r="CK650" s="204"/>
      <c r="CL650" s="204"/>
      <c r="CM650" s="204"/>
      <c r="CN650" s="206"/>
      <c r="CO650" s="204"/>
      <c r="CP650" s="204"/>
      <c r="CQ650" s="204"/>
      <c r="CR650" s="207"/>
      <c r="CS650" s="207"/>
      <c r="CT650" s="208"/>
      <c r="CU650" s="209"/>
      <c r="CV650" s="208"/>
      <c r="CW650" s="207"/>
      <c r="CX650" s="207"/>
      <c r="CY650" s="207"/>
    </row>
    <row r="651" spans="3:103">
      <c r="D651" s="192"/>
      <c r="E651" s="192"/>
      <c r="F651" s="192"/>
      <c r="H651" s="192"/>
      <c r="I651" s="192"/>
      <c r="J651" s="194"/>
      <c r="K651" s="192"/>
      <c r="L651" s="195"/>
      <c r="M651" s="195"/>
      <c r="N651" s="197"/>
      <c r="O651" s="196"/>
      <c r="P651" s="196"/>
      <c r="Q651" s="198"/>
      <c r="R651" s="199"/>
      <c r="S651" s="199"/>
      <c r="T651" s="198"/>
      <c r="U651" s="199"/>
      <c r="V651" s="199"/>
      <c r="W651" s="199"/>
      <c r="X651" s="198"/>
      <c r="Y651" s="200"/>
      <c r="Z651" s="198"/>
      <c r="AA651" s="198"/>
      <c r="AB651" s="199"/>
      <c r="AC651" s="199"/>
      <c r="AD651" s="201"/>
      <c r="AE651" s="202"/>
      <c r="AF651" s="202"/>
      <c r="AG651" s="203"/>
      <c r="AH651" s="203"/>
      <c r="AI651" s="203"/>
      <c r="AJ651" s="203"/>
      <c r="AK651" s="203"/>
      <c r="AL651" s="203"/>
      <c r="AM651" s="203"/>
      <c r="AN651" s="203"/>
      <c r="AO651" s="203"/>
      <c r="AP651" s="203"/>
      <c r="AQ651" s="203"/>
      <c r="AR651" s="203"/>
      <c r="AS651" s="203"/>
      <c r="AT651" s="203"/>
      <c r="AU651" s="203"/>
      <c r="AV651" s="203"/>
      <c r="AW651" s="203"/>
      <c r="AX651" s="203"/>
      <c r="AY651" s="203"/>
      <c r="AZ651" s="203"/>
      <c r="BA651" s="203"/>
      <c r="BB651" s="204"/>
      <c r="BC651" s="204"/>
      <c r="BD651" s="204"/>
      <c r="BE651" s="204"/>
      <c r="BF651" s="204"/>
      <c r="BG651" s="204"/>
      <c r="BH651" s="204"/>
      <c r="BI651" s="204"/>
      <c r="BJ651" s="204"/>
      <c r="BK651" s="204"/>
      <c r="BL651" s="204"/>
      <c r="BM651" s="204"/>
      <c r="BN651" s="204"/>
      <c r="BO651" s="204"/>
      <c r="BP651" s="204"/>
      <c r="BQ651" s="204"/>
      <c r="BR651" s="204"/>
      <c r="BS651" s="204"/>
      <c r="BT651" s="204"/>
      <c r="BU651" s="204"/>
      <c r="BV651" s="205"/>
      <c r="BW651" s="205"/>
      <c r="BX651" s="205"/>
      <c r="BY651" s="204"/>
      <c r="BZ651" s="204"/>
      <c r="CA651" s="204"/>
      <c r="CB651" s="205"/>
      <c r="CC651" s="204"/>
      <c r="CD651" s="205"/>
      <c r="CE651" s="204"/>
      <c r="CF651" s="204"/>
      <c r="CG651" s="204"/>
      <c r="CH651" s="206"/>
      <c r="CI651" s="204"/>
      <c r="CJ651" s="204"/>
      <c r="CK651" s="204"/>
      <c r="CL651" s="204"/>
      <c r="CM651" s="204"/>
      <c r="CN651" s="206"/>
      <c r="CO651" s="204"/>
      <c r="CP651" s="204"/>
      <c r="CQ651" s="204"/>
      <c r="CR651" s="207"/>
      <c r="CS651" s="207"/>
      <c r="CT651" s="208"/>
      <c r="CU651" s="209"/>
      <c r="CV651" s="208"/>
      <c r="CW651" s="207"/>
      <c r="CX651" s="207"/>
      <c r="CY651" s="207"/>
    </row>
    <row r="652" spans="3:103">
      <c r="Z652" s="198"/>
      <c r="AA652" s="198"/>
      <c r="AB652" s="199"/>
      <c r="AC652" s="199"/>
      <c r="AD652" s="201"/>
      <c r="AE652" s="202"/>
      <c r="AF652" s="202"/>
      <c r="AG652" s="203"/>
      <c r="AH652" s="203"/>
      <c r="AI652" s="203"/>
      <c r="AJ652" s="203"/>
      <c r="AK652" s="203"/>
      <c r="AL652" s="203"/>
      <c r="AM652" s="203"/>
      <c r="AN652" s="203"/>
      <c r="AO652" s="203"/>
      <c r="AP652" s="203"/>
      <c r="AQ652" s="203"/>
      <c r="AR652" s="203"/>
      <c r="AS652" s="203"/>
      <c r="AT652" s="203"/>
      <c r="AU652" s="203"/>
      <c r="AV652" s="203"/>
      <c r="AW652" s="203"/>
      <c r="AX652" s="203"/>
      <c r="AY652" s="203"/>
      <c r="AZ652" s="203"/>
      <c r="BA652" s="203"/>
      <c r="BB652" s="204"/>
      <c r="BC652" s="204"/>
      <c r="BD652" s="204"/>
      <c r="BE652" s="204"/>
      <c r="BF652" s="204"/>
      <c r="BG652" s="204"/>
      <c r="BH652" s="204"/>
      <c r="BI652" s="204"/>
      <c r="BJ652" s="204"/>
      <c r="BK652" s="204"/>
      <c r="BL652" s="204"/>
      <c r="BM652" s="204"/>
      <c r="BN652" s="204"/>
      <c r="BO652" s="204"/>
      <c r="BP652" s="204"/>
      <c r="BQ652" s="204"/>
      <c r="BR652" s="204"/>
      <c r="BS652" s="204"/>
      <c r="BT652" s="204"/>
      <c r="BU652" s="204"/>
      <c r="BV652" s="205"/>
      <c r="BW652" s="205"/>
      <c r="BX652" s="205"/>
      <c r="BY652" s="204"/>
      <c r="BZ652" s="204"/>
      <c r="CA652" s="204"/>
      <c r="CB652" s="205"/>
      <c r="CC652" s="204"/>
      <c r="CD652" s="205"/>
      <c r="CE652" s="204"/>
      <c r="CF652" s="204"/>
      <c r="CG652" s="204"/>
      <c r="CH652" s="206"/>
      <c r="CI652" s="204"/>
      <c r="CJ652" s="204"/>
      <c r="CK652" s="204"/>
      <c r="CL652" s="204"/>
      <c r="CM652" s="204"/>
      <c r="CN652" s="206"/>
      <c r="CO652" s="204"/>
      <c r="CP652" s="204"/>
      <c r="CQ652" s="204"/>
      <c r="CR652" s="207"/>
      <c r="CS652" s="207"/>
      <c r="CT652" s="208"/>
      <c r="CU652" s="209"/>
      <c r="CV652" s="208"/>
      <c r="CW652" s="207"/>
      <c r="CX652" s="207"/>
      <c r="CY652" s="207"/>
    </row>
    <row r="653" spans="3:103">
      <c r="Z653" s="198"/>
      <c r="AA653" s="198"/>
      <c r="AB653" s="199"/>
      <c r="AC653" s="199"/>
      <c r="AD653" s="201"/>
      <c r="AE653" s="202"/>
      <c r="AF653" s="202"/>
      <c r="AG653" s="203"/>
      <c r="AH653" s="203"/>
      <c r="AI653" s="203"/>
      <c r="AJ653" s="203"/>
      <c r="AK653" s="203"/>
      <c r="AL653" s="203"/>
      <c r="AM653" s="203"/>
      <c r="AN653" s="203"/>
      <c r="AO653" s="203"/>
      <c r="AP653" s="203"/>
      <c r="AQ653" s="203"/>
      <c r="AR653" s="203"/>
      <c r="AS653" s="203"/>
      <c r="AT653" s="203"/>
      <c r="AU653" s="203"/>
      <c r="AV653" s="203"/>
      <c r="AW653" s="203"/>
      <c r="AX653" s="203"/>
      <c r="AY653" s="203"/>
      <c r="AZ653" s="203"/>
      <c r="BA653" s="203"/>
      <c r="BB653" s="204"/>
      <c r="BC653" s="204"/>
      <c r="BD653" s="204"/>
      <c r="BE653" s="204"/>
      <c r="BF653" s="204"/>
      <c r="BG653" s="204"/>
      <c r="BH653" s="204"/>
      <c r="BI653" s="204"/>
      <c r="BJ653" s="204"/>
      <c r="BK653" s="204"/>
      <c r="BL653" s="204"/>
      <c r="BM653" s="204"/>
      <c r="BN653" s="204"/>
      <c r="BO653" s="204"/>
      <c r="BP653" s="204"/>
      <c r="BQ653" s="204"/>
      <c r="BR653" s="204"/>
      <c r="BS653" s="204"/>
      <c r="BT653" s="204"/>
      <c r="BU653" s="204"/>
      <c r="BV653" s="205"/>
      <c r="BW653" s="205"/>
      <c r="BX653" s="205"/>
      <c r="BY653" s="204"/>
      <c r="BZ653" s="204"/>
      <c r="CA653" s="204"/>
      <c r="CB653" s="205"/>
      <c r="CC653" s="204"/>
      <c r="CD653" s="205"/>
      <c r="CE653" s="204"/>
      <c r="CF653" s="204"/>
      <c r="CG653" s="204"/>
      <c r="CH653" s="206"/>
      <c r="CI653" s="204"/>
      <c r="CJ653" s="204"/>
      <c r="CK653" s="204"/>
      <c r="CL653" s="204"/>
      <c r="CM653" s="204"/>
      <c r="CN653" s="206"/>
      <c r="CO653" s="204"/>
      <c r="CP653" s="204"/>
      <c r="CQ653" s="204"/>
      <c r="CR653" s="207"/>
      <c r="CS653" s="207"/>
      <c r="CT653" s="208"/>
      <c r="CU653" s="209"/>
      <c r="CV653" s="208"/>
      <c r="CW653" s="207"/>
      <c r="CX653" s="207"/>
      <c r="CY653" s="207"/>
    </row>
    <row r="654" spans="3:103">
      <c r="Z654" s="198"/>
      <c r="AA654" s="198"/>
      <c r="AB654" s="199"/>
      <c r="AC654" s="199"/>
      <c r="AD654" s="201"/>
      <c r="AE654" s="202"/>
      <c r="AF654" s="202"/>
      <c r="AG654" s="203"/>
      <c r="AH654" s="203"/>
      <c r="AI654" s="203"/>
      <c r="AJ654" s="203"/>
      <c r="AK654" s="203"/>
      <c r="AL654" s="203"/>
      <c r="AM654" s="203"/>
      <c r="AN654" s="203"/>
      <c r="AO654" s="203"/>
      <c r="AP654" s="203"/>
      <c r="AQ654" s="203"/>
      <c r="AR654" s="203"/>
      <c r="AS654" s="203"/>
      <c r="AT654" s="203"/>
      <c r="AU654" s="203"/>
      <c r="AV654" s="203"/>
      <c r="AW654" s="203"/>
      <c r="AX654" s="203"/>
      <c r="AY654" s="203"/>
      <c r="AZ654" s="203"/>
      <c r="BA654" s="203"/>
      <c r="BB654" s="204"/>
      <c r="BC654" s="204"/>
      <c r="BD654" s="204"/>
      <c r="BE654" s="204"/>
      <c r="BF654" s="204"/>
      <c r="BG654" s="204"/>
      <c r="BH654" s="204"/>
      <c r="BI654" s="204"/>
      <c r="BJ654" s="204"/>
      <c r="BK654" s="204"/>
      <c r="BL654" s="204"/>
      <c r="BM654" s="204"/>
      <c r="BN654" s="204"/>
      <c r="BO654" s="204"/>
      <c r="BP654" s="204"/>
      <c r="BQ654" s="204"/>
      <c r="BR654" s="204"/>
      <c r="BS654" s="204"/>
      <c r="BT654" s="204"/>
      <c r="BU654" s="204"/>
      <c r="BV654" s="205"/>
      <c r="BW654" s="205"/>
      <c r="BX654" s="205"/>
      <c r="BY654" s="204"/>
      <c r="BZ654" s="204"/>
      <c r="CA654" s="204"/>
      <c r="CB654" s="205"/>
      <c r="CC654" s="204"/>
      <c r="CD654" s="205"/>
      <c r="CE654" s="204"/>
      <c r="CF654" s="204"/>
      <c r="CG654" s="204"/>
      <c r="CH654" s="206"/>
      <c r="CI654" s="204"/>
      <c r="CJ654" s="204"/>
      <c r="CK654" s="204"/>
      <c r="CL654" s="204"/>
      <c r="CM654" s="204"/>
      <c r="CN654" s="206"/>
      <c r="CO654" s="204"/>
      <c r="CP654" s="204"/>
      <c r="CQ654" s="204"/>
      <c r="CR654" s="207"/>
      <c r="CS654" s="207"/>
      <c r="CT654" s="208"/>
      <c r="CU654" s="209"/>
      <c r="CV654" s="208"/>
      <c r="CW654" s="207"/>
      <c r="CX654" s="207"/>
      <c r="CY654" s="207"/>
    </row>
    <row r="655" spans="3:103">
      <c r="Z655" s="198"/>
      <c r="AA655" s="198"/>
      <c r="AB655" s="199"/>
      <c r="AC655" s="199"/>
      <c r="AD655" s="201"/>
      <c r="AE655" s="202"/>
      <c r="AF655" s="202"/>
      <c r="AG655" s="203"/>
      <c r="AH655" s="203"/>
      <c r="AI655" s="203"/>
      <c r="AJ655" s="203"/>
      <c r="AK655" s="203"/>
      <c r="AL655" s="203"/>
      <c r="AM655" s="203"/>
      <c r="AN655" s="203"/>
      <c r="AO655" s="203"/>
      <c r="AP655" s="203"/>
      <c r="AQ655" s="203"/>
      <c r="AR655" s="203"/>
      <c r="AS655" s="203"/>
      <c r="AT655" s="203"/>
      <c r="AU655" s="203"/>
      <c r="AV655" s="203"/>
      <c r="AW655" s="203"/>
      <c r="AX655" s="203"/>
      <c r="AY655" s="203"/>
      <c r="AZ655" s="203"/>
      <c r="BA655" s="203"/>
      <c r="BB655" s="204"/>
      <c r="BC655" s="204"/>
      <c r="BD655" s="204"/>
      <c r="BE655" s="204"/>
      <c r="BF655" s="204"/>
      <c r="BG655" s="204"/>
      <c r="BH655" s="204"/>
      <c r="BI655" s="204"/>
      <c r="BJ655" s="204"/>
      <c r="BK655" s="204"/>
      <c r="BL655" s="204"/>
      <c r="BM655" s="204"/>
      <c r="BN655" s="204"/>
      <c r="BO655" s="204"/>
      <c r="BP655" s="204"/>
      <c r="BQ655" s="204"/>
      <c r="BR655" s="204"/>
      <c r="BS655" s="204"/>
      <c r="BT655" s="204"/>
      <c r="BU655" s="204"/>
      <c r="BV655" s="205"/>
      <c r="BW655" s="205"/>
      <c r="BX655" s="205"/>
      <c r="BY655" s="204"/>
      <c r="BZ655" s="204"/>
      <c r="CA655" s="204"/>
      <c r="CB655" s="205"/>
      <c r="CC655" s="204"/>
      <c r="CD655" s="205"/>
      <c r="CE655" s="204"/>
      <c r="CF655" s="204"/>
      <c r="CG655" s="204"/>
      <c r="CH655" s="206"/>
      <c r="CI655" s="204"/>
      <c r="CJ655" s="204"/>
      <c r="CK655" s="204"/>
      <c r="CL655" s="204"/>
      <c r="CM655" s="204"/>
      <c r="CN655" s="206"/>
      <c r="CO655" s="204"/>
      <c r="CP655" s="204"/>
      <c r="CQ655" s="204"/>
      <c r="CR655" s="207"/>
      <c r="CS655" s="207"/>
      <c r="CT655" s="208"/>
      <c r="CU655" s="209"/>
      <c r="CV655" s="208"/>
      <c r="CW655" s="207"/>
      <c r="CX655" s="207"/>
      <c r="CY655" s="207"/>
    </row>
    <row r="656" spans="3:103">
      <c r="C656" s="192"/>
      <c r="D656" s="192"/>
      <c r="E656" s="192"/>
      <c r="F656" s="192"/>
      <c r="G656" s="193"/>
      <c r="H656" s="192"/>
      <c r="I656" s="192"/>
      <c r="J656" s="194"/>
      <c r="K656" s="195"/>
      <c r="L656" s="195"/>
      <c r="M656" s="196"/>
      <c r="N656" s="197"/>
      <c r="O656" s="196"/>
      <c r="P656" s="198"/>
      <c r="Q656" s="198"/>
      <c r="R656" s="199"/>
      <c r="S656" s="199"/>
      <c r="T656" s="198"/>
      <c r="U656" s="199"/>
      <c r="V656" s="199"/>
      <c r="W656" s="199"/>
      <c r="X656" s="198"/>
      <c r="Y656" s="200"/>
      <c r="Z656" s="198"/>
      <c r="AA656" s="198"/>
      <c r="AB656" s="199"/>
      <c r="AC656" s="199"/>
      <c r="AD656" s="201"/>
      <c r="AE656" s="202"/>
      <c r="AF656" s="202"/>
      <c r="AG656" s="203"/>
      <c r="AH656" s="203"/>
      <c r="AI656" s="203"/>
      <c r="AJ656" s="203"/>
      <c r="AK656" s="203"/>
      <c r="AL656" s="203"/>
      <c r="AM656" s="203"/>
      <c r="AN656" s="203"/>
      <c r="AO656" s="203"/>
      <c r="AP656" s="203"/>
      <c r="AQ656" s="203"/>
      <c r="AR656" s="203"/>
      <c r="AS656" s="203"/>
      <c r="AT656" s="203"/>
      <c r="AU656" s="203"/>
      <c r="AV656" s="203"/>
      <c r="AW656" s="203"/>
      <c r="AX656" s="203"/>
      <c r="AY656" s="203"/>
      <c r="AZ656" s="203"/>
      <c r="BA656" s="203"/>
      <c r="BB656" s="204"/>
      <c r="BC656" s="204"/>
      <c r="BD656" s="204"/>
      <c r="BE656" s="204"/>
      <c r="BF656" s="204"/>
      <c r="BG656" s="204"/>
      <c r="BH656" s="204"/>
      <c r="BI656" s="204"/>
      <c r="BJ656" s="204"/>
      <c r="BK656" s="204"/>
      <c r="BL656" s="204"/>
      <c r="BM656" s="204"/>
      <c r="BN656" s="204"/>
      <c r="BO656" s="204"/>
      <c r="BP656" s="204"/>
      <c r="BQ656" s="204"/>
      <c r="BR656" s="204"/>
      <c r="BS656" s="204"/>
      <c r="BT656" s="204"/>
      <c r="BU656" s="204"/>
      <c r="BV656" s="205"/>
      <c r="BW656" s="205"/>
      <c r="BX656" s="205"/>
      <c r="BY656" s="204"/>
      <c r="BZ656" s="204"/>
      <c r="CA656" s="204"/>
      <c r="CB656" s="205"/>
      <c r="CC656" s="204"/>
      <c r="CD656" s="205"/>
      <c r="CE656" s="204"/>
      <c r="CF656" s="204"/>
      <c r="CG656" s="204"/>
      <c r="CH656" s="206"/>
      <c r="CI656" s="204"/>
      <c r="CJ656" s="204"/>
      <c r="CK656" s="204"/>
      <c r="CL656" s="204"/>
      <c r="CM656" s="204"/>
      <c r="CN656" s="206"/>
      <c r="CO656" s="204"/>
      <c r="CP656" s="204"/>
      <c r="CQ656" s="204"/>
      <c r="CR656" s="207"/>
      <c r="CS656" s="207"/>
      <c r="CT656" s="208"/>
      <c r="CU656" s="209"/>
      <c r="CV656" s="208"/>
      <c r="CW656" s="207"/>
      <c r="CX656" s="207"/>
      <c r="CY656" s="207"/>
    </row>
    <row r="657" spans="3:103">
      <c r="D657" s="192"/>
      <c r="E657" s="192"/>
      <c r="F657" s="192"/>
      <c r="H657" s="192"/>
      <c r="I657" s="192"/>
      <c r="J657" s="194"/>
      <c r="K657" s="192"/>
      <c r="L657" s="195"/>
      <c r="M657" s="195"/>
      <c r="N657" s="197"/>
      <c r="O657" s="196"/>
      <c r="P657" s="196"/>
      <c r="Q657" s="198"/>
      <c r="R657" s="199"/>
      <c r="S657" s="199"/>
      <c r="T657" s="198"/>
      <c r="U657" s="199"/>
      <c r="V657" s="199"/>
      <c r="W657" s="199"/>
      <c r="X657" s="198"/>
      <c r="Y657" s="200"/>
      <c r="Z657" s="198"/>
      <c r="AA657" s="198"/>
      <c r="AB657" s="199"/>
      <c r="AC657" s="199"/>
      <c r="AD657" s="201"/>
      <c r="AE657" s="202"/>
      <c r="AF657" s="202"/>
      <c r="AG657" s="203"/>
      <c r="AH657" s="203"/>
      <c r="AI657" s="203"/>
      <c r="AJ657" s="203"/>
      <c r="AK657" s="203"/>
      <c r="AL657" s="203"/>
      <c r="AM657" s="203"/>
      <c r="AN657" s="203"/>
      <c r="AO657" s="203"/>
      <c r="AP657" s="203"/>
      <c r="AQ657" s="203"/>
      <c r="AR657" s="203"/>
      <c r="AS657" s="203"/>
      <c r="AT657" s="203"/>
      <c r="AU657" s="203"/>
      <c r="AV657" s="203"/>
      <c r="AW657" s="203"/>
      <c r="AX657" s="203"/>
      <c r="AY657" s="203"/>
      <c r="AZ657" s="203"/>
      <c r="BA657" s="203"/>
      <c r="BB657" s="204"/>
      <c r="BC657" s="204"/>
      <c r="BD657" s="204"/>
      <c r="BE657" s="204"/>
      <c r="BF657" s="204"/>
      <c r="BG657" s="204"/>
      <c r="BH657" s="204"/>
      <c r="BI657" s="204"/>
      <c r="BJ657" s="204"/>
      <c r="BK657" s="204"/>
      <c r="BL657" s="204"/>
      <c r="BM657" s="204"/>
      <c r="BN657" s="204"/>
      <c r="BO657" s="204"/>
      <c r="BP657" s="204"/>
      <c r="BQ657" s="204"/>
      <c r="BR657" s="204"/>
      <c r="BS657" s="204"/>
      <c r="BT657" s="204"/>
      <c r="BU657" s="204"/>
      <c r="BV657" s="205"/>
      <c r="BW657" s="205"/>
      <c r="BX657" s="205"/>
      <c r="BY657" s="204"/>
      <c r="BZ657" s="204"/>
      <c r="CA657" s="204"/>
      <c r="CB657" s="205"/>
      <c r="CC657" s="204"/>
      <c r="CD657" s="205"/>
      <c r="CE657" s="204"/>
      <c r="CF657" s="204"/>
      <c r="CG657" s="204"/>
      <c r="CH657" s="206"/>
      <c r="CI657" s="204"/>
      <c r="CJ657" s="204"/>
      <c r="CK657" s="204"/>
      <c r="CL657" s="204"/>
      <c r="CM657" s="204"/>
      <c r="CN657" s="206"/>
      <c r="CO657" s="204"/>
      <c r="CP657" s="204"/>
      <c r="CQ657" s="204"/>
      <c r="CR657" s="207"/>
      <c r="CS657" s="207"/>
      <c r="CT657" s="208"/>
      <c r="CU657" s="209"/>
      <c r="CV657" s="208"/>
      <c r="CW657" s="207"/>
      <c r="CX657" s="207"/>
      <c r="CY657" s="207"/>
    </row>
    <row r="658" spans="3:103">
      <c r="Z658" s="198"/>
      <c r="AA658" s="198"/>
      <c r="AB658" s="199"/>
      <c r="AC658" s="199"/>
      <c r="AD658" s="201"/>
      <c r="AE658" s="202"/>
      <c r="AF658" s="202"/>
      <c r="AG658" s="203"/>
      <c r="AH658" s="203"/>
      <c r="AI658" s="203"/>
      <c r="AJ658" s="203"/>
      <c r="AK658" s="203"/>
      <c r="AL658" s="203"/>
      <c r="AM658" s="203"/>
      <c r="AN658" s="203"/>
      <c r="AO658" s="203"/>
      <c r="AP658" s="203"/>
      <c r="AQ658" s="203"/>
      <c r="AR658" s="203"/>
      <c r="AS658" s="203"/>
      <c r="AT658" s="203"/>
      <c r="AU658" s="203"/>
      <c r="AV658" s="203"/>
      <c r="AW658" s="203"/>
      <c r="AX658" s="203"/>
      <c r="AY658" s="203"/>
      <c r="AZ658" s="203"/>
      <c r="BA658" s="203"/>
      <c r="BB658" s="204"/>
      <c r="BC658" s="204"/>
      <c r="BD658" s="204"/>
      <c r="BE658" s="204"/>
      <c r="BF658" s="204"/>
      <c r="BG658" s="204"/>
      <c r="BH658" s="204"/>
      <c r="BI658" s="204"/>
      <c r="BJ658" s="204"/>
      <c r="BK658" s="204"/>
      <c r="BL658" s="204"/>
      <c r="BM658" s="204"/>
      <c r="BN658" s="204"/>
      <c r="BO658" s="204"/>
      <c r="BP658" s="204"/>
      <c r="BQ658" s="204"/>
      <c r="BR658" s="204"/>
      <c r="BS658" s="204"/>
      <c r="BT658" s="204"/>
      <c r="BU658" s="204"/>
      <c r="BV658" s="205"/>
      <c r="BW658" s="205"/>
      <c r="BX658" s="205"/>
      <c r="BY658" s="204"/>
      <c r="BZ658" s="204"/>
      <c r="CA658" s="204"/>
      <c r="CB658" s="205"/>
      <c r="CC658" s="204"/>
      <c r="CD658" s="205"/>
      <c r="CE658" s="204"/>
      <c r="CF658" s="204"/>
      <c r="CG658" s="204"/>
      <c r="CH658" s="206"/>
      <c r="CI658" s="204"/>
      <c r="CJ658" s="204"/>
      <c r="CK658" s="204"/>
      <c r="CL658" s="204"/>
      <c r="CM658" s="204"/>
      <c r="CN658" s="206"/>
      <c r="CO658" s="204"/>
      <c r="CP658" s="204"/>
      <c r="CQ658" s="204"/>
      <c r="CR658" s="207"/>
      <c r="CS658" s="207"/>
      <c r="CT658" s="208"/>
      <c r="CU658" s="209"/>
      <c r="CV658" s="208"/>
      <c r="CW658" s="207"/>
      <c r="CX658" s="207"/>
      <c r="CY658" s="207"/>
    </row>
    <row r="659" spans="3:103">
      <c r="C659" s="192"/>
      <c r="D659" s="192"/>
      <c r="E659" s="192"/>
      <c r="F659" s="192"/>
      <c r="G659" s="193"/>
      <c r="H659" s="192"/>
      <c r="I659" s="192"/>
      <c r="J659" s="194"/>
      <c r="K659" s="195"/>
      <c r="L659" s="195"/>
      <c r="M659" s="196"/>
      <c r="N659" s="197"/>
      <c r="O659" s="196"/>
      <c r="P659" s="198"/>
      <c r="Q659" s="198"/>
      <c r="R659" s="199"/>
      <c r="S659" s="199"/>
      <c r="T659" s="198"/>
      <c r="U659" s="199"/>
      <c r="V659" s="199"/>
      <c r="W659" s="199"/>
      <c r="X659" s="198"/>
      <c r="Y659" s="200"/>
      <c r="Z659" s="198"/>
      <c r="AA659" s="198"/>
      <c r="AB659" s="199"/>
      <c r="AC659" s="199"/>
      <c r="AD659" s="201"/>
      <c r="AE659" s="202"/>
      <c r="AF659" s="202"/>
      <c r="AG659" s="203"/>
      <c r="AH659" s="203"/>
      <c r="AI659" s="203"/>
      <c r="AJ659" s="203"/>
      <c r="AK659" s="203"/>
      <c r="AL659" s="203"/>
      <c r="AM659" s="203"/>
      <c r="AN659" s="203"/>
      <c r="AO659" s="203"/>
      <c r="AP659" s="203"/>
      <c r="AQ659" s="203"/>
      <c r="AR659" s="203"/>
      <c r="AS659" s="203"/>
      <c r="AT659" s="203"/>
      <c r="AU659" s="203"/>
      <c r="AV659" s="203"/>
      <c r="AW659" s="203"/>
      <c r="AX659" s="203"/>
      <c r="AY659" s="203"/>
      <c r="AZ659" s="203"/>
      <c r="BA659" s="203"/>
      <c r="BB659" s="204"/>
      <c r="BC659" s="204"/>
      <c r="BD659" s="204"/>
      <c r="BE659" s="204"/>
      <c r="BF659" s="204"/>
      <c r="BG659" s="204"/>
      <c r="BH659" s="204"/>
      <c r="BI659" s="204"/>
      <c r="BJ659" s="204"/>
      <c r="BK659" s="204"/>
      <c r="BL659" s="204"/>
      <c r="BM659" s="204"/>
      <c r="BN659" s="204"/>
      <c r="BO659" s="204"/>
      <c r="BP659" s="204"/>
      <c r="BQ659" s="204"/>
      <c r="BR659" s="204"/>
      <c r="BS659" s="204"/>
      <c r="BT659" s="204"/>
      <c r="BU659" s="204"/>
      <c r="BV659" s="205"/>
      <c r="BW659" s="205"/>
      <c r="BX659" s="205"/>
      <c r="BY659" s="204"/>
      <c r="BZ659" s="204"/>
      <c r="CA659" s="204"/>
      <c r="CB659" s="205"/>
      <c r="CC659" s="204"/>
      <c r="CD659" s="205"/>
      <c r="CE659" s="204"/>
      <c r="CF659" s="204"/>
      <c r="CG659" s="204"/>
      <c r="CH659" s="206"/>
      <c r="CI659" s="204"/>
      <c r="CJ659" s="204"/>
      <c r="CK659" s="204"/>
      <c r="CL659" s="204"/>
      <c r="CM659" s="204"/>
      <c r="CN659" s="206"/>
      <c r="CO659" s="204"/>
      <c r="CP659" s="204"/>
      <c r="CQ659" s="204"/>
      <c r="CR659" s="207"/>
      <c r="CS659" s="207"/>
      <c r="CT659" s="208"/>
      <c r="CU659" s="209"/>
      <c r="CV659" s="208"/>
      <c r="CW659" s="207"/>
      <c r="CX659" s="207"/>
      <c r="CY659" s="207"/>
    </row>
    <row r="660" spans="3:103">
      <c r="D660" s="192"/>
      <c r="E660" s="192"/>
      <c r="F660" s="192"/>
      <c r="H660" s="192"/>
      <c r="I660" s="192"/>
      <c r="J660" s="194"/>
      <c r="K660" s="192"/>
      <c r="L660" s="195"/>
      <c r="M660" s="195"/>
      <c r="N660" s="197"/>
      <c r="O660" s="196"/>
      <c r="P660" s="196"/>
      <c r="Q660" s="198"/>
      <c r="R660" s="199"/>
      <c r="S660" s="199"/>
      <c r="T660" s="198"/>
      <c r="U660" s="199"/>
      <c r="V660" s="199"/>
      <c r="W660" s="199"/>
      <c r="X660" s="198"/>
      <c r="Y660" s="200"/>
      <c r="Z660" s="198"/>
      <c r="AA660" s="198"/>
      <c r="AB660" s="199"/>
      <c r="AC660" s="199"/>
      <c r="AD660" s="201"/>
      <c r="AE660" s="202"/>
      <c r="AF660" s="202"/>
      <c r="AG660" s="203"/>
      <c r="AH660" s="203"/>
      <c r="AI660" s="203"/>
      <c r="AJ660" s="203"/>
      <c r="AK660" s="203"/>
      <c r="AL660" s="203"/>
      <c r="AM660" s="203"/>
      <c r="AN660" s="203"/>
      <c r="AO660" s="203"/>
      <c r="AP660" s="203"/>
      <c r="AQ660" s="203"/>
      <c r="AR660" s="203"/>
      <c r="AS660" s="203"/>
      <c r="AT660" s="203"/>
      <c r="AU660" s="203"/>
      <c r="AV660" s="203"/>
      <c r="AW660" s="203"/>
      <c r="AX660" s="203"/>
      <c r="AY660" s="203"/>
      <c r="AZ660" s="203"/>
      <c r="BA660" s="203"/>
      <c r="BB660" s="204"/>
      <c r="BC660" s="204"/>
      <c r="BD660" s="204"/>
      <c r="BE660" s="204"/>
      <c r="BF660" s="204"/>
      <c r="BG660" s="204"/>
      <c r="BH660" s="204"/>
      <c r="BI660" s="204"/>
      <c r="BJ660" s="204"/>
      <c r="BK660" s="204"/>
      <c r="BL660" s="204"/>
      <c r="BM660" s="204"/>
      <c r="BN660" s="204"/>
      <c r="BO660" s="204"/>
      <c r="BP660" s="204"/>
      <c r="BQ660" s="204"/>
      <c r="BR660" s="204"/>
      <c r="BS660" s="204"/>
      <c r="BT660" s="204"/>
      <c r="BU660" s="204"/>
      <c r="BV660" s="205"/>
      <c r="BW660" s="205"/>
      <c r="BX660" s="205"/>
      <c r="BY660" s="204"/>
      <c r="BZ660" s="204"/>
      <c r="CA660" s="204"/>
      <c r="CB660" s="205"/>
      <c r="CC660" s="204"/>
      <c r="CD660" s="205"/>
      <c r="CE660" s="204"/>
      <c r="CF660" s="204"/>
      <c r="CG660" s="204"/>
      <c r="CH660" s="206"/>
      <c r="CI660" s="204"/>
      <c r="CJ660" s="204"/>
      <c r="CK660" s="204"/>
      <c r="CL660" s="204"/>
      <c r="CM660" s="204"/>
      <c r="CN660" s="206"/>
      <c r="CO660" s="204"/>
      <c r="CP660" s="204"/>
      <c r="CQ660" s="204"/>
      <c r="CR660" s="207"/>
      <c r="CS660" s="207"/>
      <c r="CT660" s="208"/>
      <c r="CU660" s="209"/>
      <c r="CV660" s="208"/>
      <c r="CW660" s="207"/>
      <c r="CX660" s="207"/>
      <c r="CY660" s="207"/>
    </row>
    <row r="661" spans="3:103">
      <c r="Z661" s="198"/>
      <c r="AA661" s="198"/>
      <c r="AB661" s="199"/>
      <c r="AC661" s="199"/>
      <c r="AD661" s="201"/>
      <c r="AE661" s="202"/>
      <c r="AF661" s="202"/>
      <c r="AG661" s="203"/>
      <c r="AH661" s="203"/>
      <c r="AI661" s="203"/>
      <c r="AJ661" s="203"/>
      <c r="AK661" s="203"/>
      <c r="AL661" s="203"/>
      <c r="AM661" s="203"/>
      <c r="AN661" s="203"/>
      <c r="AO661" s="203"/>
      <c r="AP661" s="203"/>
      <c r="AQ661" s="203"/>
      <c r="AR661" s="203"/>
      <c r="AS661" s="203"/>
      <c r="AT661" s="203"/>
      <c r="AU661" s="203"/>
      <c r="AV661" s="203"/>
      <c r="AW661" s="203"/>
      <c r="AX661" s="203"/>
      <c r="AY661" s="203"/>
      <c r="AZ661" s="203"/>
      <c r="BA661" s="203"/>
      <c r="BB661" s="204"/>
      <c r="BC661" s="204"/>
      <c r="BD661" s="204"/>
      <c r="BE661" s="204"/>
      <c r="BF661" s="204"/>
      <c r="BG661" s="204"/>
      <c r="BH661" s="204"/>
      <c r="BI661" s="204"/>
      <c r="BJ661" s="204"/>
      <c r="BK661" s="204"/>
      <c r="BL661" s="204"/>
      <c r="BM661" s="204"/>
      <c r="BN661" s="204"/>
      <c r="BO661" s="204"/>
      <c r="BP661" s="204"/>
      <c r="BQ661" s="204"/>
      <c r="BR661" s="204"/>
      <c r="BS661" s="204"/>
      <c r="BT661" s="204"/>
      <c r="BU661" s="204"/>
      <c r="BV661" s="205"/>
      <c r="BW661" s="205"/>
      <c r="BX661" s="205"/>
      <c r="BY661" s="204"/>
      <c r="BZ661" s="204"/>
      <c r="CA661" s="204"/>
      <c r="CB661" s="205"/>
      <c r="CC661" s="204"/>
      <c r="CD661" s="205"/>
      <c r="CE661" s="204"/>
      <c r="CF661" s="204"/>
      <c r="CG661" s="204"/>
      <c r="CH661" s="206"/>
      <c r="CI661" s="204"/>
      <c r="CJ661" s="204"/>
      <c r="CK661" s="204"/>
      <c r="CL661" s="204"/>
      <c r="CM661" s="204"/>
      <c r="CN661" s="206"/>
      <c r="CO661" s="204"/>
      <c r="CP661" s="204"/>
      <c r="CQ661" s="204"/>
      <c r="CR661" s="207"/>
      <c r="CS661" s="207"/>
      <c r="CT661" s="208"/>
      <c r="CU661" s="209"/>
      <c r="CV661" s="208"/>
      <c r="CW661" s="207"/>
      <c r="CX661" s="207"/>
      <c r="CY661" s="207"/>
    </row>
    <row r="662" spans="3:103">
      <c r="Z662" s="198"/>
      <c r="AA662" s="198"/>
      <c r="AB662" s="199"/>
      <c r="AC662" s="199"/>
      <c r="AD662" s="201"/>
      <c r="AE662" s="202"/>
      <c r="AF662" s="202"/>
      <c r="AG662" s="203"/>
      <c r="AH662" s="203"/>
      <c r="AI662" s="203"/>
      <c r="AJ662" s="203"/>
      <c r="AK662" s="203"/>
      <c r="AL662" s="203"/>
      <c r="AM662" s="203"/>
      <c r="AN662" s="203"/>
      <c r="AO662" s="203"/>
      <c r="AP662" s="203"/>
      <c r="AQ662" s="203"/>
      <c r="AR662" s="203"/>
      <c r="AS662" s="203"/>
      <c r="AT662" s="203"/>
      <c r="AU662" s="203"/>
      <c r="AV662" s="203"/>
      <c r="AW662" s="203"/>
      <c r="AX662" s="203"/>
      <c r="AY662" s="203"/>
      <c r="AZ662" s="203"/>
      <c r="BA662" s="203"/>
      <c r="BB662" s="204"/>
      <c r="BC662" s="204"/>
      <c r="BD662" s="204"/>
      <c r="BE662" s="204"/>
      <c r="BF662" s="204"/>
      <c r="BG662" s="204"/>
      <c r="BH662" s="204"/>
      <c r="BI662" s="204"/>
      <c r="BJ662" s="204"/>
      <c r="BK662" s="204"/>
      <c r="BL662" s="204"/>
      <c r="BM662" s="204"/>
      <c r="BN662" s="204"/>
      <c r="BO662" s="204"/>
      <c r="BP662" s="204"/>
      <c r="BQ662" s="204"/>
      <c r="BR662" s="204"/>
      <c r="BS662" s="204"/>
      <c r="BT662" s="204"/>
      <c r="BU662" s="204"/>
      <c r="BV662" s="205"/>
      <c r="BW662" s="205"/>
      <c r="BX662" s="205"/>
      <c r="BY662" s="204"/>
      <c r="BZ662" s="204"/>
      <c r="CA662" s="204"/>
      <c r="CB662" s="205"/>
      <c r="CC662" s="204"/>
      <c r="CD662" s="205"/>
      <c r="CE662" s="204"/>
      <c r="CF662" s="204"/>
      <c r="CG662" s="204"/>
      <c r="CH662" s="206"/>
      <c r="CI662" s="204"/>
      <c r="CJ662" s="204"/>
      <c r="CK662" s="204"/>
      <c r="CL662" s="204"/>
      <c r="CM662" s="204"/>
      <c r="CN662" s="206"/>
      <c r="CO662" s="204"/>
      <c r="CP662" s="204"/>
      <c r="CQ662" s="204"/>
      <c r="CR662" s="207"/>
      <c r="CS662" s="207"/>
      <c r="CT662" s="208"/>
      <c r="CU662" s="209"/>
      <c r="CV662" s="208"/>
      <c r="CW662" s="207"/>
      <c r="CX662" s="207"/>
      <c r="CY662" s="207"/>
    </row>
    <row r="663" spans="3:103">
      <c r="Z663" s="198"/>
      <c r="AA663" s="198"/>
      <c r="AB663" s="199"/>
      <c r="AC663" s="199"/>
      <c r="AD663" s="201"/>
      <c r="AE663" s="202"/>
      <c r="AF663" s="202"/>
      <c r="AG663" s="203"/>
      <c r="AH663" s="203"/>
      <c r="AI663" s="203"/>
      <c r="AJ663" s="203"/>
      <c r="AK663" s="203"/>
      <c r="AL663" s="203"/>
      <c r="AM663" s="203"/>
      <c r="AN663" s="203"/>
      <c r="AO663" s="203"/>
      <c r="AP663" s="203"/>
      <c r="AQ663" s="203"/>
      <c r="AR663" s="203"/>
      <c r="AS663" s="203"/>
      <c r="AT663" s="203"/>
      <c r="AU663" s="203"/>
      <c r="AV663" s="203"/>
      <c r="AW663" s="203"/>
      <c r="AX663" s="203"/>
      <c r="AY663" s="203"/>
      <c r="AZ663" s="203"/>
      <c r="BA663" s="203"/>
      <c r="BB663" s="204"/>
      <c r="BC663" s="204"/>
      <c r="BD663" s="204"/>
      <c r="BE663" s="204"/>
      <c r="BF663" s="204"/>
      <c r="BG663" s="204"/>
      <c r="BH663" s="204"/>
      <c r="BI663" s="204"/>
      <c r="BJ663" s="204"/>
      <c r="BK663" s="204"/>
      <c r="BL663" s="204"/>
      <c r="BM663" s="204"/>
      <c r="BN663" s="204"/>
      <c r="BO663" s="204"/>
      <c r="BP663" s="204"/>
      <c r="BQ663" s="204"/>
      <c r="BR663" s="204"/>
      <c r="BS663" s="204"/>
      <c r="BT663" s="204"/>
      <c r="BU663" s="204"/>
      <c r="BV663" s="205"/>
      <c r="BW663" s="205"/>
      <c r="BX663" s="205"/>
      <c r="BY663" s="204"/>
      <c r="BZ663" s="204"/>
      <c r="CA663" s="204"/>
      <c r="CB663" s="205"/>
      <c r="CC663" s="204"/>
      <c r="CD663" s="205"/>
      <c r="CE663" s="204"/>
      <c r="CF663" s="204"/>
      <c r="CG663" s="204"/>
      <c r="CH663" s="206"/>
      <c r="CI663" s="204"/>
      <c r="CJ663" s="204"/>
      <c r="CK663" s="204"/>
      <c r="CL663" s="204"/>
      <c r="CM663" s="204"/>
      <c r="CN663" s="206"/>
      <c r="CO663" s="204"/>
      <c r="CP663" s="204"/>
      <c r="CQ663" s="204"/>
      <c r="CR663" s="207"/>
      <c r="CS663" s="207"/>
      <c r="CT663" s="208"/>
      <c r="CU663" s="209"/>
      <c r="CV663" s="208"/>
      <c r="CW663" s="207"/>
      <c r="CX663" s="207"/>
      <c r="CY663" s="207"/>
    </row>
    <row r="664" spans="3:103">
      <c r="Z664" s="198"/>
      <c r="AA664" s="198"/>
      <c r="AB664" s="199"/>
      <c r="AC664" s="199"/>
      <c r="AD664" s="201"/>
      <c r="AE664" s="202"/>
      <c r="AF664" s="202"/>
      <c r="AG664" s="203"/>
      <c r="AH664" s="203"/>
      <c r="AI664" s="203"/>
      <c r="AJ664" s="203"/>
      <c r="AK664" s="203"/>
      <c r="AL664" s="203"/>
      <c r="AM664" s="203"/>
      <c r="AN664" s="203"/>
      <c r="AO664" s="203"/>
      <c r="AP664" s="203"/>
      <c r="AQ664" s="203"/>
      <c r="AR664" s="203"/>
      <c r="AS664" s="203"/>
      <c r="AT664" s="203"/>
      <c r="AU664" s="203"/>
      <c r="AV664" s="203"/>
      <c r="AW664" s="203"/>
      <c r="AX664" s="203"/>
      <c r="AY664" s="203"/>
      <c r="AZ664" s="203"/>
      <c r="BA664" s="203"/>
      <c r="BB664" s="204"/>
      <c r="BC664" s="204"/>
      <c r="BD664" s="204"/>
      <c r="BE664" s="204"/>
      <c r="BF664" s="204"/>
      <c r="BG664" s="204"/>
      <c r="BH664" s="204"/>
      <c r="BI664" s="204"/>
      <c r="BJ664" s="204"/>
      <c r="BK664" s="204"/>
      <c r="BL664" s="204"/>
      <c r="BM664" s="204"/>
      <c r="BN664" s="204"/>
      <c r="BO664" s="204"/>
      <c r="BP664" s="204"/>
      <c r="BQ664" s="204"/>
      <c r="BR664" s="204"/>
      <c r="BS664" s="204"/>
      <c r="BT664" s="204"/>
      <c r="BU664" s="204"/>
      <c r="BV664" s="205"/>
      <c r="BW664" s="205"/>
      <c r="BX664" s="205"/>
      <c r="BY664" s="204"/>
      <c r="BZ664" s="204"/>
      <c r="CA664" s="204"/>
      <c r="CB664" s="205"/>
      <c r="CC664" s="204"/>
      <c r="CD664" s="205"/>
      <c r="CE664" s="204"/>
      <c r="CF664" s="204"/>
      <c r="CG664" s="204"/>
      <c r="CH664" s="206"/>
      <c r="CI664" s="204"/>
      <c r="CJ664" s="204"/>
      <c r="CK664" s="204"/>
      <c r="CL664" s="204"/>
      <c r="CM664" s="204"/>
      <c r="CN664" s="206"/>
      <c r="CO664" s="204"/>
      <c r="CP664" s="204"/>
      <c r="CQ664" s="204"/>
      <c r="CR664" s="207"/>
      <c r="CS664" s="207"/>
      <c r="CT664" s="208"/>
      <c r="CU664" s="209"/>
      <c r="CV664" s="208"/>
      <c r="CW664" s="207"/>
      <c r="CX664" s="207"/>
      <c r="CY664" s="207"/>
    </row>
    <row r="665" spans="3:103">
      <c r="C665" s="192"/>
      <c r="D665" s="192"/>
      <c r="E665" s="192"/>
      <c r="F665" s="192"/>
      <c r="G665" s="193"/>
      <c r="H665" s="192"/>
      <c r="I665" s="192"/>
      <c r="J665" s="194"/>
      <c r="K665" s="195"/>
      <c r="L665" s="195"/>
      <c r="M665" s="196"/>
      <c r="N665" s="197"/>
      <c r="O665" s="196"/>
      <c r="P665" s="198"/>
      <c r="Q665" s="198"/>
      <c r="R665" s="199"/>
      <c r="S665" s="199"/>
      <c r="T665" s="198"/>
      <c r="U665" s="199"/>
      <c r="V665" s="199"/>
      <c r="W665" s="199"/>
      <c r="X665" s="198"/>
      <c r="Y665" s="200"/>
      <c r="Z665" s="198"/>
      <c r="AA665" s="198"/>
      <c r="AB665" s="199"/>
      <c r="AC665" s="199"/>
      <c r="AD665" s="201"/>
      <c r="AE665" s="202"/>
      <c r="AF665" s="202"/>
      <c r="AG665" s="203"/>
      <c r="AH665" s="203"/>
      <c r="AI665" s="203"/>
      <c r="AJ665" s="203"/>
      <c r="AK665" s="203"/>
      <c r="AL665" s="203"/>
      <c r="AM665" s="203"/>
      <c r="AN665" s="203"/>
      <c r="AO665" s="203"/>
      <c r="AP665" s="203"/>
      <c r="AQ665" s="203"/>
      <c r="AR665" s="203"/>
      <c r="AS665" s="203"/>
      <c r="AT665" s="203"/>
      <c r="AU665" s="203"/>
      <c r="AV665" s="203"/>
      <c r="AW665" s="203"/>
      <c r="AX665" s="203"/>
      <c r="AY665" s="203"/>
      <c r="AZ665" s="203"/>
      <c r="BA665" s="203"/>
      <c r="BB665" s="204"/>
      <c r="BC665" s="204"/>
      <c r="BD665" s="204"/>
      <c r="BE665" s="204"/>
      <c r="BF665" s="204"/>
      <c r="BG665" s="204"/>
      <c r="BH665" s="204"/>
      <c r="BI665" s="204"/>
      <c r="BJ665" s="204"/>
      <c r="BK665" s="204"/>
      <c r="BL665" s="204"/>
      <c r="BM665" s="204"/>
      <c r="BN665" s="204"/>
      <c r="BO665" s="204"/>
      <c r="BP665" s="204"/>
      <c r="BQ665" s="204"/>
      <c r="BR665" s="204"/>
      <c r="BS665" s="204"/>
      <c r="BT665" s="204"/>
      <c r="BU665" s="204"/>
      <c r="BV665" s="205"/>
      <c r="BW665" s="205"/>
      <c r="BX665" s="205"/>
      <c r="BY665" s="204"/>
      <c r="BZ665" s="204"/>
      <c r="CA665" s="204"/>
      <c r="CB665" s="205"/>
      <c r="CC665" s="204"/>
      <c r="CD665" s="205"/>
      <c r="CE665" s="204"/>
      <c r="CF665" s="204"/>
      <c r="CG665" s="204"/>
      <c r="CH665" s="206"/>
      <c r="CI665" s="204"/>
      <c r="CJ665" s="204"/>
      <c r="CK665" s="204"/>
      <c r="CL665" s="204"/>
      <c r="CM665" s="204"/>
      <c r="CN665" s="206"/>
      <c r="CO665" s="204"/>
      <c r="CP665" s="204"/>
      <c r="CQ665" s="204"/>
      <c r="CR665" s="207"/>
      <c r="CS665" s="207"/>
      <c r="CT665" s="208"/>
      <c r="CU665" s="209"/>
      <c r="CV665" s="208"/>
      <c r="CW665" s="207"/>
      <c r="CX665" s="207"/>
      <c r="CY665" s="207"/>
    </row>
    <row r="666" spans="3:103">
      <c r="D666" s="192"/>
      <c r="E666" s="192"/>
      <c r="F666" s="192"/>
      <c r="H666" s="192"/>
      <c r="I666" s="192"/>
      <c r="J666" s="194"/>
      <c r="K666" s="192"/>
      <c r="L666" s="195"/>
      <c r="M666" s="195"/>
      <c r="N666" s="197"/>
      <c r="O666" s="196"/>
      <c r="P666" s="196"/>
      <c r="Q666" s="198"/>
      <c r="R666" s="199"/>
      <c r="S666" s="199"/>
      <c r="T666" s="198"/>
      <c r="U666" s="199"/>
      <c r="V666" s="199"/>
      <c r="W666" s="199"/>
      <c r="X666" s="198"/>
      <c r="Y666" s="200"/>
      <c r="Z666" s="198"/>
      <c r="AA666" s="198"/>
      <c r="AB666" s="199"/>
      <c r="AC666" s="199"/>
      <c r="AD666" s="201"/>
      <c r="AE666" s="202"/>
      <c r="AF666" s="202"/>
      <c r="AG666" s="203"/>
      <c r="AH666" s="203"/>
      <c r="AI666" s="203"/>
      <c r="AJ666" s="203"/>
      <c r="AK666" s="203"/>
      <c r="AL666" s="203"/>
      <c r="AM666" s="203"/>
      <c r="AN666" s="203"/>
      <c r="AO666" s="203"/>
      <c r="AP666" s="203"/>
      <c r="AQ666" s="203"/>
      <c r="AR666" s="203"/>
      <c r="AS666" s="203"/>
      <c r="AT666" s="203"/>
      <c r="AU666" s="203"/>
      <c r="AV666" s="203"/>
      <c r="AW666" s="203"/>
      <c r="AX666" s="203"/>
      <c r="AY666" s="203"/>
      <c r="AZ666" s="203"/>
      <c r="BA666" s="203"/>
      <c r="BB666" s="204"/>
      <c r="BC666" s="204"/>
      <c r="BD666" s="204"/>
      <c r="BE666" s="204"/>
      <c r="BF666" s="204"/>
      <c r="BG666" s="204"/>
      <c r="BH666" s="204"/>
      <c r="BI666" s="204"/>
      <c r="BJ666" s="204"/>
      <c r="BK666" s="204"/>
      <c r="BL666" s="204"/>
      <c r="BM666" s="204"/>
      <c r="BN666" s="204"/>
      <c r="BO666" s="204"/>
      <c r="BP666" s="204"/>
      <c r="BQ666" s="204"/>
      <c r="BR666" s="204"/>
      <c r="BS666" s="204"/>
      <c r="BT666" s="204"/>
      <c r="BU666" s="204"/>
      <c r="BV666" s="205"/>
      <c r="BW666" s="205"/>
      <c r="BX666" s="205"/>
      <c r="BY666" s="204"/>
      <c r="BZ666" s="204"/>
      <c r="CA666" s="204"/>
      <c r="CB666" s="205"/>
      <c r="CC666" s="204"/>
      <c r="CD666" s="205"/>
      <c r="CE666" s="204"/>
      <c r="CF666" s="204"/>
      <c r="CG666" s="204"/>
      <c r="CH666" s="206"/>
      <c r="CI666" s="204"/>
      <c r="CJ666" s="204"/>
      <c r="CK666" s="204"/>
      <c r="CL666" s="204"/>
      <c r="CM666" s="204"/>
      <c r="CN666" s="206"/>
      <c r="CO666" s="204"/>
      <c r="CP666" s="204"/>
      <c r="CQ666" s="204"/>
      <c r="CR666" s="207"/>
      <c r="CS666" s="207"/>
      <c r="CT666" s="208"/>
      <c r="CU666" s="209"/>
      <c r="CV666" s="208"/>
      <c r="CW666" s="207"/>
      <c r="CX666" s="207"/>
      <c r="CY666" s="207"/>
    </row>
    <row r="667" spans="3:103">
      <c r="Z667" s="198"/>
      <c r="AA667" s="198"/>
      <c r="AB667" s="199"/>
      <c r="AC667" s="199"/>
      <c r="AD667" s="201"/>
      <c r="AE667" s="202"/>
      <c r="AF667" s="202"/>
      <c r="AG667" s="203"/>
      <c r="AH667" s="203"/>
      <c r="AI667" s="203"/>
      <c r="AJ667" s="203"/>
      <c r="AK667" s="203"/>
      <c r="AL667" s="203"/>
      <c r="AM667" s="203"/>
      <c r="AN667" s="203"/>
      <c r="AO667" s="203"/>
      <c r="AP667" s="203"/>
      <c r="AQ667" s="203"/>
      <c r="AR667" s="203"/>
      <c r="AS667" s="203"/>
      <c r="AT667" s="203"/>
      <c r="AU667" s="203"/>
      <c r="AV667" s="203"/>
      <c r="AW667" s="203"/>
      <c r="AX667" s="203"/>
      <c r="AY667" s="203"/>
      <c r="AZ667" s="203"/>
      <c r="BA667" s="203"/>
      <c r="BB667" s="204"/>
      <c r="BC667" s="204"/>
      <c r="BD667" s="204"/>
      <c r="BE667" s="204"/>
      <c r="BF667" s="204"/>
      <c r="BG667" s="204"/>
      <c r="BH667" s="204"/>
      <c r="BI667" s="204"/>
      <c r="BJ667" s="204"/>
      <c r="BK667" s="204"/>
      <c r="BL667" s="204"/>
      <c r="BM667" s="204"/>
      <c r="BN667" s="204"/>
      <c r="BO667" s="204"/>
      <c r="BP667" s="204"/>
      <c r="BQ667" s="204"/>
      <c r="BR667" s="204"/>
      <c r="BS667" s="204"/>
      <c r="BT667" s="204"/>
      <c r="BU667" s="204"/>
      <c r="BV667" s="205"/>
      <c r="BW667" s="205"/>
      <c r="BX667" s="205"/>
      <c r="BY667" s="204"/>
      <c r="BZ667" s="204"/>
      <c r="CA667" s="204"/>
      <c r="CB667" s="205"/>
      <c r="CC667" s="204"/>
      <c r="CD667" s="205"/>
      <c r="CE667" s="204"/>
      <c r="CF667" s="204"/>
      <c r="CG667" s="204"/>
      <c r="CH667" s="206"/>
      <c r="CI667" s="204"/>
      <c r="CJ667" s="204"/>
      <c r="CK667" s="204"/>
      <c r="CL667" s="204"/>
      <c r="CM667" s="204"/>
      <c r="CN667" s="206"/>
      <c r="CO667" s="204"/>
      <c r="CP667" s="204"/>
      <c r="CQ667" s="204"/>
      <c r="CR667" s="207"/>
      <c r="CS667" s="207"/>
      <c r="CT667" s="208"/>
      <c r="CU667" s="209"/>
      <c r="CV667" s="208"/>
      <c r="CW667" s="207"/>
      <c r="CX667" s="207"/>
      <c r="CY667" s="207"/>
    </row>
    <row r="668" spans="3:103">
      <c r="C668" s="192"/>
      <c r="D668" s="192"/>
      <c r="E668" s="192"/>
      <c r="F668" s="192"/>
      <c r="G668" s="193"/>
      <c r="H668" s="192"/>
      <c r="I668" s="192"/>
      <c r="J668" s="194"/>
      <c r="K668" s="195"/>
      <c r="L668" s="195"/>
      <c r="M668" s="196"/>
      <c r="N668" s="197"/>
      <c r="O668" s="196"/>
      <c r="P668" s="198"/>
      <c r="Q668" s="198"/>
      <c r="R668" s="199"/>
      <c r="S668" s="199"/>
      <c r="T668" s="198"/>
      <c r="U668" s="199"/>
      <c r="V668" s="199"/>
      <c r="W668" s="199"/>
      <c r="X668" s="198"/>
      <c r="Y668" s="200"/>
      <c r="Z668" s="198"/>
      <c r="AA668" s="198"/>
      <c r="AB668" s="199"/>
      <c r="AC668" s="199"/>
      <c r="AD668" s="201"/>
      <c r="AE668" s="202"/>
      <c r="AF668" s="202"/>
      <c r="AG668" s="203"/>
      <c r="AH668" s="203"/>
      <c r="AI668" s="203"/>
      <c r="AJ668" s="203"/>
      <c r="AK668" s="203"/>
      <c r="AL668" s="203"/>
      <c r="AM668" s="203"/>
      <c r="AN668" s="203"/>
      <c r="AO668" s="203"/>
      <c r="AP668" s="203"/>
      <c r="AQ668" s="203"/>
      <c r="AR668" s="203"/>
      <c r="AS668" s="203"/>
      <c r="AT668" s="203"/>
      <c r="AU668" s="203"/>
      <c r="AV668" s="203"/>
      <c r="AW668" s="203"/>
      <c r="AX668" s="203"/>
      <c r="AY668" s="203"/>
      <c r="AZ668" s="203"/>
      <c r="BA668" s="203"/>
      <c r="BB668" s="204"/>
      <c r="BC668" s="204"/>
      <c r="BD668" s="204"/>
      <c r="BE668" s="204"/>
      <c r="BF668" s="204"/>
      <c r="BG668" s="204"/>
      <c r="BH668" s="204"/>
      <c r="BI668" s="204"/>
      <c r="BJ668" s="204"/>
      <c r="BK668" s="204"/>
      <c r="BL668" s="204"/>
      <c r="BM668" s="204"/>
      <c r="BN668" s="204"/>
      <c r="BO668" s="204"/>
      <c r="BP668" s="204"/>
      <c r="BQ668" s="204"/>
      <c r="BR668" s="204"/>
      <c r="BS668" s="204"/>
      <c r="BT668" s="204"/>
      <c r="BU668" s="204"/>
      <c r="BV668" s="205"/>
      <c r="BW668" s="205"/>
      <c r="BX668" s="205"/>
      <c r="BY668" s="204"/>
      <c r="BZ668" s="204"/>
      <c r="CA668" s="204"/>
      <c r="CB668" s="205"/>
      <c r="CC668" s="204"/>
      <c r="CD668" s="205"/>
      <c r="CE668" s="204"/>
      <c r="CF668" s="204"/>
      <c r="CG668" s="204"/>
      <c r="CH668" s="206"/>
      <c r="CI668" s="204"/>
      <c r="CJ668" s="204"/>
      <c r="CK668" s="204"/>
      <c r="CL668" s="204"/>
      <c r="CM668" s="204"/>
      <c r="CN668" s="206"/>
      <c r="CO668" s="204"/>
      <c r="CP668" s="204"/>
      <c r="CQ668" s="204"/>
      <c r="CR668" s="207"/>
      <c r="CS668" s="207"/>
      <c r="CT668" s="208"/>
      <c r="CU668" s="209"/>
      <c r="CV668" s="208"/>
      <c r="CW668" s="207"/>
      <c r="CX668" s="207"/>
      <c r="CY668" s="207"/>
    </row>
    <row r="669" spans="3:103">
      <c r="D669" s="192"/>
      <c r="E669" s="192"/>
      <c r="F669" s="192"/>
      <c r="H669" s="192"/>
      <c r="I669" s="192"/>
      <c r="J669" s="194"/>
      <c r="K669" s="192"/>
      <c r="L669" s="195"/>
      <c r="M669" s="195"/>
      <c r="N669" s="197"/>
      <c r="O669" s="196"/>
      <c r="P669" s="196"/>
      <c r="Q669" s="198"/>
      <c r="R669" s="199"/>
      <c r="S669" s="199"/>
      <c r="T669" s="198"/>
      <c r="U669" s="199"/>
      <c r="V669" s="199"/>
      <c r="W669" s="199"/>
      <c r="X669" s="198"/>
      <c r="Y669" s="200"/>
      <c r="Z669" s="198"/>
      <c r="AA669" s="198"/>
      <c r="AB669" s="199"/>
      <c r="AC669" s="199"/>
      <c r="AD669" s="201"/>
      <c r="AE669" s="202"/>
      <c r="AF669" s="202"/>
      <c r="AG669" s="203"/>
      <c r="AH669" s="203"/>
      <c r="AI669" s="203"/>
      <c r="AJ669" s="203"/>
      <c r="AK669" s="203"/>
      <c r="AL669" s="203"/>
      <c r="AM669" s="203"/>
      <c r="AN669" s="203"/>
      <c r="AO669" s="203"/>
      <c r="AP669" s="203"/>
      <c r="AQ669" s="203"/>
      <c r="AR669" s="203"/>
      <c r="AS669" s="203"/>
      <c r="AT669" s="203"/>
      <c r="AU669" s="203"/>
      <c r="AV669" s="203"/>
      <c r="AW669" s="203"/>
      <c r="AX669" s="203"/>
      <c r="AY669" s="203"/>
      <c r="AZ669" s="203"/>
      <c r="BA669" s="203"/>
      <c r="BB669" s="204"/>
      <c r="BC669" s="204"/>
      <c r="BD669" s="204"/>
      <c r="BE669" s="204"/>
      <c r="BF669" s="204"/>
      <c r="BG669" s="204"/>
      <c r="BH669" s="204"/>
      <c r="BI669" s="204"/>
      <c r="BJ669" s="204"/>
      <c r="BK669" s="204"/>
      <c r="BL669" s="204"/>
      <c r="BM669" s="204"/>
      <c r="BN669" s="204"/>
      <c r="BO669" s="204"/>
      <c r="BP669" s="204"/>
      <c r="BQ669" s="204"/>
      <c r="BR669" s="204"/>
      <c r="BS669" s="204"/>
      <c r="BT669" s="204"/>
      <c r="BU669" s="204"/>
      <c r="BV669" s="205"/>
      <c r="BW669" s="205"/>
      <c r="BX669" s="205"/>
      <c r="BY669" s="204"/>
      <c r="BZ669" s="204"/>
      <c r="CA669" s="204"/>
      <c r="CB669" s="205"/>
      <c r="CC669" s="204"/>
      <c r="CD669" s="205"/>
      <c r="CE669" s="204"/>
      <c r="CF669" s="204"/>
      <c r="CG669" s="204"/>
      <c r="CH669" s="206"/>
      <c r="CI669" s="204"/>
      <c r="CJ669" s="204"/>
      <c r="CK669" s="204"/>
      <c r="CL669" s="204"/>
      <c r="CM669" s="204"/>
      <c r="CN669" s="206"/>
      <c r="CO669" s="204"/>
      <c r="CP669" s="204"/>
      <c r="CQ669" s="204"/>
      <c r="CR669" s="207"/>
      <c r="CS669" s="207"/>
      <c r="CT669" s="208"/>
      <c r="CU669" s="209"/>
      <c r="CV669" s="208"/>
      <c r="CW669" s="207"/>
      <c r="CX669" s="207"/>
      <c r="CY669" s="207"/>
    </row>
    <row r="670" spans="3:103">
      <c r="Z670" s="198"/>
      <c r="AA670" s="198"/>
      <c r="AB670" s="199"/>
      <c r="AC670" s="199"/>
      <c r="AD670" s="201"/>
      <c r="AE670" s="202"/>
      <c r="AF670" s="202"/>
      <c r="AG670" s="203"/>
      <c r="AH670" s="203"/>
      <c r="AI670" s="203"/>
      <c r="AJ670" s="203"/>
      <c r="AK670" s="203"/>
      <c r="AL670" s="203"/>
      <c r="AM670" s="203"/>
      <c r="AN670" s="203"/>
      <c r="AO670" s="203"/>
      <c r="AP670" s="203"/>
      <c r="AQ670" s="203"/>
      <c r="AR670" s="203"/>
      <c r="AS670" s="203"/>
      <c r="AT670" s="203"/>
      <c r="AU670" s="203"/>
      <c r="AV670" s="203"/>
      <c r="AW670" s="203"/>
      <c r="AX670" s="203"/>
      <c r="AY670" s="203"/>
      <c r="AZ670" s="203"/>
      <c r="BA670" s="203"/>
      <c r="BB670" s="204"/>
      <c r="BC670" s="204"/>
      <c r="BD670" s="204"/>
      <c r="BE670" s="204"/>
      <c r="BF670" s="204"/>
      <c r="BG670" s="204"/>
      <c r="BH670" s="204"/>
      <c r="BI670" s="204"/>
      <c r="BJ670" s="204"/>
      <c r="BK670" s="204"/>
      <c r="BL670" s="204"/>
      <c r="BM670" s="204"/>
      <c r="BN670" s="204"/>
      <c r="BO670" s="204"/>
      <c r="BP670" s="204"/>
      <c r="BQ670" s="204"/>
      <c r="BR670" s="204"/>
      <c r="BS670" s="204"/>
      <c r="BT670" s="204"/>
      <c r="BU670" s="204"/>
      <c r="BV670" s="205"/>
      <c r="BW670" s="205"/>
      <c r="BX670" s="205"/>
      <c r="BY670" s="204"/>
      <c r="BZ670" s="204"/>
      <c r="CA670" s="204"/>
      <c r="CB670" s="205"/>
      <c r="CC670" s="204"/>
      <c r="CD670" s="205"/>
      <c r="CE670" s="204"/>
      <c r="CF670" s="204"/>
      <c r="CG670" s="204"/>
      <c r="CH670" s="206"/>
      <c r="CI670" s="204"/>
      <c r="CJ670" s="204"/>
      <c r="CK670" s="204"/>
      <c r="CL670" s="204"/>
      <c r="CM670" s="204"/>
      <c r="CN670" s="206"/>
      <c r="CO670" s="204"/>
      <c r="CP670" s="204"/>
      <c r="CQ670" s="204"/>
      <c r="CR670" s="207"/>
      <c r="CS670" s="207"/>
      <c r="CT670" s="208"/>
      <c r="CU670" s="209"/>
      <c r="CV670" s="208"/>
      <c r="CW670" s="207"/>
      <c r="CX670" s="207"/>
      <c r="CY670" s="207"/>
    </row>
    <row r="671" spans="3:103">
      <c r="Z671" s="198"/>
      <c r="AA671" s="198"/>
      <c r="AB671" s="199"/>
      <c r="AC671" s="199"/>
      <c r="AD671" s="201"/>
      <c r="AE671" s="202"/>
      <c r="AF671" s="202"/>
      <c r="AG671" s="203"/>
      <c r="AH671" s="203"/>
      <c r="AI671" s="203"/>
      <c r="AJ671" s="203"/>
      <c r="AK671" s="203"/>
      <c r="AL671" s="203"/>
      <c r="AM671" s="203"/>
      <c r="AN671" s="203"/>
      <c r="AO671" s="203"/>
      <c r="AP671" s="203"/>
      <c r="AQ671" s="203"/>
      <c r="AR671" s="203"/>
      <c r="AS671" s="203"/>
      <c r="AT671" s="203"/>
      <c r="AU671" s="203"/>
      <c r="AV671" s="203"/>
      <c r="AW671" s="203"/>
      <c r="AX671" s="203"/>
      <c r="AY671" s="203"/>
      <c r="AZ671" s="203"/>
      <c r="BA671" s="203"/>
      <c r="BB671" s="204"/>
      <c r="BC671" s="204"/>
      <c r="BD671" s="204"/>
      <c r="BE671" s="204"/>
      <c r="BF671" s="204"/>
      <c r="BG671" s="204"/>
      <c r="BH671" s="204"/>
      <c r="BI671" s="204"/>
      <c r="BJ671" s="204"/>
      <c r="BK671" s="204"/>
      <c r="BL671" s="204"/>
      <c r="BM671" s="204"/>
      <c r="BN671" s="204"/>
      <c r="BO671" s="204"/>
      <c r="BP671" s="204"/>
      <c r="BQ671" s="204"/>
      <c r="BR671" s="204"/>
      <c r="BS671" s="204"/>
      <c r="BT671" s="204"/>
      <c r="BU671" s="204"/>
      <c r="BV671" s="205"/>
      <c r="BW671" s="205"/>
      <c r="BX671" s="205"/>
      <c r="BY671" s="204"/>
      <c r="BZ671" s="204"/>
      <c r="CA671" s="204"/>
      <c r="CB671" s="205"/>
      <c r="CC671" s="204"/>
      <c r="CD671" s="205"/>
      <c r="CE671" s="204"/>
      <c r="CF671" s="204"/>
      <c r="CG671" s="204"/>
      <c r="CH671" s="206"/>
      <c r="CI671" s="204"/>
      <c r="CJ671" s="204"/>
      <c r="CK671" s="204"/>
      <c r="CL671" s="204"/>
      <c r="CM671" s="204"/>
      <c r="CN671" s="206"/>
      <c r="CO671" s="204"/>
      <c r="CP671" s="204"/>
      <c r="CQ671" s="204"/>
      <c r="CR671" s="207"/>
      <c r="CS671" s="207"/>
      <c r="CT671" s="208"/>
      <c r="CU671" s="209"/>
      <c r="CV671" s="208"/>
      <c r="CW671" s="207"/>
      <c r="CX671" s="207"/>
      <c r="CY671" s="207"/>
    </row>
    <row r="672" spans="3:103">
      <c r="Z672" s="198"/>
      <c r="AA672" s="198"/>
      <c r="AB672" s="199"/>
      <c r="AC672" s="199"/>
      <c r="AD672" s="201"/>
      <c r="AE672" s="202"/>
      <c r="AF672" s="202"/>
      <c r="AG672" s="203"/>
      <c r="AH672" s="203"/>
      <c r="AI672" s="203"/>
      <c r="AJ672" s="203"/>
      <c r="AK672" s="203"/>
      <c r="AL672" s="203"/>
      <c r="AM672" s="203"/>
      <c r="AN672" s="203"/>
      <c r="AO672" s="203"/>
      <c r="AP672" s="203"/>
      <c r="AQ672" s="203"/>
      <c r="AR672" s="203"/>
      <c r="AS672" s="203"/>
      <c r="AT672" s="203"/>
      <c r="AU672" s="203"/>
      <c r="AV672" s="203"/>
      <c r="AW672" s="203"/>
      <c r="AX672" s="203"/>
      <c r="AY672" s="203"/>
      <c r="AZ672" s="203"/>
      <c r="BA672" s="203"/>
      <c r="BB672" s="204"/>
      <c r="BC672" s="204"/>
      <c r="BD672" s="204"/>
      <c r="BE672" s="204"/>
      <c r="BF672" s="204"/>
      <c r="BG672" s="204"/>
      <c r="BH672" s="204"/>
      <c r="BI672" s="204"/>
      <c r="BJ672" s="204"/>
      <c r="BK672" s="204"/>
      <c r="BL672" s="204"/>
      <c r="BM672" s="204"/>
      <c r="BN672" s="204"/>
      <c r="BO672" s="204"/>
      <c r="BP672" s="204"/>
      <c r="BQ672" s="204"/>
      <c r="BR672" s="204"/>
      <c r="BS672" s="204"/>
      <c r="BT672" s="204"/>
      <c r="BU672" s="204"/>
      <c r="BV672" s="205"/>
      <c r="BW672" s="205"/>
      <c r="BX672" s="205"/>
      <c r="BY672" s="204"/>
      <c r="BZ672" s="204"/>
      <c r="CA672" s="204"/>
      <c r="CB672" s="205"/>
      <c r="CC672" s="204"/>
      <c r="CD672" s="205"/>
      <c r="CE672" s="204"/>
      <c r="CF672" s="204"/>
      <c r="CG672" s="204"/>
      <c r="CH672" s="206"/>
      <c r="CI672" s="204"/>
      <c r="CJ672" s="204"/>
      <c r="CK672" s="204"/>
      <c r="CL672" s="204"/>
      <c r="CM672" s="204"/>
      <c r="CN672" s="206"/>
      <c r="CO672" s="204"/>
      <c r="CP672" s="204"/>
      <c r="CQ672" s="204"/>
      <c r="CR672" s="207"/>
      <c r="CS672" s="207"/>
      <c r="CT672" s="208"/>
      <c r="CU672" s="209"/>
      <c r="CV672" s="208"/>
      <c r="CW672" s="207"/>
      <c r="CX672" s="207"/>
      <c r="CY672" s="207"/>
    </row>
    <row r="673" spans="3:103">
      <c r="Z673" s="198"/>
      <c r="AA673" s="198"/>
      <c r="AB673" s="199"/>
      <c r="AC673" s="199"/>
      <c r="AD673" s="201"/>
      <c r="AE673" s="202"/>
      <c r="AF673" s="202"/>
      <c r="AG673" s="203"/>
      <c r="AH673" s="203"/>
      <c r="AI673" s="203"/>
      <c r="AJ673" s="203"/>
      <c r="AK673" s="203"/>
      <c r="AL673" s="203"/>
      <c r="AM673" s="203"/>
      <c r="AN673" s="203"/>
      <c r="AO673" s="203"/>
      <c r="AP673" s="203"/>
      <c r="AQ673" s="203"/>
      <c r="AR673" s="203"/>
      <c r="AS673" s="203"/>
      <c r="AT673" s="203"/>
      <c r="AU673" s="203"/>
      <c r="AV673" s="203"/>
      <c r="AW673" s="203"/>
      <c r="AX673" s="203"/>
      <c r="AY673" s="203"/>
      <c r="AZ673" s="203"/>
      <c r="BA673" s="203"/>
      <c r="BB673" s="204"/>
      <c r="BC673" s="204"/>
      <c r="BD673" s="204"/>
      <c r="BE673" s="204"/>
      <c r="BF673" s="204"/>
      <c r="BG673" s="204"/>
      <c r="BH673" s="204"/>
      <c r="BI673" s="204"/>
      <c r="BJ673" s="204"/>
      <c r="BK673" s="204"/>
      <c r="BL673" s="204"/>
      <c r="BM673" s="204"/>
      <c r="BN673" s="204"/>
      <c r="BO673" s="204"/>
      <c r="BP673" s="204"/>
      <c r="BQ673" s="204"/>
      <c r="BR673" s="204"/>
      <c r="BS673" s="204"/>
      <c r="BT673" s="204"/>
      <c r="BU673" s="204"/>
      <c r="BV673" s="205"/>
      <c r="BW673" s="205"/>
      <c r="BX673" s="205"/>
      <c r="BY673" s="204"/>
      <c r="BZ673" s="204"/>
      <c r="CA673" s="204"/>
      <c r="CB673" s="205"/>
      <c r="CC673" s="204"/>
      <c r="CD673" s="205"/>
      <c r="CE673" s="204"/>
      <c r="CF673" s="204"/>
      <c r="CG673" s="204"/>
      <c r="CH673" s="206"/>
      <c r="CI673" s="204"/>
      <c r="CJ673" s="204"/>
      <c r="CK673" s="204"/>
      <c r="CL673" s="204"/>
      <c r="CM673" s="204"/>
      <c r="CN673" s="206"/>
      <c r="CO673" s="204"/>
      <c r="CP673" s="204"/>
      <c r="CQ673" s="204"/>
      <c r="CR673" s="207"/>
      <c r="CS673" s="207"/>
      <c r="CT673" s="208"/>
      <c r="CU673" s="209"/>
      <c r="CV673" s="208"/>
      <c r="CW673" s="207"/>
      <c r="CX673" s="207"/>
      <c r="CY673" s="207"/>
    </row>
    <row r="674" spans="3:103">
      <c r="C674" s="192"/>
      <c r="D674" s="192"/>
      <c r="E674" s="192"/>
      <c r="F674" s="192"/>
      <c r="G674" s="193"/>
      <c r="H674" s="192"/>
      <c r="I674" s="192"/>
      <c r="J674" s="194"/>
      <c r="K674" s="195"/>
      <c r="L674" s="195"/>
      <c r="M674" s="196"/>
      <c r="N674" s="197"/>
      <c r="O674" s="196"/>
      <c r="P674" s="198"/>
      <c r="Q674" s="198"/>
      <c r="R674" s="199"/>
      <c r="S674" s="199"/>
      <c r="T674" s="198"/>
      <c r="U674" s="199"/>
      <c r="V674" s="199"/>
      <c r="W674" s="199"/>
      <c r="X674" s="198"/>
      <c r="Y674" s="200"/>
      <c r="Z674" s="198"/>
      <c r="AA674" s="198"/>
      <c r="AB674" s="199"/>
      <c r="AC674" s="199"/>
      <c r="AD674" s="201"/>
      <c r="AE674" s="202"/>
      <c r="AF674" s="202"/>
      <c r="AG674" s="203"/>
      <c r="AH674" s="203"/>
      <c r="AI674" s="203"/>
      <c r="AJ674" s="203"/>
      <c r="AK674" s="203"/>
      <c r="AL674" s="203"/>
      <c r="AM674" s="203"/>
      <c r="AN674" s="203"/>
      <c r="AO674" s="203"/>
      <c r="AP674" s="203"/>
      <c r="AQ674" s="203"/>
      <c r="AR674" s="203"/>
      <c r="AS674" s="203"/>
      <c r="AT674" s="203"/>
      <c r="AU674" s="203"/>
      <c r="AV674" s="203"/>
      <c r="AW674" s="203"/>
      <c r="AX674" s="203"/>
      <c r="AY674" s="203"/>
      <c r="AZ674" s="203"/>
      <c r="BA674" s="203"/>
      <c r="BB674" s="204"/>
      <c r="BC674" s="204"/>
      <c r="BD674" s="204"/>
      <c r="BE674" s="204"/>
      <c r="BF674" s="204"/>
      <c r="BG674" s="204"/>
      <c r="BH674" s="204"/>
      <c r="BI674" s="204"/>
      <c r="BJ674" s="204"/>
      <c r="BK674" s="204"/>
      <c r="BL674" s="204"/>
      <c r="BM674" s="204"/>
      <c r="BN674" s="204"/>
      <c r="BO674" s="204"/>
      <c r="BP674" s="204"/>
      <c r="BQ674" s="204"/>
      <c r="BR674" s="204"/>
      <c r="BS674" s="204"/>
      <c r="BT674" s="204"/>
      <c r="BU674" s="204"/>
      <c r="BV674" s="205"/>
      <c r="BW674" s="205"/>
      <c r="BX674" s="205"/>
      <c r="BY674" s="204"/>
      <c r="BZ674" s="204"/>
      <c r="CA674" s="204"/>
      <c r="CB674" s="205"/>
      <c r="CC674" s="204"/>
      <c r="CD674" s="205"/>
      <c r="CE674" s="204"/>
      <c r="CF674" s="204"/>
      <c r="CG674" s="204"/>
      <c r="CH674" s="206"/>
      <c r="CI674" s="204"/>
      <c r="CJ674" s="204"/>
      <c r="CK674" s="204"/>
      <c r="CL674" s="204"/>
      <c r="CM674" s="204"/>
      <c r="CN674" s="206"/>
      <c r="CO674" s="204"/>
      <c r="CP674" s="204"/>
      <c r="CQ674" s="204"/>
      <c r="CR674" s="207"/>
      <c r="CS674" s="207"/>
      <c r="CT674" s="208"/>
      <c r="CU674" s="209"/>
      <c r="CV674" s="208"/>
      <c r="CW674" s="207"/>
      <c r="CX674" s="207"/>
      <c r="CY674" s="207"/>
    </row>
    <row r="675" spans="3:103">
      <c r="D675" s="192"/>
      <c r="E675" s="192"/>
      <c r="F675" s="192"/>
      <c r="H675" s="192"/>
      <c r="I675" s="192"/>
      <c r="J675" s="194"/>
      <c r="K675" s="192"/>
      <c r="L675" s="195"/>
      <c r="M675" s="195"/>
      <c r="N675" s="197"/>
      <c r="O675" s="196"/>
      <c r="P675" s="196"/>
      <c r="Q675" s="198"/>
      <c r="R675" s="199"/>
      <c r="S675" s="199"/>
      <c r="T675" s="198"/>
      <c r="U675" s="199"/>
      <c r="V675" s="199"/>
      <c r="W675" s="199"/>
      <c r="X675" s="198"/>
      <c r="Y675" s="200"/>
      <c r="Z675" s="198"/>
      <c r="AA675" s="198"/>
      <c r="AB675" s="199"/>
      <c r="AC675" s="199"/>
      <c r="AD675" s="201"/>
      <c r="AE675" s="202"/>
      <c r="AF675" s="202"/>
      <c r="AG675" s="203"/>
      <c r="AH675" s="203"/>
      <c r="AI675" s="203"/>
      <c r="AJ675" s="203"/>
      <c r="AK675" s="203"/>
      <c r="AL675" s="203"/>
      <c r="AM675" s="203"/>
      <c r="AN675" s="203"/>
      <c r="AO675" s="203"/>
      <c r="AP675" s="203"/>
      <c r="AQ675" s="203"/>
      <c r="AR675" s="203"/>
      <c r="AS675" s="203"/>
      <c r="AT675" s="203"/>
      <c r="AU675" s="203"/>
      <c r="AV675" s="203"/>
      <c r="AW675" s="203"/>
      <c r="AX675" s="203"/>
      <c r="AY675" s="203"/>
      <c r="AZ675" s="203"/>
      <c r="BA675" s="203"/>
      <c r="BB675" s="204"/>
      <c r="BC675" s="204"/>
      <c r="BD675" s="204"/>
      <c r="BE675" s="204"/>
      <c r="BF675" s="204"/>
      <c r="BG675" s="204"/>
      <c r="BH675" s="204"/>
      <c r="BI675" s="204"/>
      <c r="BJ675" s="204"/>
      <c r="BK675" s="204"/>
      <c r="BL675" s="204"/>
      <c r="BM675" s="204"/>
      <c r="BN675" s="204"/>
      <c r="BO675" s="204"/>
      <c r="BP675" s="204"/>
      <c r="BQ675" s="204"/>
      <c r="BR675" s="204"/>
      <c r="BS675" s="204"/>
      <c r="BT675" s="204"/>
      <c r="BU675" s="204"/>
      <c r="BV675" s="205"/>
      <c r="BW675" s="205"/>
      <c r="BX675" s="205"/>
      <c r="BY675" s="204"/>
      <c r="BZ675" s="204"/>
      <c r="CA675" s="204"/>
      <c r="CB675" s="205"/>
      <c r="CC675" s="204"/>
      <c r="CD675" s="205"/>
      <c r="CE675" s="204"/>
      <c r="CF675" s="204"/>
      <c r="CG675" s="204"/>
      <c r="CH675" s="206"/>
      <c r="CI675" s="204"/>
      <c r="CJ675" s="204"/>
      <c r="CK675" s="204"/>
      <c r="CL675" s="204"/>
      <c r="CM675" s="204"/>
      <c r="CN675" s="206"/>
      <c r="CO675" s="204"/>
      <c r="CP675" s="204"/>
      <c r="CQ675" s="204"/>
      <c r="CR675" s="207"/>
      <c r="CS675" s="207"/>
      <c r="CT675" s="208"/>
      <c r="CU675" s="209"/>
      <c r="CV675" s="208"/>
      <c r="CW675" s="207"/>
      <c r="CX675" s="207"/>
      <c r="CY675" s="207"/>
    </row>
    <row r="676" spans="3:103">
      <c r="Z676" s="198"/>
      <c r="AA676" s="198"/>
      <c r="AB676" s="199"/>
      <c r="AC676" s="199"/>
      <c r="AD676" s="201"/>
      <c r="AE676" s="202"/>
      <c r="AF676" s="202"/>
      <c r="AG676" s="203"/>
      <c r="AH676" s="203"/>
      <c r="AI676" s="203"/>
      <c r="AJ676" s="203"/>
      <c r="AK676" s="203"/>
      <c r="AL676" s="203"/>
      <c r="AM676" s="203"/>
      <c r="AN676" s="203"/>
      <c r="AO676" s="203"/>
      <c r="AP676" s="203"/>
      <c r="AQ676" s="203"/>
      <c r="AR676" s="203"/>
      <c r="AS676" s="203"/>
      <c r="AT676" s="203"/>
      <c r="AU676" s="203"/>
      <c r="AV676" s="203"/>
      <c r="AW676" s="203"/>
      <c r="AX676" s="203"/>
      <c r="AY676" s="203"/>
      <c r="AZ676" s="203"/>
      <c r="BA676" s="203"/>
      <c r="BB676" s="204"/>
      <c r="BC676" s="204"/>
      <c r="BD676" s="204"/>
      <c r="BE676" s="204"/>
      <c r="BF676" s="204"/>
      <c r="BG676" s="204"/>
      <c r="BH676" s="204"/>
      <c r="BI676" s="204"/>
      <c r="BJ676" s="204"/>
      <c r="BK676" s="204"/>
      <c r="BL676" s="204"/>
      <c r="BM676" s="204"/>
      <c r="BN676" s="204"/>
      <c r="BO676" s="204"/>
      <c r="BP676" s="204"/>
      <c r="BQ676" s="204"/>
      <c r="BR676" s="204"/>
      <c r="BS676" s="204"/>
      <c r="BT676" s="204"/>
      <c r="BU676" s="204"/>
      <c r="BV676" s="205"/>
      <c r="BW676" s="205"/>
      <c r="BX676" s="205"/>
      <c r="BY676" s="204"/>
      <c r="BZ676" s="204"/>
      <c r="CA676" s="204"/>
      <c r="CB676" s="205"/>
      <c r="CC676" s="204"/>
      <c r="CD676" s="205"/>
      <c r="CE676" s="204"/>
      <c r="CF676" s="204"/>
      <c r="CG676" s="204"/>
      <c r="CH676" s="206"/>
      <c r="CI676" s="204"/>
      <c r="CJ676" s="204"/>
      <c r="CK676" s="204"/>
      <c r="CL676" s="204"/>
      <c r="CM676" s="204"/>
      <c r="CN676" s="206"/>
      <c r="CO676" s="204"/>
      <c r="CP676" s="204"/>
      <c r="CQ676" s="204"/>
      <c r="CR676" s="207"/>
      <c r="CS676" s="207"/>
      <c r="CT676" s="208"/>
      <c r="CU676" s="209"/>
      <c r="CV676" s="208"/>
      <c r="CW676" s="207"/>
      <c r="CX676" s="207"/>
      <c r="CY676" s="207"/>
    </row>
    <row r="677" spans="3:103">
      <c r="C677" s="192"/>
      <c r="D677" s="192"/>
      <c r="E677" s="192"/>
      <c r="F677" s="192"/>
      <c r="G677" s="193"/>
      <c r="H677" s="192"/>
      <c r="I677" s="192"/>
      <c r="J677" s="194"/>
      <c r="K677" s="195"/>
      <c r="L677" s="195"/>
      <c r="M677" s="196"/>
      <c r="N677" s="197"/>
      <c r="O677" s="196"/>
      <c r="P677" s="198"/>
      <c r="Q677" s="198"/>
      <c r="R677" s="199"/>
      <c r="S677" s="199"/>
      <c r="T677" s="198"/>
      <c r="U677" s="199"/>
      <c r="V677" s="199"/>
      <c r="W677" s="199"/>
      <c r="X677" s="198"/>
      <c r="Y677" s="200"/>
      <c r="Z677" s="198"/>
      <c r="AA677" s="198"/>
      <c r="AB677" s="199"/>
      <c r="AC677" s="199"/>
      <c r="AD677" s="201"/>
      <c r="AE677" s="202"/>
      <c r="AF677" s="202"/>
      <c r="AG677" s="203"/>
      <c r="AH677" s="203"/>
      <c r="AI677" s="203"/>
      <c r="AJ677" s="203"/>
      <c r="AK677" s="203"/>
      <c r="AL677" s="203"/>
      <c r="AM677" s="203"/>
      <c r="AN677" s="203"/>
      <c r="AO677" s="203"/>
      <c r="AP677" s="203"/>
      <c r="AQ677" s="203"/>
      <c r="AR677" s="203"/>
      <c r="AS677" s="203"/>
      <c r="AT677" s="203"/>
      <c r="AU677" s="203"/>
      <c r="AV677" s="203"/>
      <c r="AW677" s="203"/>
      <c r="AX677" s="203"/>
      <c r="AY677" s="203"/>
      <c r="AZ677" s="203"/>
      <c r="BA677" s="203"/>
      <c r="BB677" s="204"/>
      <c r="BC677" s="204"/>
      <c r="BD677" s="204"/>
      <c r="BE677" s="204"/>
      <c r="BF677" s="204"/>
      <c r="BG677" s="204"/>
      <c r="BH677" s="204"/>
      <c r="BI677" s="204"/>
      <c r="BJ677" s="204"/>
      <c r="BK677" s="204"/>
      <c r="BL677" s="204"/>
      <c r="BM677" s="204"/>
      <c r="BN677" s="204"/>
      <c r="BO677" s="204"/>
      <c r="BP677" s="204"/>
      <c r="BQ677" s="204"/>
      <c r="BR677" s="204"/>
      <c r="BS677" s="204"/>
      <c r="BT677" s="204"/>
      <c r="BU677" s="204"/>
      <c r="BV677" s="205"/>
      <c r="BW677" s="205"/>
      <c r="BX677" s="205"/>
      <c r="BY677" s="204"/>
      <c r="BZ677" s="204"/>
      <c r="CA677" s="204"/>
      <c r="CB677" s="205"/>
      <c r="CC677" s="204"/>
      <c r="CD677" s="205"/>
      <c r="CE677" s="204"/>
      <c r="CF677" s="204"/>
      <c r="CG677" s="204"/>
      <c r="CH677" s="206"/>
      <c r="CI677" s="204"/>
      <c r="CJ677" s="204"/>
      <c r="CK677" s="204"/>
      <c r="CL677" s="204"/>
      <c r="CM677" s="204"/>
      <c r="CN677" s="206"/>
      <c r="CO677" s="204"/>
      <c r="CP677" s="204"/>
      <c r="CQ677" s="204"/>
      <c r="CR677" s="207"/>
      <c r="CS677" s="207"/>
      <c r="CT677" s="208"/>
      <c r="CU677" s="209"/>
      <c r="CV677" s="208"/>
      <c r="CW677" s="207"/>
      <c r="CX677" s="207"/>
      <c r="CY677" s="207"/>
    </row>
    <row r="678" spans="3:103">
      <c r="D678" s="192"/>
      <c r="E678" s="192"/>
      <c r="F678" s="192"/>
      <c r="H678" s="192"/>
      <c r="I678" s="192"/>
      <c r="J678" s="194"/>
      <c r="K678" s="192"/>
      <c r="L678" s="195"/>
      <c r="M678" s="195"/>
      <c r="N678" s="197"/>
      <c r="O678" s="196"/>
      <c r="P678" s="196"/>
      <c r="Q678" s="198"/>
      <c r="R678" s="199"/>
      <c r="S678" s="199"/>
      <c r="T678" s="198"/>
      <c r="U678" s="199"/>
      <c r="V678" s="199"/>
      <c r="W678" s="199"/>
      <c r="X678" s="198"/>
      <c r="Y678" s="200"/>
      <c r="Z678" s="198"/>
      <c r="AA678" s="198"/>
      <c r="AB678" s="199"/>
      <c r="AC678" s="199"/>
      <c r="AD678" s="201"/>
      <c r="AE678" s="202"/>
      <c r="AF678" s="202"/>
      <c r="AG678" s="203"/>
      <c r="AH678" s="203"/>
      <c r="AI678" s="203"/>
      <c r="AJ678" s="203"/>
      <c r="AK678" s="203"/>
      <c r="AL678" s="203"/>
      <c r="AM678" s="203"/>
      <c r="AN678" s="203"/>
      <c r="AO678" s="203"/>
      <c r="AP678" s="203"/>
      <c r="AQ678" s="203"/>
      <c r="AR678" s="203"/>
      <c r="AS678" s="203"/>
      <c r="AT678" s="203"/>
      <c r="AU678" s="203"/>
      <c r="AV678" s="203"/>
      <c r="AW678" s="203"/>
      <c r="AX678" s="203"/>
      <c r="AY678" s="203"/>
      <c r="AZ678" s="203"/>
      <c r="BA678" s="203"/>
      <c r="BB678" s="204"/>
      <c r="BC678" s="204"/>
      <c r="BD678" s="204"/>
      <c r="BE678" s="204"/>
      <c r="BF678" s="204"/>
      <c r="BG678" s="204"/>
      <c r="BH678" s="204"/>
      <c r="BI678" s="204"/>
      <c r="BJ678" s="204"/>
      <c r="BK678" s="204"/>
      <c r="BL678" s="204"/>
      <c r="BM678" s="204"/>
      <c r="BN678" s="204"/>
      <c r="BO678" s="204"/>
      <c r="BP678" s="204"/>
      <c r="BQ678" s="204"/>
      <c r="BR678" s="204"/>
      <c r="BS678" s="204"/>
      <c r="BT678" s="204"/>
      <c r="BU678" s="204"/>
      <c r="BV678" s="205"/>
      <c r="BW678" s="205"/>
      <c r="BX678" s="205"/>
      <c r="BY678" s="204"/>
      <c r="BZ678" s="204"/>
      <c r="CA678" s="204"/>
      <c r="CB678" s="205"/>
      <c r="CC678" s="204"/>
      <c r="CD678" s="205"/>
      <c r="CE678" s="204"/>
      <c r="CF678" s="204"/>
      <c r="CG678" s="204"/>
      <c r="CH678" s="206"/>
      <c r="CI678" s="204"/>
      <c r="CJ678" s="204"/>
      <c r="CK678" s="204"/>
      <c r="CL678" s="204"/>
      <c r="CM678" s="204"/>
      <c r="CN678" s="206"/>
      <c r="CO678" s="204"/>
      <c r="CP678" s="204"/>
      <c r="CQ678" s="204"/>
      <c r="CR678" s="207"/>
      <c r="CS678" s="207"/>
      <c r="CT678" s="208"/>
      <c r="CU678" s="209"/>
      <c r="CV678" s="208"/>
      <c r="CW678" s="207"/>
      <c r="CX678" s="207"/>
      <c r="CY678" s="207"/>
    </row>
    <row r="679" spans="3:103">
      <c r="Z679" s="198"/>
      <c r="AA679" s="198"/>
      <c r="AB679" s="199"/>
      <c r="AC679" s="199"/>
      <c r="AD679" s="201"/>
      <c r="AE679" s="202"/>
      <c r="AF679" s="202"/>
      <c r="AG679" s="203"/>
      <c r="AH679" s="203"/>
      <c r="AI679" s="203"/>
      <c r="AJ679" s="203"/>
      <c r="AK679" s="203"/>
      <c r="AL679" s="203"/>
      <c r="AM679" s="203"/>
      <c r="AN679" s="203"/>
      <c r="AO679" s="203"/>
      <c r="AP679" s="203"/>
      <c r="AQ679" s="203"/>
      <c r="AR679" s="203"/>
      <c r="AS679" s="203"/>
      <c r="AT679" s="203"/>
      <c r="AU679" s="203"/>
      <c r="AV679" s="203"/>
      <c r="AW679" s="203"/>
      <c r="AX679" s="203"/>
      <c r="AY679" s="203"/>
      <c r="AZ679" s="203"/>
      <c r="BA679" s="203"/>
      <c r="BB679" s="204"/>
      <c r="BC679" s="204"/>
      <c r="BD679" s="204"/>
      <c r="BE679" s="204"/>
      <c r="BF679" s="204"/>
      <c r="BG679" s="204"/>
      <c r="BH679" s="204"/>
      <c r="BI679" s="204"/>
      <c r="BJ679" s="204"/>
      <c r="BK679" s="204"/>
      <c r="BL679" s="204"/>
      <c r="BM679" s="204"/>
      <c r="BN679" s="204"/>
      <c r="BO679" s="204"/>
      <c r="BP679" s="204"/>
      <c r="BQ679" s="204"/>
      <c r="BR679" s="204"/>
      <c r="BS679" s="204"/>
      <c r="BT679" s="204"/>
      <c r="BU679" s="204"/>
      <c r="BV679" s="205"/>
      <c r="BW679" s="205"/>
      <c r="BX679" s="205"/>
      <c r="BY679" s="204"/>
      <c r="BZ679" s="204"/>
      <c r="CA679" s="204"/>
      <c r="CB679" s="205"/>
      <c r="CC679" s="204"/>
      <c r="CD679" s="205"/>
      <c r="CE679" s="204"/>
      <c r="CF679" s="204"/>
      <c r="CG679" s="204"/>
      <c r="CH679" s="206"/>
      <c r="CI679" s="204"/>
      <c r="CJ679" s="204"/>
      <c r="CK679" s="204"/>
      <c r="CL679" s="204"/>
      <c r="CM679" s="204"/>
      <c r="CN679" s="206"/>
      <c r="CO679" s="204"/>
      <c r="CP679" s="204"/>
      <c r="CQ679" s="204"/>
      <c r="CR679" s="207"/>
      <c r="CS679" s="207"/>
      <c r="CT679" s="208"/>
      <c r="CU679" s="209"/>
      <c r="CV679" s="208"/>
      <c r="CW679" s="207"/>
      <c r="CX679" s="207"/>
      <c r="CY679" s="207"/>
    </row>
    <row r="680" spans="3:103">
      <c r="Z680" s="198"/>
      <c r="AA680" s="198"/>
      <c r="AB680" s="199"/>
      <c r="AC680" s="199"/>
      <c r="AD680" s="201"/>
      <c r="AE680" s="202"/>
      <c r="AF680" s="202"/>
      <c r="AG680" s="203"/>
      <c r="AH680" s="203"/>
      <c r="AI680" s="203"/>
      <c r="AJ680" s="203"/>
      <c r="AK680" s="203"/>
      <c r="AL680" s="203"/>
      <c r="AM680" s="203"/>
      <c r="AN680" s="203"/>
      <c r="AO680" s="203"/>
      <c r="AP680" s="203"/>
      <c r="AQ680" s="203"/>
      <c r="AR680" s="203"/>
      <c r="AS680" s="203"/>
      <c r="AT680" s="203"/>
      <c r="AU680" s="203"/>
      <c r="AV680" s="203"/>
      <c r="AW680" s="203"/>
      <c r="AX680" s="203"/>
      <c r="AY680" s="203"/>
      <c r="AZ680" s="203"/>
      <c r="BA680" s="203"/>
      <c r="BB680" s="204"/>
      <c r="BC680" s="204"/>
      <c r="BD680" s="204"/>
      <c r="BE680" s="204"/>
      <c r="BF680" s="204"/>
      <c r="BG680" s="204"/>
      <c r="BH680" s="204"/>
      <c r="BI680" s="204"/>
      <c r="BJ680" s="204"/>
      <c r="BK680" s="204"/>
      <c r="BL680" s="204"/>
      <c r="BM680" s="204"/>
      <c r="BN680" s="204"/>
      <c r="BO680" s="204"/>
      <c r="BP680" s="204"/>
      <c r="BQ680" s="204"/>
      <c r="BR680" s="204"/>
      <c r="BS680" s="204"/>
      <c r="BT680" s="204"/>
      <c r="BU680" s="204"/>
      <c r="BV680" s="205"/>
      <c r="BW680" s="205"/>
      <c r="BX680" s="205"/>
      <c r="BY680" s="204"/>
      <c r="BZ680" s="204"/>
      <c r="CA680" s="204"/>
      <c r="CB680" s="205"/>
      <c r="CC680" s="204"/>
      <c r="CD680" s="205"/>
      <c r="CE680" s="204"/>
      <c r="CF680" s="204"/>
      <c r="CG680" s="204"/>
      <c r="CH680" s="206"/>
      <c r="CI680" s="204"/>
      <c r="CJ680" s="204"/>
      <c r="CK680" s="204"/>
      <c r="CL680" s="204"/>
      <c r="CM680" s="204"/>
      <c r="CN680" s="206"/>
      <c r="CO680" s="204"/>
      <c r="CP680" s="204"/>
      <c r="CQ680" s="204"/>
      <c r="CR680" s="207"/>
      <c r="CS680" s="207"/>
      <c r="CT680" s="208"/>
      <c r="CU680" s="209"/>
      <c r="CV680" s="208"/>
      <c r="CW680" s="207"/>
      <c r="CX680" s="207"/>
      <c r="CY680" s="207"/>
    </row>
    <row r="681" spans="3:103">
      <c r="Z681" s="198"/>
      <c r="AA681" s="198"/>
      <c r="AB681" s="199"/>
      <c r="AC681" s="199"/>
      <c r="AD681" s="201"/>
      <c r="AE681" s="202"/>
      <c r="AF681" s="202"/>
      <c r="AG681" s="203"/>
      <c r="AH681" s="203"/>
      <c r="AI681" s="203"/>
      <c r="AJ681" s="203"/>
      <c r="AK681" s="203"/>
      <c r="AL681" s="203"/>
      <c r="AM681" s="203"/>
      <c r="AN681" s="203"/>
      <c r="AO681" s="203"/>
      <c r="AP681" s="203"/>
      <c r="AQ681" s="203"/>
      <c r="AR681" s="203"/>
      <c r="AS681" s="203"/>
      <c r="AT681" s="203"/>
      <c r="AU681" s="203"/>
      <c r="AV681" s="203"/>
      <c r="AW681" s="203"/>
      <c r="AX681" s="203"/>
      <c r="AY681" s="203"/>
      <c r="AZ681" s="203"/>
      <c r="BA681" s="203"/>
      <c r="BB681" s="204"/>
      <c r="BC681" s="204"/>
      <c r="BD681" s="204"/>
      <c r="BE681" s="204"/>
      <c r="BF681" s="204"/>
      <c r="BG681" s="204"/>
      <c r="BH681" s="204"/>
      <c r="BI681" s="204"/>
      <c r="BJ681" s="204"/>
      <c r="BK681" s="204"/>
      <c r="BL681" s="204"/>
      <c r="BM681" s="204"/>
      <c r="BN681" s="204"/>
      <c r="BO681" s="204"/>
      <c r="BP681" s="204"/>
      <c r="BQ681" s="204"/>
      <c r="BR681" s="204"/>
      <c r="BS681" s="204"/>
      <c r="BT681" s="204"/>
      <c r="BU681" s="204"/>
      <c r="BV681" s="205"/>
      <c r="BW681" s="205"/>
      <c r="BX681" s="205"/>
      <c r="BY681" s="204"/>
      <c r="BZ681" s="204"/>
      <c r="CA681" s="204"/>
      <c r="CB681" s="205"/>
      <c r="CC681" s="204"/>
      <c r="CD681" s="205"/>
      <c r="CE681" s="204"/>
      <c r="CF681" s="204"/>
      <c r="CG681" s="204"/>
      <c r="CH681" s="206"/>
      <c r="CI681" s="204"/>
      <c r="CJ681" s="204"/>
      <c r="CK681" s="204"/>
      <c r="CL681" s="204"/>
      <c r="CM681" s="204"/>
      <c r="CN681" s="206"/>
      <c r="CO681" s="204"/>
      <c r="CP681" s="204"/>
      <c r="CQ681" s="204"/>
      <c r="CR681" s="207"/>
      <c r="CS681" s="207"/>
      <c r="CT681" s="208"/>
      <c r="CU681" s="209"/>
      <c r="CV681" s="208"/>
      <c r="CW681" s="207"/>
      <c r="CX681" s="207"/>
      <c r="CY681" s="207"/>
    </row>
    <row r="682" spans="3:103">
      <c r="Z682" s="198"/>
      <c r="AA682" s="198"/>
      <c r="AB682" s="199"/>
      <c r="AC682" s="199"/>
      <c r="AD682" s="201"/>
      <c r="AE682" s="202"/>
      <c r="AF682" s="202"/>
      <c r="AG682" s="203"/>
      <c r="AH682" s="203"/>
      <c r="AI682" s="203"/>
      <c r="AJ682" s="203"/>
      <c r="AK682" s="203"/>
      <c r="AL682" s="203"/>
      <c r="AM682" s="203"/>
      <c r="AN682" s="203"/>
      <c r="AO682" s="203"/>
      <c r="AP682" s="203"/>
      <c r="AQ682" s="203"/>
      <c r="AR682" s="203"/>
      <c r="AS682" s="203"/>
      <c r="AT682" s="203"/>
      <c r="AU682" s="203"/>
      <c r="AV682" s="203"/>
      <c r="AW682" s="203"/>
      <c r="AX682" s="203"/>
      <c r="AY682" s="203"/>
      <c r="AZ682" s="203"/>
      <c r="BA682" s="203"/>
      <c r="BB682" s="204"/>
      <c r="BC682" s="204"/>
      <c r="BD682" s="204"/>
      <c r="BE682" s="204"/>
      <c r="BF682" s="204"/>
      <c r="BG682" s="204"/>
      <c r="BH682" s="204"/>
      <c r="BI682" s="204"/>
      <c r="BJ682" s="204"/>
      <c r="BK682" s="204"/>
      <c r="BL682" s="204"/>
      <c r="BM682" s="204"/>
      <c r="BN682" s="204"/>
      <c r="BO682" s="204"/>
      <c r="BP682" s="204"/>
      <c r="BQ682" s="204"/>
      <c r="BR682" s="204"/>
      <c r="BS682" s="204"/>
      <c r="BT682" s="204"/>
      <c r="BU682" s="204"/>
      <c r="BV682" s="205"/>
      <c r="BW682" s="205"/>
      <c r="BX682" s="205"/>
      <c r="BY682" s="204"/>
      <c r="BZ682" s="204"/>
      <c r="CA682" s="204"/>
      <c r="CB682" s="205"/>
      <c r="CC682" s="204"/>
      <c r="CD682" s="205"/>
      <c r="CE682" s="204"/>
      <c r="CF682" s="204"/>
      <c r="CG682" s="204"/>
      <c r="CH682" s="206"/>
      <c r="CI682" s="204"/>
      <c r="CJ682" s="204"/>
      <c r="CK682" s="204"/>
      <c r="CL682" s="204"/>
      <c r="CM682" s="204"/>
      <c r="CN682" s="206"/>
      <c r="CO682" s="204"/>
      <c r="CP682" s="204"/>
      <c r="CQ682" s="204"/>
      <c r="CR682" s="207"/>
      <c r="CS682" s="207"/>
      <c r="CT682" s="208"/>
      <c r="CU682" s="209"/>
      <c r="CV682" s="208"/>
      <c r="CW682" s="207"/>
      <c r="CX682" s="207"/>
      <c r="CY682" s="207"/>
    </row>
    <row r="683" spans="3:103">
      <c r="C683" s="192"/>
      <c r="D683" s="192"/>
      <c r="E683" s="192"/>
      <c r="F683" s="192"/>
      <c r="G683" s="193"/>
      <c r="H683" s="192"/>
      <c r="I683" s="192"/>
      <c r="J683" s="194"/>
      <c r="K683" s="195"/>
      <c r="L683" s="195"/>
      <c r="M683" s="196"/>
      <c r="N683" s="197"/>
      <c r="O683" s="196"/>
      <c r="P683" s="198"/>
      <c r="Q683" s="198"/>
      <c r="R683" s="199"/>
      <c r="S683" s="199"/>
      <c r="T683" s="198"/>
      <c r="U683" s="199"/>
      <c r="V683" s="199"/>
      <c r="W683" s="199"/>
      <c r="X683" s="198"/>
      <c r="Y683" s="200"/>
      <c r="Z683" s="198"/>
      <c r="AA683" s="198"/>
      <c r="AB683" s="199"/>
      <c r="AC683" s="199"/>
      <c r="AD683" s="201"/>
      <c r="AE683" s="202"/>
      <c r="AF683" s="202"/>
      <c r="AG683" s="203"/>
      <c r="AH683" s="203"/>
      <c r="AI683" s="203"/>
      <c r="AJ683" s="203"/>
      <c r="AK683" s="203"/>
      <c r="AL683" s="203"/>
      <c r="AM683" s="203"/>
      <c r="AN683" s="203"/>
      <c r="AO683" s="203"/>
      <c r="AP683" s="203"/>
      <c r="AQ683" s="203"/>
      <c r="AR683" s="203"/>
      <c r="AS683" s="203"/>
      <c r="AT683" s="203"/>
      <c r="AU683" s="203"/>
      <c r="AV683" s="203"/>
      <c r="AW683" s="203"/>
      <c r="AX683" s="203"/>
      <c r="AY683" s="203"/>
      <c r="AZ683" s="203"/>
      <c r="BA683" s="203"/>
      <c r="BB683" s="204"/>
      <c r="BC683" s="204"/>
      <c r="BD683" s="204"/>
      <c r="BE683" s="204"/>
      <c r="BF683" s="204"/>
      <c r="BG683" s="204"/>
      <c r="BH683" s="204"/>
      <c r="BI683" s="204"/>
      <c r="BJ683" s="204"/>
      <c r="BK683" s="204"/>
      <c r="BL683" s="204"/>
      <c r="BM683" s="204"/>
      <c r="BN683" s="204"/>
      <c r="BO683" s="204"/>
      <c r="BP683" s="204"/>
      <c r="BQ683" s="204"/>
      <c r="BR683" s="204"/>
      <c r="BS683" s="204"/>
      <c r="BT683" s="204"/>
      <c r="BU683" s="204"/>
      <c r="BV683" s="205"/>
      <c r="BW683" s="205"/>
      <c r="BX683" s="205"/>
      <c r="BY683" s="204"/>
      <c r="BZ683" s="204"/>
      <c r="CA683" s="204"/>
      <c r="CB683" s="205"/>
      <c r="CC683" s="204"/>
      <c r="CD683" s="205"/>
      <c r="CE683" s="204"/>
      <c r="CF683" s="204"/>
      <c r="CG683" s="204"/>
      <c r="CH683" s="206"/>
      <c r="CI683" s="204"/>
      <c r="CJ683" s="204"/>
      <c r="CK683" s="204"/>
      <c r="CL683" s="204"/>
      <c r="CM683" s="204"/>
      <c r="CN683" s="206"/>
      <c r="CO683" s="204"/>
      <c r="CP683" s="204"/>
      <c r="CQ683" s="204"/>
      <c r="CR683" s="207"/>
      <c r="CS683" s="207"/>
      <c r="CT683" s="208"/>
      <c r="CU683" s="209"/>
      <c r="CV683" s="208"/>
      <c r="CW683" s="207"/>
      <c r="CX683" s="207"/>
      <c r="CY683" s="207"/>
    </row>
    <row r="684" spans="3:103">
      <c r="D684" s="192"/>
      <c r="E684" s="192"/>
      <c r="F684" s="192"/>
      <c r="H684" s="192"/>
      <c r="I684" s="192"/>
      <c r="J684" s="194"/>
      <c r="K684" s="192"/>
      <c r="L684" s="195"/>
      <c r="M684" s="195"/>
      <c r="N684" s="197"/>
      <c r="O684" s="196"/>
      <c r="P684" s="196"/>
      <c r="Q684" s="198"/>
      <c r="R684" s="199"/>
      <c r="S684" s="199"/>
      <c r="T684" s="198"/>
      <c r="U684" s="199"/>
      <c r="V684" s="199"/>
      <c r="W684" s="199"/>
      <c r="X684" s="198"/>
      <c r="Y684" s="200"/>
      <c r="Z684" s="198"/>
      <c r="AA684" s="198"/>
      <c r="AB684" s="199"/>
      <c r="AC684" s="199"/>
      <c r="AD684" s="201"/>
      <c r="AE684" s="202"/>
      <c r="AF684" s="202"/>
      <c r="AG684" s="203"/>
      <c r="AH684" s="203"/>
      <c r="AI684" s="203"/>
      <c r="AJ684" s="203"/>
      <c r="AK684" s="203"/>
      <c r="AL684" s="203"/>
      <c r="AM684" s="203"/>
      <c r="AN684" s="203"/>
      <c r="AO684" s="203"/>
      <c r="AP684" s="203"/>
      <c r="AQ684" s="203"/>
      <c r="AR684" s="203"/>
      <c r="AS684" s="203"/>
      <c r="AT684" s="203"/>
      <c r="AU684" s="203"/>
      <c r="AV684" s="203"/>
      <c r="AW684" s="203"/>
      <c r="AX684" s="203"/>
      <c r="AY684" s="203"/>
      <c r="AZ684" s="203"/>
      <c r="BA684" s="203"/>
      <c r="BB684" s="204"/>
      <c r="BC684" s="204"/>
      <c r="BD684" s="204"/>
      <c r="BE684" s="204"/>
      <c r="BF684" s="204"/>
      <c r="BG684" s="204"/>
      <c r="BH684" s="204"/>
      <c r="BI684" s="204"/>
      <c r="BJ684" s="204"/>
      <c r="BK684" s="204"/>
      <c r="BL684" s="204"/>
      <c r="BM684" s="204"/>
      <c r="BN684" s="204"/>
      <c r="BO684" s="204"/>
      <c r="BP684" s="204"/>
      <c r="BQ684" s="204"/>
      <c r="BR684" s="204"/>
      <c r="BS684" s="204"/>
      <c r="BT684" s="204"/>
      <c r="BU684" s="204"/>
      <c r="BV684" s="205"/>
      <c r="BW684" s="205"/>
      <c r="BX684" s="205"/>
      <c r="BY684" s="204"/>
      <c r="BZ684" s="204"/>
      <c r="CA684" s="204"/>
      <c r="CB684" s="205"/>
      <c r="CC684" s="204"/>
      <c r="CD684" s="205"/>
      <c r="CE684" s="204"/>
      <c r="CF684" s="204"/>
      <c r="CG684" s="204"/>
      <c r="CH684" s="206"/>
      <c r="CI684" s="204"/>
      <c r="CJ684" s="204"/>
      <c r="CK684" s="204"/>
      <c r="CL684" s="204"/>
      <c r="CM684" s="204"/>
      <c r="CN684" s="206"/>
      <c r="CO684" s="204"/>
      <c r="CP684" s="204"/>
      <c r="CQ684" s="204"/>
      <c r="CR684" s="207"/>
      <c r="CS684" s="207"/>
      <c r="CT684" s="208"/>
      <c r="CU684" s="209"/>
      <c r="CV684" s="208"/>
      <c r="CW684" s="207"/>
      <c r="CX684" s="207"/>
      <c r="CY684" s="207"/>
    </row>
    <row r="685" spans="3:103">
      <c r="Z685" s="198"/>
      <c r="AA685" s="198"/>
      <c r="AB685" s="199"/>
      <c r="AC685" s="199"/>
      <c r="AD685" s="201"/>
      <c r="AE685" s="202"/>
      <c r="AF685" s="202"/>
      <c r="AG685" s="203"/>
      <c r="AH685" s="203"/>
      <c r="AI685" s="203"/>
      <c r="AJ685" s="203"/>
      <c r="AK685" s="203"/>
      <c r="AL685" s="203"/>
      <c r="AM685" s="203"/>
      <c r="AN685" s="203"/>
      <c r="AO685" s="203"/>
      <c r="AP685" s="203"/>
      <c r="AQ685" s="203"/>
      <c r="AR685" s="203"/>
      <c r="AS685" s="203"/>
      <c r="AT685" s="203"/>
      <c r="AU685" s="203"/>
      <c r="AV685" s="203"/>
      <c r="AW685" s="203"/>
      <c r="AX685" s="203"/>
      <c r="AY685" s="203"/>
      <c r="AZ685" s="203"/>
      <c r="BA685" s="203"/>
      <c r="BB685" s="204"/>
      <c r="BC685" s="204"/>
      <c r="BD685" s="204"/>
      <c r="BE685" s="204"/>
      <c r="BF685" s="204"/>
      <c r="BG685" s="204"/>
      <c r="BH685" s="204"/>
      <c r="BI685" s="204"/>
      <c r="BJ685" s="204"/>
      <c r="BK685" s="204"/>
      <c r="BL685" s="204"/>
      <c r="BM685" s="204"/>
      <c r="BN685" s="204"/>
      <c r="BO685" s="204"/>
      <c r="BP685" s="204"/>
      <c r="BQ685" s="204"/>
      <c r="BR685" s="204"/>
      <c r="BS685" s="204"/>
      <c r="BT685" s="204"/>
      <c r="BU685" s="204"/>
      <c r="BV685" s="205"/>
      <c r="BW685" s="205"/>
      <c r="BX685" s="205"/>
      <c r="BY685" s="204"/>
      <c r="BZ685" s="204"/>
      <c r="CA685" s="204"/>
      <c r="CB685" s="205"/>
      <c r="CC685" s="204"/>
      <c r="CD685" s="205"/>
      <c r="CE685" s="204"/>
      <c r="CF685" s="204"/>
      <c r="CG685" s="204"/>
      <c r="CH685" s="206"/>
      <c r="CI685" s="204"/>
      <c r="CJ685" s="204"/>
      <c r="CK685" s="204"/>
      <c r="CL685" s="204"/>
      <c r="CM685" s="204"/>
      <c r="CN685" s="206"/>
      <c r="CO685" s="204"/>
      <c r="CP685" s="204"/>
      <c r="CQ685" s="204"/>
      <c r="CR685" s="207"/>
      <c r="CS685" s="207"/>
      <c r="CT685" s="208"/>
      <c r="CU685" s="209"/>
      <c r="CV685" s="208"/>
      <c r="CW685" s="207"/>
      <c r="CX685" s="207"/>
      <c r="CY685" s="207"/>
    </row>
    <row r="686" spans="3:103">
      <c r="C686" s="192"/>
      <c r="D686" s="192"/>
      <c r="E686" s="192"/>
      <c r="F686" s="192"/>
      <c r="G686" s="193"/>
      <c r="H686" s="192"/>
      <c r="I686" s="192"/>
      <c r="J686" s="194"/>
      <c r="K686" s="195"/>
      <c r="L686" s="195"/>
      <c r="M686" s="196"/>
      <c r="N686" s="197"/>
      <c r="O686" s="196"/>
      <c r="P686" s="198"/>
      <c r="Q686" s="198"/>
      <c r="R686" s="199"/>
      <c r="S686" s="199"/>
      <c r="T686" s="198"/>
      <c r="U686" s="199"/>
      <c r="V686" s="199"/>
      <c r="W686" s="199"/>
      <c r="X686" s="198"/>
      <c r="Y686" s="200"/>
      <c r="Z686" s="198"/>
      <c r="AA686" s="198"/>
      <c r="AB686" s="199"/>
      <c r="AC686" s="199"/>
      <c r="AD686" s="201"/>
      <c r="AE686" s="202"/>
      <c r="AF686" s="202"/>
      <c r="AG686" s="203"/>
      <c r="AH686" s="203"/>
      <c r="AI686" s="203"/>
      <c r="AJ686" s="203"/>
      <c r="AK686" s="203"/>
      <c r="AL686" s="203"/>
      <c r="AM686" s="203"/>
      <c r="AN686" s="203"/>
      <c r="AO686" s="203"/>
      <c r="AP686" s="203"/>
      <c r="AQ686" s="203"/>
      <c r="AR686" s="203"/>
      <c r="AS686" s="203"/>
      <c r="AT686" s="203"/>
      <c r="AU686" s="203"/>
      <c r="AV686" s="203"/>
      <c r="AW686" s="203"/>
      <c r="AX686" s="203"/>
      <c r="AY686" s="203"/>
      <c r="AZ686" s="203"/>
      <c r="BA686" s="203"/>
      <c r="BB686" s="204"/>
      <c r="BC686" s="204"/>
      <c r="BD686" s="204"/>
      <c r="BE686" s="204"/>
      <c r="BF686" s="204"/>
      <c r="BG686" s="204"/>
      <c r="BH686" s="204"/>
      <c r="BI686" s="204"/>
      <c r="BJ686" s="204"/>
      <c r="BK686" s="204"/>
      <c r="BL686" s="204"/>
      <c r="BM686" s="204"/>
      <c r="BN686" s="204"/>
      <c r="BO686" s="204"/>
      <c r="BP686" s="204"/>
      <c r="BQ686" s="204"/>
      <c r="BR686" s="204"/>
      <c r="BS686" s="204"/>
      <c r="BT686" s="204"/>
      <c r="BU686" s="204"/>
      <c r="BV686" s="205"/>
      <c r="BW686" s="205"/>
      <c r="BX686" s="205"/>
      <c r="BY686" s="204"/>
      <c r="BZ686" s="204"/>
      <c r="CA686" s="204"/>
      <c r="CB686" s="205"/>
      <c r="CC686" s="204"/>
      <c r="CD686" s="205"/>
      <c r="CE686" s="204"/>
      <c r="CF686" s="204"/>
      <c r="CG686" s="204"/>
      <c r="CH686" s="206"/>
      <c r="CI686" s="204"/>
      <c r="CJ686" s="204"/>
      <c r="CK686" s="204"/>
      <c r="CL686" s="204"/>
      <c r="CM686" s="204"/>
      <c r="CN686" s="206"/>
      <c r="CO686" s="204"/>
      <c r="CP686" s="204"/>
      <c r="CQ686" s="204"/>
      <c r="CR686" s="207"/>
      <c r="CS686" s="207"/>
      <c r="CT686" s="208"/>
      <c r="CU686" s="209"/>
      <c r="CV686" s="208"/>
      <c r="CW686" s="207"/>
      <c r="CX686" s="207"/>
      <c r="CY686" s="207"/>
    </row>
    <row r="687" spans="3:103">
      <c r="D687" s="192"/>
      <c r="E687" s="192"/>
      <c r="F687" s="192"/>
      <c r="H687" s="192"/>
      <c r="I687" s="192"/>
      <c r="J687" s="194"/>
      <c r="K687" s="192"/>
      <c r="L687" s="195"/>
      <c r="M687" s="195"/>
      <c r="N687" s="197"/>
      <c r="O687" s="196"/>
      <c r="P687" s="196"/>
      <c r="Q687" s="198"/>
      <c r="R687" s="199"/>
      <c r="S687" s="199"/>
      <c r="T687" s="198"/>
      <c r="U687" s="199"/>
      <c r="V687" s="199"/>
      <c r="W687" s="199"/>
      <c r="X687" s="198"/>
      <c r="Y687" s="200"/>
      <c r="Z687" s="198"/>
      <c r="AA687" s="198"/>
      <c r="AB687" s="199"/>
      <c r="AC687" s="199"/>
      <c r="AD687" s="201"/>
      <c r="AE687" s="202"/>
      <c r="AF687" s="202"/>
      <c r="AG687" s="203"/>
      <c r="AH687" s="203"/>
      <c r="AI687" s="203"/>
      <c r="AJ687" s="203"/>
      <c r="AK687" s="203"/>
      <c r="AL687" s="203"/>
      <c r="AM687" s="203"/>
      <c r="AN687" s="203"/>
      <c r="AO687" s="203"/>
      <c r="AP687" s="203"/>
      <c r="AQ687" s="203"/>
      <c r="AR687" s="203"/>
      <c r="AS687" s="203"/>
      <c r="AT687" s="203"/>
      <c r="AU687" s="203"/>
      <c r="AV687" s="203"/>
      <c r="AW687" s="203"/>
      <c r="AX687" s="203"/>
      <c r="AY687" s="203"/>
      <c r="AZ687" s="203"/>
      <c r="BA687" s="203"/>
      <c r="BB687" s="204"/>
      <c r="BC687" s="204"/>
      <c r="BD687" s="204"/>
      <c r="BE687" s="204"/>
      <c r="BF687" s="204"/>
      <c r="BG687" s="204"/>
      <c r="BH687" s="204"/>
      <c r="BI687" s="204"/>
      <c r="BJ687" s="204"/>
      <c r="BK687" s="204"/>
      <c r="BL687" s="204"/>
      <c r="BM687" s="204"/>
      <c r="BN687" s="204"/>
      <c r="BO687" s="204"/>
      <c r="BP687" s="204"/>
      <c r="BQ687" s="204"/>
      <c r="BR687" s="204"/>
      <c r="BS687" s="204"/>
      <c r="BT687" s="204"/>
      <c r="BU687" s="204"/>
      <c r="BV687" s="205"/>
      <c r="BW687" s="205"/>
      <c r="BX687" s="205"/>
      <c r="BY687" s="204"/>
      <c r="BZ687" s="204"/>
      <c r="CA687" s="204"/>
      <c r="CB687" s="205"/>
      <c r="CC687" s="204"/>
      <c r="CD687" s="205"/>
      <c r="CE687" s="204"/>
      <c r="CF687" s="204"/>
      <c r="CG687" s="204"/>
      <c r="CH687" s="206"/>
      <c r="CI687" s="204"/>
      <c r="CJ687" s="204"/>
      <c r="CK687" s="204"/>
      <c r="CL687" s="204"/>
      <c r="CM687" s="204"/>
      <c r="CN687" s="206"/>
      <c r="CO687" s="204"/>
      <c r="CP687" s="204"/>
      <c r="CQ687" s="204"/>
      <c r="CR687" s="207"/>
      <c r="CS687" s="207"/>
      <c r="CT687" s="208"/>
      <c r="CU687" s="209"/>
      <c r="CV687" s="208"/>
      <c r="CW687" s="207"/>
      <c r="CX687" s="207"/>
      <c r="CY687" s="207"/>
    </row>
    <row r="688" spans="3:103">
      <c r="Z688" s="198"/>
      <c r="AA688" s="198"/>
      <c r="AB688" s="199"/>
      <c r="AC688" s="199"/>
      <c r="AD688" s="201"/>
      <c r="AE688" s="202"/>
      <c r="AF688" s="202"/>
      <c r="AG688" s="203"/>
      <c r="AH688" s="203"/>
      <c r="AI688" s="203"/>
      <c r="AJ688" s="203"/>
      <c r="AK688" s="203"/>
      <c r="AL688" s="203"/>
      <c r="AM688" s="203"/>
      <c r="AN688" s="203"/>
      <c r="AO688" s="203"/>
      <c r="AP688" s="203"/>
      <c r="AQ688" s="203"/>
      <c r="AR688" s="203"/>
      <c r="AS688" s="203"/>
      <c r="AT688" s="203"/>
      <c r="AU688" s="203"/>
      <c r="AV688" s="203"/>
      <c r="AW688" s="203"/>
      <c r="AX688" s="203"/>
      <c r="AY688" s="203"/>
      <c r="AZ688" s="203"/>
      <c r="BA688" s="203"/>
      <c r="BB688" s="204"/>
      <c r="BC688" s="204"/>
      <c r="BD688" s="204"/>
      <c r="BE688" s="204"/>
      <c r="BF688" s="204"/>
      <c r="BG688" s="204"/>
      <c r="BH688" s="204"/>
      <c r="BI688" s="204"/>
      <c r="BJ688" s="204"/>
      <c r="BK688" s="204"/>
      <c r="BL688" s="204"/>
      <c r="BM688" s="204"/>
      <c r="BN688" s="204"/>
      <c r="BO688" s="204"/>
      <c r="BP688" s="204"/>
      <c r="BQ688" s="204"/>
      <c r="BR688" s="204"/>
      <c r="BS688" s="204"/>
      <c r="BT688" s="204"/>
      <c r="BU688" s="204"/>
      <c r="BV688" s="205"/>
      <c r="BW688" s="205"/>
      <c r="BX688" s="205"/>
      <c r="BY688" s="204"/>
      <c r="BZ688" s="204"/>
      <c r="CA688" s="204"/>
      <c r="CB688" s="205"/>
      <c r="CC688" s="204"/>
      <c r="CD688" s="205"/>
      <c r="CE688" s="204"/>
      <c r="CF688" s="204"/>
      <c r="CG688" s="204"/>
      <c r="CH688" s="206"/>
      <c r="CI688" s="204"/>
      <c r="CJ688" s="204"/>
      <c r="CK688" s="204"/>
      <c r="CL688" s="204"/>
      <c r="CM688" s="204"/>
      <c r="CN688" s="206"/>
      <c r="CO688" s="204"/>
      <c r="CP688" s="204"/>
      <c r="CQ688" s="204"/>
      <c r="CR688" s="207"/>
      <c r="CS688" s="207"/>
      <c r="CT688" s="208"/>
      <c r="CU688" s="209"/>
      <c r="CV688" s="208"/>
      <c r="CW688" s="207"/>
      <c r="CX688" s="207"/>
      <c r="CY688" s="207"/>
    </row>
    <row r="689" spans="3:103">
      <c r="Z689" s="198"/>
      <c r="AA689" s="198"/>
      <c r="AB689" s="199"/>
      <c r="AC689" s="199"/>
      <c r="AD689" s="201"/>
      <c r="AE689" s="202"/>
      <c r="AF689" s="202"/>
      <c r="AG689" s="203"/>
      <c r="AH689" s="203"/>
      <c r="AI689" s="203"/>
      <c r="AJ689" s="203"/>
      <c r="AK689" s="203"/>
      <c r="AL689" s="203"/>
      <c r="AM689" s="203"/>
      <c r="AN689" s="203"/>
      <c r="AO689" s="203"/>
      <c r="AP689" s="203"/>
      <c r="AQ689" s="203"/>
      <c r="AR689" s="203"/>
      <c r="AS689" s="203"/>
      <c r="AT689" s="203"/>
      <c r="AU689" s="203"/>
      <c r="AV689" s="203"/>
      <c r="AW689" s="203"/>
      <c r="AX689" s="203"/>
      <c r="AY689" s="203"/>
      <c r="AZ689" s="203"/>
      <c r="BA689" s="203"/>
      <c r="BB689" s="204"/>
      <c r="BC689" s="204"/>
      <c r="BD689" s="204"/>
      <c r="BE689" s="204"/>
      <c r="BF689" s="204"/>
      <c r="BG689" s="204"/>
      <c r="BH689" s="204"/>
      <c r="BI689" s="204"/>
      <c r="BJ689" s="204"/>
      <c r="BK689" s="204"/>
      <c r="BL689" s="204"/>
      <c r="BM689" s="204"/>
      <c r="BN689" s="204"/>
      <c r="BO689" s="204"/>
      <c r="BP689" s="204"/>
      <c r="BQ689" s="204"/>
      <c r="BR689" s="204"/>
      <c r="BS689" s="204"/>
      <c r="BT689" s="204"/>
      <c r="BU689" s="204"/>
      <c r="BV689" s="205"/>
      <c r="BW689" s="205"/>
      <c r="BX689" s="205"/>
      <c r="BY689" s="204"/>
      <c r="BZ689" s="204"/>
      <c r="CA689" s="204"/>
      <c r="CB689" s="205"/>
      <c r="CC689" s="204"/>
      <c r="CD689" s="205"/>
      <c r="CE689" s="204"/>
      <c r="CF689" s="204"/>
      <c r="CG689" s="204"/>
      <c r="CH689" s="206"/>
      <c r="CI689" s="204"/>
      <c r="CJ689" s="204"/>
      <c r="CK689" s="204"/>
      <c r="CL689" s="204"/>
      <c r="CM689" s="204"/>
      <c r="CN689" s="206"/>
      <c r="CO689" s="204"/>
      <c r="CP689" s="204"/>
      <c r="CQ689" s="204"/>
      <c r="CR689" s="207"/>
      <c r="CS689" s="207"/>
      <c r="CT689" s="208"/>
      <c r="CU689" s="209"/>
      <c r="CV689" s="208"/>
      <c r="CW689" s="207"/>
      <c r="CX689" s="207"/>
      <c r="CY689" s="207"/>
    </row>
    <row r="690" spans="3:103">
      <c r="Z690" s="198"/>
      <c r="AA690" s="198"/>
      <c r="AB690" s="199"/>
      <c r="AC690" s="199"/>
      <c r="AD690" s="201"/>
      <c r="AE690" s="202"/>
      <c r="AF690" s="202"/>
      <c r="AG690" s="203"/>
      <c r="AH690" s="203"/>
      <c r="AI690" s="203"/>
      <c r="AJ690" s="203"/>
      <c r="AK690" s="203"/>
      <c r="AL690" s="203"/>
      <c r="AM690" s="203"/>
      <c r="AN690" s="203"/>
      <c r="AO690" s="203"/>
      <c r="AP690" s="203"/>
      <c r="AQ690" s="203"/>
      <c r="AR690" s="203"/>
      <c r="AS690" s="203"/>
      <c r="AT690" s="203"/>
      <c r="AU690" s="203"/>
      <c r="AV690" s="203"/>
      <c r="AW690" s="203"/>
      <c r="AX690" s="203"/>
      <c r="AY690" s="203"/>
      <c r="AZ690" s="203"/>
      <c r="BA690" s="203"/>
      <c r="BB690" s="204"/>
      <c r="BC690" s="204"/>
      <c r="BD690" s="204"/>
      <c r="BE690" s="204"/>
      <c r="BF690" s="204"/>
      <c r="BG690" s="204"/>
      <c r="BH690" s="204"/>
      <c r="BI690" s="204"/>
      <c r="BJ690" s="204"/>
      <c r="BK690" s="204"/>
      <c r="BL690" s="204"/>
      <c r="BM690" s="204"/>
      <c r="BN690" s="204"/>
      <c r="BO690" s="204"/>
      <c r="BP690" s="204"/>
      <c r="BQ690" s="204"/>
      <c r="BR690" s="204"/>
      <c r="BS690" s="204"/>
      <c r="BT690" s="204"/>
      <c r="BU690" s="204"/>
      <c r="BV690" s="205"/>
      <c r="BW690" s="205"/>
      <c r="BX690" s="205"/>
      <c r="BY690" s="204"/>
      <c r="BZ690" s="204"/>
      <c r="CA690" s="204"/>
      <c r="CB690" s="205"/>
      <c r="CC690" s="204"/>
      <c r="CD690" s="205"/>
      <c r="CE690" s="204"/>
      <c r="CF690" s="204"/>
      <c r="CG690" s="204"/>
      <c r="CH690" s="206"/>
      <c r="CI690" s="204"/>
      <c r="CJ690" s="204"/>
      <c r="CK690" s="204"/>
      <c r="CL690" s="204"/>
      <c r="CM690" s="204"/>
      <c r="CN690" s="206"/>
      <c r="CO690" s="204"/>
      <c r="CP690" s="204"/>
      <c r="CQ690" s="204"/>
      <c r="CR690" s="207"/>
      <c r="CS690" s="207"/>
      <c r="CT690" s="208"/>
      <c r="CU690" s="209"/>
      <c r="CV690" s="208"/>
      <c r="CW690" s="207"/>
      <c r="CX690" s="207"/>
      <c r="CY690" s="207"/>
    </row>
    <row r="691" spans="3:103">
      <c r="Z691" s="198"/>
      <c r="AA691" s="198"/>
      <c r="AB691" s="199"/>
      <c r="AC691" s="199"/>
      <c r="AD691" s="201"/>
      <c r="AE691" s="202"/>
      <c r="AF691" s="202"/>
      <c r="AG691" s="203"/>
      <c r="AH691" s="203"/>
      <c r="AI691" s="203"/>
      <c r="AJ691" s="203"/>
      <c r="AK691" s="203"/>
      <c r="AL691" s="203"/>
      <c r="AM691" s="203"/>
      <c r="AN691" s="203"/>
      <c r="AO691" s="203"/>
      <c r="AP691" s="203"/>
      <c r="AQ691" s="203"/>
      <c r="AR691" s="203"/>
      <c r="AS691" s="203"/>
      <c r="AT691" s="203"/>
      <c r="AU691" s="203"/>
      <c r="AV691" s="203"/>
      <c r="AW691" s="203"/>
      <c r="AX691" s="203"/>
      <c r="AY691" s="203"/>
      <c r="AZ691" s="203"/>
      <c r="BA691" s="203"/>
      <c r="BB691" s="204"/>
      <c r="BC691" s="204"/>
      <c r="BD691" s="204"/>
      <c r="BE691" s="204"/>
      <c r="BF691" s="204"/>
      <c r="BG691" s="204"/>
      <c r="BH691" s="204"/>
      <c r="BI691" s="204"/>
      <c r="BJ691" s="204"/>
      <c r="BK691" s="204"/>
      <c r="BL691" s="204"/>
      <c r="BM691" s="204"/>
      <c r="BN691" s="204"/>
      <c r="BO691" s="204"/>
      <c r="BP691" s="204"/>
      <c r="BQ691" s="204"/>
      <c r="BR691" s="204"/>
      <c r="BS691" s="204"/>
      <c r="BT691" s="204"/>
      <c r="BU691" s="204"/>
      <c r="BV691" s="205"/>
      <c r="BW691" s="205"/>
      <c r="BX691" s="205"/>
      <c r="BY691" s="204"/>
      <c r="BZ691" s="204"/>
      <c r="CA691" s="204"/>
      <c r="CB691" s="205"/>
      <c r="CC691" s="204"/>
      <c r="CD691" s="205"/>
      <c r="CE691" s="204"/>
      <c r="CF691" s="204"/>
      <c r="CG691" s="204"/>
      <c r="CH691" s="206"/>
      <c r="CI691" s="204"/>
      <c r="CJ691" s="204"/>
      <c r="CK691" s="204"/>
      <c r="CL691" s="204"/>
      <c r="CM691" s="204"/>
      <c r="CN691" s="206"/>
      <c r="CO691" s="204"/>
      <c r="CP691" s="204"/>
      <c r="CQ691" s="204"/>
      <c r="CR691" s="207"/>
      <c r="CS691" s="207"/>
      <c r="CT691" s="208"/>
      <c r="CU691" s="209"/>
      <c r="CV691" s="208"/>
      <c r="CW691" s="207"/>
      <c r="CX691" s="207"/>
      <c r="CY691" s="207"/>
    </row>
    <row r="692" spans="3:103">
      <c r="C692" s="192"/>
      <c r="D692" s="192"/>
      <c r="E692" s="192"/>
      <c r="F692" s="192"/>
      <c r="G692" s="193"/>
      <c r="H692" s="192"/>
      <c r="I692" s="192"/>
      <c r="J692" s="194"/>
      <c r="K692" s="195"/>
      <c r="L692" s="195"/>
      <c r="M692" s="196"/>
      <c r="N692" s="197"/>
      <c r="O692" s="196"/>
      <c r="P692" s="198"/>
      <c r="Q692" s="198"/>
      <c r="R692" s="199"/>
      <c r="S692" s="199"/>
      <c r="T692" s="198"/>
      <c r="U692" s="199"/>
      <c r="V692" s="199"/>
      <c r="W692" s="199"/>
      <c r="X692" s="198"/>
      <c r="Y692" s="200"/>
      <c r="Z692" s="198"/>
      <c r="AA692" s="198"/>
      <c r="AB692" s="199"/>
      <c r="AC692" s="199"/>
      <c r="AD692" s="201"/>
      <c r="AE692" s="202"/>
      <c r="AF692" s="202"/>
      <c r="AG692" s="203"/>
      <c r="AH692" s="203"/>
      <c r="AI692" s="203"/>
      <c r="AJ692" s="203"/>
      <c r="AK692" s="203"/>
      <c r="AL692" s="203"/>
      <c r="AM692" s="203"/>
      <c r="AN692" s="203"/>
      <c r="AO692" s="203"/>
      <c r="AP692" s="203"/>
      <c r="AQ692" s="203"/>
      <c r="AR692" s="203"/>
      <c r="AS692" s="203"/>
      <c r="AT692" s="203"/>
      <c r="AU692" s="203"/>
      <c r="AV692" s="203"/>
      <c r="AW692" s="203"/>
      <c r="AX692" s="203"/>
      <c r="AY692" s="203"/>
      <c r="AZ692" s="203"/>
      <c r="BA692" s="203"/>
      <c r="BB692" s="204"/>
      <c r="BC692" s="204"/>
      <c r="BD692" s="204"/>
      <c r="BE692" s="204"/>
      <c r="BF692" s="204"/>
      <c r="BG692" s="204"/>
      <c r="BH692" s="204"/>
      <c r="BI692" s="204"/>
      <c r="BJ692" s="204"/>
      <c r="BK692" s="204"/>
      <c r="BL692" s="204"/>
      <c r="BM692" s="204"/>
      <c r="BN692" s="204"/>
      <c r="BO692" s="204"/>
      <c r="BP692" s="204"/>
      <c r="BQ692" s="204"/>
      <c r="BR692" s="204"/>
      <c r="BS692" s="204"/>
      <c r="BT692" s="204"/>
      <c r="BU692" s="204"/>
      <c r="BV692" s="205"/>
      <c r="BW692" s="205"/>
      <c r="BX692" s="205"/>
      <c r="BY692" s="204"/>
      <c r="BZ692" s="204"/>
      <c r="CA692" s="204"/>
      <c r="CB692" s="205"/>
      <c r="CC692" s="204"/>
      <c r="CD692" s="205"/>
      <c r="CE692" s="204"/>
      <c r="CF692" s="204"/>
      <c r="CG692" s="204"/>
      <c r="CH692" s="206"/>
      <c r="CI692" s="204"/>
      <c r="CJ692" s="204"/>
      <c r="CK692" s="204"/>
      <c r="CL692" s="204"/>
      <c r="CM692" s="204"/>
      <c r="CN692" s="206"/>
      <c r="CO692" s="204"/>
      <c r="CP692" s="204"/>
      <c r="CQ692" s="204"/>
      <c r="CR692" s="207"/>
      <c r="CS692" s="207"/>
      <c r="CT692" s="208"/>
      <c r="CU692" s="209"/>
      <c r="CV692" s="208"/>
      <c r="CW692" s="207"/>
      <c r="CX692" s="207"/>
      <c r="CY692" s="207"/>
    </row>
    <row r="693" spans="3:103">
      <c r="D693" s="192"/>
      <c r="E693" s="192"/>
      <c r="F693" s="192"/>
      <c r="H693" s="192"/>
      <c r="I693" s="192"/>
      <c r="J693" s="194"/>
      <c r="K693" s="192"/>
      <c r="L693" s="195"/>
      <c r="M693" s="195"/>
      <c r="N693" s="197"/>
      <c r="O693" s="196"/>
      <c r="P693" s="196"/>
      <c r="Q693" s="198"/>
      <c r="R693" s="199"/>
      <c r="S693" s="199"/>
      <c r="T693" s="198"/>
      <c r="U693" s="199"/>
      <c r="V693" s="199"/>
      <c r="W693" s="199"/>
      <c r="X693" s="198"/>
      <c r="Y693" s="200"/>
      <c r="Z693" s="198"/>
      <c r="AA693" s="198"/>
      <c r="AB693" s="199"/>
      <c r="AC693" s="199"/>
      <c r="AD693" s="201"/>
      <c r="AE693" s="202"/>
      <c r="AF693" s="202"/>
      <c r="AG693" s="203"/>
      <c r="AH693" s="203"/>
      <c r="AI693" s="203"/>
      <c r="AJ693" s="203"/>
      <c r="AK693" s="203"/>
      <c r="AL693" s="203"/>
      <c r="AM693" s="203"/>
      <c r="AN693" s="203"/>
      <c r="AO693" s="203"/>
      <c r="AP693" s="203"/>
      <c r="AQ693" s="203"/>
      <c r="AR693" s="203"/>
      <c r="AS693" s="203"/>
      <c r="AT693" s="203"/>
      <c r="AU693" s="203"/>
      <c r="AV693" s="203"/>
      <c r="AW693" s="203"/>
      <c r="AX693" s="203"/>
      <c r="AY693" s="203"/>
      <c r="AZ693" s="203"/>
      <c r="BA693" s="203"/>
      <c r="BB693" s="204"/>
      <c r="BC693" s="204"/>
      <c r="BD693" s="204"/>
      <c r="BE693" s="204"/>
      <c r="BF693" s="204"/>
      <c r="BG693" s="204"/>
      <c r="BH693" s="204"/>
      <c r="BI693" s="204"/>
      <c r="BJ693" s="204"/>
      <c r="BK693" s="204"/>
      <c r="BL693" s="204"/>
      <c r="BM693" s="204"/>
      <c r="BN693" s="204"/>
      <c r="BO693" s="204"/>
      <c r="BP693" s="204"/>
      <c r="BQ693" s="204"/>
      <c r="BR693" s="204"/>
      <c r="BS693" s="204"/>
      <c r="BT693" s="204"/>
      <c r="BU693" s="204"/>
      <c r="BV693" s="205"/>
      <c r="BW693" s="205"/>
      <c r="BX693" s="205"/>
      <c r="BY693" s="204"/>
      <c r="BZ693" s="204"/>
      <c r="CA693" s="204"/>
      <c r="CB693" s="205"/>
      <c r="CC693" s="204"/>
      <c r="CD693" s="205"/>
      <c r="CE693" s="204"/>
      <c r="CF693" s="204"/>
      <c r="CG693" s="204"/>
      <c r="CH693" s="206"/>
      <c r="CI693" s="204"/>
      <c r="CJ693" s="204"/>
      <c r="CK693" s="204"/>
      <c r="CL693" s="204"/>
      <c r="CM693" s="204"/>
      <c r="CN693" s="206"/>
      <c r="CO693" s="204"/>
      <c r="CP693" s="204"/>
      <c r="CQ693" s="204"/>
      <c r="CR693" s="207"/>
      <c r="CS693" s="207"/>
      <c r="CT693" s="208"/>
      <c r="CU693" s="209"/>
      <c r="CV693" s="208"/>
      <c r="CW693" s="207"/>
      <c r="CX693" s="207"/>
      <c r="CY693" s="207"/>
    </row>
    <row r="694" spans="3:103">
      <c r="Z694" s="198"/>
      <c r="AA694" s="198"/>
      <c r="AB694" s="199"/>
      <c r="AC694" s="199"/>
      <c r="AD694" s="201"/>
      <c r="AE694" s="202"/>
      <c r="AF694" s="202"/>
      <c r="AG694" s="203"/>
      <c r="AH694" s="203"/>
      <c r="AI694" s="203"/>
      <c r="AJ694" s="203"/>
      <c r="AK694" s="203"/>
      <c r="AL694" s="203"/>
      <c r="AM694" s="203"/>
      <c r="AN694" s="203"/>
      <c r="AO694" s="203"/>
      <c r="AP694" s="203"/>
      <c r="AQ694" s="203"/>
      <c r="AR694" s="203"/>
      <c r="AS694" s="203"/>
      <c r="AT694" s="203"/>
      <c r="AU694" s="203"/>
      <c r="AV694" s="203"/>
      <c r="AW694" s="203"/>
      <c r="AX694" s="203"/>
      <c r="AY694" s="203"/>
      <c r="AZ694" s="203"/>
      <c r="BA694" s="203"/>
      <c r="BB694" s="204"/>
      <c r="BC694" s="204"/>
      <c r="BD694" s="204"/>
      <c r="BE694" s="204"/>
      <c r="BF694" s="204"/>
      <c r="BG694" s="204"/>
      <c r="BH694" s="204"/>
      <c r="BI694" s="204"/>
      <c r="BJ694" s="204"/>
      <c r="BK694" s="204"/>
      <c r="BL694" s="204"/>
      <c r="BM694" s="204"/>
      <c r="BN694" s="204"/>
      <c r="BO694" s="204"/>
      <c r="BP694" s="204"/>
      <c r="BQ694" s="204"/>
      <c r="BR694" s="204"/>
      <c r="BS694" s="204"/>
      <c r="BT694" s="204"/>
      <c r="BU694" s="204"/>
      <c r="BV694" s="205"/>
      <c r="BW694" s="205"/>
      <c r="BX694" s="205"/>
      <c r="BY694" s="204"/>
      <c r="BZ694" s="204"/>
      <c r="CA694" s="204"/>
      <c r="CB694" s="205"/>
      <c r="CC694" s="204"/>
      <c r="CD694" s="205"/>
      <c r="CE694" s="204"/>
      <c r="CF694" s="204"/>
      <c r="CG694" s="204"/>
      <c r="CH694" s="206"/>
      <c r="CI694" s="204"/>
      <c r="CJ694" s="204"/>
      <c r="CK694" s="204"/>
      <c r="CL694" s="204"/>
      <c r="CM694" s="204"/>
      <c r="CN694" s="206"/>
      <c r="CO694" s="204"/>
      <c r="CP694" s="204"/>
      <c r="CQ694" s="204"/>
      <c r="CR694" s="207"/>
      <c r="CS694" s="207"/>
      <c r="CT694" s="208"/>
      <c r="CU694" s="209"/>
      <c r="CV694" s="208"/>
      <c r="CW694" s="207"/>
      <c r="CX694" s="207"/>
      <c r="CY694" s="207"/>
    </row>
    <row r="695" spans="3:103">
      <c r="C695" s="192"/>
      <c r="D695" s="192"/>
      <c r="E695" s="192"/>
      <c r="F695" s="192"/>
      <c r="G695" s="193"/>
      <c r="H695" s="192"/>
      <c r="I695" s="192"/>
      <c r="J695" s="194"/>
      <c r="K695" s="195"/>
      <c r="L695" s="195"/>
      <c r="M695" s="196"/>
      <c r="N695" s="197"/>
      <c r="O695" s="196"/>
      <c r="P695" s="198"/>
      <c r="Q695" s="198"/>
      <c r="R695" s="199"/>
      <c r="S695" s="199"/>
      <c r="T695" s="198"/>
      <c r="U695" s="199"/>
      <c r="V695" s="199"/>
      <c r="W695" s="199"/>
      <c r="X695" s="198"/>
      <c r="Y695" s="200"/>
      <c r="Z695" s="198"/>
      <c r="AA695" s="198"/>
      <c r="AB695" s="199"/>
      <c r="AC695" s="199"/>
      <c r="AD695" s="201"/>
      <c r="AE695" s="202"/>
      <c r="AF695" s="202"/>
      <c r="AG695" s="203"/>
      <c r="AH695" s="203"/>
      <c r="AI695" s="203"/>
      <c r="AJ695" s="203"/>
      <c r="AK695" s="203"/>
      <c r="AL695" s="203"/>
      <c r="AM695" s="203"/>
      <c r="AN695" s="203"/>
      <c r="AO695" s="203"/>
      <c r="AP695" s="203"/>
      <c r="AQ695" s="203"/>
      <c r="AR695" s="203"/>
      <c r="AS695" s="203"/>
      <c r="AT695" s="203"/>
      <c r="AU695" s="203"/>
      <c r="AV695" s="203"/>
      <c r="AW695" s="203"/>
      <c r="AX695" s="203"/>
      <c r="AY695" s="203"/>
      <c r="AZ695" s="203"/>
      <c r="BA695" s="203"/>
      <c r="BB695" s="204"/>
      <c r="BC695" s="204"/>
      <c r="BD695" s="204"/>
      <c r="BE695" s="204"/>
      <c r="BF695" s="204"/>
      <c r="BG695" s="204"/>
      <c r="BH695" s="204"/>
      <c r="BI695" s="204"/>
      <c r="BJ695" s="204"/>
      <c r="BK695" s="204"/>
      <c r="BL695" s="204"/>
      <c r="BM695" s="204"/>
      <c r="BN695" s="204"/>
      <c r="BO695" s="204"/>
      <c r="BP695" s="204"/>
      <c r="BQ695" s="204"/>
      <c r="BR695" s="204"/>
      <c r="BS695" s="204"/>
      <c r="BT695" s="204"/>
      <c r="BU695" s="204"/>
      <c r="BV695" s="205"/>
      <c r="BW695" s="205"/>
      <c r="BX695" s="205"/>
      <c r="BY695" s="204"/>
      <c r="BZ695" s="204"/>
      <c r="CA695" s="204"/>
      <c r="CB695" s="205"/>
      <c r="CC695" s="204"/>
      <c r="CD695" s="205"/>
      <c r="CE695" s="204"/>
      <c r="CF695" s="204"/>
      <c r="CG695" s="204"/>
      <c r="CH695" s="206"/>
      <c r="CI695" s="204"/>
      <c r="CJ695" s="204"/>
      <c r="CK695" s="204"/>
      <c r="CL695" s="204"/>
      <c r="CM695" s="204"/>
      <c r="CN695" s="206"/>
      <c r="CO695" s="204"/>
      <c r="CP695" s="204"/>
      <c r="CQ695" s="204"/>
      <c r="CR695" s="207"/>
      <c r="CS695" s="207"/>
      <c r="CT695" s="208"/>
      <c r="CU695" s="209"/>
      <c r="CV695" s="208"/>
      <c r="CW695" s="207"/>
      <c r="CX695" s="207"/>
      <c r="CY695" s="207"/>
    </row>
    <row r="696" spans="3:103">
      <c r="D696" s="192"/>
      <c r="E696" s="192"/>
      <c r="F696" s="192"/>
      <c r="H696" s="192"/>
      <c r="I696" s="192"/>
      <c r="J696" s="194"/>
      <c r="K696" s="192"/>
      <c r="L696" s="195"/>
      <c r="M696" s="195"/>
      <c r="N696" s="197"/>
      <c r="O696" s="196"/>
      <c r="P696" s="196"/>
      <c r="Q696" s="198"/>
      <c r="R696" s="199"/>
      <c r="S696" s="199"/>
      <c r="T696" s="198"/>
      <c r="U696" s="199"/>
      <c r="V696" s="199"/>
      <c r="W696" s="199"/>
      <c r="X696" s="198"/>
      <c r="Y696" s="200"/>
      <c r="Z696" s="198"/>
      <c r="AA696" s="198"/>
      <c r="AB696" s="199"/>
      <c r="AC696" s="199"/>
      <c r="AD696" s="201"/>
      <c r="AE696" s="202"/>
      <c r="AF696" s="202"/>
      <c r="AG696" s="203"/>
      <c r="AH696" s="203"/>
      <c r="AI696" s="203"/>
      <c r="AJ696" s="203"/>
      <c r="AK696" s="203"/>
      <c r="AL696" s="203"/>
      <c r="AM696" s="203"/>
      <c r="AN696" s="203"/>
      <c r="AO696" s="203"/>
      <c r="AP696" s="203"/>
      <c r="AQ696" s="203"/>
      <c r="AR696" s="203"/>
      <c r="AS696" s="203"/>
      <c r="AT696" s="203"/>
      <c r="AU696" s="203"/>
      <c r="AV696" s="203"/>
      <c r="AW696" s="203"/>
      <c r="AX696" s="203"/>
      <c r="AY696" s="203"/>
      <c r="AZ696" s="203"/>
      <c r="BA696" s="203"/>
      <c r="BB696" s="204"/>
      <c r="BC696" s="204"/>
      <c r="BD696" s="204"/>
      <c r="BE696" s="204"/>
      <c r="BF696" s="204"/>
      <c r="BG696" s="204"/>
      <c r="BH696" s="204"/>
      <c r="BI696" s="204"/>
      <c r="BJ696" s="204"/>
      <c r="BK696" s="204"/>
      <c r="BL696" s="204"/>
      <c r="BM696" s="204"/>
      <c r="BN696" s="204"/>
      <c r="BO696" s="204"/>
      <c r="BP696" s="204"/>
      <c r="BQ696" s="204"/>
      <c r="BR696" s="204"/>
      <c r="BS696" s="204"/>
      <c r="BT696" s="204"/>
      <c r="BU696" s="204"/>
      <c r="BV696" s="205"/>
      <c r="BW696" s="205"/>
      <c r="BX696" s="205"/>
      <c r="BY696" s="204"/>
      <c r="BZ696" s="204"/>
      <c r="CA696" s="204"/>
      <c r="CB696" s="205"/>
      <c r="CC696" s="204"/>
      <c r="CD696" s="205"/>
      <c r="CE696" s="204"/>
      <c r="CF696" s="204"/>
      <c r="CG696" s="204"/>
      <c r="CH696" s="206"/>
      <c r="CI696" s="204"/>
      <c r="CJ696" s="204"/>
      <c r="CK696" s="204"/>
      <c r="CL696" s="204"/>
      <c r="CM696" s="204"/>
      <c r="CN696" s="206"/>
      <c r="CO696" s="204"/>
      <c r="CP696" s="204"/>
      <c r="CQ696" s="204"/>
      <c r="CR696" s="207"/>
      <c r="CS696" s="207"/>
      <c r="CT696" s="208"/>
      <c r="CU696" s="209"/>
      <c r="CV696" s="208"/>
      <c r="CW696" s="207"/>
      <c r="CX696" s="207"/>
      <c r="CY696" s="207"/>
    </row>
    <row r="697" spans="3:103">
      <c r="Z697" s="198"/>
      <c r="AA697" s="198"/>
      <c r="AB697" s="199"/>
      <c r="AC697" s="199"/>
      <c r="AD697" s="201"/>
      <c r="AE697" s="202"/>
      <c r="AF697" s="202"/>
      <c r="AG697" s="203"/>
      <c r="AH697" s="203"/>
      <c r="AI697" s="203"/>
      <c r="AJ697" s="203"/>
      <c r="AK697" s="203"/>
      <c r="AL697" s="203"/>
      <c r="AM697" s="203"/>
      <c r="AN697" s="203"/>
      <c r="AO697" s="203"/>
      <c r="AP697" s="203"/>
      <c r="AQ697" s="203"/>
      <c r="AR697" s="203"/>
      <c r="AS697" s="203"/>
      <c r="AT697" s="203"/>
      <c r="AU697" s="203"/>
      <c r="AV697" s="203"/>
      <c r="AW697" s="203"/>
      <c r="AX697" s="203"/>
      <c r="AY697" s="203"/>
      <c r="AZ697" s="203"/>
      <c r="BA697" s="203"/>
      <c r="BB697" s="204"/>
      <c r="BC697" s="204"/>
      <c r="BD697" s="204"/>
      <c r="BE697" s="204"/>
      <c r="BF697" s="204"/>
      <c r="BG697" s="204"/>
      <c r="BH697" s="204"/>
      <c r="BI697" s="204"/>
      <c r="BJ697" s="204"/>
      <c r="BK697" s="204"/>
      <c r="BL697" s="204"/>
      <c r="BM697" s="204"/>
      <c r="BN697" s="204"/>
      <c r="BO697" s="204"/>
      <c r="BP697" s="204"/>
      <c r="BQ697" s="204"/>
      <c r="BR697" s="204"/>
      <c r="BS697" s="204"/>
      <c r="BT697" s="204"/>
      <c r="BU697" s="204"/>
      <c r="BV697" s="205"/>
      <c r="BW697" s="205"/>
      <c r="BX697" s="205"/>
      <c r="BY697" s="204"/>
      <c r="BZ697" s="204"/>
      <c r="CA697" s="204"/>
      <c r="CB697" s="205"/>
      <c r="CC697" s="204"/>
      <c r="CD697" s="205"/>
      <c r="CE697" s="204"/>
      <c r="CF697" s="204"/>
      <c r="CG697" s="204"/>
      <c r="CH697" s="206"/>
      <c r="CI697" s="204"/>
      <c r="CJ697" s="204"/>
      <c r="CK697" s="204"/>
      <c r="CL697" s="204"/>
      <c r="CM697" s="204"/>
      <c r="CN697" s="206"/>
      <c r="CO697" s="204"/>
      <c r="CP697" s="204"/>
      <c r="CQ697" s="204"/>
      <c r="CR697" s="207"/>
      <c r="CS697" s="207"/>
      <c r="CT697" s="208"/>
      <c r="CU697" s="209"/>
      <c r="CV697" s="208"/>
      <c r="CW697" s="207"/>
      <c r="CX697" s="207"/>
      <c r="CY697" s="207"/>
    </row>
    <row r="698" spans="3:103">
      <c r="Z698" s="198"/>
      <c r="AA698" s="198"/>
      <c r="AB698" s="199"/>
      <c r="AC698" s="199"/>
      <c r="AD698" s="201"/>
      <c r="AE698" s="202"/>
      <c r="AF698" s="202"/>
      <c r="AG698" s="203"/>
      <c r="AH698" s="203"/>
      <c r="AI698" s="203"/>
      <c r="AJ698" s="203"/>
      <c r="AK698" s="203"/>
      <c r="AL698" s="203"/>
      <c r="AM698" s="203"/>
      <c r="AN698" s="203"/>
      <c r="AO698" s="203"/>
      <c r="AP698" s="203"/>
      <c r="AQ698" s="203"/>
      <c r="AR698" s="203"/>
      <c r="AS698" s="203"/>
      <c r="AT698" s="203"/>
      <c r="AU698" s="203"/>
      <c r="AV698" s="203"/>
      <c r="AW698" s="203"/>
      <c r="AX698" s="203"/>
      <c r="AY698" s="203"/>
      <c r="AZ698" s="203"/>
      <c r="BA698" s="203"/>
      <c r="BB698" s="204"/>
      <c r="BC698" s="204"/>
      <c r="BD698" s="204"/>
      <c r="BE698" s="204"/>
      <c r="BF698" s="204"/>
      <c r="BG698" s="204"/>
      <c r="BH698" s="204"/>
      <c r="BI698" s="204"/>
      <c r="BJ698" s="204"/>
      <c r="BK698" s="204"/>
      <c r="BL698" s="204"/>
      <c r="BM698" s="204"/>
      <c r="BN698" s="204"/>
      <c r="BO698" s="204"/>
      <c r="BP698" s="204"/>
      <c r="BQ698" s="204"/>
      <c r="BR698" s="204"/>
      <c r="BS698" s="204"/>
      <c r="BT698" s="204"/>
      <c r="BU698" s="204"/>
      <c r="BV698" s="205"/>
      <c r="BW698" s="205"/>
      <c r="BX698" s="205"/>
      <c r="BY698" s="204"/>
      <c r="BZ698" s="204"/>
      <c r="CA698" s="204"/>
      <c r="CB698" s="205"/>
      <c r="CC698" s="204"/>
      <c r="CD698" s="205"/>
      <c r="CE698" s="204"/>
      <c r="CF698" s="204"/>
      <c r="CG698" s="204"/>
      <c r="CH698" s="206"/>
      <c r="CI698" s="204"/>
      <c r="CJ698" s="204"/>
      <c r="CK698" s="204"/>
      <c r="CL698" s="204"/>
      <c r="CM698" s="204"/>
      <c r="CN698" s="206"/>
      <c r="CO698" s="204"/>
      <c r="CP698" s="204"/>
      <c r="CQ698" s="204"/>
      <c r="CR698" s="207"/>
      <c r="CS698" s="207"/>
      <c r="CT698" s="208"/>
      <c r="CU698" s="209"/>
      <c r="CV698" s="208"/>
      <c r="CW698" s="207"/>
      <c r="CX698" s="207"/>
      <c r="CY698" s="207"/>
    </row>
    <row r="699" spans="3:103">
      <c r="Z699" s="198"/>
      <c r="AA699" s="198"/>
      <c r="AB699" s="199"/>
      <c r="AC699" s="199"/>
      <c r="AD699" s="201"/>
      <c r="AE699" s="202"/>
      <c r="AF699" s="202"/>
      <c r="AG699" s="203"/>
      <c r="AH699" s="203"/>
      <c r="AI699" s="203"/>
      <c r="AJ699" s="203"/>
      <c r="AK699" s="203"/>
      <c r="AL699" s="203"/>
      <c r="AM699" s="203"/>
      <c r="AN699" s="203"/>
      <c r="AO699" s="203"/>
      <c r="AP699" s="203"/>
      <c r="AQ699" s="203"/>
      <c r="AR699" s="203"/>
      <c r="AS699" s="203"/>
      <c r="AT699" s="203"/>
      <c r="AU699" s="203"/>
      <c r="AV699" s="203"/>
      <c r="AW699" s="203"/>
      <c r="AX699" s="203"/>
      <c r="AY699" s="203"/>
      <c r="AZ699" s="203"/>
      <c r="BA699" s="203"/>
      <c r="BB699" s="204"/>
      <c r="BC699" s="204"/>
      <c r="BD699" s="204"/>
      <c r="BE699" s="204"/>
      <c r="BF699" s="204"/>
      <c r="BG699" s="204"/>
      <c r="BH699" s="204"/>
      <c r="BI699" s="204"/>
      <c r="BJ699" s="204"/>
      <c r="BK699" s="204"/>
      <c r="BL699" s="204"/>
      <c r="BM699" s="204"/>
      <c r="BN699" s="204"/>
      <c r="BO699" s="204"/>
      <c r="BP699" s="204"/>
      <c r="BQ699" s="204"/>
      <c r="BR699" s="204"/>
      <c r="BS699" s="204"/>
      <c r="BT699" s="204"/>
      <c r="BU699" s="204"/>
      <c r="BV699" s="205"/>
      <c r="BW699" s="205"/>
      <c r="BX699" s="205"/>
      <c r="BY699" s="204"/>
      <c r="BZ699" s="204"/>
      <c r="CA699" s="204"/>
      <c r="CB699" s="205"/>
      <c r="CC699" s="204"/>
      <c r="CD699" s="205"/>
      <c r="CE699" s="204"/>
      <c r="CF699" s="204"/>
      <c r="CG699" s="204"/>
      <c r="CH699" s="206"/>
      <c r="CI699" s="204"/>
      <c r="CJ699" s="204"/>
      <c r="CK699" s="204"/>
      <c r="CL699" s="204"/>
      <c r="CM699" s="204"/>
      <c r="CN699" s="206"/>
      <c r="CO699" s="204"/>
      <c r="CP699" s="204"/>
      <c r="CQ699" s="204"/>
      <c r="CR699" s="207"/>
      <c r="CS699" s="207"/>
      <c r="CT699" s="208"/>
      <c r="CU699" s="209"/>
      <c r="CV699" s="208"/>
      <c r="CW699" s="207"/>
      <c r="CX699" s="207"/>
      <c r="CY699" s="207"/>
    </row>
    <row r="700" spans="3:103">
      <c r="Z700" s="198"/>
      <c r="AA700" s="198"/>
      <c r="AB700" s="199"/>
      <c r="AC700" s="199"/>
      <c r="AD700" s="201"/>
      <c r="AE700" s="202"/>
      <c r="AF700" s="202"/>
      <c r="AG700" s="203"/>
      <c r="AH700" s="203"/>
      <c r="AI700" s="203"/>
      <c r="AJ700" s="203"/>
      <c r="AK700" s="203"/>
      <c r="AL700" s="203"/>
      <c r="AM700" s="203"/>
      <c r="AN700" s="203"/>
      <c r="AO700" s="203"/>
      <c r="AP700" s="203"/>
      <c r="AQ700" s="203"/>
      <c r="AR700" s="203"/>
      <c r="AS700" s="203"/>
      <c r="AT700" s="203"/>
      <c r="AU700" s="203"/>
      <c r="AV700" s="203"/>
      <c r="AW700" s="203"/>
      <c r="AX700" s="203"/>
      <c r="AY700" s="203"/>
      <c r="AZ700" s="203"/>
      <c r="BA700" s="203"/>
      <c r="BB700" s="204"/>
      <c r="BC700" s="204"/>
      <c r="BD700" s="204"/>
      <c r="BE700" s="204"/>
      <c r="BF700" s="204"/>
      <c r="BG700" s="204"/>
      <c r="BH700" s="204"/>
      <c r="BI700" s="204"/>
      <c r="BJ700" s="204"/>
      <c r="BK700" s="204"/>
      <c r="BL700" s="204"/>
      <c r="BM700" s="204"/>
      <c r="BN700" s="204"/>
      <c r="BO700" s="204"/>
      <c r="BP700" s="204"/>
      <c r="BQ700" s="204"/>
      <c r="BR700" s="204"/>
      <c r="BS700" s="204"/>
      <c r="BT700" s="204"/>
      <c r="BU700" s="204"/>
      <c r="BV700" s="205"/>
      <c r="BW700" s="205"/>
      <c r="BX700" s="205"/>
      <c r="BY700" s="204"/>
      <c r="BZ700" s="204"/>
      <c r="CA700" s="204"/>
      <c r="CB700" s="205"/>
      <c r="CC700" s="204"/>
      <c r="CD700" s="205"/>
      <c r="CE700" s="204"/>
      <c r="CF700" s="204"/>
      <c r="CG700" s="204"/>
      <c r="CH700" s="206"/>
      <c r="CI700" s="204"/>
      <c r="CJ700" s="204"/>
      <c r="CK700" s="204"/>
      <c r="CL700" s="204"/>
      <c r="CM700" s="204"/>
      <c r="CN700" s="206"/>
      <c r="CO700" s="204"/>
      <c r="CP700" s="204"/>
      <c r="CQ700" s="204"/>
      <c r="CR700" s="207"/>
      <c r="CS700" s="207"/>
      <c r="CT700" s="208"/>
      <c r="CU700" s="209"/>
      <c r="CV700" s="208"/>
      <c r="CW700" s="207"/>
      <c r="CX700" s="207"/>
      <c r="CY700" s="207"/>
    </row>
    <row r="701" spans="3:103">
      <c r="C701" s="192"/>
      <c r="D701" s="192"/>
      <c r="E701" s="192"/>
      <c r="F701" s="192"/>
      <c r="G701" s="193"/>
      <c r="H701" s="192"/>
      <c r="I701" s="192"/>
      <c r="J701" s="194"/>
      <c r="K701" s="195"/>
      <c r="L701" s="195"/>
      <c r="M701" s="196"/>
      <c r="N701" s="197"/>
      <c r="O701" s="196"/>
      <c r="P701" s="198"/>
      <c r="Q701" s="198"/>
      <c r="R701" s="199"/>
      <c r="S701" s="199"/>
      <c r="T701" s="198"/>
      <c r="U701" s="199"/>
      <c r="V701" s="199"/>
      <c r="W701" s="199"/>
      <c r="X701" s="198"/>
      <c r="Y701" s="200"/>
      <c r="Z701" s="198"/>
      <c r="AA701" s="198"/>
      <c r="AB701" s="199"/>
      <c r="AC701" s="199"/>
      <c r="AD701" s="201"/>
      <c r="AE701" s="202"/>
      <c r="AF701" s="202"/>
      <c r="AG701" s="203"/>
      <c r="AH701" s="203"/>
      <c r="AI701" s="203"/>
      <c r="AJ701" s="203"/>
      <c r="AK701" s="203"/>
      <c r="AL701" s="203"/>
      <c r="AM701" s="203"/>
      <c r="AN701" s="203"/>
      <c r="AO701" s="203"/>
      <c r="AP701" s="203"/>
      <c r="AQ701" s="203"/>
      <c r="AR701" s="203"/>
      <c r="AS701" s="203"/>
      <c r="AT701" s="203"/>
      <c r="AU701" s="203"/>
      <c r="AV701" s="203"/>
      <c r="AW701" s="203"/>
      <c r="AX701" s="203"/>
      <c r="AY701" s="203"/>
      <c r="AZ701" s="203"/>
      <c r="BA701" s="203"/>
      <c r="BB701" s="204"/>
      <c r="BC701" s="204"/>
      <c r="BD701" s="204"/>
      <c r="BE701" s="204"/>
      <c r="BF701" s="204"/>
      <c r="BG701" s="204"/>
      <c r="BH701" s="204"/>
      <c r="BI701" s="204"/>
      <c r="BJ701" s="204"/>
      <c r="BK701" s="204"/>
      <c r="BL701" s="204"/>
      <c r="BM701" s="204"/>
      <c r="BN701" s="204"/>
      <c r="BO701" s="204"/>
      <c r="BP701" s="204"/>
      <c r="BQ701" s="204"/>
      <c r="BR701" s="204"/>
      <c r="BS701" s="204"/>
      <c r="BT701" s="204"/>
      <c r="BU701" s="204"/>
      <c r="BV701" s="205"/>
      <c r="BW701" s="205"/>
      <c r="BX701" s="205"/>
      <c r="BY701" s="204"/>
      <c r="BZ701" s="204"/>
      <c r="CA701" s="204"/>
      <c r="CB701" s="205"/>
      <c r="CC701" s="204"/>
      <c r="CD701" s="205"/>
      <c r="CE701" s="204"/>
      <c r="CF701" s="204"/>
      <c r="CG701" s="204"/>
      <c r="CH701" s="206"/>
      <c r="CI701" s="204"/>
      <c r="CJ701" s="204"/>
      <c r="CK701" s="204"/>
      <c r="CL701" s="204"/>
      <c r="CM701" s="204"/>
      <c r="CN701" s="206"/>
      <c r="CO701" s="204"/>
      <c r="CP701" s="204"/>
      <c r="CQ701" s="204"/>
      <c r="CR701" s="207"/>
      <c r="CS701" s="207"/>
      <c r="CT701" s="208"/>
      <c r="CU701" s="209"/>
      <c r="CV701" s="208"/>
      <c r="CW701" s="207"/>
      <c r="CX701" s="207"/>
      <c r="CY701" s="207"/>
    </row>
    <row r="702" spans="3:103">
      <c r="D702" s="192"/>
      <c r="E702" s="192"/>
      <c r="F702" s="192"/>
      <c r="H702" s="192"/>
      <c r="I702" s="192"/>
      <c r="J702" s="194"/>
      <c r="K702" s="192"/>
      <c r="L702" s="195"/>
      <c r="M702" s="195"/>
      <c r="N702" s="197"/>
      <c r="O702" s="196"/>
      <c r="P702" s="196"/>
      <c r="Q702" s="198"/>
      <c r="R702" s="199"/>
      <c r="S702" s="199"/>
      <c r="T702" s="198"/>
      <c r="U702" s="199"/>
      <c r="V702" s="199"/>
      <c r="W702" s="199"/>
      <c r="X702" s="198"/>
      <c r="Y702" s="200"/>
      <c r="Z702" s="198"/>
      <c r="AA702" s="198"/>
      <c r="AB702" s="199"/>
      <c r="AC702" s="199"/>
      <c r="AD702" s="201"/>
      <c r="AE702" s="202"/>
      <c r="AF702" s="202"/>
      <c r="AG702" s="203"/>
      <c r="AH702" s="203"/>
      <c r="AI702" s="203"/>
      <c r="AJ702" s="203"/>
      <c r="AK702" s="203"/>
      <c r="AL702" s="203"/>
      <c r="AM702" s="203"/>
      <c r="AN702" s="203"/>
      <c r="AO702" s="203"/>
      <c r="AP702" s="203"/>
      <c r="AQ702" s="203"/>
      <c r="AR702" s="203"/>
      <c r="AS702" s="203"/>
      <c r="AT702" s="203"/>
      <c r="AU702" s="203"/>
      <c r="AV702" s="203"/>
      <c r="AW702" s="203"/>
      <c r="AX702" s="203"/>
      <c r="AY702" s="203"/>
      <c r="AZ702" s="203"/>
      <c r="BA702" s="203"/>
      <c r="BB702" s="204"/>
      <c r="BC702" s="204"/>
      <c r="BD702" s="204"/>
      <c r="BE702" s="204"/>
      <c r="BF702" s="204"/>
      <c r="BG702" s="204"/>
      <c r="BH702" s="204"/>
      <c r="BI702" s="204"/>
      <c r="BJ702" s="204"/>
      <c r="BK702" s="204"/>
      <c r="BL702" s="204"/>
      <c r="BM702" s="204"/>
      <c r="BN702" s="204"/>
      <c r="BO702" s="204"/>
      <c r="BP702" s="204"/>
      <c r="BQ702" s="204"/>
      <c r="BR702" s="204"/>
      <c r="BS702" s="204"/>
      <c r="BT702" s="204"/>
      <c r="BU702" s="204"/>
      <c r="BV702" s="205"/>
      <c r="BW702" s="205"/>
      <c r="BX702" s="205"/>
      <c r="BY702" s="204"/>
      <c r="BZ702" s="204"/>
      <c r="CA702" s="204"/>
      <c r="CB702" s="205"/>
      <c r="CC702" s="204"/>
      <c r="CD702" s="205"/>
      <c r="CE702" s="204"/>
      <c r="CF702" s="204"/>
      <c r="CG702" s="204"/>
      <c r="CH702" s="206"/>
      <c r="CI702" s="204"/>
      <c r="CJ702" s="204"/>
      <c r="CK702" s="204"/>
      <c r="CL702" s="204"/>
      <c r="CM702" s="204"/>
      <c r="CN702" s="206"/>
      <c r="CO702" s="204"/>
      <c r="CP702" s="204"/>
      <c r="CQ702" s="204"/>
      <c r="CR702" s="207"/>
      <c r="CS702" s="207"/>
      <c r="CT702" s="208"/>
      <c r="CU702" s="209"/>
      <c r="CV702" s="208"/>
      <c r="CW702" s="207"/>
      <c r="CX702" s="207"/>
      <c r="CY702" s="207"/>
    </row>
    <row r="703" spans="3:103">
      <c r="Z703" s="198"/>
      <c r="AA703" s="198"/>
      <c r="AB703" s="199"/>
      <c r="AC703" s="199"/>
      <c r="AD703" s="201"/>
      <c r="AE703" s="202"/>
      <c r="AF703" s="202"/>
      <c r="AG703" s="203"/>
      <c r="AH703" s="203"/>
      <c r="AI703" s="203"/>
      <c r="AJ703" s="203"/>
      <c r="AK703" s="203"/>
      <c r="AL703" s="203"/>
      <c r="AM703" s="203"/>
      <c r="AN703" s="203"/>
      <c r="AO703" s="203"/>
      <c r="AP703" s="203"/>
      <c r="AQ703" s="203"/>
      <c r="AR703" s="203"/>
      <c r="AS703" s="203"/>
      <c r="AT703" s="203"/>
      <c r="AU703" s="203"/>
      <c r="AV703" s="203"/>
      <c r="AW703" s="203"/>
      <c r="AX703" s="203"/>
      <c r="AY703" s="203"/>
      <c r="AZ703" s="203"/>
      <c r="BA703" s="203"/>
      <c r="BB703" s="204"/>
      <c r="BC703" s="204"/>
      <c r="BD703" s="204"/>
      <c r="BE703" s="204"/>
      <c r="BF703" s="204"/>
      <c r="BG703" s="204"/>
      <c r="BH703" s="204"/>
      <c r="BI703" s="204"/>
      <c r="BJ703" s="204"/>
      <c r="BK703" s="204"/>
      <c r="BL703" s="204"/>
      <c r="BM703" s="204"/>
      <c r="BN703" s="204"/>
      <c r="BO703" s="204"/>
      <c r="BP703" s="204"/>
      <c r="BQ703" s="204"/>
      <c r="BR703" s="204"/>
      <c r="BS703" s="204"/>
      <c r="BT703" s="204"/>
      <c r="BU703" s="204"/>
      <c r="BV703" s="205"/>
      <c r="BW703" s="205"/>
      <c r="BX703" s="205"/>
      <c r="BY703" s="204"/>
      <c r="BZ703" s="204"/>
      <c r="CA703" s="204"/>
      <c r="CB703" s="205"/>
      <c r="CC703" s="204"/>
      <c r="CD703" s="205"/>
      <c r="CE703" s="204"/>
      <c r="CF703" s="204"/>
      <c r="CG703" s="204"/>
      <c r="CH703" s="206"/>
      <c r="CI703" s="204"/>
      <c r="CJ703" s="204"/>
      <c r="CK703" s="204"/>
      <c r="CL703" s="204"/>
      <c r="CM703" s="204"/>
      <c r="CN703" s="206"/>
      <c r="CO703" s="204"/>
      <c r="CP703" s="204"/>
      <c r="CQ703" s="204"/>
      <c r="CR703" s="207"/>
      <c r="CS703" s="207"/>
      <c r="CT703" s="208"/>
      <c r="CU703" s="209"/>
      <c r="CV703" s="208"/>
      <c r="CW703" s="207"/>
      <c r="CX703" s="207"/>
      <c r="CY703" s="207"/>
    </row>
    <row r="704" spans="3:103">
      <c r="C704" s="192"/>
      <c r="D704" s="192"/>
      <c r="E704" s="192"/>
      <c r="F704" s="192"/>
      <c r="G704" s="193"/>
      <c r="H704" s="192"/>
      <c r="I704" s="192"/>
      <c r="J704" s="194"/>
      <c r="K704" s="195"/>
      <c r="L704" s="195"/>
      <c r="M704" s="196"/>
      <c r="N704" s="197"/>
      <c r="O704" s="196"/>
      <c r="P704" s="198"/>
      <c r="Q704" s="198"/>
      <c r="R704" s="199"/>
      <c r="S704" s="199"/>
      <c r="T704" s="198"/>
      <c r="U704" s="199"/>
      <c r="V704" s="199"/>
      <c r="W704" s="199"/>
      <c r="X704" s="198"/>
      <c r="Y704" s="200"/>
      <c r="Z704" s="198"/>
      <c r="AA704" s="198"/>
      <c r="AB704" s="199"/>
      <c r="AC704" s="199"/>
      <c r="AD704" s="201"/>
      <c r="AE704" s="202"/>
      <c r="AF704" s="202"/>
      <c r="AG704" s="203"/>
      <c r="AH704" s="203"/>
      <c r="AI704" s="203"/>
      <c r="AJ704" s="203"/>
      <c r="AK704" s="203"/>
      <c r="AL704" s="203"/>
      <c r="AM704" s="203"/>
      <c r="AN704" s="203"/>
      <c r="AO704" s="203"/>
      <c r="AP704" s="203"/>
      <c r="AQ704" s="203"/>
      <c r="AR704" s="203"/>
      <c r="AS704" s="203"/>
      <c r="AT704" s="203"/>
      <c r="AU704" s="203"/>
      <c r="AV704" s="203"/>
      <c r="AW704" s="203"/>
      <c r="AX704" s="203"/>
      <c r="AY704" s="203"/>
      <c r="AZ704" s="203"/>
      <c r="BA704" s="203"/>
      <c r="BB704" s="204"/>
      <c r="BC704" s="204"/>
      <c r="BD704" s="204"/>
      <c r="BE704" s="204"/>
      <c r="BF704" s="204"/>
      <c r="BG704" s="204"/>
      <c r="BH704" s="204"/>
      <c r="BI704" s="204"/>
      <c r="BJ704" s="204"/>
      <c r="BK704" s="204"/>
      <c r="BL704" s="204"/>
      <c r="BM704" s="204"/>
      <c r="BN704" s="204"/>
      <c r="BO704" s="204"/>
      <c r="BP704" s="204"/>
      <c r="BQ704" s="204"/>
      <c r="BR704" s="204"/>
      <c r="BS704" s="204"/>
      <c r="BT704" s="204"/>
      <c r="BU704" s="204"/>
      <c r="BV704" s="205"/>
      <c r="BW704" s="205"/>
      <c r="BX704" s="205"/>
      <c r="BY704" s="204"/>
      <c r="BZ704" s="204"/>
      <c r="CA704" s="204"/>
      <c r="CB704" s="205"/>
      <c r="CC704" s="204"/>
      <c r="CD704" s="205"/>
      <c r="CE704" s="204"/>
      <c r="CF704" s="204"/>
      <c r="CG704" s="204"/>
      <c r="CH704" s="206"/>
      <c r="CI704" s="204"/>
      <c r="CJ704" s="204"/>
      <c r="CK704" s="204"/>
      <c r="CL704" s="204"/>
      <c r="CM704" s="204"/>
      <c r="CN704" s="206"/>
      <c r="CO704" s="204"/>
      <c r="CP704" s="204"/>
      <c r="CQ704" s="204"/>
      <c r="CR704" s="207"/>
      <c r="CS704" s="207"/>
      <c r="CT704" s="208"/>
      <c r="CU704" s="209"/>
      <c r="CV704" s="208"/>
      <c r="CW704" s="207"/>
      <c r="CX704" s="207"/>
      <c r="CY704" s="207"/>
    </row>
    <row r="705" spans="3:103">
      <c r="D705" s="192"/>
      <c r="E705" s="192"/>
      <c r="F705" s="192"/>
      <c r="H705" s="192"/>
      <c r="I705" s="192"/>
      <c r="J705" s="194"/>
      <c r="K705" s="192"/>
      <c r="L705" s="195"/>
      <c r="M705" s="195"/>
      <c r="N705" s="197"/>
      <c r="O705" s="196"/>
      <c r="P705" s="196"/>
      <c r="Q705" s="198"/>
      <c r="R705" s="199"/>
      <c r="S705" s="199"/>
      <c r="T705" s="198"/>
      <c r="U705" s="199"/>
      <c r="V705" s="199"/>
      <c r="W705" s="199"/>
      <c r="X705" s="198"/>
      <c r="Y705" s="200"/>
      <c r="Z705" s="198"/>
      <c r="AA705" s="198"/>
      <c r="AB705" s="199"/>
      <c r="AC705" s="199"/>
      <c r="AD705" s="201"/>
      <c r="AE705" s="202"/>
      <c r="AF705" s="202"/>
      <c r="AG705" s="203"/>
      <c r="AH705" s="203"/>
      <c r="AI705" s="203"/>
      <c r="AJ705" s="203"/>
      <c r="AK705" s="203"/>
      <c r="AL705" s="203"/>
      <c r="AM705" s="203"/>
      <c r="AN705" s="203"/>
      <c r="AO705" s="203"/>
      <c r="AP705" s="203"/>
      <c r="AQ705" s="203"/>
      <c r="AR705" s="203"/>
      <c r="AS705" s="203"/>
      <c r="AT705" s="203"/>
      <c r="AU705" s="203"/>
      <c r="AV705" s="203"/>
      <c r="AW705" s="203"/>
      <c r="AX705" s="203"/>
      <c r="AY705" s="203"/>
      <c r="AZ705" s="203"/>
      <c r="BA705" s="203"/>
      <c r="BB705" s="204"/>
      <c r="BC705" s="204"/>
      <c r="BD705" s="204"/>
      <c r="BE705" s="204"/>
      <c r="BF705" s="204"/>
      <c r="BG705" s="204"/>
      <c r="BH705" s="204"/>
      <c r="BI705" s="204"/>
      <c r="BJ705" s="204"/>
      <c r="BK705" s="204"/>
      <c r="BL705" s="204"/>
      <c r="BM705" s="204"/>
      <c r="BN705" s="204"/>
      <c r="BO705" s="204"/>
      <c r="BP705" s="204"/>
      <c r="BQ705" s="204"/>
      <c r="BR705" s="204"/>
      <c r="BS705" s="204"/>
      <c r="BT705" s="204"/>
      <c r="BU705" s="204"/>
      <c r="BV705" s="205"/>
      <c r="BW705" s="205"/>
      <c r="BX705" s="205"/>
      <c r="BY705" s="204"/>
      <c r="BZ705" s="204"/>
      <c r="CA705" s="204"/>
      <c r="CB705" s="205"/>
      <c r="CC705" s="204"/>
      <c r="CD705" s="205"/>
      <c r="CE705" s="204"/>
      <c r="CF705" s="204"/>
      <c r="CG705" s="204"/>
      <c r="CH705" s="206"/>
      <c r="CI705" s="204"/>
      <c r="CJ705" s="204"/>
      <c r="CK705" s="204"/>
      <c r="CL705" s="204"/>
      <c r="CM705" s="204"/>
      <c r="CN705" s="206"/>
      <c r="CO705" s="204"/>
      <c r="CP705" s="204"/>
      <c r="CQ705" s="204"/>
      <c r="CR705" s="207"/>
      <c r="CS705" s="207"/>
      <c r="CT705" s="208"/>
      <c r="CU705" s="209"/>
      <c r="CV705" s="208"/>
      <c r="CW705" s="207"/>
      <c r="CX705" s="207"/>
      <c r="CY705" s="207"/>
    </row>
    <row r="706" spans="3:103">
      <c r="Z706" s="198"/>
      <c r="AA706" s="198"/>
      <c r="AB706" s="199"/>
      <c r="AC706" s="199"/>
      <c r="AD706" s="201"/>
      <c r="AE706" s="202"/>
      <c r="AF706" s="202"/>
      <c r="AG706" s="203"/>
      <c r="AH706" s="203"/>
      <c r="AI706" s="203"/>
      <c r="AJ706" s="203"/>
      <c r="AK706" s="203"/>
      <c r="AL706" s="203"/>
      <c r="AM706" s="203"/>
      <c r="AN706" s="203"/>
      <c r="AO706" s="203"/>
      <c r="AP706" s="203"/>
      <c r="AQ706" s="203"/>
      <c r="AR706" s="203"/>
      <c r="AS706" s="203"/>
      <c r="AT706" s="203"/>
      <c r="AU706" s="203"/>
      <c r="AV706" s="203"/>
      <c r="AW706" s="203"/>
      <c r="AX706" s="203"/>
      <c r="AY706" s="203"/>
      <c r="AZ706" s="203"/>
      <c r="BA706" s="203"/>
      <c r="BB706" s="204"/>
      <c r="BC706" s="204"/>
      <c r="BD706" s="204"/>
      <c r="BE706" s="204"/>
      <c r="BF706" s="204"/>
      <c r="BG706" s="204"/>
      <c r="BH706" s="204"/>
      <c r="BI706" s="204"/>
      <c r="BJ706" s="204"/>
      <c r="BK706" s="204"/>
      <c r="BL706" s="204"/>
      <c r="BM706" s="204"/>
      <c r="BN706" s="204"/>
      <c r="BO706" s="204"/>
      <c r="BP706" s="204"/>
      <c r="BQ706" s="204"/>
      <c r="BR706" s="204"/>
      <c r="BS706" s="204"/>
      <c r="BT706" s="204"/>
      <c r="BU706" s="204"/>
      <c r="BV706" s="205"/>
      <c r="BW706" s="205"/>
      <c r="BX706" s="205"/>
      <c r="BY706" s="204"/>
      <c r="BZ706" s="204"/>
      <c r="CA706" s="204"/>
      <c r="CB706" s="205"/>
      <c r="CC706" s="204"/>
      <c r="CD706" s="205"/>
      <c r="CE706" s="204"/>
      <c r="CF706" s="204"/>
      <c r="CG706" s="204"/>
      <c r="CH706" s="206"/>
      <c r="CI706" s="204"/>
      <c r="CJ706" s="204"/>
      <c r="CK706" s="204"/>
      <c r="CL706" s="204"/>
      <c r="CM706" s="204"/>
      <c r="CN706" s="206"/>
      <c r="CO706" s="204"/>
      <c r="CP706" s="204"/>
      <c r="CQ706" s="204"/>
      <c r="CR706" s="207"/>
      <c r="CS706" s="207"/>
      <c r="CT706" s="208"/>
      <c r="CU706" s="209"/>
      <c r="CV706" s="208"/>
      <c r="CW706" s="207"/>
      <c r="CX706" s="207"/>
      <c r="CY706" s="207"/>
    </row>
    <row r="710" spans="3:103">
      <c r="C710" s="192"/>
      <c r="D710" s="192"/>
      <c r="E710" s="192"/>
      <c r="F710" s="192"/>
      <c r="G710" s="193"/>
      <c r="H710" s="192"/>
      <c r="I710" s="192"/>
      <c r="J710" s="194"/>
      <c r="K710" s="195"/>
      <c r="L710" s="195"/>
      <c r="M710" s="196"/>
      <c r="N710" s="197"/>
      <c r="O710" s="196"/>
      <c r="P710" s="198"/>
      <c r="Q710" s="198"/>
      <c r="R710" s="199"/>
      <c r="S710" s="199"/>
      <c r="T710" s="198"/>
      <c r="U710" s="199"/>
      <c r="V710" s="199"/>
      <c r="W710" s="199"/>
      <c r="X710" s="198"/>
      <c r="Y710" s="200"/>
    </row>
    <row r="711" spans="3:103">
      <c r="D711" s="192"/>
      <c r="E711" s="192"/>
      <c r="F711" s="192"/>
      <c r="H711" s="192"/>
      <c r="I711" s="192"/>
      <c r="J711" s="194"/>
      <c r="K711" s="192"/>
      <c r="L711" s="195"/>
      <c r="M711" s="195"/>
      <c r="N711" s="197"/>
      <c r="O711" s="196"/>
      <c r="P711" s="196"/>
      <c r="Q711" s="198"/>
      <c r="R711" s="199"/>
      <c r="S711" s="199"/>
      <c r="T711" s="198"/>
      <c r="U711" s="199"/>
      <c r="V711" s="199"/>
      <c r="W711" s="199"/>
      <c r="X711" s="198"/>
      <c r="Y711" s="200"/>
      <c r="Z711" s="198"/>
      <c r="AA711" s="198"/>
      <c r="AB711" s="199"/>
      <c r="AC711" s="199"/>
      <c r="AD711" s="201"/>
      <c r="AE711" s="202"/>
      <c r="AF711" s="202"/>
      <c r="AG711" s="203"/>
      <c r="AH711" s="203"/>
      <c r="AI711" s="203"/>
      <c r="AJ711" s="203"/>
      <c r="AK711" s="203"/>
      <c r="AL711" s="203"/>
      <c r="AM711" s="203"/>
      <c r="AN711" s="203"/>
      <c r="AO711" s="203"/>
      <c r="AP711" s="203"/>
      <c r="AQ711" s="203"/>
      <c r="AR711" s="203"/>
      <c r="AS711" s="203"/>
      <c r="AT711" s="203"/>
      <c r="AU711" s="203"/>
      <c r="AV711" s="203"/>
      <c r="AW711" s="203"/>
      <c r="AX711" s="203"/>
      <c r="AY711" s="203"/>
      <c r="AZ711" s="203"/>
      <c r="BA711" s="203"/>
      <c r="BB711" s="204"/>
      <c r="BC711" s="204"/>
      <c r="BD711" s="204"/>
      <c r="BE711" s="204"/>
      <c r="BF711" s="204"/>
      <c r="BG711" s="204"/>
      <c r="BH711" s="204"/>
      <c r="BI711" s="204"/>
      <c r="BJ711" s="204"/>
      <c r="BK711" s="204"/>
      <c r="BL711" s="204"/>
      <c r="BM711" s="204"/>
      <c r="BN711" s="204"/>
      <c r="BO711" s="204"/>
      <c r="BP711" s="204"/>
      <c r="BQ711" s="204"/>
      <c r="BR711" s="204"/>
      <c r="BS711" s="204"/>
      <c r="BT711" s="204"/>
      <c r="BU711" s="204"/>
      <c r="BV711" s="205"/>
      <c r="BW711" s="205"/>
      <c r="BX711" s="205"/>
      <c r="BY711" s="204"/>
      <c r="BZ711" s="204"/>
      <c r="CA711" s="204"/>
      <c r="CB711" s="205"/>
      <c r="CC711" s="204"/>
      <c r="CD711" s="205"/>
      <c r="CE711" s="204"/>
      <c r="CF711" s="204"/>
      <c r="CG711" s="204"/>
      <c r="CH711" s="206"/>
      <c r="CI711" s="204"/>
      <c r="CJ711" s="204"/>
      <c r="CK711" s="204"/>
      <c r="CL711" s="204"/>
      <c r="CM711" s="204"/>
      <c r="CN711" s="206"/>
      <c r="CO711" s="204"/>
      <c r="CP711" s="204"/>
      <c r="CQ711" s="204"/>
      <c r="CR711" s="207"/>
      <c r="CS711" s="207"/>
      <c r="CT711" s="208"/>
      <c r="CU711" s="209"/>
      <c r="CV711" s="208"/>
      <c r="CW711" s="207"/>
      <c r="CX711" s="207"/>
      <c r="CY711" s="207"/>
    </row>
    <row r="712" spans="3:103">
      <c r="Z712" s="198"/>
      <c r="AA712" s="198"/>
      <c r="AB712" s="199"/>
      <c r="AC712" s="199"/>
      <c r="AD712" s="199"/>
      <c r="AE712" s="202"/>
      <c r="AF712" s="202"/>
      <c r="AG712" s="202"/>
      <c r="AH712" s="203"/>
      <c r="AI712" s="203"/>
      <c r="AJ712" s="203"/>
      <c r="AK712" s="203"/>
      <c r="AL712" s="203"/>
      <c r="AM712" s="203"/>
      <c r="AN712" s="203"/>
      <c r="AO712" s="203"/>
      <c r="AP712" s="203"/>
      <c r="AQ712" s="203"/>
      <c r="AR712" s="203"/>
      <c r="AS712" s="203"/>
      <c r="AT712" s="203"/>
      <c r="AU712" s="203"/>
      <c r="AV712" s="203"/>
      <c r="AW712" s="203"/>
      <c r="AX712" s="203"/>
      <c r="AY712" s="203"/>
      <c r="AZ712" s="203"/>
      <c r="BA712" s="203"/>
      <c r="BB712" s="203"/>
      <c r="BC712" s="204"/>
      <c r="BD712" s="204"/>
      <c r="BE712" s="204"/>
      <c r="BF712" s="204"/>
      <c r="BG712" s="204"/>
      <c r="BH712" s="204"/>
      <c r="BI712" s="204"/>
      <c r="BJ712" s="204"/>
      <c r="BK712" s="204"/>
      <c r="BL712" s="204"/>
      <c r="BM712" s="204"/>
      <c r="BN712" s="204"/>
      <c r="BO712" s="204"/>
      <c r="BP712" s="204"/>
      <c r="BQ712" s="204"/>
      <c r="BR712" s="204"/>
      <c r="BS712" s="204"/>
      <c r="BT712" s="204"/>
      <c r="BU712" s="204"/>
      <c r="BV712" s="205"/>
      <c r="BW712" s="205"/>
      <c r="BX712" s="205"/>
      <c r="BY712" s="204"/>
      <c r="BZ712" s="204"/>
      <c r="CA712" s="204"/>
      <c r="CB712" s="205"/>
      <c r="CC712" s="204"/>
      <c r="CD712" s="205"/>
      <c r="CE712" s="204"/>
      <c r="CF712" s="204"/>
      <c r="CG712" s="204"/>
      <c r="CH712" s="206"/>
      <c r="CI712" s="204"/>
      <c r="CJ712" s="204"/>
      <c r="CK712" s="204"/>
      <c r="CL712" s="204"/>
      <c r="CM712" s="204"/>
      <c r="CN712" s="206"/>
      <c r="CO712" s="204"/>
      <c r="CP712" s="204"/>
      <c r="CQ712" s="204"/>
      <c r="CR712" s="204"/>
      <c r="CS712" s="207"/>
      <c r="CT712" s="208"/>
      <c r="CU712" s="209"/>
      <c r="CV712" s="208"/>
      <c r="CW712" s="207"/>
      <c r="CX712" s="207"/>
      <c r="CY712" s="207"/>
    </row>
    <row r="713" spans="3:103">
      <c r="C713" s="192"/>
      <c r="D713" s="192"/>
      <c r="E713" s="192"/>
      <c r="F713" s="192"/>
      <c r="G713" s="193"/>
      <c r="H713" s="192"/>
      <c r="I713" s="192"/>
      <c r="J713" s="194"/>
      <c r="K713" s="195"/>
      <c r="L713" s="195"/>
      <c r="M713" s="196"/>
      <c r="N713" s="197"/>
      <c r="O713" s="196"/>
      <c r="P713" s="198"/>
      <c r="Q713" s="198"/>
      <c r="R713" s="199"/>
      <c r="S713" s="199"/>
      <c r="T713" s="198"/>
      <c r="U713" s="199"/>
      <c r="V713" s="199"/>
      <c r="W713" s="199"/>
      <c r="X713" s="198"/>
      <c r="Y713" s="200"/>
    </row>
    <row r="714" spans="3:103">
      <c r="D714" s="192"/>
      <c r="E714" s="192"/>
      <c r="F714" s="192"/>
      <c r="H714" s="192"/>
      <c r="I714" s="192"/>
      <c r="J714" s="194"/>
      <c r="K714" s="192"/>
      <c r="L714" s="195"/>
      <c r="M714" s="195"/>
      <c r="N714" s="197"/>
      <c r="O714" s="196"/>
      <c r="P714" s="196"/>
      <c r="Q714" s="198"/>
      <c r="R714" s="199"/>
      <c r="S714" s="199"/>
      <c r="T714" s="198"/>
      <c r="U714" s="199"/>
      <c r="V714" s="199"/>
      <c r="W714" s="199"/>
      <c r="X714" s="198"/>
      <c r="Y714" s="200"/>
      <c r="Z714" s="198"/>
      <c r="AA714" s="198"/>
      <c r="AB714" s="199"/>
      <c r="AC714" s="199"/>
      <c r="AD714" s="201"/>
      <c r="AE714" s="202"/>
      <c r="AF714" s="202"/>
      <c r="AG714" s="203"/>
      <c r="AH714" s="203"/>
      <c r="AI714" s="203"/>
      <c r="AJ714" s="203"/>
      <c r="AK714" s="203"/>
      <c r="AL714" s="203"/>
      <c r="AM714" s="203"/>
      <c r="AN714" s="203"/>
      <c r="AO714" s="203"/>
      <c r="AP714" s="203"/>
      <c r="AQ714" s="203"/>
      <c r="AR714" s="203"/>
      <c r="AS714" s="203"/>
      <c r="AT714" s="203"/>
      <c r="AU714" s="203"/>
      <c r="AV714" s="203"/>
      <c r="AW714" s="203"/>
      <c r="AX714" s="203"/>
      <c r="AY714" s="203"/>
      <c r="AZ714" s="203"/>
      <c r="BA714" s="203"/>
      <c r="BB714" s="204"/>
      <c r="BC714" s="204"/>
      <c r="BD714" s="204"/>
      <c r="BE714" s="204"/>
      <c r="BF714" s="204"/>
      <c r="BG714" s="204"/>
      <c r="BH714" s="204"/>
      <c r="BI714" s="204"/>
      <c r="BJ714" s="204"/>
      <c r="BK714" s="204"/>
      <c r="BL714" s="204"/>
      <c r="BM714" s="204"/>
      <c r="BN714" s="204"/>
      <c r="BO714" s="204"/>
      <c r="BP714" s="204"/>
      <c r="BQ714" s="204"/>
      <c r="BR714" s="204"/>
      <c r="BS714" s="204"/>
      <c r="BT714" s="204"/>
      <c r="BU714" s="204"/>
      <c r="BV714" s="205"/>
      <c r="BW714" s="205"/>
      <c r="BX714" s="205"/>
      <c r="BY714" s="204"/>
      <c r="BZ714" s="204"/>
      <c r="CA714" s="204"/>
      <c r="CB714" s="205"/>
      <c r="CC714" s="204"/>
      <c r="CD714" s="205"/>
      <c r="CE714" s="204"/>
      <c r="CF714" s="204"/>
      <c r="CG714" s="204"/>
      <c r="CH714" s="206"/>
      <c r="CI714" s="204"/>
      <c r="CJ714" s="204"/>
      <c r="CK714" s="204"/>
      <c r="CL714" s="204"/>
      <c r="CM714" s="204"/>
      <c r="CN714" s="206"/>
      <c r="CO714" s="204"/>
      <c r="CP714" s="204"/>
      <c r="CQ714" s="204"/>
      <c r="CR714" s="207"/>
      <c r="CS714" s="207"/>
      <c r="CT714" s="208"/>
      <c r="CU714" s="209"/>
      <c r="CV714" s="208"/>
      <c r="CW714" s="207"/>
      <c r="CX714" s="207"/>
      <c r="CY714" s="207"/>
    </row>
    <row r="715" spans="3:103">
      <c r="Z715" s="198"/>
      <c r="AA715" s="198"/>
      <c r="AB715" s="199"/>
      <c r="AC715" s="199"/>
      <c r="AD715" s="199"/>
      <c r="AE715" s="202"/>
      <c r="AF715" s="202"/>
      <c r="AG715" s="202"/>
      <c r="AH715" s="203"/>
      <c r="AI715" s="203"/>
      <c r="AJ715" s="203"/>
      <c r="AK715" s="203"/>
      <c r="AL715" s="203"/>
      <c r="AM715" s="203"/>
      <c r="AN715" s="203"/>
      <c r="AO715" s="203"/>
      <c r="AP715" s="203"/>
      <c r="AQ715" s="203"/>
      <c r="AR715" s="203"/>
      <c r="AS715" s="203"/>
      <c r="AT715" s="203"/>
      <c r="AU715" s="203"/>
      <c r="AV715" s="203"/>
      <c r="AW715" s="203"/>
      <c r="AX715" s="203"/>
      <c r="AY715" s="203"/>
      <c r="AZ715" s="203"/>
      <c r="BA715" s="203"/>
      <c r="BB715" s="203"/>
      <c r="BC715" s="204"/>
      <c r="BD715" s="204"/>
      <c r="BE715" s="204"/>
      <c r="BF715" s="204"/>
      <c r="BG715" s="204"/>
      <c r="BH715" s="204"/>
      <c r="BI715" s="204"/>
      <c r="BJ715" s="204"/>
      <c r="BK715" s="204"/>
      <c r="BL715" s="204"/>
      <c r="BM715" s="204"/>
      <c r="BN715" s="204"/>
      <c r="BO715" s="204"/>
      <c r="BP715" s="204"/>
      <c r="BQ715" s="204"/>
      <c r="BR715" s="204"/>
      <c r="BS715" s="204"/>
      <c r="BT715" s="204"/>
      <c r="BU715" s="204"/>
      <c r="BV715" s="205"/>
      <c r="BW715" s="205"/>
      <c r="BX715" s="205"/>
      <c r="BY715" s="204"/>
      <c r="BZ715" s="204"/>
      <c r="CA715" s="204"/>
      <c r="CB715" s="205"/>
      <c r="CC715" s="204"/>
      <c r="CD715" s="205"/>
      <c r="CE715" s="204"/>
      <c r="CF715" s="204"/>
      <c r="CG715" s="204"/>
      <c r="CH715" s="206"/>
      <c r="CI715" s="204"/>
      <c r="CJ715" s="204"/>
      <c r="CK715" s="204"/>
      <c r="CL715" s="204"/>
      <c r="CM715" s="204"/>
      <c r="CN715" s="206"/>
      <c r="CO715" s="204"/>
      <c r="CP715" s="204"/>
      <c r="CQ715" s="204"/>
      <c r="CR715" s="204"/>
      <c r="CS715" s="207"/>
      <c r="CT715" s="208"/>
      <c r="CU715" s="209"/>
      <c r="CV715" s="208"/>
      <c r="CW715" s="207"/>
      <c r="CX715" s="207"/>
      <c r="CY715" s="207"/>
    </row>
    <row r="719" spans="3:103">
      <c r="C719" s="192"/>
      <c r="D719" s="192"/>
      <c r="E719" s="192"/>
      <c r="F719" s="192"/>
      <c r="G719" s="193"/>
      <c r="H719" s="192"/>
      <c r="I719" s="192"/>
      <c r="J719" s="194"/>
      <c r="K719" s="195"/>
      <c r="L719" s="195"/>
      <c r="M719" s="196"/>
      <c r="N719" s="197"/>
      <c r="O719" s="196"/>
      <c r="P719" s="198"/>
      <c r="Q719" s="198"/>
      <c r="R719" s="199"/>
      <c r="S719" s="199"/>
      <c r="T719" s="198"/>
      <c r="U719" s="199"/>
      <c r="V719" s="199"/>
      <c r="W719" s="199"/>
      <c r="X719" s="198"/>
      <c r="Y719" s="200"/>
    </row>
    <row r="720" spans="3:103">
      <c r="D720" s="192"/>
      <c r="E720" s="192"/>
      <c r="F720" s="192"/>
      <c r="H720" s="192"/>
      <c r="I720" s="192"/>
      <c r="J720" s="194"/>
      <c r="K720" s="192"/>
      <c r="L720" s="195"/>
      <c r="M720" s="195"/>
      <c r="N720" s="197"/>
      <c r="O720" s="196"/>
      <c r="P720" s="196"/>
      <c r="Q720" s="198"/>
      <c r="R720" s="199"/>
      <c r="S720" s="199"/>
      <c r="T720" s="198"/>
      <c r="U720" s="199"/>
      <c r="V720" s="199"/>
      <c r="W720" s="199"/>
      <c r="X720" s="198"/>
      <c r="Y720" s="200"/>
      <c r="Z720" s="198"/>
      <c r="AA720" s="198"/>
      <c r="AB720" s="199"/>
      <c r="AC720" s="199"/>
      <c r="AD720" s="201"/>
      <c r="AE720" s="202"/>
      <c r="AF720" s="202"/>
      <c r="AG720" s="203"/>
      <c r="AH720" s="203"/>
      <c r="AI720" s="203"/>
      <c r="AJ720" s="203"/>
      <c r="AK720" s="203"/>
      <c r="AL720" s="203"/>
      <c r="AM720" s="203"/>
      <c r="AN720" s="203"/>
      <c r="AO720" s="203"/>
      <c r="AP720" s="203"/>
      <c r="AQ720" s="203"/>
      <c r="AR720" s="203"/>
      <c r="AS720" s="203"/>
      <c r="AT720" s="203"/>
      <c r="AU720" s="203"/>
      <c r="AV720" s="203"/>
      <c r="AW720" s="203"/>
      <c r="AX720" s="203"/>
      <c r="AY720" s="203"/>
      <c r="AZ720" s="203"/>
      <c r="BA720" s="203"/>
      <c r="BB720" s="204"/>
      <c r="BC720" s="204"/>
      <c r="BD720" s="204"/>
      <c r="BE720" s="204"/>
      <c r="BF720" s="204"/>
      <c r="BG720" s="204"/>
      <c r="BH720" s="204"/>
      <c r="BI720" s="204"/>
      <c r="BJ720" s="204"/>
      <c r="BK720" s="204"/>
      <c r="BL720" s="204"/>
      <c r="BM720" s="204"/>
      <c r="BN720" s="204"/>
      <c r="BO720" s="204"/>
      <c r="BP720" s="204"/>
      <c r="BQ720" s="204"/>
      <c r="BR720" s="204"/>
      <c r="BS720" s="204"/>
      <c r="BT720" s="204"/>
      <c r="BU720" s="204"/>
      <c r="BV720" s="205"/>
      <c r="BW720" s="205"/>
      <c r="BX720" s="205"/>
      <c r="BY720" s="204"/>
      <c r="BZ720" s="204"/>
      <c r="CA720" s="204"/>
      <c r="CB720" s="205"/>
      <c r="CC720" s="204"/>
      <c r="CD720" s="205"/>
      <c r="CE720" s="204"/>
      <c r="CF720" s="204"/>
      <c r="CG720" s="204"/>
      <c r="CH720" s="206"/>
      <c r="CI720" s="204"/>
      <c r="CJ720" s="204"/>
      <c r="CK720" s="204"/>
      <c r="CL720" s="204"/>
      <c r="CM720" s="204"/>
      <c r="CN720" s="206"/>
      <c r="CO720" s="204"/>
      <c r="CP720" s="204"/>
      <c r="CQ720" s="204"/>
      <c r="CR720" s="207"/>
      <c r="CS720" s="207"/>
      <c r="CT720" s="208"/>
      <c r="CU720" s="209"/>
      <c r="CV720" s="208"/>
      <c r="CW720" s="207"/>
      <c r="CX720" s="207"/>
      <c r="CY720" s="207"/>
    </row>
    <row r="721" spans="3:103">
      <c r="Z721" s="198"/>
      <c r="AA721" s="198"/>
      <c r="AB721" s="199"/>
      <c r="AC721" s="199"/>
      <c r="AD721" s="199"/>
      <c r="AE721" s="202"/>
      <c r="AF721" s="202"/>
      <c r="AG721" s="202"/>
      <c r="AH721" s="203"/>
      <c r="AI721" s="203"/>
      <c r="AJ721" s="203"/>
      <c r="AK721" s="203"/>
      <c r="AL721" s="203"/>
      <c r="AM721" s="203"/>
      <c r="AN721" s="203"/>
      <c r="AO721" s="203"/>
      <c r="AP721" s="203"/>
      <c r="AQ721" s="203"/>
      <c r="AR721" s="203"/>
      <c r="AS721" s="203"/>
      <c r="AT721" s="203"/>
      <c r="AU721" s="203"/>
      <c r="AV721" s="203"/>
      <c r="AW721" s="203"/>
      <c r="AX721" s="203"/>
      <c r="AY721" s="203"/>
      <c r="AZ721" s="203"/>
      <c r="BA721" s="203"/>
      <c r="BB721" s="203"/>
      <c r="BC721" s="204"/>
      <c r="BD721" s="204"/>
      <c r="BE721" s="204"/>
      <c r="BF721" s="204"/>
      <c r="BG721" s="204"/>
      <c r="BH721" s="204"/>
      <c r="BI721" s="204"/>
      <c r="BJ721" s="204"/>
      <c r="BK721" s="204"/>
      <c r="BL721" s="204"/>
      <c r="BM721" s="204"/>
      <c r="BN721" s="204"/>
      <c r="BO721" s="204"/>
      <c r="BP721" s="204"/>
      <c r="BQ721" s="204"/>
      <c r="BR721" s="204"/>
      <c r="BS721" s="204"/>
      <c r="BT721" s="204"/>
      <c r="BU721" s="204"/>
      <c r="BV721" s="205"/>
      <c r="BW721" s="205"/>
      <c r="BX721" s="205"/>
      <c r="BY721" s="204"/>
      <c r="BZ721" s="204"/>
      <c r="CA721" s="204"/>
      <c r="CB721" s="205"/>
      <c r="CC721" s="204"/>
      <c r="CD721" s="205"/>
      <c r="CE721" s="204"/>
      <c r="CF721" s="204"/>
      <c r="CG721" s="204"/>
      <c r="CH721" s="206"/>
      <c r="CI721" s="204"/>
      <c r="CJ721" s="204"/>
      <c r="CK721" s="204"/>
      <c r="CL721" s="204"/>
      <c r="CM721" s="204"/>
      <c r="CN721" s="206"/>
      <c r="CO721" s="204"/>
      <c r="CP721" s="204"/>
      <c r="CQ721" s="204"/>
      <c r="CR721" s="204"/>
      <c r="CS721" s="207"/>
      <c r="CT721" s="208"/>
      <c r="CU721" s="209"/>
      <c r="CV721" s="208"/>
      <c r="CW721" s="207"/>
      <c r="CX721" s="207"/>
      <c r="CY721" s="207"/>
    </row>
    <row r="722" spans="3:103">
      <c r="C722" s="192"/>
      <c r="D722" s="192"/>
      <c r="E722" s="192"/>
      <c r="F722" s="192"/>
      <c r="G722" s="193"/>
      <c r="H722" s="192"/>
      <c r="I722" s="192"/>
      <c r="J722" s="194"/>
      <c r="K722" s="195"/>
      <c r="L722" s="195"/>
      <c r="M722" s="196"/>
      <c r="N722" s="197"/>
      <c r="O722" s="196"/>
      <c r="P722" s="198"/>
      <c r="Q722" s="198"/>
      <c r="R722" s="199"/>
      <c r="S722" s="199"/>
      <c r="T722" s="198"/>
      <c r="U722" s="199"/>
      <c r="V722" s="199"/>
      <c r="W722" s="199"/>
      <c r="X722" s="198"/>
      <c r="Y722" s="200"/>
    </row>
    <row r="723" spans="3:103">
      <c r="D723" s="192"/>
      <c r="E723" s="192"/>
      <c r="F723" s="192"/>
      <c r="H723" s="192"/>
      <c r="I723" s="192"/>
      <c r="J723" s="194"/>
      <c r="K723" s="192"/>
      <c r="L723" s="195"/>
      <c r="M723" s="195"/>
      <c r="N723" s="197"/>
      <c r="O723" s="196"/>
      <c r="P723" s="196"/>
      <c r="Q723" s="198"/>
      <c r="R723" s="199"/>
      <c r="S723" s="199"/>
      <c r="T723" s="198"/>
      <c r="U723" s="199"/>
      <c r="V723" s="199"/>
      <c r="W723" s="199"/>
      <c r="X723" s="198"/>
      <c r="Y723" s="200"/>
      <c r="Z723" s="198"/>
      <c r="AA723" s="198"/>
      <c r="AB723" s="199"/>
      <c r="AC723" s="199"/>
      <c r="AD723" s="201"/>
      <c r="AE723" s="202"/>
      <c r="AF723" s="202"/>
      <c r="AG723" s="203"/>
      <c r="AH723" s="203"/>
      <c r="AI723" s="203"/>
      <c r="AJ723" s="203"/>
      <c r="AK723" s="203"/>
      <c r="AL723" s="203"/>
      <c r="AM723" s="203"/>
      <c r="AN723" s="203"/>
      <c r="AO723" s="203"/>
      <c r="AP723" s="203"/>
      <c r="AQ723" s="203"/>
      <c r="AR723" s="203"/>
      <c r="AS723" s="203"/>
      <c r="AT723" s="203"/>
      <c r="AU723" s="203"/>
      <c r="AV723" s="203"/>
      <c r="AW723" s="203"/>
      <c r="AX723" s="203"/>
      <c r="AY723" s="203"/>
      <c r="AZ723" s="203"/>
      <c r="BA723" s="203"/>
      <c r="BB723" s="204"/>
      <c r="BC723" s="204"/>
      <c r="BD723" s="204"/>
      <c r="BE723" s="204"/>
      <c r="BF723" s="204"/>
      <c r="BG723" s="204"/>
      <c r="BH723" s="204"/>
      <c r="BI723" s="204"/>
      <c r="BJ723" s="204"/>
      <c r="BK723" s="204"/>
      <c r="BL723" s="204"/>
      <c r="BM723" s="204"/>
      <c r="BN723" s="204"/>
      <c r="BO723" s="204"/>
      <c r="BP723" s="204"/>
      <c r="BQ723" s="204"/>
      <c r="BR723" s="204"/>
      <c r="BS723" s="204"/>
      <c r="BT723" s="204"/>
      <c r="BU723" s="204"/>
      <c r="BV723" s="205"/>
      <c r="BW723" s="205"/>
      <c r="BX723" s="205"/>
      <c r="BY723" s="204"/>
      <c r="BZ723" s="204"/>
      <c r="CA723" s="204"/>
      <c r="CB723" s="205"/>
      <c r="CC723" s="204"/>
      <c r="CD723" s="205"/>
      <c r="CE723" s="204"/>
      <c r="CF723" s="204"/>
      <c r="CG723" s="204"/>
      <c r="CH723" s="206"/>
      <c r="CI723" s="204"/>
      <c r="CJ723" s="204"/>
      <c r="CK723" s="204"/>
      <c r="CL723" s="204"/>
      <c r="CM723" s="204"/>
      <c r="CN723" s="206"/>
      <c r="CO723" s="204"/>
      <c r="CP723" s="204"/>
      <c r="CQ723" s="204"/>
      <c r="CR723" s="207"/>
      <c r="CS723" s="207"/>
      <c r="CT723" s="208"/>
      <c r="CU723" s="209"/>
      <c r="CV723" s="208"/>
      <c r="CW723" s="207"/>
      <c r="CX723" s="207"/>
      <c r="CY723" s="207"/>
    </row>
    <row r="724" spans="3:103">
      <c r="Z724" s="198"/>
      <c r="AA724" s="198"/>
      <c r="AB724" s="199"/>
      <c r="AC724" s="199"/>
      <c r="AD724" s="199"/>
      <c r="AE724" s="202"/>
      <c r="AF724" s="202"/>
      <c r="AG724" s="202"/>
      <c r="AH724" s="203"/>
      <c r="AI724" s="203"/>
      <c r="AJ724" s="203"/>
      <c r="AK724" s="203"/>
      <c r="AL724" s="203"/>
      <c r="AM724" s="203"/>
      <c r="AN724" s="203"/>
      <c r="AO724" s="203"/>
      <c r="AP724" s="203"/>
      <c r="AQ724" s="203"/>
      <c r="AR724" s="203"/>
      <c r="AS724" s="203"/>
      <c r="AT724" s="203"/>
      <c r="AU724" s="203"/>
      <c r="AV724" s="203"/>
      <c r="AW724" s="203"/>
      <c r="AX724" s="203"/>
      <c r="AY724" s="203"/>
      <c r="AZ724" s="203"/>
      <c r="BA724" s="203"/>
      <c r="BB724" s="203"/>
      <c r="BC724" s="204"/>
      <c r="BD724" s="204"/>
      <c r="BE724" s="204"/>
      <c r="BF724" s="204"/>
      <c r="BG724" s="204"/>
      <c r="BH724" s="204"/>
      <c r="BI724" s="204"/>
      <c r="BJ724" s="204"/>
      <c r="BK724" s="204"/>
      <c r="BL724" s="204"/>
      <c r="BM724" s="204"/>
      <c r="BN724" s="204"/>
      <c r="BO724" s="204"/>
      <c r="BP724" s="204"/>
      <c r="BQ724" s="204"/>
      <c r="BR724" s="204"/>
      <c r="BS724" s="204"/>
      <c r="BT724" s="204"/>
      <c r="BU724" s="204"/>
      <c r="BV724" s="205"/>
      <c r="BW724" s="205"/>
      <c r="BX724" s="205"/>
      <c r="BY724" s="204"/>
      <c r="BZ724" s="204"/>
      <c r="CA724" s="204"/>
      <c r="CB724" s="205"/>
      <c r="CC724" s="204"/>
      <c r="CD724" s="205"/>
      <c r="CE724" s="204"/>
      <c r="CF724" s="204"/>
      <c r="CG724" s="204"/>
      <c r="CH724" s="206"/>
      <c r="CI724" s="204"/>
      <c r="CJ724" s="204"/>
      <c r="CK724" s="204"/>
      <c r="CL724" s="204"/>
      <c r="CM724" s="204"/>
      <c r="CN724" s="206"/>
      <c r="CO724" s="204"/>
      <c r="CP724" s="204"/>
      <c r="CQ724" s="204"/>
      <c r="CR724" s="204"/>
      <c r="CS724" s="207"/>
      <c r="CT724" s="208"/>
      <c r="CU724" s="209"/>
      <c r="CV724" s="208"/>
      <c r="CW724" s="207"/>
      <c r="CX724" s="207"/>
      <c r="CY724" s="207"/>
    </row>
    <row r="728" spans="3:103">
      <c r="C728" s="192"/>
      <c r="D728" s="192"/>
      <c r="E728" s="192"/>
      <c r="F728" s="192"/>
      <c r="G728" s="193"/>
      <c r="H728" s="192"/>
      <c r="I728" s="192"/>
      <c r="J728" s="194"/>
      <c r="K728" s="195"/>
      <c r="L728" s="195"/>
      <c r="M728" s="196"/>
      <c r="N728" s="197"/>
      <c r="O728" s="196"/>
      <c r="P728" s="198"/>
      <c r="Q728" s="198"/>
      <c r="R728" s="199"/>
      <c r="S728" s="199"/>
      <c r="T728" s="198"/>
      <c r="U728" s="199"/>
      <c r="V728" s="199"/>
      <c r="W728" s="199"/>
      <c r="X728" s="198"/>
      <c r="Y728" s="200"/>
    </row>
    <row r="729" spans="3:103">
      <c r="D729" s="192"/>
      <c r="E729" s="192"/>
      <c r="F729" s="192"/>
      <c r="H729" s="192"/>
      <c r="I729" s="192"/>
      <c r="J729" s="194"/>
      <c r="K729" s="192"/>
      <c r="L729" s="195"/>
      <c r="M729" s="195"/>
      <c r="N729" s="197"/>
      <c r="O729" s="196"/>
      <c r="P729" s="196"/>
      <c r="Q729" s="198"/>
      <c r="R729" s="199"/>
      <c r="S729" s="199"/>
      <c r="T729" s="198"/>
      <c r="U729" s="199"/>
      <c r="V729" s="199"/>
      <c r="W729" s="199"/>
      <c r="X729" s="198"/>
      <c r="Y729" s="200"/>
      <c r="Z729" s="198"/>
      <c r="AA729" s="198"/>
      <c r="AB729" s="199"/>
      <c r="AC729" s="199"/>
      <c r="AD729" s="201"/>
      <c r="AE729" s="202"/>
      <c r="AF729" s="202"/>
      <c r="AG729" s="203"/>
      <c r="AH729" s="203"/>
      <c r="AI729" s="203"/>
      <c r="AJ729" s="203"/>
      <c r="AK729" s="203"/>
      <c r="AL729" s="203"/>
      <c r="AM729" s="203"/>
      <c r="AN729" s="203"/>
      <c r="AO729" s="203"/>
      <c r="AP729" s="203"/>
      <c r="AQ729" s="203"/>
      <c r="AR729" s="203"/>
      <c r="AS729" s="203"/>
      <c r="AT729" s="203"/>
      <c r="AU729" s="203"/>
      <c r="AV729" s="203"/>
      <c r="AW729" s="203"/>
      <c r="AX729" s="203"/>
      <c r="AY729" s="203"/>
      <c r="AZ729" s="203"/>
      <c r="BA729" s="203"/>
      <c r="BB729" s="204"/>
      <c r="BC729" s="204"/>
      <c r="BD729" s="204"/>
      <c r="BE729" s="204"/>
      <c r="BF729" s="204"/>
      <c r="BG729" s="204"/>
      <c r="BH729" s="204"/>
      <c r="BI729" s="204"/>
      <c r="BJ729" s="204"/>
      <c r="BK729" s="204"/>
      <c r="BL729" s="204"/>
      <c r="BM729" s="204"/>
      <c r="BN729" s="204"/>
      <c r="BO729" s="204"/>
      <c r="BP729" s="204"/>
      <c r="BQ729" s="204"/>
      <c r="BR729" s="204"/>
      <c r="BS729" s="204"/>
      <c r="BT729" s="204"/>
      <c r="BU729" s="204"/>
      <c r="BV729" s="205"/>
      <c r="BW729" s="205"/>
      <c r="BX729" s="205"/>
      <c r="BY729" s="204"/>
      <c r="BZ729" s="204"/>
      <c r="CA729" s="204"/>
      <c r="CB729" s="205"/>
      <c r="CC729" s="204"/>
      <c r="CD729" s="205"/>
      <c r="CE729" s="204"/>
      <c r="CF729" s="204"/>
      <c r="CG729" s="204"/>
      <c r="CH729" s="206"/>
      <c r="CI729" s="204"/>
      <c r="CJ729" s="204"/>
      <c r="CK729" s="204"/>
      <c r="CL729" s="204"/>
      <c r="CM729" s="204"/>
      <c r="CN729" s="206"/>
      <c r="CO729" s="204"/>
      <c r="CP729" s="204"/>
      <c r="CQ729" s="204"/>
      <c r="CR729" s="207"/>
      <c r="CS729" s="207"/>
      <c r="CT729" s="208"/>
      <c r="CU729" s="209"/>
      <c r="CV729" s="208"/>
      <c r="CW729" s="207"/>
      <c r="CX729" s="207"/>
      <c r="CY729" s="207"/>
    </row>
    <row r="730" spans="3:103">
      <c r="Z730" s="198"/>
      <c r="AA730" s="198"/>
      <c r="AB730" s="199"/>
      <c r="AC730" s="199"/>
      <c r="AD730" s="199"/>
      <c r="AE730" s="202"/>
      <c r="AF730" s="202"/>
      <c r="AG730" s="202"/>
      <c r="AH730" s="203"/>
      <c r="AI730" s="203"/>
      <c r="AJ730" s="203"/>
      <c r="AK730" s="203"/>
      <c r="AL730" s="203"/>
      <c r="AM730" s="203"/>
      <c r="AN730" s="203"/>
      <c r="AO730" s="203"/>
      <c r="AP730" s="203"/>
      <c r="AQ730" s="203"/>
      <c r="AR730" s="203"/>
      <c r="AS730" s="203"/>
      <c r="AT730" s="203"/>
      <c r="AU730" s="203"/>
      <c r="AV730" s="203"/>
      <c r="AW730" s="203"/>
      <c r="AX730" s="203"/>
      <c r="AY730" s="203"/>
      <c r="AZ730" s="203"/>
      <c r="BA730" s="203"/>
      <c r="BB730" s="203"/>
      <c r="BC730" s="204"/>
      <c r="BD730" s="204"/>
      <c r="BE730" s="204"/>
      <c r="BF730" s="204"/>
      <c r="BG730" s="204"/>
      <c r="BH730" s="204"/>
      <c r="BI730" s="204"/>
      <c r="BJ730" s="204"/>
      <c r="BK730" s="204"/>
      <c r="BL730" s="204"/>
      <c r="BM730" s="204"/>
      <c r="BN730" s="204"/>
      <c r="BO730" s="204"/>
      <c r="BP730" s="204"/>
      <c r="BQ730" s="204"/>
      <c r="BR730" s="204"/>
      <c r="BS730" s="204"/>
      <c r="BT730" s="204"/>
      <c r="BU730" s="204"/>
      <c r="BV730" s="205"/>
      <c r="BW730" s="205"/>
      <c r="BX730" s="205"/>
      <c r="BY730" s="204"/>
      <c r="BZ730" s="204"/>
      <c r="CA730" s="204"/>
      <c r="CB730" s="205"/>
      <c r="CC730" s="204"/>
      <c r="CD730" s="205"/>
      <c r="CE730" s="204"/>
      <c r="CF730" s="204"/>
      <c r="CG730" s="204"/>
      <c r="CH730" s="206"/>
      <c r="CI730" s="204"/>
      <c r="CJ730" s="204"/>
      <c r="CK730" s="204"/>
      <c r="CL730" s="204"/>
      <c r="CM730" s="204"/>
      <c r="CN730" s="206"/>
      <c r="CO730" s="204"/>
      <c r="CP730" s="204"/>
      <c r="CQ730" s="204"/>
      <c r="CR730" s="204"/>
      <c r="CS730" s="207"/>
      <c r="CT730" s="208"/>
      <c r="CU730" s="209"/>
      <c r="CV730" s="208"/>
      <c r="CW730" s="207"/>
      <c r="CX730" s="207"/>
      <c r="CY730" s="207"/>
    </row>
    <row r="731" spans="3:103">
      <c r="C731" s="192"/>
      <c r="D731" s="192"/>
      <c r="E731" s="192"/>
      <c r="F731" s="192"/>
      <c r="G731" s="193"/>
      <c r="H731" s="192"/>
      <c r="I731" s="192"/>
      <c r="J731" s="194"/>
      <c r="K731" s="195"/>
      <c r="L731" s="195"/>
      <c r="M731" s="196"/>
      <c r="N731" s="197"/>
      <c r="O731" s="196"/>
      <c r="P731" s="198"/>
      <c r="Q731" s="198"/>
      <c r="R731" s="199"/>
      <c r="S731" s="199"/>
      <c r="T731" s="198"/>
      <c r="U731" s="199"/>
      <c r="V731" s="199"/>
      <c r="W731" s="199"/>
      <c r="X731" s="198"/>
      <c r="Y731" s="200"/>
    </row>
    <row r="732" spans="3:103">
      <c r="D732" s="192"/>
      <c r="E732" s="192"/>
      <c r="F732" s="192"/>
      <c r="H732" s="192"/>
      <c r="I732" s="192"/>
      <c r="J732" s="194"/>
      <c r="K732" s="192"/>
      <c r="L732" s="195"/>
      <c r="M732" s="195"/>
      <c r="N732" s="197"/>
      <c r="O732" s="196"/>
      <c r="P732" s="196"/>
      <c r="Q732" s="198"/>
      <c r="R732" s="199"/>
      <c r="S732" s="199"/>
      <c r="T732" s="198"/>
      <c r="U732" s="199"/>
      <c r="V732" s="199"/>
      <c r="W732" s="199"/>
      <c r="X732" s="198"/>
      <c r="Y732" s="200"/>
      <c r="Z732" s="198"/>
      <c r="AA732" s="198"/>
      <c r="AB732" s="199"/>
      <c r="AC732" s="199"/>
      <c r="AD732" s="201"/>
      <c r="AE732" s="202"/>
      <c r="AF732" s="202"/>
      <c r="AG732" s="203"/>
      <c r="AH732" s="203"/>
      <c r="AI732" s="203"/>
      <c r="AJ732" s="203"/>
      <c r="AK732" s="203"/>
      <c r="AL732" s="203"/>
      <c r="AM732" s="203"/>
      <c r="AN732" s="203"/>
      <c r="AO732" s="203"/>
      <c r="AP732" s="203"/>
      <c r="AQ732" s="203"/>
      <c r="AR732" s="203"/>
      <c r="AS732" s="203"/>
      <c r="AT732" s="203"/>
      <c r="AU732" s="203"/>
      <c r="AV732" s="203"/>
      <c r="AW732" s="203"/>
      <c r="AX732" s="203"/>
      <c r="AY732" s="203"/>
      <c r="AZ732" s="203"/>
      <c r="BA732" s="203"/>
      <c r="BB732" s="204"/>
      <c r="BC732" s="204"/>
      <c r="BD732" s="204"/>
      <c r="BE732" s="204"/>
      <c r="BF732" s="204"/>
      <c r="BG732" s="204"/>
      <c r="BH732" s="204"/>
      <c r="BI732" s="204"/>
      <c r="BJ732" s="204"/>
      <c r="BK732" s="204"/>
      <c r="BL732" s="204"/>
      <c r="BM732" s="204"/>
      <c r="BN732" s="204"/>
      <c r="BO732" s="204"/>
      <c r="BP732" s="204"/>
      <c r="BQ732" s="204"/>
      <c r="BR732" s="204"/>
      <c r="BS732" s="204"/>
      <c r="BT732" s="204"/>
      <c r="BU732" s="204"/>
      <c r="BV732" s="205"/>
      <c r="BW732" s="205"/>
      <c r="BX732" s="205"/>
      <c r="BY732" s="204"/>
      <c r="BZ732" s="204"/>
      <c r="CA732" s="204"/>
      <c r="CB732" s="205"/>
      <c r="CC732" s="204"/>
      <c r="CD732" s="205"/>
      <c r="CE732" s="204"/>
      <c r="CF732" s="204"/>
      <c r="CG732" s="204"/>
      <c r="CH732" s="206"/>
      <c r="CI732" s="204"/>
      <c r="CJ732" s="204"/>
      <c r="CK732" s="204"/>
      <c r="CL732" s="204"/>
      <c r="CM732" s="204"/>
      <c r="CN732" s="206"/>
      <c r="CO732" s="204"/>
      <c r="CP732" s="204"/>
      <c r="CQ732" s="204"/>
      <c r="CR732" s="207"/>
      <c r="CS732" s="207"/>
      <c r="CT732" s="208"/>
      <c r="CU732" s="209"/>
      <c r="CV732" s="208"/>
      <c r="CW732" s="207"/>
      <c r="CX732" s="207"/>
      <c r="CY732" s="207"/>
    </row>
    <row r="733" spans="3:103">
      <c r="Z733" s="198"/>
      <c r="AA733" s="198"/>
      <c r="AB733" s="199"/>
      <c r="AC733" s="199"/>
      <c r="AD733" s="199"/>
      <c r="AE733" s="202"/>
      <c r="AF733" s="202"/>
      <c r="AG733" s="202"/>
      <c r="AH733" s="203"/>
      <c r="AI733" s="203"/>
      <c r="AJ733" s="203"/>
      <c r="AK733" s="203"/>
      <c r="AL733" s="203"/>
      <c r="AM733" s="203"/>
      <c r="AN733" s="203"/>
      <c r="AO733" s="203"/>
      <c r="AP733" s="203"/>
      <c r="AQ733" s="203"/>
      <c r="AR733" s="203"/>
      <c r="AS733" s="203"/>
      <c r="AT733" s="203"/>
      <c r="AU733" s="203"/>
      <c r="AV733" s="203"/>
      <c r="AW733" s="203"/>
      <c r="AX733" s="203"/>
      <c r="AY733" s="203"/>
      <c r="AZ733" s="203"/>
      <c r="BA733" s="203"/>
      <c r="BB733" s="203"/>
      <c r="BC733" s="204"/>
      <c r="BD733" s="204"/>
      <c r="BE733" s="204"/>
      <c r="BF733" s="204"/>
      <c r="BG733" s="204"/>
      <c r="BH733" s="204"/>
      <c r="BI733" s="204"/>
      <c r="BJ733" s="204"/>
      <c r="BK733" s="204"/>
      <c r="BL733" s="204"/>
      <c r="BM733" s="204"/>
      <c r="BN733" s="204"/>
      <c r="BO733" s="204"/>
      <c r="BP733" s="204"/>
      <c r="BQ733" s="204"/>
      <c r="BR733" s="204"/>
      <c r="BS733" s="204"/>
      <c r="BT733" s="204"/>
      <c r="BU733" s="204"/>
      <c r="BV733" s="205"/>
      <c r="BW733" s="205"/>
      <c r="BX733" s="205"/>
      <c r="BY733" s="204"/>
      <c r="BZ733" s="204"/>
      <c r="CA733" s="204"/>
      <c r="CB733" s="205"/>
      <c r="CC733" s="204"/>
      <c r="CD733" s="205"/>
      <c r="CE733" s="204"/>
      <c r="CF733" s="204"/>
      <c r="CG733" s="204"/>
      <c r="CH733" s="206"/>
      <c r="CI733" s="204"/>
      <c r="CJ733" s="204"/>
      <c r="CK733" s="204"/>
      <c r="CL733" s="204"/>
      <c r="CM733" s="204"/>
      <c r="CN733" s="206"/>
      <c r="CO733" s="204"/>
      <c r="CP733" s="204"/>
      <c r="CQ733" s="204"/>
      <c r="CR733" s="204"/>
      <c r="CS733" s="207"/>
      <c r="CT733" s="208"/>
      <c r="CU733" s="209"/>
      <c r="CV733" s="208"/>
      <c r="CW733" s="207"/>
      <c r="CX733" s="207"/>
      <c r="CY733" s="207"/>
    </row>
    <row r="737" spans="3:103">
      <c r="C737" s="192"/>
      <c r="D737" s="192"/>
      <c r="E737" s="192"/>
      <c r="F737" s="192"/>
      <c r="G737" s="193"/>
      <c r="H737" s="192"/>
      <c r="I737" s="192"/>
      <c r="J737" s="194"/>
      <c r="K737" s="195"/>
      <c r="L737" s="195"/>
      <c r="M737" s="196"/>
      <c r="N737" s="197"/>
      <c r="O737" s="196"/>
      <c r="P737" s="198"/>
      <c r="Q737" s="198"/>
      <c r="R737" s="199"/>
      <c r="S737" s="199"/>
      <c r="T737" s="198"/>
      <c r="U737" s="199"/>
      <c r="V737" s="199"/>
      <c r="W737" s="199"/>
      <c r="X737" s="198"/>
      <c r="Y737" s="200"/>
    </row>
    <row r="738" spans="3:103">
      <c r="D738" s="192"/>
      <c r="E738" s="192"/>
      <c r="F738" s="192"/>
      <c r="H738" s="192"/>
      <c r="I738" s="192"/>
      <c r="J738" s="194"/>
      <c r="K738" s="192"/>
      <c r="L738" s="195"/>
      <c r="M738" s="195"/>
      <c r="N738" s="197"/>
      <c r="O738" s="196"/>
      <c r="P738" s="196"/>
      <c r="Q738" s="198"/>
      <c r="R738" s="199"/>
      <c r="S738" s="199"/>
      <c r="T738" s="198"/>
      <c r="U738" s="199"/>
      <c r="V738" s="199"/>
      <c r="W738" s="199"/>
      <c r="X738" s="198"/>
      <c r="Y738" s="200"/>
      <c r="Z738" s="198"/>
      <c r="AA738" s="198"/>
      <c r="AB738" s="199"/>
      <c r="AC738" s="199"/>
      <c r="AD738" s="201"/>
      <c r="AE738" s="202"/>
      <c r="AF738" s="202"/>
      <c r="AG738" s="203"/>
      <c r="AH738" s="203"/>
      <c r="AI738" s="203"/>
      <c r="AJ738" s="203"/>
      <c r="AK738" s="203"/>
      <c r="AL738" s="203"/>
      <c r="AM738" s="203"/>
      <c r="AN738" s="203"/>
      <c r="AO738" s="203"/>
      <c r="AP738" s="203"/>
      <c r="AQ738" s="203"/>
      <c r="AR738" s="203"/>
      <c r="AS738" s="203"/>
      <c r="AT738" s="203"/>
      <c r="AU738" s="203"/>
      <c r="AV738" s="203"/>
      <c r="AW738" s="203"/>
      <c r="AX738" s="203"/>
      <c r="AY738" s="203"/>
      <c r="AZ738" s="203"/>
      <c r="BA738" s="203"/>
      <c r="BB738" s="204"/>
      <c r="BC738" s="204"/>
      <c r="BD738" s="204"/>
      <c r="BE738" s="204"/>
      <c r="BF738" s="204"/>
      <c r="BG738" s="204"/>
      <c r="BH738" s="204"/>
      <c r="BI738" s="204"/>
      <c r="BJ738" s="204"/>
      <c r="BK738" s="204"/>
      <c r="BL738" s="204"/>
      <c r="BM738" s="204"/>
      <c r="BN738" s="204"/>
      <c r="BO738" s="204"/>
      <c r="BP738" s="204"/>
      <c r="BQ738" s="204"/>
      <c r="BR738" s="204"/>
      <c r="BS738" s="204"/>
      <c r="BT738" s="204"/>
      <c r="BU738" s="204"/>
      <c r="BV738" s="205"/>
      <c r="BW738" s="205"/>
      <c r="BX738" s="205"/>
      <c r="BY738" s="204"/>
      <c r="BZ738" s="204"/>
      <c r="CA738" s="204"/>
      <c r="CB738" s="205"/>
      <c r="CC738" s="204"/>
      <c r="CD738" s="205"/>
      <c r="CE738" s="204"/>
      <c r="CF738" s="204"/>
      <c r="CG738" s="204"/>
      <c r="CH738" s="206"/>
      <c r="CI738" s="204"/>
      <c r="CJ738" s="204"/>
      <c r="CK738" s="204"/>
      <c r="CL738" s="204"/>
      <c r="CM738" s="204"/>
      <c r="CN738" s="206"/>
      <c r="CO738" s="204"/>
      <c r="CP738" s="204"/>
      <c r="CQ738" s="204"/>
      <c r="CR738" s="207"/>
      <c r="CS738" s="207"/>
      <c r="CT738" s="208"/>
      <c r="CU738" s="209"/>
      <c r="CV738" s="208"/>
      <c r="CW738" s="207"/>
      <c r="CX738" s="207"/>
      <c r="CY738" s="207"/>
    </row>
    <row r="739" spans="3:103">
      <c r="Z739" s="198"/>
      <c r="AA739" s="198"/>
      <c r="AB739" s="199"/>
      <c r="AC739" s="199"/>
      <c r="AD739" s="199"/>
      <c r="AE739" s="202"/>
      <c r="AF739" s="202"/>
      <c r="AG739" s="202"/>
      <c r="AH739" s="203"/>
      <c r="AI739" s="203"/>
      <c r="AJ739" s="203"/>
      <c r="AK739" s="203"/>
      <c r="AL739" s="203"/>
      <c r="AM739" s="203"/>
      <c r="AN739" s="203"/>
      <c r="AO739" s="203"/>
      <c r="AP739" s="203"/>
      <c r="AQ739" s="203"/>
      <c r="AR739" s="203"/>
      <c r="AS739" s="203"/>
      <c r="AT739" s="203"/>
      <c r="AU739" s="203"/>
      <c r="AV739" s="203"/>
      <c r="AW739" s="203"/>
      <c r="AX739" s="203"/>
      <c r="AY739" s="203"/>
      <c r="AZ739" s="203"/>
      <c r="BA739" s="203"/>
      <c r="BB739" s="203"/>
      <c r="BC739" s="204"/>
      <c r="BD739" s="204"/>
      <c r="BE739" s="204"/>
      <c r="BF739" s="204"/>
      <c r="BG739" s="204"/>
      <c r="BH739" s="204"/>
      <c r="BI739" s="204"/>
      <c r="BJ739" s="204"/>
      <c r="BK739" s="204"/>
      <c r="BL739" s="204"/>
      <c r="BM739" s="204"/>
      <c r="BN739" s="204"/>
      <c r="BO739" s="204"/>
      <c r="BP739" s="204"/>
      <c r="BQ739" s="204"/>
      <c r="BR739" s="204"/>
      <c r="BS739" s="204"/>
      <c r="BT739" s="204"/>
      <c r="BU739" s="204"/>
      <c r="BV739" s="205"/>
      <c r="BW739" s="205"/>
      <c r="BX739" s="205"/>
      <c r="BY739" s="204"/>
      <c r="BZ739" s="204"/>
      <c r="CA739" s="204"/>
      <c r="CB739" s="205"/>
      <c r="CC739" s="204"/>
      <c r="CD739" s="205"/>
      <c r="CE739" s="204"/>
      <c r="CF739" s="204"/>
      <c r="CG739" s="204"/>
      <c r="CH739" s="206"/>
      <c r="CI739" s="204"/>
      <c r="CJ739" s="204"/>
      <c r="CK739" s="204"/>
      <c r="CL739" s="204"/>
      <c r="CM739" s="204"/>
      <c r="CN739" s="206"/>
      <c r="CO739" s="204"/>
      <c r="CP739" s="204"/>
      <c r="CQ739" s="204"/>
      <c r="CR739" s="204"/>
      <c r="CS739" s="207"/>
      <c r="CT739" s="208"/>
      <c r="CU739" s="209"/>
      <c r="CV739" s="208"/>
      <c r="CW739" s="207"/>
      <c r="CX739" s="207"/>
      <c r="CY739" s="207"/>
    </row>
    <row r="740" spans="3:103">
      <c r="C740" s="192"/>
      <c r="D740" s="192"/>
      <c r="E740" s="192"/>
      <c r="F740" s="192"/>
      <c r="G740" s="193"/>
      <c r="H740" s="192"/>
      <c r="I740" s="192"/>
      <c r="J740" s="194"/>
      <c r="K740" s="195"/>
      <c r="L740" s="195"/>
      <c r="M740" s="196"/>
      <c r="N740" s="197"/>
      <c r="O740" s="196"/>
      <c r="P740" s="198"/>
      <c r="Q740" s="198"/>
      <c r="R740" s="199"/>
      <c r="S740" s="199"/>
      <c r="T740" s="198"/>
      <c r="U740" s="199"/>
      <c r="V740" s="199"/>
      <c r="W740" s="199"/>
      <c r="X740" s="198"/>
      <c r="Y740" s="200"/>
    </row>
    <row r="741" spans="3:103">
      <c r="D741" s="192"/>
      <c r="E741" s="192"/>
      <c r="F741" s="192"/>
      <c r="H741" s="192"/>
      <c r="I741" s="192"/>
      <c r="J741" s="194"/>
      <c r="K741" s="192"/>
      <c r="L741" s="195"/>
      <c r="M741" s="195"/>
      <c r="N741" s="197"/>
      <c r="O741" s="196"/>
      <c r="P741" s="196"/>
      <c r="Q741" s="198"/>
      <c r="R741" s="199"/>
      <c r="S741" s="199"/>
      <c r="T741" s="198"/>
      <c r="U741" s="199"/>
      <c r="V741" s="199"/>
      <c r="W741" s="199"/>
      <c r="X741" s="198"/>
      <c r="Y741" s="200"/>
      <c r="Z741" s="198"/>
      <c r="AA741" s="198"/>
      <c r="AB741" s="199"/>
      <c r="AC741" s="199"/>
      <c r="AD741" s="201"/>
      <c r="AE741" s="202"/>
      <c r="AF741" s="202"/>
      <c r="AG741" s="203"/>
      <c r="AH741" s="203"/>
      <c r="AI741" s="203"/>
      <c r="AJ741" s="203"/>
      <c r="AK741" s="203"/>
      <c r="AL741" s="203"/>
      <c r="AM741" s="203"/>
      <c r="AN741" s="203"/>
      <c r="AO741" s="203"/>
      <c r="AP741" s="203"/>
      <c r="AQ741" s="203"/>
      <c r="AR741" s="203"/>
      <c r="AS741" s="203"/>
      <c r="AT741" s="203"/>
      <c r="AU741" s="203"/>
      <c r="AV741" s="203"/>
      <c r="AW741" s="203"/>
      <c r="AX741" s="203"/>
      <c r="AY741" s="203"/>
      <c r="AZ741" s="203"/>
      <c r="BA741" s="203"/>
      <c r="BB741" s="204"/>
      <c r="BC741" s="204"/>
      <c r="BD741" s="204"/>
      <c r="BE741" s="204"/>
      <c r="BF741" s="204"/>
      <c r="BG741" s="204"/>
      <c r="BH741" s="204"/>
      <c r="BI741" s="204"/>
      <c r="BJ741" s="204"/>
      <c r="BK741" s="204"/>
      <c r="BL741" s="204"/>
      <c r="BM741" s="204"/>
      <c r="BN741" s="204"/>
      <c r="BO741" s="204"/>
      <c r="BP741" s="204"/>
      <c r="BQ741" s="204"/>
      <c r="BR741" s="204"/>
      <c r="BS741" s="204"/>
      <c r="BT741" s="204"/>
      <c r="BU741" s="204"/>
      <c r="BV741" s="205"/>
      <c r="BW741" s="205"/>
      <c r="BX741" s="205"/>
      <c r="BY741" s="204"/>
      <c r="BZ741" s="204"/>
      <c r="CA741" s="204"/>
      <c r="CB741" s="205"/>
      <c r="CC741" s="204"/>
      <c r="CD741" s="205"/>
      <c r="CE741" s="204"/>
      <c r="CF741" s="204"/>
      <c r="CG741" s="204"/>
      <c r="CH741" s="206"/>
      <c r="CI741" s="204"/>
      <c r="CJ741" s="204"/>
      <c r="CK741" s="204"/>
      <c r="CL741" s="204"/>
      <c r="CM741" s="204"/>
      <c r="CN741" s="206"/>
      <c r="CO741" s="204"/>
      <c r="CP741" s="204"/>
      <c r="CQ741" s="204"/>
      <c r="CR741" s="207"/>
      <c r="CS741" s="207"/>
      <c r="CT741" s="208"/>
      <c r="CU741" s="209"/>
      <c r="CV741" s="208"/>
      <c r="CW741" s="207"/>
      <c r="CX741" s="207"/>
      <c r="CY741" s="207"/>
    </row>
    <row r="742" spans="3:103">
      <c r="Z742" s="198"/>
      <c r="AA742" s="198"/>
      <c r="AB742" s="199"/>
      <c r="AC742" s="199"/>
      <c r="AD742" s="199"/>
      <c r="AE742" s="202"/>
      <c r="AF742" s="202"/>
      <c r="AG742" s="202"/>
      <c r="AH742" s="203"/>
      <c r="AI742" s="203"/>
      <c r="AJ742" s="203"/>
      <c r="AK742" s="203"/>
      <c r="AL742" s="203"/>
      <c r="AM742" s="203"/>
      <c r="AN742" s="203"/>
      <c r="AO742" s="203"/>
      <c r="AP742" s="203"/>
      <c r="AQ742" s="203"/>
      <c r="AR742" s="203"/>
      <c r="AS742" s="203"/>
      <c r="AT742" s="203"/>
      <c r="AU742" s="203"/>
      <c r="AV742" s="203"/>
      <c r="AW742" s="203"/>
      <c r="AX742" s="203"/>
      <c r="AY742" s="203"/>
      <c r="AZ742" s="203"/>
      <c r="BA742" s="203"/>
      <c r="BB742" s="203"/>
      <c r="BC742" s="204"/>
      <c r="BD742" s="204"/>
      <c r="BE742" s="204"/>
      <c r="BF742" s="204"/>
      <c r="BG742" s="204"/>
      <c r="BH742" s="204"/>
      <c r="BI742" s="204"/>
      <c r="BJ742" s="204"/>
      <c r="BK742" s="204"/>
      <c r="BL742" s="204"/>
      <c r="BM742" s="204"/>
      <c r="BN742" s="204"/>
      <c r="BO742" s="204"/>
      <c r="BP742" s="204"/>
      <c r="BQ742" s="204"/>
      <c r="BR742" s="204"/>
      <c r="BS742" s="204"/>
      <c r="BT742" s="204"/>
      <c r="BU742" s="204"/>
      <c r="BV742" s="205"/>
      <c r="BW742" s="205"/>
      <c r="BX742" s="205"/>
      <c r="BY742" s="204"/>
      <c r="BZ742" s="204"/>
      <c r="CA742" s="204"/>
      <c r="CB742" s="205"/>
      <c r="CC742" s="204"/>
      <c r="CD742" s="205"/>
      <c r="CE742" s="204"/>
      <c r="CF742" s="204"/>
      <c r="CG742" s="204"/>
      <c r="CH742" s="206"/>
      <c r="CI742" s="204"/>
      <c r="CJ742" s="204"/>
      <c r="CK742" s="204"/>
      <c r="CL742" s="204"/>
      <c r="CM742" s="204"/>
      <c r="CN742" s="206"/>
      <c r="CO742" s="204"/>
      <c r="CP742" s="204"/>
      <c r="CQ742" s="204"/>
      <c r="CR742" s="204"/>
      <c r="CS742" s="207"/>
      <c r="CT742" s="208"/>
      <c r="CU742" s="209"/>
      <c r="CV742" s="208"/>
      <c r="CW742" s="207"/>
      <c r="CX742" s="207"/>
      <c r="CY742" s="207"/>
    </row>
    <row r="746" spans="3:103">
      <c r="C746" s="192"/>
      <c r="D746" s="192"/>
      <c r="E746" s="192"/>
      <c r="F746" s="192"/>
      <c r="G746" s="193"/>
      <c r="H746" s="192"/>
      <c r="I746" s="192"/>
      <c r="J746" s="194"/>
      <c r="K746" s="195"/>
      <c r="L746" s="195"/>
      <c r="M746" s="196"/>
      <c r="N746" s="197"/>
      <c r="O746" s="196"/>
      <c r="P746" s="198"/>
      <c r="Q746" s="198"/>
      <c r="R746" s="199"/>
      <c r="S746" s="199"/>
      <c r="T746" s="198"/>
      <c r="U746" s="199"/>
      <c r="V746" s="199"/>
      <c r="W746" s="199"/>
      <c r="X746" s="198"/>
      <c r="Y746" s="200"/>
    </row>
    <row r="747" spans="3:103">
      <c r="D747" s="192"/>
      <c r="E747" s="192"/>
      <c r="F747" s="192"/>
      <c r="H747" s="192"/>
      <c r="I747" s="192"/>
      <c r="J747" s="194"/>
      <c r="K747" s="192"/>
      <c r="L747" s="195"/>
      <c r="M747" s="195"/>
      <c r="N747" s="197"/>
      <c r="O747" s="196"/>
      <c r="P747" s="196"/>
      <c r="Q747" s="198"/>
      <c r="R747" s="199"/>
      <c r="S747" s="199"/>
      <c r="T747" s="198"/>
      <c r="U747" s="199"/>
      <c r="V747" s="199"/>
      <c r="W747" s="199"/>
      <c r="X747" s="198"/>
      <c r="Y747" s="200"/>
      <c r="Z747" s="198"/>
      <c r="AA747" s="198"/>
      <c r="AB747" s="199"/>
      <c r="AC747" s="199"/>
      <c r="AD747" s="201"/>
      <c r="AE747" s="202"/>
      <c r="AF747" s="202"/>
      <c r="AG747" s="203"/>
      <c r="AH747" s="203"/>
      <c r="AI747" s="203"/>
      <c r="AJ747" s="203"/>
      <c r="AK747" s="203"/>
      <c r="AL747" s="203"/>
      <c r="AM747" s="203"/>
      <c r="AN747" s="203"/>
      <c r="AO747" s="203"/>
      <c r="AP747" s="203"/>
      <c r="AQ747" s="203"/>
      <c r="AR747" s="203"/>
      <c r="AS747" s="203"/>
      <c r="AT747" s="203"/>
      <c r="AU747" s="203"/>
      <c r="AV747" s="203"/>
      <c r="AW747" s="203"/>
      <c r="AX747" s="203"/>
      <c r="AY747" s="203"/>
      <c r="AZ747" s="203"/>
      <c r="BA747" s="203"/>
      <c r="BB747" s="204"/>
      <c r="BC747" s="204"/>
      <c r="BD747" s="204"/>
      <c r="BE747" s="204"/>
      <c r="BF747" s="204"/>
      <c r="BG747" s="204"/>
      <c r="BH747" s="204"/>
      <c r="BI747" s="204"/>
      <c r="BJ747" s="204"/>
      <c r="BK747" s="204"/>
      <c r="BL747" s="204"/>
      <c r="BM747" s="204"/>
      <c r="BN747" s="204"/>
      <c r="BO747" s="204"/>
      <c r="BP747" s="204"/>
      <c r="BQ747" s="204"/>
      <c r="BR747" s="204"/>
      <c r="BS747" s="204"/>
      <c r="BT747" s="204"/>
      <c r="BU747" s="204"/>
      <c r="BV747" s="205"/>
      <c r="BW747" s="205"/>
      <c r="BX747" s="205"/>
      <c r="BY747" s="204"/>
      <c r="BZ747" s="204"/>
      <c r="CA747" s="204"/>
      <c r="CB747" s="205"/>
      <c r="CC747" s="204"/>
      <c r="CD747" s="205"/>
      <c r="CE747" s="204"/>
      <c r="CF747" s="204"/>
      <c r="CG747" s="204"/>
      <c r="CH747" s="206"/>
      <c r="CI747" s="204"/>
      <c r="CJ747" s="204"/>
      <c r="CK747" s="204"/>
      <c r="CL747" s="204"/>
      <c r="CM747" s="204"/>
      <c r="CN747" s="206"/>
      <c r="CO747" s="204"/>
      <c r="CP747" s="204"/>
      <c r="CQ747" s="204"/>
      <c r="CR747" s="207"/>
      <c r="CS747" s="207"/>
      <c r="CT747" s="208"/>
      <c r="CU747" s="209"/>
      <c r="CV747" s="208"/>
      <c r="CW747" s="207"/>
      <c r="CX747" s="207"/>
      <c r="CY747" s="207"/>
    </row>
    <row r="748" spans="3:103">
      <c r="Z748" s="198"/>
      <c r="AA748" s="198"/>
      <c r="AB748" s="199"/>
      <c r="AC748" s="199"/>
      <c r="AD748" s="199"/>
      <c r="AE748" s="202"/>
      <c r="AF748" s="202"/>
      <c r="AG748" s="202"/>
      <c r="AH748" s="203"/>
      <c r="AI748" s="203"/>
      <c r="AJ748" s="203"/>
      <c r="AK748" s="203"/>
      <c r="AL748" s="203"/>
      <c r="AM748" s="203"/>
      <c r="AN748" s="203"/>
      <c r="AO748" s="203"/>
      <c r="AP748" s="203"/>
      <c r="AQ748" s="203"/>
      <c r="AR748" s="203"/>
      <c r="AS748" s="203"/>
      <c r="AT748" s="203"/>
      <c r="AU748" s="203"/>
      <c r="AV748" s="203"/>
      <c r="AW748" s="203"/>
      <c r="AX748" s="203"/>
      <c r="AY748" s="203"/>
      <c r="AZ748" s="203"/>
      <c r="BA748" s="203"/>
      <c r="BB748" s="203"/>
      <c r="BC748" s="204"/>
      <c r="BD748" s="204"/>
      <c r="BE748" s="204"/>
      <c r="BF748" s="204"/>
      <c r="BG748" s="204"/>
      <c r="BH748" s="204"/>
      <c r="BI748" s="204"/>
      <c r="BJ748" s="204"/>
      <c r="BK748" s="204"/>
      <c r="BL748" s="204"/>
      <c r="BM748" s="204"/>
      <c r="BN748" s="204"/>
      <c r="BO748" s="204"/>
      <c r="BP748" s="204"/>
      <c r="BQ748" s="204"/>
      <c r="BR748" s="204"/>
      <c r="BS748" s="204"/>
      <c r="BT748" s="204"/>
      <c r="BU748" s="204"/>
      <c r="BV748" s="205"/>
      <c r="BW748" s="205"/>
      <c r="BX748" s="205"/>
      <c r="BY748" s="204"/>
      <c r="BZ748" s="204"/>
      <c r="CA748" s="204"/>
      <c r="CB748" s="205"/>
      <c r="CC748" s="204"/>
      <c r="CD748" s="205"/>
      <c r="CE748" s="204"/>
      <c r="CF748" s="204"/>
      <c r="CG748" s="204"/>
      <c r="CH748" s="206"/>
      <c r="CI748" s="204"/>
      <c r="CJ748" s="204"/>
      <c r="CK748" s="204"/>
      <c r="CL748" s="204"/>
      <c r="CM748" s="204"/>
      <c r="CN748" s="206"/>
      <c r="CO748" s="204"/>
      <c r="CP748" s="204"/>
      <c r="CQ748" s="204"/>
      <c r="CR748" s="204"/>
      <c r="CS748" s="207"/>
      <c r="CT748" s="208"/>
      <c r="CU748" s="209"/>
      <c r="CV748" s="208"/>
      <c r="CW748" s="207"/>
      <c r="CX748" s="207"/>
      <c r="CY748" s="207"/>
    </row>
    <row r="749" spans="3:103">
      <c r="C749" s="192"/>
      <c r="D749" s="192"/>
      <c r="E749" s="192"/>
      <c r="F749" s="192"/>
      <c r="G749" s="193"/>
      <c r="H749" s="192"/>
      <c r="I749" s="192"/>
      <c r="J749" s="194"/>
      <c r="K749" s="195"/>
      <c r="L749" s="195"/>
      <c r="M749" s="196"/>
      <c r="N749" s="197"/>
      <c r="O749" s="196"/>
      <c r="P749" s="198"/>
      <c r="Q749" s="198"/>
      <c r="R749" s="199"/>
      <c r="S749" s="199"/>
      <c r="T749" s="198"/>
      <c r="U749" s="199"/>
      <c r="V749" s="199"/>
      <c r="W749" s="199"/>
      <c r="X749" s="198"/>
      <c r="Y749" s="200"/>
    </row>
    <row r="750" spans="3:103">
      <c r="D750" s="192"/>
      <c r="E750" s="192"/>
      <c r="F750" s="192"/>
      <c r="H750" s="192"/>
      <c r="I750" s="192"/>
      <c r="J750" s="194"/>
      <c r="K750" s="192"/>
      <c r="L750" s="195"/>
      <c r="M750" s="195"/>
      <c r="N750" s="197"/>
      <c r="O750" s="196"/>
      <c r="P750" s="196"/>
      <c r="Q750" s="198"/>
      <c r="R750" s="199"/>
      <c r="S750" s="199"/>
      <c r="T750" s="198"/>
      <c r="U750" s="199"/>
      <c r="V750" s="199"/>
      <c r="W750" s="199"/>
      <c r="X750" s="198"/>
      <c r="Y750" s="200"/>
      <c r="Z750" s="198"/>
      <c r="AA750" s="198"/>
      <c r="AB750" s="199"/>
      <c r="AC750" s="199"/>
      <c r="AD750" s="201"/>
      <c r="AE750" s="202"/>
      <c r="AF750" s="202"/>
      <c r="AG750" s="203"/>
      <c r="AH750" s="203"/>
      <c r="AI750" s="203"/>
      <c r="AJ750" s="203"/>
      <c r="AK750" s="203"/>
      <c r="AL750" s="203"/>
      <c r="AM750" s="203"/>
      <c r="AN750" s="203"/>
      <c r="AO750" s="203"/>
      <c r="AP750" s="203"/>
      <c r="AQ750" s="203"/>
      <c r="AR750" s="203"/>
      <c r="AS750" s="203"/>
      <c r="AT750" s="203"/>
      <c r="AU750" s="203"/>
      <c r="AV750" s="203"/>
      <c r="AW750" s="203"/>
      <c r="AX750" s="203"/>
      <c r="AY750" s="203"/>
      <c r="AZ750" s="203"/>
      <c r="BA750" s="203"/>
      <c r="BB750" s="204"/>
      <c r="BC750" s="204"/>
      <c r="BD750" s="204"/>
      <c r="BE750" s="204"/>
      <c r="BF750" s="204"/>
      <c r="BG750" s="204"/>
      <c r="BH750" s="204"/>
      <c r="BI750" s="204"/>
      <c r="BJ750" s="204"/>
      <c r="BK750" s="204"/>
      <c r="BL750" s="204"/>
      <c r="BM750" s="204"/>
      <c r="BN750" s="204"/>
      <c r="BO750" s="204"/>
      <c r="BP750" s="204"/>
      <c r="BQ750" s="204"/>
      <c r="BR750" s="204"/>
      <c r="BS750" s="204"/>
      <c r="BT750" s="204"/>
      <c r="BU750" s="204"/>
      <c r="BV750" s="205"/>
      <c r="BW750" s="205"/>
      <c r="BX750" s="205"/>
      <c r="BY750" s="204"/>
      <c r="BZ750" s="204"/>
      <c r="CA750" s="204"/>
      <c r="CB750" s="205"/>
      <c r="CC750" s="204"/>
      <c r="CD750" s="205"/>
      <c r="CE750" s="204"/>
      <c r="CF750" s="204"/>
      <c r="CG750" s="204"/>
      <c r="CH750" s="206"/>
      <c r="CI750" s="204"/>
      <c r="CJ750" s="204"/>
      <c r="CK750" s="204"/>
      <c r="CL750" s="204"/>
      <c r="CM750" s="204"/>
      <c r="CN750" s="206"/>
      <c r="CO750" s="204"/>
      <c r="CP750" s="204"/>
      <c r="CQ750" s="204"/>
      <c r="CR750" s="207"/>
      <c r="CS750" s="207"/>
      <c r="CT750" s="208"/>
      <c r="CU750" s="209"/>
      <c r="CV750" s="208"/>
      <c r="CW750" s="207"/>
      <c r="CX750" s="207"/>
      <c r="CY750" s="207"/>
    </row>
    <row r="751" spans="3:103">
      <c r="Z751" s="198"/>
      <c r="AA751" s="198"/>
      <c r="AB751" s="199"/>
      <c r="AC751" s="199"/>
      <c r="AD751" s="199"/>
      <c r="AE751" s="202"/>
      <c r="AF751" s="202"/>
      <c r="AG751" s="202"/>
      <c r="AH751" s="203"/>
      <c r="AI751" s="203"/>
      <c r="AJ751" s="203"/>
      <c r="AK751" s="203"/>
      <c r="AL751" s="203"/>
      <c r="AM751" s="203"/>
      <c r="AN751" s="203"/>
      <c r="AO751" s="203"/>
      <c r="AP751" s="203"/>
      <c r="AQ751" s="203"/>
      <c r="AR751" s="203"/>
      <c r="AS751" s="203"/>
      <c r="AT751" s="203"/>
      <c r="AU751" s="203"/>
      <c r="AV751" s="203"/>
      <c r="AW751" s="203"/>
      <c r="AX751" s="203"/>
      <c r="AY751" s="203"/>
      <c r="AZ751" s="203"/>
      <c r="BA751" s="203"/>
      <c r="BB751" s="203"/>
      <c r="BC751" s="204"/>
      <c r="BD751" s="204"/>
      <c r="BE751" s="204"/>
      <c r="BF751" s="204"/>
      <c r="BG751" s="204"/>
      <c r="BH751" s="204"/>
      <c r="BI751" s="204"/>
      <c r="BJ751" s="204"/>
      <c r="BK751" s="204"/>
      <c r="BL751" s="204"/>
      <c r="BM751" s="204"/>
      <c r="BN751" s="204"/>
      <c r="BO751" s="204"/>
      <c r="BP751" s="204"/>
      <c r="BQ751" s="204"/>
      <c r="BR751" s="204"/>
      <c r="BS751" s="204"/>
      <c r="BT751" s="204"/>
      <c r="BU751" s="204"/>
      <c r="BV751" s="205"/>
      <c r="BW751" s="205"/>
      <c r="BX751" s="205"/>
      <c r="BY751" s="204"/>
      <c r="BZ751" s="204"/>
      <c r="CA751" s="204"/>
      <c r="CB751" s="205"/>
      <c r="CC751" s="204"/>
      <c r="CD751" s="205"/>
      <c r="CE751" s="204"/>
      <c r="CF751" s="204"/>
      <c r="CG751" s="204"/>
      <c r="CH751" s="206"/>
      <c r="CI751" s="204"/>
      <c r="CJ751" s="204"/>
      <c r="CK751" s="204"/>
      <c r="CL751" s="204"/>
      <c r="CM751" s="204"/>
      <c r="CN751" s="206"/>
      <c r="CO751" s="204"/>
      <c r="CP751" s="204"/>
      <c r="CQ751" s="204"/>
      <c r="CR751" s="204"/>
      <c r="CS751" s="207"/>
      <c r="CT751" s="208"/>
      <c r="CU751" s="209"/>
      <c r="CV751" s="208"/>
      <c r="CW751" s="207"/>
      <c r="CX751" s="207"/>
      <c r="CY751" s="207"/>
    </row>
    <row r="755" spans="3:103">
      <c r="C755" s="192"/>
      <c r="D755" s="192"/>
      <c r="E755" s="192"/>
      <c r="F755" s="192"/>
      <c r="G755" s="193"/>
      <c r="H755" s="192"/>
      <c r="I755" s="192"/>
      <c r="J755" s="194"/>
      <c r="K755" s="195"/>
      <c r="L755" s="195"/>
      <c r="M755" s="196"/>
      <c r="N755" s="197"/>
      <c r="O755" s="196"/>
      <c r="P755" s="198"/>
      <c r="Q755" s="198"/>
      <c r="R755" s="199"/>
      <c r="S755" s="199"/>
      <c r="T755" s="198"/>
      <c r="U755" s="199"/>
      <c r="V755" s="199"/>
      <c r="W755" s="199"/>
      <c r="X755" s="198"/>
      <c r="Y755" s="200"/>
    </row>
    <row r="756" spans="3:103">
      <c r="D756" s="192"/>
      <c r="E756" s="192"/>
      <c r="F756" s="192"/>
      <c r="H756" s="192"/>
      <c r="I756" s="192"/>
      <c r="J756" s="194"/>
      <c r="K756" s="192"/>
      <c r="L756" s="195"/>
      <c r="M756" s="195"/>
      <c r="N756" s="197"/>
      <c r="O756" s="196"/>
      <c r="P756" s="196"/>
      <c r="Q756" s="198"/>
      <c r="R756" s="199"/>
      <c r="S756" s="199"/>
      <c r="T756" s="198"/>
      <c r="U756" s="199"/>
      <c r="V756" s="199"/>
      <c r="W756" s="199"/>
      <c r="X756" s="198"/>
      <c r="Y756" s="200"/>
      <c r="Z756" s="198"/>
      <c r="AA756" s="198"/>
      <c r="AB756" s="199"/>
      <c r="AC756" s="199"/>
      <c r="AD756" s="201"/>
      <c r="AE756" s="202"/>
      <c r="AF756" s="202"/>
      <c r="AG756" s="203"/>
      <c r="AH756" s="203"/>
      <c r="AI756" s="203"/>
      <c r="AJ756" s="203"/>
      <c r="AK756" s="203"/>
      <c r="AL756" s="203"/>
      <c r="AM756" s="203"/>
      <c r="AN756" s="203"/>
      <c r="AO756" s="203"/>
      <c r="AP756" s="203"/>
      <c r="AQ756" s="203"/>
      <c r="AR756" s="203"/>
      <c r="AS756" s="203"/>
      <c r="AT756" s="203"/>
      <c r="AU756" s="203"/>
      <c r="AV756" s="203"/>
      <c r="AW756" s="203"/>
      <c r="AX756" s="203"/>
      <c r="AY756" s="203"/>
      <c r="AZ756" s="203"/>
      <c r="BA756" s="203"/>
      <c r="BB756" s="204"/>
      <c r="BC756" s="204"/>
      <c r="BD756" s="204"/>
      <c r="BE756" s="204"/>
      <c r="BF756" s="204"/>
      <c r="BG756" s="204"/>
      <c r="BH756" s="204"/>
      <c r="BI756" s="204"/>
      <c r="BJ756" s="204"/>
      <c r="BK756" s="204"/>
      <c r="BL756" s="204"/>
      <c r="BM756" s="204"/>
      <c r="BN756" s="204"/>
      <c r="BO756" s="204"/>
      <c r="BP756" s="204"/>
      <c r="BQ756" s="204"/>
      <c r="BR756" s="204"/>
      <c r="BS756" s="204"/>
      <c r="BT756" s="204"/>
      <c r="BU756" s="204"/>
      <c r="BV756" s="205"/>
      <c r="BW756" s="205"/>
      <c r="BX756" s="205"/>
      <c r="BY756" s="204"/>
      <c r="BZ756" s="204"/>
      <c r="CA756" s="204"/>
      <c r="CB756" s="205"/>
      <c r="CC756" s="204"/>
      <c r="CD756" s="205"/>
      <c r="CE756" s="204"/>
      <c r="CF756" s="204"/>
      <c r="CG756" s="204"/>
      <c r="CH756" s="206"/>
      <c r="CI756" s="204"/>
      <c r="CJ756" s="204"/>
      <c r="CK756" s="204"/>
      <c r="CL756" s="204"/>
      <c r="CM756" s="204"/>
      <c r="CN756" s="206"/>
      <c r="CO756" s="204"/>
      <c r="CP756" s="204"/>
      <c r="CQ756" s="204"/>
      <c r="CR756" s="207"/>
      <c r="CS756" s="207"/>
      <c r="CT756" s="208"/>
      <c r="CU756" s="209"/>
      <c r="CV756" s="208"/>
      <c r="CW756" s="207"/>
      <c r="CX756" s="207"/>
      <c r="CY756" s="207"/>
    </row>
    <row r="757" spans="3:103">
      <c r="Z757" s="198"/>
      <c r="AA757" s="198"/>
      <c r="AB757" s="199"/>
      <c r="AC757" s="199"/>
      <c r="AD757" s="199"/>
      <c r="AE757" s="202"/>
      <c r="AF757" s="202"/>
      <c r="AG757" s="202"/>
      <c r="AH757" s="203"/>
      <c r="AI757" s="203"/>
      <c r="AJ757" s="203"/>
      <c r="AK757" s="203"/>
      <c r="AL757" s="203"/>
      <c r="AM757" s="203"/>
      <c r="AN757" s="203"/>
      <c r="AO757" s="203"/>
      <c r="AP757" s="203"/>
      <c r="AQ757" s="203"/>
      <c r="AR757" s="203"/>
      <c r="AS757" s="203"/>
      <c r="AT757" s="203"/>
      <c r="AU757" s="203"/>
      <c r="AV757" s="203"/>
      <c r="AW757" s="203"/>
      <c r="AX757" s="203"/>
      <c r="AY757" s="203"/>
      <c r="AZ757" s="203"/>
      <c r="BA757" s="203"/>
      <c r="BB757" s="203"/>
      <c r="BC757" s="204"/>
      <c r="BD757" s="204"/>
      <c r="BE757" s="204"/>
      <c r="BF757" s="204"/>
      <c r="BG757" s="204"/>
      <c r="BH757" s="204"/>
      <c r="BI757" s="204"/>
      <c r="BJ757" s="204"/>
      <c r="BK757" s="204"/>
      <c r="BL757" s="204"/>
      <c r="BM757" s="204"/>
      <c r="BN757" s="204"/>
      <c r="BO757" s="204"/>
      <c r="BP757" s="204"/>
      <c r="BQ757" s="204"/>
      <c r="BR757" s="204"/>
      <c r="BS757" s="204"/>
      <c r="BT757" s="204"/>
      <c r="BU757" s="204"/>
      <c r="BV757" s="205"/>
      <c r="BW757" s="205"/>
      <c r="BX757" s="205"/>
      <c r="BY757" s="204"/>
      <c r="BZ757" s="204"/>
      <c r="CA757" s="204"/>
      <c r="CB757" s="205"/>
      <c r="CC757" s="204"/>
      <c r="CD757" s="205"/>
      <c r="CE757" s="204"/>
      <c r="CF757" s="204"/>
      <c r="CG757" s="204"/>
      <c r="CH757" s="206"/>
      <c r="CI757" s="204"/>
      <c r="CJ757" s="204"/>
      <c r="CK757" s="204"/>
      <c r="CL757" s="204"/>
      <c r="CM757" s="204"/>
      <c r="CN757" s="206"/>
      <c r="CO757" s="204"/>
      <c r="CP757" s="204"/>
      <c r="CQ757" s="204"/>
      <c r="CR757" s="204"/>
      <c r="CS757" s="207"/>
      <c r="CT757" s="208"/>
      <c r="CU757" s="209"/>
      <c r="CV757" s="208"/>
      <c r="CW757" s="207"/>
      <c r="CX757" s="207"/>
      <c r="CY757" s="207"/>
    </row>
    <row r="758" spans="3:103">
      <c r="C758" s="192"/>
      <c r="D758" s="192"/>
      <c r="E758" s="192"/>
      <c r="F758" s="192"/>
      <c r="G758" s="193"/>
      <c r="H758" s="192"/>
      <c r="I758" s="192"/>
      <c r="J758" s="194"/>
      <c r="K758" s="195"/>
      <c r="L758" s="195"/>
      <c r="M758" s="196"/>
      <c r="N758" s="197"/>
      <c r="O758" s="196"/>
      <c r="P758" s="198"/>
      <c r="Q758" s="198"/>
      <c r="R758" s="199"/>
      <c r="S758" s="199"/>
      <c r="T758" s="198"/>
      <c r="U758" s="199"/>
      <c r="V758" s="199"/>
      <c r="W758" s="199"/>
      <c r="X758" s="198"/>
      <c r="Y758" s="200"/>
    </row>
    <row r="759" spans="3:103">
      <c r="D759" s="192"/>
      <c r="E759" s="192"/>
      <c r="F759" s="192"/>
      <c r="H759" s="192"/>
      <c r="I759" s="192"/>
      <c r="J759" s="194"/>
      <c r="K759" s="192"/>
      <c r="L759" s="195"/>
      <c r="M759" s="195"/>
      <c r="N759" s="197"/>
      <c r="O759" s="196"/>
      <c r="P759" s="196"/>
      <c r="Q759" s="198"/>
      <c r="R759" s="199"/>
      <c r="S759" s="199"/>
      <c r="T759" s="198"/>
      <c r="U759" s="199"/>
      <c r="V759" s="199"/>
      <c r="W759" s="199"/>
      <c r="X759" s="198"/>
      <c r="Y759" s="200"/>
      <c r="Z759" s="198"/>
      <c r="AA759" s="198"/>
      <c r="AB759" s="199"/>
      <c r="AC759" s="199"/>
      <c r="AD759" s="201"/>
      <c r="AE759" s="202"/>
      <c r="AF759" s="202"/>
      <c r="AG759" s="203"/>
      <c r="AH759" s="203"/>
      <c r="AI759" s="203"/>
      <c r="AJ759" s="203"/>
      <c r="AK759" s="203"/>
      <c r="AL759" s="203"/>
      <c r="AM759" s="203"/>
      <c r="AN759" s="203"/>
      <c r="AO759" s="203"/>
      <c r="AP759" s="203"/>
      <c r="AQ759" s="203"/>
      <c r="AR759" s="203"/>
      <c r="AS759" s="203"/>
      <c r="AT759" s="203"/>
      <c r="AU759" s="203"/>
      <c r="AV759" s="203"/>
      <c r="AW759" s="203"/>
      <c r="AX759" s="203"/>
      <c r="AY759" s="203"/>
      <c r="AZ759" s="203"/>
      <c r="BA759" s="203"/>
      <c r="BB759" s="204"/>
      <c r="BC759" s="204"/>
      <c r="BD759" s="204"/>
      <c r="BE759" s="204"/>
      <c r="BF759" s="204"/>
      <c r="BG759" s="204"/>
      <c r="BH759" s="204"/>
      <c r="BI759" s="204"/>
      <c r="BJ759" s="204"/>
      <c r="BK759" s="204"/>
      <c r="BL759" s="204"/>
      <c r="BM759" s="204"/>
      <c r="BN759" s="204"/>
      <c r="BO759" s="204"/>
      <c r="BP759" s="204"/>
      <c r="BQ759" s="204"/>
      <c r="BR759" s="204"/>
      <c r="BS759" s="204"/>
      <c r="BT759" s="204"/>
      <c r="BU759" s="204"/>
      <c r="BV759" s="205"/>
      <c r="BW759" s="205"/>
      <c r="BX759" s="205"/>
      <c r="BY759" s="204"/>
      <c r="BZ759" s="204"/>
      <c r="CA759" s="204"/>
      <c r="CB759" s="205"/>
      <c r="CC759" s="204"/>
      <c r="CD759" s="205"/>
      <c r="CE759" s="204"/>
      <c r="CF759" s="204"/>
      <c r="CG759" s="204"/>
      <c r="CH759" s="206"/>
      <c r="CI759" s="204"/>
      <c r="CJ759" s="204"/>
      <c r="CK759" s="204"/>
      <c r="CL759" s="204"/>
      <c r="CM759" s="204"/>
      <c r="CN759" s="206"/>
      <c r="CO759" s="204"/>
      <c r="CP759" s="204"/>
      <c r="CQ759" s="204"/>
      <c r="CR759" s="207"/>
      <c r="CS759" s="207"/>
      <c r="CT759" s="208"/>
      <c r="CU759" s="209"/>
      <c r="CV759" s="208"/>
      <c r="CW759" s="207"/>
      <c r="CX759" s="207"/>
      <c r="CY759" s="207"/>
    </row>
    <row r="760" spans="3:103">
      <c r="Z760" s="198"/>
      <c r="AA760" s="198"/>
      <c r="AB760" s="199"/>
      <c r="AC760" s="199"/>
      <c r="AD760" s="199"/>
      <c r="AE760" s="202"/>
      <c r="AF760" s="202"/>
      <c r="AG760" s="202"/>
      <c r="AH760" s="203"/>
      <c r="AI760" s="203"/>
      <c r="AJ760" s="203"/>
      <c r="AK760" s="203"/>
      <c r="AL760" s="203"/>
      <c r="AM760" s="203"/>
      <c r="AN760" s="203"/>
      <c r="AO760" s="203"/>
      <c r="AP760" s="203"/>
      <c r="AQ760" s="203"/>
      <c r="AR760" s="203"/>
      <c r="AS760" s="203"/>
      <c r="AT760" s="203"/>
      <c r="AU760" s="203"/>
      <c r="AV760" s="203"/>
      <c r="AW760" s="203"/>
      <c r="AX760" s="203"/>
      <c r="AY760" s="203"/>
      <c r="AZ760" s="203"/>
      <c r="BA760" s="203"/>
      <c r="BB760" s="203"/>
      <c r="BC760" s="204"/>
      <c r="BD760" s="204"/>
      <c r="BE760" s="204"/>
      <c r="BF760" s="204"/>
      <c r="BG760" s="204"/>
      <c r="BH760" s="204"/>
      <c r="BI760" s="204"/>
      <c r="BJ760" s="204"/>
      <c r="BK760" s="204"/>
      <c r="BL760" s="204"/>
      <c r="BM760" s="204"/>
      <c r="BN760" s="204"/>
      <c r="BO760" s="204"/>
      <c r="BP760" s="204"/>
      <c r="BQ760" s="204"/>
      <c r="BR760" s="204"/>
      <c r="BS760" s="204"/>
      <c r="BT760" s="204"/>
      <c r="BU760" s="204"/>
      <c r="BV760" s="205"/>
      <c r="BW760" s="205"/>
      <c r="BX760" s="205"/>
      <c r="BY760" s="204"/>
      <c r="BZ760" s="204"/>
      <c r="CA760" s="204"/>
      <c r="CB760" s="205"/>
      <c r="CC760" s="204"/>
      <c r="CD760" s="205"/>
      <c r="CE760" s="204"/>
      <c r="CF760" s="204"/>
      <c r="CG760" s="204"/>
      <c r="CH760" s="206"/>
      <c r="CI760" s="204"/>
      <c r="CJ760" s="204"/>
      <c r="CK760" s="204"/>
      <c r="CL760" s="204"/>
      <c r="CM760" s="204"/>
      <c r="CN760" s="206"/>
      <c r="CO760" s="204"/>
      <c r="CP760" s="204"/>
      <c r="CQ760" s="204"/>
      <c r="CR760" s="204"/>
      <c r="CS760" s="207"/>
      <c r="CT760" s="208"/>
      <c r="CU760" s="209"/>
      <c r="CV760" s="208"/>
      <c r="CW760" s="207"/>
      <c r="CX760" s="207"/>
      <c r="CY760" s="207"/>
    </row>
    <row r="764" spans="3:103">
      <c r="C764" s="192"/>
      <c r="D764" s="192"/>
      <c r="E764" s="192"/>
      <c r="F764" s="192"/>
      <c r="G764" s="193"/>
      <c r="H764" s="192"/>
      <c r="I764" s="192"/>
      <c r="J764" s="194"/>
      <c r="K764" s="195"/>
      <c r="L764" s="195"/>
      <c r="M764" s="196"/>
      <c r="N764" s="197"/>
      <c r="O764" s="196"/>
      <c r="P764" s="198"/>
      <c r="Q764" s="198"/>
      <c r="R764" s="199"/>
      <c r="S764" s="199"/>
      <c r="T764" s="198"/>
      <c r="U764" s="199"/>
      <c r="V764" s="199"/>
      <c r="W764" s="199"/>
      <c r="X764" s="198"/>
      <c r="Y764" s="200"/>
    </row>
    <row r="765" spans="3:103">
      <c r="D765" s="192"/>
      <c r="E765" s="192"/>
      <c r="F765" s="192"/>
      <c r="H765" s="192"/>
      <c r="I765" s="192"/>
      <c r="J765" s="194"/>
      <c r="K765" s="192"/>
      <c r="L765" s="195"/>
      <c r="M765" s="195"/>
      <c r="N765" s="197"/>
      <c r="O765" s="196"/>
      <c r="P765" s="196"/>
      <c r="Q765" s="198"/>
      <c r="R765" s="199"/>
      <c r="S765" s="199"/>
      <c r="T765" s="198"/>
      <c r="U765" s="199"/>
      <c r="V765" s="199"/>
      <c r="W765" s="199"/>
      <c r="X765" s="198"/>
      <c r="Y765" s="200"/>
      <c r="Z765" s="198"/>
      <c r="AA765" s="198"/>
      <c r="AB765" s="199"/>
      <c r="AC765" s="199"/>
      <c r="AD765" s="201"/>
      <c r="AE765" s="202"/>
      <c r="AF765" s="202"/>
      <c r="AG765" s="203"/>
      <c r="AH765" s="203"/>
      <c r="AI765" s="203"/>
      <c r="AJ765" s="203"/>
      <c r="AK765" s="203"/>
      <c r="AL765" s="203"/>
      <c r="AM765" s="203"/>
      <c r="AN765" s="203"/>
      <c r="AO765" s="203"/>
      <c r="AP765" s="203"/>
      <c r="AQ765" s="203"/>
      <c r="AR765" s="203"/>
      <c r="AS765" s="203"/>
      <c r="AT765" s="203"/>
      <c r="AU765" s="203"/>
      <c r="AV765" s="203"/>
      <c r="AW765" s="203"/>
      <c r="AX765" s="203"/>
      <c r="AY765" s="203"/>
      <c r="AZ765" s="203"/>
      <c r="BA765" s="203"/>
      <c r="BB765" s="204"/>
      <c r="BC765" s="204"/>
      <c r="BD765" s="204"/>
      <c r="BE765" s="204"/>
      <c r="BF765" s="204"/>
      <c r="BG765" s="204"/>
      <c r="BH765" s="204"/>
      <c r="BI765" s="204"/>
      <c r="BJ765" s="204"/>
      <c r="BK765" s="204"/>
      <c r="BL765" s="204"/>
      <c r="BM765" s="204"/>
      <c r="BN765" s="204"/>
      <c r="BO765" s="204"/>
      <c r="BP765" s="204"/>
      <c r="BQ765" s="204"/>
      <c r="BR765" s="204"/>
      <c r="BS765" s="204"/>
      <c r="BT765" s="204"/>
      <c r="BU765" s="204"/>
      <c r="BV765" s="205"/>
      <c r="BW765" s="205"/>
      <c r="BX765" s="205"/>
      <c r="BY765" s="204"/>
      <c r="BZ765" s="204"/>
      <c r="CA765" s="204"/>
      <c r="CB765" s="205"/>
      <c r="CC765" s="204"/>
      <c r="CD765" s="205"/>
      <c r="CE765" s="204"/>
      <c r="CF765" s="204"/>
      <c r="CG765" s="204"/>
      <c r="CH765" s="206"/>
      <c r="CI765" s="204"/>
      <c r="CJ765" s="204"/>
      <c r="CK765" s="204"/>
      <c r="CL765" s="204"/>
      <c r="CM765" s="204"/>
      <c r="CN765" s="206"/>
      <c r="CO765" s="204"/>
      <c r="CP765" s="204"/>
      <c r="CQ765" s="204"/>
      <c r="CR765" s="207"/>
      <c r="CS765" s="207"/>
      <c r="CT765" s="208"/>
      <c r="CU765" s="209"/>
      <c r="CV765" s="208"/>
      <c r="CW765" s="207"/>
      <c r="CX765" s="207"/>
      <c r="CY765" s="207"/>
    </row>
    <row r="766" spans="3:103">
      <c r="Z766" s="198"/>
      <c r="AA766" s="198"/>
      <c r="AB766" s="199"/>
      <c r="AC766" s="199"/>
      <c r="AD766" s="199"/>
      <c r="AE766" s="202"/>
      <c r="AF766" s="202"/>
      <c r="AG766" s="202"/>
      <c r="AH766" s="203"/>
      <c r="AI766" s="203"/>
      <c r="AJ766" s="203"/>
      <c r="AK766" s="203"/>
      <c r="AL766" s="203"/>
      <c r="AM766" s="203"/>
      <c r="AN766" s="203"/>
      <c r="AO766" s="203"/>
      <c r="AP766" s="203"/>
      <c r="AQ766" s="203"/>
      <c r="AR766" s="203"/>
      <c r="AS766" s="203"/>
      <c r="AT766" s="203"/>
      <c r="AU766" s="203"/>
      <c r="AV766" s="203"/>
      <c r="AW766" s="203"/>
      <c r="AX766" s="203"/>
      <c r="AY766" s="203"/>
      <c r="AZ766" s="203"/>
      <c r="BA766" s="203"/>
      <c r="BB766" s="203"/>
      <c r="BC766" s="204"/>
      <c r="BD766" s="204"/>
      <c r="BE766" s="204"/>
      <c r="BF766" s="204"/>
      <c r="BG766" s="204"/>
      <c r="BH766" s="204"/>
      <c r="BI766" s="204"/>
      <c r="BJ766" s="204"/>
      <c r="BK766" s="204"/>
      <c r="BL766" s="204"/>
      <c r="BM766" s="204"/>
      <c r="BN766" s="204"/>
      <c r="BO766" s="204"/>
      <c r="BP766" s="204"/>
      <c r="BQ766" s="204"/>
      <c r="BR766" s="204"/>
      <c r="BS766" s="204"/>
      <c r="BT766" s="204"/>
      <c r="BU766" s="204"/>
      <c r="BV766" s="205"/>
      <c r="BW766" s="205"/>
      <c r="BX766" s="205"/>
      <c r="BY766" s="204"/>
      <c r="BZ766" s="204"/>
      <c r="CA766" s="204"/>
      <c r="CB766" s="205"/>
      <c r="CC766" s="204"/>
      <c r="CD766" s="205"/>
      <c r="CE766" s="204"/>
      <c r="CF766" s="204"/>
      <c r="CG766" s="204"/>
      <c r="CH766" s="206"/>
      <c r="CI766" s="204"/>
      <c r="CJ766" s="204"/>
      <c r="CK766" s="204"/>
      <c r="CL766" s="204"/>
      <c r="CM766" s="204"/>
      <c r="CN766" s="206"/>
      <c r="CO766" s="204"/>
      <c r="CP766" s="204"/>
      <c r="CQ766" s="204"/>
      <c r="CR766" s="204"/>
      <c r="CS766" s="207"/>
      <c r="CT766" s="208"/>
      <c r="CU766" s="209"/>
      <c r="CV766" s="208"/>
      <c r="CW766" s="207"/>
      <c r="CX766" s="207"/>
      <c r="CY766" s="207"/>
    </row>
    <row r="767" spans="3:103">
      <c r="C767" s="192"/>
      <c r="D767" s="192"/>
      <c r="E767" s="192"/>
      <c r="F767" s="192"/>
      <c r="G767" s="193"/>
      <c r="H767" s="192"/>
      <c r="I767" s="192"/>
      <c r="J767" s="194"/>
      <c r="K767" s="195"/>
      <c r="L767" s="195"/>
      <c r="M767" s="196"/>
      <c r="N767" s="197"/>
      <c r="O767" s="196"/>
      <c r="P767" s="198"/>
      <c r="Q767" s="198"/>
      <c r="R767" s="199"/>
      <c r="S767" s="199"/>
      <c r="T767" s="198"/>
      <c r="U767" s="199"/>
      <c r="V767" s="199"/>
      <c r="W767" s="199"/>
      <c r="X767" s="198"/>
      <c r="Y767" s="200"/>
    </row>
    <row r="768" spans="3:103">
      <c r="D768" s="192"/>
      <c r="E768" s="192"/>
      <c r="F768" s="192"/>
      <c r="H768" s="192"/>
      <c r="I768" s="192"/>
      <c r="J768" s="194"/>
      <c r="K768" s="192"/>
      <c r="L768" s="195"/>
      <c r="M768" s="195"/>
      <c r="N768" s="197"/>
      <c r="O768" s="196"/>
      <c r="P768" s="196"/>
      <c r="Q768" s="198"/>
      <c r="R768" s="199"/>
      <c r="S768" s="199"/>
      <c r="T768" s="198"/>
      <c r="U768" s="199"/>
      <c r="V768" s="199"/>
      <c r="W768" s="199"/>
      <c r="X768" s="198"/>
      <c r="Y768" s="200"/>
      <c r="Z768" s="198"/>
      <c r="AA768" s="198"/>
      <c r="AB768" s="199"/>
      <c r="AC768" s="199"/>
      <c r="AD768" s="201"/>
      <c r="AE768" s="202"/>
      <c r="AF768" s="202"/>
      <c r="AG768" s="203"/>
      <c r="AH768" s="203"/>
      <c r="AI768" s="203"/>
      <c r="AJ768" s="203"/>
      <c r="AK768" s="203"/>
      <c r="AL768" s="203"/>
      <c r="AM768" s="203"/>
      <c r="AN768" s="203"/>
      <c r="AO768" s="203"/>
      <c r="AP768" s="203"/>
      <c r="AQ768" s="203"/>
      <c r="AR768" s="203"/>
      <c r="AS768" s="203"/>
      <c r="AT768" s="203"/>
      <c r="AU768" s="203"/>
      <c r="AV768" s="203"/>
      <c r="AW768" s="203"/>
      <c r="AX768" s="203"/>
      <c r="AY768" s="203"/>
      <c r="AZ768" s="203"/>
      <c r="BA768" s="203"/>
      <c r="BB768" s="204"/>
      <c r="BC768" s="204"/>
      <c r="BD768" s="204"/>
      <c r="BE768" s="204"/>
      <c r="BF768" s="204"/>
      <c r="BG768" s="204"/>
      <c r="BH768" s="204"/>
      <c r="BI768" s="204"/>
      <c r="BJ768" s="204"/>
      <c r="BK768" s="204"/>
      <c r="BL768" s="204"/>
      <c r="BM768" s="204"/>
      <c r="BN768" s="204"/>
      <c r="BO768" s="204"/>
      <c r="BP768" s="204"/>
      <c r="BQ768" s="204"/>
      <c r="BR768" s="204"/>
      <c r="BS768" s="204"/>
      <c r="BT768" s="204"/>
      <c r="BU768" s="204"/>
      <c r="BV768" s="205"/>
      <c r="BW768" s="205"/>
      <c r="BX768" s="205"/>
      <c r="BY768" s="204"/>
      <c r="BZ768" s="204"/>
      <c r="CA768" s="204"/>
      <c r="CB768" s="205"/>
      <c r="CC768" s="204"/>
      <c r="CD768" s="205"/>
      <c r="CE768" s="204"/>
      <c r="CF768" s="204"/>
      <c r="CG768" s="204"/>
      <c r="CH768" s="206"/>
      <c r="CI768" s="204"/>
      <c r="CJ768" s="204"/>
      <c r="CK768" s="204"/>
      <c r="CL768" s="204"/>
      <c r="CM768" s="204"/>
      <c r="CN768" s="206"/>
      <c r="CO768" s="204"/>
      <c r="CP768" s="204"/>
      <c r="CQ768" s="204"/>
      <c r="CR768" s="207"/>
      <c r="CS768" s="207"/>
      <c r="CT768" s="208"/>
      <c r="CU768" s="209"/>
      <c r="CV768" s="208"/>
      <c r="CW768" s="207"/>
      <c r="CX768" s="207"/>
      <c r="CY768" s="207"/>
    </row>
    <row r="769" spans="3:103">
      <c r="Z769" s="198"/>
      <c r="AA769" s="198"/>
      <c r="AB769" s="199"/>
      <c r="AC769" s="199"/>
      <c r="AD769" s="199"/>
      <c r="AE769" s="202"/>
      <c r="AF769" s="202"/>
      <c r="AG769" s="202"/>
      <c r="AH769" s="203"/>
      <c r="AI769" s="203"/>
      <c r="AJ769" s="203"/>
      <c r="AK769" s="203"/>
      <c r="AL769" s="203"/>
      <c r="AM769" s="203"/>
      <c r="AN769" s="203"/>
      <c r="AO769" s="203"/>
      <c r="AP769" s="203"/>
      <c r="AQ769" s="203"/>
      <c r="AR769" s="203"/>
      <c r="AS769" s="203"/>
      <c r="AT769" s="203"/>
      <c r="AU769" s="203"/>
      <c r="AV769" s="203"/>
      <c r="AW769" s="203"/>
      <c r="AX769" s="203"/>
      <c r="AY769" s="203"/>
      <c r="AZ769" s="203"/>
      <c r="BA769" s="203"/>
      <c r="BB769" s="203"/>
      <c r="BC769" s="204"/>
      <c r="BD769" s="204"/>
      <c r="BE769" s="204"/>
      <c r="BF769" s="204"/>
      <c r="BG769" s="204"/>
      <c r="BH769" s="204"/>
      <c r="BI769" s="204"/>
      <c r="BJ769" s="204"/>
      <c r="BK769" s="204"/>
      <c r="BL769" s="204"/>
      <c r="BM769" s="204"/>
      <c r="BN769" s="204"/>
      <c r="BO769" s="204"/>
      <c r="BP769" s="204"/>
      <c r="BQ769" s="204"/>
      <c r="BR769" s="204"/>
      <c r="BS769" s="204"/>
      <c r="BT769" s="204"/>
      <c r="BU769" s="204"/>
      <c r="BV769" s="205"/>
      <c r="BW769" s="205"/>
      <c r="BX769" s="205"/>
      <c r="BY769" s="204"/>
      <c r="BZ769" s="204"/>
      <c r="CA769" s="204"/>
      <c r="CB769" s="205"/>
      <c r="CC769" s="204"/>
      <c r="CD769" s="205"/>
      <c r="CE769" s="204"/>
      <c r="CF769" s="204"/>
      <c r="CG769" s="204"/>
      <c r="CH769" s="206"/>
      <c r="CI769" s="204"/>
      <c r="CJ769" s="204"/>
      <c r="CK769" s="204"/>
      <c r="CL769" s="204"/>
      <c r="CM769" s="204"/>
      <c r="CN769" s="206"/>
      <c r="CO769" s="204"/>
      <c r="CP769" s="204"/>
      <c r="CQ769" s="204"/>
      <c r="CR769" s="204"/>
      <c r="CS769" s="207"/>
      <c r="CT769" s="208"/>
      <c r="CU769" s="209"/>
      <c r="CV769" s="208"/>
      <c r="CW769" s="207"/>
      <c r="CX769" s="207"/>
      <c r="CY769" s="207"/>
    </row>
    <row r="773" spans="3:103">
      <c r="C773" s="192"/>
      <c r="D773" s="192"/>
      <c r="E773" s="192"/>
      <c r="F773" s="192"/>
      <c r="G773" s="193"/>
      <c r="H773" s="192"/>
      <c r="I773" s="192"/>
      <c r="J773" s="194"/>
      <c r="K773" s="195"/>
      <c r="L773" s="195"/>
      <c r="M773" s="196"/>
      <c r="N773" s="197"/>
      <c r="O773" s="196"/>
      <c r="P773" s="198"/>
      <c r="Q773" s="198"/>
      <c r="R773" s="199"/>
      <c r="S773" s="199"/>
      <c r="T773" s="198"/>
      <c r="U773" s="199"/>
      <c r="V773" s="199"/>
      <c r="W773" s="199"/>
      <c r="X773" s="198"/>
      <c r="Y773" s="200"/>
    </row>
    <row r="774" spans="3:103">
      <c r="D774" s="192"/>
      <c r="E774" s="192"/>
      <c r="F774" s="192"/>
      <c r="H774" s="192"/>
      <c r="I774" s="192"/>
      <c r="J774" s="194"/>
      <c r="K774" s="192"/>
      <c r="L774" s="195"/>
      <c r="M774" s="195"/>
      <c r="N774" s="197"/>
      <c r="O774" s="196"/>
      <c r="P774" s="196"/>
      <c r="Q774" s="198"/>
      <c r="R774" s="199"/>
      <c r="S774" s="199"/>
      <c r="T774" s="198"/>
      <c r="U774" s="199"/>
      <c r="V774" s="199"/>
      <c r="W774" s="199"/>
      <c r="X774" s="198"/>
      <c r="Y774" s="200"/>
      <c r="Z774" s="198"/>
      <c r="AA774" s="198"/>
      <c r="AB774" s="199"/>
      <c r="AC774" s="199"/>
      <c r="AD774" s="201"/>
      <c r="AE774" s="202"/>
      <c r="AF774" s="202"/>
      <c r="AG774" s="203"/>
      <c r="AH774" s="203"/>
      <c r="AI774" s="203"/>
      <c r="AJ774" s="203"/>
      <c r="AK774" s="203"/>
      <c r="AL774" s="203"/>
      <c r="AM774" s="203"/>
      <c r="AN774" s="203"/>
      <c r="AO774" s="203"/>
      <c r="AP774" s="203"/>
      <c r="AQ774" s="203"/>
      <c r="AR774" s="203"/>
      <c r="AS774" s="203"/>
      <c r="AT774" s="203"/>
      <c r="AU774" s="203"/>
      <c r="AV774" s="203"/>
      <c r="AW774" s="203"/>
      <c r="AX774" s="203"/>
      <c r="AY774" s="203"/>
      <c r="AZ774" s="203"/>
      <c r="BA774" s="203"/>
      <c r="BB774" s="204"/>
      <c r="BC774" s="204"/>
      <c r="BD774" s="204"/>
      <c r="BE774" s="204"/>
      <c r="BF774" s="204"/>
      <c r="BG774" s="204"/>
      <c r="BH774" s="204"/>
      <c r="BI774" s="204"/>
      <c r="BJ774" s="204"/>
      <c r="BK774" s="204"/>
      <c r="BL774" s="204"/>
      <c r="BM774" s="204"/>
      <c r="BN774" s="204"/>
      <c r="BO774" s="204"/>
      <c r="BP774" s="204"/>
      <c r="BQ774" s="204"/>
      <c r="BR774" s="204"/>
      <c r="BS774" s="204"/>
      <c r="BT774" s="204"/>
      <c r="BU774" s="204"/>
      <c r="BV774" s="205"/>
      <c r="BW774" s="205"/>
      <c r="BX774" s="205"/>
      <c r="BY774" s="204"/>
      <c r="BZ774" s="204"/>
      <c r="CA774" s="204"/>
      <c r="CB774" s="205"/>
      <c r="CC774" s="204"/>
      <c r="CD774" s="205"/>
      <c r="CE774" s="204"/>
      <c r="CF774" s="204"/>
      <c r="CG774" s="204"/>
      <c r="CH774" s="206"/>
      <c r="CI774" s="204"/>
      <c r="CJ774" s="204"/>
      <c r="CK774" s="204"/>
      <c r="CL774" s="204"/>
      <c r="CM774" s="204"/>
      <c r="CN774" s="206"/>
      <c r="CO774" s="204"/>
      <c r="CP774" s="204"/>
      <c r="CQ774" s="204"/>
      <c r="CR774" s="207"/>
      <c r="CS774" s="207"/>
      <c r="CT774" s="208"/>
      <c r="CU774" s="209"/>
      <c r="CV774" s="208"/>
      <c r="CW774" s="207"/>
      <c r="CX774" s="207"/>
      <c r="CY774" s="207"/>
    </row>
    <row r="775" spans="3:103">
      <c r="Z775" s="198"/>
      <c r="AA775" s="198"/>
      <c r="AB775" s="199"/>
      <c r="AC775" s="199"/>
      <c r="AD775" s="199"/>
      <c r="AE775" s="202"/>
      <c r="AF775" s="202"/>
      <c r="AG775" s="202"/>
      <c r="AH775" s="203"/>
      <c r="AI775" s="203"/>
      <c r="AJ775" s="203"/>
      <c r="AK775" s="203"/>
      <c r="AL775" s="203"/>
      <c r="AM775" s="203"/>
      <c r="AN775" s="203"/>
      <c r="AO775" s="203"/>
      <c r="AP775" s="203"/>
      <c r="AQ775" s="203"/>
      <c r="AR775" s="203"/>
      <c r="AS775" s="203"/>
      <c r="AT775" s="203"/>
      <c r="AU775" s="203"/>
      <c r="AV775" s="203"/>
      <c r="AW775" s="203"/>
      <c r="AX775" s="203"/>
      <c r="AY775" s="203"/>
      <c r="AZ775" s="203"/>
      <c r="BA775" s="203"/>
      <c r="BB775" s="203"/>
      <c r="BC775" s="204"/>
      <c r="BD775" s="204"/>
      <c r="BE775" s="204"/>
      <c r="BF775" s="204"/>
      <c r="BG775" s="204"/>
      <c r="BH775" s="204"/>
      <c r="BI775" s="204"/>
      <c r="BJ775" s="204"/>
      <c r="BK775" s="204"/>
      <c r="BL775" s="204"/>
      <c r="BM775" s="204"/>
      <c r="BN775" s="204"/>
      <c r="BO775" s="204"/>
      <c r="BP775" s="204"/>
      <c r="BQ775" s="204"/>
      <c r="BR775" s="204"/>
      <c r="BS775" s="204"/>
      <c r="BT775" s="204"/>
      <c r="BU775" s="204"/>
      <c r="BV775" s="205"/>
      <c r="BW775" s="205"/>
      <c r="BX775" s="205"/>
      <c r="BY775" s="204"/>
      <c r="BZ775" s="204"/>
      <c r="CA775" s="204"/>
      <c r="CB775" s="205"/>
      <c r="CC775" s="204"/>
      <c r="CD775" s="205"/>
      <c r="CE775" s="204"/>
      <c r="CF775" s="204"/>
      <c r="CG775" s="204"/>
      <c r="CH775" s="206"/>
      <c r="CI775" s="204"/>
      <c r="CJ775" s="204"/>
      <c r="CK775" s="204"/>
      <c r="CL775" s="204"/>
      <c r="CM775" s="204"/>
      <c r="CN775" s="206"/>
      <c r="CO775" s="204"/>
      <c r="CP775" s="204"/>
      <c r="CQ775" s="204"/>
      <c r="CR775" s="204"/>
      <c r="CS775" s="207"/>
      <c r="CT775" s="208"/>
      <c r="CU775" s="209"/>
      <c r="CV775" s="208"/>
      <c r="CW775" s="207"/>
      <c r="CX775" s="207"/>
      <c r="CY775" s="207"/>
    </row>
    <row r="776" spans="3:103">
      <c r="C776" s="192"/>
      <c r="D776" s="192"/>
      <c r="E776" s="192"/>
      <c r="F776" s="192"/>
      <c r="G776" s="193"/>
      <c r="H776" s="192"/>
      <c r="I776" s="192"/>
      <c r="J776" s="194"/>
      <c r="K776" s="195"/>
      <c r="L776" s="195"/>
      <c r="M776" s="196"/>
      <c r="N776" s="197"/>
      <c r="O776" s="196"/>
      <c r="P776" s="198"/>
      <c r="Q776" s="198"/>
      <c r="R776" s="199"/>
      <c r="S776" s="199"/>
      <c r="T776" s="198"/>
      <c r="U776" s="199"/>
      <c r="V776" s="199"/>
      <c r="W776" s="199"/>
      <c r="X776" s="198"/>
      <c r="Y776" s="200"/>
    </row>
    <row r="777" spans="3:103">
      <c r="D777" s="192"/>
      <c r="E777" s="192"/>
      <c r="F777" s="192"/>
      <c r="H777" s="192"/>
      <c r="I777" s="192"/>
      <c r="J777" s="194"/>
      <c r="K777" s="192"/>
      <c r="L777" s="195"/>
      <c r="M777" s="195"/>
      <c r="N777" s="197"/>
      <c r="O777" s="196"/>
      <c r="P777" s="196"/>
      <c r="Q777" s="198"/>
      <c r="R777" s="199"/>
      <c r="S777" s="199"/>
      <c r="T777" s="198"/>
      <c r="U777" s="199"/>
      <c r="V777" s="199"/>
      <c r="W777" s="199"/>
      <c r="X777" s="198"/>
      <c r="Y777" s="200"/>
      <c r="Z777" s="198"/>
      <c r="AA777" s="198"/>
      <c r="AB777" s="199"/>
      <c r="AC777" s="199"/>
      <c r="AD777" s="201"/>
      <c r="AE777" s="202"/>
      <c r="AF777" s="202"/>
      <c r="AG777" s="203"/>
      <c r="AH777" s="203"/>
      <c r="AI777" s="203"/>
      <c r="AJ777" s="203"/>
      <c r="AK777" s="203"/>
      <c r="AL777" s="203"/>
      <c r="AM777" s="203"/>
      <c r="AN777" s="203"/>
      <c r="AO777" s="203"/>
      <c r="AP777" s="203"/>
      <c r="AQ777" s="203"/>
      <c r="AR777" s="203"/>
      <c r="AS777" s="203"/>
      <c r="AT777" s="203"/>
      <c r="AU777" s="203"/>
      <c r="AV777" s="203"/>
      <c r="AW777" s="203"/>
      <c r="AX777" s="203"/>
      <c r="AY777" s="203"/>
      <c r="AZ777" s="203"/>
      <c r="BA777" s="203"/>
      <c r="BB777" s="204"/>
      <c r="BC777" s="204"/>
      <c r="BD777" s="204"/>
      <c r="BE777" s="204"/>
      <c r="BF777" s="204"/>
      <c r="BG777" s="204"/>
      <c r="BH777" s="204"/>
      <c r="BI777" s="204"/>
      <c r="BJ777" s="204"/>
      <c r="BK777" s="204"/>
      <c r="BL777" s="204"/>
      <c r="BM777" s="204"/>
      <c r="BN777" s="204"/>
      <c r="BO777" s="204"/>
      <c r="BP777" s="204"/>
      <c r="BQ777" s="204"/>
      <c r="BR777" s="204"/>
      <c r="BS777" s="204"/>
      <c r="BT777" s="204"/>
      <c r="BU777" s="204"/>
      <c r="BV777" s="205"/>
      <c r="BW777" s="205"/>
      <c r="BX777" s="205"/>
      <c r="BY777" s="204"/>
      <c r="BZ777" s="204"/>
      <c r="CA777" s="204"/>
      <c r="CB777" s="205"/>
      <c r="CC777" s="204"/>
      <c r="CD777" s="205"/>
      <c r="CE777" s="204"/>
      <c r="CF777" s="204"/>
      <c r="CG777" s="204"/>
      <c r="CH777" s="206"/>
      <c r="CI777" s="204"/>
      <c r="CJ777" s="204"/>
      <c r="CK777" s="204"/>
      <c r="CL777" s="204"/>
      <c r="CM777" s="204"/>
      <c r="CN777" s="206"/>
      <c r="CO777" s="204"/>
      <c r="CP777" s="204"/>
      <c r="CQ777" s="204"/>
      <c r="CR777" s="207"/>
      <c r="CS777" s="207"/>
      <c r="CT777" s="208"/>
      <c r="CU777" s="209"/>
      <c r="CV777" s="208"/>
      <c r="CW777" s="207"/>
      <c r="CX777" s="207"/>
      <c r="CY777" s="207"/>
    </row>
    <row r="778" spans="3:103">
      <c r="Z778" s="198"/>
      <c r="AA778" s="198"/>
      <c r="AB778" s="199"/>
      <c r="AC778" s="199"/>
      <c r="AD778" s="199"/>
      <c r="AE778" s="202"/>
      <c r="AF778" s="202"/>
      <c r="AG778" s="202"/>
      <c r="AH778" s="203"/>
      <c r="AI778" s="203"/>
      <c r="AJ778" s="203"/>
      <c r="AK778" s="203"/>
      <c r="AL778" s="203"/>
      <c r="AM778" s="203"/>
      <c r="AN778" s="203"/>
      <c r="AO778" s="203"/>
      <c r="AP778" s="203"/>
      <c r="AQ778" s="203"/>
      <c r="AR778" s="203"/>
      <c r="AS778" s="203"/>
      <c r="AT778" s="203"/>
      <c r="AU778" s="203"/>
      <c r="AV778" s="203"/>
      <c r="AW778" s="203"/>
      <c r="AX778" s="203"/>
      <c r="AY778" s="203"/>
      <c r="AZ778" s="203"/>
      <c r="BA778" s="203"/>
      <c r="BB778" s="203"/>
      <c r="BC778" s="204"/>
      <c r="BD778" s="204"/>
      <c r="BE778" s="204"/>
      <c r="BF778" s="204"/>
      <c r="BG778" s="204"/>
      <c r="BH778" s="204"/>
      <c r="BI778" s="204"/>
      <c r="BJ778" s="204"/>
      <c r="BK778" s="204"/>
      <c r="BL778" s="204"/>
      <c r="BM778" s="204"/>
      <c r="BN778" s="204"/>
      <c r="BO778" s="204"/>
      <c r="BP778" s="204"/>
      <c r="BQ778" s="204"/>
      <c r="BR778" s="204"/>
      <c r="BS778" s="204"/>
      <c r="BT778" s="204"/>
      <c r="BU778" s="204"/>
      <c r="BV778" s="205"/>
      <c r="BW778" s="205"/>
      <c r="BX778" s="205"/>
      <c r="BY778" s="204"/>
      <c r="BZ778" s="204"/>
      <c r="CA778" s="204"/>
      <c r="CB778" s="205"/>
      <c r="CC778" s="204"/>
      <c r="CD778" s="205"/>
      <c r="CE778" s="204"/>
      <c r="CF778" s="204"/>
      <c r="CG778" s="204"/>
      <c r="CH778" s="206"/>
      <c r="CI778" s="204"/>
      <c r="CJ778" s="204"/>
      <c r="CK778" s="204"/>
      <c r="CL778" s="204"/>
      <c r="CM778" s="204"/>
      <c r="CN778" s="206"/>
      <c r="CO778" s="204"/>
      <c r="CP778" s="204"/>
      <c r="CQ778" s="204"/>
      <c r="CR778" s="204"/>
      <c r="CS778" s="207"/>
      <c r="CT778" s="208"/>
      <c r="CU778" s="209"/>
      <c r="CV778" s="208"/>
      <c r="CW778" s="207"/>
      <c r="CX778" s="207"/>
      <c r="CY778" s="207"/>
    </row>
    <row r="782" spans="3:103">
      <c r="C782" s="192"/>
      <c r="D782" s="192"/>
      <c r="E782" s="192"/>
      <c r="F782" s="192"/>
      <c r="G782" s="193"/>
      <c r="H782" s="192"/>
      <c r="I782" s="192"/>
      <c r="J782" s="194"/>
      <c r="K782" s="195"/>
      <c r="L782" s="195"/>
      <c r="M782" s="196"/>
      <c r="N782" s="197"/>
      <c r="O782" s="196"/>
      <c r="P782" s="198"/>
      <c r="Q782" s="198"/>
      <c r="R782" s="199"/>
      <c r="S782" s="199"/>
      <c r="T782" s="198"/>
      <c r="U782" s="199"/>
      <c r="V782" s="199"/>
      <c r="W782" s="199"/>
      <c r="X782" s="198"/>
      <c r="Y782" s="200"/>
    </row>
    <row r="783" spans="3:103">
      <c r="D783" s="192"/>
      <c r="E783" s="192"/>
      <c r="F783" s="192"/>
      <c r="H783" s="192"/>
      <c r="I783" s="192"/>
      <c r="J783" s="194"/>
      <c r="K783" s="192"/>
      <c r="L783" s="195"/>
      <c r="M783" s="195"/>
      <c r="N783" s="197"/>
      <c r="O783" s="196"/>
      <c r="P783" s="196"/>
      <c r="Q783" s="198"/>
      <c r="R783" s="199"/>
      <c r="S783" s="199"/>
      <c r="T783" s="198"/>
      <c r="U783" s="199"/>
      <c r="V783" s="199"/>
      <c r="W783" s="199"/>
      <c r="X783" s="198"/>
      <c r="Y783" s="200"/>
      <c r="Z783" s="198"/>
      <c r="AA783" s="198"/>
      <c r="AB783" s="199"/>
      <c r="AC783" s="199"/>
      <c r="AD783" s="201"/>
      <c r="AE783" s="202"/>
      <c r="AF783" s="202"/>
      <c r="AG783" s="203"/>
      <c r="AH783" s="203"/>
      <c r="AI783" s="203"/>
      <c r="AJ783" s="203"/>
      <c r="AK783" s="203"/>
      <c r="AL783" s="203"/>
      <c r="AM783" s="203"/>
      <c r="AN783" s="203"/>
      <c r="AO783" s="203"/>
      <c r="AP783" s="203"/>
      <c r="AQ783" s="203"/>
      <c r="AR783" s="203"/>
      <c r="AS783" s="203"/>
      <c r="AT783" s="203"/>
      <c r="AU783" s="203"/>
      <c r="AV783" s="203"/>
      <c r="AW783" s="203"/>
      <c r="AX783" s="203"/>
      <c r="AY783" s="203"/>
      <c r="AZ783" s="203"/>
      <c r="BA783" s="203"/>
      <c r="BB783" s="204"/>
      <c r="BC783" s="204"/>
      <c r="BD783" s="204"/>
      <c r="BE783" s="204"/>
      <c r="BF783" s="204"/>
      <c r="BG783" s="204"/>
      <c r="BH783" s="204"/>
      <c r="BI783" s="204"/>
      <c r="BJ783" s="204"/>
      <c r="BK783" s="204"/>
      <c r="BL783" s="204"/>
      <c r="BM783" s="204"/>
      <c r="BN783" s="204"/>
      <c r="BO783" s="204"/>
      <c r="BP783" s="204"/>
      <c r="BQ783" s="204"/>
      <c r="BR783" s="204"/>
      <c r="BS783" s="204"/>
      <c r="BT783" s="204"/>
      <c r="BU783" s="204"/>
      <c r="BV783" s="205"/>
      <c r="BW783" s="205"/>
      <c r="BX783" s="205"/>
      <c r="BY783" s="204"/>
      <c r="BZ783" s="204"/>
      <c r="CA783" s="204"/>
      <c r="CB783" s="205"/>
      <c r="CC783" s="204"/>
      <c r="CD783" s="205"/>
      <c r="CE783" s="204"/>
      <c r="CF783" s="204"/>
      <c r="CG783" s="204"/>
      <c r="CH783" s="206"/>
      <c r="CI783" s="204"/>
      <c r="CJ783" s="204"/>
      <c r="CK783" s="204"/>
      <c r="CL783" s="204"/>
      <c r="CM783" s="204"/>
      <c r="CN783" s="206"/>
      <c r="CO783" s="204"/>
      <c r="CP783" s="204"/>
      <c r="CQ783" s="204"/>
      <c r="CR783" s="207"/>
      <c r="CS783" s="207"/>
      <c r="CT783" s="208"/>
      <c r="CU783" s="209"/>
      <c r="CV783" s="208"/>
      <c r="CW783" s="207"/>
      <c r="CX783" s="207"/>
      <c r="CY783" s="207"/>
    </row>
    <row r="784" spans="3:103">
      <c r="Z784" s="198"/>
      <c r="AA784" s="198"/>
      <c r="AB784" s="199"/>
      <c r="AC784" s="199"/>
      <c r="AD784" s="199"/>
      <c r="AE784" s="202"/>
      <c r="AF784" s="202"/>
      <c r="AG784" s="202"/>
      <c r="AH784" s="203"/>
      <c r="AI784" s="203"/>
      <c r="AJ784" s="203"/>
      <c r="AK784" s="203"/>
      <c r="AL784" s="203"/>
      <c r="AM784" s="203"/>
      <c r="AN784" s="203"/>
      <c r="AO784" s="203"/>
      <c r="AP784" s="203"/>
      <c r="AQ784" s="203"/>
      <c r="AR784" s="203"/>
      <c r="AS784" s="203"/>
      <c r="AT784" s="203"/>
      <c r="AU784" s="203"/>
      <c r="AV784" s="203"/>
      <c r="AW784" s="203"/>
      <c r="AX784" s="203"/>
      <c r="AY784" s="203"/>
      <c r="AZ784" s="203"/>
      <c r="BA784" s="203"/>
      <c r="BB784" s="203"/>
      <c r="BC784" s="204"/>
      <c r="BD784" s="204"/>
      <c r="BE784" s="204"/>
      <c r="BF784" s="204"/>
      <c r="BG784" s="204"/>
      <c r="BH784" s="204"/>
      <c r="BI784" s="204"/>
      <c r="BJ784" s="204"/>
      <c r="BK784" s="204"/>
      <c r="BL784" s="204"/>
      <c r="BM784" s="204"/>
      <c r="BN784" s="204"/>
      <c r="BO784" s="204"/>
      <c r="BP784" s="204"/>
      <c r="BQ784" s="204"/>
      <c r="BR784" s="204"/>
      <c r="BS784" s="204"/>
      <c r="BT784" s="204"/>
      <c r="BU784" s="204"/>
      <c r="BV784" s="205"/>
      <c r="BW784" s="205"/>
      <c r="BX784" s="205"/>
      <c r="BY784" s="204"/>
      <c r="BZ784" s="204"/>
      <c r="CA784" s="204"/>
      <c r="CB784" s="205"/>
      <c r="CC784" s="204"/>
      <c r="CD784" s="205"/>
      <c r="CE784" s="204"/>
      <c r="CF784" s="204"/>
      <c r="CG784" s="204"/>
      <c r="CH784" s="206"/>
      <c r="CI784" s="204"/>
      <c r="CJ784" s="204"/>
      <c r="CK784" s="204"/>
      <c r="CL784" s="204"/>
      <c r="CM784" s="204"/>
      <c r="CN784" s="206"/>
      <c r="CO784" s="204"/>
      <c r="CP784" s="204"/>
      <c r="CQ784" s="204"/>
      <c r="CR784" s="204"/>
      <c r="CS784" s="207"/>
      <c r="CT784" s="208"/>
      <c r="CU784" s="209"/>
      <c r="CV784" s="208"/>
      <c r="CW784" s="207"/>
      <c r="CX784" s="207"/>
      <c r="CY784" s="207"/>
    </row>
    <row r="785" spans="3:103">
      <c r="C785" s="192"/>
      <c r="D785" s="192"/>
      <c r="E785" s="192"/>
      <c r="F785" s="192"/>
      <c r="G785" s="193"/>
      <c r="H785" s="192"/>
      <c r="I785" s="192"/>
      <c r="J785" s="194"/>
      <c r="K785" s="195"/>
      <c r="L785" s="195"/>
      <c r="M785" s="196"/>
      <c r="N785" s="197"/>
      <c r="O785" s="196"/>
      <c r="P785" s="198"/>
      <c r="Q785" s="198"/>
      <c r="R785" s="199"/>
      <c r="S785" s="199"/>
      <c r="T785" s="198"/>
      <c r="U785" s="199"/>
      <c r="V785" s="199"/>
      <c r="W785" s="199"/>
      <c r="X785" s="198"/>
      <c r="Y785" s="200"/>
    </row>
    <row r="786" spans="3:103">
      <c r="D786" s="192"/>
      <c r="E786" s="192"/>
      <c r="F786" s="192"/>
      <c r="H786" s="192"/>
      <c r="I786" s="192"/>
      <c r="J786" s="194"/>
      <c r="K786" s="192"/>
      <c r="L786" s="195"/>
      <c r="M786" s="195"/>
      <c r="N786" s="197"/>
      <c r="O786" s="196"/>
      <c r="P786" s="196"/>
      <c r="Q786" s="198"/>
      <c r="R786" s="199"/>
      <c r="S786" s="199"/>
      <c r="T786" s="198"/>
      <c r="U786" s="199"/>
      <c r="V786" s="199"/>
      <c r="W786" s="199"/>
      <c r="X786" s="198"/>
      <c r="Y786" s="200"/>
      <c r="Z786" s="198"/>
      <c r="AA786" s="198"/>
      <c r="AB786" s="199"/>
      <c r="AC786" s="199"/>
      <c r="AD786" s="201"/>
      <c r="AE786" s="202"/>
      <c r="AF786" s="202"/>
      <c r="AG786" s="203"/>
      <c r="AH786" s="203"/>
      <c r="AI786" s="203"/>
      <c r="AJ786" s="203"/>
      <c r="AK786" s="203"/>
      <c r="AL786" s="203"/>
      <c r="AM786" s="203"/>
      <c r="AN786" s="203"/>
      <c r="AO786" s="203"/>
      <c r="AP786" s="203"/>
      <c r="AQ786" s="203"/>
      <c r="AR786" s="203"/>
      <c r="AS786" s="203"/>
      <c r="AT786" s="203"/>
      <c r="AU786" s="203"/>
      <c r="AV786" s="203"/>
      <c r="AW786" s="203"/>
      <c r="AX786" s="203"/>
      <c r="AY786" s="203"/>
      <c r="AZ786" s="203"/>
      <c r="BA786" s="203"/>
      <c r="BB786" s="204"/>
      <c r="BC786" s="204"/>
      <c r="BD786" s="204"/>
      <c r="BE786" s="204"/>
      <c r="BF786" s="204"/>
      <c r="BG786" s="204"/>
      <c r="BH786" s="204"/>
      <c r="BI786" s="204"/>
      <c r="BJ786" s="204"/>
      <c r="BK786" s="204"/>
      <c r="BL786" s="204"/>
      <c r="BM786" s="204"/>
      <c r="BN786" s="204"/>
      <c r="BO786" s="204"/>
      <c r="BP786" s="204"/>
      <c r="BQ786" s="204"/>
      <c r="BR786" s="204"/>
      <c r="BS786" s="204"/>
      <c r="BT786" s="204"/>
      <c r="BU786" s="204"/>
      <c r="BV786" s="205"/>
      <c r="BW786" s="205"/>
      <c r="BX786" s="205"/>
      <c r="BY786" s="204"/>
      <c r="BZ786" s="204"/>
      <c r="CA786" s="204"/>
      <c r="CB786" s="205"/>
      <c r="CC786" s="204"/>
      <c r="CD786" s="205"/>
      <c r="CE786" s="204"/>
      <c r="CF786" s="204"/>
      <c r="CG786" s="204"/>
      <c r="CH786" s="206"/>
      <c r="CI786" s="204"/>
      <c r="CJ786" s="204"/>
      <c r="CK786" s="204"/>
      <c r="CL786" s="204"/>
      <c r="CM786" s="204"/>
      <c r="CN786" s="206"/>
      <c r="CO786" s="204"/>
      <c r="CP786" s="204"/>
      <c r="CQ786" s="204"/>
      <c r="CR786" s="207"/>
      <c r="CS786" s="207"/>
      <c r="CT786" s="208"/>
      <c r="CU786" s="209"/>
      <c r="CV786" s="208"/>
      <c r="CW786" s="207"/>
      <c r="CX786" s="207"/>
      <c r="CY786" s="207"/>
    </row>
    <row r="787" spans="3:103">
      <c r="Z787" s="198"/>
      <c r="AA787" s="198"/>
      <c r="AB787" s="199"/>
      <c r="AC787" s="199"/>
      <c r="AD787" s="199"/>
      <c r="AE787" s="202"/>
      <c r="AF787" s="202"/>
      <c r="AG787" s="202"/>
      <c r="AH787" s="203"/>
      <c r="AI787" s="203"/>
      <c r="AJ787" s="203"/>
      <c r="AK787" s="203"/>
      <c r="AL787" s="203"/>
      <c r="AM787" s="203"/>
      <c r="AN787" s="203"/>
      <c r="AO787" s="203"/>
      <c r="AP787" s="203"/>
      <c r="AQ787" s="203"/>
      <c r="AR787" s="203"/>
      <c r="AS787" s="203"/>
      <c r="AT787" s="203"/>
      <c r="AU787" s="203"/>
      <c r="AV787" s="203"/>
      <c r="AW787" s="203"/>
      <c r="AX787" s="203"/>
      <c r="AY787" s="203"/>
      <c r="AZ787" s="203"/>
      <c r="BA787" s="203"/>
      <c r="BB787" s="203"/>
      <c r="BC787" s="204"/>
      <c r="BD787" s="204"/>
      <c r="BE787" s="204"/>
      <c r="BF787" s="204"/>
      <c r="BG787" s="204"/>
      <c r="BH787" s="204"/>
      <c r="BI787" s="204"/>
      <c r="BJ787" s="204"/>
      <c r="BK787" s="204"/>
      <c r="BL787" s="204"/>
      <c r="BM787" s="204"/>
      <c r="BN787" s="204"/>
      <c r="BO787" s="204"/>
      <c r="BP787" s="204"/>
      <c r="BQ787" s="204"/>
      <c r="BR787" s="204"/>
      <c r="BS787" s="204"/>
      <c r="BT787" s="204"/>
      <c r="BU787" s="204"/>
      <c r="BV787" s="205"/>
      <c r="BW787" s="205"/>
      <c r="BX787" s="205"/>
      <c r="BY787" s="204"/>
      <c r="BZ787" s="204"/>
      <c r="CA787" s="204"/>
      <c r="CB787" s="205"/>
      <c r="CC787" s="204"/>
      <c r="CD787" s="205"/>
      <c r="CE787" s="204"/>
      <c r="CF787" s="204"/>
      <c r="CG787" s="204"/>
      <c r="CH787" s="206"/>
      <c r="CI787" s="204"/>
      <c r="CJ787" s="204"/>
      <c r="CK787" s="204"/>
      <c r="CL787" s="204"/>
      <c r="CM787" s="204"/>
      <c r="CN787" s="206"/>
      <c r="CO787" s="204"/>
      <c r="CP787" s="204"/>
      <c r="CQ787" s="204"/>
      <c r="CR787" s="204"/>
      <c r="CS787" s="207"/>
      <c r="CT787" s="208"/>
      <c r="CU787" s="209"/>
      <c r="CV787" s="208"/>
      <c r="CW787" s="207"/>
      <c r="CX787" s="207"/>
      <c r="CY787" s="207"/>
    </row>
    <row r="791" spans="3:103">
      <c r="C791" s="192"/>
      <c r="D791" s="192"/>
      <c r="E791" s="192"/>
      <c r="F791" s="192"/>
      <c r="G791" s="193"/>
      <c r="H791" s="192"/>
      <c r="I791" s="192"/>
      <c r="J791" s="194"/>
      <c r="K791" s="195"/>
      <c r="L791" s="195"/>
      <c r="M791" s="196"/>
      <c r="N791" s="197"/>
      <c r="O791" s="196"/>
      <c r="P791" s="198"/>
      <c r="Q791" s="198"/>
      <c r="R791" s="199"/>
      <c r="S791" s="199"/>
      <c r="T791" s="198"/>
      <c r="U791" s="199"/>
      <c r="V791" s="199"/>
      <c r="W791" s="199"/>
      <c r="X791" s="198"/>
      <c r="Y791" s="200"/>
    </row>
    <row r="792" spans="3:103">
      <c r="D792" s="192"/>
      <c r="E792" s="192"/>
      <c r="F792" s="192"/>
      <c r="H792" s="192"/>
      <c r="I792" s="192"/>
      <c r="J792" s="194"/>
      <c r="K792" s="192"/>
      <c r="L792" s="195"/>
      <c r="M792" s="195"/>
      <c r="N792" s="197"/>
      <c r="O792" s="196"/>
      <c r="P792" s="196"/>
      <c r="Q792" s="198"/>
      <c r="R792" s="199"/>
      <c r="S792" s="199"/>
      <c r="T792" s="198"/>
      <c r="U792" s="199"/>
      <c r="V792" s="199"/>
      <c r="W792" s="199"/>
      <c r="X792" s="198"/>
      <c r="Y792" s="200"/>
      <c r="Z792" s="198"/>
      <c r="AA792" s="198"/>
      <c r="AB792" s="199"/>
      <c r="AC792" s="199"/>
      <c r="AD792" s="201"/>
      <c r="AE792" s="202"/>
      <c r="AF792" s="202"/>
      <c r="AG792" s="203"/>
      <c r="AH792" s="203"/>
      <c r="AI792" s="203"/>
      <c r="AJ792" s="203"/>
      <c r="AK792" s="203"/>
      <c r="AL792" s="203"/>
      <c r="AM792" s="203"/>
      <c r="AN792" s="203"/>
      <c r="AO792" s="203"/>
      <c r="AP792" s="203"/>
      <c r="AQ792" s="203"/>
      <c r="AR792" s="203"/>
      <c r="AS792" s="203"/>
      <c r="AT792" s="203"/>
      <c r="AU792" s="203"/>
      <c r="AV792" s="203"/>
      <c r="AW792" s="203"/>
      <c r="AX792" s="203"/>
      <c r="AY792" s="203"/>
      <c r="AZ792" s="203"/>
      <c r="BA792" s="203"/>
      <c r="BB792" s="204"/>
      <c r="BC792" s="204"/>
      <c r="BD792" s="204"/>
      <c r="BE792" s="204"/>
      <c r="BF792" s="204"/>
      <c r="BG792" s="204"/>
      <c r="BH792" s="204"/>
      <c r="BI792" s="204"/>
      <c r="BJ792" s="204"/>
      <c r="BK792" s="204"/>
      <c r="BL792" s="204"/>
      <c r="BM792" s="204"/>
      <c r="BN792" s="204"/>
      <c r="BO792" s="204"/>
      <c r="BP792" s="204"/>
      <c r="BQ792" s="204"/>
      <c r="BR792" s="204"/>
      <c r="BS792" s="204"/>
      <c r="BT792" s="204"/>
      <c r="BU792" s="204"/>
      <c r="BV792" s="205"/>
      <c r="BW792" s="205"/>
      <c r="BX792" s="205"/>
      <c r="BY792" s="204"/>
      <c r="BZ792" s="204"/>
      <c r="CA792" s="204"/>
      <c r="CB792" s="205"/>
      <c r="CC792" s="204"/>
      <c r="CD792" s="205"/>
      <c r="CE792" s="204"/>
      <c r="CF792" s="204"/>
      <c r="CG792" s="204"/>
      <c r="CH792" s="206"/>
      <c r="CI792" s="204"/>
      <c r="CJ792" s="204"/>
      <c r="CK792" s="204"/>
      <c r="CL792" s="204"/>
      <c r="CM792" s="204"/>
      <c r="CN792" s="206"/>
      <c r="CO792" s="204"/>
      <c r="CP792" s="204"/>
      <c r="CQ792" s="204"/>
      <c r="CR792" s="207"/>
      <c r="CS792" s="207"/>
      <c r="CT792" s="208"/>
      <c r="CU792" s="209"/>
      <c r="CV792" s="208"/>
      <c r="CW792" s="207"/>
      <c r="CX792" s="207"/>
      <c r="CY792" s="207"/>
    </row>
    <row r="793" spans="3:103">
      <c r="Z793" s="198"/>
      <c r="AA793" s="198"/>
      <c r="AB793" s="199"/>
      <c r="AC793" s="199"/>
      <c r="AD793" s="199"/>
      <c r="AE793" s="202"/>
      <c r="AF793" s="202"/>
      <c r="AG793" s="202"/>
      <c r="AH793" s="203"/>
      <c r="AI793" s="203"/>
      <c r="AJ793" s="203"/>
      <c r="AK793" s="203"/>
      <c r="AL793" s="203"/>
      <c r="AM793" s="203"/>
      <c r="AN793" s="203"/>
      <c r="AO793" s="203"/>
      <c r="AP793" s="203"/>
      <c r="AQ793" s="203"/>
      <c r="AR793" s="203"/>
      <c r="AS793" s="203"/>
      <c r="AT793" s="203"/>
      <c r="AU793" s="203"/>
      <c r="AV793" s="203"/>
      <c r="AW793" s="203"/>
      <c r="AX793" s="203"/>
      <c r="AY793" s="203"/>
      <c r="AZ793" s="203"/>
      <c r="BA793" s="203"/>
      <c r="BB793" s="203"/>
      <c r="BC793" s="204"/>
      <c r="BD793" s="204"/>
      <c r="BE793" s="204"/>
      <c r="BF793" s="204"/>
      <c r="BG793" s="204"/>
      <c r="BH793" s="204"/>
      <c r="BI793" s="204"/>
      <c r="BJ793" s="204"/>
      <c r="BK793" s="204"/>
      <c r="BL793" s="204"/>
      <c r="BM793" s="204"/>
      <c r="BN793" s="204"/>
      <c r="BO793" s="204"/>
      <c r="BP793" s="204"/>
      <c r="BQ793" s="204"/>
      <c r="BR793" s="204"/>
      <c r="BS793" s="204"/>
      <c r="BT793" s="204"/>
      <c r="BU793" s="204"/>
      <c r="BV793" s="205"/>
      <c r="BW793" s="205"/>
      <c r="BX793" s="205"/>
      <c r="BY793" s="204"/>
      <c r="BZ793" s="204"/>
      <c r="CA793" s="204"/>
      <c r="CB793" s="205"/>
      <c r="CC793" s="204"/>
      <c r="CD793" s="205"/>
      <c r="CE793" s="204"/>
      <c r="CF793" s="204"/>
      <c r="CG793" s="204"/>
      <c r="CH793" s="206"/>
      <c r="CI793" s="204"/>
      <c r="CJ793" s="204"/>
      <c r="CK793" s="204"/>
      <c r="CL793" s="204"/>
      <c r="CM793" s="204"/>
      <c r="CN793" s="206"/>
      <c r="CO793" s="204"/>
      <c r="CP793" s="204"/>
      <c r="CQ793" s="204"/>
      <c r="CR793" s="204"/>
      <c r="CS793" s="207"/>
      <c r="CT793" s="208"/>
      <c r="CU793" s="209"/>
      <c r="CV793" s="208"/>
      <c r="CW793" s="207"/>
      <c r="CX793" s="207"/>
      <c r="CY793" s="207"/>
    </row>
    <row r="794" spans="3:103">
      <c r="C794" s="192"/>
      <c r="D794" s="192"/>
      <c r="E794" s="192"/>
      <c r="F794" s="192"/>
      <c r="G794" s="193"/>
      <c r="H794" s="192"/>
      <c r="I794" s="192"/>
      <c r="J794" s="194"/>
      <c r="K794" s="195"/>
      <c r="L794" s="195"/>
      <c r="M794" s="196"/>
      <c r="N794" s="197"/>
      <c r="O794" s="196"/>
      <c r="P794" s="198"/>
      <c r="Q794" s="198"/>
      <c r="R794" s="199"/>
      <c r="S794" s="199"/>
      <c r="T794" s="198"/>
      <c r="U794" s="199"/>
      <c r="V794" s="199"/>
      <c r="W794" s="199"/>
      <c r="X794" s="198"/>
      <c r="Y794" s="200"/>
    </row>
    <row r="795" spans="3:103">
      <c r="D795" s="192"/>
      <c r="E795" s="192"/>
      <c r="F795" s="192"/>
      <c r="H795" s="192"/>
      <c r="I795" s="192"/>
      <c r="J795" s="194"/>
      <c r="K795" s="192"/>
      <c r="L795" s="195"/>
      <c r="M795" s="195"/>
      <c r="N795" s="197"/>
      <c r="O795" s="196"/>
      <c r="P795" s="196"/>
      <c r="Q795" s="198"/>
      <c r="R795" s="199"/>
      <c r="S795" s="199"/>
      <c r="T795" s="198"/>
      <c r="U795" s="199"/>
      <c r="V795" s="199"/>
      <c r="W795" s="199"/>
      <c r="X795" s="198"/>
      <c r="Y795" s="200"/>
      <c r="Z795" s="198"/>
      <c r="AA795" s="198"/>
      <c r="AB795" s="199"/>
      <c r="AC795" s="199"/>
      <c r="AD795" s="201"/>
      <c r="AE795" s="202"/>
      <c r="AF795" s="202"/>
      <c r="AG795" s="203"/>
      <c r="AH795" s="203"/>
      <c r="AI795" s="203"/>
      <c r="AJ795" s="203"/>
      <c r="AK795" s="203"/>
      <c r="AL795" s="203"/>
      <c r="AM795" s="203"/>
      <c r="AN795" s="203"/>
      <c r="AO795" s="203"/>
      <c r="AP795" s="203"/>
      <c r="AQ795" s="203"/>
      <c r="AR795" s="203"/>
      <c r="AS795" s="203"/>
      <c r="AT795" s="203"/>
      <c r="AU795" s="203"/>
      <c r="AV795" s="203"/>
      <c r="AW795" s="203"/>
      <c r="AX795" s="203"/>
      <c r="AY795" s="203"/>
      <c r="AZ795" s="203"/>
      <c r="BA795" s="203"/>
      <c r="BB795" s="204"/>
      <c r="BC795" s="204"/>
      <c r="BD795" s="204"/>
      <c r="BE795" s="204"/>
      <c r="BF795" s="204"/>
      <c r="BG795" s="204"/>
      <c r="BH795" s="204"/>
      <c r="BI795" s="204"/>
      <c r="BJ795" s="204"/>
      <c r="BK795" s="204"/>
      <c r="BL795" s="204"/>
      <c r="BM795" s="204"/>
      <c r="BN795" s="204"/>
      <c r="BO795" s="204"/>
      <c r="BP795" s="204"/>
      <c r="BQ795" s="204"/>
      <c r="BR795" s="204"/>
      <c r="BS795" s="204"/>
      <c r="BT795" s="204"/>
      <c r="BU795" s="204"/>
      <c r="BV795" s="205"/>
      <c r="BW795" s="205"/>
      <c r="BX795" s="205"/>
      <c r="BY795" s="204"/>
      <c r="BZ795" s="204"/>
      <c r="CA795" s="204"/>
      <c r="CB795" s="205"/>
      <c r="CC795" s="204"/>
      <c r="CD795" s="205"/>
      <c r="CE795" s="204"/>
      <c r="CF795" s="204"/>
      <c r="CG795" s="204"/>
      <c r="CH795" s="206"/>
      <c r="CI795" s="204"/>
      <c r="CJ795" s="204"/>
      <c r="CK795" s="204"/>
      <c r="CL795" s="204"/>
      <c r="CM795" s="204"/>
      <c r="CN795" s="206"/>
      <c r="CO795" s="204"/>
      <c r="CP795" s="204"/>
      <c r="CQ795" s="204"/>
      <c r="CR795" s="207"/>
      <c r="CS795" s="207"/>
      <c r="CT795" s="208"/>
      <c r="CU795" s="209"/>
      <c r="CV795" s="208"/>
      <c r="CW795" s="207"/>
      <c r="CX795" s="207"/>
      <c r="CY795" s="207"/>
    </row>
    <row r="796" spans="3:103">
      <c r="Z796" s="198"/>
      <c r="AA796" s="198"/>
      <c r="AB796" s="199"/>
      <c r="AC796" s="199"/>
      <c r="AD796" s="199"/>
      <c r="AE796" s="202"/>
      <c r="AF796" s="202"/>
      <c r="AG796" s="202"/>
      <c r="AH796" s="203"/>
      <c r="AI796" s="203"/>
      <c r="AJ796" s="203"/>
      <c r="AK796" s="203"/>
      <c r="AL796" s="203"/>
      <c r="AM796" s="203"/>
      <c r="AN796" s="203"/>
      <c r="AO796" s="203"/>
      <c r="AP796" s="203"/>
      <c r="AQ796" s="203"/>
      <c r="AR796" s="203"/>
      <c r="AS796" s="203"/>
      <c r="AT796" s="203"/>
      <c r="AU796" s="203"/>
      <c r="AV796" s="203"/>
      <c r="AW796" s="203"/>
      <c r="AX796" s="203"/>
      <c r="AY796" s="203"/>
      <c r="AZ796" s="203"/>
      <c r="BA796" s="203"/>
      <c r="BB796" s="203"/>
      <c r="BC796" s="204"/>
      <c r="BD796" s="204"/>
      <c r="BE796" s="204"/>
      <c r="BF796" s="204"/>
      <c r="BG796" s="204"/>
      <c r="BH796" s="204"/>
      <c r="BI796" s="204"/>
      <c r="BJ796" s="204"/>
      <c r="BK796" s="204"/>
      <c r="BL796" s="204"/>
      <c r="BM796" s="204"/>
      <c r="BN796" s="204"/>
      <c r="BO796" s="204"/>
      <c r="BP796" s="204"/>
      <c r="BQ796" s="204"/>
      <c r="BR796" s="204"/>
      <c r="BS796" s="204"/>
      <c r="BT796" s="204"/>
      <c r="BU796" s="204"/>
      <c r="BV796" s="205"/>
      <c r="BW796" s="205"/>
      <c r="BX796" s="205"/>
      <c r="BY796" s="204"/>
      <c r="BZ796" s="204"/>
      <c r="CA796" s="204"/>
      <c r="CB796" s="205"/>
      <c r="CC796" s="204"/>
      <c r="CD796" s="205"/>
      <c r="CE796" s="204"/>
      <c r="CF796" s="204"/>
      <c r="CG796" s="204"/>
      <c r="CH796" s="206"/>
      <c r="CI796" s="204"/>
      <c r="CJ796" s="204"/>
      <c r="CK796" s="204"/>
      <c r="CL796" s="204"/>
      <c r="CM796" s="204"/>
      <c r="CN796" s="206"/>
      <c r="CO796" s="204"/>
      <c r="CP796" s="204"/>
      <c r="CQ796" s="204"/>
      <c r="CR796" s="204"/>
      <c r="CS796" s="207"/>
      <c r="CT796" s="208"/>
      <c r="CU796" s="209"/>
      <c r="CV796" s="208"/>
      <c r="CW796" s="207"/>
      <c r="CX796" s="207"/>
      <c r="CY796" s="207"/>
    </row>
    <row r="800" spans="3:103">
      <c r="C800" s="192"/>
      <c r="D800" s="192"/>
      <c r="E800" s="192"/>
      <c r="F800" s="192"/>
      <c r="G800" s="193"/>
      <c r="H800" s="192"/>
      <c r="I800" s="192"/>
      <c r="J800" s="194"/>
      <c r="K800" s="195"/>
      <c r="L800" s="195"/>
      <c r="M800" s="196"/>
      <c r="N800" s="197"/>
      <c r="O800" s="196"/>
      <c r="P800" s="198"/>
      <c r="Q800" s="198"/>
      <c r="R800" s="199"/>
      <c r="S800" s="199"/>
      <c r="T800" s="198"/>
      <c r="U800" s="199"/>
      <c r="V800" s="199"/>
      <c r="W800" s="199"/>
      <c r="X800" s="198"/>
      <c r="Y800" s="200"/>
    </row>
    <row r="801" spans="3:103">
      <c r="D801" s="192"/>
      <c r="E801" s="192"/>
      <c r="F801" s="192"/>
      <c r="H801" s="192"/>
      <c r="I801" s="192"/>
      <c r="J801" s="194"/>
      <c r="K801" s="192"/>
      <c r="L801" s="195"/>
      <c r="M801" s="195"/>
      <c r="N801" s="197"/>
      <c r="O801" s="196"/>
      <c r="P801" s="196"/>
      <c r="Q801" s="198"/>
      <c r="R801" s="199"/>
      <c r="S801" s="199"/>
      <c r="T801" s="198"/>
      <c r="U801" s="199"/>
      <c r="V801" s="199"/>
      <c r="W801" s="199"/>
      <c r="X801" s="198"/>
      <c r="Y801" s="200"/>
      <c r="Z801" s="198"/>
      <c r="AA801" s="198"/>
      <c r="AB801" s="199"/>
      <c r="AC801" s="199"/>
      <c r="AD801" s="201"/>
      <c r="AE801" s="202"/>
      <c r="AF801" s="202"/>
      <c r="AG801" s="203"/>
      <c r="AH801" s="203"/>
      <c r="AI801" s="203"/>
      <c r="AJ801" s="203"/>
      <c r="AK801" s="203"/>
      <c r="AL801" s="203"/>
      <c r="AM801" s="203"/>
      <c r="AN801" s="203"/>
      <c r="AO801" s="203"/>
      <c r="AP801" s="203"/>
      <c r="AQ801" s="203"/>
      <c r="AR801" s="203"/>
      <c r="AS801" s="203"/>
      <c r="AT801" s="203"/>
      <c r="AU801" s="203"/>
      <c r="AV801" s="203"/>
      <c r="AW801" s="203"/>
      <c r="AX801" s="203"/>
      <c r="AY801" s="203"/>
      <c r="AZ801" s="203"/>
      <c r="BA801" s="203"/>
      <c r="BB801" s="204"/>
      <c r="BC801" s="204"/>
      <c r="BD801" s="204"/>
      <c r="BE801" s="204"/>
      <c r="BF801" s="204"/>
      <c r="BG801" s="204"/>
      <c r="BH801" s="204"/>
      <c r="BI801" s="204"/>
      <c r="BJ801" s="204"/>
      <c r="BK801" s="204"/>
      <c r="BL801" s="204"/>
      <c r="BM801" s="204"/>
      <c r="BN801" s="204"/>
      <c r="BO801" s="204"/>
      <c r="BP801" s="204"/>
      <c r="BQ801" s="204"/>
      <c r="BR801" s="204"/>
      <c r="BS801" s="204"/>
      <c r="BT801" s="204"/>
      <c r="BU801" s="204"/>
      <c r="BV801" s="205"/>
      <c r="BW801" s="205"/>
      <c r="BX801" s="205"/>
      <c r="BY801" s="204"/>
      <c r="BZ801" s="204"/>
      <c r="CA801" s="204"/>
      <c r="CB801" s="205"/>
      <c r="CC801" s="204"/>
      <c r="CD801" s="205"/>
      <c r="CE801" s="204"/>
      <c r="CF801" s="204"/>
      <c r="CG801" s="204"/>
      <c r="CH801" s="206"/>
      <c r="CI801" s="204"/>
      <c r="CJ801" s="204"/>
      <c r="CK801" s="204"/>
      <c r="CL801" s="204"/>
      <c r="CM801" s="204"/>
      <c r="CN801" s="206"/>
      <c r="CO801" s="204"/>
      <c r="CP801" s="204"/>
      <c r="CQ801" s="204"/>
      <c r="CR801" s="207"/>
      <c r="CS801" s="207"/>
      <c r="CT801" s="208"/>
      <c r="CU801" s="209"/>
      <c r="CV801" s="208"/>
      <c r="CW801" s="207"/>
      <c r="CX801" s="207"/>
      <c r="CY801" s="207"/>
    </row>
    <row r="802" spans="3:103">
      <c r="Z802" s="198"/>
      <c r="AA802" s="198"/>
      <c r="AB802" s="199"/>
      <c r="AC802" s="199"/>
      <c r="AD802" s="199"/>
      <c r="AE802" s="202"/>
      <c r="AF802" s="202"/>
      <c r="AG802" s="202"/>
      <c r="AH802" s="203"/>
      <c r="AI802" s="203"/>
      <c r="AJ802" s="203"/>
      <c r="AK802" s="203"/>
      <c r="AL802" s="203"/>
      <c r="AM802" s="203"/>
      <c r="AN802" s="203"/>
      <c r="AO802" s="203"/>
      <c r="AP802" s="203"/>
      <c r="AQ802" s="203"/>
      <c r="AR802" s="203"/>
      <c r="AS802" s="203"/>
      <c r="AT802" s="203"/>
      <c r="AU802" s="203"/>
      <c r="AV802" s="203"/>
      <c r="AW802" s="203"/>
      <c r="AX802" s="203"/>
      <c r="AY802" s="203"/>
      <c r="AZ802" s="203"/>
      <c r="BA802" s="203"/>
      <c r="BB802" s="203"/>
      <c r="BC802" s="204"/>
      <c r="BD802" s="204"/>
      <c r="BE802" s="204"/>
      <c r="BF802" s="204"/>
      <c r="BG802" s="204"/>
      <c r="BH802" s="204"/>
      <c r="BI802" s="204"/>
      <c r="BJ802" s="204"/>
      <c r="BK802" s="204"/>
      <c r="BL802" s="204"/>
      <c r="BM802" s="204"/>
      <c r="BN802" s="204"/>
      <c r="BO802" s="204"/>
      <c r="BP802" s="204"/>
      <c r="BQ802" s="204"/>
      <c r="BR802" s="204"/>
      <c r="BS802" s="204"/>
      <c r="BT802" s="204"/>
      <c r="BU802" s="204"/>
      <c r="BV802" s="205"/>
      <c r="BW802" s="205"/>
      <c r="BX802" s="205"/>
      <c r="BY802" s="204"/>
      <c r="BZ802" s="204"/>
      <c r="CA802" s="204"/>
      <c r="CB802" s="205"/>
      <c r="CC802" s="204"/>
      <c r="CD802" s="205"/>
      <c r="CE802" s="204"/>
      <c r="CF802" s="204"/>
      <c r="CG802" s="204"/>
      <c r="CH802" s="206"/>
      <c r="CI802" s="204"/>
      <c r="CJ802" s="204"/>
      <c r="CK802" s="204"/>
      <c r="CL802" s="204"/>
      <c r="CM802" s="204"/>
      <c r="CN802" s="206"/>
      <c r="CO802" s="204"/>
      <c r="CP802" s="204"/>
      <c r="CQ802" s="204"/>
      <c r="CR802" s="204"/>
      <c r="CS802" s="207"/>
      <c r="CT802" s="208"/>
      <c r="CU802" s="209"/>
      <c r="CV802" s="208"/>
      <c r="CW802" s="207"/>
      <c r="CX802" s="207"/>
      <c r="CY802" s="207"/>
    </row>
    <row r="803" spans="3:103">
      <c r="C803" s="192"/>
      <c r="D803" s="192"/>
      <c r="E803" s="192"/>
      <c r="F803" s="192"/>
      <c r="G803" s="193"/>
      <c r="H803" s="192"/>
      <c r="I803" s="192"/>
      <c r="J803" s="194"/>
      <c r="K803" s="195"/>
      <c r="L803" s="195"/>
      <c r="M803" s="196"/>
      <c r="N803" s="197"/>
      <c r="O803" s="196"/>
      <c r="P803" s="198"/>
      <c r="Q803" s="198"/>
      <c r="R803" s="199"/>
      <c r="S803" s="199"/>
      <c r="T803" s="198"/>
      <c r="U803" s="199"/>
      <c r="V803" s="199"/>
      <c r="W803" s="199"/>
      <c r="X803" s="198"/>
      <c r="Y803" s="200"/>
    </row>
    <row r="804" spans="3:103">
      <c r="D804" s="192"/>
      <c r="E804" s="192"/>
      <c r="F804" s="192"/>
      <c r="H804" s="192"/>
      <c r="I804" s="192"/>
      <c r="J804" s="194"/>
      <c r="K804" s="192"/>
      <c r="L804" s="195"/>
      <c r="M804" s="195"/>
      <c r="N804" s="197"/>
      <c r="O804" s="196"/>
      <c r="P804" s="196"/>
      <c r="Q804" s="198"/>
      <c r="R804" s="199"/>
      <c r="S804" s="199"/>
      <c r="T804" s="198"/>
      <c r="U804" s="199"/>
      <c r="V804" s="199"/>
      <c r="W804" s="199"/>
      <c r="X804" s="198"/>
      <c r="Y804" s="200"/>
      <c r="Z804" s="198"/>
      <c r="AA804" s="198"/>
      <c r="AB804" s="199"/>
      <c r="AC804" s="199"/>
      <c r="AD804" s="201"/>
      <c r="AE804" s="202"/>
      <c r="AF804" s="202"/>
      <c r="AG804" s="203"/>
      <c r="AH804" s="203"/>
      <c r="AI804" s="203"/>
      <c r="AJ804" s="203"/>
      <c r="AK804" s="203"/>
      <c r="AL804" s="203"/>
      <c r="AM804" s="203"/>
      <c r="AN804" s="203"/>
      <c r="AO804" s="203"/>
      <c r="AP804" s="203"/>
      <c r="AQ804" s="203"/>
      <c r="AR804" s="203"/>
      <c r="AS804" s="203"/>
      <c r="AT804" s="203"/>
      <c r="AU804" s="203"/>
      <c r="AV804" s="203"/>
      <c r="AW804" s="203"/>
      <c r="AX804" s="203"/>
      <c r="AY804" s="203"/>
      <c r="AZ804" s="203"/>
      <c r="BA804" s="203"/>
      <c r="BB804" s="204"/>
      <c r="BC804" s="204"/>
      <c r="BD804" s="204"/>
      <c r="BE804" s="204"/>
      <c r="BF804" s="204"/>
      <c r="BG804" s="204"/>
      <c r="BH804" s="204"/>
      <c r="BI804" s="204"/>
      <c r="BJ804" s="204"/>
      <c r="BK804" s="204"/>
      <c r="BL804" s="204"/>
      <c r="BM804" s="204"/>
      <c r="BN804" s="204"/>
      <c r="BO804" s="204"/>
      <c r="BP804" s="204"/>
      <c r="BQ804" s="204"/>
      <c r="BR804" s="204"/>
      <c r="BS804" s="204"/>
      <c r="BT804" s="204"/>
      <c r="BU804" s="204"/>
      <c r="BV804" s="205"/>
      <c r="BW804" s="205"/>
      <c r="BX804" s="205"/>
      <c r="BY804" s="204"/>
      <c r="BZ804" s="204"/>
      <c r="CA804" s="204"/>
      <c r="CB804" s="205"/>
      <c r="CC804" s="204"/>
      <c r="CD804" s="205"/>
      <c r="CE804" s="204"/>
      <c r="CF804" s="204"/>
      <c r="CG804" s="204"/>
      <c r="CH804" s="206"/>
      <c r="CI804" s="204"/>
      <c r="CJ804" s="204"/>
      <c r="CK804" s="204"/>
      <c r="CL804" s="204"/>
      <c r="CM804" s="204"/>
      <c r="CN804" s="206"/>
      <c r="CO804" s="204"/>
      <c r="CP804" s="204"/>
      <c r="CQ804" s="204"/>
      <c r="CR804" s="207"/>
      <c r="CS804" s="207"/>
      <c r="CT804" s="208"/>
      <c r="CU804" s="209"/>
      <c r="CV804" s="208"/>
      <c r="CW804" s="207"/>
      <c r="CX804" s="207"/>
      <c r="CY804" s="207"/>
    </row>
    <row r="805" spans="3:103">
      <c r="Z805" s="198"/>
      <c r="AA805" s="198"/>
      <c r="AB805" s="199"/>
      <c r="AC805" s="199"/>
      <c r="AD805" s="199"/>
      <c r="AE805" s="202"/>
      <c r="AF805" s="202"/>
      <c r="AG805" s="202"/>
      <c r="AH805" s="203"/>
      <c r="AI805" s="203"/>
      <c r="AJ805" s="203"/>
      <c r="AK805" s="203"/>
      <c r="AL805" s="203"/>
      <c r="AM805" s="203"/>
      <c r="AN805" s="203"/>
      <c r="AO805" s="203"/>
      <c r="AP805" s="203"/>
      <c r="AQ805" s="203"/>
      <c r="AR805" s="203"/>
      <c r="AS805" s="203"/>
      <c r="AT805" s="203"/>
      <c r="AU805" s="203"/>
      <c r="AV805" s="203"/>
      <c r="AW805" s="203"/>
      <c r="AX805" s="203"/>
      <c r="AY805" s="203"/>
      <c r="AZ805" s="203"/>
      <c r="BA805" s="203"/>
      <c r="BB805" s="203"/>
      <c r="BC805" s="204"/>
      <c r="BD805" s="204"/>
      <c r="BE805" s="204"/>
      <c r="BF805" s="204"/>
      <c r="BG805" s="204"/>
      <c r="BH805" s="204"/>
      <c r="BI805" s="204"/>
      <c r="BJ805" s="204"/>
      <c r="BK805" s="204"/>
      <c r="BL805" s="204"/>
      <c r="BM805" s="204"/>
      <c r="BN805" s="204"/>
      <c r="BO805" s="204"/>
      <c r="BP805" s="204"/>
      <c r="BQ805" s="204"/>
      <c r="BR805" s="204"/>
      <c r="BS805" s="204"/>
      <c r="BT805" s="204"/>
      <c r="BU805" s="204"/>
      <c r="BV805" s="205"/>
      <c r="BW805" s="205"/>
      <c r="BX805" s="205"/>
      <c r="BY805" s="204"/>
      <c r="BZ805" s="204"/>
      <c r="CA805" s="204"/>
      <c r="CB805" s="205"/>
      <c r="CC805" s="204"/>
      <c r="CD805" s="205"/>
      <c r="CE805" s="204"/>
      <c r="CF805" s="204"/>
      <c r="CG805" s="204"/>
      <c r="CH805" s="206"/>
      <c r="CI805" s="204"/>
      <c r="CJ805" s="204"/>
      <c r="CK805" s="204"/>
      <c r="CL805" s="204"/>
      <c r="CM805" s="204"/>
      <c r="CN805" s="206"/>
      <c r="CO805" s="204"/>
      <c r="CP805" s="204"/>
      <c r="CQ805" s="204"/>
      <c r="CR805" s="204"/>
      <c r="CS805" s="207"/>
      <c r="CT805" s="208"/>
      <c r="CU805" s="209"/>
      <c r="CV805" s="208"/>
      <c r="CW805" s="207"/>
      <c r="CX805" s="207"/>
      <c r="CY805" s="207"/>
    </row>
    <row r="809" spans="3:103">
      <c r="C809" s="192"/>
      <c r="D809" s="192"/>
      <c r="E809" s="192"/>
      <c r="F809" s="192"/>
      <c r="G809" s="193"/>
      <c r="H809" s="192"/>
      <c r="I809" s="192"/>
      <c r="J809" s="194"/>
      <c r="K809" s="195"/>
      <c r="L809" s="195"/>
      <c r="M809" s="196"/>
      <c r="N809" s="197"/>
      <c r="O809" s="196"/>
      <c r="P809" s="198"/>
      <c r="Q809" s="198"/>
      <c r="R809" s="199"/>
      <c r="S809" s="199"/>
      <c r="T809" s="198"/>
      <c r="U809" s="199"/>
      <c r="V809" s="199"/>
      <c r="W809" s="199"/>
      <c r="X809" s="198"/>
      <c r="Y809" s="200"/>
    </row>
    <row r="810" spans="3:103">
      <c r="D810" s="192"/>
      <c r="E810" s="192"/>
      <c r="F810" s="192"/>
      <c r="H810" s="192"/>
      <c r="I810" s="192"/>
      <c r="J810" s="194"/>
      <c r="K810" s="192"/>
      <c r="L810" s="195"/>
      <c r="M810" s="195"/>
      <c r="N810" s="197"/>
      <c r="O810" s="196"/>
      <c r="P810" s="196"/>
      <c r="Q810" s="198"/>
      <c r="R810" s="199"/>
      <c r="S810" s="199"/>
      <c r="T810" s="198"/>
      <c r="U810" s="199"/>
      <c r="V810" s="199"/>
      <c r="W810" s="199"/>
      <c r="X810" s="198"/>
      <c r="Y810" s="200"/>
      <c r="Z810" s="198"/>
      <c r="AA810" s="198"/>
      <c r="AB810" s="199"/>
      <c r="AC810" s="199"/>
      <c r="AD810" s="201"/>
      <c r="AE810" s="202"/>
      <c r="AF810" s="202"/>
      <c r="AG810" s="203"/>
      <c r="AH810" s="203"/>
      <c r="AI810" s="203"/>
      <c r="AJ810" s="203"/>
      <c r="AK810" s="203"/>
      <c r="AL810" s="203"/>
      <c r="AM810" s="203"/>
      <c r="AN810" s="203"/>
      <c r="AO810" s="203"/>
      <c r="AP810" s="203"/>
      <c r="AQ810" s="203"/>
      <c r="AR810" s="203"/>
      <c r="AS810" s="203"/>
      <c r="AT810" s="203"/>
      <c r="AU810" s="203"/>
      <c r="AV810" s="203"/>
      <c r="AW810" s="203"/>
      <c r="AX810" s="203"/>
      <c r="AY810" s="203"/>
      <c r="AZ810" s="203"/>
      <c r="BA810" s="203"/>
      <c r="BB810" s="204"/>
      <c r="BC810" s="204"/>
      <c r="BD810" s="204"/>
      <c r="BE810" s="204"/>
      <c r="BF810" s="204"/>
      <c r="BG810" s="204"/>
      <c r="BH810" s="204"/>
      <c r="BI810" s="204"/>
      <c r="BJ810" s="204"/>
      <c r="BK810" s="204"/>
      <c r="BL810" s="204"/>
      <c r="BM810" s="204"/>
      <c r="BN810" s="204"/>
      <c r="BO810" s="204"/>
      <c r="BP810" s="204"/>
      <c r="BQ810" s="204"/>
      <c r="BR810" s="204"/>
      <c r="BS810" s="204"/>
      <c r="BT810" s="204"/>
      <c r="BU810" s="204"/>
      <c r="BV810" s="205"/>
      <c r="BW810" s="205"/>
      <c r="BX810" s="205"/>
      <c r="BY810" s="204"/>
      <c r="BZ810" s="204"/>
      <c r="CA810" s="204"/>
      <c r="CB810" s="205"/>
      <c r="CC810" s="204"/>
      <c r="CD810" s="205"/>
      <c r="CE810" s="204"/>
      <c r="CF810" s="204"/>
      <c r="CG810" s="204"/>
      <c r="CH810" s="206"/>
      <c r="CI810" s="204"/>
      <c r="CJ810" s="204"/>
      <c r="CK810" s="204"/>
      <c r="CL810" s="204"/>
      <c r="CM810" s="204"/>
      <c r="CN810" s="206"/>
      <c r="CO810" s="204"/>
      <c r="CP810" s="204"/>
      <c r="CQ810" s="204"/>
      <c r="CR810" s="207"/>
      <c r="CS810" s="207"/>
      <c r="CT810" s="208"/>
      <c r="CU810" s="209"/>
      <c r="CV810" s="208"/>
      <c r="CW810" s="207"/>
      <c r="CX810" s="207"/>
      <c r="CY810" s="207"/>
    </row>
    <row r="811" spans="3:103">
      <c r="Z811" s="198"/>
      <c r="AA811" s="198"/>
      <c r="AB811" s="199"/>
      <c r="AC811" s="199"/>
      <c r="AD811" s="199"/>
      <c r="AE811" s="202"/>
      <c r="AF811" s="202"/>
      <c r="AG811" s="202"/>
      <c r="AH811" s="203"/>
      <c r="AI811" s="203"/>
      <c r="AJ811" s="203"/>
      <c r="AK811" s="203"/>
      <c r="AL811" s="203"/>
      <c r="AM811" s="203"/>
      <c r="AN811" s="203"/>
      <c r="AO811" s="203"/>
      <c r="AP811" s="203"/>
      <c r="AQ811" s="203"/>
      <c r="AR811" s="203"/>
      <c r="AS811" s="203"/>
      <c r="AT811" s="203"/>
      <c r="AU811" s="203"/>
      <c r="AV811" s="203"/>
      <c r="AW811" s="203"/>
      <c r="AX811" s="203"/>
      <c r="AY811" s="203"/>
      <c r="AZ811" s="203"/>
      <c r="BA811" s="203"/>
      <c r="BB811" s="203"/>
      <c r="BC811" s="204"/>
      <c r="BD811" s="204"/>
      <c r="BE811" s="204"/>
      <c r="BF811" s="204"/>
      <c r="BG811" s="204"/>
      <c r="BH811" s="204"/>
      <c r="BI811" s="204"/>
      <c r="BJ811" s="204"/>
      <c r="BK811" s="204"/>
      <c r="BL811" s="204"/>
      <c r="BM811" s="204"/>
      <c r="BN811" s="204"/>
      <c r="BO811" s="204"/>
      <c r="BP811" s="204"/>
      <c r="BQ811" s="204"/>
      <c r="BR811" s="204"/>
      <c r="BS811" s="204"/>
      <c r="BT811" s="204"/>
      <c r="BU811" s="204"/>
      <c r="BV811" s="205"/>
      <c r="BW811" s="205"/>
      <c r="BX811" s="205"/>
      <c r="BY811" s="204"/>
      <c r="BZ811" s="204"/>
      <c r="CA811" s="204"/>
      <c r="CB811" s="205"/>
      <c r="CC811" s="204"/>
      <c r="CD811" s="205"/>
      <c r="CE811" s="204"/>
      <c r="CF811" s="204"/>
      <c r="CG811" s="204"/>
      <c r="CH811" s="206"/>
      <c r="CI811" s="204"/>
      <c r="CJ811" s="204"/>
      <c r="CK811" s="204"/>
      <c r="CL811" s="204"/>
      <c r="CM811" s="204"/>
      <c r="CN811" s="206"/>
      <c r="CO811" s="204"/>
      <c r="CP811" s="204"/>
      <c r="CQ811" s="204"/>
      <c r="CR811" s="204"/>
      <c r="CS811" s="207"/>
      <c r="CT811" s="208"/>
      <c r="CU811" s="209"/>
      <c r="CV811" s="208"/>
      <c r="CW811" s="207"/>
      <c r="CX811" s="207"/>
      <c r="CY811" s="207"/>
    </row>
    <row r="812" spans="3:103">
      <c r="C812" s="192"/>
      <c r="D812" s="192"/>
      <c r="E812" s="192"/>
      <c r="F812" s="192"/>
      <c r="G812" s="193"/>
      <c r="H812" s="192"/>
      <c r="I812" s="192"/>
      <c r="J812" s="194"/>
      <c r="K812" s="195"/>
      <c r="L812" s="195"/>
      <c r="M812" s="196"/>
      <c r="N812" s="197"/>
      <c r="O812" s="196"/>
      <c r="P812" s="198"/>
      <c r="Q812" s="198"/>
      <c r="R812" s="199"/>
      <c r="S812" s="199"/>
      <c r="T812" s="198"/>
      <c r="U812" s="199"/>
      <c r="V812" s="199"/>
      <c r="W812" s="199"/>
      <c r="X812" s="198"/>
      <c r="Y812" s="200"/>
    </row>
    <row r="813" spans="3:103">
      <c r="D813" s="192"/>
      <c r="E813" s="192"/>
      <c r="F813" s="192"/>
      <c r="H813" s="192"/>
      <c r="I813" s="192"/>
      <c r="J813" s="194"/>
      <c r="K813" s="192"/>
      <c r="L813" s="195"/>
      <c r="M813" s="195"/>
      <c r="N813" s="197"/>
      <c r="O813" s="196"/>
      <c r="P813" s="196"/>
      <c r="Q813" s="198"/>
      <c r="R813" s="199"/>
      <c r="S813" s="199"/>
      <c r="T813" s="198"/>
      <c r="U813" s="199"/>
      <c r="V813" s="199"/>
      <c r="W813" s="199"/>
      <c r="X813" s="198"/>
      <c r="Y813" s="200"/>
      <c r="Z813" s="198"/>
      <c r="AA813" s="198"/>
      <c r="AB813" s="199"/>
      <c r="AC813" s="199"/>
      <c r="AD813" s="201"/>
      <c r="AE813" s="202"/>
      <c r="AF813" s="202"/>
      <c r="AG813" s="203"/>
      <c r="AH813" s="203"/>
      <c r="AI813" s="203"/>
      <c r="AJ813" s="203"/>
      <c r="AK813" s="203"/>
      <c r="AL813" s="203"/>
      <c r="AM813" s="203"/>
      <c r="AN813" s="203"/>
      <c r="AO813" s="203"/>
      <c r="AP813" s="203"/>
      <c r="AQ813" s="203"/>
      <c r="AR813" s="203"/>
      <c r="AS813" s="203"/>
      <c r="AT813" s="203"/>
      <c r="AU813" s="203"/>
      <c r="AV813" s="203"/>
      <c r="AW813" s="203"/>
      <c r="AX813" s="203"/>
      <c r="AY813" s="203"/>
      <c r="AZ813" s="203"/>
      <c r="BA813" s="203"/>
      <c r="BB813" s="204"/>
      <c r="BC813" s="204"/>
      <c r="BD813" s="204"/>
      <c r="BE813" s="204"/>
      <c r="BF813" s="204"/>
      <c r="BG813" s="204"/>
      <c r="BH813" s="204"/>
      <c r="BI813" s="204"/>
      <c r="BJ813" s="204"/>
      <c r="BK813" s="204"/>
      <c r="BL813" s="204"/>
      <c r="BM813" s="204"/>
      <c r="BN813" s="204"/>
      <c r="BO813" s="204"/>
      <c r="BP813" s="204"/>
      <c r="BQ813" s="204"/>
      <c r="BR813" s="204"/>
      <c r="BS813" s="204"/>
      <c r="BT813" s="204"/>
      <c r="BU813" s="204"/>
      <c r="BV813" s="205"/>
      <c r="BW813" s="205"/>
      <c r="BX813" s="205"/>
      <c r="BY813" s="204"/>
      <c r="BZ813" s="204"/>
      <c r="CA813" s="204"/>
      <c r="CB813" s="205"/>
      <c r="CC813" s="204"/>
      <c r="CD813" s="205"/>
      <c r="CE813" s="204"/>
      <c r="CF813" s="204"/>
      <c r="CG813" s="204"/>
      <c r="CH813" s="206"/>
      <c r="CI813" s="204"/>
      <c r="CJ813" s="204"/>
      <c r="CK813" s="204"/>
      <c r="CL813" s="204"/>
      <c r="CM813" s="204"/>
      <c r="CN813" s="206"/>
      <c r="CO813" s="204"/>
      <c r="CP813" s="204"/>
      <c r="CQ813" s="204"/>
      <c r="CR813" s="207"/>
      <c r="CS813" s="207"/>
      <c r="CT813" s="208"/>
      <c r="CU813" s="209"/>
      <c r="CV813" s="208"/>
      <c r="CW813" s="207"/>
      <c r="CX813" s="207"/>
      <c r="CY813" s="207"/>
    </row>
    <row r="814" spans="3:103">
      <c r="Z814" s="198"/>
      <c r="AA814" s="198"/>
      <c r="AB814" s="199"/>
      <c r="AC814" s="199"/>
      <c r="AD814" s="199"/>
      <c r="AE814" s="202"/>
      <c r="AF814" s="202"/>
      <c r="AG814" s="202"/>
      <c r="AH814" s="203"/>
      <c r="AI814" s="203"/>
      <c r="AJ814" s="203"/>
      <c r="AK814" s="203"/>
      <c r="AL814" s="203"/>
      <c r="AM814" s="203"/>
      <c r="AN814" s="203"/>
      <c r="AO814" s="203"/>
      <c r="AP814" s="203"/>
      <c r="AQ814" s="203"/>
      <c r="AR814" s="203"/>
      <c r="AS814" s="203"/>
      <c r="AT814" s="203"/>
      <c r="AU814" s="203"/>
      <c r="AV814" s="203"/>
      <c r="AW814" s="203"/>
      <c r="AX814" s="203"/>
      <c r="AY814" s="203"/>
      <c r="AZ814" s="203"/>
      <c r="BA814" s="203"/>
      <c r="BB814" s="203"/>
      <c r="BC814" s="204"/>
      <c r="BD814" s="204"/>
      <c r="BE814" s="204"/>
      <c r="BF814" s="204"/>
      <c r="BG814" s="204"/>
      <c r="BH814" s="204"/>
      <c r="BI814" s="204"/>
      <c r="BJ814" s="204"/>
      <c r="BK814" s="204"/>
      <c r="BL814" s="204"/>
      <c r="BM814" s="204"/>
      <c r="BN814" s="204"/>
      <c r="BO814" s="204"/>
      <c r="BP814" s="204"/>
      <c r="BQ814" s="204"/>
      <c r="BR814" s="204"/>
      <c r="BS814" s="204"/>
      <c r="BT814" s="204"/>
      <c r="BU814" s="204"/>
      <c r="BV814" s="205"/>
      <c r="BW814" s="205"/>
      <c r="BX814" s="205"/>
      <c r="BY814" s="204"/>
      <c r="BZ814" s="204"/>
      <c r="CA814" s="204"/>
      <c r="CB814" s="205"/>
      <c r="CC814" s="204"/>
      <c r="CD814" s="205"/>
      <c r="CE814" s="204"/>
      <c r="CF814" s="204"/>
      <c r="CG814" s="204"/>
      <c r="CH814" s="206"/>
      <c r="CI814" s="204"/>
      <c r="CJ814" s="204"/>
      <c r="CK814" s="204"/>
      <c r="CL814" s="204"/>
      <c r="CM814" s="204"/>
      <c r="CN814" s="206"/>
      <c r="CO814" s="204"/>
      <c r="CP814" s="204"/>
      <c r="CQ814" s="204"/>
      <c r="CR814" s="204"/>
      <c r="CS814" s="207"/>
      <c r="CT814" s="208"/>
      <c r="CU814" s="209"/>
      <c r="CV814" s="208"/>
      <c r="CW814" s="207"/>
      <c r="CX814" s="207"/>
      <c r="CY814" s="207"/>
    </row>
    <row r="818" spans="3:103">
      <c r="C818" s="192"/>
      <c r="D818" s="192"/>
      <c r="E818" s="192"/>
      <c r="F818" s="192"/>
      <c r="G818" s="193"/>
      <c r="H818" s="192"/>
      <c r="I818" s="192"/>
      <c r="J818" s="194"/>
      <c r="K818" s="195"/>
      <c r="L818" s="195"/>
      <c r="M818" s="196"/>
      <c r="N818" s="197"/>
      <c r="O818" s="196"/>
      <c r="P818" s="198"/>
      <c r="Q818" s="198"/>
      <c r="R818" s="199"/>
      <c r="S818" s="199"/>
      <c r="T818" s="198"/>
      <c r="U818" s="199"/>
      <c r="V818" s="199"/>
      <c r="W818" s="199"/>
      <c r="X818" s="198"/>
      <c r="Y818" s="200"/>
    </row>
    <row r="819" spans="3:103">
      <c r="D819" s="192"/>
      <c r="E819" s="192"/>
      <c r="F819" s="192"/>
      <c r="H819" s="192"/>
      <c r="I819" s="192"/>
      <c r="J819" s="194"/>
      <c r="K819" s="192"/>
      <c r="L819" s="195"/>
      <c r="M819" s="195"/>
      <c r="N819" s="197"/>
      <c r="O819" s="196"/>
      <c r="P819" s="196"/>
      <c r="Q819" s="198"/>
      <c r="R819" s="199"/>
      <c r="S819" s="199"/>
      <c r="T819" s="198"/>
      <c r="U819" s="199"/>
      <c r="V819" s="199"/>
      <c r="W819" s="199"/>
      <c r="X819" s="198"/>
      <c r="Y819" s="200"/>
      <c r="Z819" s="198"/>
      <c r="AA819" s="198"/>
      <c r="AB819" s="199"/>
      <c r="AC819" s="199"/>
      <c r="AD819" s="201"/>
      <c r="AE819" s="202"/>
      <c r="AF819" s="202"/>
      <c r="AG819" s="203"/>
      <c r="AH819" s="203"/>
      <c r="AI819" s="203"/>
      <c r="AJ819" s="203"/>
      <c r="AK819" s="203"/>
      <c r="AL819" s="203"/>
      <c r="AM819" s="203"/>
      <c r="AN819" s="203"/>
      <c r="AO819" s="203"/>
      <c r="AP819" s="203"/>
      <c r="AQ819" s="203"/>
      <c r="AR819" s="203"/>
      <c r="AS819" s="203"/>
      <c r="AT819" s="203"/>
      <c r="AU819" s="203"/>
      <c r="AV819" s="203"/>
      <c r="AW819" s="203"/>
      <c r="AX819" s="203"/>
      <c r="AY819" s="203"/>
      <c r="AZ819" s="203"/>
      <c r="BA819" s="203"/>
      <c r="BB819" s="204"/>
      <c r="BC819" s="204"/>
      <c r="BD819" s="204"/>
      <c r="BE819" s="204"/>
      <c r="BF819" s="204"/>
      <c r="BG819" s="204"/>
      <c r="BH819" s="204"/>
      <c r="BI819" s="204"/>
      <c r="BJ819" s="204"/>
      <c r="BK819" s="204"/>
      <c r="BL819" s="204"/>
      <c r="BM819" s="204"/>
      <c r="BN819" s="204"/>
      <c r="BO819" s="204"/>
      <c r="BP819" s="204"/>
      <c r="BQ819" s="204"/>
      <c r="BR819" s="204"/>
      <c r="BS819" s="204"/>
      <c r="BT819" s="204"/>
      <c r="BU819" s="204"/>
      <c r="BV819" s="205"/>
      <c r="BW819" s="205"/>
      <c r="BX819" s="205"/>
      <c r="BY819" s="204"/>
      <c r="BZ819" s="204"/>
      <c r="CA819" s="204"/>
      <c r="CB819" s="205"/>
      <c r="CC819" s="204"/>
      <c r="CD819" s="205"/>
      <c r="CE819" s="204"/>
      <c r="CF819" s="204"/>
      <c r="CG819" s="204"/>
      <c r="CH819" s="206"/>
      <c r="CI819" s="204"/>
      <c r="CJ819" s="204"/>
      <c r="CK819" s="204"/>
      <c r="CL819" s="204"/>
      <c r="CM819" s="204"/>
      <c r="CN819" s="206"/>
      <c r="CO819" s="204"/>
      <c r="CP819" s="204"/>
      <c r="CQ819" s="204"/>
      <c r="CR819" s="207"/>
      <c r="CS819" s="207"/>
      <c r="CT819" s="208"/>
      <c r="CU819" s="209"/>
      <c r="CV819" s="208"/>
      <c r="CW819" s="207"/>
      <c r="CX819" s="207"/>
      <c r="CY819" s="207"/>
    </row>
    <row r="820" spans="3:103">
      <c r="Z820" s="198"/>
      <c r="AA820" s="198"/>
      <c r="AB820" s="199"/>
      <c r="AC820" s="199"/>
      <c r="AD820" s="199"/>
      <c r="AE820" s="202"/>
      <c r="AF820" s="202"/>
      <c r="AG820" s="202"/>
      <c r="AH820" s="203"/>
      <c r="AI820" s="203"/>
      <c r="AJ820" s="203"/>
      <c r="AK820" s="203"/>
      <c r="AL820" s="203"/>
      <c r="AM820" s="203"/>
      <c r="AN820" s="203"/>
      <c r="AO820" s="203"/>
      <c r="AP820" s="203"/>
      <c r="AQ820" s="203"/>
      <c r="AR820" s="203"/>
      <c r="AS820" s="203"/>
      <c r="AT820" s="203"/>
      <c r="AU820" s="203"/>
      <c r="AV820" s="203"/>
      <c r="AW820" s="203"/>
      <c r="AX820" s="203"/>
      <c r="AY820" s="203"/>
      <c r="AZ820" s="203"/>
      <c r="BA820" s="203"/>
      <c r="BB820" s="203"/>
      <c r="BC820" s="204"/>
      <c r="BD820" s="204"/>
      <c r="BE820" s="204"/>
      <c r="BF820" s="204"/>
      <c r="BG820" s="204"/>
      <c r="BH820" s="204"/>
      <c r="BI820" s="204"/>
      <c r="BJ820" s="204"/>
      <c r="BK820" s="204"/>
      <c r="BL820" s="204"/>
      <c r="BM820" s="204"/>
      <c r="BN820" s="204"/>
      <c r="BO820" s="204"/>
      <c r="BP820" s="204"/>
      <c r="BQ820" s="204"/>
      <c r="BR820" s="204"/>
      <c r="BS820" s="204"/>
      <c r="BT820" s="204"/>
      <c r="BU820" s="204"/>
      <c r="BV820" s="205"/>
      <c r="BW820" s="205"/>
      <c r="BX820" s="205"/>
      <c r="BY820" s="204"/>
      <c r="BZ820" s="204"/>
      <c r="CA820" s="204"/>
      <c r="CB820" s="205"/>
      <c r="CC820" s="204"/>
      <c r="CD820" s="205"/>
      <c r="CE820" s="204"/>
      <c r="CF820" s="204"/>
      <c r="CG820" s="204"/>
      <c r="CH820" s="206"/>
      <c r="CI820" s="204"/>
      <c r="CJ820" s="204"/>
      <c r="CK820" s="204"/>
      <c r="CL820" s="204"/>
      <c r="CM820" s="204"/>
      <c r="CN820" s="206"/>
      <c r="CO820" s="204"/>
      <c r="CP820" s="204"/>
      <c r="CQ820" s="204"/>
      <c r="CR820" s="204"/>
      <c r="CS820" s="207"/>
      <c r="CT820" s="208"/>
      <c r="CU820" s="209"/>
      <c r="CV820" s="208"/>
      <c r="CW820" s="207"/>
      <c r="CX820" s="207"/>
      <c r="CY820" s="207"/>
    </row>
    <row r="821" spans="3:103">
      <c r="C821" s="192"/>
      <c r="D821" s="192"/>
      <c r="E821" s="192"/>
      <c r="F821" s="192"/>
      <c r="G821" s="193"/>
      <c r="H821" s="192"/>
      <c r="I821" s="192"/>
      <c r="J821" s="194"/>
      <c r="K821" s="195"/>
      <c r="L821" s="195"/>
      <c r="M821" s="196"/>
      <c r="N821" s="197"/>
      <c r="O821" s="196"/>
      <c r="P821" s="198"/>
      <c r="Q821" s="198"/>
      <c r="R821" s="199"/>
      <c r="S821" s="199"/>
      <c r="T821" s="198"/>
      <c r="U821" s="199"/>
      <c r="V821" s="199"/>
      <c r="W821" s="199"/>
      <c r="X821" s="198"/>
      <c r="Y821" s="200"/>
    </row>
    <row r="822" spans="3:103">
      <c r="D822" s="192"/>
      <c r="E822" s="192"/>
      <c r="F822" s="192"/>
      <c r="H822" s="192"/>
      <c r="I822" s="192"/>
      <c r="J822" s="194"/>
      <c r="K822" s="192"/>
      <c r="L822" s="195"/>
      <c r="M822" s="195"/>
      <c r="N822" s="197"/>
      <c r="O822" s="196"/>
      <c r="P822" s="196"/>
      <c r="Q822" s="198"/>
      <c r="R822" s="199"/>
      <c r="S822" s="199"/>
      <c r="T822" s="198"/>
      <c r="U822" s="199"/>
      <c r="V822" s="199"/>
      <c r="W822" s="199"/>
      <c r="X822" s="198"/>
      <c r="Y822" s="200"/>
      <c r="Z822" s="198"/>
      <c r="AA822" s="198"/>
      <c r="AB822" s="199"/>
      <c r="AC822" s="199"/>
      <c r="AD822" s="201"/>
      <c r="AE822" s="202"/>
      <c r="AF822" s="202"/>
      <c r="AG822" s="203"/>
      <c r="AH822" s="203"/>
      <c r="AI822" s="203"/>
      <c r="AJ822" s="203"/>
      <c r="AK822" s="203"/>
      <c r="AL822" s="203"/>
      <c r="AM822" s="203"/>
      <c r="AN822" s="203"/>
      <c r="AO822" s="203"/>
      <c r="AP822" s="203"/>
      <c r="AQ822" s="203"/>
      <c r="AR822" s="203"/>
      <c r="AS822" s="203"/>
      <c r="AT822" s="203"/>
      <c r="AU822" s="203"/>
      <c r="AV822" s="203"/>
      <c r="AW822" s="203"/>
      <c r="AX822" s="203"/>
      <c r="AY822" s="203"/>
      <c r="AZ822" s="203"/>
      <c r="BA822" s="203"/>
      <c r="BB822" s="204"/>
      <c r="BC822" s="204"/>
      <c r="BD822" s="204"/>
      <c r="BE822" s="204"/>
      <c r="BF822" s="204"/>
      <c r="BG822" s="204"/>
      <c r="BH822" s="204"/>
      <c r="BI822" s="204"/>
      <c r="BJ822" s="204"/>
      <c r="BK822" s="204"/>
      <c r="BL822" s="204"/>
      <c r="BM822" s="204"/>
      <c r="BN822" s="204"/>
      <c r="BO822" s="204"/>
      <c r="BP822" s="204"/>
      <c r="BQ822" s="204"/>
      <c r="BR822" s="204"/>
      <c r="BS822" s="204"/>
      <c r="BT822" s="204"/>
      <c r="BU822" s="204"/>
      <c r="BV822" s="205"/>
      <c r="BW822" s="205"/>
      <c r="BX822" s="205"/>
      <c r="BY822" s="204"/>
      <c r="BZ822" s="204"/>
      <c r="CA822" s="204"/>
      <c r="CB822" s="205"/>
      <c r="CC822" s="204"/>
      <c r="CD822" s="205"/>
      <c r="CE822" s="204"/>
      <c r="CF822" s="204"/>
      <c r="CG822" s="204"/>
      <c r="CH822" s="206"/>
      <c r="CI822" s="204"/>
      <c r="CJ822" s="204"/>
      <c r="CK822" s="204"/>
      <c r="CL822" s="204"/>
      <c r="CM822" s="204"/>
      <c r="CN822" s="206"/>
      <c r="CO822" s="204"/>
      <c r="CP822" s="204"/>
      <c r="CQ822" s="204"/>
      <c r="CR822" s="207"/>
      <c r="CS822" s="207"/>
      <c r="CT822" s="208"/>
      <c r="CU822" s="209"/>
      <c r="CV822" s="208"/>
      <c r="CW822" s="207"/>
      <c r="CX822" s="207"/>
      <c r="CY822" s="207"/>
    </row>
    <row r="823" spans="3:103">
      <c r="Z823" s="198"/>
      <c r="AA823" s="198"/>
      <c r="AB823" s="199"/>
      <c r="AC823" s="199"/>
      <c r="AD823" s="199"/>
      <c r="AE823" s="202"/>
      <c r="AF823" s="202"/>
      <c r="AG823" s="202"/>
      <c r="AH823" s="203"/>
      <c r="AI823" s="203"/>
      <c r="AJ823" s="203"/>
      <c r="AK823" s="203"/>
      <c r="AL823" s="203"/>
      <c r="AM823" s="203"/>
      <c r="AN823" s="203"/>
      <c r="AO823" s="203"/>
      <c r="AP823" s="203"/>
      <c r="AQ823" s="203"/>
      <c r="AR823" s="203"/>
      <c r="AS823" s="203"/>
      <c r="AT823" s="203"/>
      <c r="AU823" s="203"/>
      <c r="AV823" s="203"/>
      <c r="AW823" s="203"/>
      <c r="AX823" s="203"/>
      <c r="AY823" s="203"/>
      <c r="AZ823" s="203"/>
      <c r="BA823" s="203"/>
      <c r="BB823" s="203"/>
      <c r="BC823" s="204"/>
      <c r="BD823" s="204"/>
      <c r="BE823" s="204"/>
      <c r="BF823" s="204"/>
      <c r="BG823" s="204"/>
      <c r="BH823" s="204"/>
      <c r="BI823" s="204"/>
      <c r="BJ823" s="204"/>
      <c r="BK823" s="204"/>
      <c r="BL823" s="204"/>
      <c r="BM823" s="204"/>
      <c r="BN823" s="204"/>
      <c r="BO823" s="204"/>
      <c r="BP823" s="204"/>
      <c r="BQ823" s="204"/>
      <c r="BR823" s="204"/>
      <c r="BS823" s="204"/>
      <c r="BT823" s="204"/>
      <c r="BU823" s="204"/>
      <c r="BV823" s="205"/>
      <c r="BW823" s="205"/>
      <c r="BX823" s="205"/>
      <c r="BY823" s="204"/>
      <c r="BZ823" s="204"/>
      <c r="CA823" s="204"/>
      <c r="CB823" s="205"/>
      <c r="CC823" s="204"/>
      <c r="CD823" s="205"/>
      <c r="CE823" s="204"/>
      <c r="CF823" s="204"/>
      <c r="CG823" s="204"/>
      <c r="CH823" s="206"/>
      <c r="CI823" s="204"/>
      <c r="CJ823" s="204"/>
      <c r="CK823" s="204"/>
      <c r="CL823" s="204"/>
      <c r="CM823" s="204"/>
      <c r="CN823" s="206"/>
      <c r="CO823" s="204"/>
      <c r="CP823" s="204"/>
      <c r="CQ823" s="204"/>
      <c r="CR823" s="204"/>
      <c r="CS823" s="207"/>
      <c r="CT823" s="208"/>
      <c r="CU823" s="209"/>
      <c r="CV823" s="208"/>
      <c r="CW823" s="207"/>
      <c r="CX823" s="207"/>
      <c r="CY823" s="207"/>
    </row>
    <row r="827" spans="3:103">
      <c r="C827" s="192"/>
      <c r="D827" s="192"/>
      <c r="E827" s="192"/>
      <c r="F827" s="192"/>
      <c r="G827" s="193"/>
      <c r="H827" s="192"/>
      <c r="I827" s="192"/>
      <c r="J827" s="194"/>
      <c r="K827" s="195"/>
      <c r="L827" s="195"/>
      <c r="M827" s="196"/>
      <c r="N827" s="197"/>
      <c r="O827" s="196"/>
      <c r="P827" s="198"/>
      <c r="Q827" s="198"/>
      <c r="R827" s="199"/>
      <c r="S827" s="199"/>
      <c r="T827" s="198"/>
      <c r="U827" s="199"/>
      <c r="V827" s="199"/>
      <c r="W827" s="199"/>
      <c r="X827" s="198"/>
      <c r="Y827" s="200"/>
    </row>
    <row r="828" spans="3:103">
      <c r="D828" s="192"/>
      <c r="E828" s="192"/>
      <c r="F828" s="192"/>
      <c r="H828" s="192"/>
      <c r="I828" s="192"/>
      <c r="J828" s="194"/>
      <c r="K828" s="192"/>
      <c r="L828" s="195"/>
      <c r="M828" s="195"/>
      <c r="N828" s="197"/>
      <c r="O828" s="196"/>
      <c r="P828" s="196"/>
      <c r="Q828" s="198"/>
      <c r="R828" s="199"/>
      <c r="S828" s="199"/>
      <c r="T828" s="198"/>
      <c r="U828" s="199"/>
      <c r="V828" s="199"/>
      <c r="W828" s="199"/>
      <c r="X828" s="198"/>
      <c r="Y828" s="200"/>
      <c r="Z828" s="198"/>
      <c r="AA828" s="198"/>
      <c r="AB828" s="199"/>
      <c r="AC828" s="199"/>
      <c r="AD828" s="201"/>
      <c r="AE828" s="202"/>
      <c r="AF828" s="202"/>
      <c r="AG828" s="203"/>
      <c r="AH828" s="203"/>
      <c r="AI828" s="203"/>
      <c r="AJ828" s="203"/>
      <c r="AK828" s="203"/>
      <c r="AL828" s="203"/>
      <c r="AM828" s="203"/>
      <c r="AN828" s="203"/>
      <c r="AO828" s="203"/>
      <c r="AP828" s="203"/>
      <c r="AQ828" s="203"/>
      <c r="AR828" s="203"/>
      <c r="AS828" s="203"/>
      <c r="AT828" s="203"/>
      <c r="AU828" s="203"/>
      <c r="AV828" s="203"/>
      <c r="AW828" s="203"/>
      <c r="AX828" s="203"/>
      <c r="AY828" s="203"/>
      <c r="AZ828" s="203"/>
      <c r="BA828" s="203"/>
      <c r="BB828" s="204"/>
      <c r="BC828" s="204"/>
      <c r="BD828" s="204"/>
      <c r="BE828" s="204"/>
      <c r="BF828" s="204"/>
      <c r="BG828" s="204"/>
      <c r="BH828" s="204"/>
      <c r="BI828" s="204"/>
      <c r="BJ828" s="204"/>
      <c r="BK828" s="204"/>
      <c r="BL828" s="204"/>
      <c r="BM828" s="204"/>
      <c r="BN828" s="204"/>
      <c r="BO828" s="204"/>
      <c r="BP828" s="204"/>
      <c r="BQ828" s="204"/>
      <c r="BR828" s="204"/>
      <c r="BS828" s="204"/>
      <c r="BT828" s="204"/>
      <c r="BU828" s="204"/>
      <c r="BV828" s="205"/>
      <c r="BW828" s="205"/>
      <c r="BX828" s="205"/>
      <c r="BY828" s="204"/>
      <c r="BZ828" s="204"/>
      <c r="CA828" s="204"/>
      <c r="CB828" s="205"/>
      <c r="CC828" s="204"/>
      <c r="CD828" s="205"/>
      <c r="CE828" s="204"/>
      <c r="CF828" s="204"/>
      <c r="CG828" s="204"/>
      <c r="CH828" s="206"/>
      <c r="CI828" s="204"/>
      <c r="CJ828" s="204"/>
      <c r="CK828" s="204"/>
      <c r="CL828" s="204"/>
      <c r="CM828" s="204"/>
      <c r="CN828" s="206"/>
      <c r="CO828" s="204"/>
      <c r="CP828" s="204"/>
      <c r="CQ828" s="204"/>
      <c r="CR828" s="207"/>
      <c r="CS828" s="207"/>
      <c r="CT828" s="208"/>
      <c r="CU828" s="209"/>
      <c r="CV828" s="208"/>
      <c r="CW828" s="207"/>
      <c r="CX828" s="207"/>
      <c r="CY828" s="207"/>
    </row>
    <row r="829" spans="3:103">
      <c r="Z829" s="198"/>
      <c r="AA829" s="198"/>
      <c r="AB829" s="199"/>
      <c r="AC829" s="199"/>
      <c r="AD829" s="199"/>
      <c r="AE829" s="202"/>
      <c r="AF829" s="202"/>
      <c r="AG829" s="202"/>
      <c r="AH829" s="203"/>
      <c r="AI829" s="203"/>
      <c r="AJ829" s="203"/>
      <c r="AK829" s="203"/>
      <c r="AL829" s="203"/>
      <c r="AM829" s="203"/>
      <c r="AN829" s="203"/>
      <c r="AO829" s="203"/>
      <c r="AP829" s="203"/>
      <c r="AQ829" s="203"/>
      <c r="AR829" s="203"/>
      <c r="AS829" s="203"/>
      <c r="AT829" s="203"/>
      <c r="AU829" s="203"/>
      <c r="AV829" s="203"/>
      <c r="AW829" s="203"/>
      <c r="AX829" s="203"/>
      <c r="AY829" s="203"/>
      <c r="AZ829" s="203"/>
      <c r="BA829" s="203"/>
      <c r="BB829" s="203"/>
      <c r="BC829" s="204"/>
      <c r="BD829" s="204"/>
      <c r="BE829" s="204"/>
      <c r="BF829" s="204"/>
      <c r="BG829" s="204"/>
      <c r="BH829" s="204"/>
      <c r="BI829" s="204"/>
      <c r="BJ829" s="204"/>
      <c r="BK829" s="204"/>
      <c r="BL829" s="204"/>
      <c r="BM829" s="204"/>
      <c r="BN829" s="204"/>
      <c r="BO829" s="204"/>
      <c r="BP829" s="204"/>
      <c r="BQ829" s="204"/>
      <c r="BR829" s="204"/>
      <c r="BS829" s="204"/>
      <c r="BT829" s="204"/>
      <c r="BU829" s="204"/>
      <c r="BV829" s="205"/>
      <c r="BW829" s="205"/>
      <c r="BX829" s="205"/>
      <c r="BY829" s="204"/>
      <c r="BZ829" s="204"/>
      <c r="CA829" s="204"/>
      <c r="CB829" s="205"/>
      <c r="CC829" s="204"/>
      <c r="CD829" s="205"/>
      <c r="CE829" s="204"/>
      <c r="CF829" s="204"/>
      <c r="CG829" s="204"/>
      <c r="CH829" s="206"/>
      <c r="CI829" s="204"/>
      <c r="CJ829" s="204"/>
      <c r="CK829" s="204"/>
      <c r="CL829" s="204"/>
      <c r="CM829" s="204"/>
      <c r="CN829" s="206"/>
      <c r="CO829" s="204"/>
      <c r="CP829" s="204"/>
      <c r="CQ829" s="204"/>
      <c r="CR829" s="204"/>
      <c r="CS829" s="207"/>
      <c r="CT829" s="208"/>
      <c r="CU829" s="209"/>
      <c r="CV829" s="208"/>
      <c r="CW829" s="207"/>
      <c r="CX829" s="207"/>
      <c r="CY829" s="207"/>
    </row>
    <row r="830" spans="3:103">
      <c r="C830" s="192"/>
      <c r="D830" s="192"/>
      <c r="E830" s="192"/>
      <c r="F830" s="192"/>
      <c r="G830" s="193"/>
      <c r="H830" s="192"/>
      <c r="I830" s="192"/>
      <c r="J830" s="194"/>
      <c r="K830" s="195"/>
      <c r="L830" s="195"/>
      <c r="M830" s="196"/>
      <c r="N830" s="197"/>
      <c r="O830" s="196"/>
      <c r="P830" s="198"/>
      <c r="Q830" s="198"/>
      <c r="R830" s="199"/>
      <c r="S830" s="199"/>
      <c r="T830" s="198"/>
      <c r="U830" s="199"/>
      <c r="V830" s="199"/>
      <c r="W830" s="199"/>
      <c r="X830" s="198"/>
      <c r="Y830" s="200"/>
    </row>
    <row r="831" spans="3:103">
      <c r="D831" s="192"/>
      <c r="E831" s="192"/>
      <c r="F831" s="192"/>
      <c r="H831" s="192"/>
      <c r="I831" s="192"/>
      <c r="J831" s="194"/>
      <c r="K831" s="192"/>
      <c r="L831" s="195"/>
      <c r="M831" s="195"/>
      <c r="N831" s="197"/>
      <c r="O831" s="196"/>
      <c r="P831" s="196"/>
      <c r="Q831" s="198"/>
      <c r="R831" s="199"/>
      <c r="S831" s="199"/>
      <c r="T831" s="198"/>
      <c r="U831" s="199"/>
      <c r="V831" s="199"/>
      <c r="W831" s="199"/>
      <c r="X831" s="198"/>
      <c r="Y831" s="200"/>
      <c r="Z831" s="198"/>
      <c r="AA831" s="198"/>
      <c r="AB831" s="199"/>
      <c r="AC831" s="199"/>
      <c r="AD831" s="201"/>
      <c r="AE831" s="202"/>
      <c r="AF831" s="202"/>
      <c r="AG831" s="203"/>
      <c r="AH831" s="203"/>
      <c r="AI831" s="203"/>
      <c r="AJ831" s="203"/>
      <c r="AK831" s="203"/>
      <c r="AL831" s="203"/>
      <c r="AM831" s="203"/>
      <c r="AN831" s="203"/>
      <c r="AO831" s="203"/>
      <c r="AP831" s="203"/>
      <c r="AQ831" s="203"/>
      <c r="AR831" s="203"/>
      <c r="AS831" s="203"/>
      <c r="AT831" s="203"/>
      <c r="AU831" s="203"/>
      <c r="AV831" s="203"/>
      <c r="AW831" s="203"/>
      <c r="AX831" s="203"/>
      <c r="AY831" s="203"/>
      <c r="AZ831" s="203"/>
      <c r="BA831" s="203"/>
      <c r="BB831" s="204"/>
      <c r="BC831" s="204"/>
      <c r="BD831" s="204"/>
      <c r="BE831" s="204"/>
      <c r="BF831" s="204"/>
      <c r="BG831" s="204"/>
      <c r="BH831" s="204"/>
      <c r="BI831" s="204"/>
      <c r="BJ831" s="204"/>
      <c r="BK831" s="204"/>
      <c r="BL831" s="204"/>
      <c r="BM831" s="204"/>
      <c r="BN831" s="204"/>
      <c r="BO831" s="204"/>
      <c r="BP831" s="204"/>
      <c r="BQ831" s="204"/>
      <c r="BR831" s="204"/>
      <c r="BS831" s="204"/>
      <c r="BT831" s="204"/>
      <c r="BU831" s="204"/>
      <c r="BV831" s="205"/>
      <c r="BW831" s="205"/>
      <c r="BX831" s="205"/>
      <c r="BY831" s="204"/>
      <c r="BZ831" s="204"/>
      <c r="CA831" s="204"/>
      <c r="CB831" s="205"/>
      <c r="CC831" s="204"/>
      <c r="CD831" s="205"/>
      <c r="CE831" s="204"/>
      <c r="CF831" s="204"/>
      <c r="CG831" s="204"/>
      <c r="CH831" s="206"/>
      <c r="CI831" s="204"/>
      <c r="CJ831" s="204"/>
      <c r="CK831" s="204"/>
      <c r="CL831" s="204"/>
      <c r="CM831" s="204"/>
      <c r="CN831" s="206"/>
      <c r="CO831" s="204"/>
      <c r="CP831" s="204"/>
      <c r="CQ831" s="204"/>
      <c r="CR831" s="207"/>
      <c r="CS831" s="207"/>
      <c r="CT831" s="208"/>
      <c r="CU831" s="209"/>
      <c r="CV831" s="208"/>
      <c r="CW831" s="207"/>
      <c r="CX831" s="207"/>
      <c r="CY831" s="207"/>
    </row>
    <row r="832" spans="3:103">
      <c r="Z832" s="198"/>
      <c r="AA832" s="198"/>
      <c r="AB832" s="199"/>
      <c r="AC832" s="199"/>
      <c r="AD832" s="199"/>
      <c r="AE832" s="202"/>
      <c r="AF832" s="202"/>
      <c r="AG832" s="202"/>
      <c r="AH832" s="203"/>
      <c r="AI832" s="203"/>
      <c r="AJ832" s="203"/>
      <c r="AK832" s="203"/>
      <c r="AL832" s="203"/>
      <c r="AM832" s="203"/>
      <c r="AN832" s="203"/>
      <c r="AO832" s="203"/>
      <c r="AP832" s="203"/>
      <c r="AQ832" s="203"/>
      <c r="AR832" s="203"/>
      <c r="AS832" s="203"/>
      <c r="AT832" s="203"/>
      <c r="AU832" s="203"/>
      <c r="AV832" s="203"/>
      <c r="AW832" s="203"/>
      <c r="AX832" s="203"/>
      <c r="AY832" s="203"/>
      <c r="AZ832" s="203"/>
      <c r="BA832" s="203"/>
      <c r="BB832" s="203"/>
      <c r="BC832" s="204"/>
      <c r="BD832" s="204"/>
      <c r="BE832" s="204"/>
      <c r="BF832" s="204"/>
      <c r="BG832" s="204"/>
      <c r="BH832" s="204"/>
      <c r="BI832" s="204"/>
      <c r="BJ832" s="204"/>
      <c r="BK832" s="204"/>
      <c r="BL832" s="204"/>
      <c r="BM832" s="204"/>
      <c r="BN832" s="204"/>
      <c r="BO832" s="204"/>
      <c r="BP832" s="204"/>
      <c r="BQ832" s="204"/>
      <c r="BR832" s="204"/>
      <c r="BS832" s="204"/>
      <c r="BT832" s="204"/>
      <c r="BU832" s="204"/>
      <c r="BV832" s="205"/>
      <c r="BW832" s="205"/>
      <c r="BX832" s="205"/>
      <c r="BY832" s="204"/>
      <c r="BZ832" s="204"/>
      <c r="CA832" s="204"/>
      <c r="CB832" s="205"/>
      <c r="CC832" s="204"/>
      <c r="CD832" s="205"/>
      <c r="CE832" s="204"/>
      <c r="CF832" s="204"/>
      <c r="CG832" s="204"/>
      <c r="CH832" s="206"/>
      <c r="CI832" s="204"/>
      <c r="CJ832" s="204"/>
      <c r="CK832" s="204"/>
      <c r="CL832" s="204"/>
      <c r="CM832" s="204"/>
      <c r="CN832" s="206"/>
      <c r="CO832" s="204"/>
      <c r="CP832" s="204"/>
      <c r="CQ832" s="204"/>
      <c r="CR832" s="204"/>
      <c r="CS832" s="207"/>
      <c r="CT832" s="208"/>
      <c r="CU832" s="209"/>
      <c r="CV832" s="208"/>
      <c r="CW832" s="207"/>
      <c r="CX832" s="207"/>
      <c r="CY832" s="207"/>
    </row>
    <row r="836" spans="3:103">
      <c r="C836" s="192"/>
      <c r="D836" s="192"/>
      <c r="E836" s="192"/>
      <c r="F836" s="192"/>
      <c r="G836" s="193"/>
      <c r="H836" s="192"/>
      <c r="I836" s="192"/>
      <c r="J836" s="194"/>
      <c r="K836" s="195"/>
      <c r="L836" s="195"/>
      <c r="M836" s="196"/>
      <c r="N836" s="197"/>
      <c r="O836" s="196"/>
      <c r="P836" s="198"/>
      <c r="Q836" s="198"/>
      <c r="R836" s="199"/>
      <c r="S836" s="199"/>
      <c r="T836" s="198"/>
      <c r="U836" s="199"/>
      <c r="V836" s="199"/>
      <c r="W836" s="199"/>
      <c r="X836" s="198"/>
      <c r="Y836" s="200"/>
    </row>
    <row r="837" spans="3:103">
      <c r="D837" s="192"/>
      <c r="E837" s="192"/>
      <c r="F837" s="192"/>
      <c r="H837" s="192"/>
      <c r="I837" s="192"/>
      <c r="J837" s="194"/>
      <c r="K837" s="192"/>
      <c r="L837" s="195"/>
      <c r="M837" s="195"/>
      <c r="N837" s="197"/>
      <c r="O837" s="196"/>
      <c r="P837" s="196"/>
      <c r="Q837" s="198"/>
      <c r="R837" s="199"/>
      <c r="S837" s="199"/>
      <c r="T837" s="198"/>
      <c r="U837" s="199"/>
      <c r="V837" s="199"/>
      <c r="W837" s="199"/>
      <c r="X837" s="198"/>
      <c r="Y837" s="200"/>
      <c r="Z837" s="198"/>
      <c r="AA837" s="198"/>
      <c r="AB837" s="199"/>
      <c r="AC837" s="199"/>
      <c r="AD837" s="201"/>
      <c r="AE837" s="202"/>
      <c r="AF837" s="202"/>
      <c r="AG837" s="203"/>
      <c r="AH837" s="203"/>
      <c r="AI837" s="203"/>
      <c r="AJ837" s="203"/>
      <c r="AK837" s="203"/>
      <c r="AL837" s="203"/>
      <c r="AM837" s="203"/>
      <c r="AN837" s="203"/>
      <c r="AO837" s="203"/>
      <c r="AP837" s="203"/>
      <c r="AQ837" s="203"/>
      <c r="AR837" s="203"/>
      <c r="AS837" s="203"/>
      <c r="AT837" s="203"/>
      <c r="AU837" s="203"/>
      <c r="AV837" s="203"/>
      <c r="AW837" s="203"/>
      <c r="AX837" s="203"/>
      <c r="AY837" s="203"/>
      <c r="AZ837" s="203"/>
      <c r="BA837" s="203"/>
      <c r="BB837" s="204"/>
      <c r="BC837" s="204"/>
      <c r="BD837" s="204"/>
      <c r="BE837" s="204"/>
      <c r="BF837" s="204"/>
      <c r="BG837" s="204"/>
      <c r="BH837" s="204"/>
      <c r="BI837" s="204"/>
      <c r="BJ837" s="204"/>
      <c r="BK837" s="204"/>
      <c r="BL837" s="204"/>
      <c r="BM837" s="204"/>
      <c r="BN837" s="204"/>
      <c r="BO837" s="204"/>
      <c r="BP837" s="204"/>
      <c r="BQ837" s="204"/>
      <c r="BR837" s="204"/>
      <c r="BS837" s="204"/>
      <c r="BT837" s="204"/>
      <c r="BU837" s="204"/>
      <c r="BV837" s="205"/>
      <c r="BW837" s="205"/>
      <c r="BX837" s="205"/>
      <c r="BY837" s="204"/>
      <c r="BZ837" s="204"/>
      <c r="CA837" s="204"/>
      <c r="CB837" s="205"/>
      <c r="CC837" s="204"/>
      <c r="CD837" s="205"/>
      <c r="CE837" s="204"/>
      <c r="CF837" s="204"/>
      <c r="CG837" s="204"/>
      <c r="CH837" s="206"/>
      <c r="CI837" s="204"/>
      <c r="CJ837" s="204"/>
      <c r="CK837" s="204"/>
      <c r="CL837" s="204"/>
      <c r="CM837" s="204"/>
      <c r="CN837" s="206"/>
      <c r="CO837" s="204"/>
      <c r="CP837" s="204"/>
      <c r="CQ837" s="204"/>
      <c r="CR837" s="207"/>
      <c r="CS837" s="207"/>
      <c r="CT837" s="208"/>
      <c r="CU837" s="209"/>
      <c r="CV837" s="208"/>
      <c r="CW837" s="207"/>
      <c r="CX837" s="207"/>
      <c r="CY837" s="207"/>
    </row>
    <row r="838" spans="3:103">
      <c r="Z838" s="198"/>
      <c r="AA838" s="198"/>
      <c r="AB838" s="199"/>
      <c r="AC838" s="199"/>
      <c r="AD838" s="199"/>
      <c r="AE838" s="202"/>
      <c r="AF838" s="202"/>
      <c r="AG838" s="202"/>
      <c r="AH838" s="203"/>
      <c r="AI838" s="203"/>
      <c r="AJ838" s="203"/>
      <c r="AK838" s="203"/>
      <c r="AL838" s="203"/>
      <c r="AM838" s="203"/>
      <c r="AN838" s="203"/>
      <c r="AO838" s="203"/>
      <c r="AP838" s="203"/>
      <c r="AQ838" s="203"/>
      <c r="AR838" s="203"/>
      <c r="AS838" s="203"/>
      <c r="AT838" s="203"/>
      <c r="AU838" s="203"/>
      <c r="AV838" s="203"/>
      <c r="AW838" s="203"/>
      <c r="AX838" s="203"/>
      <c r="AY838" s="203"/>
      <c r="AZ838" s="203"/>
      <c r="BA838" s="203"/>
      <c r="BB838" s="203"/>
      <c r="BC838" s="204"/>
      <c r="BD838" s="204"/>
      <c r="BE838" s="204"/>
      <c r="BF838" s="204"/>
      <c r="BG838" s="204"/>
      <c r="BH838" s="204"/>
      <c r="BI838" s="204"/>
      <c r="BJ838" s="204"/>
      <c r="BK838" s="204"/>
      <c r="BL838" s="204"/>
      <c r="BM838" s="204"/>
      <c r="BN838" s="204"/>
      <c r="BO838" s="204"/>
      <c r="BP838" s="204"/>
      <c r="BQ838" s="204"/>
      <c r="BR838" s="204"/>
      <c r="BS838" s="204"/>
      <c r="BT838" s="204"/>
      <c r="BU838" s="204"/>
      <c r="BV838" s="205"/>
      <c r="BW838" s="205"/>
      <c r="BX838" s="205"/>
      <c r="BY838" s="204"/>
      <c r="BZ838" s="204"/>
      <c r="CA838" s="204"/>
      <c r="CB838" s="205"/>
      <c r="CC838" s="204"/>
      <c r="CD838" s="205"/>
      <c r="CE838" s="204"/>
      <c r="CF838" s="204"/>
      <c r="CG838" s="204"/>
      <c r="CH838" s="206"/>
      <c r="CI838" s="204"/>
      <c r="CJ838" s="204"/>
      <c r="CK838" s="204"/>
      <c r="CL838" s="204"/>
      <c r="CM838" s="204"/>
      <c r="CN838" s="206"/>
      <c r="CO838" s="204"/>
      <c r="CP838" s="204"/>
      <c r="CQ838" s="204"/>
      <c r="CR838" s="204"/>
      <c r="CS838" s="207"/>
      <c r="CT838" s="208"/>
      <c r="CU838" s="209"/>
      <c r="CV838" s="208"/>
      <c r="CW838" s="207"/>
      <c r="CX838" s="207"/>
      <c r="CY838" s="207"/>
    </row>
    <row r="839" spans="3:103">
      <c r="C839" s="192"/>
      <c r="D839" s="192"/>
      <c r="E839" s="192"/>
      <c r="F839" s="192"/>
      <c r="G839" s="193"/>
      <c r="H839" s="192"/>
      <c r="I839" s="192"/>
      <c r="J839" s="194"/>
      <c r="K839" s="195"/>
      <c r="L839" s="195"/>
      <c r="M839" s="196"/>
      <c r="N839" s="197"/>
      <c r="O839" s="196"/>
      <c r="P839" s="198"/>
      <c r="Q839" s="198"/>
      <c r="R839" s="199"/>
      <c r="S839" s="199"/>
      <c r="T839" s="198"/>
      <c r="U839" s="199"/>
      <c r="V839" s="199"/>
      <c r="W839" s="199"/>
      <c r="X839" s="198"/>
      <c r="Y839" s="200"/>
    </row>
    <row r="840" spans="3:103">
      <c r="D840" s="192"/>
      <c r="E840" s="192"/>
      <c r="F840" s="192"/>
      <c r="H840" s="192"/>
      <c r="I840" s="192"/>
      <c r="J840" s="194"/>
      <c r="K840" s="192"/>
      <c r="L840" s="195"/>
      <c r="M840" s="195"/>
      <c r="N840" s="197"/>
      <c r="O840" s="196"/>
      <c r="P840" s="196"/>
      <c r="Q840" s="198"/>
      <c r="R840" s="199"/>
      <c r="S840" s="199"/>
      <c r="T840" s="198"/>
      <c r="U840" s="199"/>
      <c r="V840" s="199"/>
      <c r="W840" s="199"/>
      <c r="X840" s="198"/>
      <c r="Y840" s="200"/>
      <c r="Z840" s="198"/>
      <c r="AA840" s="198"/>
      <c r="AB840" s="199"/>
      <c r="AC840" s="199"/>
      <c r="AD840" s="201"/>
      <c r="AE840" s="202"/>
      <c r="AF840" s="202"/>
      <c r="AG840" s="203"/>
      <c r="AH840" s="203"/>
      <c r="AI840" s="203"/>
      <c r="AJ840" s="203"/>
      <c r="AK840" s="203"/>
      <c r="AL840" s="203"/>
      <c r="AM840" s="203"/>
      <c r="AN840" s="203"/>
      <c r="AO840" s="203"/>
      <c r="AP840" s="203"/>
      <c r="AQ840" s="203"/>
      <c r="AR840" s="203"/>
      <c r="AS840" s="203"/>
      <c r="AT840" s="203"/>
      <c r="AU840" s="203"/>
      <c r="AV840" s="203"/>
      <c r="AW840" s="203"/>
      <c r="AX840" s="203"/>
      <c r="AY840" s="203"/>
      <c r="AZ840" s="203"/>
      <c r="BA840" s="203"/>
      <c r="BB840" s="204"/>
      <c r="BC840" s="204"/>
      <c r="BD840" s="204"/>
      <c r="BE840" s="204"/>
      <c r="BF840" s="204"/>
      <c r="BG840" s="204"/>
      <c r="BH840" s="204"/>
      <c r="BI840" s="204"/>
      <c r="BJ840" s="204"/>
      <c r="BK840" s="204"/>
      <c r="BL840" s="204"/>
      <c r="BM840" s="204"/>
      <c r="BN840" s="204"/>
      <c r="BO840" s="204"/>
      <c r="BP840" s="204"/>
      <c r="BQ840" s="204"/>
      <c r="BR840" s="204"/>
      <c r="BS840" s="204"/>
      <c r="BT840" s="204"/>
      <c r="BU840" s="204"/>
      <c r="BV840" s="205"/>
      <c r="BW840" s="205"/>
      <c r="BX840" s="205"/>
      <c r="BY840" s="204"/>
      <c r="BZ840" s="204"/>
      <c r="CA840" s="204"/>
      <c r="CB840" s="205"/>
      <c r="CC840" s="204"/>
      <c r="CD840" s="205"/>
      <c r="CE840" s="204"/>
      <c r="CF840" s="204"/>
      <c r="CG840" s="204"/>
      <c r="CH840" s="206"/>
      <c r="CI840" s="204"/>
      <c r="CJ840" s="204"/>
      <c r="CK840" s="204"/>
      <c r="CL840" s="204"/>
      <c r="CM840" s="204"/>
      <c r="CN840" s="206"/>
      <c r="CO840" s="204"/>
      <c r="CP840" s="204"/>
      <c r="CQ840" s="204"/>
      <c r="CR840" s="207"/>
      <c r="CS840" s="207"/>
      <c r="CT840" s="208"/>
      <c r="CU840" s="209"/>
      <c r="CV840" s="208"/>
      <c r="CW840" s="207"/>
      <c r="CX840" s="207"/>
      <c r="CY840" s="207"/>
    </row>
    <row r="841" spans="3:103">
      <c r="Z841" s="198"/>
      <c r="AA841" s="198"/>
      <c r="AB841" s="199"/>
      <c r="AC841" s="199"/>
      <c r="AD841" s="199"/>
      <c r="AE841" s="202"/>
      <c r="AF841" s="202"/>
      <c r="AG841" s="202"/>
      <c r="AH841" s="203"/>
      <c r="AI841" s="203"/>
      <c r="AJ841" s="203"/>
      <c r="AK841" s="203"/>
      <c r="AL841" s="203"/>
      <c r="AM841" s="203"/>
      <c r="AN841" s="203"/>
      <c r="AO841" s="203"/>
      <c r="AP841" s="203"/>
      <c r="AQ841" s="203"/>
      <c r="AR841" s="203"/>
      <c r="AS841" s="203"/>
      <c r="AT841" s="203"/>
      <c r="AU841" s="203"/>
      <c r="AV841" s="203"/>
      <c r="AW841" s="203"/>
      <c r="AX841" s="203"/>
      <c r="AY841" s="203"/>
      <c r="AZ841" s="203"/>
      <c r="BA841" s="203"/>
      <c r="BB841" s="203"/>
      <c r="BC841" s="204"/>
      <c r="BD841" s="204"/>
      <c r="BE841" s="204"/>
      <c r="BF841" s="204"/>
      <c r="BG841" s="204"/>
      <c r="BH841" s="204"/>
      <c r="BI841" s="204"/>
      <c r="BJ841" s="204"/>
      <c r="BK841" s="204"/>
      <c r="BL841" s="204"/>
      <c r="BM841" s="204"/>
      <c r="BN841" s="204"/>
      <c r="BO841" s="204"/>
      <c r="BP841" s="204"/>
      <c r="BQ841" s="204"/>
      <c r="BR841" s="204"/>
      <c r="BS841" s="204"/>
      <c r="BT841" s="204"/>
      <c r="BU841" s="204"/>
      <c r="BV841" s="205"/>
      <c r="BW841" s="205"/>
      <c r="BX841" s="205"/>
      <c r="BY841" s="204"/>
      <c r="BZ841" s="204"/>
      <c r="CA841" s="204"/>
      <c r="CB841" s="205"/>
      <c r="CC841" s="204"/>
      <c r="CD841" s="205"/>
      <c r="CE841" s="204"/>
      <c r="CF841" s="204"/>
      <c r="CG841" s="204"/>
      <c r="CH841" s="206"/>
      <c r="CI841" s="204"/>
      <c r="CJ841" s="204"/>
      <c r="CK841" s="204"/>
      <c r="CL841" s="204"/>
      <c r="CM841" s="204"/>
      <c r="CN841" s="206"/>
      <c r="CO841" s="204"/>
      <c r="CP841" s="204"/>
      <c r="CQ841" s="204"/>
      <c r="CR841" s="204"/>
      <c r="CS841" s="207"/>
      <c r="CT841" s="208"/>
      <c r="CU841" s="209"/>
      <c r="CV841" s="208"/>
      <c r="CW841" s="207"/>
      <c r="CX841" s="207"/>
      <c r="CY841" s="207"/>
    </row>
    <row r="845" spans="3:103">
      <c r="C845" s="192"/>
      <c r="D845" s="192"/>
      <c r="E845" s="192"/>
      <c r="F845" s="192"/>
      <c r="G845" s="193"/>
      <c r="H845" s="192"/>
      <c r="I845" s="192"/>
      <c r="J845" s="194"/>
      <c r="K845" s="195"/>
      <c r="L845" s="195"/>
      <c r="M845" s="196"/>
      <c r="N845" s="197"/>
      <c r="O845" s="196"/>
      <c r="P845" s="198"/>
      <c r="Q845" s="198"/>
      <c r="R845" s="199"/>
      <c r="S845" s="199"/>
      <c r="T845" s="198"/>
      <c r="U845" s="199"/>
      <c r="V845" s="199"/>
      <c r="W845" s="199"/>
      <c r="X845" s="198"/>
      <c r="Y845" s="200"/>
    </row>
    <row r="846" spans="3:103">
      <c r="D846" s="192"/>
      <c r="E846" s="192"/>
      <c r="F846" s="192"/>
      <c r="H846" s="192"/>
      <c r="I846" s="192"/>
      <c r="J846" s="194"/>
      <c r="K846" s="192"/>
      <c r="L846" s="195"/>
      <c r="M846" s="195"/>
      <c r="N846" s="197"/>
      <c r="O846" s="196"/>
      <c r="P846" s="196"/>
      <c r="Q846" s="198"/>
      <c r="R846" s="199"/>
      <c r="S846" s="199"/>
      <c r="T846" s="198"/>
      <c r="U846" s="199"/>
      <c r="V846" s="199"/>
      <c r="W846" s="199"/>
      <c r="X846" s="198"/>
      <c r="Y846" s="200"/>
      <c r="Z846" s="198"/>
      <c r="AA846" s="198"/>
      <c r="AB846" s="199"/>
      <c r="AC846" s="199"/>
      <c r="AD846" s="201"/>
      <c r="AE846" s="202"/>
      <c r="AF846" s="202"/>
      <c r="AG846" s="203"/>
      <c r="AH846" s="203"/>
      <c r="AI846" s="203"/>
      <c r="AJ846" s="203"/>
      <c r="AK846" s="203"/>
      <c r="AL846" s="203"/>
      <c r="AM846" s="203"/>
      <c r="AN846" s="203"/>
      <c r="AO846" s="203"/>
      <c r="AP846" s="203"/>
      <c r="AQ846" s="203"/>
      <c r="AR846" s="203"/>
      <c r="AS846" s="203"/>
      <c r="AT846" s="203"/>
      <c r="AU846" s="203"/>
      <c r="AV846" s="203"/>
      <c r="AW846" s="203"/>
      <c r="AX846" s="203"/>
      <c r="AY846" s="203"/>
      <c r="AZ846" s="203"/>
      <c r="BA846" s="203"/>
      <c r="BB846" s="204"/>
      <c r="BC846" s="204"/>
      <c r="BD846" s="204"/>
      <c r="BE846" s="204"/>
      <c r="BF846" s="204"/>
      <c r="BG846" s="204"/>
      <c r="BH846" s="204"/>
      <c r="BI846" s="204"/>
      <c r="BJ846" s="204"/>
      <c r="BK846" s="204"/>
      <c r="BL846" s="204"/>
      <c r="BM846" s="204"/>
      <c r="BN846" s="204"/>
      <c r="BO846" s="204"/>
      <c r="BP846" s="204"/>
      <c r="BQ846" s="204"/>
      <c r="BR846" s="204"/>
      <c r="BS846" s="204"/>
      <c r="BT846" s="204"/>
      <c r="BU846" s="204"/>
      <c r="BV846" s="205"/>
      <c r="BW846" s="205"/>
      <c r="BX846" s="205"/>
      <c r="BY846" s="204"/>
      <c r="BZ846" s="204"/>
      <c r="CA846" s="204"/>
      <c r="CB846" s="205"/>
      <c r="CC846" s="204"/>
      <c r="CD846" s="205"/>
      <c r="CE846" s="204"/>
      <c r="CF846" s="204"/>
      <c r="CG846" s="204"/>
      <c r="CH846" s="206"/>
      <c r="CI846" s="204"/>
      <c r="CJ846" s="204"/>
      <c r="CK846" s="204"/>
      <c r="CL846" s="204"/>
      <c r="CM846" s="204"/>
      <c r="CN846" s="206"/>
      <c r="CO846" s="204"/>
      <c r="CP846" s="204"/>
      <c r="CQ846" s="204"/>
      <c r="CR846" s="207"/>
      <c r="CS846" s="207"/>
      <c r="CT846" s="208"/>
      <c r="CU846" s="209"/>
      <c r="CV846" s="208"/>
      <c r="CW846" s="207"/>
      <c r="CX846" s="207"/>
      <c r="CY846" s="207"/>
    </row>
    <row r="847" spans="3:103">
      <c r="Z847" s="198"/>
      <c r="AA847" s="198"/>
      <c r="AB847" s="199"/>
      <c r="AC847" s="199"/>
      <c r="AD847" s="199"/>
      <c r="AE847" s="202"/>
      <c r="AF847" s="202"/>
      <c r="AG847" s="202"/>
      <c r="AH847" s="203"/>
      <c r="AI847" s="203"/>
      <c r="AJ847" s="203"/>
      <c r="AK847" s="203"/>
      <c r="AL847" s="203"/>
      <c r="AM847" s="203"/>
      <c r="AN847" s="203"/>
      <c r="AO847" s="203"/>
      <c r="AP847" s="203"/>
      <c r="AQ847" s="203"/>
      <c r="AR847" s="203"/>
      <c r="AS847" s="203"/>
      <c r="AT847" s="203"/>
      <c r="AU847" s="203"/>
      <c r="AV847" s="203"/>
      <c r="AW847" s="203"/>
      <c r="AX847" s="203"/>
      <c r="AY847" s="203"/>
      <c r="AZ847" s="203"/>
      <c r="BA847" s="203"/>
      <c r="BB847" s="203"/>
      <c r="BC847" s="204"/>
      <c r="BD847" s="204"/>
      <c r="BE847" s="204"/>
      <c r="BF847" s="204"/>
      <c r="BG847" s="204"/>
      <c r="BH847" s="204"/>
      <c r="BI847" s="204"/>
      <c r="BJ847" s="204"/>
      <c r="BK847" s="204"/>
      <c r="BL847" s="204"/>
      <c r="BM847" s="204"/>
      <c r="BN847" s="204"/>
      <c r="BO847" s="204"/>
      <c r="BP847" s="204"/>
      <c r="BQ847" s="204"/>
      <c r="BR847" s="204"/>
      <c r="BS847" s="204"/>
      <c r="BT847" s="204"/>
      <c r="BU847" s="204"/>
      <c r="BV847" s="205"/>
      <c r="BW847" s="205"/>
      <c r="BX847" s="205"/>
      <c r="BY847" s="204"/>
      <c r="BZ847" s="204"/>
      <c r="CA847" s="204"/>
      <c r="CB847" s="205"/>
      <c r="CC847" s="204"/>
      <c r="CD847" s="205"/>
      <c r="CE847" s="204"/>
      <c r="CF847" s="204"/>
      <c r="CG847" s="204"/>
      <c r="CH847" s="206"/>
      <c r="CI847" s="204"/>
      <c r="CJ847" s="204"/>
      <c r="CK847" s="204"/>
      <c r="CL847" s="204"/>
      <c r="CM847" s="204"/>
      <c r="CN847" s="206"/>
      <c r="CO847" s="204"/>
      <c r="CP847" s="204"/>
      <c r="CQ847" s="204"/>
      <c r="CR847" s="204"/>
      <c r="CS847" s="207"/>
      <c r="CT847" s="208"/>
      <c r="CU847" s="209"/>
      <c r="CV847" s="208"/>
      <c r="CW847" s="207"/>
      <c r="CX847" s="207"/>
      <c r="CY847" s="207"/>
    </row>
    <row r="848" spans="3:103">
      <c r="C848" s="192"/>
      <c r="D848" s="192"/>
      <c r="E848" s="192"/>
      <c r="F848" s="192"/>
      <c r="G848" s="193"/>
      <c r="H848" s="192"/>
      <c r="I848" s="192"/>
      <c r="J848" s="194"/>
      <c r="K848" s="195"/>
      <c r="L848" s="195"/>
      <c r="M848" s="196"/>
      <c r="N848" s="197"/>
      <c r="O848" s="196"/>
      <c r="P848" s="198"/>
      <c r="Q848" s="198"/>
      <c r="R848" s="199"/>
      <c r="S848" s="199"/>
      <c r="T848" s="198"/>
      <c r="U848" s="199"/>
      <c r="V848" s="199"/>
      <c r="W848" s="199"/>
      <c r="X848" s="198"/>
      <c r="Y848" s="200"/>
    </row>
    <row r="849" spans="3:103">
      <c r="D849" s="192"/>
      <c r="E849" s="192"/>
      <c r="F849" s="192"/>
      <c r="H849" s="192"/>
      <c r="I849" s="192"/>
      <c r="J849" s="194"/>
      <c r="K849" s="192"/>
      <c r="L849" s="195"/>
      <c r="M849" s="195"/>
      <c r="N849" s="197"/>
      <c r="O849" s="196"/>
      <c r="P849" s="196"/>
      <c r="Q849" s="198"/>
      <c r="R849" s="199"/>
      <c r="S849" s="199"/>
      <c r="T849" s="198"/>
      <c r="U849" s="199"/>
      <c r="V849" s="199"/>
      <c r="W849" s="199"/>
      <c r="X849" s="198"/>
      <c r="Y849" s="200"/>
      <c r="Z849" s="198"/>
      <c r="AA849" s="198"/>
      <c r="AB849" s="199"/>
      <c r="AC849" s="199"/>
      <c r="AD849" s="201"/>
      <c r="AE849" s="202"/>
      <c r="AF849" s="202"/>
      <c r="AG849" s="203"/>
      <c r="AH849" s="203"/>
      <c r="AI849" s="203"/>
      <c r="AJ849" s="203"/>
      <c r="AK849" s="203"/>
      <c r="AL849" s="203"/>
      <c r="AM849" s="203"/>
      <c r="AN849" s="203"/>
      <c r="AO849" s="203"/>
      <c r="AP849" s="203"/>
      <c r="AQ849" s="203"/>
      <c r="AR849" s="203"/>
      <c r="AS849" s="203"/>
      <c r="AT849" s="203"/>
      <c r="AU849" s="203"/>
      <c r="AV849" s="203"/>
      <c r="AW849" s="203"/>
      <c r="AX849" s="203"/>
      <c r="AY849" s="203"/>
      <c r="AZ849" s="203"/>
      <c r="BA849" s="203"/>
      <c r="BB849" s="204"/>
      <c r="BC849" s="204"/>
      <c r="BD849" s="204"/>
      <c r="BE849" s="204"/>
      <c r="BF849" s="204"/>
      <c r="BG849" s="204"/>
      <c r="BH849" s="204"/>
      <c r="BI849" s="204"/>
      <c r="BJ849" s="204"/>
      <c r="BK849" s="204"/>
      <c r="BL849" s="204"/>
      <c r="BM849" s="204"/>
      <c r="BN849" s="204"/>
      <c r="BO849" s="204"/>
      <c r="BP849" s="204"/>
      <c r="BQ849" s="204"/>
      <c r="BR849" s="204"/>
      <c r="BS849" s="204"/>
      <c r="BT849" s="204"/>
      <c r="BU849" s="204"/>
      <c r="BV849" s="205"/>
      <c r="BW849" s="205"/>
      <c r="BX849" s="205"/>
      <c r="BY849" s="204"/>
      <c r="BZ849" s="204"/>
      <c r="CA849" s="204"/>
      <c r="CB849" s="205"/>
      <c r="CC849" s="204"/>
      <c r="CD849" s="205"/>
      <c r="CE849" s="204"/>
      <c r="CF849" s="204"/>
      <c r="CG849" s="204"/>
      <c r="CH849" s="206"/>
      <c r="CI849" s="204"/>
      <c r="CJ849" s="204"/>
      <c r="CK849" s="204"/>
      <c r="CL849" s="204"/>
      <c r="CM849" s="204"/>
      <c r="CN849" s="206"/>
      <c r="CO849" s="204"/>
      <c r="CP849" s="204"/>
      <c r="CQ849" s="204"/>
      <c r="CR849" s="207"/>
      <c r="CS849" s="207"/>
      <c r="CT849" s="208"/>
      <c r="CU849" s="209"/>
      <c r="CV849" s="208"/>
      <c r="CW849" s="207"/>
      <c r="CX849" s="207"/>
      <c r="CY849" s="207"/>
    </row>
    <row r="850" spans="3:103">
      <c r="Z850" s="198"/>
      <c r="AA850" s="198"/>
      <c r="AB850" s="199"/>
      <c r="AC850" s="199"/>
      <c r="AD850" s="199"/>
      <c r="AE850" s="202"/>
      <c r="AF850" s="202"/>
      <c r="AG850" s="202"/>
      <c r="AH850" s="203"/>
      <c r="AI850" s="203"/>
      <c r="AJ850" s="203"/>
      <c r="AK850" s="203"/>
      <c r="AL850" s="203"/>
      <c r="AM850" s="203"/>
      <c r="AN850" s="203"/>
      <c r="AO850" s="203"/>
      <c r="AP850" s="203"/>
      <c r="AQ850" s="203"/>
      <c r="AR850" s="203"/>
      <c r="AS850" s="203"/>
      <c r="AT850" s="203"/>
      <c r="AU850" s="203"/>
      <c r="AV850" s="203"/>
      <c r="AW850" s="203"/>
      <c r="AX850" s="203"/>
      <c r="AY850" s="203"/>
      <c r="AZ850" s="203"/>
      <c r="BA850" s="203"/>
      <c r="BB850" s="203"/>
      <c r="BC850" s="204"/>
      <c r="BD850" s="204"/>
      <c r="BE850" s="204"/>
      <c r="BF850" s="204"/>
      <c r="BG850" s="204"/>
      <c r="BH850" s="204"/>
      <c r="BI850" s="204"/>
      <c r="BJ850" s="204"/>
      <c r="BK850" s="204"/>
      <c r="BL850" s="204"/>
      <c r="BM850" s="204"/>
      <c r="BN850" s="204"/>
      <c r="BO850" s="204"/>
      <c r="BP850" s="204"/>
      <c r="BQ850" s="204"/>
      <c r="BR850" s="204"/>
      <c r="BS850" s="204"/>
      <c r="BT850" s="204"/>
      <c r="BU850" s="204"/>
      <c r="BV850" s="205"/>
      <c r="BW850" s="205"/>
      <c r="BX850" s="205"/>
      <c r="BY850" s="204"/>
      <c r="BZ850" s="204"/>
      <c r="CA850" s="204"/>
      <c r="CB850" s="205"/>
      <c r="CC850" s="204"/>
      <c r="CD850" s="205"/>
      <c r="CE850" s="204"/>
      <c r="CF850" s="204"/>
      <c r="CG850" s="204"/>
      <c r="CH850" s="206"/>
      <c r="CI850" s="204"/>
      <c r="CJ850" s="204"/>
      <c r="CK850" s="204"/>
      <c r="CL850" s="204"/>
      <c r="CM850" s="204"/>
      <c r="CN850" s="206"/>
      <c r="CO850" s="204"/>
      <c r="CP850" s="204"/>
      <c r="CQ850" s="204"/>
      <c r="CR850" s="204"/>
      <c r="CS850" s="207"/>
      <c r="CT850" s="208"/>
      <c r="CU850" s="209"/>
      <c r="CV850" s="208"/>
      <c r="CW850" s="207"/>
      <c r="CX850" s="207"/>
      <c r="CY850" s="207"/>
    </row>
    <row r="854" spans="3:103">
      <c r="C854" s="192"/>
      <c r="D854" s="192"/>
      <c r="E854" s="192"/>
      <c r="F854" s="192"/>
      <c r="G854" s="193"/>
      <c r="H854" s="192"/>
      <c r="I854" s="192"/>
      <c r="J854" s="194"/>
      <c r="K854" s="195"/>
      <c r="L854" s="195"/>
      <c r="M854" s="196"/>
      <c r="N854" s="197"/>
      <c r="O854" s="196"/>
      <c r="P854" s="198"/>
      <c r="Q854" s="198"/>
      <c r="R854" s="199"/>
      <c r="S854" s="199"/>
      <c r="T854" s="198"/>
      <c r="U854" s="199"/>
      <c r="V854" s="199"/>
      <c r="W854" s="199"/>
      <c r="X854" s="198"/>
      <c r="Y854" s="200"/>
    </row>
    <row r="855" spans="3:103">
      <c r="D855" s="192"/>
      <c r="E855" s="192"/>
      <c r="F855" s="192"/>
      <c r="H855" s="192"/>
      <c r="I855" s="192"/>
      <c r="J855" s="194"/>
      <c r="K855" s="192"/>
      <c r="L855" s="195"/>
      <c r="M855" s="195"/>
      <c r="N855" s="197"/>
      <c r="O855" s="196"/>
      <c r="P855" s="196"/>
      <c r="Q855" s="198"/>
      <c r="R855" s="199"/>
      <c r="S855" s="199"/>
      <c r="T855" s="198"/>
      <c r="U855" s="199"/>
      <c r="V855" s="199"/>
      <c r="W855" s="199"/>
      <c r="X855" s="198"/>
      <c r="Y855" s="200"/>
      <c r="Z855" s="198"/>
      <c r="AA855" s="198"/>
      <c r="AB855" s="199"/>
      <c r="AC855" s="199"/>
      <c r="AD855" s="201"/>
      <c r="AE855" s="202"/>
      <c r="AF855" s="202"/>
      <c r="AG855" s="203"/>
      <c r="AH855" s="203"/>
      <c r="AI855" s="203"/>
      <c r="AJ855" s="203"/>
      <c r="AK855" s="203"/>
      <c r="AL855" s="203"/>
      <c r="AM855" s="203"/>
      <c r="AN855" s="203"/>
      <c r="AO855" s="203"/>
      <c r="AP855" s="203"/>
      <c r="AQ855" s="203"/>
      <c r="AR855" s="203"/>
      <c r="AS855" s="203"/>
      <c r="AT855" s="203"/>
      <c r="AU855" s="203"/>
      <c r="AV855" s="203"/>
      <c r="AW855" s="203"/>
      <c r="AX855" s="203"/>
      <c r="AY855" s="203"/>
      <c r="AZ855" s="203"/>
      <c r="BA855" s="203"/>
      <c r="BB855" s="204"/>
      <c r="BC855" s="204"/>
      <c r="BD855" s="204"/>
      <c r="BE855" s="204"/>
      <c r="BF855" s="204"/>
      <c r="BG855" s="204"/>
      <c r="BH855" s="204"/>
      <c r="BI855" s="204"/>
      <c r="BJ855" s="204"/>
      <c r="BK855" s="204"/>
      <c r="BL855" s="204"/>
      <c r="BM855" s="204"/>
      <c r="BN855" s="204"/>
      <c r="BO855" s="204"/>
      <c r="BP855" s="204"/>
      <c r="BQ855" s="204"/>
      <c r="BR855" s="204"/>
      <c r="BS855" s="204"/>
      <c r="BT855" s="204"/>
      <c r="BU855" s="204"/>
      <c r="BV855" s="205"/>
      <c r="BW855" s="205"/>
      <c r="BX855" s="205"/>
      <c r="BY855" s="204"/>
      <c r="BZ855" s="204"/>
      <c r="CA855" s="204"/>
      <c r="CB855" s="205"/>
      <c r="CC855" s="204"/>
      <c r="CD855" s="205"/>
      <c r="CE855" s="204"/>
      <c r="CF855" s="204"/>
      <c r="CG855" s="204"/>
      <c r="CH855" s="206"/>
      <c r="CI855" s="204"/>
      <c r="CJ855" s="204"/>
      <c r="CK855" s="204"/>
      <c r="CL855" s="204"/>
      <c r="CM855" s="204"/>
      <c r="CN855" s="206"/>
      <c r="CO855" s="204"/>
      <c r="CP855" s="204"/>
      <c r="CQ855" s="204"/>
      <c r="CR855" s="207"/>
      <c r="CS855" s="207"/>
      <c r="CT855" s="208"/>
      <c r="CU855" s="209"/>
      <c r="CV855" s="208"/>
      <c r="CW855" s="207"/>
      <c r="CX855" s="207"/>
      <c r="CY855" s="207"/>
    </row>
    <row r="856" spans="3:103">
      <c r="Z856" s="198"/>
      <c r="AA856" s="198"/>
      <c r="AB856" s="199"/>
      <c r="AC856" s="199"/>
      <c r="AD856" s="199"/>
      <c r="AE856" s="202"/>
      <c r="AF856" s="202"/>
      <c r="AG856" s="202"/>
      <c r="AH856" s="203"/>
      <c r="AI856" s="203"/>
      <c r="AJ856" s="203"/>
      <c r="AK856" s="203"/>
      <c r="AL856" s="203"/>
      <c r="AM856" s="203"/>
      <c r="AN856" s="203"/>
      <c r="AO856" s="203"/>
      <c r="AP856" s="203"/>
      <c r="AQ856" s="203"/>
      <c r="AR856" s="203"/>
      <c r="AS856" s="203"/>
      <c r="AT856" s="203"/>
      <c r="AU856" s="203"/>
      <c r="AV856" s="203"/>
      <c r="AW856" s="203"/>
      <c r="AX856" s="203"/>
      <c r="AY856" s="203"/>
      <c r="AZ856" s="203"/>
      <c r="BA856" s="203"/>
      <c r="BB856" s="203"/>
      <c r="BC856" s="204"/>
      <c r="BD856" s="204"/>
      <c r="BE856" s="204"/>
      <c r="BF856" s="204"/>
      <c r="BG856" s="204"/>
      <c r="BH856" s="204"/>
      <c r="BI856" s="204"/>
      <c r="BJ856" s="204"/>
      <c r="BK856" s="204"/>
      <c r="BL856" s="204"/>
      <c r="BM856" s="204"/>
      <c r="BN856" s="204"/>
      <c r="BO856" s="204"/>
      <c r="BP856" s="204"/>
      <c r="BQ856" s="204"/>
      <c r="BR856" s="204"/>
      <c r="BS856" s="204"/>
      <c r="BT856" s="204"/>
      <c r="BU856" s="204"/>
      <c r="BV856" s="205"/>
      <c r="BW856" s="205"/>
      <c r="BX856" s="205"/>
      <c r="BY856" s="204"/>
      <c r="BZ856" s="204"/>
      <c r="CA856" s="204"/>
      <c r="CB856" s="205"/>
      <c r="CC856" s="204"/>
      <c r="CD856" s="205"/>
      <c r="CE856" s="204"/>
      <c r="CF856" s="204"/>
      <c r="CG856" s="204"/>
      <c r="CH856" s="206"/>
      <c r="CI856" s="204"/>
      <c r="CJ856" s="204"/>
      <c r="CK856" s="204"/>
      <c r="CL856" s="204"/>
      <c r="CM856" s="204"/>
      <c r="CN856" s="206"/>
      <c r="CO856" s="204"/>
      <c r="CP856" s="204"/>
      <c r="CQ856" s="204"/>
      <c r="CR856" s="204"/>
      <c r="CS856" s="207"/>
      <c r="CT856" s="208"/>
      <c r="CU856" s="209"/>
      <c r="CV856" s="208"/>
      <c r="CW856" s="207"/>
      <c r="CX856" s="207"/>
      <c r="CY856" s="207"/>
    </row>
    <row r="857" spans="3:103">
      <c r="C857" s="192"/>
      <c r="D857" s="192"/>
      <c r="E857" s="192"/>
      <c r="F857" s="192"/>
      <c r="G857" s="193"/>
      <c r="H857" s="192"/>
      <c r="I857" s="192"/>
      <c r="J857" s="194"/>
      <c r="K857" s="195"/>
      <c r="L857" s="195"/>
      <c r="M857" s="196"/>
      <c r="N857" s="197"/>
      <c r="O857" s="196"/>
      <c r="P857" s="198"/>
      <c r="Q857" s="198"/>
      <c r="R857" s="199"/>
      <c r="S857" s="199"/>
      <c r="T857" s="198"/>
      <c r="U857" s="199"/>
      <c r="V857" s="199"/>
      <c r="W857" s="199"/>
      <c r="X857" s="198"/>
      <c r="Y857" s="200"/>
    </row>
    <row r="858" spans="3:103">
      <c r="D858" s="192"/>
      <c r="E858" s="192"/>
      <c r="F858" s="192"/>
      <c r="H858" s="192"/>
      <c r="I858" s="192"/>
      <c r="J858" s="194"/>
      <c r="K858" s="192"/>
      <c r="L858" s="195"/>
      <c r="M858" s="195"/>
      <c r="N858" s="197"/>
      <c r="O858" s="196"/>
      <c r="P858" s="196"/>
      <c r="Q858" s="198"/>
      <c r="R858" s="199"/>
      <c r="S858" s="199"/>
      <c r="T858" s="198"/>
      <c r="U858" s="199"/>
      <c r="V858" s="199"/>
      <c r="W858" s="199"/>
      <c r="X858" s="198"/>
      <c r="Y858" s="200"/>
      <c r="Z858" s="198"/>
      <c r="AA858" s="198"/>
      <c r="AB858" s="199"/>
      <c r="AC858" s="199"/>
      <c r="AD858" s="201"/>
      <c r="AE858" s="202"/>
      <c r="AF858" s="202"/>
      <c r="AG858" s="203"/>
      <c r="AH858" s="203"/>
      <c r="AI858" s="203"/>
      <c r="AJ858" s="203"/>
      <c r="AK858" s="203"/>
      <c r="AL858" s="203"/>
      <c r="AM858" s="203"/>
      <c r="AN858" s="203"/>
      <c r="AO858" s="203"/>
      <c r="AP858" s="203"/>
      <c r="AQ858" s="203"/>
      <c r="AR858" s="203"/>
      <c r="AS858" s="203"/>
      <c r="AT858" s="203"/>
      <c r="AU858" s="203"/>
      <c r="AV858" s="203"/>
      <c r="AW858" s="203"/>
      <c r="AX858" s="203"/>
      <c r="AY858" s="203"/>
      <c r="AZ858" s="203"/>
      <c r="BA858" s="203"/>
      <c r="BB858" s="204"/>
      <c r="BC858" s="204"/>
      <c r="BD858" s="204"/>
      <c r="BE858" s="204"/>
      <c r="BF858" s="204"/>
      <c r="BG858" s="204"/>
      <c r="BH858" s="204"/>
      <c r="BI858" s="204"/>
      <c r="BJ858" s="204"/>
      <c r="BK858" s="204"/>
      <c r="BL858" s="204"/>
      <c r="BM858" s="204"/>
      <c r="BN858" s="204"/>
      <c r="BO858" s="204"/>
      <c r="BP858" s="204"/>
      <c r="BQ858" s="204"/>
      <c r="BR858" s="204"/>
      <c r="BS858" s="204"/>
      <c r="BT858" s="204"/>
      <c r="BU858" s="204"/>
      <c r="BV858" s="205"/>
      <c r="BW858" s="205"/>
      <c r="BX858" s="205"/>
      <c r="BY858" s="204"/>
      <c r="BZ858" s="204"/>
      <c r="CA858" s="204"/>
      <c r="CB858" s="205"/>
      <c r="CC858" s="204"/>
      <c r="CD858" s="205"/>
      <c r="CE858" s="204"/>
      <c r="CF858" s="204"/>
      <c r="CG858" s="204"/>
      <c r="CH858" s="206"/>
      <c r="CI858" s="204"/>
      <c r="CJ858" s="204"/>
      <c r="CK858" s="204"/>
      <c r="CL858" s="204"/>
      <c r="CM858" s="204"/>
      <c r="CN858" s="206"/>
      <c r="CO858" s="204"/>
      <c r="CP858" s="204"/>
      <c r="CQ858" s="204"/>
      <c r="CR858" s="207"/>
      <c r="CS858" s="207"/>
      <c r="CT858" s="208"/>
      <c r="CU858" s="209"/>
      <c r="CV858" s="208"/>
      <c r="CW858" s="207"/>
      <c r="CX858" s="207"/>
      <c r="CY858" s="207"/>
    </row>
    <row r="859" spans="3:103">
      <c r="Z859" s="198"/>
      <c r="AA859" s="198"/>
      <c r="AB859" s="199"/>
      <c r="AC859" s="199"/>
      <c r="AD859" s="199"/>
      <c r="AE859" s="202"/>
      <c r="AF859" s="202"/>
      <c r="AG859" s="202"/>
      <c r="AH859" s="203"/>
      <c r="AI859" s="203"/>
      <c r="AJ859" s="203"/>
      <c r="AK859" s="203"/>
      <c r="AL859" s="203"/>
      <c r="AM859" s="203"/>
      <c r="AN859" s="203"/>
      <c r="AO859" s="203"/>
      <c r="AP859" s="203"/>
      <c r="AQ859" s="203"/>
      <c r="AR859" s="203"/>
      <c r="AS859" s="203"/>
      <c r="AT859" s="203"/>
      <c r="AU859" s="203"/>
      <c r="AV859" s="203"/>
      <c r="AW859" s="203"/>
      <c r="AX859" s="203"/>
      <c r="AY859" s="203"/>
      <c r="AZ859" s="203"/>
      <c r="BA859" s="203"/>
      <c r="BB859" s="203"/>
      <c r="BC859" s="204"/>
      <c r="BD859" s="204"/>
      <c r="BE859" s="204"/>
      <c r="BF859" s="204"/>
      <c r="BG859" s="204"/>
      <c r="BH859" s="204"/>
      <c r="BI859" s="204"/>
      <c r="BJ859" s="204"/>
      <c r="BK859" s="204"/>
      <c r="BL859" s="204"/>
      <c r="BM859" s="204"/>
      <c r="BN859" s="204"/>
      <c r="BO859" s="204"/>
      <c r="BP859" s="204"/>
      <c r="BQ859" s="204"/>
      <c r="BR859" s="204"/>
      <c r="BS859" s="204"/>
      <c r="BT859" s="204"/>
      <c r="BU859" s="204"/>
      <c r="BV859" s="205"/>
      <c r="BW859" s="205"/>
      <c r="BX859" s="205"/>
      <c r="BY859" s="204"/>
      <c r="BZ859" s="204"/>
      <c r="CA859" s="204"/>
      <c r="CB859" s="205"/>
      <c r="CC859" s="204"/>
      <c r="CD859" s="205"/>
      <c r="CE859" s="204"/>
      <c r="CF859" s="204"/>
      <c r="CG859" s="204"/>
      <c r="CH859" s="206"/>
      <c r="CI859" s="204"/>
      <c r="CJ859" s="204"/>
      <c r="CK859" s="204"/>
      <c r="CL859" s="204"/>
      <c r="CM859" s="204"/>
      <c r="CN859" s="206"/>
      <c r="CO859" s="204"/>
      <c r="CP859" s="204"/>
      <c r="CQ859" s="204"/>
      <c r="CR859" s="204"/>
      <c r="CS859" s="207"/>
      <c r="CT859" s="208"/>
      <c r="CU859" s="209"/>
      <c r="CV859" s="208"/>
      <c r="CW859" s="207"/>
      <c r="CX859" s="207"/>
      <c r="CY859" s="207"/>
    </row>
    <row r="863" spans="3:103">
      <c r="C863" s="192"/>
      <c r="D863" s="192"/>
      <c r="E863" s="192"/>
      <c r="F863" s="192"/>
      <c r="G863" s="193"/>
      <c r="H863" s="192"/>
      <c r="I863" s="192"/>
      <c r="J863" s="194"/>
      <c r="K863" s="195"/>
      <c r="L863" s="195"/>
      <c r="M863" s="196"/>
      <c r="N863" s="197"/>
      <c r="O863" s="196"/>
      <c r="P863" s="198"/>
      <c r="Q863" s="198"/>
      <c r="R863" s="199"/>
      <c r="S863" s="199"/>
      <c r="T863" s="198"/>
      <c r="U863" s="199"/>
      <c r="V863" s="199"/>
      <c r="W863" s="199"/>
      <c r="X863" s="198"/>
      <c r="Y863" s="200"/>
    </row>
    <row r="864" spans="3:103">
      <c r="D864" s="192"/>
      <c r="E864" s="192"/>
      <c r="F864" s="192"/>
      <c r="H864" s="192"/>
      <c r="I864" s="192"/>
      <c r="J864" s="194"/>
      <c r="K864" s="192"/>
      <c r="L864" s="195"/>
      <c r="M864" s="195"/>
      <c r="N864" s="197"/>
      <c r="O864" s="196"/>
      <c r="P864" s="196"/>
      <c r="Q864" s="198"/>
      <c r="R864" s="199"/>
      <c r="S864" s="199"/>
      <c r="T864" s="198"/>
      <c r="U864" s="199"/>
      <c r="V864" s="199"/>
      <c r="W864" s="199"/>
      <c r="X864" s="198"/>
      <c r="Y864" s="200"/>
      <c r="Z864" s="198"/>
      <c r="AA864" s="198"/>
      <c r="AB864" s="199"/>
      <c r="AC864" s="199"/>
      <c r="AD864" s="201"/>
      <c r="AE864" s="202"/>
      <c r="AF864" s="202"/>
      <c r="AG864" s="203"/>
      <c r="AH864" s="203"/>
      <c r="AI864" s="203"/>
      <c r="AJ864" s="203"/>
      <c r="AK864" s="203"/>
      <c r="AL864" s="203"/>
      <c r="AM864" s="203"/>
      <c r="AN864" s="203"/>
      <c r="AO864" s="203"/>
      <c r="AP864" s="203"/>
      <c r="AQ864" s="203"/>
      <c r="AR864" s="203"/>
      <c r="AS864" s="203"/>
      <c r="AT864" s="203"/>
      <c r="AU864" s="203"/>
      <c r="AV864" s="203"/>
      <c r="AW864" s="203"/>
      <c r="AX864" s="203"/>
      <c r="AY864" s="203"/>
      <c r="AZ864" s="203"/>
      <c r="BA864" s="203"/>
      <c r="BB864" s="204"/>
      <c r="BC864" s="204"/>
      <c r="BD864" s="204"/>
      <c r="BE864" s="204"/>
      <c r="BF864" s="204"/>
      <c r="BG864" s="204"/>
      <c r="BH864" s="204"/>
      <c r="BI864" s="204"/>
      <c r="BJ864" s="204"/>
      <c r="BK864" s="204"/>
      <c r="BL864" s="204"/>
      <c r="BM864" s="204"/>
      <c r="BN864" s="204"/>
      <c r="BO864" s="204"/>
      <c r="BP864" s="204"/>
      <c r="BQ864" s="204"/>
      <c r="BR864" s="204"/>
      <c r="BS864" s="204"/>
      <c r="BT864" s="204"/>
      <c r="BU864" s="204"/>
      <c r="BV864" s="205"/>
      <c r="BW864" s="205"/>
      <c r="BX864" s="205"/>
      <c r="BY864" s="204"/>
      <c r="BZ864" s="204"/>
      <c r="CA864" s="204"/>
      <c r="CB864" s="205"/>
      <c r="CC864" s="204"/>
      <c r="CD864" s="205"/>
      <c r="CE864" s="204"/>
      <c r="CF864" s="204"/>
      <c r="CG864" s="204"/>
      <c r="CH864" s="206"/>
      <c r="CI864" s="204"/>
      <c r="CJ864" s="204"/>
      <c r="CK864" s="204"/>
      <c r="CL864" s="204"/>
      <c r="CM864" s="204"/>
      <c r="CN864" s="206"/>
      <c r="CO864" s="204"/>
      <c r="CP864" s="204"/>
      <c r="CQ864" s="204"/>
      <c r="CR864" s="207"/>
      <c r="CS864" s="207"/>
      <c r="CT864" s="208"/>
      <c r="CU864" s="209"/>
      <c r="CV864" s="208"/>
      <c r="CW864" s="207"/>
      <c r="CX864" s="207"/>
      <c r="CY864" s="207"/>
    </row>
    <row r="865" spans="3:103">
      <c r="Z865" s="198"/>
      <c r="AA865" s="198"/>
      <c r="AB865" s="199"/>
      <c r="AC865" s="199"/>
      <c r="AD865" s="199"/>
      <c r="AE865" s="202"/>
      <c r="AF865" s="202"/>
      <c r="AG865" s="202"/>
      <c r="AH865" s="203"/>
      <c r="AI865" s="203"/>
      <c r="AJ865" s="203"/>
      <c r="AK865" s="203"/>
      <c r="AL865" s="203"/>
      <c r="AM865" s="203"/>
      <c r="AN865" s="203"/>
      <c r="AO865" s="203"/>
      <c r="AP865" s="203"/>
      <c r="AQ865" s="203"/>
      <c r="AR865" s="203"/>
      <c r="AS865" s="203"/>
      <c r="AT865" s="203"/>
      <c r="AU865" s="203"/>
      <c r="AV865" s="203"/>
      <c r="AW865" s="203"/>
      <c r="AX865" s="203"/>
      <c r="AY865" s="203"/>
      <c r="AZ865" s="203"/>
      <c r="BA865" s="203"/>
      <c r="BB865" s="203"/>
      <c r="BC865" s="204"/>
      <c r="BD865" s="204"/>
      <c r="BE865" s="204"/>
      <c r="BF865" s="204"/>
      <c r="BG865" s="204"/>
      <c r="BH865" s="204"/>
      <c r="BI865" s="204"/>
      <c r="BJ865" s="204"/>
      <c r="BK865" s="204"/>
      <c r="BL865" s="204"/>
      <c r="BM865" s="204"/>
      <c r="BN865" s="204"/>
      <c r="BO865" s="204"/>
      <c r="BP865" s="204"/>
      <c r="BQ865" s="204"/>
      <c r="BR865" s="204"/>
      <c r="BS865" s="204"/>
      <c r="BT865" s="204"/>
      <c r="BU865" s="204"/>
      <c r="BV865" s="205"/>
      <c r="BW865" s="205"/>
      <c r="BX865" s="205"/>
      <c r="BY865" s="204"/>
      <c r="BZ865" s="204"/>
      <c r="CA865" s="204"/>
      <c r="CB865" s="205"/>
      <c r="CC865" s="204"/>
      <c r="CD865" s="205"/>
      <c r="CE865" s="204"/>
      <c r="CF865" s="204"/>
      <c r="CG865" s="204"/>
      <c r="CH865" s="206"/>
      <c r="CI865" s="204"/>
      <c r="CJ865" s="204"/>
      <c r="CK865" s="204"/>
      <c r="CL865" s="204"/>
      <c r="CM865" s="204"/>
      <c r="CN865" s="206"/>
      <c r="CO865" s="204"/>
      <c r="CP865" s="204"/>
      <c r="CQ865" s="204"/>
      <c r="CR865" s="204"/>
      <c r="CS865" s="207"/>
      <c r="CT865" s="208"/>
      <c r="CU865" s="209"/>
      <c r="CV865" s="208"/>
      <c r="CW865" s="207"/>
      <c r="CX865" s="207"/>
      <c r="CY865" s="207"/>
    </row>
    <row r="866" spans="3:103">
      <c r="C866" s="192"/>
      <c r="D866" s="192"/>
      <c r="E866" s="192"/>
      <c r="F866" s="192"/>
      <c r="G866" s="193"/>
      <c r="H866" s="192"/>
      <c r="I866" s="192"/>
      <c r="J866" s="194"/>
      <c r="K866" s="195"/>
      <c r="L866" s="195"/>
      <c r="M866" s="196"/>
      <c r="N866" s="197"/>
      <c r="O866" s="196"/>
      <c r="P866" s="198"/>
      <c r="Q866" s="198"/>
      <c r="R866" s="199"/>
      <c r="S866" s="199"/>
      <c r="T866" s="198"/>
      <c r="U866" s="199"/>
      <c r="V866" s="199"/>
      <c r="W866" s="199"/>
      <c r="X866" s="198"/>
      <c r="Y866" s="200"/>
    </row>
    <row r="867" spans="3:103">
      <c r="D867" s="192"/>
      <c r="E867" s="192"/>
      <c r="F867" s="192"/>
      <c r="H867" s="192"/>
      <c r="I867" s="192"/>
      <c r="J867" s="194"/>
      <c r="K867" s="192"/>
      <c r="L867" s="195"/>
      <c r="M867" s="195"/>
      <c r="N867" s="197"/>
      <c r="O867" s="196"/>
      <c r="P867" s="196"/>
      <c r="Q867" s="198"/>
      <c r="R867" s="199"/>
      <c r="S867" s="199"/>
      <c r="T867" s="198"/>
      <c r="U867" s="199"/>
      <c r="V867" s="199"/>
      <c r="W867" s="199"/>
      <c r="X867" s="198"/>
      <c r="Y867" s="200"/>
      <c r="Z867" s="198"/>
      <c r="AA867" s="198"/>
      <c r="AB867" s="199"/>
      <c r="AC867" s="199"/>
      <c r="AD867" s="201"/>
      <c r="AE867" s="202"/>
      <c r="AF867" s="202"/>
      <c r="AG867" s="203"/>
      <c r="AH867" s="203"/>
      <c r="AI867" s="203"/>
      <c r="AJ867" s="203"/>
      <c r="AK867" s="203"/>
      <c r="AL867" s="203"/>
      <c r="AM867" s="203"/>
      <c r="AN867" s="203"/>
      <c r="AO867" s="203"/>
      <c r="AP867" s="203"/>
      <c r="AQ867" s="203"/>
      <c r="AR867" s="203"/>
      <c r="AS867" s="203"/>
      <c r="AT867" s="203"/>
      <c r="AU867" s="203"/>
      <c r="AV867" s="203"/>
      <c r="AW867" s="203"/>
      <c r="AX867" s="203"/>
      <c r="AY867" s="203"/>
      <c r="AZ867" s="203"/>
      <c r="BA867" s="203"/>
      <c r="BB867" s="204"/>
      <c r="BC867" s="204"/>
      <c r="BD867" s="204"/>
      <c r="BE867" s="204"/>
      <c r="BF867" s="204"/>
      <c r="BG867" s="204"/>
      <c r="BH867" s="204"/>
      <c r="BI867" s="204"/>
      <c r="BJ867" s="204"/>
      <c r="BK867" s="204"/>
      <c r="BL867" s="204"/>
      <c r="BM867" s="204"/>
      <c r="BN867" s="204"/>
      <c r="BO867" s="204"/>
      <c r="BP867" s="204"/>
      <c r="BQ867" s="204"/>
      <c r="BR867" s="204"/>
      <c r="BS867" s="204"/>
      <c r="BT867" s="204"/>
      <c r="BU867" s="204"/>
      <c r="BV867" s="205"/>
      <c r="BW867" s="205"/>
      <c r="BX867" s="205"/>
      <c r="BY867" s="204"/>
      <c r="BZ867" s="204"/>
      <c r="CA867" s="204"/>
      <c r="CB867" s="205"/>
      <c r="CC867" s="204"/>
      <c r="CD867" s="205"/>
      <c r="CE867" s="204"/>
      <c r="CF867" s="204"/>
      <c r="CG867" s="204"/>
      <c r="CH867" s="206"/>
      <c r="CI867" s="204"/>
      <c r="CJ867" s="204"/>
      <c r="CK867" s="204"/>
      <c r="CL867" s="204"/>
      <c r="CM867" s="204"/>
      <c r="CN867" s="206"/>
      <c r="CO867" s="204"/>
      <c r="CP867" s="204"/>
      <c r="CQ867" s="204"/>
      <c r="CR867" s="207"/>
      <c r="CS867" s="207"/>
      <c r="CT867" s="208"/>
      <c r="CU867" s="209"/>
      <c r="CV867" s="208"/>
      <c r="CW867" s="207"/>
      <c r="CX867" s="207"/>
      <c r="CY867" s="207"/>
    </row>
    <row r="868" spans="3:103">
      <c r="Z868" s="198"/>
      <c r="AA868" s="198"/>
      <c r="AB868" s="199"/>
      <c r="AC868" s="199"/>
      <c r="AD868" s="199"/>
      <c r="AE868" s="202"/>
      <c r="AF868" s="202"/>
      <c r="AG868" s="202"/>
      <c r="AH868" s="203"/>
      <c r="AI868" s="203"/>
      <c r="AJ868" s="203"/>
      <c r="AK868" s="203"/>
      <c r="AL868" s="203"/>
      <c r="AM868" s="203"/>
      <c r="AN868" s="203"/>
      <c r="AO868" s="203"/>
      <c r="AP868" s="203"/>
      <c r="AQ868" s="203"/>
      <c r="AR868" s="203"/>
      <c r="AS868" s="203"/>
      <c r="AT868" s="203"/>
      <c r="AU868" s="203"/>
      <c r="AV868" s="203"/>
      <c r="AW868" s="203"/>
      <c r="AX868" s="203"/>
      <c r="AY868" s="203"/>
      <c r="AZ868" s="203"/>
      <c r="BA868" s="203"/>
      <c r="BB868" s="203"/>
      <c r="BC868" s="204"/>
      <c r="BD868" s="204"/>
      <c r="BE868" s="204"/>
      <c r="BF868" s="204"/>
      <c r="BG868" s="204"/>
      <c r="BH868" s="204"/>
      <c r="BI868" s="204"/>
      <c r="BJ868" s="204"/>
      <c r="BK868" s="204"/>
      <c r="BL868" s="204"/>
      <c r="BM868" s="204"/>
      <c r="BN868" s="204"/>
      <c r="BO868" s="204"/>
      <c r="BP868" s="204"/>
      <c r="BQ868" s="204"/>
      <c r="BR868" s="204"/>
      <c r="BS868" s="204"/>
      <c r="BT868" s="204"/>
      <c r="BU868" s="204"/>
      <c r="BV868" s="205"/>
      <c r="BW868" s="205"/>
      <c r="BX868" s="205"/>
      <c r="BY868" s="204"/>
      <c r="BZ868" s="204"/>
      <c r="CA868" s="204"/>
      <c r="CB868" s="205"/>
      <c r="CC868" s="204"/>
      <c r="CD868" s="205"/>
      <c r="CE868" s="204"/>
      <c r="CF868" s="204"/>
      <c r="CG868" s="204"/>
      <c r="CH868" s="206"/>
      <c r="CI868" s="204"/>
      <c r="CJ868" s="204"/>
      <c r="CK868" s="204"/>
      <c r="CL868" s="204"/>
      <c r="CM868" s="204"/>
      <c r="CN868" s="206"/>
      <c r="CO868" s="204"/>
      <c r="CP868" s="204"/>
      <c r="CQ868" s="204"/>
      <c r="CR868" s="204"/>
      <c r="CS868" s="207"/>
      <c r="CT868" s="208"/>
      <c r="CU868" s="209"/>
      <c r="CV868" s="208"/>
      <c r="CW868" s="207"/>
      <c r="CX868" s="207"/>
      <c r="CY868" s="207"/>
    </row>
    <row r="872" spans="3:103">
      <c r="C872" s="192"/>
      <c r="D872" s="192"/>
      <c r="E872" s="192"/>
      <c r="F872" s="192"/>
      <c r="G872" s="193"/>
      <c r="H872" s="192"/>
      <c r="I872" s="192"/>
      <c r="J872" s="194"/>
      <c r="K872" s="195"/>
      <c r="L872" s="195"/>
      <c r="M872" s="196"/>
      <c r="N872" s="197"/>
      <c r="O872" s="196"/>
      <c r="P872" s="198"/>
      <c r="Q872" s="198"/>
      <c r="R872" s="199"/>
      <c r="S872" s="199"/>
      <c r="T872" s="198"/>
      <c r="U872" s="199"/>
      <c r="V872" s="199"/>
      <c r="W872" s="199"/>
      <c r="X872" s="198"/>
      <c r="Y872" s="200"/>
    </row>
    <row r="873" spans="3:103">
      <c r="D873" s="192"/>
      <c r="E873" s="192"/>
      <c r="F873" s="192"/>
      <c r="H873" s="192"/>
      <c r="I873" s="192"/>
      <c r="J873" s="194"/>
      <c r="K873" s="192"/>
      <c r="L873" s="195"/>
      <c r="M873" s="195"/>
      <c r="N873" s="197"/>
      <c r="O873" s="196"/>
      <c r="P873" s="196"/>
      <c r="Q873" s="198"/>
      <c r="R873" s="199"/>
      <c r="S873" s="199"/>
      <c r="T873" s="198"/>
      <c r="U873" s="199"/>
      <c r="V873" s="199"/>
      <c r="W873" s="199"/>
      <c r="X873" s="198"/>
      <c r="Y873" s="200"/>
      <c r="Z873" s="198"/>
      <c r="AA873" s="198"/>
      <c r="AB873" s="199"/>
      <c r="AC873" s="199"/>
      <c r="AD873" s="201"/>
      <c r="AE873" s="202"/>
      <c r="AF873" s="202"/>
      <c r="AG873" s="203"/>
      <c r="AH873" s="203"/>
      <c r="AI873" s="203"/>
      <c r="AJ873" s="203"/>
      <c r="AK873" s="203"/>
      <c r="AL873" s="203"/>
      <c r="AM873" s="203"/>
      <c r="AN873" s="203"/>
      <c r="AO873" s="203"/>
      <c r="AP873" s="203"/>
      <c r="AQ873" s="203"/>
      <c r="AR873" s="203"/>
      <c r="AS873" s="203"/>
      <c r="AT873" s="203"/>
      <c r="AU873" s="203"/>
      <c r="AV873" s="203"/>
      <c r="AW873" s="203"/>
      <c r="AX873" s="203"/>
      <c r="AY873" s="203"/>
      <c r="AZ873" s="203"/>
      <c r="BA873" s="203"/>
      <c r="BB873" s="204"/>
      <c r="BC873" s="204"/>
      <c r="BD873" s="204"/>
      <c r="BE873" s="204"/>
      <c r="BF873" s="204"/>
      <c r="BG873" s="204"/>
      <c r="BH873" s="204"/>
      <c r="BI873" s="204"/>
      <c r="BJ873" s="204"/>
      <c r="BK873" s="204"/>
      <c r="BL873" s="204"/>
      <c r="BM873" s="204"/>
      <c r="BN873" s="204"/>
      <c r="BO873" s="204"/>
      <c r="BP873" s="204"/>
      <c r="BQ873" s="204"/>
      <c r="BR873" s="204"/>
      <c r="BS873" s="204"/>
      <c r="BT873" s="204"/>
      <c r="BU873" s="204"/>
      <c r="BV873" s="205"/>
      <c r="BW873" s="205"/>
      <c r="BX873" s="205"/>
      <c r="BY873" s="204"/>
      <c r="BZ873" s="204"/>
      <c r="CA873" s="204"/>
      <c r="CB873" s="205"/>
      <c r="CC873" s="204"/>
      <c r="CD873" s="205"/>
      <c r="CE873" s="204"/>
      <c r="CF873" s="204"/>
      <c r="CG873" s="204"/>
      <c r="CH873" s="206"/>
      <c r="CI873" s="204"/>
      <c r="CJ873" s="204"/>
      <c r="CK873" s="204"/>
      <c r="CL873" s="204"/>
      <c r="CM873" s="204"/>
      <c r="CN873" s="206"/>
      <c r="CO873" s="204"/>
      <c r="CP873" s="204"/>
      <c r="CQ873" s="204"/>
      <c r="CR873" s="207"/>
      <c r="CS873" s="207"/>
      <c r="CT873" s="208"/>
      <c r="CU873" s="209"/>
      <c r="CV873" s="208"/>
      <c r="CW873" s="207"/>
      <c r="CX873" s="207"/>
      <c r="CY873" s="207"/>
    </row>
    <row r="874" spans="3:103">
      <c r="Z874" s="198"/>
      <c r="AA874" s="198"/>
      <c r="AB874" s="199"/>
      <c r="AC874" s="199"/>
      <c r="AD874" s="199"/>
      <c r="AE874" s="202"/>
      <c r="AF874" s="202"/>
      <c r="AG874" s="202"/>
      <c r="AH874" s="203"/>
      <c r="AI874" s="203"/>
      <c r="AJ874" s="203"/>
      <c r="AK874" s="203"/>
      <c r="AL874" s="203"/>
      <c r="AM874" s="203"/>
      <c r="AN874" s="203"/>
      <c r="AO874" s="203"/>
      <c r="AP874" s="203"/>
      <c r="AQ874" s="203"/>
      <c r="AR874" s="203"/>
      <c r="AS874" s="203"/>
      <c r="AT874" s="203"/>
      <c r="AU874" s="203"/>
      <c r="AV874" s="203"/>
      <c r="AW874" s="203"/>
      <c r="AX874" s="203"/>
      <c r="AY874" s="203"/>
      <c r="AZ874" s="203"/>
      <c r="BA874" s="203"/>
      <c r="BB874" s="203"/>
      <c r="BC874" s="204"/>
      <c r="BD874" s="204"/>
      <c r="BE874" s="204"/>
      <c r="BF874" s="204"/>
      <c r="BG874" s="204"/>
      <c r="BH874" s="204"/>
      <c r="BI874" s="204"/>
      <c r="BJ874" s="204"/>
      <c r="BK874" s="204"/>
      <c r="BL874" s="204"/>
      <c r="BM874" s="204"/>
      <c r="BN874" s="204"/>
      <c r="BO874" s="204"/>
      <c r="BP874" s="204"/>
      <c r="BQ874" s="204"/>
      <c r="BR874" s="204"/>
      <c r="BS874" s="204"/>
      <c r="BT874" s="204"/>
      <c r="BU874" s="204"/>
      <c r="BV874" s="205"/>
      <c r="BW874" s="205"/>
      <c r="BX874" s="205"/>
      <c r="BY874" s="204"/>
      <c r="BZ874" s="204"/>
      <c r="CA874" s="204"/>
      <c r="CB874" s="205"/>
      <c r="CC874" s="204"/>
      <c r="CD874" s="205"/>
      <c r="CE874" s="204"/>
      <c r="CF874" s="204"/>
      <c r="CG874" s="204"/>
      <c r="CH874" s="206"/>
      <c r="CI874" s="204"/>
      <c r="CJ874" s="204"/>
      <c r="CK874" s="204"/>
      <c r="CL874" s="204"/>
      <c r="CM874" s="204"/>
      <c r="CN874" s="206"/>
      <c r="CO874" s="204"/>
      <c r="CP874" s="204"/>
      <c r="CQ874" s="204"/>
      <c r="CR874" s="204"/>
      <c r="CS874" s="207"/>
      <c r="CT874" s="208"/>
      <c r="CU874" s="209"/>
      <c r="CV874" s="208"/>
      <c r="CW874" s="207"/>
      <c r="CX874" s="207"/>
      <c r="CY874" s="207"/>
    </row>
    <row r="875" spans="3:103">
      <c r="C875" s="192"/>
      <c r="D875" s="192"/>
      <c r="E875" s="192"/>
      <c r="F875" s="192"/>
      <c r="G875" s="193"/>
      <c r="H875" s="192"/>
      <c r="I875" s="192"/>
      <c r="J875" s="194"/>
      <c r="K875" s="195"/>
      <c r="L875" s="195"/>
      <c r="M875" s="196"/>
      <c r="N875" s="197"/>
      <c r="O875" s="196"/>
      <c r="P875" s="198"/>
      <c r="Q875" s="198"/>
      <c r="R875" s="199"/>
      <c r="S875" s="199"/>
      <c r="T875" s="198"/>
      <c r="U875" s="199"/>
      <c r="V875" s="199"/>
      <c r="W875" s="199"/>
      <c r="X875" s="198"/>
      <c r="Y875" s="200"/>
    </row>
    <row r="876" spans="3:103">
      <c r="D876" s="192"/>
      <c r="E876" s="192"/>
      <c r="F876" s="192"/>
      <c r="H876" s="192"/>
      <c r="I876" s="192"/>
      <c r="J876" s="194"/>
      <c r="K876" s="192"/>
      <c r="L876" s="195"/>
      <c r="M876" s="195"/>
      <c r="N876" s="197"/>
      <c r="O876" s="196"/>
      <c r="P876" s="196"/>
      <c r="Q876" s="198"/>
      <c r="R876" s="199"/>
      <c r="S876" s="199"/>
      <c r="T876" s="198"/>
      <c r="U876" s="199"/>
      <c r="V876" s="199"/>
      <c r="W876" s="199"/>
      <c r="X876" s="198"/>
      <c r="Y876" s="200"/>
      <c r="Z876" s="198"/>
      <c r="AA876" s="198"/>
      <c r="AB876" s="199"/>
      <c r="AC876" s="199"/>
      <c r="AD876" s="201"/>
      <c r="AE876" s="202"/>
      <c r="AF876" s="202"/>
      <c r="AG876" s="203"/>
      <c r="AH876" s="203"/>
      <c r="AI876" s="203"/>
      <c r="AJ876" s="203"/>
      <c r="AK876" s="203"/>
      <c r="AL876" s="203"/>
      <c r="AM876" s="203"/>
      <c r="AN876" s="203"/>
      <c r="AO876" s="203"/>
      <c r="AP876" s="203"/>
      <c r="AQ876" s="203"/>
      <c r="AR876" s="203"/>
      <c r="AS876" s="203"/>
      <c r="AT876" s="203"/>
      <c r="AU876" s="203"/>
      <c r="AV876" s="203"/>
      <c r="AW876" s="203"/>
      <c r="AX876" s="203"/>
      <c r="AY876" s="203"/>
      <c r="AZ876" s="203"/>
      <c r="BA876" s="203"/>
      <c r="BB876" s="204"/>
      <c r="BC876" s="204"/>
      <c r="BD876" s="204"/>
      <c r="BE876" s="204"/>
      <c r="BF876" s="204"/>
      <c r="BG876" s="204"/>
      <c r="BH876" s="204"/>
      <c r="BI876" s="204"/>
      <c r="BJ876" s="204"/>
      <c r="BK876" s="204"/>
      <c r="BL876" s="204"/>
      <c r="BM876" s="204"/>
      <c r="BN876" s="204"/>
      <c r="BO876" s="204"/>
      <c r="BP876" s="204"/>
      <c r="BQ876" s="204"/>
      <c r="BR876" s="204"/>
      <c r="BS876" s="204"/>
      <c r="BT876" s="204"/>
      <c r="BU876" s="204"/>
      <c r="BV876" s="205"/>
      <c r="BW876" s="205"/>
      <c r="BX876" s="205"/>
      <c r="BY876" s="204"/>
      <c r="BZ876" s="204"/>
      <c r="CA876" s="204"/>
      <c r="CB876" s="205"/>
      <c r="CC876" s="204"/>
      <c r="CD876" s="205"/>
      <c r="CE876" s="204"/>
      <c r="CF876" s="204"/>
      <c r="CG876" s="204"/>
      <c r="CH876" s="206"/>
      <c r="CI876" s="204"/>
      <c r="CJ876" s="204"/>
      <c r="CK876" s="204"/>
      <c r="CL876" s="204"/>
      <c r="CM876" s="204"/>
      <c r="CN876" s="206"/>
      <c r="CO876" s="204"/>
      <c r="CP876" s="204"/>
      <c r="CQ876" s="204"/>
      <c r="CR876" s="207"/>
      <c r="CS876" s="207"/>
      <c r="CT876" s="208"/>
      <c r="CU876" s="209"/>
      <c r="CV876" s="208"/>
      <c r="CW876" s="207"/>
      <c r="CX876" s="207"/>
      <c r="CY876" s="207"/>
    </row>
    <row r="877" spans="3:103">
      <c r="Z877" s="198"/>
      <c r="AA877" s="198"/>
      <c r="AB877" s="199"/>
      <c r="AC877" s="199"/>
      <c r="AD877" s="199"/>
      <c r="AE877" s="202"/>
      <c r="AF877" s="202"/>
      <c r="AG877" s="202"/>
      <c r="AH877" s="203"/>
      <c r="AI877" s="203"/>
      <c r="AJ877" s="203"/>
      <c r="AK877" s="203"/>
      <c r="AL877" s="203"/>
      <c r="AM877" s="203"/>
      <c r="AN877" s="203"/>
      <c r="AO877" s="203"/>
      <c r="AP877" s="203"/>
      <c r="AQ877" s="203"/>
      <c r="AR877" s="203"/>
      <c r="AS877" s="203"/>
      <c r="AT877" s="203"/>
      <c r="AU877" s="203"/>
      <c r="AV877" s="203"/>
      <c r="AW877" s="203"/>
      <c r="AX877" s="203"/>
      <c r="AY877" s="203"/>
      <c r="AZ877" s="203"/>
      <c r="BA877" s="203"/>
      <c r="BB877" s="203"/>
      <c r="BC877" s="204"/>
      <c r="BD877" s="204"/>
      <c r="BE877" s="204"/>
      <c r="BF877" s="204"/>
      <c r="BG877" s="204"/>
      <c r="BH877" s="204"/>
      <c r="BI877" s="204"/>
      <c r="BJ877" s="204"/>
      <c r="BK877" s="204"/>
      <c r="BL877" s="204"/>
      <c r="BM877" s="204"/>
      <c r="BN877" s="204"/>
      <c r="BO877" s="204"/>
      <c r="BP877" s="204"/>
      <c r="BQ877" s="204"/>
      <c r="BR877" s="204"/>
      <c r="BS877" s="204"/>
      <c r="BT877" s="204"/>
      <c r="BU877" s="204"/>
      <c r="BV877" s="205"/>
      <c r="BW877" s="205"/>
      <c r="BX877" s="205"/>
      <c r="BY877" s="204"/>
      <c r="BZ877" s="204"/>
      <c r="CA877" s="204"/>
      <c r="CB877" s="205"/>
      <c r="CC877" s="204"/>
      <c r="CD877" s="205"/>
      <c r="CE877" s="204"/>
      <c r="CF877" s="204"/>
      <c r="CG877" s="204"/>
      <c r="CH877" s="206"/>
      <c r="CI877" s="204"/>
      <c r="CJ877" s="204"/>
      <c r="CK877" s="204"/>
      <c r="CL877" s="204"/>
      <c r="CM877" s="204"/>
      <c r="CN877" s="206"/>
      <c r="CO877" s="204"/>
      <c r="CP877" s="204"/>
      <c r="CQ877" s="204"/>
      <c r="CR877" s="204"/>
      <c r="CS877" s="207"/>
      <c r="CT877" s="208"/>
      <c r="CU877" s="209"/>
      <c r="CV877" s="208"/>
      <c r="CW877" s="207"/>
      <c r="CX877" s="207"/>
      <c r="CY877" s="207"/>
    </row>
    <row r="881" spans="3:103">
      <c r="C881" s="192"/>
      <c r="D881" s="192"/>
      <c r="E881" s="192"/>
      <c r="F881" s="192"/>
      <c r="G881" s="193"/>
      <c r="H881" s="192"/>
      <c r="I881" s="192"/>
      <c r="J881" s="194"/>
      <c r="K881" s="195"/>
      <c r="L881" s="195"/>
      <c r="M881" s="196"/>
      <c r="N881" s="197"/>
      <c r="O881" s="196"/>
      <c r="P881" s="198"/>
      <c r="Q881" s="198"/>
      <c r="R881" s="199"/>
      <c r="S881" s="199"/>
      <c r="T881" s="198"/>
      <c r="U881" s="199"/>
      <c r="V881" s="199"/>
      <c r="W881" s="199"/>
      <c r="X881" s="198"/>
      <c r="Y881" s="200"/>
    </row>
    <row r="882" spans="3:103">
      <c r="D882" s="192"/>
      <c r="E882" s="192"/>
      <c r="F882" s="192"/>
      <c r="H882" s="192"/>
      <c r="I882" s="192"/>
      <c r="J882" s="194"/>
      <c r="K882" s="192"/>
      <c r="L882" s="195"/>
      <c r="M882" s="195"/>
      <c r="N882" s="197"/>
      <c r="O882" s="196"/>
      <c r="P882" s="196"/>
      <c r="Q882" s="198"/>
      <c r="R882" s="199"/>
      <c r="S882" s="199"/>
      <c r="T882" s="198"/>
      <c r="U882" s="199"/>
      <c r="V882" s="199"/>
      <c r="W882" s="199"/>
      <c r="X882" s="198"/>
      <c r="Y882" s="200"/>
      <c r="Z882" s="198"/>
      <c r="AA882" s="198"/>
      <c r="AB882" s="199"/>
      <c r="AC882" s="199"/>
      <c r="AD882" s="201"/>
      <c r="AE882" s="202"/>
      <c r="AF882" s="202"/>
      <c r="AG882" s="203"/>
      <c r="AH882" s="203"/>
      <c r="AI882" s="203"/>
      <c r="AJ882" s="203"/>
      <c r="AK882" s="203"/>
      <c r="AL882" s="203"/>
      <c r="AM882" s="203"/>
      <c r="AN882" s="203"/>
      <c r="AO882" s="203"/>
      <c r="AP882" s="203"/>
      <c r="AQ882" s="203"/>
      <c r="AR882" s="203"/>
      <c r="AS882" s="203"/>
      <c r="AT882" s="203"/>
      <c r="AU882" s="203"/>
      <c r="AV882" s="203"/>
      <c r="AW882" s="203"/>
      <c r="AX882" s="203"/>
      <c r="AY882" s="203"/>
      <c r="AZ882" s="203"/>
      <c r="BA882" s="203"/>
      <c r="BB882" s="204"/>
      <c r="BC882" s="204"/>
      <c r="BD882" s="204"/>
      <c r="BE882" s="204"/>
      <c r="BF882" s="204"/>
      <c r="BG882" s="204"/>
      <c r="BH882" s="204"/>
      <c r="BI882" s="204"/>
      <c r="BJ882" s="204"/>
      <c r="BK882" s="204"/>
      <c r="BL882" s="204"/>
      <c r="BM882" s="204"/>
      <c r="BN882" s="204"/>
      <c r="BO882" s="204"/>
      <c r="BP882" s="204"/>
      <c r="BQ882" s="204"/>
      <c r="BR882" s="204"/>
      <c r="BS882" s="204"/>
      <c r="BT882" s="204"/>
      <c r="BU882" s="204"/>
      <c r="BV882" s="205"/>
      <c r="BW882" s="205"/>
      <c r="BX882" s="205"/>
      <c r="BY882" s="204"/>
      <c r="BZ882" s="204"/>
      <c r="CA882" s="204"/>
      <c r="CB882" s="205"/>
      <c r="CC882" s="204"/>
      <c r="CD882" s="205"/>
      <c r="CE882" s="204"/>
      <c r="CF882" s="204"/>
      <c r="CG882" s="204"/>
      <c r="CH882" s="206"/>
      <c r="CI882" s="204"/>
      <c r="CJ882" s="204"/>
      <c r="CK882" s="204"/>
      <c r="CL882" s="204"/>
      <c r="CM882" s="204"/>
      <c r="CN882" s="206"/>
      <c r="CO882" s="204"/>
      <c r="CP882" s="204"/>
      <c r="CQ882" s="204"/>
      <c r="CR882" s="207"/>
      <c r="CS882" s="207"/>
      <c r="CT882" s="208"/>
      <c r="CU882" s="209"/>
      <c r="CV882" s="208"/>
      <c r="CW882" s="207"/>
      <c r="CX882" s="207"/>
      <c r="CY882" s="207"/>
    </row>
    <row r="883" spans="3:103">
      <c r="Z883" s="198"/>
      <c r="AA883" s="198"/>
      <c r="AB883" s="199"/>
      <c r="AC883" s="199"/>
      <c r="AD883" s="199"/>
      <c r="AE883" s="202"/>
      <c r="AF883" s="202"/>
      <c r="AG883" s="202"/>
      <c r="AH883" s="203"/>
      <c r="AI883" s="203"/>
      <c r="AJ883" s="203"/>
      <c r="AK883" s="203"/>
      <c r="AL883" s="203"/>
      <c r="AM883" s="203"/>
      <c r="AN883" s="203"/>
      <c r="AO883" s="203"/>
      <c r="AP883" s="203"/>
      <c r="AQ883" s="203"/>
      <c r="AR883" s="203"/>
      <c r="AS883" s="203"/>
      <c r="AT883" s="203"/>
      <c r="AU883" s="203"/>
      <c r="AV883" s="203"/>
      <c r="AW883" s="203"/>
      <c r="AX883" s="203"/>
      <c r="AY883" s="203"/>
      <c r="AZ883" s="203"/>
      <c r="BA883" s="203"/>
      <c r="BB883" s="203"/>
      <c r="BC883" s="204"/>
      <c r="BD883" s="204"/>
      <c r="BE883" s="204"/>
      <c r="BF883" s="204"/>
      <c r="BG883" s="204"/>
      <c r="BH883" s="204"/>
      <c r="BI883" s="204"/>
      <c r="BJ883" s="204"/>
      <c r="BK883" s="204"/>
      <c r="BL883" s="204"/>
      <c r="BM883" s="204"/>
      <c r="BN883" s="204"/>
      <c r="BO883" s="204"/>
      <c r="BP883" s="204"/>
      <c r="BQ883" s="204"/>
      <c r="BR883" s="204"/>
      <c r="BS883" s="204"/>
      <c r="BT883" s="204"/>
      <c r="BU883" s="204"/>
      <c r="BV883" s="205"/>
      <c r="BW883" s="205"/>
      <c r="BX883" s="205"/>
      <c r="BY883" s="204"/>
      <c r="BZ883" s="204"/>
      <c r="CA883" s="204"/>
      <c r="CB883" s="205"/>
      <c r="CC883" s="204"/>
      <c r="CD883" s="205"/>
      <c r="CE883" s="204"/>
      <c r="CF883" s="204"/>
      <c r="CG883" s="204"/>
      <c r="CH883" s="206"/>
      <c r="CI883" s="204"/>
      <c r="CJ883" s="204"/>
      <c r="CK883" s="204"/>
      <c r="CL883" s="204"/>
      <c r="CM883" s="204"/>
      <c r="CN883" s="206"/>
      <c r="CO883" s="204"/>
      <c r="CP883" s="204"/>
      <c r="CQ883" s="204"/>
      <c r="CR883" s="204"/>
      <c r="CS883" s="207"/>
      <c r="CT883" s="208"/>
      <c r="CU883" s="209"/>
      <c r="CV883" s="208"/>
      <c r="CW883" s="207"/>
      <c r="CX883" s="207"/>
      <c r="CY883" s="207"/>
    </row>
    <row r="884" spans="3:103">
      <c r="C884" s="192"/>
      <c r="D884" s="192"/>
      <c r="E884" s="192"/>
      <c r="F884" s="192"/>
      <c r="G884" s="193"/>
      <c r="H884" s="192"/>
      <c r="I884" s="192"/>
      <c r="J884" s="194"/>
      <c r="K884" s="195"/>
      <c r="L884" s="195"/>
      <c r="M884" s="196"/>
      <c r="N884" s="197"/>
      <c r="O884" s="196"/>
      <c r="P884" s="198"/>
      <c r="Q884" s="198"/>
      <c r="R884" s="199"/>
      <c r="S884" s="199"/>
      <c r="T884" s="198"/>
      <c r="U884" s="199"/>
      <c r="V884" s="199"/>
      <c r="W884" s="199"/>
      <c r="X884" s="198"/>
      <c r="Y884" s="200"/>
    </row>
    <row r="885" spans="3:103">
      <c r="D885" s="192"/>
      <c r="E885" s="192"/>
      <c r="F885" s="192"/>
      <c r="H885" s="192"/>
      <c r="I885" s="192"/>
      <c r="J885" s="194"/>
      <c r="K885" s="192"/>
      <c r="L885" s="195"/>
      <c r="M885" s="195"/>
      <c r="N885" s="197"/>
      <c r="O885" s="196"/>
      <c r="P885" s="196"/>
      <c r="Q885" s="198"/>
      <c r="R885" s="199"/>
      <c r="S885" s="199"/>
      <c r="T885" s="198"/>
      <c r="U885" s="199"/>
      <c r="V885" s="199"/>
      <c r="W885" s="199"/>
      <c r="X885" s="198"/>
      <c r="Y885" s="200"/>
      <c r="Z885" s="198"/>
      <c r="AA885" s="198"/>
      <c r="AB885" s="199"/>
      <c r="AC885" s="199"/>
      <c r="AD885" s="201"/>
      <c r="AE885" s="202"/>
      <c r="AF885" s="202"/>
      <c r="AG885" s="203"/>
      <c r="AH885" s="203"/>
      <c r="AI885" s="203"/>
      <c r="AJ885" s="203"/>
      <c r="AK885" s="203"/>
      <c r="AL885" s="203"/>
      <c r="AM885" s="203"/>
      <c r="AN885" s="203"/>
      <c r="AO885" s="203"/>
      <c r="AP885" s="203"/>
      <c r="AQ885" s="203"/>
      <c r="AR885" s="203"/>
      <c r="AS885" s="203"/>
      <c r="AT885" s="203"/>
      <c r="AU885" s="203"/>
      <c r="AV885" s="203"/>
      <c r="AW885" s="203"/>
      <c r="AX885" s="203"/>
      <c r="AY885" s="203"/>
      <c r="AZ885" s="203"/>
      <c r="BA885" s="203"/>
      <c r="BB885" s="204"/>
      <c r="BC885" s="204"/>
      <c r="BD885" s="204"/>
      <c r="BE885" s="204"/>
      <c r="BF885" s="204"/>
      <c r="BG885" s="204"/>
      <c r="BH885" s="204"/>
      <c r="BI885" s="204"/>
      <c r="BJ885" s="204"/>
      <c r="BK885" s="204"/>
      <c r="BL885" s="204"/>
      <c r="BM885" s="204"/>
      <c r="BN885" s="204"/>
      <c r="BO885" s="204"/>
      <c r="BP885" s="204"/>
      <c r="BQ885" s="204"/>
      <c r="BR885" s="204"/>
      <c r="BS885" s="204"/>
      <c r="BT885" s="204"/>
      <c r="BU885" s="204"/>
      <c r="BV885" s="205"/>
      <c r="BW885" s="205"/>
      <c r="BX885" s="205"/>
      <c r="BY885" s="204"/>
      <c r="BZ885" s="204"/>
      <c r="CA885" s="204"/>
      <c r="CB885" s="205"/>
      <c r="CC885" s="204"/>
      <c r="CD885" s="205"/>
      <c r="CE885" s="204"/>
      <c r="CF885" s="204"/>
      <c r="CG885" s="204"/>
      <c r="CH885" s="206"/>
      <c r="CI885" s="204"/>
      <c r="CJ885" s="204"/>
      <c r="CK885" s="204"/>
      <c r="CL885" s="204"/>
      <c r="CM885" s="204"/>
      <c r="CN885" s="206"/>
      <c r="CO885" s="204"/>
      <c r="CP885" s="204"/>
      <c r="CQ885" s="204"/>
      <c r="CR885" s="207"/>
      <c r="CS885" s="207"/>
      <c r="CT885" s="208"/>
      <c r="CU885" s="209"/>
      <c r="CV885" s="208"/>
      <c r="CW885" s="207"/>
      <c r="CX885" s="207"/>
      <c r="CY885" s="207"/>
    </row>
    <row r="886" spans="3:103">
      <c r="Z886" s="198"/>
      <c r="AA886" s="198"/>
      <c r="AB886" s="199"/>
      <c r="AC886" s="199"/>
      <c r="AD886" s="199"/>
      <c r="AE886" s="202"/>
      <c r="AF886" s="202"/>
      <c r="AG886" s="202"/>
      <c r="AH886" s="203"/>
      <c r="AI886" s="203"/>
      <c r="AJ886" s="203"/>
      <c r="AK886" s="203"/>
      <c r="AL886" s="203"/>
      <c r="AM886" s="203"/>
      <c r="AN886" s="203"/>
      <c r="AO886" s="203"/>
      <c r="AP886" s="203"/>
      <c r="AQ886" s="203"/>
      <c r="AR886" s="203"/>
      <c r="AS886" s="203"/>
      <c r="AT886" s="203"/>
      <c r="AU886" s="203"/>
      <c r="AV886" s="203"/>
      <c r="AW886" s="203"/>
      <c r="AX886" s="203"/>
      <c r="AY886" s="203"/>
      <c r="AZ886" s="203"/>
      <c r="BA886" s="203"/>
      <c r="BB886" s="203"/>
      <c r="BC886" s="204"/>
      <c r="BD886" s="204"/>
      <c r="BE886" s="204"/>
      <c r="BF886" s="204"/>
      <c r="BG886" s="204"/>
      <c r="BH886" s="204"/>
      <c r="BI886" s="204"/>
      <c r="BJ886" s="204"/>
      <c r="BK886" s="204"/>
      <c r="BL886" s="204"/>
      <c r="BM886" s="204"/>
      <c r="BN886" s="204"/>
      <c r="BO886" s="204"/>
      <c r="BP886" s="204"/>
      <c r="BQ886" s="204"/>
      <c r="BR886" s="204"/>
      <c r="BS886" s="204"/>
      <c r="BT886" s="204"/>
      <c r="BU886" s="204"/>
      <c r="BV886" s="205"/>
      <c r="BW886" s="205"/>
      <c r="BX886" s="205"/>
      <c r="BY886" s="204"/>
      <c r="BZ886" s="204"/>
      <c r="CA886" s="204"/>
      <c r="CB886" s="205"/>
      <c r="CC886" s="204"/>
      <c r="CD886" s="205"/>
      <c r="CE886" s="204"/>
      <c r="CF886" s="204"/>
      <c r="CG886" s="204"/>
      <c r="CH886" s="206"/>
      <c r="CI886" s="204"/>
      <c r="CJ886" s="204"/>
      <c r="CK886" s="204"/>
      <c r="CL886" s="204"/>
      <c r="CM886" s="204"/>
      <c r="CN886" s="206"/>
      <c r="CO886" s="204"/>
      <c r="CP886" s="204"/>
      <c r="CQ886" s="204"/>
      <c r="CR886" s="204"/>
      <c r="CS886" s="207"/>
      <c r="CT886" s="208"/>
      <c r="CU886" s="209"/>
      <c r="CV886" s="208"/>
      <c r="CW886" s="207"/>
      <c r="CX886" s="207"/>
      <c r="CY886" s="207"/>
    </row>
    <row r="890" spans="3:103">
      <c r="C890" s="192"/>
      <c r="D890" s="192"/>
      <c r="E890" s="192"/>
      <c r="F890" s="192"/>
      <c r="G890" s="193"/>
      <c r="H890" s="192"/>
      <c r="I890" s="192"/>
      <c r="J890" s="194"/>
      <c r="K890" s="195"/>
      <c r="L890" s="195"/>
      <c r="M890" s="196"/>
      <c r="N890" s="197"/>
      <c r="O890" s="196"/>
      <c r="P890" s="198"/>
      <c r="Q890" s="198"/>
      <c r="R890" s="199"/>
      <c r="S890" s="199"/>
      <c r="T890" s="198"/>
      <c r="U890" s="199"/>
      <c r="V890" s="199"/>
      <c r="W890" s="199"/>
      <c r="X890" s="198"/>
      <c r="Y890" s="200"/>
    </row>
    <row r="891" spans="3:103">
      <c r="D891" s="192"/>
      <c r="E891" s="192"/>
      <c r="F891" s="192"/>
      <c r="H891" s="192"/>
      <c r="I891" s="192"/>
      <c r="J891" s="194"/>
      <c r="K891" s="192"/>
      <c r="L891" s="195"/>
      <c r="M891" s="195"/>
      <c r="N891" s="197"/>
      <c r="O891" s="196"/>
      <c r="P891" s="196"/>
      <c r="Q891" s="198"/>
      <c r="R891" s="199"/>
      <c r="S891" s="199"/>
      <c r="T891" s="198"/>
      <c r="U891" s="199"/>
      <c r="V891" s="199"/>
      <c r="W891" s="199"/>
      <c r="X891" s="198"/>
      <c r="Y891" s="200"/>
      <c r="Z891" s="198"/>
      <c r="AA891" s="198"/>
      <c r="AB891" s="199"/>
      <c r="AC891" s="199"/>
      <c r="AD891" s="201"/>
      <c r="AE891" s="202"/>
      <c r="AF891" s="202"/>
      <c r="AG891" s="203"/>
      <c r="AH891" s="203"/>
      <c r="AI891" s="203"/>
      <c r="AJ891" s="203"/>
      <c r="AK891" s="203"/>
      <c r="AL891" s="203"/>
      <c r="AM891" s="203"/>
      <c r="AN891" s="203"/>
      <c r="AO891" s="203"/>
      <c r="AP891" s="203"/>
      <c r="AQ891" s="203"/>
      <c r="AR891" s="203"/>
      <c r="AS891" s="203"/>
      <c r="AT891" s="203"/>
      <c r="AU891" s="203"/>
      <c r="AV891" s="203"/>
      <c r="AW891" s="203"/>
      <c r="AX891" s="203"/>
      <c r="AY891" s="203"/>
      <c r="AZ891" s="203"/>
      <c r="BA891" s="203"/>
      <c r="BB891" s="204"/>
      <c r="BC891" s="204"/>
      <c r="BD891" s="204"/>
      <c r="BE891" s="204"/>
      <c r="BF891" s="204"/>
      <c r="BG891" s="204"/>
      <c r="BH891" s="204"/>
      <c r="BI891" s="204"/>
      <c r="BJ891" s="204"/>
      <c r="BK891" s="204"/>
      <c r="BL891" s="204"/>
      <c r="BM891" s="204"/>
      <c r="BN891" s="204"/>
      <c r="BO891" s="204"/>
      <c r="BP891" s="204"/>
      <c r="BQ891" s="204"/>
      <c r="BR891" s="204"/>
      <c r="BS891" s="204"/>
      <c r="BT891" s="204"/>
      <c r="BU891" s="204"/>
      <c r="BV891" s="205"/>
      <c r="BW891" s="205"/>
      <c r="BX891" s="205"/>
      <c r="BY891" s="204"/>
      <c r="BZ891" s="204"/>
      <c r="CA891" s="204"/>
      <c r="CB891" s="205"/>
      <c r="CC891" s="204"/>
      <c r="CD891" s="205"/>
      <c r="CE891" s="204"/>
      <c r="CF891" s="204"/>
      <c r="CG891" s="204"/>
      <c r="CH891" s="206"/>
      <c r="CI891" s="204"/>
      <c r="CJ891" s="204"/>
      <c r="CK891" s="204"/>
      <c r="CL891" s="204"/>
      <c r="CM891" s="204"/>
      <c r="CN891" s="206"/>
      <c r="CO891" s="204"/>
      <c r="CP891" s="204"/>
      <c r="CQ891" s="204"/>
      <c r="CR891" s="207"/>
      <c r="CS891" s="207"/>
      <c r="CT891" s="208"/>
      <c r="CU891" s="209"/>
      <c r="CV891" s="208"/>
      <c r="CW891" s="207"/>
      <c r="CX891" s="207"/>
      <c r="CY891" s="207"/>
    </row>
    <row r="892" spans="3:103">
      <c r="Z892" s="198"/>
      <c r="AA892" s="198"/>
      <c r="AB892" s="199"/>
      <c r="AC892" s="199"/>
      <c r="AD892" s="199"/>
      <c r="AE892" s="202"/>
      <c r="AF892" s="202"/>
      <c r="AG892" s="202"/>
      <c r="AH892" s="203"/>
      <c r="AI892" s="203"/>
      <c r="AJ892" s="203"/>
      <c r="AK892" s="203"/>
      <c r="AL892" s="203"/>
      <c r="AM892" s="203"/>
      <c r="AN892" s="203"/>
      <c r="AO892" s="203"/>
      <c r="AP892" s="203"/>
      <c r="AQ892" s="203"/>
      <c r="AR892" s="203"/>
      <c r="AS892" s="203"/>
      <c r="AT892" s="203"/>
      <c r="AU892" s="203"/>
      <c r="AV892" s="203"/>
      <c r="AW892" s="203"/>
      <c r="AX892" s="203"/>
      <c r="AY892" s="203"/>
      <c r="AZ892" s="203"/>
      <c r="BA892" s="203"/>
      <c r="BB892" s="203"/>
      <c r="BC892" s="204"/>
      <c r="BD892" s="204"/>
      <c r="BE892" s="204"/>
      <c r="BF892" s="204"/>
      <c r="BG892" s="204"/>
      <c r="BH892" s="204"/>
      <c r="BI892" s="204"/>
      <c r="BJ892" s="204"/>
      <c r="BK892" s="204"/>
      <c r="BL892" s="204"/>
      <c r="BM892" s="204"/>
      <c r="BN892" s="204"/>
      <c r="BO892" s="204"/>
      <c r="BP892" s="204"/>
      <c r="BQ892" s="204"/>
      <c r="BR892" s="204"/>
      <c r="BS892" s="204"/>
      <c r="BT892" s="204"/>
      <c r="BU892" s="204"/>
      <c r="BV892" s="205"/>
      <c r="BW892" s="205"/>
      <c r="BX892" s="205"/>
      <c r="BY892" s="204"/>
      <c r="BZ892" s="204"/>
      <c r="CA892" s="204"/>
      <c r="CB892" s="205"/>
      <c r="CC892" s="204"/>
      <c r="CD892" s="205"/>
      <c r="CE892" s="204"/>
      <c r="CF892" s="204"/>
      <c r="CG892" s="204"/>
      <c r="CH892" s="206"/>
      <c r="CI892" s="204"/>
      <c r="CJ892" s="204"/>
      <c r="CK892" s="204"/>
      <c r="CL892" s="204"/>
      <c r="CM892" s="204"/>
      <c r="CN892" s="206"/>
      <c r="CO892" s="204"/>
      <c r="CP892" s="204"/>
      <c r="CQ892" s="204"/>
      <c r="CR892" s="204"/>
      <c r="CS892" s="207"/>
      <c r="CT892" s="208"/>
      <c r="CU892" s="209"/>
      <c r="CV892" s="208"/>
      <c r="CW892" s="207"/>
      <c r="CX892" s="207"/>
      <c r="CY892" s="207"/>
    </row>
    <row r="893" spans="3:103">
      <c r="C893" s="192"/>
      <c r="D893" s="192"/>
      <c r="E893" s="192"/>
      <c r="F893" s="192"/>
      <c r="G893" s="193"/>
      <c r="H893" s="192"/>
      <c r="I893" s="192"/>
      <c r="J893" s="194"/>
      <c r="K893" s="195"/>
      <c r="L893" s="195"/>
      <c r="M893" s="196"/>
      <c r="N893" s="197"/>
      <c r="O893" s="196"/>
      <c r="P893" s="198"/>
      <c r="Q893" s="198"/>
      <c r="R893" s="199"/>
      <c r="S893" s="199"/>
      <c r="T893" s="198"/>
      <c r="U893" s="199"/>
      <c r="V893" s="199"/>
      <c r="W893" s="199"/>
      <c r="X893" s="198"/>
      <c r="Y893" s="200"/>
    </row>
    <row r="894" spans="3:103">
      <c r="D894" s="192"/>
      <c r="E894" s="192"/>
      <c r="F894" s="192"/>
      <c r="H894" s="192"/>
      <c r="I894" s="192"/>
      <c r="J894" s="194"/>
      <c r="K894" s="192"/>
      <c r="L894" s="195"/>
      <c r="M894" s="195"/>
      <c r="N894" s="197"/>
      <c r="O894" s="196"/>
      <c r="P894" s="196"/>
      <c r="Q894" s="198"/>
      <c r="R894" s="199"/>
      <c r="S894" s="199"/>
      <c r="T894" s="198"/>
      <c r="U894" s="199"/>
      <c r="V894" s="199"/>
      <c r="W894" s="199"/>
      <c r="X894" s="198"/>
      <c r="Y894" s="200"/>
      <c r="Z894" s="198"/>
      <c r="AA894" s="198"/>
      <c r="AB894" s="199"/>
      <c r="AC894" s="199"/>
      <c r="AD894" s="201"/>
      <c r="AE894" s="202"/>
      <c r="AF894" s="202"/>
      <c r="AG894" s="203"/>
      <c r="AH894" s="203"/>
      <c r="AI894" s="203"/>
      <c r="AJ894" s="203"/>
      <c r="AK894" s="203"/>
      <c r="AL894" s="203"/>
      <c r="AM894" s="203"/>
      <c r="AN894" s="203"/>
      <c r="AO894" s="203"/>
      <c r="AP894" s="203"/>
      <c r="AQ894" s="203"/>
      <c r="AR894" s="203"/>
      <c r="AS894" s="203"/>
      <c r="AT894" s="203"/>
      <c r="AU894" s="203"/>
      <c r="AV894" s="203"/>
      <c r="AW894" s="203"/>
      <c r="AX894" s="203"/>
      <c r="AY894" s="203"/>
      <c r="AZ894" s="203"/>
      <c r="BA894" s="203"/>
      <c r="BB894" s="204"/>
      <c r="BC894" s="204"/>
      <c r="BD894" s="204"/>
      <c r="BE894" s="204"/>
      <c r="BF894" s="204"/>
      <c r="BG894" s="204"/>
      <c r="BH894" s="204"/>
      <c r="BI894" s="204"/>
      <c r="BJ894" s="204"/>
      <c r="BK894" s="204"/>
      <c r="BL894" s="204"/>
      <c r="BM894" s="204"/>
      <c r="BN894" s="204"/>
      <c r="BO894" s="204"/>
      <c r="BP894" s="204"/>
      <c r="BQ894" s="204"/>
      <c r="BR894" s="204"/>
      <c r="BS894" s="204"/>
      <c r="BT894" s="204"/>
      <c r="BU894" s="204"/>
      <c r="BV894" s="205"/>
      <c r="BW894" s="205"/>
      <c r="BX894" s="205"/>
      <c r="BY894" s="204"/>
      <c r="BZ894" s="204"/>
      <c r="CA894" s="204"/>
      <c r="CB894" s="205"/>
      <c r="CC894" s="204"/>
      <c r="CD894" s="205"/>
      <c r="CE894" s="204"/>
      <c r="CF894" s="204"/>
      <c r="CG894" s="204"/>
      <c r="CH894" s="206"/>
      <c r="CI894" s="204"/>
      <c r="CJ894" s="204"/>
      <c r="CK894" s="204"/>
      <c r="CL894" s="204"/>
      <c r="CM894" s="204"/>
      <c r="CN894" s="206"/>
      <c r="CO894" s="204"/>
      <c r="CP894" s="204"/>
      <c r="CQ894" s="204"/>
      <c r="CR894" s="207"/>
      <c r="CS894" s="207"/>
      <c r="CT894" s="208"/>
      <c r="CU894" s="209"/>
      <c r="CV894" s="208"/>
      <c r="CW894" s="207"/>
      <c r="CX894" s="207"/>
      <c r="CY894" s="207"/>
    </row>
    <row r="895" spans="3:103">
      <c r="Z895" s="198"/>
      <c r="AA895" s="198"/>
      <c r="AB895" s="199"/>
      <c r="AC895" s="199"/>
      <c r="AD895" s="199"/>
      <c r="AE895" s="202"/>
      <c r="AF895" s="202"/>
      <c r="AG895" s="202"/>
      <c r="AH895" s="203"/>
      <c r="AI895" s="203"/>
      <c r="AJ895" s="203"/>
      <c r="AK895" s="203"/>
      <c r="AL895" s="203"/>
      <c r="AM895" s="203"/>
      <c r="AN895" s="203"/>
      <c r="AO895" s="203"/>
      <c r="AP895" s="203"/>
      <c r="AQ895" s="203"/>
      <c r="AR895" s="203"/>
      <c r="AS895" s="203"/>
      <c r="AT895" s="203"/>
      <c r="AU895" s="203"/>
      <c r="AV895" s="203"/>
      <c r="AW895" s="203"/>
      <c r="AX895" s="203"/>
      <c r="AY895" s="203"/>
      <c r="AZ895" s="203"/>
      <c r="BA895" s="203"/>
      <c r="BB895" s="203"/>
      <c r="BC895" s="204"/>
      <c r="BD895" s="204"/>
      <c r="BE895" s="204"/>
      <c r="BF895" s="204"/>
      <c r="BG895" s="204"/>
      <c r="BH895" s="204"/>
      <c r="BI895" s="204"/>
      <c r="BJ895" s="204"/>
      <c r="BK895" s="204"/>
      <c r="BL895" s="204"/>
      <c r="BM895" s="204"/>
      <c r="BN895" s="204"/>
      <c r="BO895" s="204"/>
      <c r="BP895" s="204"/>
      <c r="BQ895" s="204"/>
      <c r="BR895" s="204"/>
      <c r="BS895" s="204"/>
      <c r="BT895" s="204"/>
      <c r="BU895" s="204"/>
      <c r="BV895" s="205"/>
      <c r="BW895" s="205"/>
      <c r="BX895" s="205"/>
      <c r="BY895" s="204"/>
      <c r="BZ895" s="204"/>
      <c r="CA895" s="204"/>
      <c r="CB895" s="205"/>
      <c r="CC895" s="204"/>
      <c r="CD895" s="205"/>
      <c r="CE895" s="204"/>
      <c r="CF895" s="204"/>
      <c r="CG895" s="204"/>
      <c r="CH895" s="206"/>
      <c r="CI895" s="204"/>
      <c r="CJ895" s="204"/>
      <c r="CK895" s="204"/>
      <c r="CL895" s="204"/>
      <c r="CM895" s="204"/>
      <c r="CN895" s="206"/>
      <c r="CO895" s="204"/>
      <c r="CP895" s="204"/>
      <c r="CQ895" s="204"/>
      <c r="CR895" s="204"/>
      <c r="CS895" s="207"/>
      <c r="CT895" s="208"/>
      <c r="CU895" s="209"/>
      <c r="CV895" s="208"/>
      <c r="CW895" s="207"/>
      <c r="CX895" s="207"/>
      <c r="CY895" s="207"/>
    </row>
    <row r="899" spans="3:103">
      <c r="C899" s="192"/>
      <c r="D899" s="192"/>
      <c r="E899" s="192"/>
      <c r="F899" s="192"/>
      <c r="G899" s="193"/>
      <c r="H899" s="192"/>
      <c r="I899" s="192"/>
      <c r="J899" s="194"/>
      <c r="K899" s="195"/>
      <c r="L899" s="195"/>
      <c r="M899" s="196"/>
      <c r="N899" s="197"/>
      <c r="O899" s="196"/>
      <c r="P899" s="198"/>
      <c r="Q899" s="198"/>
      <c r="R899" s="199"/>
      <c r="S899" s="199"/>
      <c r="T899" s="198"/>
      <c r="U899" s="199"/>
      <c r="V899" s="199"/>
      <c r="W899" s="199"/>
      <c r="X899" s="198"/>
      <c r="Y899" s="200"/>
    </row>
    <row r="900" spans="3:103">
      <c r="D900" s="192"/>
      <c r="E900" s="192"/>
      <c r="F900" s="192"/>
      <c r="H900" s="192"/>
      <c r="I900" s="192"/>
      <c r="J900" s="194"/>
      <c r="K900" s="192"/>
      <c r="L900" s="195"/>
      <c r="M900" s="195"/>
      <c r="N900" s="197"/>
      <c r="O900" s="196"/>
      <c r="P900" s="196"/>
      <c r="Q900" s="198"/>
      <c r="R900" s="199"/>
      <c r="S900" s="199"/>
      <c r="T900" s="198"/>
      <c r="U900" s="199"/>
      <c r="V900" s="199"/>
      <c r="W900" s="199"/>
      <c r="X900" s="198"/>
      <c r="Y900" s="200"/>
      <c r="Z900" s="198"/>
      <c r="AA900" s="198"/>
      <c r="AB900" s="199"/>
      <c r="AC900" s="199"/>
      <c r="AD900" s="201"/>
      <c r="AE900" s="202"/>
      <c r="AF900" s="202"/>
      <c r="AG900" s="203"/>
      <c r="AH900" s="203"/>
      <c r="AI900" s="203"/>
      <c r="AJ900" s="203"/>
      <c r="AK900" s="203"/>
      <c r="AL900" s="203"/>
      <c r="AM900" s="203"/>
      <c r="AN900" s="203"/>
      <c r="AO900" s="203"/>
      <c r="AP900" s="203"/>
      <c r="AQ900" s="203"/>
      <c r="AR900" s="203"/>
      <c r="AS900" s="203"/>
      <c r="AT900" s="203"/>
      <c r="AU900" s="203"/>
      <c r="AV900" s="203"/>
      <c r="AW900" s="203"/>
      <c r="AX900" s="203"/>
      <c r="AY900" s="203"/>
      <c r="AZ900" s="203"/>
      <c r="BA900" s="203"/>
      <c r="BB900" s="204"/>
      <c r="BC900" s="204"/>
      <c r="BD900" s="204"/>
      <c r="BE900" s="204"/>
      <c r="BF900" s="204"/>
      <c r="BG900" s="204"/>
      <c r="BH900" s="204"/>
      <c r="BI900" s="204"/>
      <c r="BJ900" s="204"/>
      <c r="BK900" s="204"/>
      <c r="BL900" s="204"/>
      <c r="BM900" s="204"/>
      <c r="BN900" s="204"/>
      <c r="BO900" s="204"/>
      <c r="BP900" s="204"/>
      <c r="BQ900" s="204"/>
      <c r="BR900" s="204"/>
      <c r="BS900" s="204"/>
      <c r="BT900" s="204"/>
      <c r="BU900" s="204"/>
      <c r="BV900" s="205"/>
      <c r="BW900" s="205"/>
      <c r="BX900" s="205"/>
      <c r="BY900" s="204"/>
      <c r="BZ900" s="204"/>
      <c r="CA900" s="204"/>
      <c r="CB900" s="205"/>
      <c r="CC900" s="204"/>
      <c r="CD900" s="205"/>
      <c r="CE900" s="204"/>
      <c r="CF900" s="204"/>
      <c r="CG900" s="204"/>
      <c r="CH900" s="206"/>
      <c r="CI900" s="204"/>
      <c r="CJ900" s="204"/>
      <c r="CK900" s="204"/>
      <c r="CL900" s="204"/>
      <c r="CM900" s="204"/>
      <c r="CN900" s="206"/>
      <c r="CO900" s="204"/>
      <c r="CP900" s="204"/>
      <c r="CQ900" s="204"/>
      <c r="CR900" s="207"/>
      <c r="CS900" s="207"/>
      <c r="CT900" s="208"/>
      <c r="CU900" s="209"/>
      <c r="CV900" s="208"/>
      <c r="CW900" s="207"/>
      <c r="CX900" s="207"/>
      <c r="CY900" s="207"/>
    </row>
    <row r="901" spans="3:103">
      <c r="Z901" s="198"/>
      <c r="AA901" s="198"/>
      <c r="AB901" s="199"/>
      <c r="AC901" s="199"/>
      <c r="AD901" s="199"/>
      <c r="AE901" s="202"/>
      <c r="AF901" s="202"/>
      <c r="AG901" s="202"/>
      <c r="AH901" s="203"/>
      <c r="AI901" s="203"/>
      <c r="AJ901" s="203"/>
      <c r="AK901" s="203"/>
      <c r="AL901" s="203"/>
      <c r="AM901" s="203"/>
      <c r="AN901" s="203"/>
      <c r="AO901" s="203"/>
      <c r="AP901" s="203"/>
      <c r="AQ901" s="203"/>
      <c r="AR901" s="203"/>
      <c r="AS901" s="203"/>
      <c r="AT901" s="203"/>
      <c r="AU901" s="203"/>
      <c r="AV901" s="203"/>
      <c r="AW901" s="203"/>
      <c r="AX901" s="203"/>
      <c r="AY901" s="203"/>
      <c r="AZ901" s="203"/>
      <c r="BA901" s="203"/>
      <c r="BB901" s="203"/>
      <c r="BC901" s="204"/>
      <c r="BD901" s="204"/>
      <c r="BE901" s="204"/>
      <c r="BF901" s="204"/>
      <c r="BG901" s="204"/>
      <c r="BH901" s="204"/>
      <c r="BI901" s="204"/>
      <c r="BJ901" s="204"/>
      <c r="BK901" s="204"/>
      <c r="BL901" s="204"/>
      <c r="BM901" s="204"/>
      <c r="BN901" s="204"/>
      <c r="BO901" s="204"/>
      <c r="BP901" s="204"/>
      <c r="BQ901" s="204"/>
      <c r="BR901" s="204"/>
      <c r="BS901" s="204"/>
      <c r="BT901" s="204"/>
      <c r="BU901" s="204"/>
      <c r="BV901" s="205"/>
      <c r="BW901" s="205"/>
      <c r="BX901" s="205"/>
      <c r="BY901" s="204"/>
      <c r="BZ901" s="204"/>
      <c r="CA901" s="204"/>
      <c r="CB901" s="205"/>
      <c r="CC901" s="204"/>
      <c r="CD901" s="205"/>
      <c r="CE901" s="204"/>
      <c r="CF901" s="204"/>
      <c r="CG901" s="204"/>
      <c r="CH901" s="206"/>
      <c r="CI901" s="204"/>
      <c r="CJ901" s="204"/>
      <c r="CK901" s="204"/>
      <c r="CL901" s="204"/>
      <c r="CM901" s="204"/>
      <c r="CN901" s="206"/>
      <c r="CO901" s="204"/>
      <c r="CP901" s="204"/>
      <c r="CQ901" s="204"/>
      <c r="CR901" s="204"/>
      <c r="CS901" s="207"/>
      <c r="CT901" s="208"/>
      <c r="CU901" s="209"/>
      <c r="CV901" s="208"/>
      <c r="CW901" s="207"/>
      <c r="CX901" s="207"/>
      <c r="CY901" s="207"/>
    </row>
    <row r="902" spans="3:103">
      <c r="C902" s="192"/>
      <c r="D902" s="192"/>
      <c r="E902" s="192"/>
      <c r="F902" s="192"/>
      <c r="G902" s="193"/>
      <c r="H902" s="192"/>
      <c r="I902" s="192"/>
      <c r="J902" s="194"/>
      <c r="K902" s="195"/>
      <c r="L902" s="195"/>
      <c r="M902" s="196"/>
      <c r="N902" s="197"/>
      <c r="O902" s="196"/>
      <c r="P902" s="198"/>
      <c r="Q902" s="198"/>
      <c r="R902" s="199"/>
      <c r="S902" s="199"/>
      <c r="T902" s="198"/>
      <c r="U902" s="199"/>
      <c r="V902" s="199"/>
      <c r="W902" s="199"/>
      <c r="X902" s="198"/>
      <c r="Y902" s="200"/>
    </row>
    <row r="903" spans="3:103">
      <c r="D903" s="192"/>
      <c r="E903" s="192"/>
      <c r="F903" s="192"/>
      <c r="H903" s="192"/>
      <c r="I903" s="192"/>
      <c r="J903" s="194"/>
      <c r="K903" s="192"/>
      <c r="L903" s="195"/>
      <c r="M903" s="195"/>
      <c r="N903" s="197"/>
      <c r="O903" s="196"/>
      <c r="P903" s="196"/>
      <c r="Q903" s="198"/>
      <c r="R903" s="199"/>
      <c r="S903" s="199"/>
      <c r="T903" s="198"/>
      <c r="U903" s="199"/>
      <c r="V903" s="199"/>
      <c r="W903" s="199"/>
      <c r="X903" s="198"/>
      <c r="Y903" s="200"/>
      <c r="Z903" s="198"/>
      <c r="AA903" s="198"/>
      <c r="AB903" s="199"/>
      <c r="AC903" s="199"/>
      <c r="AD903" s="201"/>
      <c r="AE903" s="202"/>
      <c r="AF903" s="202"/>
      <c r="AG903" s="203"/>
      <c r="AH903" s="203"/>
      <c r="AI903" s="203"/>
      <c r="AJ903" s="203"/>
      <c r="AK903" s="203"/>
      <c r="AL903" s="203"/>
      <c r="AM903" s="203"/>
      <c r="AN903" s="203"/>
      <c r="AO903" s="203"/>
      <c r="AP903" s="203"/>
      <c r="AQ903" s="203"/>
      <c r="AR903" s="203"/>
      <c r="AS903" s="203"/>
      <c r="AT903" s="203"/>
      <c r="AU903" s="203"/>
      <c r="AV903" s="203"/>
      <c r="AW903" s="203"/>
      <c r="AX903" s="203"/>
      <c r="AY903" s="203"/>
      <c r="AZ903" s="203"/>
      <c r="BA903" s="203"/>
      <c r="BB903" s="204"/>
      <c r="BC903" s="204"/>
      <c r="BD903" s="204"/>
      <c r="BE903" s="204"/>
      <c r="BF903" s="204"/>
      <c r="BG903" s="204"/>
      <c r="BH903" s="204"/>
      <c r="BI903" s="204"/>
      <c r="BJ903" s="204"/>
      <c r="BK903" s="204"/>
      <c r="BL903" s="204"/>
      <c r="BM903" s="204"/>
      <c r="BN903" s="204"/>
      <c r="BO903" s="204"/>
      <c r="BP903" s="204"/>
      <c r="BQ903" s="204"/>
      <c r="BR903" s="204"/>
      <c r="BS903" s="204"/>
      <c r="BT903" s="204"/>
      <c r="BU903" s="204"/>
      <c r="BV903" s="205"/>
      <c r="BW903" s="205"/>
      <c r="BX903" s="205"/>
      <c r="BY903" s="204"/>
      <c r="BZ903" s="204"/>
      <c r="CA903" s="204"/>
      <c r="CB903" s="205"/>
      <c r="CC903" s="204"/>
      <c r="CD903" s="205"/>
      <c r="CE903" s="204"/>
      <c r="CF903" s="204"/>
      <c r="CG903" s="204"/>
      <c r="CH903" s="206"/>
      <c r="CI903" s="204"/>
      <c r="CJ903" s="204"/>
      <c r="CK903" s="204"/>
      <c r="CL903" s="204"/>
      <c r="CM903" s="204"/>
      <c r="CN903" s="206"/>
      <c r="CO903" s="204"/>
      <c r="CP903" s="204"/>
      <c r="CQ903" s="204"/>
      <c r="CR903" s="207"/>
      <c r="CS903" s="207"/>
      <c r="CT903" s="208"/>
      <c r="CU903" s="209"/>
      <c r="CV903" s="208"/>
      <c r="CW903" s="207"/>
      <c r="CX903" s="207"/>
      <c r="CY903" s="207"/>
    </row>
    <row r="904" spans="3:103">
      <c r="Z904" s="198"/>
      <c r="AA904" s="198"/>
      <c r="AB904" s="199"/>
      <c r="AC904" s="199"/>
      <c r="AD904" s="199"/>
      <c r="AE904" s="202"/>
      <c r="AF904" s="202"/>
      <c r="AG904" s="202"/>
      <c r="AH904" s="203"/>
      <c r="AI904" s="203"/>
      <c r="AJ904" s="203"/>
      <c r="AK904" s="203"/>
      <c r="AL904" s="203"/>
      <c r="AM904" s="203"/>
      <c r="AN904" s="203"/>
      <c r="AO904" s="203"/>
      <c r="AP904" s="203"/>
      <c r="AQ904" s="203"/>
      <c r="AR904" s="203"/>
      <c r="AS904" s="203"/>
      <c r="AT904" s="203"/>
      <c r="AU904" s="203"/>
      <c r="AV904" s="203"/>
      <c r="AW904" s="203"/>
      <c r="AX904" s="203"/>
      <c r="AY904" s="203"/>
      <c r="AZ904" s="203"/>
      <c r="BA904" s="203"/>
      <c r="BB904" s="203"/>
      <c r="BC904" s="204"/>
      <c r="BD904" s="204"/>
      <c r="BE904" s="204"/>
      <c r="BF904" s="204"/>
      <c r="BG904" s="204"/>
      <c r="BH904" s="204"/>
      <c r="BI904" s="204"/>
      <c r="BJ904" s="204"/>
      <c r="BK904" s="204"/>
      <c r="BL904" s="204"/>
      <c r="BM904" s="204"/>
      <c r="BN904" s="204"/>
      <c r="BO904" s="204"/>
      <c r="BP904" s="204"/>
      <c r="BQ904" s="204"/>
      <c r="BR904" s="204"/>
      <c r="BS904" s="204"/>
      <c r="BT904" s="204"/>
      <c r="BU904" s="204"/>
      <c r="BV904" s="205"/>
      <c r="BW904" s="205"/>
      <c r="BX904" s="205"/>
      <c r="BY904" s="204"/>
      <c r="BZ904" s="204"/>
      <c r="CA904" s="204"/>
      <c r="CB904" s="205"/>
      <c r="CC904" s="204"/>
      <c r="CD904" s="205"/>
      <c r="CE904" s="204"/>
      <c r="CF904" s="204"/>
      <c r="CG904" s="204"/>
      <c r="CH904" s="206"/>
      <c r="CI904" s="204"/>
      <c r="CJ904" s="204"/>
      <c r="CK904" s="204"/>
      <c r="CL904" s="204"/>
      <c r="CM904" s="204"/>
      <c r="CN904" s="206"/>
      <c r="CO904" s="204"/>
      <c r="CP904" s="204"/>
      <c r="CQ904" s="204"/>
      <c r="CR904" s="204"/>
      <c r="CS904" s="207"/>
      <c r="CT904" s="208"/>
      <c r="CU904" s="209"/>
      <c r="CV904" s="208"/>
      <c r="CW904" s="207"/>
      <c r="CX904" s="207"/>
      <c r="CY904" s="207"/>
    </row>
    <row r="908" spans="3:103">
      <c r="C908" s="192"/>
      <c r="D908" s="192"/>
      <c r="E908" s="192"/>
      <c r="F908" s="192"/>
      <c r="G908" s="193"/>
      <c r="H908" s="192"/>
      <c r="I908" s="192"/>
      <c r="J908" s="194"/>
      <c r="K908" s="195"/>
      <c r="L908" s="195"/>
      <c r="M908" s="196"/>
      <c r="N908" s="197"/>
      <c r="O908" s="196"/>
      <c r="P908" s="198"/>
      <c r="Q908" s="198"/>
      <c r="R908" s="199"/>
      <c r="S908" s="199"/>
      <c r="T908" s="198"/>
      <c r="U908" s="199"/>
      <c r="V908" s="199"/>
      <c r="W908" s="199"/>
      <c r="X908" s="198"/>
      <c r="Y908" s="200"/>
    </row>
    <row r="909" spans="3:103">
      <c r="D909" s="192"/>
      <c r="E909" s="192"/>
      <c r="F909" s="192"/>
      <c r="H909" s="192"/>
      <c r="I909" s="192"/>
      <c r="J909" s="194"/>
      <c r="K909" s="192"/>
      <c r="L909" s="195"/>
      <c r="M909" s="195"/>
      <c r="N909" s="197"/>
      <c r="O909" s="196"/>
      <c r="P909" s="196"/>
      <c r="Q909" s="198"/>
      <c r="R909" s="199"/>
      <c r="S909" s="199"/>
      <c r="T909" s="198"/>
      <c r="U909" s="199"/>
      <c r="V909" s="199"/>
      <c r="W909" s="199"/>
      <c r="X909" s="198"/>
      <c r="Y909" s="200"/>
      <c r="Z909" s="198"/>
      <c r="AA909" s="198"/>
      <c r="AB909" s="199"/>
      <c r="AC909" s="199"/>
      <c r="AD909" s="201"/>
      <c r="AE909" s="202"/>
      <c r="AF909" s="202"/>
      <c r="AG909" s="203"/>
      <c r="AH909" s="203"/>
      <c r="AI909" s="203"/>
      <c r="AJ909" s="203"/>
      <c r="AK909" s="203"/>
      <c r="AL909" s="203"/>
      <c r="AM909" s="203"/>
      <c r="AN909" s="203"/>
      <c r="AO909" s="203"/>
      <c r="AP909" s="203"/>
      <c r="AQ909" s="203"/>
      <c r="AR909" s="203"/>
      <c r="AS909" s="203"/>
      <c r="AT909" s="203"/>
      <c r="AU909" s="203"/>
      <c r="AV909" s="203"/>
      <c r="AW909" s="203"/>
      <c r="AX909" s="203"/>
      <c r="AY909" s="203"/>
      <c r="AZ909" s="203"/>
      <c r="BA909" s="203"/>
      <c r="BB909" s="204"/>
      <c r="BC909" s="204"/>
      <c r="BD909" s="204"/>
      <c r="BE909" s="204"/>
      <c r="BF909" s="204"/>
      <c r="BG909" s="204"/>
      <c r="BH909" s="204"/>
      <c r="BI909" s="204"/>
      <c r="BJ909" s="204"/>
      <c r="BK909" s="204"/>
      <c r="BL909" s="204"/>
      <c r="BM909" s="204"/>
      <c r="BN909" s="204"/>
      <c r="BO909" s="204"/>
      <c r="BP909" s="204"/>
      <c r="BQ909" s="204"/>
      <c r="BR909" s="204"/>
      <c r="BS909" s="204"/>
      <c r="BT909" s="204"/>
      <c r="BU909" s="204"/>
      <c r="BV909" s="205"/>
      <c r="BW909" s="205"/>
      <c r="BX909" s="205"/>
      <c r="BY909" s="204"/>
      <c r="BZ909" s="204"/>
      <c r="CA909" s="204"/>
      <c r="CB909" s="205"/>
      <c r="CC909" s="204"/>
      <c r="CD909" s="205"/>
      <c r="CE909" s="204"/>
      <c r="CF909" s="204"/>
      <c r="CG909" s="204"/>
      <c r="CH909" s="206"/>
      <c r="CI909" s="204"/>
      <c r="CJ909" s="204"/>
      <c r="CK909" s="204"/>
      <c r="CL909" s="204"/>
      <c r="CM909" s="204"/>
      <c r="CN909" s="206"/>
      <c r="CO909" s="204"/>
      <c r="CP909" s="204"/>
      <c r="CQ909" s="204"/>
      <c r="CR909" s="207"/>
      <c r="CS909" s="207"/>
      <c r="CT909" s="208"/>
      <c r="CU909" s="209"/>
      <c r="CV909" s="208"/>
      <c r="CW909" s="207"/>
      <c r="CX909" s="207"/>
      <c r="CY909" s="207"/>
    </row>
    <row r="910" spans="3:103">
      <c r="Z910" s="198"/>
      <c r="AA910" s="198"/>
      <c r="AB910" s="199"/>
      <c r="AC910" s="199"/>
      <c r="AD910" s="199"/>
      <c r="AE910" s="202"/>
      <c r="AF910" s="202"/>
      <c r="AG910" s="202"/>
      <c r="AH910" s="203"/>
      <c r="AI910" s="203"/>
      <c r="AJ910" s="203"/>
      <c r="AK910" s="203"/>
      <c r="AL910" s="203"/>
      <c r="AM910" s="203"/>
      <c r="AN910" s="203"/>
      <c r="AO910" s="203"/>
      <c r="AP910" s="203"/>
      <c r="AQ910" s="203"/>
      <c r="AR910" s="203"/>
      <c r="AS910" s="203"/>
      <c r="AT910" s="203"/>
      <c r="AU910" s="203"/>
      <c r="AV910" s="203"/>
      <c r="AW910" s="203"/>
      <c r="AX910" s="203"/>
      <c r="AY910" s="203"/>
      <c r="AZ910" s="203"/>
      <c r="BA910" s="203"/>
      <c r="BB910" s="203"/>
      <c r="BC910" s="204"/>
      <c r="BD910" s="204"/>
      <c r="BE910" s="204"/>
      <c r="BF910" s="204"/>
      <c r="BG910" s="204"/>
      <c r="BH910" s="204"/>
      <c r="BI910" s="204"/>
      <c r="BJ910" s="204"/>
      <c r="BK910" s="204"/>
      <c r="BL910" s="204"/>
      <c r="BM910" s="204"/>
      <c r="BN910" s="204"/>
      <c r="BO910" s="204"/>
      <c r="BP910" s="204"/>
      <c r="BQ910" s="204"/>
      <c r="BR910" s="204"/>
      <c r="BS910" s="204"/>
      <c r="BT910" s="204"/>
      <c r="BU910" s="204"/>
      <c r="BV910" s="205"/>
      <c r="BW910" s="205"/>
      <c r="BX910" s="205"/>
      <c r="BY910" s="204"/>
      <c r="BZ910" s="204"/>
      <c r="CA910" s="204"/>
      <c r="CB910" s="205"/>
      <c r="CC910" s="204"/>
      <c r="CD910" s="205"/>
      <c r="CE910" s="204"/>
      <c r="CF910" s="204"/>
      <c r="CG910" s="204"/>
      <c r="CH910" s="206"/>
      <c r="CI910" s="204"/>
      <c r="CJ910" s="204"/>
      <c r="CK910" s="204"/>
      <c r="CL910" s="204"/>
      <c r="CM910" s="204"/>
      <c r="CN910" s="206"/>
      <c r="CO910" s="204"/>
      <c r="CP910" s="204"/>
      <c r="CQ910" s="204"/>
      <c r="CR910" s="204"/>
      <c r="CS910" s="207"/>
      <c r="CT910" s="208"/>
      <c r="CU910" s="209"/>
      <c r="CV910" s="208"/>
      <c r="CW910" s="207"/>
      <c r="CX910" s="207"/>
      <c r="CY910" s="207"/>
    </row>
    <row r="911" spans="3:103">
      <c r="C911" s="192"/>
      <c r="D911" s="192"/>
      <c r="E911" s="192"/>
      <c r="F911" s="192"/>
      <c r="G911" s="193"/>
      <c r="H911" s="192"/>
      <c r="I911" s="192"/>
      <c r="J911" s="194"/>
      <c r="K911" s="195"/>
      <c r="L911" s="195"/>
      <c r="M911" s="196"/>
      <c r="N911" s="197"/>
      <c r="O911" s="196"/>
      <c r="P911" s="198"/>
      <c r="Q911" s="198"/>
      <c r="R911" s="199"/>
      <c r="S911" s="199"/>
      <c r="T911" s="198"/>
      <c r="U911" s="199"/>
      <c r="V911" s="199"/>
      <c r="W911" s="199"/>
      <c r="X911" s="198"/>
      <c r="Y911" s="200"/>
    </row>
    <row r="912" spans="3:103">
      <c r="D912" s="192"/>
      <c r="E912" s="192"/>
      <c r="F912" s="192"/>
      <c r="H912" s="192"/>
      <c r="I912" s="192"/>
      <c r="J912" s="194"/>
      <c r="K912" s="192"/>
      <c r="L912" s="195"/>
      <c r="M912" s="195"/>
      <c r="N912" s="197"/>
      <c r="O912" s="196"/>
      <c r="P912" s="196"/>
      <c r="Q912" s="198"/>
      <c r="R912" s="199"/>
      <c r="S912" s="199"/>
      <c r="T912" s="198"/>
      <c r="U912" s="199"/>
      <c r="V912" s="199"/>
      <c r="W912" s="199"/>
      <c r="X912" s="198"/>
      <c r="Y912" s="200"/>
      <c r="Z912" s="198"/>
      <c r="AA912" s="198"/>
      <c r="AB912" s="199"/>
      <c r="AC912" s="199"/>
      <c r="AD912" s="201"/>
      <c r="AE912" s="202"/>
      <c r="AF912" s="202"/>
      <c r="AG912" s="203"/>
      <c r="AH912" s="203"/>
      <c r="AI912" s="203"/>
      <c r="AJ912" s="203"/>
      <c r="AK912" s="203"/>
      <c r="AL912" s="203"/>
      <c r="AM912" s="203"/>
      <c r="AN912" s="203"/>
      <c r="AO912" s="203"/>
      <c r="AP912" s="203"/>
      <c r="AQ912" s="203"/>
      <c r="AR912" s="203"/>
      <c r="AS912" s="203"/>
      <c r="AT912" s="203"/>
      <c r="AU912" s="203"/>
      <c r="AV912" s="203"/>
      <c r="AW912" s="203"/>
      <c r="AX912" s="203"/>
      <c r="AY912" s="203"/>
      <c r="AZ912" s="203"/>
      <c r="BA912" s="203"/>
      <c r="BB912" s="204"/>
      <c r="BC912" s="204"/>
      <c r="BD912" s="204"/>
      <c r="BE912" s="204"/>
      <c r="BF912" s="204"/>
      <c r="BG912" s="204"/>
      <c r="BH912" s="204"/>
      <c r="BI912" s="204"/>
      <c r="BJ912" s="204"/>
      <c r="BK912" s="204"/>
      <c r="BL912" s="204"/>
      <c r="BM912" s="204"/>
      <c r="BN912" s="204"/>
      <c r="BO912" s="204"/>
      <c r="BP912" s="204"/>
      <c r="BQ912" s="204"/>
      <c r="BR912" s="204"/>
      <c r="BS912" s="204"/>
      <c r="BT912" s="204"/>
      <c r="BU912" s="204"/>
      <c r="BV912" s="205"/>
      <c r="BW912" s="205"/>
      <c r="BX912" s="205"/>
      <c r="BY912" s="204"/>
      <c r="BZ912" s="204"/>
      <c r="CA912" s="204"/>
      <c r="CB912" s="205"/>
      <c r="CC912" s="204"/>
      <c r="CD912" s="205"/>
      <c r="CE912" s="204"/>
      <c r="CF912" s="204"/>
      <c r="CG912" s="204"/>
      <c r="CH912" s="206"/>
      <c r="CI912" s="204"/>
      <c r="CJ912" s="204"/>
      <c r="CK912" s="204"/>
      <c r="CL912" s="204"/>
      <c r="CM912" s="204"/>
      <c r="CN912" s="206"/>
      <c r="CO912" s="204"/>
      <c r="CP912" s="204"/>
      <c r="CQ912" s="204"/>
      <c r="CR912" s="207"/>
      <c r="CS912" s="207"/>
      <c r="CT912" s="208"/>
      <c r="CU912" s="209"/>
      <c r="CV912" s="208"/>
      <c r="CW912" s="207"/>
      <c r="CX912" s="207"/>
      <c r="CY912" s="207"/>
    </row>
    <row r="913" spans="3:103">
      <c r="Z913" s="198"/>
      <c r="AA913" s="198"/>
      <c r="AB913" s="199"/>
      <c r="AC913" s="199"/>
      <c r="AD913" s="199"/>
      <c r="AE913" s="202"/>
      <c r="AF913" s="202"/>
      <c r="AG913" s="202"/>
      <c r="AH913" s="203"/>
      <c r="AI913" s="203"/>
      <c r="AJ913" s="203"/>
      <c r="AK913" s="203"/>
      <c r="AL913" s="203"/>
      <c r="AM913" s="203"/>
      <c r="AN913" s="203"/>
      <c r="AO913" s="203"/>
      <c r="AP913" s="203"/>
      <c r="AQ913" s="203"/>
      <c r="AR913" s="203"/>
      <c r="AS913" s="203"/>
      <c r="AT913" s="203"/>
      <c r="AU913" s="203"/>
      <c r="AV913" s="203"/>
      <c r="AW913" s="203"/>
      <c r="AX913" s="203"/>
      <c r="AY913" s="203"/>
      <c r="AZ913" s="203"/>
      <c r="BA913" s="203"/>
      <c r="BB913" s="203"/>
      <c r="BC913" s="204"/>
      <c r="BD913" s="204"/>
      <c r="BE913" s="204"/>
      <c r="BF913" s="204"/>
      <c r="BG913" s="204"/>
      <c r="BH913" s="204"/>
      <c r="BI913" s="204"/>
      <c r="BJ913" s="204"/>
      <c r="BK913" s="204"/>
      <c r="BL913" s="204"/>
      <c r="BM913" s="204"/>
      <c r="BN913" s="204"/>
      <c r="BO913" s="204"/>
      <c r="BP913" s="204"/>
      <c r="BQ913" s="204"/>
      <c r="BR913" s="204"/>
      <c r="BS913" s="204"/>
      <c r="BT913" s="204"/>
      <c r="BU913" s="204"/>
      <c r="BV913" s="205"/>
      <c r="BW913" s="205"/>
      <c r="BX913" s="205"/>
      <c r="BY913" s="204"/>
      <c r="BZ913" s="204"/>
      <c r="CA913" s="204"/>
      <c r="CB913" s="205"/>
      <c r="CC913" s="204"/>
      <c r="CD913" s="205"/>
      <c r="CE913" s="204"/>
      <c r="CF913" s="204"/>
      <c r="CG913" s="204"/>
      <c r="CH913" s="206"/>
      <c r="CI913" s="204"/>
      <c r="CJ913" s="204"/>
      <c r="CK913" s="204"/>
      <c r="CL913" s="204"/>
      <c r="CM913" s="204"/>
      <c r="CN913" s="206"/>
      <c r="CO913" s="204"/>
      <c r="CP913" s="204"/>
      <c r="CQ913" s="204"/>
      <c r="CR913" s="204"/>
      <c r="CS913" s="207"/>
      <c r="CT913" s="208"/>
      <c r="CU913" s="209"/>
      <c r="CV913" s="208"/>
      <c r="CW913" s="207"/>
      <c r="CX913" s="207"/>
      <c r="CY913" s="207"/>
    </row>
    <row r="917" spans="3:103">
      <c r="C917" s="192"/>
      <c r="D917" s="192"/>
      <c r="E917" s="192"/>
      <c r="F917" s="192"/>
      <c r="G917" s="193"/>
      <c r="H917" s="192"/>
      <c r="I917" s="192"/>
      <c r="J917" s="194"/>
      <c r="K917" s="195"/>
      <c r="L917" s="195"/>
      <c r="M917" s="196"/>
      <c r="N917" s="197"/>
      <c r="O917" s="196"/>
      <c r="P917" s="198"/>
      <c r="Q917" s="198"/>
      <c r="R917" s="199"/>
      <c r="S917" s="199"/>
      <c r="T917" s="198"/>
      <c r="U917" s="199"/>
      <c r="V917" s="199"/>
      <c r="W917" s="199"/>
      <c r="X917" s="198"/>
      <c r="Y917" s="200"/>
    </row>
    <row r="918" spans="3:103">
      <c r="D918" s="192"/>
      <c r="E918" s="192"/>
      <c r="F918" s="192"/>
      <c r="H918" s="192"/>
      <c r="I918" s="192"/>
      <c r="J918" s="194"/>
      <c r="K918" s="192"/>
      <c r="L918" s="195"/>
      <c r="M918" s="195"/>
      <c r="N918" s="197"/>
      <c r="O918" s="196"/>
      <c r="P918" s="196"/>
      <c r="Q918" s="198"/>
      <c r="R918" s="199"/>
      <c r="S918" s="199"/>
      <c r="T918" s="198"/>
      <c r="U918" s="199"/>
      <c r="V918" s="199"/>
      <c r="W918" s="199"/>
      <c r="X918" s="198"/>
      <c r="Y918" s="200"/>
      <c r="Z918" s="198"/>
      <c r="AA918" s="198"/>
      <c r="AB918" s="199"/>
      <c r="AC918" s="199"/>
      <c r="AD918" s="201"/>
      <c r="AE918" s="202"/>
      <c r="AF918" s="202"/>
      <c r="AG918" s="203"/>
      <c r="AH918" s="203"/>
      <c r="AI918" s="203"/>
      <c r="AJ918" s="203"/>
      <c r="AK918" s="203"/>
      <c r="AL918" s="203"/>
      <c r="AM918" s="203"/>
      <c r="AN918" s="203"/>
      <c r="AO918" s="203"/>
      <c r="AP918" s="203"/>
      <c r="AQ918" s="203"/>
      <c r="AR918" s="203"/>
      <c r="AS918" s="203"/>
      <c r="AT918" s="203"/>
      <c r="AU918" s="203"/>
      <c r="AV918" s="203"/>
      <c r="AW918" s="203"/>
      <c r="AX918" s="203"/>
      <c r="AY918" s="203"/>
      <c r="AZ918" s="203"/>
      <c r="BA918" s="203"/>
      <c r="BB918" s="204"/>
      <c r="BC918" s="204"/>
      <c r="BD918" s="204"/>
      <c r="BE918" s="204"/>
      <c r="BF918" s="204"/>
      <c r="BG918" s="204"/>
      <c r="BH918" s="204"/>
      <c r="BI918" s="204"/>
      <c r="BJ918" s="204"/>
      <c r="BK918" s="204"/>
      <c r="BL918" s="204"/>
      <c r="BM918" s="204"/>
      <c r="BN918" s="204"/>
      <c r="BO918" s="204"/>
      <c r="BP918" s="204"/>
      <c r="BQ918" s="204"/>
      <c r="BR918" s="204"/>
      <c r="BS918" s="204"/>
      <c r="BT918" s="204"/>
      <c r="BU918" s="204"/>
      <c r="BV918" s="205"/>
      <c r="BW918" s="205"/>
      <c r="BX918" s="205"/>
      <c r="BY918" s="204"/>
      <c r="BZ918" s="204"/>
      <c r="CA918" s="204"/>
      <c r="CB918" s="205"/>
      <c r="CC918" s="204"/>
      <c r="CD918" s="205"/>
      <c r="CE918" s="204"/>
      <c r="CF918" s="204"/>
      <c r="CG918" s="204"/>
      <c r="CH918" s="206"/>
      <c r="CI918" s="204"/>
      <c r="CJ918" s="204"/>
      <c r="CK918" s="204"/>
      <c r="CL918" s="204"/>
      <c r="CM918" s="204"/>
      <c r="CN918" s="206"/>
      <c r="CO918" s="204"/>
      <c r="CP918" s="204"/>
      <c r="CQ918" s="204"/>
      <c r="CR918" s="207"/>
      <c r="CS918" s="207"/>
      <c r="CT918" s="208"/>
      <c r="CU918" s="209"/>
      <c r="CV918" s="208"/>
      <c r="CW918" s="207"/>
      <c r="CX918" s="207"/>
      <c r="CY918" s="207"/>
    </row>
    <row r="919" spans="3:103">
      <c r="Z919" s="198"/>
      <c r="AA919" s="198"/>
      <c r="AB919" s="199"/>
      <c r="AC919" s="199"/>
      <c r="AD919" s="199"/>
      <c r="AE919" s="202"/>
      <c r="AF919" s="202"/>
      <c r="AG919" s="202"/>
      <c r="AH919" s="203"/>
      <c r="AI919" s="203"/>
      <c r="AJ919" s="203"/>
      <c r="AK919" s="203"/>
      <c r="AL919" s="203"/>
      <c r="AM919" s="203"/>
      <c r="AN919" s="203"/>
      <c r="AO919" s="203"/>
      <c r="AP919" s="203"/>
      <c r="AQ919" s="203"/>
      <c r="AR919" s="203"/>
      <c r="AS919" s="203"/>
      <c r="AT919" s="203"/>
      <c r="AU919" s="203"/>
      <c r="AV919" s="203"/>
      <c r="AW919" s="203"/>
      <c r="AX919" s="203"/>
      <c r="AY919" s="203"/>
      <c r="AZ919" s="203"/>
      <c r="BA919" s="203"/>
      <c r="BB919" s="203"/>
      <c r="BC919" s="204"/>
      <c r="BD919" s="204"/>
      <c r="BE919" s="204"/>
      <c r="BF919" s="204"/>
      <c r="BG919" s="204"/>
      <c r="BH919" s="204"/>
      <c r="BI919" s="204"/>
      <c r="BJ919" s="204"/>
      <c r="BK919" s="204"/>
      <c r="BL919" s="204"/>
      <c r="BM919" s="204"/>
      <c r="BN919" s="204"/>
      <c r="BO919" s="204"/>
      <c r="BP919" s="204"/>
      <c r="BQ919" s="204"/>
      <c r="BR919" s="204"/>
      <c r="BS919" s="204"/>
      <c r="BT919" s="204"/>
      <c r="BU919" s="204"/>
      <c r="BV919" s="205"/>
      <c r="BW919" s="205"/>
      <c r="BX919" s="205"/>
      <c r="BY919" s="204"/>
      <c r="BZ919" s="204"/>
      <c r="CA919" s="204"/>
      <c r="CB919" s="205"/>
      <c r="CC919" s="204"/>
      <c r="CD919" s="205"/>
      <c r="CE919" s="204"/>
      <c r="CF919" s="204"/>
      <c r="CG919" s="204"/>
      <c r="CH919" s="206"/>
      <c r="CI919" s="204"/>
      <c r="CJ919" s="204"/>
      <c r="CK919" s="204"/>
      <c r="CL919" s="204"/>
      <c r="CM919" s="204"/>
      <c r="CN919" s="206"/>
      <c r="CO919" s="204"/>
      <c r="CP919" s="204"/>
      <c r="CQ919" s="204"/>
      <c r="CR919" s="204"/>
      <c r="CS919" s="207"/>
      <c r="CT919" s="208"/>
      <c r="CU919" s="209"/>
      <c r="CV919" s="208"/>
      <c r="CW919" s="207"/>
      <c r="CX919" s="207"/>
      <c r="CY919" s="207"/>
    </row>
    <row r="920" spans="3:103">
      <c r="C920" s="192"/>
      <c r="D920" s="192"/>
      <c r="E920" s="192"/>
      <c r="F920" s="192"/>
      <c r="G920" s="193"/>
      <c r="H920" s="192"/>
      <c r="I920" s="192"/>
      <c r="J920" s="194"/>
      <c r="K920" s="195"/>
      <c r="L920" s="195"/>
      <c r="M920" s="196"/>
      <c r="N920" s="197"/>
      <c r="O920" s="196"/>
      <c r="P920" s="198"/>
      <c r="Q920" s="198"/>
      <c r="R920" s="199"/>
      <c r="S920" s="199"/>
      <c r="T920" s="198"/>
      <c r="U920" s="199"/>
      <c r="V920" s="199"/>
      <c r="W920" s="199"/>
      <c r="X920" s="198"/>
      <c r="Y920" s="200"/>
    </row>
    <row r="921" spans="3:103">
      <c r="D921" s="192"/>
      <c r="E921" s="192"/>
      <c r="F921" s="192"/>
      <c r="H921" s="192"/>
      <c r="I921" s="192"/>
      <c r="J921" s="194"/>
      <c r="K921" s="192"/>
      <c r="L921" s="195"/>
      <c r="M921" s="195"/>
      <c r="N921" s="197"/>
      <c r="O921" s="196"/>
      <c r="P921" s="196"/>
      <c r="Q921" s="198"/>
      <c r="R921" s="199"/>
      <c r="S921" s="199"/>
      <c r="T921" s="198"/>
      <c r="U921" s="199"/>
      <c r="V921" s="199"/>
      <c r="W921" s="199"/>
      <c r="X921" s="198"/>
      <c r="Y921" s="200"/>
      <c r="Z921" s="198"/>
      <c r="AA921" s="198"/>
      <c r="AB921" s="199"/>
      <c r="AC921" s="199"/>
      <c r="AD921" s="201"/>
      <c r="AE921" s="202"/>
      <c r="AF921" s="202"/>
      <c r="AG921" s="203"/>
      <c r="AH921" s="203"/>
      <c r="AI921" s="203"/>
      <c r="AJ921" s="203"/>
      <c r="AK921" s="203"/>
      <c r="AL921" s="203"/>
      <c r="AM921" s="203"/>
      <c r="AN921" s="203"/>
      <c r="AO921" s="203"/>
      <c r="AP921" s="203"/>
      <c r="AQ921" s="203"/>
      <c r="AR921" s="203"/>
      <c r="AS921" s="203"/>
      <c r="AT921" s="203"/>
      <c r="AU921" s="203"/>
      <c r="AV921" s="203"/>
      <c r="AW921" s="203"/>
      <c r="AX921" s="203"/>
      <c r="AY921" s="203"/>
      <c r="AZ921" s="203"/>
      <c r="BA921" s="203"/>
      <c r="BB921" s="204"/>
      <c r="BC921" s="204"/>
      <c r="BD921" s="204"/>
      <c r="BE921" s="204"/>
      <c r="BF921" s="204"/>
      <c r="BG921" s="204"/>
      <c r="BH921" s="204"/>
      <c r="BI921" s="204"/>
      <c r="BJ921" s="204"/>
      <c r="BK921" s="204"/>
      <c r="BL921" s="204"/>
      <c r="BM921" s="204"/>
      <c r="BN921" s="204"/>
      <c r="BO921" s="204"/>
      <c r="BP921" s="204"/>
      <c r="BQ921" s="204"/>
      <c r="BR921" s="204"/>
      <c r="BS921" s="204"/>
      <c r="BT921" s="204"/>
      <c r="BU921" s="204"/>
      <c r="BV921" s="205"/>
      <c r="BW921" s="205"/>
      <c r="BX921" s="205"/>
      <c r="BY921" s="204"/>
      <c r="BZ921" s="204"/>
      <c r="CA921" s="204"/>
      <c r="CB921" s="205"/>
      <c r="CC921" s="204"/>
      <c r="CD921" s="205"/>
      <c r="CE921" s="204"/>
      <c r="CF921" s="204"/>
      <c r="CG921" s="204"/>
      <c r="CH921" s="206"/>
      <c r="CI921" s="204"/>
      <c r="CJ921" s="204"/>
      <c r="CK921" s="204"/>
      <c r="CL921" s="204"/>
      <c r="CM921" s="204"/>
      <c r="CN921" s="206"/>
      <c r="CO921" s="204"/>
      <c r="CP921" s="204"/>
      <c r="CQ921" s="204"/>
      <c r="CR921" s="207"/>
      <c r="CS921" s="207"/>
      <c r="CT921" s="208"/>
      <c r="CU921" s="209"/>
      <c r="CV921" s="208"/>
      <c r="CW921" s="207"/>
      <c r="CX921" s="207"/>
      <c r="CY921" s="207"/>
    </row>
    <row r="922" spans="3:103">
      <c r="Z922" s="198"/>
      <c r="AA922" s="198"/>
      <c r="AB922" s="199"/>
      <c r="AC922" s="199"/>
      <c r="AD922" s="199"/>
      <c r="AE922" s="202"/>
      <c r="AF922" s="202"/>
      <c r="AG922" s="202"/>
      <c r="AH922" s="203"/>
      <c r="AI922" s="203"/>
      <c r="AJ922" s="203"/>
      <c r="AK922" s="203"/>
      <c r="AL922" s="203"/>
      <c r="AM922" s="203"/>
      <c r="AN922" s="203"/>
      <c r="AO922" s="203"/>
      <c r="AP922" s="203"/>
      <c r="AQ922" s="203"/>
      <c r="AR922" s="203"/>
      <c r="AS922" s="203"/>
      <c r="AT922" s="203"/>
      <c r="AU922" s="203"/>
      <c r="AV922" s="203"/>
      <c r="AW922" s="203"/>
      <c r="AX922" s="203"/>
      <c r="AY922" s="203"/>
      <c r="AZ922" s="203"/>
      <c r="BA922" s="203"/>
      <c r="BB922" s="203"/>
      <c r="BC922" s="204"/>
      <c r="BD922" s="204"/>
      <c r="BE922" s="204"/>
      <c r="BF922" s="204"/>
      <c r="BG922" s="204"/>
      <c r="BH922" s="204"/>
      <c r="BI922" s="204"/>
      <c r="BJ922" s="204"/>
      <c r="BK922" s="204"/>
      <c r="BL922" s="204"/>
      <c r="BM922" s="204"/>
      <c r="BN922" s="204"/>
      <c r="BO922" s="204"/>
      <c r="BP922" s="204"/>
      <c r="BQ922" s="204"/>
      <c r="BR922" s="204"/>
      <c r="BS922" s="204"/>
      <c r="BT922" s="204"/>
      <c r="BU922" s="204"/>
      <c r="BV922" s="205"/>
      <c r="BW922" s="205"/>
      <c r="BX922" s="205"/>
      <c r="BY922" s="204"/>
      <c r="BZ922" s="204"/>
      <c r="CA922" s="204"/>
      <c r="CB922" s="205"/>
      <c r="CC922" s="204"/>
      <c r="CD922" s="205"/>
      <c r="CE922" s="204"/>
      <c r="CF922" s="204"/>
      <c r="CG922" s="204"/>
      <c r="CH922" s="206"/>
      <c r="CI922" s="204"/>
      <c r="CJ922" s="204"/>
      <c r="CK922" s="204"/>
      <c r="CL922" s="204"/>
      <c r="CM922" s="204"/>
      <c r="CN922" s="206"/>
      <c r="CO922" s="204"/>
      <c r="CP922" s="204"/>
      <c r="CQ922" s="204"/>
      <c r="CR922" s="204"/>
      <c r="CS922" s="207"/>
      <c r="CT922" s="208"/>
      <c r="CU922" s="209"/>
      <c r="CV922" s="208"/>
      <c r="CW922" s="207"/>
      <c r="CX922" s="207"/>
      <c r="CY922" s="207"/>
    </row>
    <row r="926" spans="3:103">
      <c r="C926" s="192"/>
      <c r="D926" s="192"/>
      <c r="E926" s="192"/>
      <c r="F926" s="192"/>
      <c r="G926" s="193"/>
      <c r="H926" s="192"/>
      <c r="I926" s="192"/>
      <c r="J926" s="194"/>
      <c r="K926" s="195"/>
      <c r="L926" s="195"/>
      <c r="M926" s="196"/>
      <c r="N926" s="197"/>
      <c r="O926" s="196"/>
      <c r="P926" s="198"/>
      <c r="Q926" s="198"/>
      <c r="R926" s="199"/>
      <c r="S926" s="199"/>
      <c r="T926" s="198"/>
      <c r="U926" s="199"/>
      <c r="V926" s="199"/>
      <c r="W926" s="199"/>
      <c r="X926" s="198"/>
      <c r="Y926" s="200"/>
    </row>
    <row r="927" spans="3:103">
      <c r="D927" s="192"/>
      <c r="E927" s="192"/>
      <c r="F927" s="192"/>
      <c r="H927" s="192"/>
      <c r="I927" s="192"/>
      <c r="J927" s="194"/>
      <c r="K927" s="192"/>
      <c r="L927" s="195"/>
      <c r="M927" s="195"/>
      <c r="N927" s="197"/>
      <c r="O927" s="196"/>
      <c r="P927" s="196"/>
      <c r="Q927" s="198"/>
      <c r="R927" s="199"/>
      <c r="S927" s="199"/>
      <c r="T927" s="198"/>
      <c r="U927" s="199"/>
      <c r="V927" s="199"/>
      <c r="W927" s="199"/>
      <c r="X927" s="198"/>
      <c r="Y927" s="200"/>
      <c r="Z927" s="198"/>
      <c r="AA927" s="198"/>
      <c r="AB927" s="199"/>
      <c r="AC927" s="199"/>
      <c r="AD927" s="201"/>
      <c r="AE927" s="202"/>
      <c r="AF927" s="202"/>
      <c r="AG927" s="203"/>
      <c r="AH927" s="203"/>
      <c r="AI927" s="203"/>
      <c r="AJ927" s="203"/>
      <c r="AK927" s="203"/>
      <c r="AL927" s="203"/>
      <c r="AM927" s="203"/>
      <c r="AN927" s="203"/>
      <c r="AO927" s="203"/>
      <c r="AP927" s="203"/>
      <c r="AQ927" s="203"/>
      <c r="AR927" s="203"/>
      <c r="AS927" s="203"/>
      <c r="AT927" s="203"/>
      <c r="AU927" s="203"/>
      <c r="AV927" s="203"/>
      <c r="AW927" s="203"/>
      <c r="AX927" s="203"/>
      <c r="AY927" s="203"/>
      <c r="AZ927" s="203"/>
      <c r="BA927" s="203"/>
      <c r="BB927" s="204"/>
      <c r="BC927" s="204"/>
      <c r="BD927" s="204"/>
      <c r="BE927" s="204"/>
      <c r="BF927" s="204"/>
      <c r="BG927" s="204"/>
      <c r="BH927" s="204"/>
      <c r="BI927" s="204"/>
      <c r="BJ927" s="204"/>
      <c r="BK927" s="204"/>
      <c r="BL927" s="204"/>
      <c r="BM927" s="204"/>
      <c r="BN927" s="204"/>
      <c r="BO927" s="204"/>
      <c r="BP927" s="204"/>
      <c r="BQ927" s="204"/>
      <c r="BR927" s="204"/>
      <c r="BS927" s="204"/>
      <c r="BT927" s="204"/>
      <c r="BU927" s="204"/>
      <c r="BV927" s="205"/>
      <c r="BW927" s="205"/>
      <c r="BX927" s="205"/>
      <c r="BY927" s="204"/>
      <c r="BZ927" s="204"/>
      <c r="CA927" s="204"/>
      <c r="CB927" s="205"/>
      <c r="CC927" s="204"/>
      <c r="CD927" s="205"/>
      <c r="CE927" s="204"/>
      <c r="CF927" s="204"/>
      <c r="CG927" s="204"/>
      <c r="CH927" s="206"/>
      <c r="CI927" s="204"/>
      <c r="CJ927" s="204"/>
      <c r="CK927" s="204"/>
      <c r="CL927" s="204"/>
      <c r="CM927" s="204"/>
      <c r="CN927" s="206"/>
      <c r="CO927" s="204"/>
      <c r="CP927" s="204"/>
      <c r="CQ927" s="204"/>
      <c r="CR927" s="207"/>
      <c r="CS927" s="207"/>
      <c r="CT927" s="208"/>
      <c r="CU927" s="209"/>
      <c r="CV927" s="208"/>
      <c r="CW927" s="207"/>
      <c r="CX927" s="207"/>
      <c r="CY927" s="207"/>
    </row>
    <row r="928" spans="3:103">
      <c r="Z928" s="198"/>
      <c r="AA928" s="198"/>
      <c r="AB928" s="199"/>
      <c r="AC928" s="199"/>
      <c r="AD928" s="199"/>
      <c r="AE928" s="202"/>
      <c r="AF928" s="202"/>
      <c r="AG928" s="202"/>
      <c r="AH928" s="203"/>
      <c r="AI928" s="203"/>
      <c r="AJ928" s="203"/>
      <c r="AK928" s="203"/>
      <c r="AL928" s="203"/>
      <c r="AM928" s="203"/>
      <c r="AN928" s="203"/>
      <c r="AO928" s="203"/>
      <c r="AP928" s="203"/>
      <c r="AQ928" s="203"/>
      <c r="AR928" s="203"/>
      <c r="AS928" s="203"/>
      <c r="AT928" s="203"/>
      <c r="AU928" s="203"/>
      <c r="AV928" s="203"/>
      <c r="AW928" s="203"/>
      <c r="AX928" s="203"/>
      <c r="AY928" s="203"/>
      <c r="AZ928" s="203"/>
      <c r="BA928" s="203"/>
      <c r="BB928" s="203"/>
      <c r="BC928" s="204"/>
      <c r="BD928" s="204"/>
      <c r="BE928" s="204"/>
      <c r="BF928" s="204"/>
      <c r="BG928" s="204"/>
      <c r="BH928" s="204"/>
      <c r="BI928" s="204"/>
      <c r="BJ928" s="204"/>
      <c r="BK928" s="204"/>
      <c r="BL928" s="204"/>
      <c r="BM928" s="204"/>
      <c r="BN928" s="204"/>
      <c r="BO928" s="204"/>
      <c r="BP928" s="204"/>
      <c r="BQ928" s="204"/>
      <c r="BR928" s="204"/>
      <c r="BS928" s="204"/>
      <c r="BT928" s="204"/>
      <c r="BU928" s="204"/>
      <c r="BV928" s="205"/>
      <c r="BW928" s="205"/>
      <c r="BX928" s="205"/>
      <c r="BY928" s="204"/>
      <c r="BZ928" s="204"/>
      <c r="CA928" s="204"/>
      <c r="CB928" s="205"/>
      <c r="CC928" s="204"/>
      <c r="CD928" s="205"/>
      <c r="CE928" s="204"/>
      <c r="CF928" s="204"/>
      <c r="CG928" s="204"/>
      <c r="CH928" s="206"/>
      <c r="CI928" s="204"/>
      <c r="CJ928" s="204"/>
      <c r="CK928" s="204"/>
      <c r="CL928" s="204"/>
      <c r="CM928" s="204"/>
      <c r="CN928" s="206"/>
      <c r="CO928" s="204"/>
      <c r="CP928" s="204"/>
      <c r="CQ928" s="204"/>
      <c r="CR928" s="204"/>
      <c r="CS928" s="207"/>
      <c r="CT928" s="208"/>
      <c r="CU928" s="209"/>
      <c r="CV928" s="208"/>
      <c r="CW928" s="207"/>
      <c r="CX928" s="207"/>
      <c r="CY928" s="207"/>
    </row>
    <row r="929" spans="3:103">
      <c r="C929" s="192"/>
      <c r="D929" s="192"/>
      <c r="E929" s="192"/>
      <c r="F929" s="192"/>
      <c r="G929" s="193"/>
      <c r="H929" s="192"/>
      <c r="I929" s="192"/>
      <c r="J929" s="194"/>
      <c r="K929" s="195"/>
      <c r="L929" s="195"/>
      <c r="M929" s="196"/>
      <c r="N929" s="197"/>
      <c r="O929" s="196"/>
      <c r="P929" s="198"/>
      <c r="Q929" s="198"/>
      <c r="R929" s="199"/>
      <c r="S929" s="199"/>
      <c r="T929" s="198"/>
      <c r="U929" s="199"/>
      <c r="V929" s="199"/>
      <c r="W929" s="199"/>
      <c r="X929" s="198"/>
      <c r="Y929" s="200"/>
    </row>
    <row r="930" spans="3:103">
      <c r="D930" s="192"/>
      <c r="E930" s="192"/>
      <c r="F930" s="192"/>
      <c r="H930" s="192"/>
      <c r="I930" s="192"/>
      <c r="J930" s="194"/>
      <c r="K930" s="192"/>
      <c r="L930" s="195"/>
      <c r="M930" s="195"/>
      <c r="N930" s="197"/>
      <c r="O930" s="196"/>
      <c r="P930" s="196"/>
      <c r="Q930" s="198"/>
      <c r="R930" s="199"/>
      <c r="S930" s="199"/>
      <c r="T930" s="198"/>
      <c r="U930" s="199"/>
      <c r="V930" s="199"/>
      <c r="W930" s="199"/>
      <c r="X930" s="198"/>
      <c r="Y930" s="200"/>
      <c r="Z930" s="198"/>
      <c r="AA930" s="198"/>
      <c r="AB930" s="199"/>
      <c r="AC930" s="199"/>
      <c r="AD930" s="201"/>
      <c r="AE930" s="202"/>
      <c r="AF930" s="202"/>
      <c r="AG930" s="203"/>
      <c r="AH930" s="203"/>
      <c r="AI930" s="203"/>
      <c r="AJ930" s="203"/>
      <c r="AK930" s="203"/>
      <c r="AL930" s="203"/>
      <c r="AM930" s="203"/>
      <c r="AN930" s="203"/>
      <c r="AO930" s="203"/>
      <c r="AP930" s="203"/>
      <c r="AQ930" s="203"/>
      <c r="AR930" s="203"/>
      <c r="AS930" s="203"/>
      <c r="AT930" s="203"/>
      <c r="AU930" s="203"/>
      <c r="AV930" s="203"/>
      <c r="AW930" s="203"/>
      <c r="AX930" s="203"/>
      <c r="AY930" s="203"/>
      <c r="AZ930" s="203"/>
      <c r="BA930" s="203"/>
      <c r="BB930" s="204"/>
      <c r="BC930" s="204"/>
      <c r="BD930" s="204"/>
      <c r="BE930" s="204"/>
      <c r="BF930" s="204"/>
      <c r="BG930" s="204"/>
      <c r="BH930" s="204"/>
      <c r="BI930" s="204"/>
      <c r="BJ930" s="204"/>
      <c r="BK930" s="204"/>
      <c r="BL930" s="204"/>
      <c r="BM930" s="204"/>
      <c r="BN930" s="204"/>
      <c r="BO930" s="204"/>
      <c r="BP930" s="204"/>
      <c r="BQ930" s="204"/>
      <c r="BR930" s="204"/>
      <c r="BS930" s="204"/>
      <c r="BT930" s="204"/>
      <c r="BU930" s="204"/>
      <c r="BV930" s="205"/>
      <c r="BW930" s="205"/>
      <c r="BX930" s="205"/>
      <c r="BY930" s="204"/>
      <c r="BZ930" s="204"/>
      <c r="CA930" s="204"/>
      <c r="CB930" s="205"/>
      <c r="CC930" s="204"/>
      <c r="CD930" s="205"/>
      <c r="CE930" s="204"/>
      <c r="CF930" s="204"/>
      <c r="CG930" s="204"/>
      <c r="CH930" s="206"/>
      <c r="CI930" s="204"/>
      <c r="CJ930" s="204"/>
      <c r="CK930" s="204"/>
      <c r="CL930" s="204"/>
      <c r="CM930" s="204"/>
      <c r="CN930" s="206"/>
      <c r="CO930" s="204"/>
      <c r="CP930" s="204"/>
      <c r="CQ930" s="204"/>
      <c r="CR930" s="207"/>
      <c r="CS930" s="207"/>
      <c r="CT930" s="208"/>
      <c r="CU930" s="209"/>
      <c r="CV930" s="208"/>
      <c r="CW930" s="207"/>
      <c r="CX930" s="207"/>
      <c r="CY930" s="207"/>
    </row>
    <row r="931" spans="3:103">
      <c r="Z931" s="198"/>
      <c r="AA931" s="198"/>
      <c r="AB931" s="199"/>
      <c r="AC931" s="199"/>
      <c r="AD931" s="199"/>
      <c r="AE931" s="202"/>
      <c r="AF931" s="202"/>
      <c r="AG931" s="202"/>
      <c r="AH931" s="203"/>
      <c r="AI931" s="203"/>
      <c r="AJ931" s="203"/>
      <c r="AK931" s="203"/>
      <c r="AL931" s="203"/>
      <c r="AM931" s="203"/>
      <c r="AN931" s="203"/>
      <c r="AO931" s="203"/>
      <c r="AP931" s="203"/>
      <c r="AQ931" s="203"/>
      <c r="AR931" s="203"/>
      <c r="AS931" s="203"/>
      <c r="AT931" s="203"/>
      <c r="AU931" s="203"/>
      <c r="AV931" s="203"/>
      <c r="AW931" s="203"/>
      <c r="AX931" s="203"/>
      <c r="AY931" s="203"/>
      <c r="AZ931" s="203"/>
      <c r="BA931" s="203"/>
      <c r="BB931" s="203"/>
      <c r="BC931" s="204"/>
      <c r="BD931" s="204"/>
      <c r="BE931" s="204"/>
      <c r="BF931" s="204"/>
      <c r="BG931" s="204"/>
      <c r="BH931" s="204"/>
      <c r="BI931" s="204"/>
      <c r="BJ931" s="204"/>
      <c r="BK931" s="204"/>
      <c r="BL931" s="204"/>
      <c r="BM931" s="204"/>
      <c r="BN931" s="204"/>
      <c r="BO931" s="204"/>
      <c r="BP931" s="204"/>
      <c r="BQ931" s="204"/>
      <c r="BR931" s="204"/>
      <c r="BS931" s="204"/>
      <c r="BT931" s="204"/>
      <c r="BU931" s="204"/>
      <c r="BV931" s="205"/>
      <c r="BW931" s="205"/>
      <c r="BX931" s="205"/>
      <c r="BY931" s="204"/>
      <c r="BZ931" s="204"/>
      <c r="CA931" s="204"/>
      <c r="CB931" s="205"/>
      <c r="CC931" s="204"/>
      <c r="CD931" s="205"/>
      <c r="CE931" s="204"/>
      <c r="CF931" s="204"/>
      <c r="CG931" s="204"/>
      <c r="CH931" s="206"/>
      <c r="CI931" s="204"/>
      <c r="CJ931" s="204"/>
      <c r="CK931" s="204"/>
      <c r="CL931" s="204"/>
      <c r="CM931" s="204"/>
      <c r="CN931" s="206"/>
      <c r="CO931" s="204"/>
      <c r="CP931" s="204"/>
      <c r="CQ931" s="204"/>
      <c r="CR931" s="204"/>
      <c r="CS931" s="207"/>
      <c r="CT931" s="208"/>
      <c r="CU931" s="209"/>
      <c r="CV931" s="208"/>
      <c r="CW931" s="207"/>
      <c r="CX931" s="207"/>
      <c r="CY931" s="207"/>
    </row>
    <row r="935" spans="3:103">
      <c r="C935" s="192"/>
      <c r="D935" s="192"/>
      <c r="E935" s="192"/>
      <c r="F935" s="192"/>
      <c r="G935" s="193"/>
      <c r="H935" s="192"/>
      <c r="I935" s="192"/>
      <c r="J935" s="194"/>
      <c r="K935" s="195"/>
      <c r="L935" s="195"/>
      <c r="M935" s="196"/>
      <c r="N935" s="197"/>
      <c r="O935" s="196"/>
      <c r="P935" s="198"/>
      <c r="Q935" s="198"/>
      <c r="R935" s="199"/>
      <c r="S935" s="199"/>
      <c r="T935" s="198"/>
      <c r="U935" s="199"/>
      <c r="V935" s="199"/>
      <c r="W935" s="199"/>
      <c r="X935" s="198"/>
      <c r="Y935" s="200"/>
    </row>
    <row r="936" spans="3:103">
      <c r="D936" s="192"/>
      <c r="E936" s="192"/>
      <c r="F936" s="192"/>
      <c r="H936" s="192"/>
      <c r="I936" s="192"/>
      <c r="J936" s="194"/>
      <c r="K936" s="192"/>
      <c r="L936" s="195"/>
      <c r="M936" s="195"/>
      <c r="N936" s="197"/>
      <c r="O936" s="196"/>
      <c r="P936" s="196"/>
      <c r="Q936" s="198"/>
      <c r="R936" s="199"/>
      <c r="S936" s="199"/>
      <c r="T936" s="198"/>
      <c r="U936" s="199"/>
      <c r="V936" s="199"/>
      <c r="W936" s="199"/>
      <c r="X936" s="198"/>
      <c r="Y936" s="200"/>
      <c r="Z936" s="198"/>
      <c r="AA936" s="198"/>
      <c r="AB936" s="199"/>
      <c r="AC936" s="199"/>
      <c r="AD936" s="201"/>
      <c r="AE936" s="202"/>
      <c r="AF936" s="202"/>
      <c r="AG936" s="203"/>
      <c r="AH936" s="203"/>
      <c r="AI936" s="203"/>
      <c r="AJ936" s="203"/>
      <c r="AK936" s="203"/>
      <c r="AL936" s="203"/>
      <c r="AM936" s="203"/>
      <c r="AN936" s="203"/>
      <c r="AO936" s="203"/>
      <c r="AP936" s="203"/>
      <c r="AQ936" s="203"/>
      <c r="AR936" s="203"/>
      <c r="AS936" s="203"/>
      <c r="AT936" s="203"/>
      <c r="AU936" s="203"/>
      <c r="AV936" s="203"/>
      <c r="AW936" s="203"/>
      <c r="AX936" s="203"/>
      <c r="AY936" s="203"/>
      <c r="AZ936" s="203"/>
      <c r="BA936" s="203"/>
      <c r="BB936" s="204"/>
      <c r="BC936" s="204"/>
      <c r="BD936" s="204"/>
      <c r="BE936" s="204"/>
      <c r="BF936" s="204"/>
      <c r="BG936" s="204"/>
      <c r="BH936" s="204"/>
      <c r="BI936" s="204"/>
      <c r="BJ936" s="204"/>
      <c r="BK936" s="204"/>
      <c r="BL936" s="204"/>
      <c r="BM936" s="204"/>
      <c r="BN936" s="204"/>
      <c r="BO936" s="204"/>
      <c r="BP936" s="204"/>
      <c r="BQ936" s="204"/>
      <c r="BR936" s="204"/>
      <c r="BS936" s="204"/>
      <c r="BT936" s="204"/>
      <c r="BU936" s="204"/>
      <c r="BV936" s="205"/>
      <c r="BW936" s="205"/>
      <c r="BX936" s="205"/>
      <c r="BY936" s="204"/>
      <c r="BZ936" s="204"/>
      <c r="CA936" s="204"/>
      <c r="CB936" s="205"/>
      <c r="CC936" s="204"/>
      <c r="CD936" s="205"/>
      <c r="CE936" s="204"/>
      <c r="CF936" s="204"/>
      <c r="CG936" s="204"/>
      <c r="CH936" s="206"/>
      <c r="CI936" s="204"/>
      <c r="CJ936" s="204"/>
      <c r="CK936" s="204"/>
      <c r="CL936" s="204"/>
      <c r="CM936" s="204"/>
      <c r="CN936" s="206"/>
      <c r="CO936" s="204"/>
      <c r="CP936" s="204"/>
      <c r="CQ936" s="204"/>
      <c r="CR936" s="207"/>
      <c r="CS936" s="207"/>
      <c r="CT936" s="208"/>
      <c r="CU936" s="209"/>
      <c r="CV936" s="208"/>
      <c r="CW936" s="207"/>
      <c r="CX936" s="207"/>
      <c r="CY936" s="207"/>
    </row>
    <row r="937" spans="3:103">
      <c r="Z937" s="198"/>
      <c r="AA937" s="198"/>
      <c r="AB937" s="199"/>
      <c r="AC937" s="199"/>
      <c r="AD937" s="199"/>
      <c r="AE937" s="202"/>
      <c r="AF937" s="202"/>
      <c r="AG937" s="202"/>
      <c r="AH937" s="203"/>
      <c r="AI937" s="203"/>
      <c r="AJ937" s="203"/>
      <c r="AK937" s="203"/>
      <c r="AL937" s="203"/>
      <c r="AM937" s="203"/>
      <c r="AN937" s="203"/>
      <c r="AO937" s="203"/>
      <c r="AP937" s="203"/>
      <c r="AQ937" s="203"/>
      <c r="AR937" s="203"/>
      <c r="AS937" s="203"/>
      <c r="AT937" s="203"/>
      <c r="AU937" s="203"/>
      <c r="AV937" s="203"/>
      <c r="AW937" s="203"/>
      <c r="AX937" s="203"/>
      <c r="AY937" s="203"/>
      <c r="AZ937" s="203"/>
      <c r="BA937" s="203"/>
      <c r="BB937" s="203"/>
      <c r="BC937" s="204"/>
      <c r="BD937" s="204"/>
      <c r="BE937" s="204"/>
      <c r="BF937" s="204"/>
      <c r="BG937" s="204"/>
      <c r="BH937" s="204"/>
      <c r="BI937" s="204"/>
      <c r="BJ937" s="204"/>
      <c r="BK937" s="204"/>
      <c r="BL937" s="204"/>
      <c r="BM937" s="204"/>
      <c r="BN937" s="204"/>
      <c r="BO937" s="204"/>
      <c r="BP937" s="204"/>
      <c r="BQ937" s="204"/>
      <c r="BR937" s="204"/>
      <c r="BS937" s="204"/>
      <c r="BT937" s="204"/>
      <c r="BU937" s="204"/>
      <c r="BV937" s="205"/>
      <c r="BW937" s="205"/>
      <c r="BX937" s="205"/>
      <c r="BY937" s="204"/>
      <c r="BZ937" s="204"/>
      <c r="CA937" s="204"/>
      <c r="CB937" s="205"/>
      <c r="CC937" s="204"/>
      <c r="CD937" s="205"/>
      <c r="CE937" s="204"/>
      <c r="CF937" s="204"/>
      <c r="CG937" s="204"/>
      <c r="CH937" s="206"/>
      <c r="CI937" s="204"/>
      <c r="CJ937" s="204"/>
      <c r="CK937" s="204"/>
      <c r="CL937" s="204"/>
      <c r="CM937" s="204"/>
      <c r="CN937" s="206"/>
      <c r="CO937" s="204"/>
      <c r="CP937" s="204"/>
      <c r="CQ937" s="204"/>
      <c r="CR937" s="204"/>
      <c r="CS937" s="207"/>
      <c r="CT937" s="208"/>
      <c r="CU937" s="209"/>
      <c r="CV937" s="208"/>
      <c r="CW937" s="207"/>
      <c r="CX937" s="207"/>
      <c r="CY937" s="207"/>
    </row>
    <row r="938" spans="3:103">
      <c r="C938" s="192"/>
      <c r="D938" s="192"/>
      <c r="E938" s="192"/>
      <c r="F938" s="192"/>
      <c r="G938" s="193"/>
      <c r="H938" s="192"/>
      <c r="I938" s="192"/>
      <c r="J938" s="194"/>
      <c r="K938" s="195"/>
      <c r="L938" s="195"/>
      <c r="M938" s="196"/>
      <c r="N938" s="197"/>
      <c r="O938" s="196"/>
      <c r="P938" s="198"/>
      <c r="Q938" s="198"/>
      <c r="R938" s="199"/>
      <c r="S938" s="199"/>
      <c r="T938" s="198"/>
      <c r="U938" s="199"/>
      <c r="V938" s="199"/>
      <c r="W938" s="199"/>
      <c r="X938" s="198"/>
      <c r="Y938" s="200"/>
    </row>
    <row r="939" spans="3:103">
      <c r="D939" s="192"/>
      <c r="E939" s="192"/>
      <c r="F939" s="192"/>
      <c r="H939" s="192"/>
      <c r="I939" s="192"/>
      <c r="J939" s="194"/>
      <c r="K939" s="192"/>
      <c r="L939" s="195"/>
      <c r="M939" s="195"/>
      <c r="N939" s="197"/>
      <c r="O939" s="196"/>
      <c r="P939" s="196"/>
      <c r="Q939" s="198"/>
      <c r="R939" s="199"/>
      <c r="S939" s="199"/>
      <c r="T939" s="198"/>
      <c r="U939" s="199"/>
      <c r="V939" s="199"/>
      <c r="W939" s="199"/>
      <c r="X939" s="198"/>
      <c r="Y939" s="200"/>
      <c r="Z939" s="198"/>
      <c r="AA939" s="198"/>
      <c r="AB939" s="199"/>
      <c r="AC939" s="199"/>
      <c r="AD939" s="201"/>
      <c r="AE939" s="202"/>
      <c r="AF939" s="202"/>
      <c r="AG939" s="203"/>
      <c r="AH939" s="203"/>
      <c r="AI939" s="203"/>
      <c r="AJ939" s="203"/>
      <c r="AK939" s="203"/>
      <c r="AL939" s="203"/>
      <c r="AM939" s="203"/>
      <c r="AN939" s="203"/>
      <c r="AO939" s="203"/>
      <c r="AP939" s="203"/>
      <c r="AQ939" s="203"/>
      <c r="AR939" s="203"/>
      <c r="AS939" s="203"/>
      <c r="AT939" s="203"/>
      <c r="AU939" s="203"/>
      <c r="AV939" s="203"/>
      <c r="AW939" s="203"/>
      <c r="AX939" s="203"/>
      <c r="AY939" s="203"/>
      <c r="AZ939" s="203"/>
      <c r="BA939" s="203"/>
      <c r="BB939" s="204"/>
      <c r="BC939" s="204"/>
      <c r="BD939" s="204"/>
      <c r="BE939" s="204"/>
      <c r="BF939" s="204"/>
      <c r="BG939" s="204"/>
      <c r="BH939" s="204"/>
      <c r="BI939" s="204"/>
      <c r="BJ939" s="204"/>
      <c r="BK939" s="204"/>
      <c r="BL939" s="204"/>
      <c r="BM939" s="204"/>
      <c r="BN939" s="204"/>
      <c r="BO939" s="204"/>
      <c r="BP939" s="204"/>
      <c r="BQ939" s="204"/>
      <c r="BR939" s="204"/>
      <c r="BS939" s="204"/>
      <c r="BT939" s="204"/>
      <c r="BU939" s="204"/>
      <c r="BV939" s="205"/>
      <c r="BW939" s="205"/>
      <c r="BX939" s="205"/>
      <c r="BY939" s="204"/>
      <c r="BZ939" s="204"/>
      <c r="CA939" s="204"/>
      <c r="CB939" s="205"/>
      <c r="CC939" s="204"/>
      <c r="CD939" s="205"/>
      <c r="CE939" s="204"/>
      <c r="CF939" s="204"/>
      <c r="CG939" s="204"/>
      <c r="CH939" s="206"/>
      <c r="CI939" s="204"/>
      <c r="CJ939" s="204"/>
      <c r="CK939" s="204"/>
      <c r="CL939" s="204"/>
      <c r="CM939" s="204"/>
      <c r="CN939" s="206"/>
      <c r="CO939" s="204"/>
      <c r="CP939" s="204"/>
      <c r="CQ939" s="204"/>
      <c r="CR939" s="207"/>
      <c r="CS939" s="207"/>
      <c r="CT939" s="208"/>
      <c r="CU939" s="209"/>
      <c r="CV939" s="208"/>
      <c r="CW939" s="207"/>
      <c r="CX939" s="207"/>
      <c r="CY939" s="207"/>
    </row>
    <row r="940" spans="3:103">
      <c r="Z940" s="198"/>
      <c r="AA940" s="198"/>
      <c r="AB940" s="199"/>
      <c r="AC940" s="199"/>
      <c r="AD940" s="199"/>
      <c r="AE940" s="202"/>
      <c r="AF940" s="202"/>
      <c r="AG940" s="202"/>
      <c r="AH940" s="203"/>
      <c r="AI940" s="203"/>
      <c r="AJ940" s="203"/>
      <c r="AK940" s="203"/>
      <c r="AL940" s="203"/>
      <c r="AM940" s="203"/>
      <c r="AN940" s="203"/>
      <c r="AO940" s="203"/>
      <c r="AP940" s="203"/>
      <c r="AQ940" s="203"/>
      <c r="AR940" s="203"/>
      <c r="AS940" s="203"/>
      <c r="AT940" s="203"/>
      <c r="AU940" s="203"/>
      <c r="AV940" s="203"/>
      <c r="AW940" s="203"/>
      <c r="AX940" s="203"/>
      <c r="AY940" s="203"/>
      <c r="AZ940" s="203"/>
      <c r="BA940" s="203"/>
      <c r="BB940" s="203"/>
      <c r="BC940" s="204"/>
      <c r="BD940" s="204"/>
      <c r="BE940" s="204"/>
      <c r="BF940" s="204"/>
      <c r="BG940" s="204"/>
      <c r="BH940" s="204"/>
      <c r="BI940" s="204"/>
      <c r="BJ940" s="204"/>
      <c r="BK940" s="204"/>
      <c r="BL940" s="204"/>
      <c r="BM940" s="204"/>
      <c r="BN940" s="204"/>
      <c r="BO940" s="204"/>
      <c r="BP940" s="204"/>
      <c r="BQ940" s="204"/>
      <c r="BR940" s="204"/>
      <c r="BS940" s="204"/>
      <c r="BT940" s="204"/>
      <c r="BU940" s="204"/>
      <c r="BV940" s="205"/>
      <c r="BW940" s="205"/>
      <c r="BX940" s="205"/>
      <c r="BY940" s="204"/>
      <c r="BZ940" s="204"/>
      <c r="CA940" s="204"/>
      <c r="CB940" s="205"/>
      <c r="CC940" s="204"/>
      <c r="CD940" s="205"/>
      <c r="CE940" s="204"/>
      <c r="CF940" s="204"/>
      <c r="CG940" s="204"/>
      <c r="CH940" s="206"/>
      <c r="CI940" s="204"/>
      <c r="CJ940" s="204"/>
      <c r="CK940" s="204"/>
      <c r="CL940" s="204"/>
      <c r="CM940" s="204"/>
      <c r="CN940" s="206"/>
      <c r="CO940" s="204"/>
      <c r="CP940" s="204"/>
      <c r="CQ940" s="204"/>
      <c r="CR940" s="204"/>
      <c r="CS940" s="207"/>
      <c r="CT940" s="208"/>
      <c r="CU940" s="209"/>
      <c r="CV940" s="208"/>
      <c r="CW940" s="207"/>
      <c r="CX940" s="207"/>
      <c r="CY940" s="207"/>
    </row>
    <row r="944" spans="3:103">
      <c r="C944" s="192"/>
      <c r="D944" s="192"/>
      <c r="E944" s="192"/>
      <c r="F944" s="192"/>
      <c r="G944" s="193"/>
      <c r="H944" s="192"/>
      <c r="I944" s="192"/>
      <c r="J944" s="194"/>
      <c r="K944" s="195"/>
      <c r="L944" s="195"/>
      <c r="M944" s="196"/>
      <c r="N944" s="197"/>
      <c r="O944" s="196"/>
      <c r="P944" s="198"/>
      <c r="Q944" s="198"/>
      <c r="R944" s="199"/>
      <c r="S944" s="199"/>
      <c r="T944" s="198"/>
      <c r="U944" s="199"/>
      <c r="V944" s="199"/>
      <c r="W944" s="199"/>
      <c r="X944" s="198"/>
      <c r="Y944" s="200"/>
    </row>
    <row r="945" spans="3:103">
      <c r="D945" s="192"/>
      <c r="E945" s="192"/>
      <c r="F945" s="192"/>
      <c r="H945" s="192"/>
      <c r="I945" s="192"/>
      <c r="J945" s="194"/>
      <c r="K945" s="192"/>
      <c r="L945" s="195"/>
      <c r="M945" s="195"/>
      <c r="N945" s="197"/>
      <c r="O945" s="196"/>
      <c r="P945" s="196"/>
      <c r="Q945" s="198"/>
      <c r="R945" s="199"/>
      <c r="S945" s="199"/>
      <c r="T945" s="198"/>
      <c r="U945" s="199"/>
      <c r="V945" s="199"/>
      <c r="W945" s="199"/>
      <c r="X945" s="198"/>
      <c r="Y945" s="200"/>
      <c r="Z945" s="198"/>
      <c r="AA945" s="198"/>
      <c r="AB945" s="199"/>
      <c r="AC945" s="199"/>
      <c r="AD945" s="201"/>
      <c r="AE945" s="202"/>
      <c r="AF945" s="202"/>
      <c r="AG945" s="203"/>
      <c r="AH945" s="203"/>
      <c r="AI945" s="203"/>
      <c r="AJ945" s="203"/>
      <c r="AK945" s="203"/>
      <c r="AL945" s="203"/>
      <c r="AM945" s="203"/>
      <c r="AN945" s="203"/>
      <c r="AO945" s="203"/>
      <c r="AP945" s="203"/>
      <c r="AQ945" s="203"/>
      <c r="AR945" s="203"/>
      <c r="AS945" s="203"/>
      <c r="AT945" s="203"/>
      <c r="AU945" s="203"/>
      <c r="AV945" s="203"/>
      <c r="AW945" s="203"/>
      <c r="AX945" s="203"/>
      <c r="AY945" s="203"/>
      <c r="AZ945" s="203"/>
      <c r="BA945" s="203"/>
      <c r="BB945" s="204"/>
      <c r="BC945" s="204"/>
      <c r="BD945" s="204"/>
      <c r="BE945" s="204"/>
      <c r="BF945" s="204"/>
      <c r="BG945" s="204"/>
      <c r="BH945" s="204"/>
      <c r="BI945" s="204"/>
      <c r="BJ945" s="204"/>
      <c r="BK945" s="204"/>
      <c r="BL945" s="204"/>
      <c r="BM945" s="204"/>
      <c r="BN945" s="204"/>
      <c r="BO945" s="204"/>
      <c r="BP945" s="204"/>
      <c r="BQ945" s="204"/>
      <c r="BR945" s="204"/>
      <c r="BS945" s="204"/>
      <c r="BT945" s="204"/>
      <c r="BU945" s="204"/>
      <c r="BV945" s="205"/>
      <c r="BW945" s="205"/>
      <c r="BX945" s="205"/>
      <c r="BY945" s="204"/>
      <c r="BZ945" s="204"/>
      <c r="CA945" s="204"/>
      <c r="CB945" s="205"/>
      <c r="CC945" s="204"/>
      <c r="CD945" s="205"/>
      <c r="CE945" s="204"/>
      <c r="CF945" s="204"/>
      <c r="CG945" s="204"/>
      <c r="CH945" s="206"/>
      <c r="CI945" s="204"/>
      <c r="CJ945" s="204"/>
      <c r="CK945" s="204"/>
      <c r="CL945" s="204"/>
      <c r="CM945" s="204"/>
      <c r="CN945" s="206"/>
      <c r="CO945" s="204"/>
      <c r="CP945" s="204"/>
      <c r="CQ945" s="204"/>
      <c r="CR945" s="207"/>
      <c r="CS945" s="207"/>
      <c r="CT945" s="208"/>
      <c r="CU945" s="209"/>
      <c r="CV945" s="208"/>
      <c r="CW945" s="207"/>
      <c r="CX945" s="207"/>
      <c r="CY945" s="207"/>
    </row>
    <row r="946" spans="3:103">
      <c r="Z946" s="198"/>
      <c r="AA946" s="198"/>
      <c r="AB946" s="199"/>
      <c r="AC946" s="199"/>
      <c r="AD946" s="199"/>
      <c r="AE946" s="202"/>
      <c r="AF946" s="202"/>
      <c r="AG946" s="202"/>
      <c r="AH946" s="203"/>
      <c r="AI946" s="203"/>
      <c r="AJ946" s="203"/>
      <c r="AK946" s="203"/>
      <c r="AL946" s="203"/>
      <c r="AM946" s="203"/>
      <c r="AN946" s="203"/>
      <c r="AO946" s="203"/>
      <c r="AP946" s="203"/>
      <c r="AQ946" s="203"/>
      <c r="AR946" s="203"/>
      <c r="AS946" s="203"/>
      <c r="AT946" s="203"/>
      <c r="AU946" s="203"/>
      <c r="AV946" s="203"/>
      <c r="AW946" s="203"/>
      <c r="AX946" s="203"/>
      <c r="AY946" s="203"/>
      <c r="AZ946" s="203"/>
      <c r="BA946" s="203"/>
      <c r="BB946" s="203"/>
      <c r="BC946" s="204"/>
      <c r="BD946" s="204"/>
      <c r="BE946" s="204"/>
      <c r="BF946" s="204"/>
      <c r="BG946" s="204"/>
      <c r="BH946" s="204"/>
      <c r="BI946" s="204"/>
      <c r="BJ946" s="204"/>
      <c r="BK946" s="204"/>
      <c r="BL946" s="204"/>
      <c r="BM946" s="204"/>
      <c r="BN946" s="204"/>
      <c r="BO946" s="204"/>
      <c r="BP946" s="204"/>
      <c r="BQ946" s="204"/>
      <c r="BR946" s="204"/>
      <c r="BS946" s="204"/>
      <c r="BT946" s="204"/>
      <c r="BU946" s="204"/>
      <c r="BV946" s="205"/>
      <c r="BW946" s="205"/>
      <c r="BX946" s="205"/>
      <c r="BY946" s="204"/>
      <c r="BZ946" s="204"/>
      <c r="CA946" s="204"/>
      <c r="CB946" s="205"/>
      <c r="CC946" s="204"/>
      <c r="CD946" s="205"/>
      <c r="CE946" s="204"/>
      <c r="CF946" s="204"/>
      <c r="CG946" s="204"/>
      <c r="CH946" s="206"/>
      <c r="CI946" s="204"/>
      <c r="CJ946" s="204"/>
      <c r="CK946" s="204"/>
      <c r="CL946" s="204"/>
      <c r="CM946" s="204"/>
      <c r="CN946" s="206"/>
      <c r="CO946" s="204"/>
      <c r="CP946" s="204"/>
      <c r="CQ946" s="204"/>
      <c r="CR946" s="204"/>
      <c r="CS946" s="207"/>
      <c r="CT946" s="208"/>
      <c r="CU946" s="209"/>
      <c r="CV946" s="208"/>
      <c r="CW946" s="207"/>
      <c r="CX946" s="207"/>
      <c r="CY946" s="207"/>
    </row>
    <row r="947" spans="3:103">
      <c r="C947" s="192"/>
      <c r="D947" s="192"/>
      <c r="E947" s="192"/>
      <c r="F947" s="192"/>
      <c r="G947" s="193"/>
      <c r="H947" s="192"/>
      <c r="I947" s="192"/>
      <c r="J947" s="194"/>
      <c r="K947" s="195"/>
      <c r="L947" s="195"/>
      <c r="M947" s="196"/>
      <c r="N947" s="197"/>
      <c r="O947" s="196"/>
      <c r="P947" s="198"/>
      <c r="Q947" s="198"/>
      <c r="R947" s="199"/>
      <c r="S947" s="199"/>
      <c r="T947" s="198"/>
      <c r="U947" s="199"/>
      <c r="V947" s="199"/>
      <c r="W947" s="199"/>
      <c r="X947" s="198"/>
      <c r="Y947" s="200"/>
    </row>
    <row r="948" spans="3:103">
      <c r="D948" s="192"/>
      <c r="E948" s="192"/>
      <c r="F948" s="192"/>
      <c r="H948" s="192"/>
      <c r="I948" s="192"/>
      <c r="J948" s="194"/>
      <c r="K948" s="192"/>
      <c r="L948" s="195"/>
      <c r="M948" s="195"/>
      <c r="N948" s="197"/>
      <c r="O948" s="196"/>
      <c r="P948" s="196"/>
      <c r="Q948" s="198"/>
      <c r="R948" s="199"/>
      <c r="S948" s="199"/>
      <c r="T948" s="198"/>
      <c r="U948" s="199"/>
      <c r="V948" s="199"/>
      <c r="W948" s="199"/>
      <c r="X948" s="198"/>
      <c r="Y948" s="200"/>
      <c r="Z948" s="198"/>
      <c r="AA948" s="198"/>
      <c r="AB948" s="199"/>
      <c r="AC948" s="199"/>
      <c r="AD948" s="201"/>
      <c r="AE948" s="202"/>
      <c r="AF948" s="202"/>
      <c r="AG948" s="203"/>
      <c r="AH948" s="203"/>
      <c r="AI948" s="203"/>
      <c r="AJ948" s="203"/>
      <c r="AK948" s="203"/>
      <c r="AL948" s="203"/>
      <c r="AM948" s="203"/>
      <c r="AN948" s="203"/>
      <c r="AO948" s="203"/>
      <c r="AP948" s="203"/>
      <c r="AQ948" s="203"/>
      <c r="AR948" s="203"/>
      <c r="AS948" s="203"/>
      <c r="AT948" s="203"/>
      <c r="AU948" s="203"/>
      <c r="AV948" s="203"/>
      <c r="AW948" s="203"/>
      <c r="AX948" s="203"/>
      <c r="AY948" s="203"/>
      <c r="AZ948" s="203"/>
      <c r="BA948" s="203"/>
      <c r="BB948" s="204"/>
      <c r="BC948" s="204"/>
      <c r="BD948" s="204"/>
      <c r="BE948" s="204"/>
      <c r="BF948" s="204"/>
      <c r="BG948" s="204"/>
      <c r="BH948" s="204"/>
      <c r="BI948" s="204"/>
      <c r="BJ948" s="204"/>
      <c r="BK948" s="204"/>
      <c r="BL948" s="204"/>
      <c r="BM948" s="204"/>
      <c r="BN948" s="204"/>
      <c r="BO948" s="204"/>
      <c r="BP948" s="204"/>
      <c r="BQ948" s="204"/>
      <c r="BR948" s="204"/>
      <c r="BS948" s="204"/>
      <c r="BT948" s="204"/>
      <c r="BU948" s="204"/>
      <c r="BV948" s="205"/>
      <c r="BW948" s="205"/>
      <c r="BX948" s="205"/>
      <c r="BY948" s="204"/>
      <c r="BZ948" s="204"/>
      <c r="CA948" s="204"/>
      <c r="CB948" s="205"/>
      <c r="CC948" s="204"/>
      <c r="CD948" s="205"/>
      <c r="CE948" s="204"/>
      <c r="CF948" s="204"/>
      <c r="CG948" s="204"/>
      <c r="CH948" s="206"/>
      <c r="CI948" s="204"/>
      <c r="CJ948" s="204"/>
      <c r="CK948" s="204"/>
      <c r="CL948" s="204"/>
      <c r="CM948" s="204"/>
      <c r="CN948" s="206"/>
      <c r="CO948" s="204"/>
      <c r="CP948" s="204"/>
      <c r="CQ948" s="204"/>
      <c r="CR948" s="207"/>
      <c r="CS948" s="207"/>
      <c r="CT948" s="208"/>
      <c r="CU948" s="209"/>
      <c r="CV948" s="208"/>
      <c r="CW948" s="207"/>
      <c r="CX948" s="207"/>
      <c r="CY948" s="207"/>
    </row>
    <row r="949" spans="3:103">
      <c r="Z949" s="198"/>
      <c r="AA949" s="198"/>
      <c r="AB949" s="199"/>
      <c r="AC949" s="199"/>
      <c r="AD949" s="199"/>
      <c r="AE949" s="202"/>
      <c r="AF949" s="202"/>
      <c r="AG949" s="202"/>
      <c r="AH949" s="203"/>
      <c r="AI949" s="203"/>
      <c r="AJ949" s="203"/>
      <c r="AK949" s="203"/>
      <c r="AL949" s="203"/>
      <c r="AM949" s="203"/>
      <c r="AN949" s="203"/>
      <c r="AO949" s="203"/>
      <c r="AP949" s="203"/>
      <c r="AQ949" s="203"/>
      <c r="AR949" s="203"/>
      <c r="AS949" s="203"/>
      <c r="AT949" s="203"/>
      <c r="AU949" s="203"/>
      <c r="AV949" s="203"/>
      <c r="AW949" s="203"/>
      <c r="AX949" s="203"/>
      <c r="AY949" s="203"/>
      <c r="AZ949" s="203"/>
      <c r="BA949" s="203"/>
      <c r="BB949" s="203"/>
      <c r="BC949" s="204"/>
      <c r="BD949" s="204"/>
      <c r="BE949" s="204"/>
      <c r="BF949" s="204"/>
      <c r="BG949" s="204"/>
      <c r="BH949" s="204"/>
      <c r="BI949" s="204"/>
      <c r="BJ949" s="204"/>
      <c r="BK949" s="204"/>
      <c r="BL949" s="204"/>
      <c r="BM949" s="204"/>
      <c r="BN949" s="204"/>
      <c r="BO949" s="204"/>
      <c r="BP949" s="204"/>
      <c r="BQ949" s="204"/>
      <c r="BR949" s="204"/>
      <c r="BS949" s="204"/>
      <c r="BT949" s="204"/>
      <c r="BU949" s="204"/>
      <c r="BV949" s="205"/>
      <c r="BW949" s="205"/>
      <c r="BX949" s="205"/>
      <c r="BY949" s="204"/>
      <c r="BZ949" s="204"/>
      <c r="CA949" s="204"/>
      <c r="CB949" s="205"/>
      <c r="CC949" s="204"/>
      <c r="CD949" s="205"/>
      <c r="CE949" s="204"/>
      <c r="CF949" s="204"/>
      <c r="CG949" s="204"/>
      <c r="CH949" s="206"/>
      <c r="CI949" s="204"/>
      <c r="CJ949" s="204"/>
      <c r="CK949" s="204"/>
      <c r="CL949" s="204"/>
      <c r="CM949" s="204"/>
      <c r="CN949" s="206"/>
      <c r="CO949" s="204"/>
      <c r="CP949" s="204"/>
      <c r="CQ949" s="204"/>
      <c r="CR949" s="204"/>
      <c r="CS949" s="207"/>
      <c r="CT949" s="208"/>
      <c r="CU949" s="209"/>
      <c r="CV949" s="208"/>
      <c r="CW949" s="207"/>
      <c r="CX949" s="207"/>
      <c r="CY949" s="207"/>
    </row>
    <row r="953" spans="3:103">
      <c r="C953" s="192"/>
      <c r="D953" s="192"/>
      <c r="E953" s="192"/>
      <c r="F953" s="192"/>
      <c r="G953" s="193"/>
      <c r="H953" s="192"/>
      <c r="I953" s="192"/>
      <c r="J953" s="194"/>
      <c r="K953" s="195"/>
      <c r="L953" s="195"/>
      <c r="M953" s="196"/>
      <c r="N953" s="197"/>
      <c r="O953" s="196"/>
      <c r="P953" s="198"/>
      <c r="Q953" s="198"/>
      <c r="R953" s="199"/>
      <c r="S953" s="199"/>
      <c r="T953" s="198"/>
      <c r="U953" s="199"/>
      <c r="V953" s="199"/>
      <c r="W953" s="199"/>
      <c r="X953" s="198"/>
      <c r="Y953" s="200"/>
    </row>
    <row r="954" spans="3:103">
      <c r="D954" s="192"/>
      <c r="E954" s="192"/>
      <c r="F954" s="192"/>
      <c r="H954" s="192"/>
      <c r="I954" s="192"/>
      <c r="J954" s="194"/>
      <c r="K954" s="192"/>
      <c r="L954" s="195"/>
      <c r="M954" s="195"/>
      <c r="N954" s="197"/>
      <c r="O954" s="196"/>
      <c r="P954" s="196"/>
      <c r="Q954" s="198"/>
      <c r="R954" s="199"/>
      <c r="S954" s="199"/>
      <c r="T954" s="198"/>
      <c r="U954" s="199"/>
      <c r="V954" s="199"/>
      <c r="W954" s="199"/>
      <c r="X954" s="198"/>
      <c r="Y954" s="200"/>
      <c r="Z954" s="198"/>
      <c r="AA954" s="198"/>
      <c r="AB954" s="199"/>
      <c r="AC954" s="199"/>
      <c r="AD954" s="201"/>
      <c r="AE954" s="202"/>
      <c r="AF954" s="202"/>
      <c r="AG954" s="203"/>
      <c r="AH954" s="203"/>
      <c r="AI954" s="203"/>
      <c r="AJ954" s="203"/>
      <c r="AK954" s="203"/>
      <c r="AL954" s="203"/>
      <c r="AM954" s="203"/>
      <c r="AN954" s="203"/>
      <c r="AO954" s="203"/>
      <c r="AP954" s="203"/>
      <c r="AQ954" s="203"/>
      <c r="AR954" s="203"/>
      <c r="AS954" s="203"/>
      <c r="AT954" s="203"/>
      <c r="AU954" s="203"/>
      <c r="AV954" s="203"/>
      <c r="AW954" s="203"/>
      <c r="AX954" s="203"/>
      <c r="AY954" s="203"/>
      <c r="AZ954" s="203"/>
      <c r="BA954" s="203"/>
      <c r="BB954" s="204"/>
      <c r="BC954" s="204"/>
      <c r="BD954" s="204"/>
      <c r="BE954" s="204"/>
      <c r="BF954" s="204"/>
      <c r="BG954" s="204"/>
      <c r="BH954" s="204"/>
      <c r="BI954" s="204"/>
      <c r="BJ954" s="204"/>
      <c r="BK954" s="204"/>
      <c r="BL954" s="204"/>
      <c r="BM954" s="204"/>
      <c r="BN954" s="204"/>
      <c r="BO954" s="204"/>
      <c r="BP954" s="204"/>
      <c r="BQ954" s="204"/>
      <c r="BR954" s="204"/>
      <c r="BS954" s="204"/>
      <c r="BT954" s="204"/>
      <c r="BU954" s="204"/>
      <c r="BV954" s="205"/>
      <c r="BW954" s="205"/>
      <c r="BX954" s="205"/>
      <c r="BY954" s="204"/>
      <c r="BZ954" s="204"/>
      <c r="CA954" s="204"/>
      <c r="CB954" s="205"/>
      <c r="CC954" s="204"/>
      <c r="CD954" s="205"/>
      <c r="CE954" s="204"/>
      <c r="CF954" s="204"/>
      <c r="CG954" s="204"/>
      <c r="CH954" s="206"/>
      <c r="CI954" s="204"/>
      <c r="CJ954" s="204"/>
      <c r="CK954" s="204"/>
      <c r="CL954" s="204"/>
      <c r="CM954" s="204"/>
      <c r="CN954" s="206"/>
      <c r="CO954" s="204"/>
      <c r="CP954" s="204"/>
      <c r="CQ954" s="204"/>
      <c r="CR954" s="207"/>
      <c r="CS954" s="207"/>
      <c r="CT954" s="208"/>
      <c r="CU954" s="209"/>
      <c r="CV954" s="208"/>
      <c r="CW954" s="207"/>
      <c r="CX954" s="207"/>
      <c r="CY954" s="207"/>
    </row>
    <row r="955" spans="3:103">
      <c r="Z955" s="198"/>
      <c r="AA955" s="198"/>
      <c r="AB955" s="199"/>
      <c r="AC955" s="199"/>
      <c r="AD955" s="199"/>
      <c r="AE955" s="202"/>
      <c r="AF955" s="202"/>
      <c r="AG955" s="202"/>
      <c r="AH955" s="203"/>
      <c r="AI955" s="203"/>
      <c r="AJ955" s="203"/>
      <c r="AK955" s="203"/>
      <c r="AL955" s="203"/>
      <c r="AM955" s="203"/>
      <c r="AN955" s="203"/>
      <c r="AO955" s="203"/>
      <c r="AP955" s="203"/>
      <c r="AQ955" s="203"/>
      <c r="AR955" s="203"/>
      <c r="AS955" s="203"/>
      <c r="AT955" s="203"/>
      <c r="AU955" s="203"/>
      <c r="AV955" s="203"/>
      <c r="AW955" s="203"/>
      <c r="AX955" s="203"/>
      <c r="AY955" s="203"/>
      <c r="AZ955" s="203"/>
      <c r="BA955" s="203"/>
      <c r="BB955" s="203"/>
      <c r="BC955" s="204"/>
      <c r="BD955" s="204"/>
      <c r="BE955" s="204"/>
      <c r="BF955" s="204"/>
      <c r="BG955" s="204"/>
      <c r="BH955" s="204"/>
      <c r="BI955" s="204"/>
      <c r="BJ955" s="204"/>
      <c r="BK955" s="204"/>
      <c r="BL955" s="204"/>
      <c r="BM955" s="204"/>
      <c r="BN955" s="204"/>
      <c r="BO955" s="204"/>
      <c r="BP955" s="204"/>
      <c r="BQ955" s="204"/>
      <c r="BR955" s="204"/>
      <c r="BS955" s="204"/>
      <c r="BT955" s="204"/>
      <c r="BU955" s="204"/>
      <c r="BV955" s="205"/>
      <c r="BW955" s="205"/>
      <c r="BX955" s="205"/>
      <c r="BY955" s="204"/>
      <c r="BZ955" s="204"/>
      <c r="CA955" s="204"/>
      <c r="CB955" s="205"/>
      <c r="CC955" s="204"/>
      <c r="CD955" s="205"/>
      <c r="CE955" s="204"/>
      <c r="CF955" s="204"/>
      <c r="CG955" s="204"/>
      <c r="CH955" s="206"/>
      <c r="CI955" s="204"/>
      <c r="CJ955" s="204"/>
      <c r="CK955" s="204"/>
      <c r="CL955" s="204"/>
      <c r="CM955" s="204"/>
      <c r="CN955" s="206"/>
      <c r="CO955" s="204"/>
      <c r="CP955" s="204"/>
      <c r="CQ955" s="204"/>
      <c r="CR955" s="204"/>
      <c r="CS955" s="207"/>
      <c r="CT955" s="208"/>
      <c r="CU955" s="209"/>
      <c r="CV955" s="208"/>
      <c r="CW955" s="207"/>
      <c r="CX955" s="207"/>
      <c r="CY955" s="207"/>
    </row>
    <row r="956" spans="3:103">
      <c r="C956" s="192"/>
      <c r="D956" s="192"/>
      <c r="E956" s="192"/>
      <c r="F956" s="192"/>
      <c r="G956" s="193"/>
      <c r="H956" s="192"/>
      <c r="I956" s="192"/>
      <c r="J956" s="194"/>
      <c r="K956" s="195"/>
      <c r="L956" s="195"/>
      <c r="M956" s="196"/>
      <c r="N956" s="197"/>
      <c r="O956" s="196"/>
      <c r="P956" s="198"/>
      <c r="Q956" s="198"/>
      <c r="R956" s="199"/>
      <c r="S956" s="199"/>
      <c r="T956" s="198"/>
      <c r="U956" s="199"/>
      <c r="V956" s="199"/>
      <c r="W956" s="199"/>
      <c r="X956" s="198"/>
      <c r="Y956" s="200"/>
    </row>
    <row r="957" spans="3:103">
      <c r="D957" s="192"/>
      <c r="E957" s="192"/>
      <c r="F957" s="192"/>
      <c r="H957" s="192"/>
      <c r="I957" s="192"/>
      <c r="J957" s="194"/>
      <c r="K957" s="192"/>
      <c r="L957" s="195"/>
      <c r="M957" s="195"/>
      <c r="N957" s="197"/>
      <c r="O957" s="196"/>
      <c r="P957" s="196"/>
      <c r="Q957" s="198"/>
      <c r="R957" s="199"/>
      <c r="S957" s="199"/>
      <c r="T957" s="198"/>
      <c r="U957" s="199"/>
      <c r="V957" s="199"/>
      <c r="W957" s="199"/>
      <c r="X957" s="198"/>
      <c r="Y957" s="200"/>
      <c r="Z957" s="198"/>
      <c r="AA957" s="198"/>
      <c r="AB957" s="199"/>
      <c r="AC957" s="199"/>
      <c r="AD957" s="201"/>
      <c r="AE957" s="202"/>
      <c r="AF957" s="202"/>
      <c r="AG957" s="203"/>
      <c r="AH957" s="203"/>
      <c r="AI957" s="203"/>
      <c r="AJ957" s="203"/>
      <c r="AK957" s="203"/>
      <c r="AL957" s="203"/>
      <c r="AM957" s="203"/>
      <c r="AN957" s="203"/>
      <c r="AO957" s="203"/>
      <c r="AP957" s="203"/>
      <c r="AQ957" s="203"/>
      <c r="AR957" s="203"/>
      <c r="AS957" s="203"/>
      <c r="AT957" s="203"/>
      <c r="AU957" s="203"/>
      <c r="AV957" s="203"/>
      <c r="AW957" s="203"/>
      <c r="AX957" s="203"/>
      <c r="AY957" s="203"/>
      <c r="AZ957" s="203"/>
      <c r="BA957" s="203"/>
      <c r="BB957" s="204"/>
      <c r="BC957" s="204"/>
      <c r="BD957" s="204"/>
      <c r="BE957" s="204"/>
      <c r="BF957" s="204"/>
      <c r="BG957" s="204"/>
      <c r="BH957" s="204"/>
      <c r="BI957" s="204"/>
      <c r="BJ957" s="204"/>
      <c r="BK957" s="204"/>
      <c r="BL957" s="204"/>
      <c r="BM957" s="204"/>
      <c r="BN957" s="204"/>
      <c r="BO957" s="204"/>
      <c r="BP957" s="204"/>
      <c r="BQ957" s="204"/>
      <c r="BR957" s="204"/>
      <c r="BS957" s="204"/>
      <c r="BT957" s="204"/>
      <c r="BU957" s="204"/>
      <c r="BV957" s="205"/>
      <c r="BW957" s="205"/>
      <c r="BX957" s="205"/>
      <c r="BY957" s="204"/>
      <c r="BZ957" s="204"/>
      <c r="CA957" s="204"/>
      <c r="CB957" s="205"/>
      <c r="CC957" s="204"/>
      <c r="CD957" s="205"/>
      <c r="CE957" s="204"/>
      <c r="CF957" s="204"/>
      <c r="CG957" s="204"/>
      <c r="CH957" s="206"/>
      <c r="CI957" s="204"/>
      <c r="CJ957" s="204"/>
      <c r="CK957" s="204"/>
      <c r="CL957" s="204"/>
      <c r="CM957" s="204"/>
      <c r="CN957" s="206"/>
      <c r="CO957" s="204"/>
      <c r="CP957" s="204"/>
      <c r="CQ957" s="204"/>
      <c r="CR957" s="207"/>
      <c r="CS957" s="207"/>
      <c r="CT957" s="208"/>
      <c r="CU957" s="209"/>
      <c r="CV957" s="208"/>
      <c r="CW957" s="207"/>
      <c r="CX957" s="207"/>
      <c r="CY957" s="207"/>
    </row>
    <row r="958" spans="3:103">
      <c r="Z958" s="198"/>
      <c r="AA958" s="198"/>
      <c r="AB958" s="199"/>
      <c r="AC958" s="199"/>
      <c r="AD958" s="199"/>
      <c r="AE958" s="202"/>
      <c r="AF958" s="202"/>
      <c r="AG958" s="202"/>
      <c r="AH958" s="203"/>
      <c r="AI958" s="203"/>
      <c r="AJ958" s="203"/>
      <c r="AK958" s="203"/>
      <c r="AL958" s="203"/>
      <c r="AM958" s="203"/>
      <c r="AN958" s="203"/>
      <c r="AO958" s="203"/>
      <c r="AP958" s="203"/>
      <c r="AQ958" s="203"/>
      <c r="AR958" s="203"/>
      <c r="AS958" s="203"/>
      <c r="AT958" s="203"/>
      <c r="AU958" s="203"/>
      <c r="AV958" s="203"/>
      <c r="AW958" s="203"/>
      <c r="AX958" s="203"/>
      <c r="AY958" s="203"/>
      <c r="AZ958" s="203"/>
      <c r="BA958" s="203"/>
      <c r="BB958" s="203"/>
      <c r="BC958" s="204"/>
      <c r="BD958" s="204"/>
      <c r="BE958" s="204"/>
      <c r="BF958" s="204"/>
      <c r="BG958" s="204"/>
      <c r="BH958" s="204"/>
      <c r="BI958" s="204"/>
      <c r="BJ958" s="204"/>
      <c r="BK958" s="204"/>
      <c r="BL958" s="204"/>
      <c r="BM958" s="204"/>
      <c r="BN958" s="204"/>
      <c r="BO958" s="204"/>
      <c r="BP958" s="204"/>
      <c r="BQ958" s="204"/>
      <c r="BR958" s="204"/>
      <c r="BS958" s="204"/>
      <c r="BT958" s="204"/>
      <c r="BU958" s="204"/>
      <c r="BV958" s="205"/>
      <c r="BW958" s="205"/>
      <c r="BX958" s="205"/>
      <c r="BY958" s="204"/>
      <c r="BZ958" s="204"/>
      <c r="CA958" s="204"/>
      <c r="CB958" s="205"/>
      <c r="CC958" s="204"/>
      <c r="CD958" s="205"/>
      <c r="CE958" s="204"/>
      <c r="CF958" s="204"/>
      <c r="CG958" s="204"/>
      <c r="CH958" s="206"/>
      <c r="CI958" s="204"/>
      <c r="CJ958" s="204"/>
      <c r="CK958" s="204"/>
      <c r="CL958" s="204"/>
      <c r="CM958" s="204"/>
      <c r="CN958" s="206"/>
      <c r="CO958" s="204"/>
      <c r="CP958" s="204"/>
      <c r="CQ958" s="204"/>
      <c r="CR958" s="204"/>
      <c r="CS958" s="207"/>
      <c r="CT958" s="208"/>
      <c r="CU958" s="209"/>
      <c r="CV958" s="208"/>
      <c r="CW958" s="207"/>
      <c r="CX958" s="207"/>
      <c r="CY958" s="207"/>
    </row>
    <row r="962" spans="3:103">
      <c r="C962" s="192"/>
      <c r="D962" s="192"/>
      <c r="E962" s="192"/>
      <c r="F962" s="192"/>
      <c r="G962" s="193"/>
      <c r="H962" s="192"/>
      <c r="I962" s="192"/>
      <c r="J962" s="194"/>
      <c r="K962" s="195"/>
      <c r="L962" s="195"/>
      <c r="M962" s="196"/>
      <c r="N962" s="197"/>
      <c r="O962" s="196"/>
      <c r="P962" s="198"/>
      <c r="Q962" s="198"/>
      <c r="R962" s="199"/>
      <c r="S962" s="199"/>
      <c r="T962" s="198"/>
      <c r="U962" s="199"/>
      <c r="V962" s="199"/>
      <c r="W962" s="199"/>
      <c r="X962" s="198"/>
      <c r="Y962" s="200"/>
    </row>
    <row r="963" spans="3:103">
      <c r="D963" s="192"/>
      <c r="E963" s="192"/>
      <c r="F963" s="192"/>
      <c r="H963" s="192"/>
      <c r="I963" s="192"/>
      <c r="J963" s="194"/>
      <c r="K963" s="192"/>
      <c r="L963" s="195"/>
      <c r="M963" s="195"/>
      <c r="N963" s="197"/>
      <c r="O963" s="196"/>
      <c r="P963" s="196"/>
      <c r="Q963" s="198"/>
      <c r="R963" s="199"/>
      <c r="S963" s="199"/>
      <c r="T963" s="198"/>
      <c r="U963" s="199"/>
      <c r="V963" s="199"/>
      <c r="W963" s="199"/>
      <c r="X963" s="198"/>
      <c r="Y963" s="200"/>
      <c r="Z963" s="198"/>
      <c r="AA963" s="198"/>
      <c r="AB963" s="199"/>
      <c r="AC963" s="199"/>
      <c r="AD963" s="201"/>
      <c r="AE963" s="202"/>
      <c r="AF963" s="202"/>
      <c r="AG963" s="203"/>
      <c r="AH963" s="203"/>
      <c r="AI963" s="203"/>
      <c r="AJ963" s="203"/>
      <c r="AK963" s="203"/>
      <c r="AL963" s="203"/>
      <c r="AM963" s="203"/>
      <c r="AN963" s="203"/>
      <c r="AO963" s="203"/>
      <c r="AP963" s="203"/>
      <c r="AQ963" s="203"/>
      <c r="AR963" s="203"/>
      <c r="AS963" s="203"/>
      <c r="AT963" s="203"/>
      <c r="AU963" s="203"/>
      <c r="AV963" s="203"/>
      <c r="AW963" s="203"/>
      <c r="AX963" s="203"/>
      <c r="AY963" s="203"/>
      <c r="AZ963" s="203"/>
      <c r="BA963" s="203"/>
      <c r="BB963" s="204"/>
      <c r="BC963" s="204"/>
      <c r="BD963" s="204"/>
      <c r="BE963" s="204"/>
      <c r="BF963" s="204"/>
      <c r="BG963" s="204"/>
      <c r="BH963" s="204"/>
      <c r="BI963" s="204"/>
      <c r="BJ963" s="204"/>
      <c r="BK963" s="204"/>
      <c r="BL963" s="204"/>
      <c r="BM963" s="204"/>
      <c r="BN963" s="204"/>
      <c r="BO963" s="204"/>
      <c r="BP963" s="204"/>
      <c r="BQ963" s="204"/>
      <c r="BR963" s="204"/>
      <c r="BS963" s="204"/>
      <c r="BT963" s="204"/>
      <c r="BU963" s="204"/>
      <c r="BV963" s="205"/>
      <c r="BW963" s="205"/>
      <c r="BX963" s="205"/>
      <c r="BY963" s="204"/>
      <c r="BZ963" s="204"/>
      <c r="CA963" s="204"/>
      <c r="CB963" s="205"/>
      <c r="CC963" s="204"/>
      <c r="CD963" s="205"/>
      <c r="CE963" s="204"/>
      <c r="CF963" s="204"/>
      <c r="CG963" s="204"/>
      <c r="CH963" s="206"/>
      <c r="CI963" s="204"/>
      <c r="CJ963" s="204"/>
      <c r="CK963" s="204"/>
      <c r="CL963" s="204"/>
      <c r="CM963" s="204"/>
      <c r="CN963" s="206"/>
      <c r="CO963" s="204"/>
      <c r="CP963" s="204"/>
      <c r="CQ963" s="204"/>
      <c r="CR963" s="207"/>
      <c r="CS963" s="207"/>
      <c r="CT963" s="208"/>
      <c r="CU963" s="209"/>
      <c r="CV963" s="208"/>
      <c r="CW963" s="207"/>
      <c r="CX963" s="207"/>
      <c r="CY963" s="207"/>
    </row>
    <row r="964" spans="3:103">
      <c r="Z964" s="198"/>
      <c r="AA964" s="198"/>
      <c r="AB964" s="199"/>
      <c r="AC964" s="199"/>
      <c r="AD964" s="199"/>
      <c r="AE964" s="202"/>
      <c r="AF964" s="202"/>
      <c r="AG964" s="202"/>
      <c r="AH964" s="203"/>
      <c r="AI964" s="203"/>
      <c r="AJ964" s="203"/>
      <c r="AK964" s="203"/>
      <c r="AL964" s="203"/>
      <c r="AM964" s="203"/>
      <c r="AN964" s="203"/>
      <c r="AO964" s="203"/>
      <c r="AP964" s="203"/>
      <c r="AQ964" s="203"/>
      <c r="AR964" s="203"/>
      <c r="AS964" s="203"/>
      <c r="AT964" s="203"/>
      <c r="AU964" s="203"/>
      <c r="AV964" s="203"/>
      <c r="AW964" s="203"/>
      <c r="AX964" s="203"/>
      <c r="AY964" s="203"/>
      <c r="AZ964" s="203"/>
      <c r="BA964" s="203"/>
      <c r="BB964" s="203"/>
      <c r="BC964" s="204"/>
      <c r="BD964" s="204"/>
      <c r="BE964" s="204"/>
      <c r="BF964" s="204"/>
      <c r="BG964" s="204"/>
      <c r="BH964" s="204"/>
      <c r="BI964" s="204"/>
      <c r="BJ964" s="204"/>
      <c r="BK964" s="204"/>
      <c r="BL964" s="204"/>
      <c r="BM964" s="204"/>
      <c r="BN964" s="204"/>
      <c r="BO964" s="204"/>
      <c r="BP964" s="204"/>
      <c r="BQ964" s="204"/>
      <c r="BR964" s="204"/>
      <c r="BS964" s="204"/>
      <c r="BT964" s="204"/>
      <c r="BU964" s="204"/>
      <c r="BV964" s="205"/>
      <c r="BW964" s="205"/>
      <c r="BX964" s="205"/>
      <c r="BY964" s="204"/>
      <c r="BZ964" s="204"/>
      <c r="CA964" s="204"/>
      <c r="CB964" s="205"/>
      <c r="CC964" s="204"/>
      <c r="CD964" s="205"/>
      <c r="CE964" s="204"/>
      <c r="CF964" s="204"/>
      <c r="CG964" s="204"/>
      <c r="CH964" s="206"/>
      <c r="CI964" s="204"/>
      <c r="CJ964" s="204"/>
      <c r="CK964" s="204"/>
      <c r="CL964" s="204"/>
      <c r="CM964" s="204"/>
      <c r="CN964" s="206"/>
      <c r="CO964" s="204"/>
      <c r="CP964" s="204"/>
      <c r="CQ964" s="204"/>
      <c r="CR964" s="204"/>
      <c r="CS964" s="207"/>
      <c r="CT964" s="208"/>
      <c r="CU964" s="209"/>
      <c r="CV964" s="208"/>
      <c r="CW964" s="207"/>
      <c r="CX964" s="207"/>
      <c r="CY964" s="207"/>
    </row>
    <row r="965" spans="3:103">
      <c r="C965" s="192"/>
      <c r="D965" s="192"/>
      <c r="E965" s="192"/>
      <c r="F965" s="192"/>
      <c r="G965" s="193"/>
      <c r="H965" s="192"/>
      <c r="I965" s="192"/>
      <c r="J965" s="194"/>
      <c r="K965" s="195"/>
      <c r="L965" s="195"/>
      <c r="M965" s="196"/>
      <c r="N965" s="197"/>
      <c r="O965" s="196"/>
      <c r="P965" s="198"/>
      <c r="Q965" s="198"/>
      <c r="R965" s="199"/>
      <c r="S965" s="199"/>
      <c r="T965" s="198"/>
      <c r="U965" s="199"/>
      <c r="V965" s="199"/>
      <c r="W965" s="199"/>
      <c r="X965" s="198"/>
      <c r="Y965" s="200"/>
    </row>
    <row r="966" spans="3:103">
      <c r="D966" s="192"/>
      <c r="E966" s="192"/>
      <c r="F966" s="192"/>
      <c r="H966" s="192"/>
      <c r="I966" s="192"/>
      <c r="J966" s="194"/>
      <c r="K966" s="192"/>
      <c r="L966" s="195"/>
      <c r="M966" s="195"/>
      <c r="N966" s="197"/>
      <c r="O966" s="196"/>
      <c r="P966" s="196"/>
      <c r="Q966" s="198"/>
      <c r="R966" s="199"/>
      <c r="S966" s="199"/>
      <c r="T966" s="198"/>
      <c r="U966" s="199"/>
      <c r="V966" s="199"/>
      <c r="W966" s="199"/>
      <c r="X966" s="198"/>
      <c r="Y966" s="200"/>
      <c r="Z966" s="198"/>
      <c r="AA966" s="198"/>
      <c r="AB966" s="199"/>
      <c r="AC966" s="199"/>
      <c r="AD966" s="201"/>
      <c r="AE966" s="202"/>
      <c r="AF966" s="202"/>
      <c r="AG966" s="203"/>
      <c r="AH966" s="203"/>
      <c r="AI966" s="203"/>
      <c r="AJ966" s="203"/>
      <c r="AK966" s="203"/>
      <c r="AL966" s="203"/>
      <c r="AM966" s="203"/>
      <c r="AN966" s="203"/>
      <c r="AO966" s="203"/>
      <c r="AP966" s="203"/>
      <c r="AQ966" s="203"/>
      <c r="AR966" s="203"/>
      <c r="AS966" s="203"/>
      <c r="AT966" s="203"/>
      <c r="AU966" s="203"/>
      <c r="AV966" s="203"/>
      <c r="AW966" s="203"/>
      <c r="AX966" s="203"/>
      <c r="AY966" s="203"/>
      <c r="AZ966" s="203"/>
      <c r="BA966" s="203"/>
      <c r="BB966" s="204"/>
      <c r="BC966" s="204"/>
      <c r="BD966" s="204"/>
      <c r="BE966" s="204"/>
      <c r="BF966" s="204"/>
      <c r="BG966" s="204"/>
      <c r="BH966" s="204"/>
      <c r="BI966" s="204"/>
      <c r="BJ966" s="204"/>
      <c r="BK966" s="204"/>
      <c r="BL966" s="204"/>
      <c r="BM966" s="204"/>
      <c r="BN966" s="204"/>
      <c r="BO966" s="204"/>
      <c r="BP966" s="204"/>
      <c r="BQ966" s="204"/>
      <c r="BR966" s="204"/>
      <c r="BS966" s="204"/>
      <c r="BT966" s="204"/>
      <c r="BU966" s="204"/>
      <c r="BV966" s="205"/>
      <c r="BW966" s="205"/>
      <c r="BX966" s="205"/>
      <c r="BY966" s="204"/>
      <c r="BZ966" s="204"/>
      <c r="CA966" s="204"/>
      <c r="CB966" s="205"/>
      <c r="CC966" s="204"/>
      <c r="CD966" s="205"/>
      <c r="CE966" s="204"/>
      <c r="CF966" s="204"/>
      <c r="CG966" s="204"/>
      <c r="CH966" s="206"/>
      <c r="CI966" s="204"/>
      <c r="CJ966" s="204"/>
      <c r="CK966" s="204"/>
      <c r="CL966" s="204"/>
      <c r="CM966" s="204"/>
      <c r="CN966" s="206"/>
      <c r="CO966" s="204"/>
      <c r="CP966" s="204"/>
      <c r="CQ966" s="204"/>
      <c r="CR966" s="207"/>
      <c r="CS966" s="207"/>
      <c r="CT966" s="208"/>
      <c r="CU966" s="209"/>
      <c r="CV966" s="208"/>
      <c r="CW966" s="207"/>
      <c r="CX966" s="207"/>
      <c r="CY966" s="207"/>
    </row>
    <row r="967" spans="3:103">
      <c r="Z967" s="198"/>
      <c r="AA967" s="198"/>
      <c r="AB967" s="199"/>
      <c r="AC967" s="199"/>
      <c r="AD967" s="199"/>
      <c r="AE967" s="202"/>
      <c r="AF967" s="202"/>
      <c r="AG967" s="202"/>
      <c r="AH967" s="203"/>
      <c r="AI967" s="203"/>
      <c r="AJ967" s="203"/>
      <c r="AK967" s="203"/>
      <c r="AL967" s="203"/>
      <c r="AM967" s="203"/>
      <c r="AN967" s="203"/>
      <c r="AO967" s="203"/>
      <c r="AP967" s="203"/>
      <c r="AQ967" s="203"/>
      <c r="AR967" s="203"/>
      <c r="AS967" s="203"/>
      <c r="AT967" s="203"/>
      <c r="AU967" s="203"/>
      <c r="AV967" s="203"/>
      <c r="AW967" s="203"/>
      <c r="AX967" s="203"/>
      <c r="AY967" s="203"/>
      <c r="AZ967" s="203"/>
      <c r="BA967" s="203"/>
      <c r="BB967" s="203"/>
      <c r="BC967" s="204"/>
      <c r="BD967" s="204"/>
      <c r="BE967" s="204"/>
      <c r="BF967" s="204"/>
      <c r="BG967" s="204"/>
      <c r="BH967" s="204"/>
      <c r="BI967" s="204"/>
      <c r="BJ967" s="204"/>
      <c r="BK967" s="204"/>
      <c r="BL967" s="204"/>
      <c r="BM967" s="204"/>
      <c r="BN967" s="204"/>
      <c r="BO967" s="204"/>
      <c r="BP967" s="204"/>
      <c r="BQ967" s="204"/>
      <c r="BR967" s="204"/>
      <c r="BS967" s="204"/>
      <c r="BT967" s="204"/>
      <c r="BU967" s="204"/>
      <c r="BV967" s="205"/>
      <c r="BW967" s="205"/>
      <c r="BX967" s="205"/>
      <c r="BY967" s="204"/>
      <c r="BZ967" s="204"/>
      <c r="CA967" s="204"/>
      <c r="CB967" s="205"/>
      <c r="CC967" s="204"/>
      <c r="CD967" s="205"/>
      <c r="CE967" s="204"/>
      <c r="CF967" s="204"/>
      <c r="CG967" s="204"/>
      <c r="CH967" s="206"/>
      <c r="CI967" s="204"/>
      <c r="CJ967" s="204"/>
      <c r="CK967" s="204"/>
      <c r="CL967" s="204"/>
      <c r="CM967" s="204"/>
      <c r="CN967" s="206"/>
      <c r="CO967" s="204"/>
      <c r="CP967" s="204"/>
      <c r="CQ967" s="204"/>
      <c r="CR967" s="204"/>
      <c r="CS967" s="207"/>
      <c r="CT967" s="208"/>
      <c r="CU967" s="209"/>
      <c r="CV967" s="208"/>
      <c r="CW967" s="207"/>
      <c r="CX967" s="207"/>
      <c r="CY967" s="207"/>
    </row>
    <row r="971" spans="3:103">
      <c r="C971" s="192"/>
      <c r="D971" s="192"/>
      <c r="E971" s="192"/>
      <c r="F971" s="192"/>
      <c r="G971" s="193"/>
      <c r="H971" s="192"/>
      <c r="I971" s="192"/>
      <c r="J971" s="194"/>
      <c r="K971" s="195"/>
      <c r="L971" s="195"/>
      <c r="M971" s="196"/>
      <c r="N971" s="197"/>
      <c r="O971" s="196"/>
      <c r="P971" s="198"/>
      <c r="Q971" s="198"/>
      <c r="R971" s="199"/>
      <c r="S971" s="199"/>
      <c r="T971" s="198"/>
      <c r="U971" s="199"/>
      <c r="V971" s="199"/>
      <c r="W971" s="199"/>
      <c r="X971" s="198"/>
      <c r="Y971" s="200"/>
    </row>
    <row r="972" spans="3:103">
      <c r="D972" s="192"/>
      <c r="E972" s="192"/>
      <c r="F972" s="192"/>
      <c r="H972" s="192"/>
      <c r="I972" s="192"/>
      <c r="J972" s="194"/>
      <c r="K972" s="192"/>
      <c r="L972" s="195"/>
      <c r="M972" s="195"/>
      <c r="N972" s="197"/>
      <c r="O972" s="196"/>
      <c r="P972" s="196"/>
      <c r="Q972" s="198"/>
      <c r="R972" s="199"/>
      <c r="S972" s="199"/>
      <c r="T972" s="198"/>
      <c r="U972" s="199"/>
      <c r="V972" s="199"/>
      <c r="W972" s="199"/>
      <c r="X972" s="198"/>
      <c r="Y972" s="200"/>
      <c r="Z972" s="198"/>
      <c r="AA972" s="198"/>
      <c r="AB972" s="199"/>
      <c r="AC972" s="199"/>
      <c r="AD972" s="201"/>
      <c r="AE972" s="202"/>
      <c r="AF972" s="202"/>
      <c r="AG972" s="203"/>
      <c r="AH972" s="203"/>
      <c r="AI972" s="203"/>
      <c r="AJ972" s="203"/>
      <c r="AK972" s="203"/>
      <c r="AL972" s="203"/>
      <c r="AM972" s="203"/>
      <c r="AN972" s="203"/>
      <c r="AO972" s="203"/>
      <c r="AP972" s="203"/>
      <c r="AQ972" s="203"/>
      <c r="AR972" s="203"/>
      <c r="AS972" s="203"/>
      <c r="AT972" s="203"/>
      <c r="AU972" s="203"/>
      <c r="AV972" s="203"/>
      <c r="AW972" s="203"/>
      <c r="AX972" s="203"/>
      <c r="AY972" s="203"/>
      <c r="AZ972" s="203"/>
      <c r="BA972" s="203"/>
      <c r="BB972" s="204"/>
      <c r="BC972" s="204"/>
      <c r="BD972" s="204"/>
      <c r="BE972" s="204"/>
      <c r="BF972" s="204"/>
      <c r="BG972" s="204"/>
      <c r="BH972" s="204"/>
      <c r="BI972" s="204"/>
      <c r="BJ972" s="204"/>
      <c r="BK972" s="204"/>
      <c r="BL972" s="204"/>
      <c r="BM972" s="204"/>
      <c r="BN972" s="204"/>
      <c r="BO972" s="204"/>
      <c r="BP972" s="204"/>
      <c r="BQ972" s="204"/>
      <c r="BR972" s="204"/>
      <c r="BS972" s="204"/>
      <c r="BT972" s="204"/>
      <c r="BU972" s="204"/>
      <c r="BV972" s="205"/>
      <c r="BW972" s="205"/>
      <c r="BX972" s="205"/>
      <c r="BY972" s="204"/>
      <c r="BZ972" s="204"/>
      <c r="CA972" s="204"/>
      <c r="CB972" s="205"/>
      <c r="CC972" s="204"/>
      <c r="CD972" s="205"/>
      <c r="CE972" s="204"/>
      <c r="CF972" s="204"/>
      <c r="CG972" s="204"/>
      <c r="CH972" s="206"/>
      <c r="CI972" s="204"/>
      <c r="CJ972" s="204"/>
      <c r="CK972" s="204"/>
      <c r="CL972" s="204"/>
      <c r="CM972" s="204"/>
      <c r="CN972" s="206"/>
      <c r="CO972" s="204"/>
      <c r="CP972" s="204"/>
      <c r="CQ972" s="204"/>
      <c r="CR972" s="207"/>
      <c r="CS972" s="207"/>
      <c r="CT972" s="208"/>
      <c r="CU972" s="209"/>
      <c r="CV972" s="208"/>
      <c r="CW972" s="207"/>
      <c r="CX972" s="207"/>
      <c r="CY972" s="207"/>
    </row>
    <row r="973" spans="3:103">
      <c r="Z973" s="198"/>
      <c r="AA973" s="198"/>
      <c r="AB973" s="199"/>
      <c r="AC973" s="199"/>
      <c r="AD973" s="199"/>
      <c r="AE973" s="202"/>
      <c r="AF973" s="202"/>
      <c r="AG973" s="202"/>
      <c r="AH973" s="203"/>
      <c r="AI973" s="203"/>
      <c r="AJ973" s="203"/>
      <c r="AK973" s="203"/>
      <c r="AL973" s="203"/>
      <c r="AM973" s="203"/>
      <c r="AN973" s="203"/>
      <c r="AO973" s="203"/>
      <c r="AP973" s="203"/>
      <c r="AQ973" s="203"/>
      <c r="AR973" s="203"/>
      <c r="AS973" s="203"/>
      <c r="AT973" s="203"/>
      <c r="AU973" s="203"/>
      <c r="AV973" s="203"/>
      <c r="AW973" s="203"/>
      <c r="AX973" s="203"/>
      <c r="AY973" s="203"/>
      <c r="AZ973" s="203"/>
      <c r="BA973" s="203"/>
      <c r="BB973" s="203"/>
      <c r="BC973" s="204"/>
      <c r="BD973" s="204"/>
      <c r="BE973" s="204"/>
      <c r="BF973" s="204"/>
      <c r="BG973" s="204"/>
      <c r="BH973" s="204"/>
      <c r="BI973" s="204"/>
      <c r="BJ973" s="204"/>
      <c r="BK973" s="204"/>
      <c r="BL973" s="204"/>
      <c r="BM973" s="204"/>
      <c r="BN973" s="204"/>
      <c r="BO973" s="204"/>
      <c r="BP973" s="204"/>
      <c r="BQ973" s="204"/>
      <c r="BR973" s="204"/>
      <c r="BS973" s="204"/>
      <c r="BT973" s="204"/>
      <c r="BU973" s="204"/>
      <c r="BV973" s="205"/>
      <c r="BW973" s="205"/>
      <c r="BX973" s="205"/>
      <c r="BY973" s="204"/>
      <c r="BZ973" s="204"/>
      <c r="CA973" s="204"/>
      <c r="CB973" s="205"/>
      <c r="CC973" s="204"/>
      <c r="CD973" s="205"/>
      <c r="CE973" s="204"/>
      <c r="CF973" s="204"/>
      <c r="CG973" s="204"/>
      <c r="CH973" s="206"/>
      <c r="CI973" s="204"/>
      <c r="CJ973" s="204"/>
      <c r="CK973" s="204"/>
      <c r="CL973" s="204"/>
      <c r="CM973" s="204"/>
      <c r="CN973" s="206"/>
      <c r="CO973" s="204"/>
      <c r="CP973" s="204"/>
      <c r="CQ973" s="204"/>
      <c r="CR973" s="204"/>
      <c r="CS973" s="207"/>
      <c r="CT973" s="208"/>
      <c r="CU973" s="209"/>
      <c r="CV973" s="208"/>
      <c r="CW973" s="207"/>
      <c r="CX973" s="207"/>
      <c r="CY973" s="207"/>
    </row>
    <row r="974" spans="3:103">
      <c r="C974" s="192"/>
      <c r="D974" s="192"/>
      <c r="E974" s="192"/>
      <c r="F974" s="192"/>
      <c r="G974" s="193"/>
      <c r="H974" s="192"/>
      <c r="I974" s="192"/>
      <c r="J974" s="194"/>
      <c r="K974" s="195"/>
      <c r="L974" s="195"/>
      <c r="M974" s="196"/>
      <c r="N974" s="197"/>
      <c r="O974" s="196"/>
      <c r="P974" s="198"/>
      <c r="Q974" s="198"/>
      <c r="R974" s="199"/>
      <c r="S974" s="199"/>
      <c r="T974" s="198"/>
      <c r="U974" s="199"/>
      <c r="V974" s="199"/>
      <c r="W974" s="199"/>
      <c r="X974" s="198"/>
      <c r="Y974" s="200"/>
    </row>
    <row r="975" spans="3:103">
      <c r="D975" s="192"/>
      <c r="E975" s="192"/>
      <c r="F975" s="192"/>
      <c r="H975" s="192"/>
      <c r="I975" s="192"/>
      <c r="J975" s="194"/>
      <c r="K975" s="192"/>
      <c r="L975" s="195"/>
      <c r="M975" s="195"/>
      <c r="N975" s="197"/>
      <c r="O975" s="196"/>
      <c r="P975" s="196"/>
      <c r="Q975" s="198"/>
      <c r="R975" s="199"/>
      <c r="S975" s="199"/>
      <c r="T975" s="198"/>
      <c r="U975" s="199"/>
      <c r="V975" s="199"/>
      <c r="W975" s="199"/>
      <c r="X975" s="198"/>
      <c r="Y975" s="200"/>
      <c r="Z975" s="198"/>
      <c r="AA975" s="198"/>
      <c r="AB975" s="199"/>
      <c r="AC975" s="199"/>
      <c r="AD975" s="201"/>
      <c r="AE975" s="202"/>
      <c r="AF975" s="202"/>
      <c r="AG975" s="203"/>
      <c r="AH975" s="203"/>
      <c r="AI975" s="203"/>
      <c r="AJ975" s="203"/>
      <c r="AK975" s="203"/>
      <c r="AL975" s="203"/>
      <c r="AM975" s="203"/>
      <c r="AN975" s="203"/>
      <c r="AO975" s="203"/>
      <c r="AP975" s="203"/>
      <c r="AQ975" s="203"/>
      <c r="AR975" s="203"/>
      <c r="AS975" s="203"/>
      <c r="AT975" s="203"/>
      <c r="AU975" s="203"/>
      <c r="AV975" s="203"/>
      <c r="AW975" s="203"/>
      <c r="AX975" s="203"/>
      <c r="AY975" s="203"/>
      <c r="AZ975" s="203"/>
      <c r="BA975" s="203"/>
      <c r="BB975" s="204"/>
      <c r="BC975" s="204"/>
      <c r="BD975" s="204"/>
      <c r="BE975" s="204"/>
      <c r="BF975" s="204"/>
      <c r="BG975" s="204"/>
      <c r="BH975" s="204"/>
      <c r="BI975" s="204"/>
      <c r="BJ975" s="204"/>
      <c r="BK975" s="204"/>
      <c r="BL975" s="204"/>
      <c r="BM975" s="204"/>
      <c r="BN975" s="204"/>
      <c r="BO975" s="204"/>
      <c r="BP975" s="204"/>
      <c r="BQ975" s="204"/>
      <c r="BR975" s="204"/>
      <c r="BS975" s="204"/>
      <c r="BT975" s="204"/>
      <c r="BU975" s="204"/>
      <c r="BV975" s="205"/>
      <c r="BW975" s="205"/>
      <c r="BX975" s="205"/>
      <c r="BY975" s="204"/>
      <c r="BZ975" s="204"/>
      <c r="CA975" s="204"/>
      <c r="CB975" s="205"/>
      <c r="CC975" s="204"/>
      <c r="CD975" s="205"/>
      <c r="CE975" s="204"/>
      <c r="CF975" s="204"/>
      <c r="CG975" s="204"/>
      <c r="CH975" s="206"/>
      <c r="CI975" s="204"/>
      <c r="CJ975" s="204"/>
      <c r="CK975" s="204"/>
      <c r="CL975" s="204"/>
      <c r="CM975" s="204"/>
      <c r="CN975" s="206"/>
      <c r="CO975" s="204"/>
      <c r="CP975" s="204"/>
      <c r="CQ975" s="204"/>
      <c r="CR975" s="207"/>
      <c r="CS975" s="207"/>
      <c r="CT975" s="208"/>
      <c r="CU975" s="209"/>
      <c r="CV975" s="208"/>
      <c r="CW975" s="207"/>
      <c r="CX975" s="207"/>
      <c r="CY975" s="207"/>
    </row>
    <row r="976" spans="3:103">
      <c r="Z976" s="198"/>
      <c r="AA976" s="198"/>
      <c r="AB976" s="199"/>
      <c r="AC976" s="199"/>
      <c r="AD976" s="199"/>
      <c r="AE976" s="202"/>
      <c r="AF976" s="202"/>
      <c r="AG976" s="202"/>
      <c r="AH976" s="203"/>
      <c r="AI976" s="203"/>
      <c r="AJ976" s="203"/>
      <c r="AK976" s="203"/>
      <c r="AL976" s="203"/>
      <c r="AM976" s="203"/>
      <c r="AN976" s="203"/>
      <c r="AO976" s="203"/>
      <c r="AP976" s="203"/>
      <c r="AQ976" s="203"/>
      <c r="AR976" s="203"/>
      <c r="AS976" s="203"/>
      <c r="AT976" s="203"/>
      <c r="AU976" s="203"/>
      <c r="AV976" s="203"/>
      <c r="AW976" s="203"/>
      <c r="AX976" s="203"/>
      <c r="AY976" s="203"/>
      <c r="AZ976" s="203"/>
      <c r="BA976" s="203"/>
      <c r="BB976" s="203"/>
      <c r="BC976" s="204"/>
      <c r="BD976" s="204"/>
      <c r="BE976" s="204"/>
      <c r="BF976" s="204"/>
      <c r="BG976" s="204"/>
      <c r="BH976" s="204"/>
      <c r="BI976" s="204"/>
      <c r="BJ976" s="204"/>
      <c r="BK976" s="204"/>
      <c r="BL976" s="204"/>
      <c r="BM976" s="204"/>
      <c r="BN976" s="204"/>
      <c r="BO976" s="204"/>
      <c r="BP976" s="204"/>
      <c r="BQ976" s="204"/>
      <c r="BR976" s="204"/>
      <c r="BS976" s="204"/>
      <c r="BT976" s="204"/>
      <c r="BU976" s="204"/>
      <c r="BV976" s="205"/>
      <c r="BW976" s="205"/>
      <c r="BX976" s="205"/>
      <c r="BY976" s="204"/>
      <c r="BZ976" s="204"/>
      <c r="CA976" s="204"/>
      <c r="CB976" s="205"/>
      <c r="CC976" s="204"/>
      <c r="CD976" s="205"/>
      <c r="CE976" s="204"/>
      <c r="CF976" s="204"/>
      <c r="CG976" s="204"/>
      <c r="CH976" s="206"/>
      <c r="CI976" s="204"/>
      <c r="CJ976" s="204"/>
      <c r="CK976" s="204"/>
      <c r="CL976" s="204"/>
      <c r="CM976" s="204"/>
      <c r="CN976" s="206"/>
      <c r="CO976" s="204"/>
      <c r="CP976" s="204"/>
      <c r="CQ976" s="204"/>
      <c r="CR976" s="204"/>
      <c r="CS976" s="207"/>
      <c r="CT976" s="208"/>
      <c r="CU976" s="209"/>
      <c r="CV976" s="208"/>
      <c r="CW976" s="207"/>
      <c r="CX976" s="207"/>
      <c r="CY976" s="207"/>
    </row>
    <row r="980" spans="3:103">
      <c r="C980" s="192"/>
      <c r="D980" s="192"/>
      <c r="E980" s="192"/>
      <c r="F980" s="192"/>
      <c r="G980" s="193"/>
      <c r="H980" s="192"/>
      <c r="I980" s="192"/>
      <c r="J980" s="194"/>
      <c r="K980" s="195"/>
      <c r="L980" s="195"/>
      <c r="M980" s="196"/>
      <c r="N980" s="197"/>
      <c r="O980" s="196"/>
      <c r="P980" s="198"/>
      <c r="Q980" s="198"/>
      <c r="R980" s="199"/>
      <c r="S980" s="199"/>
      <c r="T980" s="198"/>
      <c r="U980" s="199"/>
      <c r="V980" s="199"/>
      <c r="W980" s="199"/>
      <c r="X980" s="198"/>
      <c r="Y980" s="200"/>
    </row>
    <row r="981" spans="3:103">
      <c r="D981" s="192"/>
      <c r="E981" s="192"/>
      <c r="F981" s="192"/>
      <c r="H981" s="192"/>
      <c r="I981" s="192"/>
      <c r="J981" s="194"/>
      <c r="K981" s="192"/>
      <c r="L981" s="195"/>
      <c r="M981" s="195"/>
      <c r="N981" s="197"/>
      <c r="O981" s="196"/>
      <c r="P981" s="196"/>
      <c r="Q981" s="198"/>
      <c r="R981" s="199"/>
      <c r="S981" s="199"/>
      <c r="T981" s="198"/>
      <c r="U981" s="199"/>
      <c r="V981" s="199"/>
      <c r="W981" s="199"/>
      <c r="X981" s="198"/>
      <c r="Y981" s="200"/>
      <c r="Z981" s="198"/>
      <c r="AA981" s="198"/>
      <c r="AB981" s="199"/>
      <c r="AC981" s="199"/>
      <c r="AD981" s="201"/>
      <c r="AE981" s="202"/>
      <c r="AF981" s="202"/>
      <c r="AG981" s="203"/>
      <c r="AH981" s="203"/>
      <c r="AI981" s="203"/>
      <c r="AJ981" s="203"/>
      <c r="AK981" s="203"/>
      <c r="AL981" s="203"/>
      <c r="AM981" s="203"/>
      <c r="AN981" s="203"/>
      <c r="AO981" s="203"/>
      <c r="AP981" s="203"/>
      <c r="AQ981" s="203"/>
      <c r="AR981" s="203"/>
      <c r="AS981" s="203"/>
      <c r="AT981" s="203"/>
      <c r="AU981" s="203"/>
      <c r="AV981" s="203"/>
      <c r="AW981" s="203"/>
      <c r="AX981" s="203"/>
      <c r="AY981" s="203"/>
      <c r="AZ981" s="203"/>
      <c r="BA981" s="203"/>
      <c r="BB981" s="204"/>
      <c r="BC981" s="204"/>
      <c r="BD981" s="204"/>
      <c r="BE981" s="204"/>
      <c r="BF981" s="204"/>
      <c r="BG981" s="204"/>
      <c r="BH981" s="204"/>
      <c r="BI981" s="204"/>
      <c r="BJ981" s="204"/>
      <c r="BK981" s="204"/>
      <c r="BL981" s="204"/>
      <c r="BM981" s="204"/>
      <c r="BN981" s="204"/>
      <c r="BO981" s="204"/>
      <c r="BP981" s="204"/>
      <c r="BQ981" s="204"/>
      <c r="BR981" s="204"/>
      <c r="BS981" s="204"/>
      <c r="BT981" s="204"/>
      <c r="BU981" s="204"/>
      <c r="BV981" s="205"/>
      <c r="BW981" s="205"/>
      <c r="BX981" s="205"/>
      <c r="BY981" s="204"/>
      <c r="BZ981" s="204"/>
      <c r="CA981" s="204"/>
      <c r="CB981" s="205"/>
      <c r="CC981" s="204"/>
      <c r="CD981" s="205"/>
      <c r="CE981" s="204"/>
      <c r="CF981" s="204"/>
      <c r="CG981" s="204"/>
      <c r="CH981" s="206"/>
      <c r="CI981" s="204"/>
      <c r="CJ981" s="204"/>
      <c r="CK981" s="204"/>
      <c r="CL981" s="204"/>
      <c r="CM981" s="204"/>
      <c r="CN981" s="206"/>
      <c r="CO981" s="204"/>
      <c r="CP981" s="204"/>
      <c r="CQ981" s="204"/>
      <c r="CR981" s="207"/>
      <c r="CS981" s="207"/>
      <c r="CT981" s="208"/>
      <c r="CU981" s="209"/>
      <c r="CV981" s="208"/>
      <c r="CW981" s="207"/>
      <c r="CX981" s="207"/>
      <c r="CY981" s="207"/>
    </row>
    <row r="982" spans="3:103">
      <c r="Z982" s="198"/>
      <c r="AA982" s="198"/>
      <c r="AB982" s="199"/>
      <c r="AC982" s="199"/>
      <c r="AD982" s="199"/>
      <c r="AE982" s="202"/>
      <c r="AF982" s="202"/>
      <c r="AG982" s="202"/>
      <c r="AH982" s="203"/>
      <c r="AI982" s="203"/>
      <c r="AJ982" s="203"/>
      <c r="AK982" s="203"/>
      <c r="AL982" s="203"/>
      <c r="AM982" s="203"/>
      <c r="AN982" s="203"/>
      <c r="AO982" s="203"/>
      <c r="AP982" s="203"/>
      <c r="AQ982" s="203"/>
      <c r="AR982" s="203"/>
      <c r="AS982" s="203"/>
      <c r="AT982" s="203"/>
      <c r="AU982" s="203"/>
      <c r="AV982" s="203"/>
      <c r="AW982" s="203"/>
      <c r="AX982" s="203"/>
      <c r="AY982" s="203"/>
      <c r="AZ982" s="203"/>
      <c r="BA982" s="203"/>
      <c r="BB982" s="203"/>
      <c r="BC982" s="204"/>
      <c r="BD982" s="204"/>
      <c r="BE982" s="204"/>
      <c r="BF982" s="204"/>
      <c r="BG982" s="204"/>
      <c r="BH982" s="204"/>
      <c r="BI982" s="204"/>
      <c r="BJ982" s="204"/>
      <c r="BK982" s="204"/>
      <c r="BL982" s="204"/>
      <c r="BM982" s="204"/>
      <c r="BN982" s="204"/>
      <c r="BO982" s="204"/>
      <c r="BP982" s="204"/>
      <c r="BQ982" s="204"/>
      <c r="BR982" s="204"/>
      <c r="BS982" s="204"/>
      <c r="BT982" s="204"/>
      <c r="BU982" s="204"/>
      <c r="BV982" s="205"/>
      <c r="BW982" s="205"/>
      <c r="BX982" s="205"/>
      <c r="BY982" s="204"/>
      <c r="BZ982" s="204"/>
      <c r="CA982" s="204"/>
      <c r="CB982" s="205"/>
      <c r="CC982" s="204"/>
      <c r="CD982" s="205"/>
      <c r="CE982" s="204"/>
      <c r="CF982" s="204"/>
      <c r="CG982" s="204"/>
      <c r="CH982" s="206"/>
      <c r="CI982" s="204"/>
      <c r="CJ982" s="204"/>
      <c r="CK982" s="204"/>
      <c r="CL982" s="204"/>
      <c r="CM982" s="204"/>
      <c r="CN982" s="206"/>
      <c r="CO982" s="204"/>
      <c r="CP982" s="204"/>
      <c r="CQ982" s="204"/>
      <c r="CR982" s="204"/>
      <c r="CS982" s="207"/>
      <c r="CT982" s="208"/>
      <c r="CU982" s="209"/>
      <c r="CV982" s="208"/>
      <c r="CW982" s="207"/>
      <c r="CX982" s="207"/>
      <c r="CY982" s="207"/>
    </row>
    <row r="983" spans="3:103">
      <c r="C983" s="192"/>
      <c r="D983" s="192"/>
      <c r="E983" s="192"/>
      <c r="F983" s="192"/>
      <c r="G983" s="193"/>
      <c r="H983" s="192"/>
      <c r="I983" s="192"/>
      <c r="J983" s="194"/>
      <c r="K983" s="195"/>
      <c r="L983" s="195"/>
      <c r="M983" s="196"/>
      <c r="N983" s="197"/>
      <c r="O983" s="196"/>
      <c r="P983" s="198"/>
      <c r="Q983" s="198"/>
      <c r="R983" s="199"/>
      <c r="S983" s="199"/>
      <c r="T983" s="198"/>
      <c r="U983" s="199"/>
      <c r="V983" s="199"/>
      <c r="W983" s="199"/>
      <c r="X983" s="198"/>
      <c r="Y983" s="200"/>
    </row>
    <row r="984" spans="3:103">
      <c r="D984" s="192"/>
      <c r="E984" s="192"/>
      <c r="F984" s="192"/>
      <c r="H984" s="192"/>
      <c r="I984" s="192"/>
      <c r="J984" s="194"/>
      <c r="K984" s="192"/>
      <c r="L984" s="195"/>
      <c r="M984" s="195"/>
      <c r="N984" s="197"/>
      <c r="O984" s="196"/>
      <c r="P984" s="196"/>
      <c r="Q984" s="198"/>
      <c r="R984" s="199"/>
      <c r="S984" s="199"/>
      <c r="T984" s="198"/>
      <c r="U984" s="199"/>
      <c r="V984" s="199"/>
      <c r="W984" s="199"/>
      <c r="X984" s="198"/>
      <c r="Y984" s="200"/>
      <c r="Z984" s="198"/>
      <c r="AA984" s="198"/>
      <c r="AB984" s="199"/>
      <c r="AC984" s="199"/>
      <c r="AD984" s="201"/>
      <c r="AE984" s="202"/>
      <c r="AF984" s="202"/>
      <c r="AG984" s="203"/>
      <c r="AH984" s="203"/>
      <c r="AI984" s="203"/>
      <c r="AJ984" s="203"/>
      <c r="AK984" s="203"/>
      <c r="AL984" s="203"/>
      <c r="AM984" s="203"/>
      <c r="AN984" s="203"/>
      <c r="AO984" s="203"/>
      <c r="AP984" s="203"/>
      <c r="AQ984" s="203"/>
      <c r="AR984" s="203"/>
      <c r="AS984" s="203"/>
      <c r="AT984" s="203"/>
      <c r="AU984" s="203"/>
      <c r="AV984" s="203"/>
      <c r="AW984" s="203"/>
      <c r="AX984" s="203"/>
      <c r="AY984" s="203"/>
      <c r="AZ984" s="203"/>
      <c r="BA984" s="203"/>
      <c r="BB984" s="204"/>
      <c r="BC984" s="204"/>
      <c r="BD984" s="204"/>
      <c r="BE984" s="204"/>
      <c r="BF984" s="204"/>
      <c r="BG984" s="204"/>
      <c r="BH984" s="204"/>
      <c r="BI984" s="204"/>
      <c r="BJ984" s="204"/>
      <c r="BK984" s="204"/>
      <c r="BL984" s="204"/>
      <c r="BM984" s="204"/>
      <c r="BN984" s="204"/>
      <c r="BO984" s="204"/>
      <c r="BP984" s="204"/>
      <c r="BQ984" s="204"/>
      <c r="BR984" s="204"/>
      <c r="BS984" s="204"/>
      <c r="BT984" s="204"/>
      <c r="BU984" s="204"/>
      <c r="BV984" s="205"/>
      <c r="BW984" s="205"/>
      <c r="BX984" s="205"/>
      <c r="BY984" s="204"/>
      <c r="BZ984" s="204"/>
      <c r="CA984" s="204"/>
      <c r="CB984" s="205"/>
      <c r="CC984" s="204"/>
      <c r="CD984" s="205"/>
      <c r="CE984" s="204"/>
      <c r="CF984" s="204"/>
      <c r="CG984" s="204"/>
      <c r="CH984" s="206"/>
      <c r="CI984" s="204"/>
      <c r="CJ984" s="204"/>
      <c r="CK984" s="204"/>
      <c r="CL984" s="204"/>
      <c r="CM984" s="204"/>
      <c r="CN984" s="206"/>
      <c r="CO984" s="204"/>
      <c r="CP984" s="204"/>
      <c r="CQ984" s="204"/>
      <c r="CR984" s="207"/>
      <c r="CS984" s="207"/>
      <c r="CT984" s="208"/>
      <c r="CU984" s="209"/>
      <c r="CV984" s="208"/>
      <c r="CW984" s="207"/>
      <c r="CX984" s="207"/>
      <c r="CY984" s="207"/>
    </row>
    <row r="985" spans="3:103">
      <c r="Z985" s="198"/>
      <c r="AA985" s="198"/>
      <c r="AB985" s="199"/>
      <c r="AC985" s="199"/>
      <c r="AD985" s="199"/>
      <c r="AE985" s="202"/>
      <c r="AF985" s="202"/>
      <c r="AG985" s="202"/>
      <c r="AH985" s="203"/>
      <c r="AI985" s="203"/>
      <c r="AJ985" s="203"/>
      <c r="AK985" s="203"/>
      <c r="AL985" s="203"/>
      <c r="AM985" s="203"/>
      <c r="AN985" s="203"/>
      <c r="AO985" s="203"/>
      <c r="AP985" s="203"/>
      <c r="AQ985" s="203"/>
      <c r="AR985" s="203"/>
      <c r="AS985" s="203"/>
      <c r="AT985" s="203"/>
      <c r="AU985" s="203"/>
      <c r="AV985" s="203"/>
      <c r="AW985" s="203"/>
      <c r="AX985" s="203"/>
      <c r="AY985" s="203"/>
      <c r="AZ985" s="203"/>
      <c r="BA985" s="203"/>
      <c r="BB985" s="203"/>
      <c r="BC985" s="204"/>
      <c r="BD985" s="204"/>
      <c r="BE985" s="204"/>
      <c r="BF985" s="204"/>
      <c r="BG985" s="204"/>
      <c r="BH985" s="204"/>
      <c r="BI985" s="204"/>
      <c r="BJ985" s="204"/>
      <c r="BK985" s="204"/>
      <c r="BL985" s="204"/>
      <c r="BM985" s="204"/>
      <c r="BN985" s="204"/>
      <c r="BO985" s="204"/>
      <c r="BP985" s="204"/>
      <c r="BQ985" s="204"/>
      <c r="BR985" s="204"/>
      <c r="BS985" s="204"/>
      <c r="BT985" s="204"/>
      <c r="BU985" s="204"/>
      <c r="BV985" s="205"/>
      <c r="BW985" s="205"/>
      <c r="BX985" s="205"/>
      <c r="BY985" s="204"/>
      <c r="BZ985" s="204"/>
      <c r="CA985" s="204"/>
      <c r="CB985" s="205"/>
      <c r="CC985" s="204"/>
      <c r="CD985" s="205"/>
      <c r="CE985" s="204"/>
      <c r="CF985" s="204"/>
      <c r="CG985" s="204"/>
      <c r="CH985" s="206"/>
      <c r="CI985" s="204"/>
      <c r="CJ985" s="204"/>
      <c r="CK985" s="204"/>
      <c r="CL985" s="204"/>
      <c r="CM985" s="204"/>
      <c r="CN985" s="206"/>
      <c r="CO985" s="204"/>
      <c r="CP985" s="204"/>
      <c r="CQ985" s="204"/>
      <c r="CR985" s="204"/>
      <c r="CS985" s="207"/>
      <c r="CT985" s="208"/>
      <c r="CU985" s="209"/>
      <c r="CV985" s="208"/>
      <c r="CW985" s="207"/>
      <c r="CX985" s="207"/>
      <c r="CY985" s="207"/>
    </row>
    <row r="989" spans="3:103">
      <c r="C989" s="192"/>
      <c r="D989" s="192"/>
      <c r="E989" s="192"/>
      <c r="F989" s="192"/>
      <c r="G989" s="193"/>
      <c r="H989" s="192"/>
      <c r="I989" s="192"/>
      <c r="J989" s="194"/>
      <c r="K989" s="195"/>
      <c r="L989" s="195"/>
      <c r="M989" s="196"/>
      <c r="N989" s="197"/>
      <c r="O989" s="196"/>
      <c r="P989" s="198"/>
      <c r="Q989" s="198"/>
      <c r="R989" s="199"/>
      <c r="S989" s="199"/>
      <c r="T989" s="198"/>
      <c r="U989" s="199"/>
      <c r="V989" s="199"/>
      <c r="W989" s="199"/>
      <c r="X989" s="198"/>
      <c r="Y989" s="200"/>
    </row>
    <row r="990" spans="3:103">
      <c r="D990" s="192"/>
      <c r="E990" s="192"/>
      <c r="F990" s="192"/>
      <c r="H990" s="192"/>
      <c r="I990" s="192"/>
      <c r="J990" s="194"/>
      <c r="K990" s="192"/>
      <c r="L990" s="195"/>
      <c r="M990" s="195"/>
      <c r="N990" s="197"/>
      <c r="O990" s="196"/>
      <c r="P990" s="196"/>
      <c r="Q990" s="198"/>
      <c r="R990" s="199"/>
      <c r="S990" s="199"/>
      <c r="T990" s="198"/>
      <c r="U990" s="199"/>
      <c r="V990" s="199"/>
      <c r="W990" s="199"/>
      <c r="X990" s="198"/>
      <c r="Y990" s="200"/>
      <c r="Z990" s="198"/>
      <c r="AA990" s="198"/>
      <c r="AB990" s="199"/>
      <c r="AC990" s="199"/>
      <c r="AD990" s="201"/>
      <c r="AE990" s="202"/>
      <c r="AF990" s="202"/>
      <c r="AG990" s="203"/>
      <c r="AH990" s="203"/>
      <c r="AI990" s="203"/>
      <c r="AJ990" s="203"/>
      <c r="AK990" s="203"/>
      <c r="AL990" s="203"/>
      <c r="AM990" s="203"/>
      <c r="AN990" s="203"/>
      <c r="AO990" s="203"/>
      <c r="AP990" s="203"/>
      <c r="AQ990" s="203"/>
      <c r="AR990" s="203"/>
      <c r="AS990" s="203"/>
      <c r="AT990" s="203"/>
      <c r="AU990" s="203"/>
      <c r="AV990" s="203"/>
      <c r="AW990" s="203"/>
      <c r="AX990" s="203"/>
      <c r="AY990" s="203"/>
      <c r="AZ990" s="203"/>
      <c r="BA990" s="203"/>
      <c r="BB990" s="204"/>
      <c r="BC990" s="204"/>
      <c r="BD990" s="204"/>
      <c r="BE990" s="204"/>
      <c r="BF990" s="204"/>
      <c r="BG990" s="204"/>
      <c r="BH990" s="204"/>
      <c r="BI990" s="204"/>
      <c r="BJ990" s="204"/>
      <c r="BK990" s="204"/>
      <c r="BL990" s="204"/>
      <c r="BM990" s="204"/>
      <c r="BN990" s="204"/>
      <c r="BO990" s="204"/>
      <c r="BP990" s="204"/>
      <c r="BQ990" s="204"/>
      <c r="BR990" s="204"/>
      <c r="BS990" s="204"/>
      <c r="BT990" s="204"/>
      <c r="BU990" s="204"/>
      <c r="BV990" s="205"/>
      <c r="BW990" s="205"/>
      <c r="BX990" s="205"/>
      <c r="BY990" s="204"/>
      <c r="BZ990" s="204"/>
      <c r="CA990" s="204"/>
      <c r="CB990" s="205"/>
      <c r="CC990" s="204"/>
      <c r="CD990" s="205"/>
      <c r="CE990" s="204"/>
      <c r="CF990" s="204"/>
      <c r="CG990" s="204"/>
      <c r="CH990" s="206"/>
      <c r="CI990" s="204"/>
      <c r="CJ990" s="204"/>
      <c r="CK990" s="204"/>
      <c r="CL990" s="204"/>
      <c r="CM990" s="204"/>
      <c r="CN990" s="206"/>
      <c r="CO990" s="204"/>
      <c r="CP990" s="204"/>
      <c r="CQ990" s="204"/>
      <c r="CR990" s="207"/>
      <c r="CS990" s="207"/>
      <c r="CT990" s="208"/>
      <c r="CU990" s="209"/>
      <c r="CV990" s="208"/>
      <c r="CW990" s="207"/>
      <c r="CX990" s="207"/>
      <c r="CY990" s="207"/>
    </row>
    <row r="991" spans="3:103">
      <c r="Z991" s="198"/>
      <c r="AA991" s="198"/>
      <c r="AB991" s="199"/>
      <c r="AC991" s="199"/>
      <c r="AD991" s="199"/>
      <c r="AE991" s="202"/>
      <c r="AF991" s="202"/>
      <c r="AG991" s="202"/>
      <c r="AH991" s="203"/>
      <c r="AI991" s="203"/>
      <c r="AJ991" s="203"/>
      <c r="AK991" s="203"/>
      <c r="AL991" s="203"/>
      <c r="AM991" s="203"/>
      <c r="AN991" s="203"/>
      <c r="AO991" s="203"/>
      <c r="AP991" s="203"/>
      <c r="AQ991" s="203"/>
      <c r="AR991" s="203"/>
      <c r="AS991" s="203"/>
      <c r="AT991" s="203"/>
      <c r="AU991" s="203"/>
      <c r="AV991" s="203"/>
      <c r="AW991" s="203"/>
      <c r="AX991" s="203"/>
      <c r="AY991" s="203"/>
      <c r="AZ991" s="203"/>
      <c r="BA991" s="203"/>
      <c r="BB991" s="203"/>
      <c r="BC991" s="204"/>
      <c r="BD991" s="204"/>
      <c r="BE991" s="204"/>
      <c r="BF991" s="204"/>
      <c r="BG991" s="204"/>
      <c r="BH991" s="204"/>
      <c r="BI991" s="204"/>
      <c r="BJ991" s="204"/>
      <c r="BK991" s="204"/>
      <c r="BL991" s="204"/>
      <c r="BM991" s="204"/>
      <c r="BN991" s="204"/>
      <c r="BO991" s="204"/>
      <c r="BP991" s="204"/>
      <c r="BQ991" s="204"/>
      <c r="BR991" s="204"/>
      <c r="BS991" s="204"/>
      <c r="BT991" s="204"/>
      <c r="BU991" s="204"/>
      <c r="BV991" s="205"/>
      <c r="BW991" s="205"/>
      <c r="BX991" s="205"/>
      <c r="BY991" s="204"/>
      <c r="BZ991" s="204"/>
      <c r="CA991" s="204"/>
      <c r="CB991" s="205"/>
      <c r="CC991" s="204"/>
      <c r="CD991" s="205"/>
      <c r="CE991" s="204"/>
      <c r="CF991" s="204"/>
      <c r="CG991" s="204"/>
      <c r="CH991" s="206"/>
      <c r="CI991" s="204"/>
      <c r="CJ991" s="204"/>
      <c r="CK991" s="204"/>
      <c r="CL991" s="204"/>
      <c r="CM991" s="204"/>
      <c r="CN991" s="206"/>
      <c r="CO991" s="204"/>
      <c r="CP991" s="204"/>
      <c r="CQ991" s="204"/>
      <c r="CR991" s="204"/>
      <c r="CS991" s="207"/>
      <c r="CT991" s="208"/>
      <c r="CU991" s="209"/>
      <c r="CV991" s="208"/>
      <c r="CW991" s="207"/>
      <c r="CX991" s="207"/>
      <c r="CY991" s="207"/>
    </row>
    <row r="992" spans="3:103">
      <c r="C992" s="192"/>
      <c r="D992" s="192"/>
      <c r="E992" s="192"/>
      <c r="F992" s="192"/>
      <c r="G992" s="193"/>
      <c r="H992" s="192"/>
      <c r="I992" s="192"/>
      <c r="J992" s="194"/>
      <c r="K992" s="195"/>
      <c r="L992" s="195"/>
      <c r="M992" s="196"/>
      <c r="N992" s="197"/>
      <c r="O992" s="196"/>
      <c r="P992" s="198"/>
      <c r="Q992" s="198"/>
      <c r="R992" s="199"/>
      <c r="S992" s="199"/>
      <c r="T992" s="198"/>
      <c r="U992" s="199"/>
      <c r="V992" s="199"/>
      <c r="W992" s="199"/>
      <c r="X992" s="198"/>
      <c r="Y992" s="200"/>
    </row>
    <row r="993" spans="3:103">
      <c r="D993" s="192"/>
      <c r="E993" s="192"/>
      <c r="F993" s="192"/>
      <c r="H993" s="192"/>
      <c r="I993" s="192"/>
      <c r="J993" s="194"/>
      <c r="K993" s="192"/>
      <c r="L993" s="195"/>
      <c r="M993" s="195"/>
      <c r="N993" s="197"/>
      <c r="O993" s="196"/>
      <c r="P993" s="196"/>
      <c r="Q993" s="198"/>
      <c r="R993" s="199"/>
      <c r="S993" s="199"/>
      <c r="T993" s="198"/>
      <c r="U993" s="199"/>
      <c r="V993" s="199"/>
      <c r="W993" s="199"/>
      <c r="X993" s="198"/>
      <c r="Y993" s="200"/>
      <c r="Z993" s="198"/>
      <c r="AA993" s="198"/>
      <c r="AB993" s="199"/>
      <c r="AC993" s="199"/>
      <c r="AD993" s="201"/>
      <c r="AE993" s="202"/>
      <c r="AF993" s="202"/>
      <c r="AG993" s="203"/>
      <c r="AH993" s="203"/>
      <c r="AI993" s="203"/>
      <c r="AJ993" s="203"/>
      <c r="AK993" s="203"/>
      <c r="AL993" s="203"/>
      <c r="AM993" s="203"/>
      <c r="AN993" s="203"/>
      <c r="AO993" s="203"/>
      <c r="AP993" s="203"/>
      <c r="AQ993" s="203"/>
      <c r="AR993" s="203"/>
      <c r="AS993" s="203"/>
      <c r="AT993" s="203"/>
      <c r="AU993" s="203"/>
      <c r="AV993" s="203"/>
      <c r="AW993" s="203"/>
      <c r="AX993" s="203"/>
      <c r="AY993" s="203"/>
      <c r="AZ993" s="203"/>
      <c r="BA993" s="203"/>
      <c r="BB993" s="204"/>
      <c r="BC993" s="204"/>
      <c r="BD993" s="204"/>
      <c r="BE993" s="204"/>
      <c r="BF993" s="204"/>
      <c r="BG993" s="204"/>
      <c r="BH993" s="204"/>
      <c r="BI993" s="204"/>
      <c r="BJ993" s="204"/>
      <c r="BK993" s="204"/>
      <c r="BL993" s="204"/>
      <c r="BM993" s="204"/>
      <c r="BN993" s="204"/>
      <c r="BO993" s="204"/>
      <c r="BP993" s="204"/>
      <c r="BQ993" s="204"/>
      <c r="BR993" s="204"/>
      <c r="BS993" s="204"/>
      <c r="BT993" s="204"/>
      <c r="BU993" s="204"/>
      <c r="BV993" s="205"/>
      <c r="BW993" s="205"/>
      <c r="BX993" s="205"/>
      <c r="BY993" s="204"/>
      <c r="BZ993" s="204"/>
      <c r="CA993" s="204"/>
      <c r="CB993" s="205"/>
      <c r="CC993" s="204"/>
      <c r="CD993" s="205"/>
      <c r="CE993" s="204"/>
      <c r="CF993" s="204"/>
      <c r="CG993" s="204"/>
      <c r="CH993" s="206"/>
      <c r="CI993" s="204"/>
      <c r="CJ993" s="204"/>
      <c r="CK993" s="204"/>
      <c r="CL993" s="204"/>
      <c r="CM993" s="204"/>
      <c r="CN993" s="206"/>
      <c r="CO993" s="204"/>
      <c r="CP993" s="204"/>
      <c r="CQ993" s="204"/>
      <c r="CR993" s="207"/>
      <c r="CS993" s="207"/>
      <c r="CT993" s="208"/>
      <c r="CU993" s="209"/>
      <c r="CV993" s="208"/>
      <c r="CW993" s="207"/>
      <c r="CX993" s="207"/>
      <c r="CY993" s="207"/>
    </row>
    <row r="994" spans="3:103">
      <c r="Z994" s="198"/>
      <c r="AA994" s="198"/>
      <c r="AB994" s="199"/>
      <c r="AC994" s="199"/>
      <c r="AD994" s="199"/>
      <c r="AE994" s="202"/>
      <c r="AF994" s="202"/>
      <c r="AG994" s="202"/>
      <c r="AH994" s="203"/>
      <c r="AI994" s="203"/>
      <c r="AJ994" s="203"/>
      <c r="AK994" s="203"/>
      <c r="AL994" s="203"/>
      <c r="AM994" s="203"/>
      <c r="AN994" s="203"/>
      <c r="AO994" s="203"/>
      <c r="AP994" s="203"/>
      <c r="AQ994" s="203"/>
      <c r="AR994" s="203"/>
      <c r="AS994" s="203"/>
      <c r="AT994" s="203"/>
      <c r="AU994" s="203"/>
      <c r="AV994" s="203"/>
      <c r="AW994" s="203"/>
      <c r="AX994" s="203"/>
      <c r="AY994" s="203"/>
      <c r="AZ994" s="203"/>
      <c r="BA994" s="203"/>
      <c r="BB994" s="203"/>
      <c r="BC994" s="204"/>
      <c r="BD994" s="204"/>
      <c r="BE994" s="204"/>
      <c r="BF994" s="204"/>
      <c r="BG994" s="204"/>
      <c r="BH994" s="204"/>
      <c r="BI994" s="204"/>
      <c r="BJ994" s="204"/>
      <c r="BK994" s="204"/>
      <c r="BL994" s="204"/>
      <c r="BM994" s="204"/>
      <c r="BN994" s="204"/>
      <c r="BO994" s="204"/>
      <c r="BP994" s="204"/>
      <c r="BQ994" s="204"/>
      <c r="BR994" s="204"/>
      <c r="BS994" s="204"/>
      <c r="BT994" s="204"/>
      <c r="BU994" s="204"/>
      <c r="BV994" s="205"/>
      <c r="BW994" s="205"/>
      <c r="BX994" s="205"/>
      <c r="BY994" s="204"/>
      <c r="BZ994" s="204"/>
      <c r="CA994" s="204"/>
      <c r="CB994" s="205"/>
      <c r="CC994" s="204"/>
      <c r="CD994" s="205"/>
      <c r="CE994" s="204"/>
      <c r="CF994" s="204"/>
      <c r="CG994" s="204"/>
      <c r="CH994" s="206"/>
      <c r="CI994" s="204"/>
      <c r="CJ994" s="204"/>
      <c r="CK994" s="204"/>
      <c r="CL994" s="204"/>
      <c r="CM994" s="204"/>
      <c r="CN994" s="206"/>
      <c r="CO994" s="204"/>
      <c r="CP994" s="204"/>
      <c r="CQ994" s="204"/>
      <c r="CR994" s="204"/>
      <c r="CS994" s="207"/>
      <c r="CT994" s="208"/>
      <c r="CU994" s="209"/>
      <c r="CV994" s="208"/>
      <c r="CW994" s="207"/>
      <c r="CX994" s="207"/>
      <c r="CY994" s="207"/>
    </row>
    <row r="998" spans="3:103">
      <c r="C998" s="192"/>
      <c r="D998" s="192"/>
      <c r="E998" s="192"/>
      <c r="F998" s="192"/>
      <c r="G998" s="193"/>
      <c r="H998" s="192"/>
      <c r="I998" s="192"/>
      <c r="J998" s="194"/>
      <c r="K998" s="195"/>
      <c r="L998" s="195"/>
      <c r="M998" s="196"/>
      <c r="N998" s="197"/>
      <c r="O998" s="196"/>
      <c r="P998" s="198"/>
      <c r="Q998" s="198"/>
      <c r="R998" s="199"/>
      <c r="S998" s="199"/>
      <c r="T998" s="198"/>
      <c r="U998" s="199"/>
      <c r="V998" s="199"/>
      <c r="W998" s="199"/>
      <c r="X998" s="198"/>
      <c r="Y998" s="200"/>
    </row>
    <row r="999" spans="3:103">
      <c r="D999" s="192"/>
      <c r="E999" s="192"/>
      <c r="F999" s="192"/>
      <c r="H999" s="192"/>
      <c r="I999" s="192"/>
      <c r="J999" s="194"/>
      <c r="K999" s="192"/>
      <c r="L999" s="195"/>
      <c r="M999" s="195"/>
      <c r="N999" s="197"/>
      <c r="O999" s="196"/>
      <c r="P999" s="196"/>
      <c r="Q999" s="198"/>
      <c r="R999" s="199"/>
      <c r="S999" s="199"/>
      <c r="T999" s="198"/>
      <c r="U999" s="199"/>
      <c r="V999" s="199"/>
      <c r="W999" s="199"/>
      <c r="X999" s="198"/>
      <c r="Y999" s="200"/>
      <c r="Z999" s="198"/>
      <c r="AA999" s="198"/>
      <c r="AB999" s="199"/>
      <c r="AC999" s="199"/>
      <c r="AD999" s="201"/>
      <c r="AE999" s="202"/>
      <c r="AF999" s="202"/>
      <c r="AG999" s="203"/>
      <c r="AH999" s="203"/>
      <c r="AI999" s="203"/>
      <c r="AJ999" s="203"/>
      <c r="AK999" s="203"/>
      <c r="AL999" s="203"/>
      <c r="AM999" s="203"/>
      <c r="AN999" s="203"/>
      <c r="AO999" s="203"/>
      <c r="AP999" s="203"/>
      <c r="AQ999" s="203"/>
      <c r="AR999" s="203"/>
      <c r="AS999" s="203"/>
      <c r="AT999" s="203"/>
      <c r="AU999" s="203"/>
      <c r="AV999" s="203"/>
      <c r="AW999" s="203"/>
      <c r="AX999" s="203"/>
      <c r="AY999" s="203"/>
      <c r="AZ999" s="203"/>
      <c r="BA999" s="203"/>
      <c r="BB999" s="204"/>
      <c r="BC999" s="204"/>
      <c r="BD999" s="204"/>
      <c r="BE999" s="204"/>
      <c r="BF999" s="204"/>
      <c r="BG999" s="204"/>
      <c r="BH999" s="204"/>
      <c r="BI999" s="204"/>
      <c r="BJ999" s="204"/>
      <c r="BK999" s="204"/>
      <c r="BL999" s="204"/>
      <c r="BM999" s="204"/>
      <c r="BN999" s="204"/>
      <c r="BO999" s="204"/>
      <c r="BP999" s="204"/>
      <c r="BQ999" s="204"/>
      <c r="BR999" s="204"/>
      <c r="BS999" s="204"/>
      <c r="BT999" s="204"/>
      <c r="BU999" s="204"/>
      <c r="BV999" s="205"/>
      <c r="BW999" s="205"/>
      <c r="BX999" s="205"/>
      <c r="BY999" s="204"/>
      <c r="BZ999" s="204"/>
      <c r="CA999" s="204"/>
      <c r="CB999" s="205"/>
      <c r="CC999" s="204"/>
      <c r="CD999" s="205"/>
      <c r="CE999" s="204"/>
      <c r="CF999" s="204"/>
      <c r="CG999" s="204"/>
      <c r="CH999" s="206"/>
      <c r="CI999" s="204"/>
      <c r="CJ999" s="204"/>
      <c r="CK999" s="204"/>
      <c r="CL999" s="204"/>
      <c r="CM999" s="204"/>
      <c r="CN999" s="206"/>
      <c r="CO999" s="204"/>
      <c r="CP999" s="204"/>
      <c r="CQ999" s="204"/>
      <c r="CR999" s="207"/>
      <c r="CS999" s="207"/>
      <c r="CT999" s="208"/>
      <c r="CU999" s="209"/>
      <c r="CV999" s="208"/>
      <c r="CW999" s="207"/>
      <c r="CX999" s="207"/>
      <c r="CY999" s="207"/>
    </row>
    <row r="1000" spans="3:103">
      <c r="Z1000" s="198"/>
      <c r="AA1000" s="198"/>
      <c r="AB1000" s="199"/>
      <c r="AC1000" s="199"/>
      <c r="AD1000" s="199"/>
      <c r="AE1000" s="202"/>
      <c r="AF1000" s="202"/>
      <c r="AG1000" s="202"/>
      <c r="AH1000" s="203"/>
      <c r="AI1000" s="203"/>
      <c r="AJ1000" s="203"/>
      <c r="AK1000" s="203"/>
      <c r="AL1000" s="203"/>
      <c r="AM1000" s="203"/>
      <c r="AN1000" s="203"/>
      <c r="AO1000" s="203"/>
      <c r="AP1000" s="203"/>
      <c r="AQ1000" s="203"/>
      <c r="AR1000" s="203"/>
      <c r="AS1000" s="203"/>
      <c r="AT1000" s="203"/>
      <c r="AU1000" s="203"/>
      <c r="AV1000" s="203"/>
      <c r="AW1000" s="203"/>
      <c r="AX1000" s="203"/>
      <c r="AY1000" s="203"/>
      <c r="AZ1000" s="203"/>
      <c r="BA1000" s="203"/>
      <c r="BB1000" s="203"/>
      <c r="BC1000" s="204"/>
      <c r="BD1000" s="204"/>
      <c r="BE1000" s="204"/>
      <c r="BF1000" s="204"/>
      <c r="BG1000" s="204"/>
      <c r="BH1000" s="204"/>
      <c r="BI1000" s="204"/>
      <c r="BJ1000" s="204"/>
      <c r="BK1000" s="204"/>
      <c r="BL1000" s="204"/>
      <c r="BM1000" s="204"/>
      <c r="BN1000" s="204"/>
      <c r="BO1000" s="204"/>
      <c r="BP1000" s="204"/>
      <c r="BQ1000" s="204"/>
      <c r="BR1000" s="204"/>
      <c r="BS1000" s="204"/>
      <c r="BT1000" s="204"/>
      <c r="BU1000" s="204"/>
      <c r="BV1000" s="205"/>
      <c r="BW1000" s="205"/>
      <c r="BX1000" s="205"/>
      <c r="BY1000" s="204"/>
      <c r="BZ1000" s="204"/>
      <c r="CA1000" s="204"/>
      <c r="CB1000" s="205"/>
      <c r="CC1000" s="204"/>
      <c r="CD1000" s="205"/>
      <c r="CE1000" s="204"/>
      <c r="CF1000" s="204"/>
      <c r="CG1000" s="204"/>
      <c r="CH1000" s="206"/>
      <c r="CI1000" s="204"/>
      <c r="CJ1000" s="204"/>
      <c r="CK1000" s="204"/>
      <c r="CL1000" s="204"/>
      <c r="CM1000" s="204"/>
      <c r="CN1000" s="206"/>
      <c r="CO1000" s="204"/>
      <c r="CP1000" s="204"/>
      <c r="CQ1000" s="204"/>
      <c r="CR1000" s="204"/>
      <c r="CS1000" s="207"/>
      <c r="CT1000" s="208"/>
      <c r="CU1000" s="209"/>
      <c r="CV1000" s="208"/>
      <c r="CW1000" s="207"/>
      <c r="CX1000" s="207"/>
      <c r="CY1000" s="207"/>
    </row>
    <row r="1001" spans="3:103">
      <c r="C1001" s="192"/>
      <c r="D1001" s="192"/>
      <c r="E1001" s="192"/>
      <c r="F1001" s="192"/>
      <c r="G1001" s="193"/>
      <c r="H1001" s="192"/>
      <c r="I1001" s="192"/>
      <c r="J1001" s="194"/>
      <c r="K1001" s="195"/>
      <c r="L1001" s="195"/>
      <c r="M1001" s="196"/>
      <c r="N1001" s="197"/>
      <c r="O1001" s="196"/>
      <c r="P1001" s="198"/>
      <c r="Q1001" s="198"/>
      <c r="R1001" s="199"/>
      <c r="S1001" s="199"/>
      <c r="T1001" s="198"/>
      <c r="U1001" s="199"/>
      <c r="V1001" s="199"/>
      <c r="W1001" s="199"/>
      <c r="X1001" s="198"/>
      <c r="Y1001" s="200"/>
    </row>
    <row r="1002" spans="3:103">
      <c r="D1002" s="192"/>
      <c r="E1002" s="192"/>
      <c r="F1002" s="192"/>
      <c r="H1002" s="192"/>
      <c r="I1002" s="192"/>
      <c r="J1002" s="194"/>
      <c r="K1002" s="192"/>
      <c r="L1002" s="195"/>
      <c r="M1002" s="195"/>
      <c r="N1002" s="197"/>
      <c r="O1002" s="196"/>
      <c r="P1002" s="196"/>
      <c r="Q1002" s="198"/>
      <c r="R1002" s="199"/>
      <c r="S1002" s="199"/>
      <c r="T1002" s="198"/>
      <c r="U1002" s="199"/>
      <c r="V1002" s="199"/>
      <c r="W1002" s="199"/>
      <c r="X1002" s="198"/>
      <c r="Y1002" s="200"/>
      <c r="Z1002" s="198"/>
      <c r="AA1002" s="198"/>
      <c r="AB1002" s="199"/>
      <c r="AC1002" s="199"/>
      <c r="AD1002" s="201"/>
      <c r="AE1002" s="202"/>
      <c r="AF1002" s="202"/>
      <c r="AG1002" s="203"/>
      <c r="AH1002" s="203"/>
      <c r="AI1002" s="203"/>
      <c r="AJ1002" s="203"/>
      <c r="AK1002" s="203"/>
      <c r="AL1002" s="203"/>
      <c r="AM1002" s="203"/>
      <c r="AN1002" s="203"/>
      <c r="AO1002" s="203"/>
      <c r="AP1002" s="203"/>
      <c r="AQ1002" s="203"/>
      <c r="AR1002" s="203"/>
      <c r="AS1002" s="203"/>
      <c r="AT1002" s="203"/>
      <c r="AU1002" s="203"/>
      <c r="AV1002" s="203"/>
      <c r="AW1002" s="203"/>
      <c r="AX1002" s="203"/>
      <c r="AY1002" s="203"/>
      <c r="AZ1002" s="203"/>
      <c r="BA1002" s="203"/>
      <c r="BB1002" s="204"/>
      <c r="BC1002" s="204"/>
      <c r="BD1002" s="204"/>
      <c r="BE1002" s="204"/>
      <c r="BF1002" s="204"/>
      <c r="BG1002" s="204"/>
      <c r="BH1002" s="204"/>
      <c r="BI1002" s="204"/>
      <c r="BJ1002" s="204"/>
      <c r="BK1002" s="204"/>
      <c r="BL1002" s="204"/>
      <c r="BM1002" s="204"/>
      <c r="BN1002" s="204"/>
      <c r="BO1002" s="204"/>
      <c r="BP1002" s="204"/>
      <c r="BQ1002" s="204"/>
      <c r="BR1002" s="204"/>
      <c r="BS1002" s="204"/>
      <c r="BT1002" s="204"/>
      <c r="BU1002" s="204"/>
      <c r="BV1002" s="205"/>
      <c r="BW1002" s="205"/>
      <c r="BX1002" s="205"/>
      <c r="BY1002" s="204"/>
      <c r="BZ1002" s="204"/>
      <c r="CA1002" s="204"/>
      <c r="CB1002" s="205"/>
      <c r="CC1002" s="204"/>
      <c r="CD1002" s="205"/>
      <c r="CE1002" s="204"/>
      <c r="CF1002" s="204"/>
      <c r="CG1002" s="204"/>
      <c r="CH1002" s="206"/>
      <c r="CI1002" s="204"/>
      <c r="CJ1002" s="204"/>
      <c r="CK1002" s="204"/>
      <c r="CL1002" s="204"/>
      <c r="CM1002" s="204"/>
      <c r="CN1002" s="206"/>
      <c r="CO1002" s="204"/>
      <c r="CP1002" s="204"/>
      <c r="CQ1002" s="204"/>
      <c r="CR1002" s="207"/>
      <c r="CS1002" s="207"/>
      <c r="CT1002" s="208"/>
      <c r="CU1002" s="209"/>
      <c r="CV1002" s="208"/>
      <c r="CW1002" s="207"/>
      <c r="CX1002" s="207"/>
      <c r="CY1002" s="207"/>
    </row>
    <row r="1003" spans="3:103">
      <c r="Z1003" s="198"/>
      <c r="AA1003" s="198"/>
      <c r="AB1003" s="199"/>
      <c r="AC1003" s="199"/>
      <c r="AD1003" s="199"/>
      <c r="AE1003" s="202"/>
      <c r="AF1003" s="202"/>
      <c r="AG1003" s="202"/>
      <c r="AH1003" s="203"/>
      <c r="AI1003" s="203"/>
      <c r="AJ1003" s="203"/>
      <c r="AK1003" s="203"/>
      <c r="AL1003" s="203"/>
      <c r="AM1003" s="203"/>
      <c r="AN1003" s="203"/>
      <c r="AO1003" s="203"/>
      <c r="AP1003" s="203"/>
      <c r="AQ1003" s="203"/>
      <c r="AR1003" s="203"/>
      <c r="AS1003" s="203"/>
      <c r="AT1003" s="203"/>
      <c r="AU1003" s="203"/>
      <c r="AV1003" s="203"/>
      <c r="AW1003" s="203"/>
      <c r="AX1003" s="203"/>
      <c r="AY1003" s="203"/>
      <c r="AZ1003" s="203"/>
      <c r="BA1003" s="203"/>
      <c r="BB1003" s="203"/>
      <c r="BC1003" s="204"/>
      <c r="BD1003" s="204"/>
      <c r="BE1003" s="204"/>
      <c r="BF1003" s="204"/>
      <c r="BG1003" s="204"/>
      <c r="BH1003" s="204"/>
      <c r="BI1003" s="204"/>
      <c r="BJ1003" s="204"/>
      <c r="BK1003" s="204"/>
      <c r="BL1003" s="204"/>
      <c r="BM1003" s="204"/>
      <c r="BN1003" s="204"/>
      <c r="BO1003" s="204"/>
      <c r="BP1003" s="204"/>
      <c r="BQ1003" s="204"/>
      <c r="BR1003" s="204"/>
      <c r="BS1003" s="204"/>
      <c r="BT1003" s="204"/>
      <c r="BU1003" s="204"/>
      <c r="BV1003" s="205"/>
      <c r="BW1003" s="205"/>
      <c r="BX1003" s="205"/>
      <c r="BY1003" s="204"/>
      <c r="BZ1003" s="204"/>
      <c r="CA1003" s="204"/>
      <c r="CB1003" s="205"/>
      <c r="CC1003" s="204"/>
      <c r="CD1003" s="205"/>
      <c r="CE1003" s="204"/>
      <c r="CF1003" s="204"/>
      <c r="CG1003" s="204"/>
      <c r="CH1003" s="206"/>
      <c r="CI1003" s="204"/>
      <c r="CJ1003" s="204"/>
      <c r="CK1003" s="204"/>
      <c r="CL1003" s="204"/>
      <c r="CM1003" s="204"/>
      <c r="CN1003" s="206"/>
      <c r="CO1003" s="204"/>
      <c r="CP1003" s="204"/>
      <c r="CQ1003" s="204"/>
      <c r="CR1003" s="204"/>
      <c r="CS1003" s="207"/>
      <c r="CT1003" s="208"/>
      <c r="CU1003" s="209"/>
      <c r="CV1003" s="208"/>
      <c r="CW1003" s="207"/>
      <c r="CX1003" s="207"/>
      <c r="CY1003" s="207"/>
    </row>
    <row r="1007" spans="3:103">
      <c r="C1007" s="192"/>
      <c r="D1007" s="192"/>
      <c r="E1007" s="192"/>
      <c r="F1007" s="192"/>
      <c r="G1007" s="193"/>
      <c r="H1007" s="192"/>
      <c r="I1007" s="192"/>
      <c r="J1007" s="194"/>
      <c r="K1007" s="195"/>
      <c r="L1007" s="195"/>
      <c r="M1007" s="196"/>
      <c r="N1007" s="197"/>
      <c r="O1007" s="196"/>
      <c r="P1007" s="198"/>
      <c r="Q1007" s="198"/>
      <c r="R1007" s="199"/>
      <c r="S1007" s="199"/>
      <c r="T1007" s="198"/>
      <c r="U1007" s="199"/>
      <c r="V1007" s="199"/>
      <c r="W1007" s="199"/>
      <c r="X1007" s="198"/>
      <c r="Y1007" s="200"/>
    </row>
    <row r="1008" spans="3:103">
      <c r="D1008" s="192"/>
      <c r="E1008" s="192"/>
      <c r="F1008" s="192"/>
      <c r="H1008" s="192"/>
      <c r="I1008" s="192"/>
      <c r="J1008" s="194"/>
      <c r="K1008" s="192"/>
      <c r="L1008" s="195"/>
      <c r="M1008" s="195"/>
      <c r="N1008" s="197"/>
      <c r="O1008" s="196"/>
      <c r="P1008" s="196"/>
      <c r="Q1008" s="198"/>
      <c r="R1008" s="199"/>
      <c r="S1008" s="199"/>
      <c r="T1008" s="198"/>
      <c r="U1008" s="199"/>
      <c r="V1008" s="199"/>
      <c r="W1008" s="199"/>
      <c r="X1008" s="198"/>
      <c r="Y1008" s="200"/>
      <c r="Z1008" s="198"/>
      <c r="AA1008" s="198"/>
      <c r="AB1008" s="199"/>
      <c r="AC1008" s="199"/>
      <c r="AD1008" s="201"/>
      <c r="AE1008" s="202"/>
      <c r="AF1008" s="202"/>
      <c r="AG1008" s="203"/>
      <c r="AH1008" s="203"/>
      <c r="AI1008" s="203"/>
      <c r="AJ1008" s="203"/>
      <c r="AK1008" s="203"/>
      <c r="AL1008" s="203"/>
      <c r="AM1008" s="203"/>
      <c r="AN1008" s="203"/>
      <c r="AO1008" s="203"/>
      <c r="AP1008" s="203"/>
      <c r="AQ1008" s="203"/>
      <c r="AR1008" s="203"/>
      <c r="AS1008" s="203"/>
      <c r="AT1008" s="203"/>
      <c r="AU1008" s="203"/>
      <c r="AV1008" s="203"/>
      <c r="AW1008" s="203"/>
      <c r="AX1008" s="203"/>
      <c r="AY1008" s="203"/>
      <c r="AZ1008" s="203"/>
      <c r="BA1008" s="203"/>
      <c r="BB1008" s="204"/>
      <c r="BC1008" s="204"/>
      <c r="BD1008" s="204"/>
      <c r="BE1008" s="204"/>
      <c r="BF1008" s="204"/>
      <c r="BG1008" s="204"/>
      <c r="BH1008" s="204"/>
      <c r="BI1008" s="204"/>
      <c r="BJ1008" s="204"/>
      <c r="BK1008" s="204"/>
      <c r="BL1008" s="204"/>
      <c r="BM1008" s="204"/>
      <c r="BN1008" s="204"/>
      <c r="BO1008" s="204"/>
      <c r="BP1008" s="204"/>
      <c r="BQ1008" s="204"/>
      <c r="BR1008" s="204"/>
      <c r="BS1008" s="204"/>
      <c r="BT1008" s="204"/>
      <c r="BU1008" s="204"/>
      <c r="BV1008" s="205"/>
      <c r="BW1008" s="205"/>
      <c r="BX1008" s="205"/>
      <c r="BY1008" s="204"/>
      <c r="BZ1008" s="204"/>
      <c r="CA1008" s="204"/>
      <c r="CB1008" s="205"/>
      <c r="CC1008" s="204"/>
      <c r="CD1008" s="205"/>
      <c r="CE1008" s="204"/>
      <c r="CF1008" s="204"/>
      <c r="CG1008" s="204"/>
      <c r="CH1008" s="206"/>
      <c r="CI1008" s="204"/>
      <c r="CJ1008" s="204"/>
      <c r="CK1008" s="204"/>
      <c r="CL1008" s="204"/>
      <c r="CM1008" s="204"/>
      <c r="CN1008" s="206"/>
      <c r="CO1008" s="204"/>
      <c r="CP1008" s="204"/>
      <c r="CQ1008" s="204"/>
      <c r="CR1008" s="207"/>
      <c r="CS1008" s="207"/>
      <c r="CT1008" s="208"/>
      <c r="CU1008" s="209"/>
      <c r="CV1008" s="208"/>
      <c r="CW1008" s="207"/>
      <c r="CX1008" s="207"/>
      <c r="CY1008" s="207"/>
    </row>
    <row r="1009" spans="3:103">
      <c r="Z1009" s="198"/>
      <c r="AA1009" s="198"/>
      <c r="AB1009" s="199"/>
      <c r="AC1009" s="199"/>
      <c r="AD1009" s="199"/>
      <c r="AE1009" s="202"/>
      <c r="AF1009" s="202"/>
      <c r="AG1009" s="202"/>
      <c r="AH1009" s="203"/>
      <c r="AI1009" s="203"/>
      <c r="AJ1009" s="203"/>
      <c r="AK1009" s="203"/>
      <c r="AL1009" s="203"/>
      <c r="AM1009" s="203"/>
      <c r="AN1009" s="203"/>
      <c r="AO1009" s="203"/>
      <c r="AP1009" s="203"/>
      <c r="AQ1009" s="203"/>
      <c r="AR1009" s="203"/>
      <c r="AS1009" s="203"/>
      <c r="AT1009" s="203"/>
      <c r="AU1009" s="203"/>
      <c r="AV1009" s="203"/>
      <c r="AW1009" s="203"/>
      <c r="AX1009" s="203"/>
      <c r="AY1009" s="203"/>
      <c r="AZ1009" s="203"/>
      <c r="BA1009" s="203"/>
      <c r="BB1009" s="203"/>
      <c r="BC1009" s="204"/>
      <c r="BD1009" s="204"/>
      <c r="BE1009" s="204"/>
      <c r="BF1009" s="204"/>
      <c r="BG1009" s="204"/>
      <c r="BH1009" s="204"/>
      <c r="BI1009" s="204"/>
      <c r="BJ1009" s="204"/>
      <c r="BK1009" s="204"/>
      <c r="BL1009" s="204"/>
      <c r="BM1009" s="204"/>
      <c r="BN1009" s="204"/>
      <c r="BO1009" s="204"/>
      <c r="BP1009" s="204"/>
      <c r="BQ1009" s="204"/>
      <c r="BR1009" s="204"/>
      <c r="BS1009" s="204"/>
      <c r="BT1009" s="204"/>
      <c r="BU1009" s="204"/>
      <c r="BV1009" s="205"/>
      <c r="BW1009" s="205"/>
      <c r="BX1009" s="205"/>
      <c r="BY1009" s="204"/>
      <c r="BZ1009" s="204"/>
      <c r="CA1009" s="204"/>
      <c r="CB1009" s="205"/>
      <c r="CC1009" s="204"/>
      <c r="CD1009" s="205"/>
      <c r="CE1009" s="204"/>
      <c r="CF1009" s="204"/>
      <c r="CG1009" s="204"/>
      <c r="CH1009" s="206"/>
      <c r="CI1009" s="204"/>
      <c r="CJ1009" s="204"/>
      <c r="CK1009" s="204"/>
      <c r="CL1009" s="204"/>
      <c r="CM1009" s="204"/>
      <c r="CN1009" s="206"/>
      <c r="CO1009" s="204"/>
      <c r="CP1009" s="204"/>
      <c r="CQ1009" s="204"/>
      <c r="CR1009" s="204"/>
      <c r="CS1009" s="207"/>
      <c r="CT1009" s="208"/>
      <c r="CU1009" s="209"/>
      <c r="CV1009" s="208"/>
      <c r="CW1009" s="207"/>
      <c r="CX1009" s="207"/>
      <c r="CY1009" s="207"/>
    </row>
    <row r="1010" spans="3:103">
      <c r="C1010" s="192"/>
      <c r="D1010" s="192"/>
      <c r="E1010" s="192"/>
      <c r="F1010" s="192"/>
      <c r="G1010" s="193"/>
      <c r="H1010" s="192"/>
      <c r="I1010" s="192"/>
      <c r="J1010" s="194"/>
      <c r="K1010" s="195"/>
      <c r="L1010" s="195"/>
      <c r="M1010" s="196"/>
      <c r="N1010" s="197"/>
      <c r="O1010" s="196"/>
      <c r="P1010" s="198"/>
      <c r="Q1010" s="198"/>
      <c r="R1010" s="199"/>
      <c r="S1010" s="199"/>
      <c r="T1010" s="198"/>
      <c r="U1010" s="199"/>
      <c r="V1010" s="199"/>
      <c r="W1010" s="199"/>
      <c r="X1010" s="198"/>
      <c r="Y1010" s="200"/>
    </row>
    <row r="1011" spans="3:103">
      <c r="D1011" s="192"/>
      <c r="E1011" s="192"/>
      <c r="F1011" s="192"/>
      <c r="H1011" s="192"/>
      <c r="I1011" s="192"/>
      <c r="J1011" s="194"/>
      <c r="K1011" s="192"/>
      <c r="L1011" s="195"/>
      <c r="M1011" s="195"/>
      <c r="N1011" s="197"/>
      <c r="O1011" s="196"/>
      <c r="P1011" s="196"/>
      <c r="Q1011" s="198"/>
      <c r="R1011" s="199"/>
      <c r="S1011" s="199"/>
      <c r="T1011" s="198"/>
      <c r="U1011" s="199"/>
      <c r="V1011" s="199"/>
      <c r="W1011" s="199"/>
      <c r="X1011" s="198"/>
      <c r="Y1011" s="200"/>
      <c r="Z1011" s="198"/>
      <c r="AA1011" s="198"/>
      <c r="AB1011" s="199"/>
      <c r="AC1011" s="199"/>
      <c r="AD1011" s="201"/>
      <c r="AE1011" s="202"/>
      <c r="AF1011" s="202"/>
      <c r="AG1011" s="203"/>
      <c r="AH1011" s="203"/>
      <c r="AI1011" s="203"/>
      <c r="AJ1011" s="203"/>
      <c r="AK1011" s="203"/>
      <c r="AL1011" s="203"/>
      <c r="AM1011" s="203"/>
      <c r="AN1011" s="203"/>
      <c r="AO1011" s="203"/>
      <c r="AP1011" s="203"/>
      <c r="AQ1011" s="203"/>
      <c r="AR1011" s="203"/>
      <c r="AS1011" s="203"/>
      <c r="AT1011" s="203"/>
      <c r="AU1011" s="203"/>
      <c r="AV1011" s="203"/>
      <c r="AW1011" s="203"/>
      <c r="AX1011" s="203"/>
      <c r="AY1011" s="203"/>
      <c r="AZ1011" s="203"/>
      <c r="BA1011" s="203"/>
      <c r="BB1011" s="204"/>
      <c r="BC1011" s="204"/>
      <c r="BD1011" s="204"/>
      <c r="BE1011" s="204"/>
      <c r="BF1011" s="204"/>
      <c r="BG1011" s="204"/>
      <c r="BH1011" s="204"/>
      <c r="BI1011" s="204"/>
      <c r="BJ1011" s="204"/>
      <c r="BK1011" s="204"/>
      <c r="BL1011" s="204"/>
      <c r="BM1011" s="204"/>
      <c r="BN1011" s="204"/>
      <c r="BO1011" s="204"/>
      <c r="BP1011" s="204"/>
      <c r="BQ1011" s="204"/>
      <c r="BR1011" s="204"/>
      <c r="BS1011" s="204"/>
      <c r="BT1011" s="204"/>
      <c r="BU1011" s="204"/>
      <c r="BV1011" s="205"/>
      <c r="BW1011" s="205"/>
      <c r="BX1011" s="205"/>
      <c r="BY1011" s="204"/>
      <c r="BZ1011" s="204"/>
      <c r="CA1011" s="204"/>
      <c r="CB1011" s="205"/>
      <c r="CC1011" s="204"/>
      <c r="CD1011" s="205"/>
      <c r="CE1011" s="204"/>
      <c r="CF1011" s="204"/>
      <c r="CG1011" s="204"/>
      <c r="CH1011" s="206"/>
      <c r="CI1011" s="204"/>
      <c r="CJ1011" s="204"/>
      <c r="CK1011" s="204"/>
      <c r="CL1011" s="204"/>
      <c r="CM1011" s="204"/>
      <c r="CN1011" s="206"/>
      <c r="CO1011" s="204"/>
      <c r="CP1011" s="204"/>
      <c r="CQ1011" s="204"/>
      <c r="CR1011" s="207"/>
      <c r="CS1011" s="207"/>
      <c r="CT1011" s="208"/>
      <c r="CU1011" s="209"/>
      <c r="CV1011" s="208"/>
      <c r="CW1011" s="207"/>
      <c r="CX1011" s="207"/>
      <c r="CY1011" s="207"/>
    </row>
    <row r="1012" spans="3:103">
      <c r="Z1012" s="198"/>
      <c r="AA1012" s="198"/>
      <c r="AB1012" s="199"/>
      <c r="AC1012" s="199"/>
      <c r="AD1012" s="199"/>
      <c r="AE1012" s="202"/>
      <c r="AF1012" s="202"/>
      <c r="AG1012" s="202"/>
      <c r="AH1012" s="203"/>
      <c r="AI1012" s="203"/>
      <c r="AJ1012" s="203"/>
      <c r="AK1012" s="203"/>
      <c r="AL1012" s="203"/>
      <c r="AM1012" s="203"/>
      <c r="AN1012" s="203"/>
      <c r="AO1012" s="203"/>
      <c r="AP1012" s="203"/>
      <c r="AQ1012" s="203"/>
      <c r="AR1012" s="203"/>
      <c r="AS1012" s="203"/>
      <c r="AT1012" s="203"/>
      <c r="AU1012" s="203"/>
      <c r="AV1012" s="203"/>
      <c r="AW1012" s="203"/>
      <c r="AX1012" s="203"/>
      <c r="AY1012" s="203"/>
      <c r="AZ1012" s="203"/>
      <c r="BA1012" s="203"/>
      <c r="BB1012" s="203"/>
      <c r="BC1012" s="204"/>
      <c r="BD1012" s="204"/>
      <c r="BE1012" s="204"/>
      <c r="BF1012" s="204"/>
      <c r="BG1012" s="204"/>
      <c r="BH1012" s="204"/>
      <c r="BI1012" s="204"/>
      <c r="BJ1012" s="204"/>
      <c r="BK1012" s="204"/>
      <c r="BL1012" s="204"/>
      <c r="BM1012" s="204"/>
      <c r="BN1012" s="204"/>
      <c r="BO1012" s="204"/>
      <c r="BP1012" s="204"/>
      <c r="BQ1012" s="204"/>
      <c r="BR1012" s="204"/>
      <c r="BS1012" s="204"/>
      <c r="BT1012" s="204"/>
      <c r="BU1012" s="204"/>
      <c r="BV1012" s="205"/>
      <c r="BW1012" s="205"/>
      <c r="BX1012" s="205"/>
      <c r="BY1012" s="204"/>
      <c r="BZ1012" s="204"/>
      <c r="CA1012" s="204"/>
      <c r="CB1012" s="205"/>
      <c r="CC1012" s="204"/>
      <c r="CD1012" s="205"/>
      <c r="CE1012" s="204"/>
      <c r="CF1012" s="204"/>
      <c r="CG1012" s="204"/>
      <c r="CH1012" s="206"/>
      <c r="CI1012" s="204"/>
      <c r="CJ1012" s="204"/>
      <c r="CK1012" s="204"/>
      <c r="CL1012" s="204"/>
      <c r="CM1012" s="204"/>
      <c r="CN1012" s="206"/>
      <c r="CO1012" s="204"/>
      <c r="CP1012" s="204"/>
      <c r="CQ1012" s="204"/>
      <c r="CR1012" s="204"/>
      <c r="CS1012" s="207"/>
      <c r="CT1012" s="208"/>
      <c r="CU1012" s="209"/>
      <c r="CV1012" s="208"/>
      <c r="CW1012" s="207"/>
      <c r="CX1012" s="207"/>
      <c r="CY1012" s="207"/>
    </row>
    <row r="1016" spans="3:103">
      <c r="C1016" s="192"/>
      <c r="D1016" s="192"/>
      <c r="E1016" s="192"/>
      <c r="F1016" s="192"/>
      <c r="G1016" s="193"/>
      <c r="H1016" s="192"/>
      <c r="I1016" s="192"/>
      <c r="J1016" s="194"/>
      <c r="K1016" s="195"/>
      <c r="L1016" s="195"/>
      <c r="M1016" s="196"/>
      <c r="N1016" s="197"/>
      <c r="O1016" s="196"/>
      <c r="P1016" s="198"/>
      <c r="Q1016" s="198"/>
      <c r="R1016" s="199"/>
      <c r="S1016" s="199"/>
      <c r="T1016" s="198"/>
      <c r="U1016" s="199"/>
      <c r="V1016" s="199"/>
      <c r="W1016" s="199"/>
      <c r="X1016" s="198"/>
      <c r="Y1016" s="200"/>
    </row>
    <row r="1017" spans="3:103">
      <c r="D1017" s="192"/>
      <c r="E1017" s="192"/>
      <c r="F1017" s="192"/>
      <c r="H1017" s="192"/>
      <c r="I1017" s="192"/>
      <c r="J1017" s="194"/>
      <c r="K1017" s="192"/>
      <c r="L1017" s="195"/>
      <c r="M1017" s="195"/>
      <c r="N1017" s="197"/>
      <c r="O1017" s="196"/>
      <c r="P1017" s="196"/>
      <c r="Q1017" s="198"/>
      <c r="R1017" s="199"/>
      <c r="S1017" s="199"/>
      <c r="T1017" s="198"/>
      <c r="U1017" s="199"/>
      <c r="V1017" s="199"/>
      <c r="W1017" s="199"/>
      <c r="X1017" s="198"/>
      <c r="Y1017" s="200"/>
      <c r="Z1017" s="198"/>
      <c r="AA1017" s="198"/>
      <c r="AB1017" s="199"/>
      <c r="AC1017" s="199"/>
      <c r="AD1017" s="201"/>
      <c r="AE1017" s="202"/>
      <c r="AF1017" s="202"/>
      <c r="AG1017" s="203"/>
      <c r="AH1017" s="203"/>
      <c r="AI1017" s="203"/>
      <c r="AJ1017" s="203"/>
      <c r="AK1017" s="203"/>
      <c r="AL1017" s="203"/>
      <c r="AM1017" s="203"/>
      <c r="AN1017" s="203"/>
      <c r="AO1017" s="203"/>
      <c r="AP1017" s="203"/>
      <c r="AQ1017" s="203"/>
      <c r="AR1017" s="203"/>
      <c r="AS1017" s="203"/>
      <c r="AT1017" s="203"/>
      <c r="AU1017" s="203"/>
      <c r="AV1017" s="203"/>
      <c r="AW1017" s="203"/>
      <c r="AX1017" s="203"/>
      <c r="AY1017" s="203"/>
      <c r="AZ1017" s="203"/>
      <c r="BA1017" s="203"/>
      <c r="BB1017" s="204"/>
      <c r="BC1017" s="204"/>
      <c r="BD1017" s="204"/>
      <c r="BE1017" s="204"/>
      <c r="BF1017" s="204"/>
      <c r="BG1017" s="204"/>
      <c r="BH1017" s="204"/>
      <c r="BI1017" s="204"/>
      <c r="BJ1017" s="204"/>
      <c r="BK1017" s="204"/>
      <c r="BL1017" s="204"/>
      <c r="BM1017" s="204"/>
      <c r="BN1017" s="204"/>
      <c r="BO1017" s="204"/>
      <c r="BP1017" s="204"/>
      <c r="BQ1017" s="204"/>
      <c r="BR1017" s="204"/>
      <c r="BS1017" s="204"/>
      <c r="BT1017" s="204"/>
      <c r="BU1017" s="204"/>
      <c r="BV1017" s="205"/>
      <c r="BW1017" s="205"/>
      <c r="BX1017" s="205"/>
      <c r="BY1017" s="204"/>
      <c r="BZ1017" s="204"/>
      <c r="CA1017" s="204"/>
      <c r="CB1017" s="205"/>
      <c r="CC1017" s="204"/>
      <c r="CD1017" s="205"/>
      <c r="CE1017" s="204"/>
      <c r="CF1017" s="204"/>
      <c r="CG1017" s="204"/>
      <c r="CH1017" s="206"/>
      <c r="CI1017" s="204"/>
      <c r="CJ1017" s="204"/>
      <c r="CK1017" s="204"/>
      <c r="CL1017" s="204"/>
      <c r="CM1017" s="204"/>
      <c r="CN1017" s="206"/>
      <c r="CO1017" s="204"/>
      <c r="CP1017" s="204"/>
      <c r="CQ1017" s="204"/>
      <c r="CR1017" s="207"/>
      <c r="CS1017" s="207"/>
      <c r="CT1017" s="208"/>
      <c r="CU1017" s="209"/>
      <c r="CV1017" s="208"/>
      <c r="CW1017" s="207"/>
      <c r="CX1017" s="207"/>
      <c r="CY1017" s="207"/>
    </row>
    <row r="1018" spans="3:103">
      <c r="Z1018" s="198"/>
      <c r="AA1018" s="198"/>
      <c r="AB1018" s="199"/>
      <c r="AC1018" s="199"/>
      <c r="AD1018" s="199"/>
      <c r="AE1018" s="202"/>
      <c r="AF1018" s="202"/>
      <c r="AG1018" s="202"/>
      <c r="AH1018" s="203"/>
      <c r="AI1018" s="203"/>
      <c r="AJ1018" s="203"/>
      <c r="AK1018" s="203"/>
      <c r="AL1018" s="203"/>
      <c r="AM1018" s="203"/>
      <c r="AN1018" s="203"/>
      <c r="AO1018" s="203"/>
      <c r="AP1018" s="203"/>
      <c r="AQ1018" s="203"/>
      <c r="AR1018" s="203"/>
      <c r="AS1018" s="203"/>
      <c r="AT1018" s="203"/>
      <c r="AU1018" s="203"/>
      <c r="AV1018" s="203"/>
      <c r="AW1018" s="203"/>
      <c r="AX1018" s="203"/>
      <c r="AY1018" s="203"/>
      <c r="AZ1018" s="203"/>
      <c r="BA1018" s="203"/>
      <c r="BB1018" s="203"/>
      <c r="BC1018" s="204"/>
      <c r="BD1018" s="204"/>
      <c r="BE1018" s="204"/>
      <c r="BF1018" s="204"/>
      <c r="BG1018" s="204"/>
      <c r="BH1018" s="204"/>
      <c r="BI1018" s="204"/>
      <c r="BJ1018" s="204"/>
      <c r="BK1018" s="204"/>
      <c r="BL1018" s="204"/>
      <c r="BM1018" s="204"/>
      <c r="BN1018" s="204"/>
      <c r="BO1018" s="204"/>
      <c r="BP1018" s="204"/>
      <c r="BQ1018" s="204"/>
      <c r="BR1018" s="204"/>
      <c r="BS1018" s="204"/>
      <c r="BT1018" s="204"/>
      <c r="BU1018" s="204"/>
      <c r="BV1018" s="205"/>
      <c r="BW1018" s="205"/>
      <c r="BX1018" s="205"/>
      <c r="BY1018" s="204"/>
      <c r="BZ1018" s="204"/>
      <c r="CA1018" s="204"/>
      <c r="CB1018" s="205"/>
      <c r="CC1018" s="204"/>
      <c r="CD1018" s="205"/>
      <c r="CE1018" s="204"/>
      <c r="CF1018" s="204"/>
      <c r="CG1018" s="204"/>
      <c r="CH1018" s="206"/>
      <c r="CI1018" s="204"/>
      <c r="CJ1018" s="204"/>
      <c r="CK1018" s="204"/>
      <c r="CL1018" s="204"/>
      <c r="CM1018" s="204"/>
      <c r="CN1018" s="206"/>
      <c r="CO1018" s="204"/>
      <c r="CP1018" s="204"/>
      <c r="CQ1018" s="204"/>
      <c r="CR1018" s="204"/>
      <c r="CS1018" s="207"/>
      <c r="CT1018" s="208"/>
      <c r="CU1018" s="209"/>
      <c r="CV1018" s="208"/>
      <c r="CW1018" s="207"/>
      <c r="CX1018" s="207"/>
      <c r="CY1018" s="207"/>
    </row>
    <row r="1019" spans="3:103">
      <c r="C1019" s="192"/>
      <c r="D1019" s="192"/>
      <c r="E1019" s="192"/>
      <c r="F1019" s="192"/>
      <c r="G1019" s="193"/>
      <c r="H1019" s="192"/>
      <c r="I1019" s="192"/>
      <c r="J1019" s="194"/>
      <c r="K1019" s="195"/>
      <c r="L1019" s="195"/>
      <c r="M1019" s="196"/>
      <c r="N1019" s="197"/>
      <c r="O1019" s="196"/>
      <c r="P1019" s="198"/>
      <c r="Q1019" s="198"/>
      <c r="R1019" s="199"/>
      <c r="S1019" s="199"/>
      <c r="T1019" s="198"/>
      <c r="U1019" s="199"/>
      <c r="V1019" s="199"/>
      <c r="W1019" s="199"/>
      <c r="X1019" s="198"/>
      <c r="Y1019" s="200"/>
    </row>
    <row r="1020" spans="3:103">
      <c r="D1020" s="192"/>
      <c r="E1020" s="192"/>
      <c r="F1020" s="192"/>
      <c r="H1020" s="192"/>
      <c r="I1020" s="192"/>
      <c r="J1020" s="194"/>
      <c r="K1020" s="192"/>
      <c r="L1020" s="195"/>
      <c r="M1020" s="195"/>
      <c r="N1020" s="197"/>
      <c r="O1020" s="196"/>
      <c r="P1020" s="196"/>
      <c r="Q1020" s="198"/>
      <c r="R1020" s="199"/>
      <c r="S1020" s="199"/>
      <c r="T1020" s="198"/>
      <c r="U1020" s="199"/>
      <c r="V1020" s="199"/>
      <c r="W1020" s="199"/>
      <c r="X1020" s="198"/>
      <c r="Y1020" s="200"/>
      <c r="Z1020" s="198"/>
      <c r="AA1020" s="198"/>
      <c r="AB1020" s="199"/>
      <c r="AC1020" s="199"/>
      <c r="AD1020" s="201"/>
      <c r="AE1020" s="202"/>
      <c r="AF1020" s="202"/>
      <c r="AG1020" s="203"/>
      <c r="AH1020" s="203"/>
      <c r="AI1020" s="203"/>
      <c r="AJ1020" s="203"/>
      <c r="AK1020" s="203"/>
      <c r="AL1020" s="203"/>
      <c r="AM1020" s="203"/>
      <c r="AN1020" s="203"/>
      <c r="AO1020" s="203"/>
      <c r="AP1020" s="203"/>
      <c r="AQ1020" s="203"/>
      <c r="AR1020" s="203"/>
      <c r="AS1020" s="203"/>
      <c r="AT1020" s="203"/>
      <c r="AU1020" s="203"/>
      <c r="AV1020" s="203"/>
      <c r="AW1020" s="203"/>
      <c r="AX1020" s="203"/>
      <c r="AY1020" s="203"/>
      <c r="AZ1020" s="203"/>
      <c r="BA1020" s="203"/>
      <c r="BB1020" s="204"/>
      <c r="BC1020" s="204"/>
      <c r="BD1020" s="204"/>
      <c r="BE1020" s="204"/>
      <c r="BF1020" s="204"/>
      <c r="BG1020" s="204"/>
      <c r="BH1020" s="204"/>
      <c r="BI1020" s="204"/>
      <c r="BJ1020" s="204"/>
      <c r="BK1020" s="204"/>
      <c r="BL1020" s="204"/>
      <c r="BM1020" s="204"/>
      <c r="BN1020" s="204"/>
      <c r="BO1020" s="204"/>
      <c r="BP1020" s="204"/>
      <c r="BQ1020" s="204"/>
      <c r="BR1020" s="204"/>
      <c r="BS1020" s="204"/>
      <c r="BT1020" s="204"/>
      <c r="BU1020" s="204"/>
      <c r="BV1020" s="205"/>
      <c r="BW1020" s="205"/>
      <c r="BX1020" s="205"/>
      <c r="BY1020" s="204"/>
      <c r="BZ1020" s="204"/>
      <c r="CA1020" s="204"/>
      <c r="CB1020" s="205"/>
      <c r="CC1020" s="204"/>
      <c r="CD1020" s="205"/>
      <c r="CE1020" s="204"/>
      <c r="CF1020" s="204"/>
      <c r="CG1020" s="204"/>
      <c r="CH1020" s="206"/>
      <c r="CI1020" s="204"/>
      <c r="CJ1020" s="204"/>
      <c r="CK1020" s="204"/>
      <c r="CL1020" s="204"/>
      <c r="CM1020" s="204"/>
      <c r="CN1020" s="206"/>
      <c r="CO1020" s="204"/>
      <c r="CP1020" s="204"/>
      <c r="CQ1020" s="204"/>
      <c r="CR1020" s="207"/>
      <c r="CS1020" s="207"/>
      <c r="CT1020" s="208"/>
      <c r="CU1020" s="209"/>
      <c r="CV1020" s="208"/>
      <c r="CW1020" s="207"/>
      <c r="CX1020" s="207"/>
      <c r="CY1020" s="207"/>
    </row>
    <row r="1021" spans="3:103">
      <c r="Z1021" s="198"/>
      <c r="AA1021" s="198"/>
      <c r="AB1021" s="199"/>
      <c r="AC1021" s="199"/>
      <c r="AD1021" s="199"/>
      <c r="AE1021" s="202"/>
      <c r="AF1021" s="202"/>
      <c r="AG1021" s="202"/>
      <c r="AH1021" s="203"/>
      <c r="AI1021" s="203"/>
      <c r="AJ1021" s="203"/>
      <c r="AK1021" s="203"/>
      <c r="AL1021" s="203"/>
      <c r="AM1021" s="203"/>
      <c r="AN1021" s="203"/>
      <c r="AO1021" s="203"/>
      <c r="AP1021" s="203"/>
      <c r="AQ1021" s="203"/>
      <c r="AR1021" s="203"/>
      <c r="AS1021" s="203"/>
      <c r="AT1021" s="203"/>
      <c r="AU1021" s="203"/>
      <c r="AV1021" s="203"/>
      <c r="AW1021" s="203"/>
      <c r="AX1021" s="203"/>
      <c r="AY1021" s="203"/>
      <c r="AZ1021" s="203"/>
      <c r="BA1021" s="203"/>
      <c r="BB1021" s="203"/>
      <c r="BC1021" s="204"/>
      <c r="BD1021" s="204"/>
      <c r="BE1021" s="204"/>
      <c r="BF1021" s="204"/>
      <c r="BG1021" s="204"/>
      <c r="BH1021" s="204"/>
      <c r="BI1021" s="204"/>
      <c r="BJ1021" s="204"/>
      <c r="BK1021" s="204"/>
      <c r="BL1021" s="204"/>
      <c r="BM1021" s="204"/>
      <c r="BN1021" s="204"/>
      <c r="BO1021" s="204"/>
      <c r="BP1021" s="204"/>
      <c r="BQ1021" s="204"/>
      <c r="BR1021" s="204"/>
      <c r="BS1021" s="204"/>
      <c r="BT1021" s="204"/>
      <c r="BU1021" s="204"/>
      <c r="BV1021" s="205"/>
      <c r="BW1021" s="205"/>
      <c r="BX1021" s="205"/>
      <c r="BY1021" s="204"/>
      <c r="BZ1021" s="204"/>
      <c r="CA1021" s="204"/>
      <c r="CB1021" s="205"/>
      <c r="CC1021" s="204"/>
      <c r="CD1021" s="205"/>
      <c r="CE1021" s="204"/>
      <c r="CF1021" s="204"/>
      <c r="CG1021" s="204"/>
      <c r="CH1021" s="206"/>
      <c r="CI1021" s="204"/>
      <c r="CJ1021" s="204"/>
      <c r="CK1021" s="204"/>
      <c r="CL1021" s="204"/>
      <c r="CM1021" s="204"/>
      <c r="CN1021" s="206"/>
      <c r="CO1021" s="204"/>
      <c r="CP1021" s="204"/>
      <c r="CQ1021" s="204"/>
      <c r="CR1021" s="204"/>
      <c r="CS1021" s="207"/>
      <c r="CT1021" s="208"/>
      <c r="CU1021" s="209"/>
      <c r="CV1021" s="208"/>
      <c r="CW1021" s="207"/>
      <c r="CX1021" s="207"/>
      <c r="CY1021" s="207"/>
    </row>
    <row r="1025" spans="3:103">
      <c r="C1025" s="192"/>
      <c r="D1025" s="192"/>
      <c r="E1025" s="192"/>
      <c r="F1025" s="192"/>
      <c r="G1025" s="193"/>
      <c r="H1025" s="192"/>
      <c r="I1025" s="192"/>
      <c r="J1025" s="194"/>
      <c r="K1025" s="195"/>
      <c r="L1025" s="195"/>
      <c r="M1025" s="196"/>
      <c r="N1025" s="197"/>
      <c r="O1025" s="196"/>
      <c r="P1025" s="198"/>
      <c r="Q1025" s="198"/>
      <c r="R1025" s="199"/>
      <c r="S1025" s="199"/>
      <c r="T1025" s="198"/>
      <c r="U1025" s="199"/>
      <c r="V1025" s="199"/>
      <c r="W1025" s="199"/>
      <c r="X1025" s="198"/>
      <c r="Y1025" s="200"/>
    </row>
    <row r="1026" spans="3:103">
      <c r="D1026" s="192"/>
      <c r="E1026" s="192"/>
      <c r="F1026" s="192"/>
      <c r="H1026" s="192"/>
      <c r="I1026" s="192"/>
      <c r="J1026" s="194"/>
      <c r="K1026" s="192"/>
      <c r="L1026" s="195"/>
      <c r="M1026" s="195"/>
      <c r="N1026" s="197"/>
      <c r="O1026" s="196"/>
      <c r="P1026" s="196"/>
      <c r="Q1026" s="198"/>
      <c r="R1026" s="199"/>
      <c r="S1026" s="199"/>
      <c r="T1026" s="198"/>
      <c r="U1026" s="199"/>
      <c r="V1026" s="199"/>
      <c r="W1026" s="199"/>
      <c r="X1026" s="198"/>
      <c r="Y1026" s="200"/>
      <c r="Z1026" s="198"/>
      <c r="AA1026" s="198"/>
      <c r="AB1026" s="199"/>
      <c r="AC1026" s="199"/>
      <c r="AD1026" s="201"/>
      <c r="AE1026" s="202"/>
      <c r="AF1026" s="202"/>
      <c r="AG1026" s="203"/>
      <c r="AH1026" s="203"/>
      <c r="AI1026" s="203"/>
      <c r="AJ1026" s="203"/>
      <c r="AK1026" s="203"/>
      <c r="AL1026" s="203"/>
      <c r="AM1026" s="203"/>
      <c r="AN1026" s="203"/>
      <c r="AO1026" s="203"/>
      <c r="AP1026" s="203"/>
      <c r="AQ1026" s="203"/>
      <c r="AR1026" s="203"/>
      <c r="AS1026" s="203"/>
      <c r="AT1026" s="203"/>
      <c r="AU1026" s="203"/>
      <c r="AV1026" s="203"/>
      <c r="AW1026" s="203"/>
      <c r="AX1026" s="203"/>
      <c r="AY1026" s="203"/>
      <c r="AZ1026" s="203"/>
      <c r="BA1026" s="203"/>
      <c r="BB1026" s="204"/>
      <c r="BC1026" s="204"/>
      <c r="BD1026" s="204"/>
      <c r="BE1026" s="204"/>
      <c r="BF1026" s="204"/>
      <c r="BG1026" s="204"/>
      <c r="BH1026" s="204"/>
      <c r="BI1026" s="204"/>
      <c r="BJ1026" s="204"/>
      <c r="BK1026" s="204"/>
      <c r="BL1026" s="204"/>
      <c r="BM1026" s="204"/>
      <c r="BN1026" s="204"/>
      <c r="BO1026" s="204"/>
      <c r="BP1026" s="204"/>
      <c r="BQ1026" s="204"/>
      <c r="BR1026" s="204"/>
      <c r="BS1026" s="204"/>
      <c r="BT1026" s="204"/>
      <c r="BU1026" s="204"/>
      <c r="BV1026" s="205"/>
      <c r="BW1026" s="205"/>
      <c r="BX1026" s="205"/>
      <c r="BY1026" s="204"/>
      <c r="BZ1026" s="204"/>
      <c r="CA1026" s="204"/>
      <c r="CB1026" s="205"/>
      <c r="CC1026" s="204"/>
      <c r="CD1026" s="205"/>
      <c r="CE1026" s="204"/>
      <c r="CF1026" s="204"/>
      <c r="CG1026" s="204"/>
      <c r="CH1026" s="206"/>
      <c r="CI1026" s="204"/>
      <c r="CJ1026" s="204"/>
      <c r="CK1026" s="204"/>
      <c r="CL1026" s="204"/>
      <c r="CM1026" s="204"/>
      <c r="CN1026" s="206"/>
      <c r="CO1026" s="204"/>
      <c r="CP1026" s="204"/>
      <c r="CQ1026" s="204"/>
      <c r="CR1026" s="207"/>
      <c r="CS1026" s="207"/>
      <c r="CT1026" s="208"/>
      <c r="CU1026" s="209"/>
      <c r="CV1026" s="208"/>
      <c r="CW1026" s="207"/>
      <c r="CX1026" s="207"/>
      <c r="CY1026" s="207"/>
    </row>
    <row r="1027" spans="3:103">
      <c r="Z1027" s="198"/>
      <c r="AA1027" s="198"/>
      <c r="AB1027" s="199"/>
      <c r="AC1027" s="199"/>
      <c r="AD1027" s="199"/>
      <c r="AE1027" s="202"/>
      <c r="AF1027" s="202"/>
      <c r="AG1027" s="202"/>
      <c r="AH1027" s="203"/>
      <c r="AI1027" s="203"/>
      <c r="AJ1027" s="203"/>
      <c r="AK1027" s="203"/>
      <c r="AL1027" s="203"/>
      <c r="AM1027" s="203"/>
      <c r="AN1027" s="203"/>
      <c r="AO1027" s="203"/>
      <c r="AP1027" s="203"/>
      <c r="AQ1027" s="203"/>
      <c r="AR1027" s="203"/>
      <c r="AS1027" s="203"/>
      <c r="AT1027" s="203"/>
      <c r="AU1027" s="203"/>
      <c r="AV1027" s="203"/>
      <c r="AW1027" s="203"/>
      <c r="AX1027" s="203"/>
      <c r="AY1027" s="203"/>
      <c r="AZ1027" s="203"/>
      <c r="BA1027" s="203"/>
      <c r="BB1027" s="203"/>
      <c r="BC1027" s="204"/>
      <c r="BD1027" s="204"/>
      <c r="BE1027" s="204"/>
      <c r="BF1027" s="204"/>
      <c r="BG1027" s="204"/>
      <c r="BH1027" s="204"/>
      <c r="BI1027" s="204"/>
      <c r="BJ1027" s="204"/>
      <c r="BK1027" s="204"/>
      <c r="BL1027" s="204"/>
      <c r="BM1027" s="204"/>
      <c r="BN1027" s="204"/>
      <c r="BO1027" s="204"/>
      <c r="BP1027" s="204"/>
      <c r="BQ1027" s="204"/>
      <c r="BR1027" s="204"/>
      <c r="BS1027" s="204"/>
      <c r="BT1027" s="204"/>
      <c r="BU1027" s="204"/>
      <c r="BV1027" s="205"/>
      <c r="BW1027" s="205"/>
      <c r="BX1027" s="205"/>
      <c r="BY1027" s="204"/>
      <c r="BZ1027" s="204"/>
      <c r="CA1027" s="204"/>
      <c r="CB1027" s="205"/>
      <c r="CC1027" s="204"/>
      <c r="CD1027" s="205"/>
      <c r="CE1027" s="204"/>
      <c r="CF1027" s="204"/>
      <c r="CG1027" s="204"/>
      <c r="CH1027" s="206"/>
      <c r="CI1027" s="204"/>
      <c r="CJ1027" s="204"/>
      <c r="CK1027" s="204"/>
      <c r="CL1027" s="204"/>
      <c r="CM1027" s="204"/>
      <c r="CN1027" s="206"/>
      <c r="CO1027" s="204"/>
      <c r="CP1027" s="204"/>
      <c r="CQ1027" s="204"/>
      <c r="CR1027" s="204"/>
      <c r="CS1027" s="207"/>
      <c r="CT1027" s="208"/>
      <c r="CU1027" s="209"/>
      <c r="CV1027" s="208"/>
      <c r="CW1027" s="207"/>
      <c r="CX1027" s="207"/>
      <c r="CY1027" s="207"/>
    </row>
    <row r="1028" spans="3:103">
      <c r="C1028" s="192"/>
      <c r="D1028" s="192"/>
      <c r="E1028" s="192"/>
      <c r="F1028" s="192"/>
      <c r="G1028" s="193"/>
      <c r="H1028" s="192"/>
      <c r="I1028" s="192"/>
      <c r="J1028" s="194"/>
      <c r="K1028" s="195"/>
      <c r="L1028" s="195"/>
      <c r="M1028" s="196"/>
      <c r="N1028" s="197"/>
      <c r="O1028" s="196"/>
      <c r="P1028" s="198"/>
      <c r="Q1028" s="198"/>
      <c r="R1028" s="199"/>
      <c r="S1028" s="199"/>
      <c r="T1028" s="198"/>
      <c r="U1028" s="199"/>
      <c r="V1028" s="199"/>
      <c r="W1028" s="199"/>
      <c r="X1028" s="198"/>
      <c r="Y1028" s="200"/>
    </row>
    <row r="1029" spans="3:103">
      <c r="D1029" s="192"/>
      <c r="E1029" s="192"/>
      <c r="F1029" s="192"/>
      <c r="H1029" s="192"/>
      <c r="I1029" s="192"/>
      <c r="J1029" s="194"/>
      <c r="K1029" s="192"/>
      <c r="L1029" s="195"/>
      <c r="M1029" s="195"/>
      <c r="N1029" s="197"/>
      <c r="O1029" s="196"/>
      <c r="P1029" s="196"/>
      <c r="Q1029" s="198"/>
      <c r="R1029" s="199"/>
      <c r="S1029" s="199"/>
      <c r="T1029" s="198"/>
      <c r="U1029" s="199"/>
      <c r="V1029" s="199"/>
      <c r="W1029" s="199"/>
      <c r="X1029" s="198"/>
      <c r="Y1029" s="200"/>
      <c r="Z1029" s="198"/>
      <c r="AA1029" s="198"/>
      <c r="AB1029" s="199"/>
      <c r="AC1029" s="199"/>
      <c r="AD1029" s="201"/>
      <c r="AE1029" s="202"/>
      <c r="AF1029" s="202"/>
      <c r="AG1029" s="203"/>
      <c r="AH1029" s="203"/>
      <c r="AI1029" s="203"/>
      <c r="AJ1029" s="203"/>
      <c r="AK1029" s="203"/>
      <c r="AL1029" s="203"/>
      <c r="AM1029" s="203"/>
      <c r="AN1029" s="203"/>
      <c r="AO1029" s="203"/>
      <c r="AP1029" s="203"/>
      <c r="AQ1029" s="203"/>
      <c r="AR1029" s="203"/>
      <c r="AS1029" s="203"/>
      <c r="AT1029" s="203"/>
      <c r="AU1029" s="203"/>
      <c r="AV1029" s="203"/>
      <c r="AW1029" s="203"/>
      <c r="AX1029" s="203"/>
      <c r="AY1029" s="203"/>
      <c r="AZ1029" s="203"/>
      <c r="BA1029" s="203"/>
      <c r="BB1029" s="204"/>
      <c r="BC1029" s="204"/>
      <c r="BD1029" s="204"/>
      <c r="BE1029" s="204"/>
      <c r="BF1029" s="204"/>
      <c r="BG1029" s="204"/>
      <c r="BH1029" s="204"/>
      <c r="BI1029" s="204"/>
      <c r="BJ1029" s="204"/>
      <c r="BK1029" s="204"/>
      <c r="BL1029" s="204"/>
      <c r="BM1029" s="204"/>
      <c r="BN1029" s="204"/>
      <c r="BO1029" s="204"/>
      <c r="BP1029" s="204"/>
      <c r="BQ1029" s="204"/>
      <c r="BR1029" s="204"/>
      <c r="BS1029" s="204"/>
      <c r="BT1029" s="204"/>
      <c r="BU1029" s="204"/>
      <c r="BV1029" s="205"/>
      <c r="BW1029" s="205"/>
      <c r="BX1029" s="205"/>
      <c r="BY1029" s="204"/>
      <c r="BZ1029" s="204"/>
      <c r="CA1029" s="204"/>
      <c r="CB1029" s="205"/>
      <c r="CC1029" s="204"/>
      <c r="CD1029" s="205"/>
      <c r="CE1029" s="204"/>
      <c r="CF1029" s="204"/>
      <c r="CG1029" s="204"/>
      <c r="CH1029" s="206"/>
      <c r="CI1029" s="204"/>
      <c r="CJ1029" s="204"/>
      <c r="CK1029" s="204"/>
      <c r="CL1029" s="204"/>
      <c r="CM1029" s="204"/>
      <c r="CN1029" s="206"/>
      <c r="CO1029" s="204"/>
      <c r="CP1029" s="204"/>
      <c r="CQ1029" s="204"/>
      <c r="CR1029" s="207"/>
      <c r="CS1029" s="207"/>
      <c r="CT1029" s="208"/>
      <c r="CU1029" s="209"/>
      <c r="CV1029" s="208"/>
      <c r="CW1029" s="207"/>
      <c r="CX1029" s="207"/>
      <c r="CY1029" s="207"/>
    </row>
    <row r="1030" spans="3:103">
      <c r="Z1030" s="198"/>
      <c r="AA1030" s="198"/>
      <c r="AB1030" s="199"/>
      <c r="AC1030" s="199"/>
      <c r="AD1030" s="199"/>
      <c r="AE1030" s="202"/>
      <c r="AF1030" s="202"/>
      <c r="AG1030" s="202"/>
      <c r="AH1030" s="203"/>
      <c r="AI1030" s="203"/>
      <c r="AJ1030" s="203"/>
      <c r="AK1030" s="203"/>
      <c r="AL1030" s="203"/>
      <c r="AM1030" s="203"/>
      <c r="AN1030" s="203"/>
      <c r="AO1030" s="203"/>
      <c r="AP1030" s="203"/>
      <c r="AQ1030" s="203"/>
      <c r="AR1030" s="203"/>
      <c r="AS1030" s="203"/>
      <c r="AT1030" s="203"/>
      <c r="AU1030" s="203"/>
      <c r="AV1030" s="203"/>
      <c r="AW1030" s="203"/>
      <c r="AX1030" s="203"/>
      <c r="AY1030" s="203"/>
      <c r="AZ1030" s="203"/>
      <c r="BA1030" s="203"/>
      <c r="BB1030" s="203"/>
      <c r="BC1030" s="204"/>
      <c r="BD1030" s="204"/>
      <c r="BE1030" s="204"/>
      <c r="BF1030" s="204"/>
      <c r="BG1030" s="204"/>
      <c r="BH1030" s="204"/>
      <c r="BI1030" s="204"/>
      <c r="BJ1030" s="204"/>
      <c r="BK1030" s="204"/>
      <c r="BL1030" s="204"/>
      <c r="BM1030" s="204"/>
      <c r="BN1030" s="204"/>
      <c r="BO1030" s="204"/>
      <c r="BP1030" s="204"/>
      <c r="BQ1030" s="204"/>
      <c r="BR1030" s="204"/>
      <c r="BS1030" s="204"/>
      <c r="BT1030" s="204"/>
      <c r="BU1030" s="204"/>
      <c r="BV1030" s="205"/>
      <c r="BW1030" s="205"/>
      <c r="BX1030" s="205"/>
      <c r="BY1030" s="204"/>
      <c r="BZ1030" s="204"/>
      <c r="CA1030" s="204"/>
      <c r="CB1030" s="205"/>
      <c r="CC1030" s="204"/>
      <c r="CD1030" s="205"/>
      <c r="CE1030" s="204"/>
      <c r="CF1030" s="204"/>
      <c r="CG1030" s="204"/>
      <c r="CH1030" s="206"/>
      <c r="CI1030" s="204"/>
      <c r="CJ1030" s="204"/>
      <c r="CK1030" s="204"/>
      <c r="CL1030" s="204"/>
      <c r="CM1030" s="204"/>
      <c r="CN1030" s="206"/>
      <c r="CO1030" s="204"/>
      <c r="CP1030" s="204"/>
      <c r="CQ1030" s="204"/>
      <c r="CR1030" s="204"/>
      <c r="CS1030" s="207"/>
      <c r="CT1030" s="208"/>
      <c r="CU1030" s="209"/>
      <c r="CV1030" s="208"/>
      <c r="CW1030" s="207"/>
      <c r="CX1030" s="207"/>
      <c r="CY1030" s="207"/>
    </row>
    <row r="1034" spans="3:103">
      <c r="C1034" s="192"/>
      <c r="D1034" s="192"/>
      <c r="E1034" s="192"/>
      <c r="F1034" s="192"/>
      <c r="G1034" s="193"/>
      <c r="H1034" s="192"/>
      <c r="I1034" s="192"/>
      <c r="J1034" s="194"/>
      <c r="K1034" s="195"/>
      <c r="L1034" s="195"/>
      <c r="M1034" s="196"/>
      <c r="N1034" s="197"/>
      <c r="O1034" s="196"/>
      <c r="P1034" s="198"/>
      <c r="Q1034" s="198"/>
      <c r="R1034" s="199"/>
      <c r="S1034" s="199"/>
      <c r="T1034" s="198"/>
      <c r="U1034" s="199"/>
      <c r="V1034" s="199"/>
      <c r="W1034" s="199"/>
      <c r="X1034" s="198"/>
      <c r="Y1034" s="200"/>
    </row>
    <row r="1035" spans="3:103">
      <c r="D1035" s="192"/>
      <c r="E1035" s="192"/>
      <c r="F1035" s="192"/>
      <c r="H1035" s="192"/>
      <c r="I1035" s="192"/>
      <c r="J1035" s="194"/>
      <c r="K1035" s="192"/>
      <c r="L1035" s="195"/>
      <c r="M1035" s="195"/>
      <c r="N1035" s="197"/>
      <c r="O1035" s="196"/>
      <c r="P1035" s="196"/>
      <c r="Q1035" s="198"/>
      <c r="R1035" s="199"/>
      <c r="S1035" s="199"/>
      <c r="T1035" s="198"/>
      <c r="U1035" s="199"/>
      <c r="V1035" s="199"/>
      <c r="W1035" s="199"/>
      <c r="X1035" s="198"/>
      <c r="Y1035" s="200"/>
      <c r="Z1035" s="198"/>
      <c r="AA1035" s="198"/>
      <c r="AB1035" s="199"/>
      <c r="AC1035" s="199"/>
      <c r="AD1035" s="201"/>
      <c r="AE1035" s="202"/>
      <c r="AF1035" s="202"/>
      <c r="AG1035" s="203"/>
      <c r="AH1035" s="203"/>
      <c r="AI1035" s="203"/>
      <c r="AJ1035" s="203"/>
      <c r="AK1035" s="203"/>
      <c r="AL1035" s="203"/>
      <c r="AM1035" s="203"/>
      <c r="AN1035" s="203"/>
      <c r="AO1035" s="203"/>
      <c r="AP1035" s="203"/>
      <c r="AQ1035" s="203"/>
      <c r="AR1035" s="203"/>
      <c r="AS1035" s="203"/>
      <c r="AT1035" s="203"/>
      <c r="AU1035" s="203"/>
      <c r="AV1035" s="203"/>
      <c r="AW1035" s="203"/>
      <c r="AX1035" s="203"/>
      <c r="AY1035" s="203"/>
      <c r="AZ1035" s="203"/>
      <c r="BA1035" s="203"/>
      <c r="BB1035" s="204"/>
      <c r="BC1035" s="204"/>
      <c r="BD1035" s="204"/>
      <c r="BE1035" s="204"/>
      <c r="BF1035" s="204"/>
      <c r="BG1035" s="204"/>
      <c r="BH1035" s="204"/>
      <c r="BI1035" s="204"/>
      <c r="BJ1035" s="204"/>
      <c r="BK1035" s="204"/>
      <c r="BL1035" s="204"/>
      <c r="BM1035" s="204"/>
      <c r="BN1035" s="204"/>
      <c r="BO1035" s="204"/>
      <c r="BP1035" s="204"/>
      <c r="BQ1035" s="204"/>
      <c r="BR1035" s="204"/>
      <c r="BS1035" s="204"/>
      <c r="BT1035" s="204"/>
      <c r="BU1035" s="204"/>
      <c r="BV1035" s="205"/>
      <c r="BW1035" s="205"/>
      <c r="BX1035" s="205"/>
      <c r="BY1035" s="204"/>
      <c r="BZ1035" s="204"/>
      <c r="CA1035" s="204"/>
      <c r="CB1035" s="205"/>
      <c r="CC1035" s="204"/>
      <c r="CD1035" s="205"/>
      <c r="CE1035" s="204"/>
      <c r="CF1035" s="204"/>
      <c r="CG1035" s="204"/>
      <c r="CH1035" s="206"/>
      <c r="CI1035" s="204"/>
      <c r="CJ1035" s="204"/>
      <c r="CK1035" s="204"/>
      <c r="CL1035" s="204"/>
      <c r="CM1035" s="204"/>
      <c r="CN1035" s="206"/>
      <c r="CO1035" s="204"/>
      <c r="CP1035" s="204"/>
      <c r="CQ1035" s="204"/>
      <c r="CR1035" s="207"/>
      <c r="CS1035" s="207"/>
      <c r="CT1035" s="208"/>
      <c r="CU1035" s="209"/>
      <c r="CV1035" s="208"/>
      <c r="CW1035" s="207"/>
      <c r="CX1035" s="207"/>
      <c r="CY1035" s="207"/>
    </row>
    <row r="1036" spans="3:103">
      <c r="Z1036" s="198"/>
      <c r="AA1036" s="198"/>
      <c r="AB1036" s="199"/>
      <c r="AC1036" s="199"/>
      <c r="AD1036" s="199"/>
      <c r="AE1036" s="202"/>
      <c r="AF1036" s="202"/>
      <c r="AG1036" s="202"/>
      <c r="AH1036" s="203"/>
      <c r="AI1036" s="203"/>
      <c r="AJ1036" s="203"/>
      <c r="AK1036" s="203"/>
      <c r="AL1036" s="203"/>
      <c r="AM1036" s="203"/>
      <c r="AN1036" s="203"/>
      <c r="AO1036" s="203"/>
      <c r="AP1036" s="203"/>
      <c r="AQ1036" s="203"/>
      <c r="AR1036" s="203"/>
      <c r="AS1036" s="203"/>
      <c r="AT1036" s="203"/>
      <c r="AU1036" s="203"/>
      <c r="AV1036" s="203"/>
      <c r="AW1036" s="203"/>
      <c r="AX1036" s="203"/>
      <c r="AY1036" s="203"/>
      <c r="AZ1036" s="203"/>
      <c r="BA1036" s="203"/>
      <c r="BB1036" s="203"/>
      <c r="BC1036" s="204"/>
      <c r="BD1036" s="204"/>
      <c r="BE1036" s="204"/>
      <c r="BF1036" s="204"/>
      <c r="BG1036" s="204"/>
      <c r="BH1036" s="204"/>
      <c r="BI1036" s="204"/>
      <c r="BJ1036" s="204"/>
      <c r="BK1036" s="204"/>
      <c r="BL1036" s="204"/>
      <c r="BM1036" s="204"/>
      <c r="BN1036" s="204"/>
      <c r="BO1036" s="204"/>
      <c r="BP1036" s="204"/>
      <c r="BQ1036" s="204"/>
      <c r="BR1036" s="204"/>
      <c r="BS1036" s="204"/>
      <c r="BT1036" s="204"/>
      <c r="BU1036" s="204"/>
      <c r="BV1036" s="205"/>
      <c r="BW1036" s="205"/>
      <c r="BX1036" s="205"/>
      <c r="BY1036" s="204"/>
      <c r="BZ1036" s="204"/>
      <c r="CA1036" s="204"/>
      <c r="CB1036" s="205"/>
      <c r="CC1036" s="204"/>
      <c r="CD1036" s="205"/>
      <c r="CE1036" s="204"/>
      <c r="CF1036" s="204"/>
      <c r="CG1036" s="204"/>
      <c r="CH1036" s="206"/>
      <c r="CI1036" s="204"/>
      <c r="CJ1036" s="204"/>
      <c r="CK1036" s="204"/>
      <c r="CL1036" s="204"/>
      <c r="CM1036" s="204"/>
      <c r="CN1036" s="206"/>
      <c r="CO1036" s="204"/>
      <c r="CP1036" s="204"/>
      <c r="CQ1036" s="204"/>
      <c r="CR1036" s="204"/>
      <c r="CS1036" s="207"/>
      <c r="CT1036" s="208"/>
      <c r="CU1036" s="209"/>
      <c r="CV1036" s="208"/>
      <c r="CW1036" s="207"/>
      <c r="CX1036" s="207"/>
      <c r="CY1036" s="207"/>
    </row>
    <row r="1037" spans="3:103">
      <c r="C1037" s="192"/>
      <c r="D1037" s="192"/>
      <c r="E1037" s="192"/>
      <c r="F1037" s="192"/>
      <c r="G1037" s="193"/>
      <c r="H1037" s="192"/>
      <c r="I1037" s="192"/>
      <c r="J1037" s="194"/>
      <c r="K1037" s="195"/>
      <c r="L1037" s="195"/>
      <c r="M1037" s="196"/>
      <c r="N1037" s="197"/>
      <c r="O1037" s="196"/>
      <c r="P1037" s="198"/>
      <c r="Q1037" s="198"/>
      <c r="R1037" s="199"/>
      <c r="S1037" s="199"/>
      <c r="T1037" s="198"/>
      <c r="U1037" s="199"/>
      <c r="V1037" s="199"/>
      <c r="W1037" s="199"/>
      <c r="X1037" s="198"/>
      <c r="Y1037" s="200"/>
    </row>
    <row r="1038" spans="3:103">
      <c r="D1038" s="192"/>
      <c r="E1038" s="192"/>
      <c r="F1038" s="192"/>
      <c r="H1038" s="192"/>
      <c r="I1038" s="192"/>
      <c r="J1038" s="194"/>
      <c r="K1038" s="192"/>
      <c r="L1038" s="195"/>
      <c r="M1038" s="195"/>
      <c r="N1038" s="197"/>
      <c r="O1038" s="196"/>
      <c r="P1038" s="196"/>
      <c r="Q1038" s="198"/>
      <c r="R1038" s="199"/>
      <c r="S1038" s="199"/>
      <c r="T1038" s="198"/>
      <c r="U1038" s="199"/>
      <c r="V1038" s="199"/>
      <c r="W1038" s="199"/>
      <c r="X1038" s="198"/>
      <c r="Y1038" s="200"/>
      <c r="Z1038" s="198"/>
      <c r="AA1038" s="198"/>
      <c r="AB1038" s="199"/>
      <c r="AC1038" s="199"/>
      <c r="AD1038" s="201"/>
      <c r="AE1038" s="202"/>
      <c r="AF1038" s="202"/>
      <c r="AG1038" s="203"/>
      <c r="AH1038" s="203"/>
      <c r="AI1038" s="203"/>
      <c r="AJ1038" s="203"/>
      <c r="AK1038" s="203"/>
      <c r="AL1038" s="203"/>
      <c r="AM1038" s="203"/>
      <c r="AN1038" s="203"/>
      <c r="AO1038" s="203"/>
      <c r="AP1038" s="203"/>
      <c r="AQ1038" s="203"/>
      <c r="AR1038" s="203"/>
      <c r="AS1038" s="203"/>
      <c r="AT1038" s="203"/>
      <c r="AU1038" s="203"/>
      <c r="AV1038" s="203"/>
      <c r="AW1038" s="203"/>
      <c r="AX1038" s="203"/>
      <c r="AY1038" s="203"/>
      <c r="AZ1038" s="203"/>
      <c r="BA1038" s="203"/>
      <c r="BB1038" s="204"/>
      <c r="BC1038" s="204"/>
      <c r="BD1038" s="204"/>
      <c r="BE1038" s="204"/>
      <c r="BF1038" s="204"/>
      <c r="BG1038" s="204"/>
      <c r="BH1038" s="204"/>
      <c r="BI1038" s="204"/>
      <c r="BJ1038" s="204"/>
      <c r="BK1038" s="204"/>
      <c r="BL1038" s="204"/>
      <c r="BM1038" s="204"/>
      <c r="BN1038" s="204"/>
      <c r="BO1038" s="204"/>
      <c r="BP1038" s="204"/>
      <c r="BQ1038" s="204"/>
      <c r="BR1038" s="204"/>
      <c r="BS1038" s="204"/>
      <c r="BT1038" s="204"/>
      <c r="BU1038" s="204"/>
      <c r="BV1038" s="205"/>
      <c r="BW1038" s="205"/>
      <c r="BX1038" s="205"/>
      <c r="BY1038" s="204"/>
      <c r="BZ1038" s="204"/>
      <c r="CA1038" s="204"/>
      <c r="CB1038" s="205"/>
      <c r="CC1038" s="204"/>
      <c r="CD1038" s="205"/>
      <c r="CE1038" s="204"/>
      <c r="CF1038" s="204"/>
      <c r="CG1038" s="204"/>
      <c r="CH1038" s="206"/>
      <c r="CI1038" s="204"/>
      <c r="CJ1038" s="204"/>
      <c r="CK1038" s="204"/>
      <c r="CL1038" s="204"/>
      <c r="CM1038" s="204"/>
      <c r="CN1038" s="206"/>
      <c r="CO1038" s="204"/>
      <c r="CP1038" s="204"/>
      <c r="CQ1038" s="204"/>
      <c r="CR1038" s="207"/>
      <c r="CS1038" s="207"/>
      <c r="CT1038" s="208"/>
      <c r="CU1038" s="209"/>
      <c r="CV1038" s="208"/>
      <c r="CW1038" s="207"/>
      <c r="CX1038" s="207"/>
      <c r="CY1038" s="207"/>
    </row>
    <row r="1039" spans="3:103">
      <c r="Z1039" s="198"/>
      <c r="AA1039" s="198"/>
      <c r="AB1039" s="199"/>
      <c r="AC1039" s="199"/>
      <c r="AD1039" s="199"/>
      <c r="AE1039" s="202"/>
      <c r="AF1039" s="202"/>
      <c r="AG1039" s="202"/>
      <c r="AH1039" s="203"/>
      <c r="AI1039" s="203"/>
      <c r="AJ1039" s="203"/>
      <c r="AK1039" s="203"/>
      <c r="AL1039" s="203"/>
      <c r="AM1039" s="203"/>
      <c r="AN1039" s="203"/>
      <c r="AO1039" s="203"/>
      <c r="AP1039" s="203"/>
      <c r="AQ1039" s="203"/>
      <c r="AR1039" s="203"/>
      <c r="AS1039" s="203"/>
      <c r="AT1039" s="203"/>
      <c r="AU1039" s="203"/>
      <c r="AV1039" s="203"/>
      <c r="AW1039" s="203"/>
      <c r="AX1039" s="203"/>
      <c r="AY1039" s="203"/>
      <c r="AZ1039" s="203"/>
      <c r="BA1039" s="203"/>
      <c r="BB1039" s="203"/>
      <c r="BC1039" s="204"/>
      <c r="BD1039" s="204"/>
      <c r="BE1039" s="204"/>
      <c r="BF1039" s="204"/>
      <c r="BG1039" s="204"/>
      <c r="BH1039" s="204"/>
      <c r="BI1039" s="204"/>
      <c r="BJ1039" s="204"/>
      <c r="BK1039" s="204"/>
      <c r="BL1039" s="204"/>
      <c r="BM1039" s="204"/>
      <c r="BN1039" s="204"/>
      <c r="BO1039" s="204"/>
      <c r="BP1039" s="204"/>
      <c r="BQ1039" s="204"/>
      <c r="BR1039" s="204"/>
      <c r="BS1039" s="204"/>
      <c r="BT1039" s="204"/>
      <c r="BU1039" s="204"/>
      <c r="BV1039" s="205"/>
      <c r="BW1039" s="205"/>
      <c r="BX1039" s="205"/>
      <c r="BY1039" s="204"/>
      <c r="BZ1039" s="204"/>
      <c r="CA1039" s="204"/>
      <c r="CB1039" s="205"/>
      <c r="CC1039" s="204"/>
      <c r="CD1039" s="205"/>
      <c r="CE1039" s="204"/>
      <c r="CF1039" s="204"/>
      <c r="CG1039" s="204"/>
      <c r="CH1039" s="206"/>
      <c r="CI1039" s="204"/>
      <c r="CJ1039" s="204"/>
      <c r="CK1039" s="204"/>
      <c r="CL1039" s="204"/>
      <c r="CM1039" s="204"/>
      <c r="CN1039" s="206"/>
      <c r="CO1039" s="204"/>
      <c r="CP1039" s="204"/>
      <c r="CQ1039" s="204"/>
      <c r="CR1039" s="204"/>
      <c r="CS1039" s="207"/>
      <c r="CT1039" s="208"/>
      <c r="CU1039" s="209"/>
      <c r="CV1039" s="208"/>
      <c r="CW1039" s="207"/>
      <c r="CX1039" s="207"/>
      <c r="CY1039" s="207"/>
    </row>
    <row r="1043" spans="3:103">
      <c r="C1043" s="192"/>
      <c r="D1043" s="192"/>
      <c r="E1043" s="192"/>
      <c r="F1043" s="192"/>
      <c r="G1043" s="193"/>
      <c r="H1043" s="192"/>
      <c r="I1043" s="192"/>
      <c r="J1043" s="194"/>
      <c r="K1043" s="195"/>
      <c r="L1043" s="195"/>
      <c r="M1043" s="196"/>
      <c r="N1043" s="197"/>
      <c r="O1043" s="196"/>
      <c r="P1043" s="198"/>
      <c r="Q1043" s="198"/>
      <c r="R1043" s="199"/>
      <c r="S1043" s="199"/>
      <c r="T1043" s="198"/>
      <c r="U1043" s="199"/>
      <c r="V1043" s="199"/>
      <c r="W1043" s="199"/>
      <c r="X1043" s="198"/>
      <c r="Y1043" s="200"/>
    </row>
    <row r="1044" spans="3:103">
      <c r="D1044" s="192"/>
      <c r="E1044" s="192"/>
      <c r="F1044" s="192"/>
      <c r="H1044" s="192"/>
      <c r="I1044" s="192"/>
      <c r="J1044" s="194"/>
      <c r="K1044" s="192"/>
      <c r="L1044" s="195"/>
      <c r="M1044" s="195"/>
      <c r="N1044" s="197"/>
      <c r="O1044" s="196"/>
      <c r="P1044" s="196"/>
      <c r="Q1044" s="198"/>
      <c r="R1044" s="199"/>
      <c r="S1044" s="199"/>
      <c r="T1044" s="198"/>
      <c r="U1044" s="199"/>
      <c r="V1044" s="199"/>
      <c r="W1044" s="199"/>
      <c r="X1044" s="198"/>
      <c r="Y1044" s="200"/>
      <c r="Z1044" s="198"/>
      <c r="AA1044" s="198"/>
      <c r="AB1044" s="199"/>
      <c r="AC1044" s="199"/>
      <c r="AD1044" s="201"/>
      <c r="AE1044" s="202"/>
      <c r="AF1044" s="202"/>
      <c r="AG1044" s="203"/>
      <c r="AH1044" s="203"/>
      <c r="AI1044" s="203"/>
      <c r="AJ1044" s="203"/>
      <c r="AK1044" s="203"/>
      <c r="AL1044" s="203"/>
      <c r="AM1044" s="203"/>
      <c r="AN1044" s="203"/>
      <c r="AO1044" s="203"/>
      <c r="AP1044" s="203"/>
      <c r="AQ1044" s="203"/>
      <c r="AR1044" s="203"/>
      <c r="AS1044" s="203"/>
      <c r="AT1044" s="203"/>
      <c r="AU1044" s="203"/>
      <c r="AV1044" s="203"/>
      <c r="AW1044" s="203"/>
      <c r="AX1044" s="203"/>
      <c r="AY1044" s="203"/>
      <c r="AZ1044" s="203"/>
      <c r="BA1044" s="203"/>
      <c r="BB1044" s="204"/>
      <c r="BC1044" s="204"/>
      <c r="BD1044" s="204"/>
      <c r="BE1044" s="204"/>
      <c r="BF1044" s="204"/>
      <c r="BG1044" s="204"/>
      <c r="BH1044" s="204"/>
      <c r="BI1044" s="204"/>
      <c r="BJ1044" s="204"/>
      <c r="BK1044" s="204"/>
      <c r="BL1044" s="204"/>
      <c r="BM1044" s="204"/>
      <c r="BN1044" s="204"/>
      <c r="BO1044" s="204"/>
      <c r="BP1044" s="204"/>
      <c r="BQ1044" s="204"/>
      <c r="BR1044" s="204"/>
      <c r="BS1044" s="204"/>
      <c r="BT1044" s="204"/>
      <c r="BU1044" s="204"/>
      <c r="BV1044" s="205"/>
      <c r="BW1044" s="205"/>
      <c r="BX1044" s="205"/>
      <c r="BY1044" s="204"/>
      <c r="BZ1044" s="204"/>
      <c r="CA1044" s="204"/>
      <c r="CB1044" s="205"/>
      <c r="CC1044" s="204"/>
      <c r="CD1044" s="205"/>
      <c r="CE1044" s="204"/>
      <c r="CF1044" s="204"/>
      <c r="CG1044" s="204"/>
      <c r="CH1044" s="206"/>
      <c r="CI1044" s="204"/>
      <c r="CJ1044" s="204"/>
      <c r="CK1044" s="204"/>
      <c r="CL1044" s="204"/>
      <c r="CM1044" s="204"/>
      <c r="CN1044" s="206"/>
      <c r="CO1044" s="204"/>
      <c r="CP1044" s="204"/>
      <c r="CQ1044" s="204"/>
      <c r="CR1044" s="207"/>
      <c r="CS1044" s="207"/>
      <c r="CT1044" s="208"/>
      <c r="CU1044" s="209"/>
      <c r="CV1044" s="208"/>
      <c r="CW1044" s="207"/>
      <c r="CX1044" s="207"/>
      <c r="CY1044" s="207"/>
    </row>
    <row r="1045" spans="3:103">
      <c r="Z1045" s="198"/>
      <c r="AA1045" s="198"/>
      <c r="AB1045" s="199"/>
      <c r="AC1045" s="199"/>
      <c r="AD1045" s="199"/>
      <c r="AE1045" s="202"/>
      <c r="AF1045" s="202"/>
      <c r="AG1045" s="202"/>
      <c r="AH1045" s="203"/>
      <c r="AI1045" s="203"/>
      <c r="AJ1045" s="203"/>
      <c r="AK1045" s="203"/>
      <c r="AL1045" s="203"/>
      <c r="AM1045" s="203"/>
      <c r="AN1045" s="203"/>
      <c r="AO1045" s="203"/>
      <c r="AP1045" s="203"/>
      <c r="AQ1045" s="203"/>
      <c r="AR1045" s="203"/>
      <c r="AS1045" s="203"/>
      <c r="AT1045" s="203"/>
      <c r="AU1045" s="203"/>
      <c r="AV1045" s="203"/>
      <c r="AW1045" s="203"/>
      <c r="AX1045" s="203"/>
      <c r="AY1045" s="203"/>
      <c r="AZ1045" s="203"/>
      <c r="BA1045" s="203"/>
      <c r="BB1045" s="203"/>
      <c r="BC1045" s="204"/>
      <c r="BD1045" s="204"/>
      <c r="BE1045" s="204"/>
      <c r="BF1045" s="204"/>
      <c r="BG1045" s="204"/>
      <c r="BH1045" s="204"/>
      <c r="BI1045" s="204"/>
      <c r="BJ1045" s="204"/>
      <c r="BK1045" s="204"/>
      <c r="BL1045" s="204"/>
      <c r="BM1045" s="204"/>
      <c r="BN1045" s="204"/>
      <c r="BO1045" s="204"/>
      <c r="BP1045" s="204"/>
      <c r="BQ1045" s="204"/>
      <c r="BR1045" s="204"/>
      <c r="BS1045" s="204"/>
      <c r="BT1045" s="204"/>
      <c r="BU1045" s="204"/>
      <c r="BV1045" s="205"/>
      <c r="BW1045" s="205"/>
      <c r="BX1045" s="205"/>
      <c r="BY1045" s="204"/>
      <c r="BZ1045" s="204"/>
      <c r="CA1045" s="204"/>
      <c r="CB1045" s="205"/>
      <c r="CC1045" s="204"/>
      <c r="CD1045" s="205"/>
      <c r="CE1045" s="204"/>
      <c r="CF1045" s="204"/>
      <c r="CG1045" s="204"/>
      <c r="CH1045" s="206"/>
      <c r="CI1045" s="204"/>
      <c r="CJ1045" s="204"/>
      <c r="CK1045" s="204"/>
      <c r="CL1045" s="204"/>
      <c r="CM1045" s="204"/>
      <c r="CN1045" s="206"/>
      <c r="CO1045" s="204"/>
      <c r="CP1045" s="204"/>
      <c r="CQ1045" s="204"/>
      <c r="CR1045" s="204"/>
      <c r="CS1045" s="207"/>
      <c r="CT1045" s="208"/>
      <c r="CU1045" s="209"/>
      <c r="CV1045" s="208"/>
      <c r="CW1045" s="207"/>
      <c r="CX1045" s="207"/>
      <c r="CY1045" s="207"/>
    </row>
    <row r="1046" spans="3:103">
      <c r="C1046" s="192"/>
      <c r="D1046" s="192"/>
      <c r="E1046" s="192"/>
      <c r="F1046" s="192"/>
      <c r="G1046" s="193"/>
      <c r="H1046" s="192"/>
      <c r="I1046" s="192"/>
      <c r="J1046" s="194"/>
      <c r="K1046" s="195"/>
      <c r="L1046" s="195"/>
      <c r="M1046" s="196"/>
      <c r="N1046" s="197"/>
      <c r="O1046" s="196"/>
      <c r="P1046" s="198"/>
      <c r="Q1046" s="198"/>
      <c r="R1046" s="199"/>
      <c r="S1046" s="199"/>
      <c r="T1046" s="198"/>
      <c r="U1046" s="199"/>
      <c r="V1046" s="199"/>
      <c r="W1046" s="199"/>
      <c r="X1046" s="198"/>
      <c r="Y1046" s="200"/>
    </row>
    <row r="1047" spans="3:103">
      <c r="D1047" s="192"/>
      <c r="E1047" s="192"/>
      <c r="F1047" s="192"/>
      <c r="H1047" s="192"/>
      <c r="I1047" s="192"/>
      <c r="J1047" s="194"/>
      <c r="K1047" s="192"/>
      <c r="L1047" s="195"/>
      <c r="M1047" s="195"/>
      <c r="N1047" s="197"/>
      <c r="O1047" s="196"/>
      <c r="P1047" s="196"/>
      <c r="Q1047" s="198"/>
      <c r="R1047" s="199"/>
      <c r="S1047" s="199"/>
      <c r="T1047" s="198"/>
      <c r="U1047" s="199"/>
      <c r="V1047" s="199"/>
      <c r="W1047" s="199"/>
      <c r="X1047" s="198"/>
      <c r="Y1047" s="200"/>
      <c r="Z1047" s="198"/>
      <c r="AA1047" s="198"/>
      <c r="AB1047" s="199"/>
      <c r="AC1047" s="199"/>
      <c r="AD1047" s="201"/>
      <c r="AE1047" s="202"/>
      <c r="AF1047" s="202"/>
      <c r="AG1047" s="203"/>
      <c r="AH1047" s="203"/>
      <c r="AI1047" s="203"/>
      <c r="AJ1047" s="203"/>
      <c r="AK1047" s="203"/>
      <c r="AL1047" s="203"/>
      <c r="AM1047" s="203"/>
      <c r="AN1047" s="203"/>
      <c r="AO1047" s="203"/>
      <c r="AP1047" s="203"/>
      <c r="AQ1047" s="203"/>
      <c r="AR1047" s="203"/>
      <c r="AS1047" s="203"/>
      <c r="AT1047" s="203"/>
      <c r="AU1047" s="203"/>
      <c r="AV1047" s="203"/>
      <c r="AW1047" s="203"/>
      <c r="AX1047" s="203"/>
      <c r="AY1047" s="203"/>
      <c r="AZ1047" s="203"/>
      <c r="BA1047" s="203"/>
      <c r="BB1047" s="204"/>
      <c r="BC1047" s="204"/>
      <c r="BD1047" s="204"/>
      <c r="BE1047" s="204"/>
      <c r="BF1047" s="204"/>
      <c r="BG1047" s="204"/>
      <c r="BH1047" s="204"/>
      <c r="BI1047" s="204"/>
      <c r="BJ1047" s="204"/>
      <c r="BK1047" s="204"/>
      <c r="BL1047" s="204"/>
      <c r="BM1047" s="204"/>
      <c r="BN1047" s="204"/>
      <c r="BO1047" s="204"/>
      <c r="BP1047" s="204"/>
      <c r="BQ1047" s="204"/>
      <c r="BR1047" s="204"/>
      <c r="BS1047" s="204"/>
      <c r="BT1047" s="204"/>
      <c r="BU1047" s="204"/>
      <c r="BV1047" s="205"/>
      <c r="BW1047" s="205"/>
      <c r="BX1047" s="205"/>
      <c r="BY1047" s="204"/>
      <c r="BZ1047" s="204"/>
      <c r="CA1047" s="204"/>
      <c r="CB1047" s="205"/>
      <c r="CC1047" s="204"/>
      <c r="CD1047" s="205"/>
      <c r="CE1047" s="204"/>
      <c r="CF1047" s="204"/>
      <c r="CG1047" s="204"/>
      <c r="CH1047" s="206"/>
      <c r="CI1047" s="204"/>
      <c r="CJ1047" s="204"/>
      <c r="CK1047" s="204"/>
      <c r="CL1047" s="204"/>
      <c r="CM1047" s="204"/>
      <c r="CN1047" s="206"/>
      <c r="CO1047" s="204"/>
      <c r="CP1047" s="204"/>
      <c r="CQ1047" s="204"/>
      <c r="CR1047" s="207"/>
      <c r="CS1047" s="207"/>
      <c r="CT1047" s="208"/>
      <c r="CU1047" s="209"/>
      <c r="CV1047" s="208"/>
      <c r="CW1047" s="207"/>
      <c r="CX1047" s="207"/>
      <c r="CY1047" s="207"/>
    </row>
    <row r="1048" spans="3:103">
      <c r="Z1048" s="198"/>
      <c r="AA1048" s="198"/>
      <c r="AB1048" s="199"/>
      <c r="AC1048" s="199"/>
      <c r="AD1048" s="199"/>
      <c r="AE1048" s="202"/>
      <c r="AF1048" s="202"/>
      <c r="AG1048" s="202"/>
      <c r="AH1048" s="203"/>
      <c r="AI1048" s="203"/>
      <c r="AJ1048" s="203"/>
      <c r="AK1048" s="203"/>
      <c r="AL1048" s="203"/>
      <c r="AM1048" s="203"/>
      <c r="AN1048" s="203"/>
      <c r="AO1048" s="203"/>
      <c r="AP1048" s="203"/>
      <c r="AQ1048" s="203"/>
      <c r="AR1048" s="203"/>
      <c r="AS1048" s="203"/>
      <c r="AT1048" s="203"/>
      <c r="AU1048" s="203"/>
      <c r="AV1048" s="203"/>
      <c r="AW1048" s="203"/>
      <c r="AX1048" s="203"/>
      <c r="AY1048" s="203"/>
      <c r="AZ1048" s="203"/>
      <c r="BA1048" s="203"/>
      <c r="BB1048" s="203"/>
      <c r="BC1048" s="204"/>
      <c r="BD1048" s="204"/>
      <c r="BE1048" s="204"/>
      <c r="BF1048" s="204"/>
      <c r="BG1048" s="204"/>
      <c r="BH1048" s="204"/>
      <c r="BI1048" s="204"/>
      <c r="BJ1048" s="204"/>
      <c r="BK1048" s="204"/>
      <c r="BL1048" s="204"/>
      <c r="BM1048" s="204"/>
      <c r="BN1048" s="204"/>
      <c r="BO1048" s="204"/>
      <c r="BP1048" s="204"/>
      <c r="BQ1048" s="204"/>
      <c r="BR1048" s="204"/>
      <c r="BS1048" s="204"/>
      <c r="BT1048" s="204"/>
      <c r="BU1048" s="204"/>
      <c r="BV1048" s="205"/>
      <c r="BW1048" s="205"/>
      <c r="BX1048" s="205"/>
      <c r="BY1048" s="204"/>
      <c r="BZ1048" s="204"/>
      <c r="CA1048" s="204"/>
      <c r="CB1048" s="205"/>
      <c r="CC1048" s="204"/>
      <c r="CD1048" s="205"/>
      <c r="CE1048" s="204"/>
      <c r="CF1048" s="204"/>
      <c r="CG1048" s="204"/>
      <c r="CH1048" s="206"/>
      <c r="CI1048" s="204"/>
      <c r="CJ1048" s="204"/>
      <c r="CK1048" s="204"/>
      <c r="CL1048" s="204"/>
      <c r="CM1048" s="204"/>
      <c r="CN1048" s="206"/>
      <c r="CO1048" s="204"/>
      <c r="CP1048" s="204"/>
      <c r="CQ1048" s="204"/>
      <c r="CR1048" s="204"/>
      <c r="CS1048" s="207"/>
      <c r="CT1048" s="208"/>
      <c r="CU1048" s="209"/>
      <c r="CV1048" s="208"/>
      <c r="CW1048" s="207"/>
      <c r="CX1048" s="207"/>
      <c r="CY1048" s="207"/>
    </row>
    <row r="1052" spans="3:103">
      <c r="C1052" s="192"/>
      <c r="D1052" s="192"/>
      <c r="E1052" s="192"/>
      <c r="F1052" s="192"/>
      <c r="G1052" s="193"/>
      <c r="H1052" s="192"/>
      <c r="I1052" s="192"/>
      <c r="J1052" s="194"/>
      <c r="K1052" s="195"/>
      <c r="L1052" s="195"/>
      <c r="M1052" s="196"/>
      <c r="N1052" s="197"/>
      <c r="O1052" s="196"/>
      <c r="P1052" s="198"/>
      <c r="Q1052" s="198"/>
      <c r="R1052" s="199"/>
      <c r="S1052" s="199"/>
      <c r="T1052" s="198"/>
      <c r="U1052" s="199"/>
      <c r="V1052" s="199"/>
      <c r="W1052" s="199"/>
      <c r="X1052" s="198"/>
      <c r="Y1052" s="200"/>
    </row>
    <row r="1053" spans="3:103">
      <c r="D1053" s="192"/>
      <c r="E1053" s="192"/>
      <c r="F1053" s="192"/>
      <c r="H1053" s="192"/>
      <c r="I1053" s="192"/>
      <c r="J1053" s="194"/>
      <c r="K1053" s="192"/>
      <c r="L1053" s="195"/>
      <c r="M1053" s="195"/>
      <c r="N1053" s="197"/>
      <c r="O1053" s="196"/>
      <c r="P1053" s="196"/>
      <c r="Q1053" s="198"/>
      <c r="R1053" s="199"/>
      <c r="S1053" s="199"/>
      <c r="T1053" s="198"/>
      <c r="U1053" s="199"/>
      <c r="V1053" s="199"/>
      <c r="W1053" s="199"/>
      <c r="X1053" s="198"/>
      <c r="Y1053" s="200"/>
      <c r="Z1053" s="198"/>
      <c r="AA1053" s="198"/>
      <c r="AB1053" s="199"/>
      <c r="AC1053" s="199"/>
      <c r="AD1053" s="201"/>
      <c r="AE1053" s="202"/>
      <c r="AF1053" s="202"/>
      <c r="AG1053" s="203"/>
      <c r="AH1053" s="203"/>
      <c r="AI1053" s="203"/>
      <c r="AJ1053" s="203"/>
      <c r="AK1053" s="203"/>
      <c r="AL1053" s="203"/>
      <c r="AM1053" s="203"/>
      <c r="AN1053" s="203"/>
      <c r="AO1053" s="203"/>
      <c r="AP1053" s="203"/>
      <c r="AQ1053" s="203"/>
      <c r="AR1053" s="203"/>
      <c r="AS1053" s="203"/>
      <c r="AT1053" s="203"/>
      <c r="AU1053" s="203"/>
      <c r="AV1053" s="203"/>
      <c r="AW1053" s="203"/>
      <c r="AX1053" s="203"/>
      <c r="AY1053" s="203"/>
      <c r="AZ1053" s="203"/>
      <c r="BA1053" s="203"/>
      <c r="BB1053" s="204"/>
      <c r="BC1053" s="204"/>
      <c r="BD1053" s="204"/>
      <c r="BE1053" s="204"/>
      <c r="BF1053" s="204"/>
      <c r="BG1053" s="204"/>
      <c r="BH1053" s="204"/>
      <c r="BI1053" s="204"/>
      <c r="BJ1053" s="204"/>
      <c r="BK1053" s="204"/>
      <c r="BL1053" s="204"/>
      <c r="BM1053" s="204"/>
      <c r="BN1053" s="204"/>
      <c r="BO1053" s="204"/>
      <c r="BP1053" s="204"/>
      <c r="BQ1053" s="204"/>
      <c r="BR1053" s="204"/>
      <c r="BS1053" s="204"/>
      <c r="BT1053" s="204"/>
      <c r="BU1053" s="204"/>
      <c r="BV1053" s="205"/>
      <c r="BW1053" s="205"/>
      <c r="BX1053" s="205"/>
      <c r="BY1053" s="204"/>
      <c r="BZ1053" s="204"/>
      <c r="CA1053" s="204"/>
      <c r="CB1053" s="205"/>
      <c r="CC1053" s="204"/>
      <c r="CD1053" s="205"/>
      <c r="CE1053" s="204"/>
      <c r="CF1053" s="204"/>
      <c r="CG1053" s="204"/>
      <c r="CH1053" s="206"/>
      <c r="CI1053" s="204"/>
      <c r="CJ1053" s="204"/>
      <c r="CK1053" s="204"/>
      <c r="CL1053" s="204"/>
      <c r="CM1053" s="204"/>
      <c r="CN1053" s="206"/>
      <c r="CO1053" s="204"/>
      <c r="CP1053" s="204"/>
      <c r="CQ1053" s="204"/>
      <c r="CR1053" s="207"/>
      <c r="CS1053" s="207"/>
      <c r="CT1053" s="208"/>
      <c r="CU1053" s="209"/>
      <c r="CV1053" s="208"/>
      <c r="CW1053" s="207"/>
      <c r="CX1053" s="207"/>
      <c r="CY1053" s="207"/>
    </row>
    <row r="1054" spans="3:103">
      <c r="Z1054" s="198"/>
      <c r="AA1054" s="198"/>
      <c r="AB1054" s="199"/>
      <c r="AC1054" s="199"/>
      <c r="AD1054" s="199"/>
      <c r="AE1054" s="202"/>
      <c r="AF1054" s="202"/>
      <c r="AG1054" s="202"/>
      <c r="AH1054" s="203"/>
      <c r="AI1054" s="203"/>
      <c r="AJ1054" s="203"/>
      <c r="AK1054" s="203"/>
      <c r="AL1054" s="203"/>
      <c r="AM1054" s="203"/>
      <c r="AN1054" s="203"/>
      <c r="AO1054" s="203"/>
      <c r="AP1054" s="203"/>
      <c r="AQ1054" s="203"/>
      <c r="AR1054" s="203"/>
      <c r="AS1054" s="203"/>
      <c r="AT1054" s="203"/>
      <c r="AU1054" s="203"/>
      <c r="AV1054" s="203"/>
      <c r="AW1054" s="203"/>
      <c r="AX1054" s="203"/>
      <c r="AY1054" s="203"/>
      <c r="AZ1054" s="203"/>
      <c r="BA1054" s="203"/>
      <c r="BB1054" s="203"/>
      <c r="BC1054" s="204"/>
      <c r="BD1054" s="204"/>
      <c r="BE1054" s="204"/>
      <c r="BF1054" s="204"/>
      <c r="BG1054" s="204"/>
      <c r="BH1054" s="204"/>
      <c r="BI1054" s="204"/>
      <c r="BJ1054" s="204"/>
      <c r="BK1054" s="204"/>
      <c r="BL1054" s="204"/>
      <c r="BM1054" s="204"/>
      <c r="BN1054" s="204"/>
      <c r="BO1054" s="204"/>
      <c r="BP1054" s="204"/>
      <c r="BQ1054" s="204"/>
      <c r="BR1054" s="204"/>
      <c r="BS1054" s="204"/>
      <c r="BT1054" s="204"/>
      <c r="BU1054" s="204"/>
      <c r="BV1054" s="205"/>
      <c r="BW1054" s="205"/>
      <c r="BX1054" s="205"/>
      <c r="BY1054" s="204"/>
      <c r="BZ1054" s="204"/>
      <c r="CA1054" s="204"/>
      <c r="CB1054" s="205"/>
      <c r="CC1054" s="204"/>
      <c r="CD1054" s="205"/>
      <c r="CE1054" s="204"/>
      <c r="CF1054" s="204"/>
      <c r="CG1054" s="204"/>
      <c r="CH1054" s="206"/>
      <c r="CI1054" s="204"/>
      <c r="CJ1054" s="204"/>
      <c r="CK1054" s="204"/>
      <c r="CL1054" s="204"/>
      <c r="CM1054" s="204"/>
      <c r="CN1054" s="206"/>
      <c r="CO1054" s="204"/>
      <c r="CP1054" s="204"/>
      <c r="CQ1054" s="204"/>
      <c r="CR1054" s="204"/>
      <c r="CS1054" s="207"/>
      <c r="CT1054" s="208"/>
      <c r="CU1054" s="209"/>
      <c r="CV1054" s="208"/>
      <c r="CW1054" s="207"/>
      <c r="CX1054" s="207"/>
      <c r="CY1054" s="207"/>
    </row>
    <row r="1055" spans="3:103">
      <c r="C1055" s="192"/>
      <c r="D1055" s="192"/>
      <c r="E1055" s="192"/>
      <c r="F1055" s="192"/>
      <c r="G1055" s="193"/>
      <c r="H1055" s="192"/>
      <c r="I1055" s="192"/>
      <c r="J1055" s="194"/>
      <c r="K1055" s="195"/>
      <c r="L1055" s="195"/>
      <c r="M1055" s="196"/>
      <c r="N1055" s="197"/>
      <c r="O1055" s="196"/>
      <c r="P1055" s="198"/>
      <c r="Q1055" s="198"/>
      <c r="R1055" s="199"/>
      <c r="S1055" s="199"/>
      <c r="T1055" s="198"/>
      <c r="U1055" s="199"/>
      <c r="V1055" s="199"/>
      <c r="W1055" s="199"/>
      <c r="X1055" s="198"/>
      <c r="Y1055" s="200"/>
    </row>
    <row r="1056" spans="3:103">
      <c r="D1056" s="192"/>
      <c r="E1056" s="192"/>
      <c r="F1056" s="192"/>
      <c r="H1056" s="192"/>
      <c r="I1056" s="192"/>
      <c r="J1056" s="194"/>
      <c r="K1056" s="192"/>
      <c r="L1056" s="195"/>
      <c r="M1056" s="195"/>
      <c r="N1056" s="197"/>
      <c r="O1056" s="196"/>
      <c r="P1056" s="196"/>
      <c r="Q1056" s="198"/>
      <c r="R1056" s="199"/>
      <c r="S1056" s="199"/>
      <c r="T1056" s="198"/>
      <c r="U1056" s="199"/>
      <c r="V1056" s="199"/>
      <c r="W1056" s="199"/>
      <c r="X1056" s="198"/>
      <c r="Y1056" s="200"/>
      <c r="Z1056" s="198"/>
      <c r="AA1056" s="198"/>
      <c r="AB1056" s="199"/>
      <c r="AC1056" s="199"/>
      <c r="AD1056" s="201"/>
      <c r="AE1056" s="202"/>
      <c r="AF1056" s="202"/>
      <c r="AG1056" s="203"/>
      <c r="AH1056" s="203"/>
      <c r="AI1056" s="203"/>
      <c r="AJ1056" s="203"/>
      <c r="AK1056" s="203"/>
      <c r="AL1056" s="203"/>
      <c r="AM1056" s="203"/>
      <c r="AN1056" s="203"/>
      <c r="AO1056" s="203"/>
      <c r="AP1056" s="203"/>
      <c r="AQ1056" s="203"/>
      <c r="AR1056" s="203"/>
      <c r="AS1056" s="203"/>
      <c r="AT1056" s="203"/>
      <c r="AU1056" s="203"/>
      <c r="AV1056" s="203"/>
      <c r="AW1056" s="203"/>
      <c r="AX1056" s="203"/>
      <c r="AY1056" s="203"/>
      <c r="AZ1056" s="203"/>
      <c r="BA1056" s="203"/>
      <c r="BB1056" s="204"/>
      <c r="BC1056" s="204"/>
      <c r="BD1056" s="204"/>
      <c r="BE1056" s="204"/>
      <c r="BF1056" s="204"/>
      <c r="BG1056" s="204"/>
      <c r="BH1056" s="204"/>
      <c r="BI1056" s="204"/>
      <c r="BJ1056" s="204"/>
      <c r="BK1056" s="204"/>
      <c r="BL1056" s="204"/>
      <c r="BM1056" s="204"/>
      <c r="BN1056" s="204"/>
      <c r="BO1056" s="204"/>
      <c r="BP1056" s="204"/>
      <c r="BQ1056" s="204"/>
      <c r="BR1056" s="204"/>
      <c r="BS1056" s="204"/>
      <c r="BT1056" s="204"/>
      <c r="BU1056" s="204"/>
      <c r="BV1056" s="205"/>
      <c r="BW1056" s="205"/>
      <c r="BX1056" s="205"/>
      <c r="BY1056" s="204"/>
      <c r="BZ1056" s="204"/>
      <c r="CA1056" s="204"/>
      <c r="CB1056" s="205"/>
      <c r="CC1056" s="204"/>
      <c r="CD1056" s="205"/>
      <c r="CE1056" s="204"/>
      <c r="CF1056" s="204"/>
      <c r="CG1056" s="204"/>
      <c r="CH1056" s="206"/>
      <c r="CI1056" s="204"/>
      <c r="CJ1056" s="204"/>
      <c r="CK1056" s="204"/>
      <c r="CL1056" s="204"/>
      <c r="CM1056" s="204"/>
      <c r="CN1056" s="206"/>
      <c r="CO1056" s="204"/>
      <c r="CP1056" s="204"/>
      <c r="CQ1056" s="204"/>
      <c r="CR1056" s="207"/>
      <c r="CS1056" s="207"/>
      <c r="CT1056" s="208"/>
      <c r="CU1056" s="209"/>
      <c r="CV1056" s="208"/>
      <c r="CW1056" s="207"/>
      <c r="CX1056" s="207"/>
      <c r="CY1056" s="207"/>
    </row>
    <row r="1057" spans="3:103">
      <c r="Z1057" s="198"/>
      <c r="AA1057" s="198"/>
      <c r="AB1057" s="199"/>
      <c r="AC1057" s="199"/>
      <c r="AD1057" s="199"/>
      <c r="AE1057" s="202"/>
      <c r="AF1057" s="202"/>
      <c r="AG1057" s="202"/>
      <c r="AH1057" s="203"/>
      <c r="AI1057" s="203"/>
      <c r="AJ1057" s="203"/>
      <c r="AK1057" s="203"/>
      <c r="AL1057" s="203"/>
      <c r="AM1057" s="203"/>
      <c r="AN1057" s="203"/>
      <c r="AO1057" s="203"/>
      <c r="AP1057" s="203"/>
      <c r="AQ1057" s="203"/>
      <c r="AR1057" s="203"/>
      <c r="AS1057" s="203"/>
      <c r="AT1057" s="203"/>
      <c r="AU1057" s="203"/>
      <c r="AV1057" s="203"/>
      <c r="AW1057" s="203"/>
      <c r="AX1057" s="203"/>
      <c r="AY1057" s="203"/>
      <c r="AZ1057" s="203"/>
      <c r="BA1057" s="203"/>
      <c r="BB1057" s="203"/>
      <c r="BC1057" s="204"/>
      <c r="BD1057" s="204"/>
      <c r="BE1057" s="204"/>
      <c r="BF1057" s="204"/>
      <c r="BG1057" s="204"/>
      <c r="BH1057" s="204"/>
      <c r="BI1057" s="204"/>
      <c r="BJ1057" s="204"/>
      <c r="BK1057" s="204"/>
      <c r="BL1057" s="204"/>
      <c r="BM1057" s="204"/>
      <c r="BN1057" s="204"/>
      <c r="BO1057" s="204"/>
      <c r="BP1057" s="204"/>
      <c r="BQ1057" s="204"/>
      <c r="BR1057" s="204"/>
      <c r="BS1057" s="204"/>
      <c r="BT1057" s="204"/>
      <c r="BU1057" s="204"/>
      <c r="BV1057" s="205"/>
      <c r="BW1057" s="205"/>
      <c r="BX1057" s="205"/>
      <c r="BY1057" s="204"/>
      <c r="BZ1057" s="204"/>
      <c r="CA1057" s="204"/>
      <c r="CB1057" s="205"/>
      <c r="CC1057" s="204"/>
      <c r="CD1057" s="205"/>
      <c r="CE1057" s="204"/>
      <c r="CF1057" s="204"/>
      <c r="CG1057" s="204"/>
      <c r="CH1057" s="206"/>
      <c r="CI1057" s="204"/>
      <c r="CJ1057" s="204"/>
      <c r="CK1057" s="204"/>
      <c r="CL1057" s="204"/>
      <c r="CM1057" s="204"/>
      <c r="CN1057" s="206"/>
      <c r="CO1057" s="204"/>
      <c r="CP1057" s="204"/>
      <c r="CQ1057" s="204"/>
      <c r="CR1057" s="204"/>
      <c r="CS1057" s="207"/>
      <c r="CT1057" s="208"/>
      <c r="CU1057" s="209"/>
      <c r="CV1057" s="208"/>
      <c r="CW1057" s="207"/>
      <c r="CX1057" s="207"/>
      <c r="CY1057" s="207"/>
    </row>
    <row r="1061" spans="3:103">
      <c r="C1061" s="192"/>
      <c r="D1061" s="192"/>
      <c r="E1061" s="192"/>
      <c r="F1061" s="192"/>
      <c r="G1061" s="193"/>
      <c r="H1061" s="192"/>
      <c r="I1061" s="192"/>
      <c r="J1061" s="194"/>
      <c r="K1061" s="195"/>
      <c r="L1061" s="195"/>
      <c r="M1061" s="196"/>
      <c r="N1061" s="197"/>
      <c r="O1061" s="196"/>
      <c r="P1061" s="198"/>
      <c r="Q1061" s="198"/>
      <c r="R1061" s="199"/>
      <c r="S1061" s="199"/>
      <c r="T1061" s="198"/>
      <c r="U1061" s="199"/>
      <c r="V1061" s="199"/>
      <c r="W1061" s="199"/>
      <c r="X1061" s="198"/>
      <c r="Y1061" s="200"/>
    </row>
    <row r="1062" spans="3:103">
      <c r="D1062" s="192"/>
      <c r="E1062" s="192"/>
      <c r="F1062" s="192"/>
      <c r="H1062" s="192"/>
      <c r="I1062" s="192"/>
      <c r="J1062" s="194"/>
      <c r="K1062" s="192"/>
      <c r="L1062" s="195"/>
      <c r="M1062" s="195"/>
      <c r="N1062" s="197"/>
      <c r="O1062" s="196"/>
      <c r="P1062" s="196"/>
      <c r="Q1062" s="198"/>
      <c r="R1062" s="199"/>
      <c r="S1062" s="199"/>
      <c r="T1062" s="198"/>
      <c r="U1062" s="199"/>
      <c r="V1062" s="199"/>
      <c r="W1062" s="199"/>
      <c r="X1062" s="198"/>
      <c r="Y1062" s="200"/>
      <c r="Z1062" s="198"/>
      <c r="AA1062" s="198"/>
      <c r="AB1062" s="199"/>
      <c r="AC1062" s="199"/>
      <c r="AD1062" s="201"/>
      <c r="AE1062" s="202"/>
      <c r="AF1062" s="202"/>
      <c r="AG1062" s="203"/>
      <c r="AH1062" s="203"/>
      <c r="AI1062" s="203"/>
      <c r="AJ1062" s="203"/>
      <c r="AK1062" s="203"/>
      <c r="AL1062" s="203"/>
      <c r="AM1062" s="203"/>
      <c r="AN1062" s="203"/>
      <c r="AO1062" s="203"/>
      <c r="AP1062" s="203"/>
      <c r="AQ1062" s="203"/>
      <c r="AR1062" s="203"/>
      <c r="AS1062" s="203"/>
      <c r="AT1062" s="203"/>
      <c r="AU1062" s="203"/>
      <c r="AV1062" s="203"/>
      <c r="AW1062" s="203"/>
      <c r="AX1062" s="203"/>
      <c r="AY1062" s="203"/>
      <c r="AZ1062" s="203"/>
      <c r="BA1062" s="203"/>
      <c r="BB1062" s="204"/>
      <c r="BC1062" s="204"/>
      <c r="BD1062" s="204"/>
      <c r="BE1062" s="204"/>
      <c r="BF1062" s="204"/>
      <c r="BG1062" s="204"/>
      <c r="BH1062" s="204"/>
      <c r="BI1062" s="204"/>
      <c r="BJ1062" s="204"/>
      <c r="BK1062" s="204"/>
      <c r="BL1062" s="204"/>
      <c r="BM1062" s="204"/>
      <c r="BN1062" s="204"/>
      <c r="BO1062" s="204"/>
      <c r="BP1062" s="204"/>
      <c r="BQ1062" s="204"/>
      <c r="BR1062" s="204"/>
      <c r="BS1062" s="204"/>
      <c r="BT1062" s="204"/>
      <c r="BU1062" s="204"/>
      <c r="BV1062" s="205"/>
      <c r="BW1062" s="205"/>
      <c r="BX1062" s="205"/>
      <c r="BY1062" s="204"/>
      <c r="BZ1062" s="204"/>
      <c r="CA1062" s="204"/>
      <c r="CB1062" s="205"/>
      <c r="CC1062" s="204"/>
      <c r="CD1062" s="205"/>
      <c r="CE1062" s="204"/>
      <c r="CF1062" s="204"/>
      <c r="CG1062" s="204"/>
      <c r="CH1062" s="206"/>
      <c r="CI1062" s="204"/>
      <c r="CJ1062" s="204"/>
      <c r="CK1062" s="204"/>
      <c r="CL1062" s="204"/>
      <c r="CM1062" s="204"/>
      <c r="CN1062" s="206"/>
      <c r="CO1062" s="204"/>
      <c r="CP1062" s="204"/>
      <c r="CQ1062" s="204"/>
      <c r="CR1062" s="207"/>
      <c r="CS1062" s="207"/>
      <c r="CT1062" s="208"/>
      <c r="CU1062" s="209"/>
      <c r="CV1062" s="208"/>
      <c r="CW1062" s="207"/>
      <c r="CX1062" s="207"/>
      <c r="CY1062" s="207"/>
    </row>
    <row r="1063" spans="3:103">
      <c r="Z1063" s="198"/>
      <c r="AA1063" s="198"/>
      <c r="AB1063" s="199"/>
      <c r="AC1063" s="199"/>
      <c r="AD1063" s="199"/>
      <c r="AE1063" s="202"/>
      <c r="AF1063" s="202"/>
      <c r="AG1063" s="202"/>
      <c r="AH1063" s="203"/>
      <c r="AI1063" s="203"/>
      <c r="AJ1063" s="203"/>
      <c r="AK1063" s="203"/>
      <c r="AL1063" s="203"/>
      <c r="AM1063" s="203"/>
      <c r="AN1063" s="203"/>
      <c r="AO1063" s="203"/>
      <c r="AP1063" s="203"/>
      <c r="AQ1063" s="203"/>
      <c r="AR1063" s="203"/>
      <c r="AS1063" s="203"/>
      <c r="AT1063" s="203"/>
      <c r="AU1063" s="203"/>
      <c r="AV1063" s="203"/>
      <c r="AW1063" s="203"/>
      <c r="AX1063" s="203"/>
      <c r="AY1063" s="203"/>
      <c r="AZ1063" s="203"/>
      <c r="BA1063" s="203"/>
      <c r="BB1063" s="203"/>
      <c r="BC1063" s="204"/>
      <c r="BD1063" s="204"/>
      <c r="BE1063" s="204"/>
      <c r="BF1063" s="204"/>
      <c r="BG1063" s="204"/>
      <c r="BH1063" s="204"/>
      <c r="BI1063" s="204"/>
      <c r="BJ1063" s="204"/>
      <c r="BK1063" s="204"/>
      <c r="BL1063" s="204"/>
      <c r="BM1063" s="204"/>
      <c r="BN1063" s="204"/>
      <c r="BO1063" s="204"/>
      <c r="BP1063" s="204"/>
      <c r="BQ1063" s="204"/>
      <c r="BR1063" s="204"/>
      <c r="BS1063" s="204"/>
      <c r="BT1063" s="204"/>
      <c r="BU1063" s="204"/>
      <c r="BV1063" s="205"/>
      <c r="BW1063" s="205"/>
      <c r="BX1063" s="205"/>
      <c r="BY1063" s="204"/>
      <c r="BZ1063" s="204"/>
      <c r="CA1063" s="204"/>
      <c r="CB1063" s="205"/>
      <c r="CC1063" s="204"/>
      <c r="CD1063" s="205"/>
      <c r="CE1063" s="204"/>
      <c r="CF1063" s="204"/>
      <c r="CG1063" s="204"/>
      <c r="CH1063" s="206"/>
      <c r="CI1063" s="204"/>
      <c r="CJ1063" s="204"/>
      <c r="CK1063" s="204"/>
      <c r="CL1063" s="204"/>
      <c r="CM1063" s="204"/>
      <c r="CN1063" s="206"/>
      <c r="CO1063" s="204"/>
      <c r="CP1063" s="204"/>
      <c r="CQ1063" s="204"/>
      <c r="CR1063" s="204"/>
      <c r="CS1063" s="207"/>
      <c r="CT1063" s="208"/>
      <c r="CU1063" s="209"/>
      <c r="CV1063" s="208"/>
      <c r="CW1063" s="207"/>
      <c r="CX1063" s="207"/>
      <c r="CY1063" s="207"/>
    </row>
    <row r="1064" spans="3:103">
      <c r="C1064" s="192"/>
      <c r="D1064" s="192"/>
      <c r="E1064" s="192"/>
      <c r="F1064" s="192"/>
      <c r="G1064" s="193"/>
      <c r="H1064" s="192"/>
      <c r="I1064" s="192"/>
      <c r="J1064" s="194"/>
      <c r="K1064" s="195"/>
      <c r="L1064" s="195"/>
      <c r="M1064" s="196"/>
      <c r="N1064" s="197"/>
      <c r="O1064" s="196"/>
      <c r="P1064" s="198"/>
      <c r="Q1064" s="198"/>
      <c r="R1064" s="199"/>
      <c r="S1064" s="199"/>
      <c r="T1064" s="198"/>
      <c r="U1064" s="199"/>
      <c r="V1064" s="199"/>
      <c r="W1064" s="199"/>
      <c r="X1064" s="198"/>
      <c r="Y1064" s="200"/>
    </row>
    <row r="1065" spans="3:103">
      <c r="D1065" s="192"/>
      <c r="E1065" s="192"/>
      <c r="F1065" s="192"/>
      <c r="H1065" s="192"/>
      <c r="I1065" s="192"/>
      <c r="J1065" s="194"/>
      <c r="K1065" s="192"/>
      <c r="L1065" s="195"/>
      <c r="M1065" s="195"/>
      <c r="N1065" s="197"/>
      <c r="O1065" s="196"/>
      <c r="P1065" s="196"/>
      <c r="Q1065" s="198"/>
      <c r="R1065" s="199"/>
      <c r="S1065" s="199"/>
      <c r="T1065" s="198"/>
      <c r="U1065" s="199"/>
      <c r="V1065" s="199"/>
      <c r="W1065" s="199"/>
      <c r="X1065" s="198"/>
      <c r="Y1065" s="200"/>
      <c r="Z1065" s="198"/>
      <c r="AA1065" s="198"/>
      <c r="AB1065" s="199"/>
      <c r="AC1065" s="199"/>
      <c r="AD1065" s="201"/>
      <c r="AE1065" s="202"/>
      <c r="AF1065" s="202"/>
      <c r="AG1065" s="203"/>
      <c r="AH1065" s="203"/>
      <c r="AI1065" s="203"/>
      <c r="AJ1065" s="203"/>
      <c r="AK1065" s="203"/>
      <c r="AL1065" s="203"/>
      <c r="AM1065" s="203"/>
      <c r="AN1065" s="203"/>
      <c r="AO1065" s="203"/>
      <c r="AP1065" s="203"/>
      <c r="AQ1065" s="203"/>
      <c r="AR1065" s="203"/>
      <c r="AS1065" s="203"/>
      <c r="AT1065" s="203"/>
      <c r="AU1065" s="203"/>
      <c r="AV1065" s="203"/>
      <c r="AW1065" s="203"/>
      <c r="AX1065" s="203"/>
      <c r="AY1065" s="203"/>
      <c r="AZ1065" s="203"/>
      <c r="BA1065" s="203"/>
      <c r="BB1065" s="204"/>
      <c r="BC1065" s="204"/>
      <c r="BD1065" s="204"/>
      <c r="BE1065" s="204"/>
      <c r="BF1065" s="204"/>
      <c r="BG1065" s="204"/>
      <c r="BH1065" s="204"/>
      <c r="BI1065" s="204"/>
      <c r="BJ1065" s="204"/>
      <c r="BK1065" s="204"/>
      <c r="BL1065" s="204"/>
      <c r="BM1065" s="204"/>
      <c r="BN1065" s="204"/>
      <c r="BO1065" s="204"/>
      <c r="BP1065" s="204"/>
      <c r="BQ1065" s="204"/>
      <c r="BR1065" s="204"/>
      <c r="BS1065" s="204"/>
      <c r="BT1065" s="204"/>
      <c r="BU1065" s="204"/>
      <c r="BV1065" s="205"/>
      <c r="BW1065" s="205"/>
      <c r="BX1065" s="205"/>
      <c r="BY1065" s="204"/>
      <c r="BZ1065" s="204"/>
      <c r="CA1065" s="204"/>
      <c r="CB1065" s="205"/>
      <c r="CC1065" s="204"/>
      <c r="CD1065" s="205"/>
      <c r="CE1065" s="204"/>
      <c r="CF1065" s="204"/>
      <c r="CG1065" s="204"/>
      <c r="CH1065" s="206"/>
      <c r="CI1065" s="204"/>
      <c r="CJ1065" s="204"/>
      <c r="CK1065" s="204"/>
      <c r="CL1065" s="204"/>
      <c r="CM1065" s="204"/>
      <c r="CN1065" s="206"/>
      <c r="CO1065" s="204"/>
      <c r="CP1065" s="204"/>
      <c r="CQ1065" s="204"/>
      <c r="CR1065" s="207"/>
      <c r="CS1065" s="207"/>
      <c r="CT1065" s="208"/>
      <c r="CU1065" s="209"/>
      <c r="CV1065" s="208"/>
      <c r="CW1065" s="207"/>
      <c r="CX1065" s="207"/>
      <c r="CY1065" s="207"/>
    </row>
    <row r="1066" spans="3:103">
      <c r="Z1066" s="198"/>
      <c r="AA1066" s="198"/>
      <c r="AB1066" s="199"/>
      <c r="AC1066" s="199"/>
      <c r="AD1066" s="199"/>
      <c r="AE1066" s="202"/>
      <c r="AF1066" s="202"/>
      <c r="AG1066" s="202"/>
      <c r="AH1066" s="203"/>
      <c r="AI1066" s="203"/>
      <c r="AJ1066" s="203"/>
      <c r="AK1066" s="203"/>
      <c r="AL1066" s="203"/>
      <c r="AM1066" s="203"/>
      <c r="AN1066" s="203"/>
      <c r="AO1066" s="203"/>
      <c r="AP1066" s="203"/>
      <c r="AQ1066" s="203"/>
      <c r="AR1066" s="203"/>
      <c r="AS1066" s="203"/>
      <c r="AT1066" s="203"/>
      <c r="AU1066" s="203"/>
      <c r="AV1066" s="203"/>
      <c r="AW1066" s="203"/>
      <c r="AX1066" s="203"/>
      <c r="AY1066" s="203"/>
      <c r="AZ1066" s="203"/>
      <c r="BA1066" s="203"/>
      <c r="BB1066" s="203"/>
      <c r="BC1066" s="204"/>
      <c r="BD1066" s="204"/>
      <c r="BE1066" s="204"/>
      <c r="BF1066" s="204"/>
      <c r="BG1066" s="204"/>
      <c r="BH1066" s="204"/>
      <c r="BI1066" s="204"/>
      <c r="BJ1066" s="204"/>
      <c r="BK1066" s="204"/>
      <c r="BL1066" s="204"/>
      <c r="BM1066" s="204"/>
      <c r="BN1066" s="204"/>
      <c r="BO1066" s="204"/>
      <c r="BP1066" s="204"/>
      <c r="BQ1066" s="204"/>
      <c r="BR1066" s="204"/>
      <c r="BS1066" s="204"/>
      <c r="BT1066" s="204"/>
      <c r="BU1066" s="204"/>
      <c r="BV1066" s="205"/>
      <c r="BW1066" s="205"/>
      <c r="BX1066" s="205"/>
      <c r="BY1066" s="204"/>
      <c r="BZ1066" s="204"/>
      <c r="CA1066" s="204"/>
      <c r="CB1066" s="205"/>
      <c r="CC1066" s="204"/>
      <c r="CD1066" s="205"/>
      <c r="CE1066" s="204"/>
      <c r="CF1066" s="204"/>
      <c r="CG1066" s="204"/>
      <c r="CH1066" s="206"/>
      <c r="CI1066" s="204"/>
      <c r="CJ1066" s="204"/>
      <c r="CK1066" s="204"/>
      <c r="CL1066" s="204"/>
      <c r="CM1066" s="204"/>
      <c r="CN1066" s="206"/>
      <c r="CO1066" s="204"/>
      <c r="CP1066" s="204"/>
      <c r="CQ1066" s="204"/>
      <c r="CR1066" s="204"/>
      <c r="CS1066" s="207"/>
      <c r="CT1066" s="208"/>
      <c r="CU1066" s="209"/>
      <c r="CV1066" s="208"/>
      <c r="CW1066" s="207"/>
      <c r="CX1066" s="207"/>
      <c r="CY1066" s="207"/>
    </row>
    <row r="1070" spans="3:103">
      <c r="C1070" s="192"/>
      <c r="D1070" s="192"/>
      <c r="E1070" s="192"/>
      <c r="F1070" s="192"/>
      <c r="G1070" s="193"/>
      <c r="H1070" s="192"/>
      <c r="I1070" s="192"/>
      <c r="J1070" s="194"/>
      <c r="K1070" s="195"/>
      <c r="L1070" s="195"/>
      <c r="M1070" s="196"/>
      <c r="N1070" s="197"/>
      <c r="O1070" s="196"/>
      <c r="P1070" s="198"/>
      <c r="Q1070" s="198"/>
      <c r="R1070" s="199"/>
      <c r="S1070" s="199"/>
      <c r="T1070" s="198"/>
      <c r="U1070" s="199"/>
      <c r="V1070" s="199"/>
      <c r="W1070" s="199"/>
      <c r="X1070" s="198"/>
      <c r="Y1070" s="200"/>
    </row>
    <row r="1071" spans="3:103">
      <c r="D1071" s="192"/>
      <c r="E1071" s="192"/>
      <c r="F1071" s="192"/>
      <c r="H1071" s="192"/>
      <c r="I1071" s="192"/>
      <c r="J1071" s="194"/>
      <c r="K1071" s="192"/>
      <c r="L1071" s="195"/>
      <c r="M1071" s="195"/>
      <c r="N1071" s="197"/>
      <c r="O1071" s="196"/>
      <c r="P1071" s="196"/>
      <c r="Q1071" s="198"/>
      <c r="R1071" s="199"/>
      <c r="S1071" s="199"/>
      <c r="T1071" s="198"/>
      <c r="U1071" s="199"/>
      <c r="V1071" s="199"/>
      <c r="W1071" s="199"/>
      <c r="X1071" s="198"/>
      <c r="Y1071" s="200"/>
      <c r="Z1071" s="198"/>
      <c r="AA1071" s="198"/>
      <c r="AB1071" s="199"/>
      <c r="AC1071" s="199"/>
      <c r="AD1071" s="201"/>
      <c r="AE1071" s="202"/>
      <c r="AF1071" s="202"/>
      <c r="AG1071" s="203"/>
      <c r="AH1071" s="203"/>
      <c r="AI1071" s="203"/>
      <c r="AJ1071" s="203"/>
      <c r="AK1071" s="203"/>
      <c r="AL1071" s="203"/>
      <c r="AM1071" s="203"/>
      <c r="AN1071" s="203"/>
      <c r="AO1071" s="203"/>
      <c r="AP1071" s="203"/>
      <c r="AQ1071" s="203"/>
      <c r="AR1071" s="203"/>
      <c r="AS1071" s="203"/>
      <c r="AT1071" s="203"/>
      <c r="AU1071" s="203"/>
      <c r="AV1071" s="203"/>
      <c r="AW1071" s="203"/>
      <c r="AX1071" s="203"/>
      <c r="AY1071" s="203"/>
      <c r="AZ1071" s="203"/>
      <c r="BA1071" s="203"/>
      <c r="BB1071" s="204"/>
      <c r="BC1071" s="204"/>
      <c r="BD1071" s="204"/>
      <c r="BE1071" s="204"/>
      <c r="BF1071" s="204"/>
      <c r="BG1071" s="204"/>
      <c r="BH1071" s="204"/>
      <c r="BI1071" s="204"/>
      <c r="BJ1071" s="204"/>
      <c r="BK1071" s="204"/>
      <c r="BL1071" s="204"/>
      <c r="BM1071" s="204"/>
      <c r="BN1071" s="204"/>
      <c r="BO1071" s="204"/>
      <c r="BP1071" s="204"/>
      <c r="BQ1071" s="204"/>
      <c r="BR1071" s="204"/>
      <c r="BS1071" s="204"/>
      <c r="BT1071" s="204"/>
      <c r="BU1071" s="204"/>
      <c r="BV1071" s="205"/>
      <c r="BW1071" s="205"/>
      <c r="BX1071" s="205"/>
      <c r="BY1071" s="204"/>
      <c r="BZ1071" s="204"/>
      <c r="CA1071" s="204"/>
      <c r="CB1071" s="205"/>
      <c r="CC1071" s="204"/>
      <c r="CD1071" s="205"/>
      <c r="CE1071" s="204"/>
      <c r="CF1071" s="204"/>
      <c r="CG1071" s="204"/>
      <c r="CH1071" s="206"/>
      <c r="CI1071" s="204"/>
      <c r="CJ1071" s="204"/>
      <c r="CK1071" s="204"/>
      <c r="CL1071" s="204"/>
      <c r="CM1071" s="204"/>
      <c r="CN1071" s="206"/>
      <c r="CO1071" s="204"/>
      <c r="CP1071" s="204"/>
      <c r="CQ1071" s="204"/>
      <c r="CR1071" s="207"/>
      <c r="CS1071" s="207"/>
      <c r="CT1071" s="208"/>
      <c r="CU1071" s="209"/>
      <c r="CV1071" s="208"/>
      <c r="CW1071" s="207"/>
      <c r="CX1071" s="207"/>
      <c r="CY1071" s="207"/>
    </row>
    <row r="1072" spans="3:103">
      <c r="Z1072" s="198"/>
      <c r="AA1072" s="198"/>
      <c r="AB1072" s="199"/>
      <c r="AC1072" s="199"/>
      <c r="AD1072" s="199"/>
      <c r="AE1072" s="202"/>
      <c r="AF1072" s="202"/>
      <c r="AG1072" s="202"/>
      <c r="AH1072" s="203"/>
      <c r="AI1072" s="203"/>
      <c r="AJ1072" s="203"/>
      <c r="AK1072" s="203"/>
      <c r="AL1072" s="203"/>
      <c r="AM1072" s="203"/>
      <c r="AN1072" s="203"/>
      <c r="AO1072" s="203"/>
      <c r="AP1072" s="203"/>
      <c r="AQ1072" s="203"/>
      <c r="AR1072" s="203"/>
      <c r="AS1072" s="203"/>
      <c r="AT1072" s="203"/>
      <c r="AU1072" s="203"/>
      <c r="AV1072" s="203"/>
      <c r="AW1072" s="203"/>
      <c r="AX1072" s="203"/>
      <c r="AY1072" s="203"/>
      <c r="AZ1072" s="203"/>
      <c r="BA1072" s="203"/>
      <c r="BB1072" s="203"/>
      <c r="BC1072" s="204"/>
      <c r="BD1072" s="204"/>
      <c r="BE1072" s="204"/>
      <c r="BF1072" s="204"/>
      <c r="BG1072" s="204"/>
      <c r="BH1072" s="204"/>
      <c r="BI1072" s="204"/>
      <c r="BJ1072" s="204"/>
      <c r="BK1072" s="204"/>
      <c r="BL1072" s="204"/>
      <c r="BM1072" s="204"/>
      <c r="BN1072" s="204"/>
      <c r="BO1072" s="204"/>
      <c r="BP1072" s="204"/>
      <c r="BQ1072" s="204"/>
      <c r="BR1072" s="204"/>
      <c r="BS1072" s="204"/>
      <c r="BT1072" s="204"/>
      <c r="BU1072" s="204"/>
      <c r="BV1072" s="205"/>
      <c r="BW1072" s="205"/>
      <c r="BX1072" s="205"/>
      <c r="BY1072" s="204"/>
      <c r="BZ1072" s="204"/>
      <c r="CA1072" s="204"/>
      <c r="CB1072" s="205"/>
      <c r="CC1072" s="204"/>
      <c r="CD1072" s="205"/>
      <c r="CE1072" s="204"/>
      <c r="CF1072" s="204"/>
      <c r="CG1072" s="204"/>
      <c r="CH1072" s="206"/>
      <c r="CI1072" s="204"/>
      <c r="CJ1072" s="204"/>
      <c r="CK1072" s="204"/>
      <c r="CL1072" s="204"/>
      <c r="CM1072" s="204"/>
      <c r="CN1072" s="206"/>
      <c r="CO1072" s="204"/>
      <c r="CP1072" s="204"/>
      <c r="CQ1072" s="204"/>
      <c r="CR1072" s="204"/>
      <c r="CS1072" s="207"/>
      <c r="CT1072" s="208"/>
      <c r="CU1072" s="209"/>
      <c r="CV1072" s="208"/>
      <c r="CW1072" s="207"/>
      <c r="CX1072" s="207"/>
      <c r="CY1072" s="207"/>
    </row>
    <row r="1073" spans="3:103">
      <c r="C1073" s="192"/>
      <c r="D1073" s="192"/>
      <c r="E1073" s="192"/>
      <c r="F1073" s="192"/>
      <c r="G1073" s="193"/>
      <c r="H1073" s="192"/>
      <c r="I1073" s="192"/>
      <c r="J1073" s="194"/>
      <c r="K1073" s="195"/>
      <c r="L1073" s="195"/>
      <c r="M1073" s="196"/>
      <c r="N1073" s="197"/>
      <c r="O1073" s="196"/>
      <c r="P1073" s="198"/>
      <c r="Q1073" s="198"/>
      <c r="R1073" s="199"/>
      <c r="S1073" s="199"/>
      <c r="T1073" s="198"/>
      <c r="U1073" s="199"/>
      <c r="V1073" s="199"/>
      <c r="W1073" s="199"/>
      <c r="X1073" s="198"/>
      <c r="Y1073" s="200"/>
    </row>
    <row r="1074" spans="3:103">
      <c r="D1074" s="192"/>
      <c r="E1074" s="192"/>
      <c r="F1074" s="192"/>
      <c r="H1074" s="192"/>
      <c r="I1074" s="192"/>
      <c r="J1074" s="194"/>
      <c r="K1074" s="192"/>
      <c r="L1074" s="195"/>
      <c r="M1074" s="195"/>
      <c r="N1074" s="197"/>
      <c r="O1074" s="196"/>
      <c r="P1074" s="196"/>
      <c r="Q1074" s="198"/>
      <c r="R1074" s="199"/>
      <c r="S1074" s="199"/>
      <c r="T1074" s="198"/>
      <c r="U1074" s="199"/>
      <c r="V1074" s="199"/>
      <c r="W1074" s="199"/>
      <c r="X1074" s="198"/>
      <c r="Y1074" s="200"/>
      <c r="Z1074" s="198"/>
      <c r="AA1074" s="198"/>
      <c r="AB1074" s="199"/>
      <c r="AC1074" s="199"/>
      <c r="AD1074" s="201"/>
      <c r="AE1074" s="202"/>
      <c r="AF1074" s="202"/>
      <c r="AG1074" s="203"/>
      <c r="AH1074" s="203"/>
      <c r="AI1074" s="203"/>
      <c r="AJ1074" s="203"/>
      <c r="AK1074" s="203"/>
      <c r="AL1074" s="203"/>
      <c r="AM1074" s="203"/>
      <c r="AN1074" s="203"/>
      <c r="AO1074" s="203"/>
      <c r="AP1074" s="203"/>
      <c r="AQ1074" s="203"/>
      <c r="AR1074" s="203"/>
      <c r="AS1074" s="203"/>
      <c r="AT1074" s="203"/>
      <c r="AU1074" s="203"/>
      <c r="AV1074" s="203"/>
      <c r="AW1074" s="203"/>
      <c r="AX1074" s="203"/>
      <c r="AY1074" s="203"/>
      <c r="AZ1074" s="203"/>
      <c r="BA1074" s="203"/>
      <c r="BB1074" s="204"/>
      <c r="BC1074" s="204"/>
      <c r="BD1074" s="204"/>
      <c r="BE1074" s="204"/>
      <c r="BF1074" s="204"/>
      <c r="BG1074" s="204"/>
      <c r="BH1074" s="204"/>
      <c r="BI1074" s="204"/>
      <c r="BJ1074" s="204"/>
      <c r="BK1074" s="204"/>
      <c r="BL1074" s="204"/>
      <c r="BM1074" s="204"/>
      <c r="BN1074" s="204"/>
      <c r="BO1074" s="204"/>
      <c r="BP1074" s="204"/>
      <c r="BQ1074" s="204"/>
      <c r="BR1074" s="204"/>
      <c r="BS1074" s="204"/>
      <c r="BT1074" s="204"/>
      <c r="BU1074" s="204"/>
      <c r="BV1074" s="205"/>
      <c r="BW1074" s="205"/>
      <c r="BX1074" s="205"/>
      <c r="BY1074" s="204"/>
      <c r="BZ1074" s="204"/>
      <c r="CA1074" s="204"/>
      <c r="CB1074" s="205"/>
      <c r="CC1074" s="204"/>
      <c r="CD1074" s="205"/>
      <c r="CE1074" s="204"/>
      <c r="CF1074" s="204"/>
      <c r="CG1074" s="204"/>
      <c r="CH1074" s="206"/>
      <c r="CI1074" s="204"/>
      <c r="CJ1074" s="204"/>
      <c r="CK1074" s="204"/>
      <c r="CL1074" s="204"/>
      <c r="CM1074" s="204"/>
      <c r="CN1074" s="206"/>
      <c r="CO1074" s="204"/>
      <c r="CP1074" s="204"/>
      <c r="CQ1074" s="204"/>
      <c r="CR1074" s="207"/>
      <c r="CS1074" s="207"/>
      <c r="CT1074" s="208"/>
      <c r="CU1074" s="209"/>
      <c r="CV1074" s="208"/>
      <c r="CW1074" s="207"/>
      <c r="CX1074" s="207"/>
      <c r="CY1074" s="207"/>
    </row>
    <row r="1075" spans="3:103">
      <c r="Z1075" s="198"/>
      <c r="AA1075" s="198"/>
      <c r="AB1075" s="199"/>
      <c r="AC1075" s="199"/>
      <c r="AD1075" s="199"/>
      <c r="AE1075" s="202"/>
      <c r="AF1075" s="202"/>
      <c r="AG1075" s="202"/>
      <c r="AH1075" s="203"/>
      <c r="AI1075" s="203"/>
      <c r="AJ1075" s="203"/>
      <c r="AK1075" s="203"/>
      <c r="AL1075" s="203"/>
      <c r="AM1075" s="203"/>
      <c r="AN1075" s="203"/>
      <c r="AO1075" s="203"/>
      <c r="AP1075" s="203"/>
      <c r="AQ1075" s="203"/>
      <c r="AR1075" s="203"/>
      <c r="AS1075" s="203"/>
      <c r="AT1075" s="203"/>
      <c r="AU1075" s="203"/>
      <c r="AV1075" s="203"/>
      <c r="AW1075" s="203"/>
      <c r="AX1075" s="203"/>
      <c r="AY1075" s="203"/>
      <c r="AZ1075" s="203"/>
      <c r="BA1075" s="203"/>
      <c r="BB1075" s="203"/>
      <c r="BC1075" s="204"/>
      <c r="BD1075" s="204"/>
      <c r="BE1075" s="204"/>
      <c r="BF1075" s="204"/>
      <c r="BG1075" s="204"/>
      <c r="BH1075" s="204"/>
      <c r="BI1075" s="204"/>
      <c r="BJ1075" s="204"/>
      <c r="BK1075" s="204"/>
      <c r="BL1075" s="204"/>
      <c r="BM1075" s="204"/>
      <c r="BN1075" s="204"/>
      <c r="BO1075" s="204"/>
      <c r="BP1075" s="204"/>
      <c r="BQ1075" s="204"/>
      <c r="BR1075" s="204"/>
      <c r="BS1075" s="204"/>
      <c r="BT1075" s="204"/>
      <c r="BU1075" s="204"/>
      <c r="BV1075" s="205"/>
      <c r="BW1075" s="205"/>
      <c r="BX1075" s="205"/>
      <c r="BY1075" s="204"/>
      <c r="BZ1075" s="204"/>
      <c r="CA1075" s="204"/>
      <c r="CB1075" s="205"/>
      <c r="CC1075" s="204"/>
      <c r="CD1075" s="205"/>
      <c r="CE1075" s="204"/>
      <c r="CF1075" s="204"/>
      <c r="CG1075" s="204"/>
      <c r="CH1075" s="206"/>
      <c r="CI1075" s="204"/>
      <c r="CJ1075" s="204"/>
      <c r="CK1075" s="204"/>
      <c r="CL1075" s="204"/>
      <c r="CM1075" s="204"/>
      <c r="CN1075" s="206"/>
      <c r="CO1075" s="204"/>
      <c r="CP1075" s="204"/>
      <c r="CQ1075" s="204"/>
      <c r="CR1075" s="204"/>
      <c r="CS1075" s="207"/>
      <c r="CT1075" s="208"/>
      <c r="CU1075" s="209"/>
      <c r="CV1075" s="208"/>
      <c r="CW1075" s="207"/>
      <c r="CX1075" s="207"/>
      <c r="CY1075" s="207"/>
    </row>
    <row r="1079" spans="3:103">
      <c r="C1079" s="192"/>
      <c r="D1079" s="192"/>
      <c r="E1079" s="192"/>
      <c r="F1079" s="192"/>
      <c r="G1079" s="193"/>
      <c r="H1079" s="192"/>
      <c r="I1079" s="192"/>
      <c r="J1079" s="194"/>
      <c r="K1079" s="195"/>
      <c r="L1079" s="195"/>
      <c r="M1079" s="196"/>
      <c r="N1079" s="197"/>
      <c r="O1079" s="196"/>
      <c r="P1079" s="198"/>
      <c r="Q1079" s="198"/>
      <c r="R1079" s="199"/>
      <c r="S1079" s="199"/>
      <c r="T1079" s="198"/>
      <c r="U1079" s="199"/>
      <c r="V1079" s="199"/>
      <c r="W1079" s="199"/>
      <c r="X1079" s="198"/>
      <c r="Y1079" s="200"/>
    </row>
    <row r="1080" spans="3:103">
      <c r="D1080" s="192"/>
      <c r="E1080" s="192"/>
      <c r="F1080" s="192"/>
      <c r="H1080" s="192"/>
      <c r="I1080" s="192"/>
      <c r="J1080" s="194"/>
      <c r="K1080" s="192"/>
      <c r="L1080" s="195"/>
      <c r="M1080" s="195"/>
      <c r="N1080" s="197"/>
      <c r="O1080" s="196"/>
      <c r="P1080" s="196"/>
      <c r="Q1080" s="198"/>
      <c r="R1080" s="199"/>
      <c r="S1080" s="199"/>
      <c r="T1080" s="198"/>
      <c r="U1080" s="199"/>
      <c r="V1080" s="199"/>
      <c r="W1080" s="199"/>
      <c r="X1080" s="198"/>
      <c r="Y1080" s="200"/>
      <c r="Z1080" s="198"/>
      <c r="AA1080" s="198"/>
      <c r="AB1080" s="199"/>
      <c r="AC1080" s="199"/>
      <c r="AD1080" s="201"/>
      <c r="AE1080" s="202"/>
      <c r="AF1080" s="202"/>
      <c r="AG1080" s="203"/>
      <c r="AH1080" s="203"/>
      <c r="AI1080" s="203"/>
      <c r="AJ1080" s="203"/>
      <c r="AK1080" s="203"/>
      <c r="AL1080" s="203"/>
      <c r="AM1080" s="203"/>
      <c r="AN1080" s="203"/>
      <c r="AO1080" s="203"/>
      <c r="AP1080" s="203"/>
      <c r="AQ1080" s="203"/>
      <c r="AR1080" s="203"/>
      <c r="AS1080" s="203"/>
      <c r="AT1080" s="203"/>
      <c r="AU1080" s="203"/>
      <c r="AV1080" s="203"/>
      <c r="AW1080" s="203"/>
      <c r="AX1080" s="203"/>
      <c r="AY1080" s="203"/>
      <c r="AZ1080" s="203"/>
      <c r="BA1080" s="203"/>
      <c r="BB1080" s="204"/>
      <c r="BC1080" s="204"/>
      <c r="BD1080" s="204"/>
      <c r="BE1080" s="204"/>
      <c r="BF1080" s="204"/>
      <c r="BG1080" s="204"/>
      <c r="BH1080" s="204"/>
      <c r="BI1080" s="204"/>
      <c r="BJ1080" s="204"/>
      <c r="BK1080" s="204"/>
      <c r="BL1080" s="204"/>
      <c r="BM1080" s="204"/>
      <c r="BN1080" s="204"/>
      <c r="BO1080" s="204"/>
      <c r="BP1080" s="204"/>
      <c r="BQ1080" s="204"/>
      <c r="BR1080" s="204"/>
      <c r="BS1080" s="204"/>
      <c r="BT1080" s="204"/>
      <c r="BU1080" s="204"/>
      <c r="BV1080" s="205"/>
      <c r="BW1080" s="205"/>
      <c r="BX1080" s="205"/>
      <c r="BY1080" s="204"/>
      <c r="BZ1080" s="204"/>
      <c r="CA1080" s="204"/>
      <c r="CB1080" s="205"/>
      <c r="CC1080" s="204"/>
      <c r="CD1080" s="205"/>
      <c r="CE1080" s="204"/>
      <c r="CF1080" s="204"/>
      <c r="CG1080" s="204"/>
      <c r="CH1080" s="206"/>
      <c r="CI1080" s="204"/>
      <c r="CJ1080" s="204"/>
      <c r="CK1080" s="204"/>
      <c r="CL1080" s="204"/>
      <c r="CM1080" s="204"/>
      <c r="CN1080" s="206"/>
      <c r="CO1080" s="204"/>
      <c r="CP1080" s="204"/>
      <c r="CQ1080" s="204"/>
      <c r="CR1080" s="207"/>
      <c r="CS1080" s="207"/>
      <c r="CT1080" s="208"/>
      <c r="CU1080" s="209"/>
      <c r="CV1080" s="208"/>
      <c r="CW1080" s="207"/>
      <c r="CX1080" s="207"/>
      <c r="CY1080" s="207"/>
    </row>
    <row r="1081" spans="3:103">
      <c r="Z1081" s="198"/>
      <c r="AA1081" s="198"/>
      <c r="AB1081" s="199"/>
      <c r="AC1081" s="199"/>
      <c r="AD1081" s="199"/>
      <c r="AE1081" s="202"/>
      <c r="AF1081" s="202"/>
      <c r="AG1081" s="202"/>
      <c r="AH1081" s="203"/>
      <c r="AI1081" s="203"/>
      <c r="AJ1081" s="203"/>
      <c r="AK1081" s="203"/>
      <c r="AL1081" s="203"/>
      <c r="AM1081" s="203"/>
      <c r="AN1081" s="203"/>
      <c r="AO1081" s="203"/>
      <c r="AP1081" s="203"/>
      <c r="AQ1081" s="203"/>
      <c r="AR1081" s="203"/>
      <c r="AS1081" s="203"/>
      <c r="AT1081" s="203"/>
      <c r="AU1081" s="203"/>
      <c r="AV1081" s="203"/>
      <c r="AW1081" s="203"/>
      <c r="AX1081" s="203"/>
      <c r="AY1081" s="203"/>
      <c r="AZ1081" s="203"/>
      <c r="BA1081" s="203"/>
      <c r="BB1081" s="203"/>
      <c r="BC1081" s="204"/>
      <c r="BD1081" s="204"/>
      <c r="BE1081" s="204"/>
      <c r="BF1081" s="204"/>
      <c r="BG1081" s="204"/>
      <c r="BH1081" s="204"/>
      <c r="BI1081" s="204"/>
      <c r="BJ1081" s="204"/>
      <c r="BK1081" s="204"/>
      <c r="BL1081" s="204"/>
      <c r="BM1081" s="204"/>
      <c r="BN1081" s="204"/>
      <c r="BO1081" s="204"/>
      <c r="BP1081" s="204"/>
      <c r="BQ1081" s="204"/>
      <c r="BR1081" s="204"/>
      <c r="BS1081" s="204"/>
      <c r="BT1081" s="204"/>
      <c r="BU1081" s="204"/>
      <c r="BV1081" s="205"/>
      <c r="BW1081" s="205"/>
      <c r="BX1081" s="205"/>
      <c r="BY1081" s="204"/>
      <c r="BZ1081" s="204"/>
      <c r="CA1081" s="204"/>
      <c r="CB1081" s="205"/>
      <c r="CC1081" s="204"/>
      <c r="CD1081" s="205"/>
      <c r="CE1081" s="204"/>
      <c r="CF1081" s="204"/>
      <c r="CG1081" s="204"/>
      <c r="CH1081" s="206"/>
      <c r="CI1081" s="204"/>
      <c r="CJ1081" s="204"/>
      <c r="CK1081" s="204"/>
      <c r="CL1081" s="204"/>
      <c r="CM1081" s="204"/>
      <c r="CN1081" s="206"/>
      <c r="CO1081" s="204"/>
      <c r="CP1081" s="204"/>
      <c r="CQ1081" s="204"/>
      <c r="CR1081" s="204"/>
      <c r="CS1081" s="207"/>
      <c r="CT1081" s="208"/>
      <c r="CU1081" s="209"/>
      <c r="CV1081" s="208"/>
      <c r="CW1081" s="207"/>
      <c r="CX1081" s="207"/>
      <c r="CY1081" s="207"/>
    </row>
    <row r="1082" spans="3:103">
      <c r="C1082" s="192"/>
      <c r="D1082" s="192"/>
      <c r="E1082" s="192"/>
      <c r="F1082" s="192"/>
      <c r="G1082" s="193"/>
      <c r="H1082" s="192"/>
      <c r="I1082" s="192"/>
      <c r="J1082" s="194"/>
      <c r="K1082" s="195"/>
      <c r="L1082" s="195"/>
      <c r="M1082" s="196"/>
      <c r="N1082" s="197"/>
      <c r="O1082" s="196"/>
      <c r="P1082" s="198"/>
      <c r="Q1082" s="198"/>
      <c r="R1082" s="199"/>
      <c r="S1082" s="199"/>
      <c r="T1082" s="198"/>
      <c r="U1082" s="199"/>
      <c r="V1082" s="199"/>
      <c r="W1082" s="199"/>
      <c r="X1082" s="198"/>
      <c r="Y1082" s="200"/>
    </row>
    <row r="1083" spans="3:103">
      <c r="D1083" s="192"/>
      <c r="E1083" s="192"/>
      <c r="F1083" s="192"/>
      <c r="H1083" s="192"/>
      <c r="I1083" s="192"/>
      <c r="J1083" s="194"/>
      <c r="K1083" s="192"/>
      <c r="L1083" s="195"/>
      <c r="M1083" s="195"/>
      <c r="N1083" s="197"/>
      <c r="O1083" s="196"/>
      <c r="P1083" s="196"/>
      <c r="Q1083" s="198"/>
      <c r="R1083" s="199"/>
      <c r="S1083" s="199"/>
      <c r="T1083" s="198"/>
      <c r="U1083" s="199"/>
      <c r="V1083" s="199"/>
      <c r="W1083" s="199"/>
      <c r="X1083" s="198"/>
      <c r="Y1083" s="200"/>
      <c r="Z1083" s="198"/>
      <c r="AA1083" s="198"/>
      <c r="AB1083" s="199"/>
      <c r="AC1083" s="199"/>
      <c r="AD1083" s="201"/>
      <c r="AE1083" s="202"/>
      <c r="AF1083" s="202"/>
      <c r="AG1083" s="203"/>
      <c r="AH1083" s="203"/>
      <c r="AI1083" s="203"/>
      <c r="AJ1083" s="203"/>
      <c r="AK1083" s="203"/>
      <c r="AL1083" s="203"/>
      <c r="AM1083" s="203"/>
      <c r="AN1083" s="203"/>
      <c r="AO1083" s="203"/>
      <c r="AP1083" s="203"/>
      <c r="AQ1083" s="203"/>
      <c r="AR1083" s="203"/>
      <c r="AS1083" s="203"/>
      <c r="AT1083" s="203"/>
      <c r="AU1083" s="203"/>
      <c r="AV1083" s="203"/>
      <c r="AW1083" s="203"/>
      <c r="AX1083" s="203"/>
      <c r="AY1083" s="203"/>
      <c r="AZ1083" s="203"/>
      <c r="BA1083" s="203"/>
      <c r="BB1083" s="204"/>
      <c r="BC1083" s="204"/>
      <c r="BD1083" s="204"/>
      <c r="BE1083" s="204"/>
      <c r="BF1083" s="204"/>
      <c r="BG1083" s="204"/>
      <c r="BH1083" s="204"/>
      <c r="BI1083" s="204"/>
      <c r="BJ1083" s="204"/>
      <c r="BK1083" s="204"/>
      <c r="BL1083" s="204"/>
      <c r="BM1083" s="204"/>
      <c r="BN1083" s="204"/>
      <c r="BO1083" s="204"/>
      <c r="BP1083" s="204"/>
      <c r="BQ1083" s="204"/>
      <c r="BR1083" s="204"/>
      <c r="BS1083" s="204"/>
      <c r="BT1083" s="204"/>
      <c r="BU1083" s="204"/>
      <c r="BV1083" s="205"/>
      <c r="BW1083" s="205"/>
      <c r="BX1083" s="205"/>
      <c r="BY1083" s="204"/>
      <c r="BZ1083" s="204"/>
      <c r="CA1083" s="204"/>
      <c r="CB1083" s="205"/>
      <c r="CC1083" s="204"/>
      <c r="CD1083" s="205"/>
      <c r="CE1083" s="204"/>
      <c r="CF1083" s="204"/>
      <c r="CG1083" s="204"/>
      <c r="CH1083" s="206"/>
      <c r="CI1083" s="204"/>
      <c r="CJ1083" s="204"/>
      <c r="CK1083" s="204"/>
      <c r="CL1083" s="204"/>
      <c r="CM1083" s="204"/>
      <c r="CN1083" s="206"/>
      <c r="CO1083" s="204"/>
      <c r="CP1083" s="204"/>
      <c r="CQ1083" s="204"/>
      <c r="CR1083" s="207"/>
      <c r="CS1083" s="207"/>
      <c r="CT1083" s="208"/>
      <c r="CU1083" s="209"/>
      <c r="CV1083" s="208"/>
      <c r="CW1083" s="207"/>
      <c r="CX1083" s="207"/>
      <c r="CY1083" s="207"/>
    </row>
    <row r="1084" spans="3:103">
      <c r="Z1084" s="198"/>
      <c r="AA1084" s="198"/>
      <c r="AB1084" s="199"/>
      <c r="AC1084" s="199"/>
      <c r="AD1084" s="199"/>
      <c r="AE1084" s="202"/>
      <c r="AF1084" s="202"/>
      <c r="AG1084" s="202"/>
      <c r="AH1084" s="203"/>
      <c r="AI1084" s="203"/>
      <c r="AJ1084" s="203"/>
      <c r="AK1084" s="203"/>
      <c r="AL1084" s="203"/>
      <c r="AM1084" s="203"/>
      <c r="AN1084" s="203"/>
      <c r="AO1084" s="203"/>
      <c r="AP1084" s="203"/>
      <c r="AQ1084" s="203"/>
      <c r="AR1084" s="203"/>
      <c r="AS1084" s="203"/>
      <c r="AT1084" s="203"/>
      <c r="AU1084" s="203"/>
      <c r="AV1084" s="203"/>
      <c r="AW1084" s="203"/>
      <c r="AX1084" s="203"/>
      <c r="AY1084" s="203"/>
      <c r="AZ1084" s="203"/>
      <c r="BA1084" s="203"/>
      <c r="BB1084" s="203"/>
      <c r="BC1084" s="204"/>
      <c r="BD1084" s="204"/>
      <c r="BE1084" s="204"/>
      <c r="BF1084" s="204"/>
      <c r="BG1084" s="204"/>
      <c r="BH1084" s="204"/>
      <c r="BI1084" s="204"/>
      <c r="BJ1084" s="204"/>
      <c r="BK1084" s="204"/>
      <c r="BL1084" s="204"/>
      <c r="BM1084" s="204"/>
      <c r="BN1084" s="204"/>
      <c r="BO1084" s="204"/>
      <c r="BP1084" s="204"/>
      <c r="BQ1084" s="204"/>
      <c r="BR1084" s="204"/>
      <c r="BS1084" s="204"/>
      <c r="BT1084" s="204"/>
      <c r="BU1084" s="204"/>
      <c r="BV1084" s="205"/>
      <c r="BW1084" s="205"/>
      <c r="BX1084" s="205"/>
      <c r="BY1084" s="204"/>
      <c r="BZ1084" s="204"/>
      <c r="CA1084" s="204"/>
      <c r="CB1084" s="205"/>
      <c r="CC1084" s="204"/>
      <c r="CD1084" s="205"/>
      <c r="CE1084" s="204"/>
      <c r="CF1084" s="204"/>
      <c r="CG1084" s="204"/>
      <c r="CH1084" s="206"/>
      <c r="CI1084" s="204"/>
      <c r="CJ1084" s="204"/>
      <c r="CK1084" s="204"/>
      <c r="CL1084" s="204"/>
      <c r="CM1084" s="204"/>
      <c r="CN1084" s="206"/>
      <c r="CO1084" s="204"/>
      <c r="CP1084" s="204"/>
      <c r="CQ1084" s="204"/>
      <c r="CR1084" s="204"/>
      <c r="CS1084" s="207"/>
      <c r="CT1084" s="208"/>
      <c r="CU1084" s="209"/>
      <c r="CV1084" s="208"/>
      <c r="CW1084" s="207"/>
      <c r="CX1084" s="207"/>
      <c r="CY1084" s="207"/>
    </row>
    <row r="1088" spans="3:103">
      <c r="C1088" s="192"/>
      <c r="D1088" s="192"/>
      <c r="E1088" s="192"/>
      <c r="F1088" s="192"/>
      <c r="G1088" s="193"/>
      <c r="H1088" s="192"/>
      <c r="I1088" s="192"/>
      <c r="J1088" s="194"/>
      <c r="K1088" s="195"/>
      <c r="L1088" s="195"/>
      <c r="M1088" s="196"/>
      <c r="N1088" s="197"/>
      <c r="O1088" s="196"/>
      <c r="P1088" s="198"/>
      <c r="Q1088" s="198"/>
      <c r="R1088" s="199"/>
      <c r="S1088" s="199"/>
      <c r="T1088" s="198"/>
      <c r="U1088" s="199"/>
      <c r="V1088" s="199"/>
      <c r="W1088" s="199"/>
      <c r="X1088" s="198"/>
      <c r="Y1088" s="200"/>
    </row>
    <row r="1089" spans="3:103">
      <c r="D1089" s="192"/>
      <c r="E1089" s="192"/>
      <c r="F1089" s="192"/>
      <c r="H1089" s="192"/>
      <c r="I1089" s="192"/>
      <c r="J1089" s="194"/>
      <c r="K1089" s="192"/>
      <c r="L1089" s="195"/>
      <c r="M1089" s="195"/>
      <c r="N1089" s="197"/>
      <c r="O1089" s="196"/>
      <c r="P1089" s="196"/>
      <c r="Q1089" s="198"/>
      <c r="R1089" s="199"/>
      <c r="S1089" s="199"/>
      <c r="T1089" s="198"/>
      <c r="U1089" s="199"/>
      <c r="V1089" s="199"/>
      <c r="W1089" s="199"/>
      <c r="X1089" s="198"/>
      <c r="Y1089" s="200"/>
      <c r="Z1089" s="198"/>
      <c r="AA1089" s="198"/>
      <c r="AB1089" s="199"/>
      <c r="AC1089" s="199"/>
      <c r="AD1089" s="201"/>
      <c r="AE1089" s="202"/>
      <c r="AF1089" s="202"/>
      <c r="AG1089" s="203"/>
      <c r="AH1089" s="203"/>
      <c r="AI1089" s="203"/>
      <c r="AJ1089" s="203"/>
      <c r="AK1089" s="203"/>
      <c r="AL1089" s="203"/>
      <c r="AM1089" s="203"/>
      <c r="AN1089" s="203"/>
      <c r="AO1089" s="203"/>
      <c r="AP1089" s="203"/>
      <c r="AQ1089" s="203"/>
      <c r="AR1089" s="203"/>
      <c r="AS1089" s="203"/>
      <c r="AT1089" s="203"/>
      <c r="AU1089" s="203"/>
      <c r="AV1089" s="203"/>
      <c r="AW1089" s="203"/>
      <c r="AX1089" s="203"/>
      <c r="AY1089" s="203"/>
      <c r="AZ1089" s="203"/>
      <c r="BA1089" s="203"/>
      <c r="BB1089" s="204"/>
      <c r="BC1089" s="204"/>
      <c r="BD1089" s="204"/>
      <c r="BE1089" s="204"/>
      <c r="BF1089" s="204"/>
      <c r="BG1089" s="204"/>
      <c r="BH1089" s="204"/>
      <c r="BI1089" s="204"/>
      <c r="BJ1089" s="204"/>
      <c r="BK1089" s="204"/>
      <c r="BL1089" s="204"/>
      <c r="BM1089" s="204"/>
      <c r="BN1089" s="204"/>
      <c r="BO1089" s="204"/>
      <c r="BP1089" s="204"/>
      <c r="BQ1089" s="204"/>
      <c r="BR1089" s="204"/>
      <c r="BS1089" s="204"/>
      <c r="BT1089" s="204"/>
      <c r="BU1089" s="204"/>
      <c r="BV1089" s="205"/>
      <c r="BW1089" s="205"/>
      <c r="BX1089" s="205"/>
      <c r="BY1089" s="204"/>
      <c r="BZ1089" s="204"/>
      <c r="CA1089" s="204"/>
      <c r="CB1089" s="205"/>
      <c r="CC1089" s="204"/>
      <c r="CD1089" s="205"/>
      <c r="CE1089" s="204"/>
      <c r="CF1089" s="204"/>
      <c r="CG1089" s="204"/>
      <c r="CH1089" s="206"/>
      <c r="CI1089" s="204"/>
      <c r="CJ1089" s="204"/>
      <c r="CK1089" s="204"/>
      <c r="CL1089" s="204"/>
      <c r="CM1089" s="204"/>
      <c r="CN1089" s="206"/>
      <c r="CO1089" s="204"/>
      <c r="CP1089" s="204"/>
      <c r="CQ1089" s="204"/>
      <c r="CR1089" s="207"/>
      <c r="CS1089" s="207"/>
      <c r="CT1089" s="208"/>
      <c r="CU1089" s="209"/>
      <c r="CV1089" s="208"/>
      <c r="CW1089" s="207"/>
      <c r="CX1089" s="207"/>
      <c r="CY1089" s="207"/>
    </row>
    <row r="1090" spans="3:103">
      <c r="Z1090" s="198"/>
      <c r="AA1090" s="198"/>
      <c r="AB1090" s="199"/>
      <c r="AC1090" s="199"/>
      <c r="AD1090" s="199"/>
      <c r="AE1090" s="202"/>
      <c r="AF1090" s="202"/>
      <c r="AG1090" s="202"/>
      <c r="AH1090" s="203"/>
      <c r="AI1090" s="203"/>
      <c r="AJ1090" s="203"/>
      <c r="AK1090" s="203"/>
      <c r="AL1090" s="203"/>
      <c r="AM1090" s="203"/>
      <c r="AN1090" s="203"/>
      <c r="AO1090" s="203"/>
      <c r="AP1090" s="203"/>
      <c r="AQ1090" s="203"/>
      <c r="AR1090" s="203"/>
      <c r="AS1090" s="203"/>
      <c r="AT1090" s="203"/>
      <c r="AU1090" s="203"/>
      <c r="AV1090" s="203"/>
      <c r="AW1090" s="203"/>
      <c r="AX1090" s="203"/>
      <c r="AY1090" s="203"/>
      <c r="AZ1090" s="203"/>
      <c r="BA1090" s="203"/>
      <c r="BB1090" s="203"/>
      <c r="BC1090" s="204"/>
      <c r="BD1090" s="204"/>
      <c r="BE1090" s="204"/>
      <c r="BF1090" s="204"/>
      <c r="BG1090" s="204"/>
      <c r="BH1090" s="204"/>
      <c r="BI1090" s="204"/>
      <c r="BJ1090" s="204"/>
      <c r="BK1090" s="204"/>
      <c r="BL1090" s="204"/>
      <c r="BM1090" s="204"/>
      <c r="BN1090" s="204"/>
      <c r="BO1090" s="204"/>
      <c r="BP1090" s="204"/>
      <c r="BQ1090" s="204"/>
      <c r="BR1090" s="204"/>
      <c r="BS1090" s="204"/>
      <c r="BT1090" s="204"/>
      <c r="BU1090" s="204"/>
      <c r="BV1090" s="205"/>
      <c r="BW1090" s="205"/>
      <c r="BX1090" s="205"/>
      <c r="BY1090" s="204"/>
      <c r="BZ1090" s="204"/>
      <c r="CA1090" s="204"/>
      <c r="CB1090" s="205"/>
      <c r="CC1090" s="204"/>
      <c r="CD1090" s="205"/>
      <c r="CE1090" s="204"/>
      <c r="CF1090" s="204"/>
      <c r="CG1090" s="204"/>
      <c r="CH1090" s="206"/>
      <c r="CI1090" s="204"/>
      <c r="CJ1090" s="204"/>
      <c r="CK1090" s="204"/>
      <c r="CL1090" s="204"/>
      <c r="CM1090" s="204"/>
      <c r="CN1090" s="206"/>
      <c r="CO1090" s="204"/>
      <c r="CP1090" s="204"/>
      <c r="CQ1090" s="204"/>
      <c r="CR1090" s="204"/>
      <c r="CS1090" s="207"/>
      <c r="CT1090" s="208"/>
      <c r="CU1090" s="209"/>
      <c r="CV1090" s="208"/>
      <c r="CW1090" s="207"/>
      <c r="CX1090" s="207"/>
      <c r="CY1090" s="207"/>
    </row>
    <row r="1091" spans="3:103">
      <c r="C1091" s="192"/>
      <c r="D1091" s="192"/>
      <c r="E1091" s="192"/>
      <c r="F1091" s="192"/>
      <c r="G1091" s="193"/>
      <c r="H1091" s="192"/>
      <c r="I1091" s="192"/>
      <c r="J1091" s="194"/>
      <c r="K1091" s="195"/>
      <c r="L1091" s="195"/>
      <c r="M1091" s="196"/>
      <c r="N1091" s="197"/>
      <c r="O1091" s="196"/>
      <c r="P1091" s="198"/>
      <c r="Q1091" s="198"/>
      <c r="R1091" s="199"/>
      <c r="S1091" s="199"/>
      <c r="T1091" s="198"/>
      <c r="U1091" s="199"/>
      <c r="V1091" s="199"/>
      <c r="W1091" s="199"/>
      <c r="X1091" s="198"/>
      <c r="Y1091" s="200"/>
    </row>
    <row r="1092" spans="3:103">
      <c r="D1092" s="192"/>
      <c r="E1092" s="192"/>
      <c r="F1092" s="192"/>
      <c r="H1092" s="192"/>
      <c r="I1092" s="192"/>
      <c r="J1092" s="194"/>
      <c r="K1092" s="192"/>
      <c r="L1092" s="195"/>
      <c r="M1092" s="195"/>
      <c r="N1092" s="197"/>
      <c r="O1092" s="196"/>
      <c r="P1092" s="196"/>
      <c r="Q1092" s="198"/>
      <c r="R1092" s="199"/>
      <c r="S1092" s="199"/>
      <c r="T1092" s="198"/>
      <c r="U1092" s="199"/>
      <c r="V1092" s="199"/>
      <c r="W1092" s="199"/>
      <c r="X1092" s="198"/>
      <c r="Y1092" s="200"/>
      <c r="Z1092" s="198"/>
      <c r="AA1092" s="198"/>
      <c r="AB1092" s="199"/>
      <c r="AC1092" s="199"/>
      <c r="AD1092" s="201"/>
      <c r="AE1092" s="202"/>
      <c r="AF1092" s="202"/>
      <c r="AG1092" s="203"/>
      <c r="AH1092" s="203"/>
      <c r="AI1092" s="203"/>
      <c r="AJ1092" s="203"/>
      <c r="AK1092" s="203"/>
      <c r="AL1092" s="203"/>
      <c r="AM1092" s="203"/>
      <c r="AN1092" s="203"/>
      <c r="AO1092" s="203"/>
      <c r="AP1092" s="203"/>
      <c r="AQ1092" s="203"/>
      <c r="AR1092" s="203"/>
      <c r="AS1092" s="203"/>
      <c r="AT1092" s="203"/>
      <c r="AU1092" s="203"/>
      <c r="AV1092" s="203"/>
      <c r="AW1092" s="203"/>
      <c r="AX1092" s="203"/>
      <c r="AY1092" s="203"/>
      <c r="AZ1092" s="203"/>
      <c r="BA1092" s="203"/>
      <c r="BB1092" s="204"/>
      <c r="BC1092" s="204"/>
      <c r="BD1092" s="204"/>
      <c r="BE1092" s="204"/>
      <c r="BF1092" s="204"/>
      <c r="BG1092" s="204"/>
      <c r="BH1092" s="204"/>
      <c r="BI1092" s="204"/>
      <c r="BJ1092" s="204"/>
      <c r="BK1092" s="204"/>
      <c r="BL1092" s="204"/>
      <c r="BM1092" s="204"/>
      <c r="BN1092" s="204"/>
      <c r="BO1092" s="204"/>
      <c r="BP1092" s="204"/>
      <c r="BQ1092" s="204"/>
      <c r="BR1092" s="204"/>
      <c r="BS1092" s="204"/>
      <c r="BT1092" s="204"/>
      <c r="BU1092" s="204"/>
      <c r="BV1092" s="205"/>
      <c r="BW1092" s="205"/>
      <c r="BX1092" s="205"/>
      <c r="BY1092" s="204"/>
      <c r="BZ1092" s="204"/>
      <c r="CA1092" s="204"/>
      <c r="CB1092" s="205"/>
      <c r="CC1092" s="204"/>
      <c r="CD1092" s="205"/>
      <c r="CE1092" s="204"/>
      <c r="CF1092" s="204"/>
      <c r="CG1092" s="204"/>
      <c r="CH1092" s="206"/>
      <c r="CI1092" s="204"/>
      <c r="CJ1092" s="204"/>
      <c r="CK1092" s="204"/>
      <c r="CL1092" s="204"/>
      <c r="CM1092" s="204"/>
      <c r="CN1092" s="206"/>
      <c r="CO1092" s="204"/>
      <c r="CP1092" s="204"/>
      <c r="CQ1092" s="204"/>
      <c r="CR1092" s="207"/>
      <c r="CS1092" s="207"/>
      <c r="CT1092" s="208"/>
      <c r="CU1092" s="209"/>
      <c r="CV1092" s="208"/>
      <c r="CW1092" s="207"/>
      <c r="CX1092" s="207"/>
      <c r="CY1092" s="207"/>
    </row>
    <row r="1093" spans="3:103">
      <c r="Z1093" s="198"/>
      <c r="AA1093" s="198"/>
      <c r="AB1093" s="199"/>
      <c r="AC1093" s="199"/>
      <c r="AD1093" s="199"/>
      <c r="AE1093" s="202"/>
      <c r="AF1093" s="202"/>
      <c r="AG1093" s="202"/>
      <c r="AH1093" s="203"/>
      <c r="AI1093" s="203"/>
      <c r="AJ1093" s="203"/>
      <c r="AK1093" s="203"/>
      <c r="AL1093" s="203"/>
      <c r="AM1093" s="203"/>
      <c r="AN1093" s="203"/>
      <c r="AO1093" s="203"/>
      <c r="AP1093" s="203"/>
      <c r="AQ1093" s="203"/>
      <c r="AR1093" s="203"/>
      <c r="AS1093" s="203"/>
      <c r="AT1093" s="203"/>
      <c r="AU1093" s="203"/>
      <c r="AV1093" s="203"/>
      <c r="AW1093" s="203"/>
      <c r="AX1093" s="203"/>
      <c r="AY1093" s="203"/>
      <c r="AZ1093" s="203"/>
      <c r="BA1093" s="203"/>
      <c r="BB1093" s="203"/>
      <c r="BC1093" s="204"/>
      <c r="BD1093" s="204"/>
      <c r="BE1093" s="204"/>
      <c r="BF1093" s="204"/>
      <c r="BG1093" s="204"/>
      <c r="BH1093" s="204"/>
      <c r="BI1093" s="204"/>
      <c r="BJ1093" s="204"/>
      <c r="BK1093" s="204"/>
      <c r="BL1093" s="204"/>
      <c r="BM1093" s="204"/>
      <c r="BN1093" s="204"/>
      <c r="BO1093" s="204"/>
      <c r="BP1093" s="204"/>
      <c r="BQ1093" s="204"/>
      <c r="BR1093" s="204"/>
      <c r="BS1093" s="204"/>
      <c r="BT1093" s="204"/>
      <c r="BU1093" s="204"/>
      <c r="BV1093" s="205"/>
      <c r="BW1093" s="205"/>
      <c r="BX1093" s="205"/>
      <c r="BY1093" s="204"/>
      <c r="BZ1093" s="204"/>
      <c r="CA1093" s="204"/>
      <c r="CB1093" s="205"/>
      <c r="CC1093" s="204"/>
      <c r="CD1093" s="205"/>
      <c r="CE1093" s="204"/>
      <c r="CF1093" s="204"/>
      <c r="CG1093" s="204"/>
      <c r="CH1093" s="206"/>
      <c r="CI1093" s="204"/>
      <c r="CJ1093" s="204"/>
      <c r="CK1093" s="204"/>
      <c r="CL1093" s="204"/>
      <c r="CM1093" s="204"/>
      <c r="CN1093" s="206"/>
      <c r="CO1093" s="204"/>
      <c r="CP1093" s="204"/>
      <c r="CQ1093" s="204"/>
      <c r="CR1093" s="204"/>
      <c r="CS1093" s="207"/>
      <c r="CT1093" s="208"/>
      <c r="CU1093" s="209"/>
      <c r="CV1093" s="208"/>
      <c r="CW1093" s="207"/>
      <c r="CX1093" s="207"/>
      <c r="CY1093" s="207"/>
    </row>
    <row r="1097" spans="3:103">
      <c r="C1097" s="192"/>
      <c r="D1097" s="192"/>
      <c r="E1097" s="192"/>
      <c r="F1097" s="192"/>
      <c r="G1097" s="193"/>
      <c r="H1097" s="192"/>
      <c r="I1097" s="192"/>
      <c r="J1097" s="194"/>
      <c r="K1097" s="195"/>
      <c r="L1097" s="195"/>
      <c r="M1097" s="196"/>
      <c r="N1097" s="197"/>
      <c r="O1097" s="196"/>
      <c r="P1097" s="198"/>
      <c r="Q1097" s="198"/>
      <c r="R1097" s="199"/>
      <c r="S1097" s="199"/>
      <c r="T1097" s="198"/>
      <c r="U1097" s="199"/>
      <c r="V1097" s="199"/>
      <c r="W1097" s="199"/>
      <c r="X1097" s="198"/>
      <c r="Y1097" s="200"/>
    </row>
    <row r="1098" spans="3:103">
      <c r="D1098" s="192"/>
      <c r="E1098" s="192"/>
      <c r="F1098" s="192"/>
      <c r="H1098" s="192"/>
      <c r="I1098" s="192"/>
      <c r="J1098" s="194"/>
      <c r="K1098" s="192"/>
      <c r="L1098" s="195"/>
      <c r="M1098" s="195"/>
      <c r="N1098" s="197"/>
      <c r="O1098" s="196"/>
      <c r="P1098" s="196"/>
      <c r="Q1098" s="198"/>
      <c r="R1098" s="199"/>
      <c r="S1098" s="199"/>
      <c r="T1098" s="198"/>
      <c r="U1098" s="199"/>
      <c r="V1098" s="199"/>
      <c r="W1098" s="199"/>
      <c r="X1098" s="198"/>
      <c r="Y1098" s="200"/>
      <c r="Z1098" s="198"/>
      <c r="AA1098" s="198"/>
      <c r="AB1098" s="199"/>
      <c r="AC1098" s="199"/>
      <c r="AD1098" s="201"/>
      <c r="AE1098" s="202"/>
      <c r="AF1098" s="202"/>
      <c r="AG1098" s="203"/>
      <c r="AH1098" s="203"/>
      <c r="AI1098" s="203"/>
      <c r="AJ1098" s="203"/>
      <c r="AK1098" s="203"/>
      <c r="AL1098" s="203"/>
      <c r="AM1098" s="203"/>
      <c r="AN1098" s="203"/>
      <c r="AO1098" s="203"/>
      <c r="AP1098" s="203"/>
      <c r="AQ1098" s="203"/>
      <c r="AR1098" s="203"/>
      <c r="AS1098" s="203"/>
      <c r="AT1098" s="203"/>
      <c r="AU1098" s="203"/>
      <c r="AV1098" s="203"/>
      <c r="AW1098" s="203"/>
      <c r="AX1098" s="203"/>
      <c r="AY1098" s="203"/>
      <c r="AZ1098" s="203"/>
      <c r="BA1098" s="203"/>
      <c r="BB1098" s="204"/>
      <c r="BC1098" s="204"/>
      <c r="BD1098" s="204"/>
      <c r="BE1098" s="204"/>
      <c r="BF1098" s="204"/>
      <c r="BG1098" s="204"/>
      <c r="BH1098" s="204"/>
      <c r="BI1098" s="204"/>
      <c r="BJ1098" s="204"/>
      <c r="BK1098" s="204"/>
      <c r="BL1098" s="204"/>
      <c r="BM1098" s="204"/>
      <c r="BN1098" s="204"/>
      <c r="BO1098" s="204"/>
      <c r="BP1098" s="204"/>
      <c r="BQ1098" s="204"/>
      <c r="BR1098" s="204"/>
      <c r="BS1098" s="204"/>
      <c r="BT1098" s="204"/>
      <c r="BU1098" s="204"/>
      <c r="BV1098" s="205"/>
      <c r="BW1098" s="205"/>
      <c r="BX1098" s="205"/>
      <c r="BY1098" s="204"/>
      <c r="BZ1098" s="204"/>
      <c r="CA1098" s="204"/>
      <c r="CB1098" s="205"/>
      <c r="CC1098" s="204"/>
      <c r="CD1098" s="205"/>
      <c r="CE1098" s="204"/>
      <c r="CF1098" s="204"/>
      <c r="CG1098" s="204"/>
      <c r="CH1098" s="206"/>
      <c r="CI1098" s="204"/>
      <c r="CJ1098" s="204"/>
      <c r="CK1098" s="204"/>
      <c r="CL1098" s="204"/>
      <c r="CM1098" s="204"/>
      <c r="CN1098" s="206"/>
      <c r="CO1098" s="204"/>
      <c r="CP1098" s="204"/>
      <c r="CQ1098" s="204"/>
      <c r="CR1098" s="207"/>
      <c r="CS1098" s="207"/>
      <c r="CT1098" s="208"/>
      <c r="CU1098" s="209"/>
      <c r="CV1098" s="208"/>
      <c r="CW1098" s="207"/>
      <c r="CX1098" s="207"/>
      <c r="CY1098" s="207"/>
    </row>
    <row r="1099" spans="3:103">
      <c r="Z1099" s="198"/>
      <c r="AA1099" s="198"/>
      <c r="AB1099" s="199"/>
      <c r="AC1099" s="199"/>
      <c r="AD1099" s="199"/>
      <c r="AE1099" s="202"/>
      <c r="AF1099" s="202"/>
      <c r="AG1099" s="202"/>
      <c r="AH1099" s="203"/>
      <c r="AI1099" s="203"/>
      <c r="AJ1099" s="203"/>
      <c r="AK1099" s="203"/>
      <c r="AL1099" s="203"/>
      <c r="AM1099" s="203"/>
      <c r="AN1099" s="203"/>
      <c r="AO1099" s="203"/>
      <c r="AP1099" s="203"/>
      <c r="AQ1099" s="203"/>
      <c r="AR1099" s="203"/>
      <c r="AS1099" s="203"/>
      <c r="AT1099" s="203"/>
      <c r="AU1099" s="203"/>
      <c r="AV1099" s="203"/>
      <c r="AW1099" s="203"/>
      <c r="AX1099" s="203"/>
      <c r="AY1099" s="203"/>
      <c r="AZ1099" s="203"/>
      <c r="BA1099" s="203"/>
      <c r="BB1099" s="203"/>
      <c r="BC1099" s="204"/>
      <c r="BD1099" s="204"/>
      <c r="BE1099" s="204"/>
      <c r="BF1099" s="204"/>
      <c r="BG1099" s="204"/>
      <c r="BH1099" s="204"/>
      <c r="BI1099" s="204"/>
      <c r="BJ1099" s="204"/>
      <c r="BK1099" s="204"/>
      <c r="BL1099" s="204"/>
      <c r="BM1099" s="204"/>
      <c r="BN1099" s="204"/>
      <c r="BO1099" s="204"/>
      <c r="BP1099" s="204"/>
      <c r="BQ1099" s="204"/>
      <c r="BR1099" s="204"/>
      <c r="BS1099" s="204"/>
      <c r="BT1099" s="204"/>
      <c r="BU1099" s="204"/>
      <c r="BV1099" s="205"/>
      <c r="BW1099" s="205"/>
      <c r="BX1099" s="205"/>
      <c r="BY1099" s="204"/>
      <c r="BZ1099" s="204"/>
      <c r="CA1099" s="204"/>
      <c r="CB1099" s="205"/>
      <c r="CC1099" s="204"/>
      <c r="CD1099" s="205"/>
      <c r="CE1099" s="204"/>
      <c r="CF1099" s="204"/>
      <c r="CG1099" s="204"/>
      <c r="CH1099" s="206"/>
      <c r="CI1099" s="204"/>
      <c r="CJ1099" s="204"/>
      <c r="CK1099" s="204"/>
      <c r="CL1099" s="204"/>
      <c r="CM1099" s="204"/>
      <c r="CN1099" s="206"/>
      <c r="CO1099" s="204"/>
      <c r="CP1099" s="204"/>
      <c r="CQ1099" s="204"/>
      <c r="CR1099" s="204"/>
      <c r="CS1099" s="207"/>
      <c r="CT1099" s="208"/>
      <c r="CU1099" s="209"/>
      <c r="CV1099" s="208"/>
      <c r="CW1099" s="207"/>
      <c r="CX1099" s="207"/>
      <c r="CY1099" s="207"/>
    </row>
    <row r="1100" spans="3:103">
      <c r="C1100" s="192"/>
      <c r="D1100" s="192"/>
      <c r="E1100" s="192"/>
      <c r="F1100" s="192"/>
      <c r="G1100" s="193"/>
      <c r="H1100" s="192"/>
      <c r="I1100" s="192"/>
      <c r="J1100" s="194"/>
      <c r="K1100" s="195"/>
      <c r="L1100" s="195"/>
      <c r="M1100" s="196"/>
      <c r="N1100" s="197"/>
      <c r="O1100" s="196"/>
      <c r="P1100" s="198"/>
      <c r="Q1100" s="198"/>
      <c r="R1100" s="199"/>
      <c r="S1100" s="199"/>
      <c r="T1100" s="198"/>
      <c r="U1100" s="199"/>
      <c r="V1100" s="199"/>
      <c r="W1100" s="199"/>
      <c r="X1100" s="198"/>
      <c r="Y1100" s="200"/>
    </row>
    <row r="1101" spans="3:103">
      <c r="D1101" s="192"/>
      <c r="E1101" s="192"/>
      <c r="F1101" s="192"/>
      <c r="H1101" s="192"/>
      <c r="I1101" s="192"/>
      <c r="J1101" s="194"/>
      <c r="K1101" s="192"/>
      <c r="L1101" s="195"/>
      <c r="M1101" s="195"/>
      <c r="N1101" s="197"/>
      <c r="O1101" s="196"/>
      <c r="P1101" s="196"/>
      <c r="Q1101" s="198"/>
      <c r="R1101" s="199"/>
      <c r="S1101" s="199"/>
      <c r="T1101" s="198"/>
      <c r="U1101" s="199"/>
      <c r="V1101" s="199"/>
      <c r="W1101" s="199"/>
      <c r="X1101" s="198"/>
      <c r="Y1101" s="200"/>
      <c r="Z1101" s="198"/>
      <c r="AA1101" s="198"/>
      <c r="AB1101" s="199"/>
      <c r="AC1101" s="199"/>
      <c r="AD1101" s="201"/>
      <c r="AE1101" s="202"/>
      <c r="AF1101" s="202"/>
      <c r="AG1101" s="203"/>
      <c r="AH1101" s="203"/>
      <c r="AI1101" s="203"/>
      <c r="AJ1101" s="203"/>
      <c r="AK1101" s="203"/>
      <c r="AL1101" s="203"/>
      <c r="AM1101" s="203"/>
      <c r="AN1101" s="203"/>
      <c r="AO1101" s="203"/>
      <c r="AP1101" s="203"/>
      <c r="AQ1101" s="203"/>
      <c r="AR1101" s="203"/>
      <c r="AS1101" s="203"/>
      <c r="AT1101" s="203"/>
      <c r="AU1101" s="203"/>
      <c r="AV1101" s="203"/>
      <c r="AW1101" s="203"/>
      <c r="AX1101" s="203"/>
      <c r="AY1101" s="203"/>
      <c r="AZ1101" s="203"/>
      <c r="BA1101" s="203"/>
      <c r="BB1101" s="204"/>
      <c r="BC1101" s="204"/>
      <c r="BD1101" s="204"/>
      <c r="BE1101" s="204"/>
      <c r="BF1101" s="204"/>
      <c r="BG1101" s="204"/>
      <c r="BH1101" s="204"/>
      <c r="BI1101" s="204"/>
      <c r="BJ1101" s="204"/>
      <c r="BK1101" s="204"/>
      <c r="BL1101" s="204"/>
      <c r="BM1101" s="204"/>
      <c r="BN1101" s="204"/>
      <c r="BO1101" s="204"/>
      <c r="BP1101" s="204"/>
      <c r="BQ1101" s="204"/>
      <c r="BR1101" s="204"/>
      <c r="BS1101" s="204"/>
      <c r="BT1101" s="204"/>
      <c r="BU1101" s="204"/>
      <c r="BV1101" s="205"/>
      <c r="BW1101" s="205"/>
      <c r="BX1101" s="205"/>
      <c r="BY1101" s="204"/>
      <c r="BZ1101" s="204"/>
      <c r="CA1101" s="204"/>
      <c r="CB1101" s="205"/>
      <c r="CC1101" s="204"/>
      <c r="CD1101" s="205"/>
      <c r="CE1101" s="204"/>
      <c r="CF1101" s="204"/>
      <c r="CG1101" s="204"/>
      <c r="CH1101" s="206"/>
      <c r="CI1101" s="204"/>
      <c r="CJ1101" s="204"/>
      <c r="CK1101" s="204"/>
      <c r="CL1101" s="204"/>
      <c r="CM1101" s="204"/>
      <c r="CN1101" s="206"/>
      <c r="CO1101" s="204"/>
      <c r="CP1101" s="204"/>
      <c r="CQ1101" s="204"/>
      <c r="CR1101" s="207"/>
      <c r="CS1101" s="207"/>
      <c r="CT1101" s="208"/>
      <c r="CU1101" s="209"/>
      <c r="CV1101" s="208"/>
      <c r="CW1101" s="207"/>
      <c r="CX1101" s="207"/>
      <c r="CY1101" s="207"/>
    </row>
    <row r="1102" spans="3:103">
      <c r="Z1102" s="198"/>
      <c r="AA1102" s="198"/>
      <c r="AB1102" s="199"/>
      <c r="AC1102" s="199"/>
      <c r="AD1102" s="199"/>
      <c r="AE1102" s="202"/>
      <c r="AF1102" s="202"/>
      <c r="AG1102" s="202"/>
      <c r="AH1102" s="203"/>
      <c r="AI1102" s="203"/>
      <c r="AJ1102" s="203"/>
      <c r="AK1102" s="203"/>
      <c r="AL1102" s="203"/>
      <c r="AM1102" s="203"/>
      <c r="AN1102" s="203"/>
      <c r="AO1102" s="203"/>
      <c r="AP1102" s="203"/>
      <c r="AQ1102" s="203"/>
      <c r="AR1102" s="203"/>
      <c r="AS1102" s="203"/>
      <c r="AT1102" s="203"/>
      <c r="AU1102" s="203"/>
      <c r="AV1102" s="203"/>
      <c r="AW1102" s="203"/>
      <c r="AX1102" s="203"/>
      <c r="AY1102" s="203"/>
      <c r="AZ1102" s="203"/>
      <c r="BA1102" s="203"/>
      <c r="BB1102" s="203"/>
      <c r="BC1102" s="204"/>
      <c r="BD1102" s="204"/>
      <c r="BE1102" s="204"/>
      <c r="BF1102" s="204"/>
      <c r="BG1102" s="204"/>
      <c r="BH1102" s="204"/>
      <c r="BI1102" s="204"/>
      <c r="BJ1102" s="204"/>
      <c r="BK1102" s="204"/>
      <c r="BL1102" s="204"/>
      <c r="BM1102" s="204"/>
      <c r="BN1102" s="204"/>
      <c r="BO1102" s="204"/>
      <c r="BP1102" s="204"/>
      <c r="BQ1102" s="204"/>
      <c r="BR1102" s="204"/>
      <c r="BS1102" s="204"/>
      <c r="BT1102" s="204"/>
      <c r="BU1102" s="204"/>
      <c r="BV1102" s="205"/>
      <c r="BW1102" s="205"/>
      <c r="BX1102" s="205"/>
      <c r="BY1102" s="204"/>
      <c r="BZ1102" s="204"/>
      <c r="CA1102" s="204"/>
      <c r="CB1102" s="205"/>
      <c r="CC1102" s="204"/>
      <c r="CD1102" s="205"/>
      <c r="CE1102" s="204"/>
      <c r="CF1102" s="204"/>
      <c r="CG1102" s="204"/>
      <c r="CH1102" s="206"/>
      <c r="CI1102" s="204"/>
      <c r="CJ1102" s="204"/>
      <c r="CK1102" s="204"/>
      <c r="CL1102" s="204"/>
      <c r="CM1102" s="204"/>
      <c r="CN1102" s="206"/>
      <c r="CO1102" s="204"/>
      <c r="CP1102" s="204"/>
      <c r="CQ1102" s="204"/>
      <c r="CR1102" s="204"/>
      <c r="CS1102" s="207"/>
      <c r="CT1102" s="208"/>
      <c r="CU1102" s="209"/>
      <c r="CV1102" s="208"/>
      <c r="CW1102" s="207"/>
      <c r="CX1102" s="207"/>
      <c r="CY1102" s="207"/>
    </row>
    <row r="1106" spans="3:103">
      <c r="C1106" s="192"/>
      <c r="D1106" s="192"/>
      <c r="E1106" s="192"/>
      <c r="F1106" s="192"/>
      <c r="G1106" s="193"/>
      <c r="H1106" s="192"/>
      <c r="I1106" s="192"/>
      <c r="J1106" s="194"/>
      <c r="K1106" s="195"/>
      <c r="L1106" s="195"/>
      <c r="M1106" s="196"/>
      <c r="N1106" s="197"/>
      <c r="O1106" s="196"/>
      <c r="P1106" s="198"/>
      <c r="Q1106" s="198"/>
      <c r="R1106" s="199"/>
      <c r="S1106" s="199"/>
      <c r="T1106" s="198"/>
      <c r="U1106" s="199"/>
      <c r="V1106" s="199"/>
      <c r="W1106" s="199"/>
      <c r="X1106" s="198"/>
      <c r="Y1106" s="200"/>
    </row>
    <row r="1107" spans="3:103">
      <c r="D1107" s="192"/>
      <c r="E1107" s="192"/>
      <c r="F1107" s="192"/>
      <c r="H1107" s="192"/>
      <c r="I1107" s="192"/>
      <c r="J1107" s="194"/>
      <c r="K1107" s="192"/>
      <c r="L1107" s="195"/>
      <c r="M1107" s="195"/>
      <c r="N1107" s="197"/>
      <c r="O1107" s="196"/>
      <c r="P1107" s="196"/>
      <c r="Q1107" s="198"/>
      <c r="R1107" s="199"/>
      <c r="S1107" s="199"/>
      <c r="T1107" s="198"/>
      <c r="U1107" s="199"/>
      <c r="V1107" s="199"/>
      <c r="W1107" s="199"/>
      <c r="X1107" s="198"/>
      <c r="Y1107" s="200"/>
      <c r="Z1107" s="198"/>
      <c r="AA1107" s="198"/>
      <c r="AB1107" s="199"/>
      <c r="AC1107" s="199"/>
      <c r="AD1107" s="201"/>
      <c r="AE1107" s="202"/>
      <c r="AF1107" s="202"/>
      <c r="AG1107" s="203"/>
      <c r="AH1107" s="203"/>
      <c r="AI1107" s="203"/>
      <c r="AJ1107" s="203"/>
      <c r="AK1107" s="203"/>
      <c r="AL1107" s="203"/>
      <c r="AM1107" s="203"/>
      <c r="AN1107" s="203"/>
      <c r="AO1107" s="203"/>
      <c r="AP1107" s="203"/>
      <c r="AQ1107" s="203"/>
      <c r="AR1107" s="203"/>
      <c r="AS1107" s="203"/>
      <c r="AT1107" s="203"/>
      <c r="AU1107" s="203"/>
      <c r="AV1107" s="203"/>
      <c r="AW1107" s="203"/>
      <c r="AX1107" s="203"/>
      <c r="AY1107" s="203"/>
      <c r="AZ1107" s="203"/>
      <c r="BA1107" s="203"/>
      <c r="BB1107" s="204"/>
      <c r="BC1107" s="204"/>
      <c r="BD1107" s="204"/>
      <c r="BE1107" s="204"/>
      <c r="BF1107" s="204"/>
      <c r="BG1107" s="204"/>
      <c r="BH1107" s="204"/>
      <c r="BI1107" s="204"/>
      <c r="BJ1107" s="204"/>
      <c r="BK1107" s="204"/>
      <c r="BL1107" s="204"/>
      <c r="BM1107" s="204"/>
      <c r="BN1107" s="204"/>
      <c r="BO1107" s="204"/>
      <c r="BP1107" s="204"/>
      <c r="BQ1107" s="204"/>
      <c r="BR1107" s="204"/>
      <c r="BS1107" s="204"/>
      <c r="BT1107" s="204"/>
      <c r="BU1107" s="204"/>
      <c r="BV1107" s="205"/>
      <c r="BW1107" s="205"/>
      <c r="BX1107" s="205"/>
      <c r="BY1107" s="204"/>
      <c r="BZ1107" s="204"/>
      <c r="CA1107" s="204"/>
      <c r="CB1107" s="205"/>
      <c r="CC1107" s="204"/>
      <c r="CD1107" s="205"/>
      <c r="CE1107" s="204"/>
      <c r="CF1107" s="204"/>
      <c r="CG1107" s="204"/>
      <c r="CH1107" s="206"/>
      <c r="CI1107" s="204"/>
      <c r="CJ1107" s="204"/>
      <c r="CK1107" s="204"/>
      <c r="CL1107" s="204"/>
      <c r="CM1107" s="204"/>
      <c r="CN1107" s="206"/>
      <c r="CO1107" s="204"/>
      <c r="CP1107" s="204"/>
      <c r="CQ1107" s="204"/>
      <c r="CR1107" s="207"/>
      <c r="CS1107" s="207"/>
      <c r="CT1107" s="208"/>
      <c r="CU1107" s="209"/>
      <c r="CV1107" s="208"/>
      <c r="CW1107" s="207"/>
      <c r="CX1107" s="207"/>
      <c r="CY1107" s="207"/>
    </row>
    <row r="1108" spans="3:103">
      <c r="Z1108" s="198"/>
      <c r="AA1108" s="198"/>
      <c r="AB1108" s="199"/>
      <c r="AC1108" s="199"/>
      <c r="AD1108" s="199"/>
      <c r="AE1108" s="202"/>
      <c r="AF1108" s="202"/>
      <c r="AG1108" s="202"/>
      <c r="AH1108" s="203"/>
      <c r="AI1108" s="203"/>
      <c r="AJ1108" s="203"/>
      <c r="AK1108" s="203"/>
      <c r="AL1108" s="203"/>
      <c r="AM1108" s="203"/>
      <c r="AN1108" s="203"/>
      <c r="AO1108" s="203"/>
      <c r="AP1108" s="203"/>
      <c r="AQ1108" s="203"/>
      <c r="AR1108" s="203"/>
      <c r="AS1108" s="203"/>
      <c r="AT1108" s="203"/>
      <c r="AU1108" s="203"/>
      <c r="AV1108" s="203"/>
      <c r="AW1108" s="203"/>
      <c r="AX1108" s="203"/>
      <c r="AY1108" s="203"/>
      <c r="AZ1108" s="203"/>
      <c r="BA1108" s="203"/>
      <c r="BB1108" s="203"/>
      <c r="BC1108" s="204"/>
      <c r="BD1108" s="204"/>
      <c r="BE1108" s="204"/>
      <c r="BF1108" s="204"/>
      <c r="BG1108" s="204"/>
      <c r="BH1108" s="204"/>
      <c r="BI1108" s="204"/>
      <c r="BJ1108" s="204"/>
      <c r="BK1108" s="204"/>
      <c r="BL1108" s="204"/>
      <c r="BM1108" s="204"/>
      <c r="BN1108" s="204"/>
      <c r="BO1108" s="204"/>
      <c r="BP1108" s="204"/>
      <c r="BQ1108" s="204"/>
      <c r="BR1108" s="204"/>
      <c r="BS1108" s="204"/>
      <c r="BT1108" s="204"/>
      <c r="BU1108" s="204"/>
      <c r="BV1108" s="205"/>
      <c r="BW1108" s="205"/>
      <c r="BX1108" s="205"/>
      <c r="BY1108" s="204"/>
      <c r="BZ1108" s="204"/>
      <c r="CA1108" s="204"/>
      <c r="CB1108" s="205"/>
      <c r="CC1108" s="204"/>
      <c r="CD1108" s="205"/>
      <c r="CE1108" s="204"/>
      <c r="CF1108" s="204"/>
      <c r="CG1108" s="204"/>
      <c r="CH1108" s="206"/>
      <c r="CI1108" s="204"/>
      <c r="CJ1108" s="204"/>
      <c r="CK1108" s="204"/>
      <c r="CL1108" s="204"/>
      <c r="CM1108" s="204"/>
      <c r="CN1108" s="206"/>
      <c r="CO1108" s="204"/>
      <c r="CP1108" s="204"/>
      <c r="CQ1108" s="204"/>
      <c r="CR1108" s="204"/>
      <c r="CS1108" s="207"/>
      <c r="CT1108" s="208"/>
      <c r="CU1108" s="209"/>
      <c r="CV1108" s="208"/>
      <c r="CW1108" s="207"/>
      <c r="CX1108" s="207"/>
      <c r="CY1108" s="207"/>
    </row>
    <row r="1109" spans="3:103">
      <c r="C1109" s="192"/>
      <c r="D1109" s="192"/>
      <c r="E1109" s="192"/>
      <c r="F1109" s="192"/>
      <c r="G1109" s="193"/>
      <c r="H1109" s="192"/>
      <c r="I1109" s="192"/>
      <c r="J1109" s="194"/>
      <c r="K1109" s="195"/>
      <c r="L1109" s="195"/>
      <c r="M1109" s="196"/>
      <c r="N1109" s="197"/>
      <c r="O1109" s="196"/>
      <c r="P1109" s="198"/>
      <c r="Q1109" s="198"/>
      <c r="R1109" s="199"/>
      <c r="S1109" s="199"/>
      <c r="T1109" s="198"/>
      <c r="U1109" s="199"/>
      <c r="V1109" s="199"/>
      <c r="W1109" s="199"/>
      <c r="X1109" s="198"/>
      <c r="Y1109" s="200"/>
    </row>
    <row r="1110" spans="3:103">
      <c r="D1110" s="192"/>
      <c r="E1110" s="192"/>
      <c r="F1110" s="192"/>
      <c r="H1110" s="192"/>
      <c r="I1110" s="192"/>
      <c r="J1110" s="194"/>
      <c r="K1110" s="192"/>
      <c r="L1110" s="195"/>
      <c r="M1110" s="195"/>
      <c r="N1110" s="197"/>
      <c r="O1110" s="196"/>
      <c r="P1110" s="196"/>
      <c r="Q1110" s="198"/>
      <c r="R1110" s="199"/>
      <c r="S1110" s="199"/>
      <c r="T1110" s="198"/>
      <c r="U1110" s="199"/>
      <c r="V1110" s="199"/>
      <c r="W1110" s="199"/>
      <c r="X1110" s="198"/>
      <c r="Y1110" s="200"/>
      <c r="Z1110" s="198"/>
      <c r="AA1110" s="198"/>
      <c r="AB1110" s="199"/>
      <c r="AC1110" s="199"/>
      <c r="AD1110" s="201"/>
      <c r="AE1110" s="202"/>
      <c r="AF1110" s="202"/>
      <c r="AG1110" s="203"/>
      <c r="AH1110" s="203"/>
      <c r="AI1110" s="203"/>
      <c r="AJ1110" s="203"/>
      <c r="AK1110" s="203"/>
      <c r="AL1110" s="203"/>
      <c r="AM1110" s="203"/>
      <c r="AN1110" s="203"/>
      <c r="AO1110" s="203"/>
      <c r="AP1110" s="203"/>
      <c r="AQ1110" s="203"/>
      <c r="AR1110" s="203"/>
      <c r="AS1110" s="203"/>
      <c r="AT1110" s="203"/>
      <c r="AU1110" s="203"/>
      <c r="AV1110" s="203"/>
      <c r="AW1110" s="203"/>
      <c r="AX1110" s="203"/>
      <c r="AY1110" s="203"/>
      <c r="AZ1110" s="203"/>
      <c r="BA1110" s="203"/>
      <c r="BB1110" s="204"/>
      <c r="BC1110" s="204"/>
      <c r="BD1110" s="204"/>
      <c r="BE1110" s="204"/>
      <c r="BF1110" s="204"/>
      <c r="BG1110" s="204"/>
      <c r="BH1110" s="204"/>
      <c r="BI1110" s="204"/>
      <c r="BJ1110" s="204"/>
      <c r="BK1110" s="204"/>
      <c r="BL1110" s="204"/>
      <c r="BM1110" s="204"/>
      <c r="BN1110" s="204"/>
      <c r="BO1110" s="204"/>
      <c r="BP1110" s="204"/>
      <c r="BQ1110" s="204"/>
      <c r="BR1110" s="204"/>
      <c r="BS1110" s="204"/>
      <c r="BT1110" s="204"/>
      <c r="BU1110" s="204"/>
      <c r="BV1110" s="205"/>
      <c r="BW1110" s="205"/>
      <c r="BX1110" s="205"/>
      <c r="BY1110" s="204"/>
      <c r="BZ1110" s="204"/>
      <c r="CA1110" s="204"/>
      <c r="CB1110" s="205"/>
      <c r="CC1110" s="204"/>
      <c r="CD1110" s="205"/>
      <c r="CE1110" s="204"/>
      <c r="CF1110" s="204"/>
      <c r="CG1110" s="204"/>
      <c r="CH1110" s="206"/>
      <c r="CI1110" s="204"/>
      <c r="CJ1110" s="204"/>
      <c r="CK1110" s="204"/>
      <c r="CL1110" s="204"/>
      <c r="CM1110" s="204"/>
      <c r="CN1110" s="206"/>
      <c r="CO1110" s="204"/>
      <c r="CP1110" s="204"/>
      <c r="CQ1110" s="204"/>
      <c r="CR1110" s="207"/>
      <c r="CS1110" s="207"/>
      <c r="CT1110" s="208"/>
      <c r="CU1110" s="209"/>
      <c r="CV1110" s="208"/>
      <c r="CW1110" s="207"/>
      <c r="CX1110" s="207"/>
      <c r="CY1110" s="207"/>
    </row>
    <row r="1111" spans="3:103">
      <c r="Z1111" s="198"/>
      <c r="AA1111" s="198"/>
      <c r="AB1111" s="199"/>
      <c r="AC1111" s="199"/>
      <c r="AD1111" s="199"/>
      <c r="AE1111" s="202"/>
      <c r="AF1111" s="202"/>
      <c r="AG1111" s="202"/>
      <c r="AH1111" s="203"/>
      <c r="AI1111" s="203"/>
      <c r="AJ1111" s="203"/>
      <c r="AK1111" s="203"/>
      <c r="AL1111" s="203"/>
      <c r="AM1111" s="203"/>
      <c r="AN1111" s="203"/>
      <c r="AO1111" s="203"/>
      <c r="AP1111" s="203"/>
      <c r="AQ1111" s="203"/>
      <c r="AR1111" s="203"/>
      <c r="AS1111" s="203"/>
      <c r="AT1111" s="203"/>
      <c r="AU1111" s="203"/>
      <c r="AV1111" s="203"/>
      <c r="AW1111" s="203"/>
      <c r="AX1111" s="203"/>
      <c r="AY1111" s="203"/>
      <c r="AZ1111" s="203"/>
      <c r="BA1111" s="203"/>
      <c r="BB1111" s="203"/>
      <c r="BC1111" s="204"/>
      <c r="BD1111" s="204"/>
      <c r="BE1111" s="204"/>
      <c r="BF1111" s="204"/>
      <c r="BG1111" s="204"/>
      <c r="BH1111" s="204"/>
      <c r="BI1111" s="204"/>
      <c r="BJ1111" s="204"/>
      <c r="BK1111" s="204"/>
      <c r="BL1111" s="204"/>
      <c r="BM1111" s="204"/>
      <c r="BN1111" s="204"/>
      <c r="BO1111" s="204"/>
      <c r="BP1111" s="204"/>
      <c r="BQ1111" s="204"/>
      <c r="BR1111" s="204"/>
      <c r="BS1111" s="204"/>
      <c r="BT1111" s="204"/>
      <c r="BU1111" s="204"/>
      <c r="BV1111" s="205"/>
      <c r="BW1111" s="205"/>
      <c r="BX1111" s="205"/>
      <c r="BY1111" s="204"/>
      <c r="BZ1111" s="204"/>
      <c r="CA1111" s="204"/>
      <c r="CB1111" s="205"/>
      <c r="CC1111" s="204"/>
      <c r="CD1111" s="205"/>
      <c r="CE1111" s="204"/>
      <c r="CF1111" s="204"/>
      <c r="CG1111" s="204"/>
      <c r="CH1111" s="206"/>
      <c r="CI1111" s="204"/>
      <c r="CJ1111" s="204"/>
      <c r="CK1111" s="204"/>
      <c r="CL1111" s="204"/>
      <c r="CM1111" s="204"/>
      <c r="CN1111" s="206"/>
      <c r="CO1111" s="204"/>
      <c r="CP1111" s="204"/>
      <c r="CQ1111" s="204"/>
      <c r="CR1111" s="204"/>
      <c r="CS1111" s="207"/>
      <c r="CT1111" s="208"/>
      <c r="CU1111" s="209"/>
      <c r="CV1111" s="208"/>
      <c r="CW1111" s="207"/>
      <c r="CX1111" s="207"/>
      <c r="CY1111" s="207"/>
    </row>
    <row r="1115" spans="3:103">
      <c r="C1115" s="192"/>
      <c r="D1115" s="192"/>
      <c r="E1115" s="192"/>
      <c r="F1115" s="192"/>
      <c r="G1115" s="193"/>
      <c r="H1115" s="192"/>
      <c r="I1115" s="192"/>
      <c r="J1115" s="194"/>
      <c r="K1115" s="195"/>
      <c r="L1115" s="195"/>
      <c r="M1115" s="196"/>
      <c r="N1115" s="197"/>
      <c r="O1115" s="196"/>
      <c r="P1115" s="198"/>
      <c r="Q1115" s="198"/>
      <c r="R1115" s="199"/>
      <c r="S1115" s="199"/>
      <c r="T1115" s="198"/>
      <c r="U1115" s="199"/>
      <c r="V1115" s="199"/>
      <c r="W1115" s="199"/>
      <c r="X1115" s="198"/>
      <c r="Y1115" s="200"/>
    </row>
    <row r="1116" spans="3:103">
      <c r="D1116" s="192"/>
      <c r="E1116" s="192"/>
      <c r="F1116" s="192"/>
      <c r="H1116" s="192"/>
      <c r="I1116" s="192"/>
      <c r="J1116" s="194"/>
      <c r="K1116" s="192"/>
      <c r="L1116" s="195"/>
      <c r="M1116" s="195"/>
      <c r="N1116" s="197"/>
      <c r="O1116" s="196"/>
      <c r="P1116" s="196"/>
      <c r="Q1116" s="198"/>
      <c r="R1116" s="199"/>
      <c r="S1116" s="199"/>
      <c r="T1116" s="198"/>
      <c r="U1116" s="199"/>
      <c r="V1116" s="199"/>
      <c r="W1116" s="199"/>
      <c r="X1116" s="198"/>
      <c r="Y1116" s="200"/>
      <c r="Z1116" s="198"/>
      <c r="AA1116" s="198"/>
      <c r="AB1116" s="199"/>
      <c r="AC1116" s="199"/>
      <c r="AD1116" s="201"/>
      <c r="AE1116" s="202"/>
      <c r="AF1116" s="202"/>
      <c r="AG1116" s="203"/>
      <c r="AH1116" s="203"/>
      <c r="AI1116" s="203"/>
      <c r="AJ1116" s="203"/>
      <c r="AK1116" s="203"/>
      <c r="AL1116" s="203"/>
      <c r="AM1116" s="203"/>
      <c r="AN1116" s="203"/>
      <c r="AO1116" s="203"/>
      <c r="AP1116" s="203"/>
      <c r="AQ1116" s="203"/>
      <c r="AR1116" s="203"/>
      <c r="AS1116" s="203"/>
      <c r="AT1116" s="203"/>
      <c r="AU1116" s="203"/>
      <c r="AV1116" s="203"/>
      <c r="AW1116" s="203"/>
      <c r="AX1116" s="203"/>
      <c r="AY1116" s="203"/>
      <c r="AZ1116" s="203"/>
      <c r="BA1116" s="203"/>
      <c r="BB1116" s="204"/>
      <c r="BC1116" s="204"/>
      <c r="BD1116" s="204"/>
      <c r="BE1116" s="204"/>
      <c r="BF1116" s="204"/>
      <c r="BG1116" s="204"/>
      <c r="BH1116" s="204"/>
      <c r="BI1116" s="204"/>
      <c r="BJ1116" s="204"/>
      <c r="BK1116" s="204"/>
      <c r="BL1116" s="204"/>
      <c r="BM1116" s="204"/>
      <c r="BN1116" s="204"/>
      <c r="BO1116" s="204"/>
      <c r="BP1116" s="204"/>
      <c r="BQ1116" s="204"/>
      <c r="BR1116" s="204"/>
      <c r="BS1116" s="204"/>
      <c r="BT1116" s="204"/>
      <c r="BU1116" s="204"/>
      <c r="BV1116" s="205"/>
      <c r="BW1116" s="205"/>
      <c r="BX1116" s="205"/>
      <c r="BY1116" s="204"/>
      <c r="BZ1116" s="204"/>
      <c r="CA1116" s="204"/>
      <c r="CB1116" s="205"/>
      <c r="CC1116" s="204"/>
      <c r="CD1116" s="205"/>
      <c r="CE1116" s="204"/>
      <c r="CF1116" s="204"/>
      <c r="CG1116" s="204"/>
      <c r="CH1116" s="206"/>
      <c r="CI1116" s="204"/>
      <c r="CJ1116" s="204"/>
      <c r="CK1116" s="204"/>
      <c r="CL1116" s="204"/>
      <c r="CM1116" s="204"/>
      <c r="CN1116" s="206"/>
      <c r="CO1116" s="204"/>
      <c r="CP1116" s="204"/>
      <c r="CQ1116" s="204"/>
      <c r="CR1116" s="207"/>
      <c r="CS1116" s="207"/>
      <c r="CT1116" s="208"/>
      <c r="CU1116" s="209"/>
      <c r="CV1116" s="208"/>
      <c r="CW1116" s="207"/>
      <c r="CX1116" s="207"/>
      <c r="CY1116" s="207"/>
    </row>
    <row r="1117" spans="3:103">
      <c r="Z1117" s="198"/>
      <c r="AA1117" s="198"/>
      <c r="AB1117" s="199"/>
      <c r="AC1117" s="199"/>
      <c r="AD1117" s="199"/>
      <c r="AE1117" s="202"/>
      <c r="AF1117" s="202"/>
      <c r="AG1117" s="202"/>
      <c r="AH1117" s="203"/>
      <c r="AI1117" s="203"/>
      <c r="AJ1117" s="203"/>
      <c r="AK1117" s="203"/>
      <c r="AL1117" s="203"/>
      <c r="AM1117" s="203"/>
      <c r="AN1117" s="203"/>
      <c r="AO1117" s="203"/>
      <c r="AP1117" s="203"/>
      <c r="AQ1117" s="203"/>
      <c r="AR1117" s="203"/>
      <c r="AS1117" s="203"/>
      <c r="AT1117" s="203"/>
      <c r="AU1117" s="203"/>
      <c r="AV1117" s="203"/>
      <c r="AW1117" s="203"/>
      <c r="AX1117" s="203"/>
      <c r="AY1117" s="203"/>
      <c r="AZ1117" s="203"/>
      <c r="BA1117" s="203"/>
      <c r="BB1117" s="203"/>
      <c r="BC1117" s="204"/>
      <c r="BD1117" s="204"/>
      <c r="BE1117" s="204"/>
      <c r="BF1117" s="204"/>
      <c r="BG1117" s="204"/>
      <c r="BH1117" s="204"/>
      <c r="BI1117" s="204"/>
      <c r="BJ1117" s="204"/>
      <c r="BK1117" s="204"/>
      <c r="BL1117" s="204"/>
      <c r="BM1117" s="204"/>
      <c r="BN1117" s="204"/>
      <c r="BO1117" s="204"/>
      <c r="BP1117" s="204"/>
      <c r="BQ1117" s="204"/>
      <c r="BR1117" s="204"/>
      <c r="BS1117" s="204"/>
      <c r="BT1117" s="204"/>
      <c r="BU1117" s="204"/>
      <c r="BV1117" s="205"/>
      <c r="BW1117" s="205"/>
      <c r="BX1117" s="205"/>
      <c r="BY1117" s="204"/>
      <c r="BZ1117" s="204"/>
      <c r="CA1117" s="204"/>
      <c r="CB1117" s="205"/>
      <c r="CC1117" s="204"/>
      <c r="CD1117" s="205"/>
      <c r="CE1117" s="204"/>
      <c r="CF1117" s="204"/>
      <c r="CG1117" s="204"/>
      <c r="CH1117" s="206"/>
      <c r="CI1117" s="204"/>
      <c r="CJ1117" s="204"/>
      <c r="CK1117" s="204"/>
      <c r="CL1117" s="204"/>
      <c r="CM1117" s="204"/>
      <c r="CN1117" s="206"/>
      <c r="CO1117" s="204"/>
      <c r="CP1117" s="204"/>
      <c r="CQ1117" s="204"/>
      <c r="CR1117" s="204"/>
      <c r="CS1117" s="207"/>
      <c r="CT1117" s="208"/>
      <c r="CU1117" s="209"/>
      <c r="CV1117" s="208"/>
      <c r="CW1117" s="207"/>
      <c r="CX1117" s="207"/>
      <c r="CY1117" s="207"/>
    </row>
    <row r="1118" spans="3:103">
      <c r="C1118" s="192"/>
      <c r="D1118" s="192"/>
      <c r="E1118" s="192"/>
      <c r="F1118" s="192"/>
      <c r="G1118" s="193"/>
      <c r="H1118" s="192"/>
      <c r="I1118" s="192"/>
      <c r="J1118" s="194"/>
      <c r="K1118" s="195"/>
      <c r="L1118" s="195"/>
      <c r="M1118" s="196"/>
      <c r="N1118" s="197"/>
      <c r="O1118" s="196"/>
      <c r="P1118" s="198"/>
      <c r="Q1118" s="198"/>
      <c r="R1118" s="199"/>
      <c r="S1118" s="199"/>
      <c r="T1118" s="198"/>
      <c r="U1118" s="199"/>
      <c r="V1118" s="199"/>
      <c r="W1118" s="199"/>
      <c r="X1118" s="198"/>
      <c r="Y1118" s="200"/>
    </row>
    <row r="1119" spans="3:103">
      <c r="D1119" s="192"/>
      <c r="E1119" s="192"/>
      <c r="F1119" s="192"/>
      <c r="H1119" s="192"/>
      <c r="I1119" s="192"/>
      <c r="J1119" s="194"/>
      <c r="K1119" s="192"/>
      <c r="L1119" s="195"/>
      <c r="M1119" s="195"/>
      <c r="N1119" s="197"/>
      <c r="O1119" s="196"/>
      <c r="P1119" s="196"/>
      <c r="Q1119" s="198"/>
      <c r="R1119" s="199"/>
      <c r="S1119" s="199"/>
      <c r="T1119" s="198"/>
      <c r="U1119" s="199"/>
      <c r="V1119" s="199"/>
      <c r="W1119" s="199"/>
      <c r="X1119" s="198"/>
      <c r="Y1119" s="200"/>
      <c r="Z1119" s="198"/>
      <c r="AA1119" s="198"/>
      <c r="AB1119" s="199"/>
      <c r="AC1119" s="199"/>
      <c r="AD1119" s="201"/>
      <c r="AE1119" s="202"/>
      <c r="AF1119" s="202"/>
      <c r="AG1119" s="203"/>
      <c r="AH1119" s="203"/>
      <c r="AI1119" s="203"/>
      <c r="AJ1119" s="203"/>
      <c r="AK1119" s="203"/>
      <c r="AL1119" s="203"/>
      <c r="AM1119" s="203"/>
      <c r="AN1119" s="203"/>
      <c r="AO1119" s="203"/>
      <c r="AP1119" s="203"/>
      <c r="AQ1119" s="203"/>
      <c r="AR1119" s="203"/>
      <c r="AS1119" s="203"/>
      <c r="AT1119" s="203"/>
      <c r="AU1119" s="203"/>
      <c r="AV1119" s="203"/>
      <c r="AW1119" s="203"/>
      <c r="AX1119" s="203"/>
      <c r="AY1119" s="203"/>
      <c r="AZ1119" s="203"/>
      <c r="BA1119" s="203"/>
      <c r="BB1119" s="204"/>
      <c r="BC1119" s="204"/>
      <c r="BD1119" s="204"/>
      <c r="BE1119" s="204"/>
      <c r="BF1119" s="204"/>
      <c r="BG1119" s="204"/>
      <c r="BH1119" s="204"/>
      <c r="BI1119" s="204"/>
      <c r="BJ1119" s="204"/>
      <c r="BK1119" s="204"/>
      <c r="BL1119" s="204"/>
      <c r="BM1119" s="204"/>
      <c r="BN1119" s="204"/>
      <c r="BO1119" s="204"/>
      <c r="BP1119" s="204"/>
      <c r="BQ1119" s="204"/>
      <c r="BR1119" s="204"/>
      <c r="BS1119" s="204"/>
      <c r="BT1119" s="204"/>
      <c r="BU1119" s="204"/>
      <c r="BV1119" s="205"/>
      <c r="BW1119" s="205"/>
      <c r="BX1119" s="205"/>
      <c r="BY1119" s="204"/>
      <c r="BZ1119" s="204"/>
      <c r="CA1119" s="204"/>
      <c r="CB1119" s="205"/>
      <c r="CC1119" s="204"/>
      <c r="CD1119" s="205"/>
      <c r="CE1119" s="204"/>
      <c r="CF1119" s="204"/>
      <c r="CG1119" s="204"/>
      <c r="CH1119" s="206"/>
      <c r="CI1119" s="204"/>
      <c r="CJ1119" s="204"/>
      <c r="CK1119" s="204"/>
      <c r="CL1119" s="204"/>
      <c r="CM1119" s="204"/>
      <c r="CN1119" s="206"/>
      <c r="CO1119" s="204"/>
      <c r="CP1119" s="204"/>
      <c r="CQ1119" s="204"/>
      <c r="CR1119" s="207"/>
      <c r="CS1119" s="207"/>
      <c r="CT1119" s="208"/>
      <c r="CU1119" s="209"/>
      <c r="CV1119" s="208"/>
      <c r="CW1119" s="207"/>
      <c r="CX1119" s="207"/>
      <c r="CY1119" s="207"/>
    </row>
    <row r="1120" spans="3:103">
      <c r="Z1120" s="198"/>
      <c r="AA1120" s="198"/>
      <c r="AB1120" s="199"/>
      <c r="AC1120" s="199"/>
      <c r="AD1120" s="199"/>
      <c r="AE1120" s="202"/>
      <c r="AF1120" s="202"/>
      <c r="AG1120" s="202"/>
      <c r="AH1120" s="203"/>
      <c r="AI1120" s="203"/>
      <c r="AJ1120" s="203"/>
      <c r="AK1120" s="203"/>
      <c r="AL1120" s="203"/>
      <c r="AM1120" s="203"/>
      <c r="AN1120" s="203"/>
      <c r="AO1120" s="203"/>
      <c r="AP1120" s="203"/>
      <c r="AQ1120" s="203"/>
      <c r="AR1120" s="203"/>
      <c r="AS1120" s="203"/>
      <c r="AT1120" s="203"/>
      <c r="AU1120" s="203"/>
      <c r="AV1120" s="203"/>
      <c r="AW1120" s="203"/>
      <c r="AX1120" s="203"/>
      <c r="AY1120" s="203"/>
      <c r="AZ1120" s="203"/>
      <c r="BA1120" s="203"/>
      <c r="BB1120" s="203"/>
      <c r="BC1120" s="204"/>
      <c r="BD1120" s="204"/>
      <c r="BE1120" s="204"/>
      <c r="BF1120" s="204"/>
      <c r="BG1120" s="204"/>
      <c r="BH1120" s="204"/>
      <c r="BI1120" s="204"/>
      <c r="BJ1120" s="204"/>
      <c r="BK1120" s="204"/>
      <c r="BL1120" s="204"/>
      <c r="BM1120" s="204"/>
      <c r="BN1120" s="204"/>
      <c r="BO1120" s="204"/>
      <c r="BP1120" s="204"/>
      <c r="BQ1120" s="204"/>
      <c r="BR1120" s="204"/>
      <c r="BS1120" s="204"/>
      <c r="BT1120" s="204"/>
      <c r="BU1120" s="204"/>
      <c r="BV1120" s="205"/>
      <c r="BW1120" s="205"/>
      <c r="BX1120" s="205"/>
      <c r="BY1120" s="204"/>
      <c r="BZ1120" s="204"/>
      <c r="CA1120" s="204"/>
      <c r="CB1120" s="205"/>
      <c r="CC1120" s="204"/>
      <c r="CD1120" s="205"/>
      <c r="CE1120" s="204"/>
      <c r="CF1120" s="204"/>
      <c r="CG1120" s="204"/>
      <c r="CH1120" s="206"/>
      <c r="CI1120" s="204"/>
      <c r="CJ1120" s="204"/>
      <c r="CK1120" s="204"/>
      <c r="CL1120" s="204"/>
      <c r="CM1120" s="204"/>
      <c r="CN1120" s="206"/>
      <c r="CO1120" s="204"/>
      <c r="CP1120" s="204"/>
      <c r="CQ1120" s="204"/>
      <c r="CR1120" s="204"/>
      <c r="CS1120" s="207"/>
      <c r="CT1120" s="208"/>
      <c r="CU1120" s="209"/>
      <c r="CV1120" s="208"/>
      <c r="CW1120" s="207"/>
      <c r="CX1120" s="207"/>
      <c r="CY1120" s="207"/>
    </row>
    <row r="1124" spans="3:103">
      <c r="C1124" s="192"/>
      <c r="D1124" s="192"/>
      <c r="E1124" s="192"/>
      <c r="F1124" s="192"/>
      <c r="G1124" s="193"/>
      <c r="H1124" s="192"/>
      <c r="I1124" s="192"/>
      <c r="J1124" s="194"/>
      <c r="K1124" s="195"/>
      <c r="L1124" s="195"/>
      <c r="M1124" s="196"/>
      <c r="N1124" s="197"/>
      <c r="O1124" s="196"/>
      <c r="P1124" s="198"/>
      <c r="Q1124" s="198"/>
      <c r="R1124" s="199"/>
      <c r="S1124" s="199"/>
      <c r="T1124" s="198"/>
      <c r="U1124" s="199"/>
      <c r="V1124" s="199"/>
      <c r="W1124" s="199"/>
      <c r="X1124" s="198"/>
      <c r="Y1124" s="200"/>
    </row>
    <row r="1125" spans="3:103">
      <c r="D1125" s="192"/>
      <c r="E1125" s="192"/>
      <c r="F1125" s="192"/>
      <c r="H1125" s="192"/>
      <c r="I1125" s="192"/>
      <c r="J1125" s="194"/>
      <c r="K1125" s="192"/>
      <c r="L1125" s="195"/>
      <c r="M1125" s="195"/>
      <c r="N1125" s="197"/>
      <c r="O1125" s="196"/>
      <c r="P1125" s="196"/>
      <c r="Q1125" s="198"/>
      <c r="R1125" s="199"/>
      <c r="S1125" s="199"/>
      <c r="T1125" s="198"/>
      <c r="U1125" s="199"/>
      <c r="V1125" s="199"/>
      <c r="W1125" s="199"/>
      <c r="X1125" s="198"/>
      <c r="Y1125" s="200"/>
      <c r="Z1125" s="198"/>
      <c r="AA1125" s="198"/>
      <c r="AB1125" s="199"/>
      <c r="AC1125" s="199"/>
      <c r="AD1125" s="201"/>
      <c r="AE1125" s="202"/>
      <c r="AF1125" s="202"/>
      <c r="AG1125" s="203"/>
      <c r="AH1125" s="203"/>
      <c r="AI1125" s="203"/>
      <c r="AJ1125" s="203"/>
      <c r="AK1125" s="203"/>
      <c r="AL1125" s="203"/>
      <c r="AM1125" s="203"/>
      <c r="AN1125" s="203"/>
      <c r="AO1125" s="203"/>
      <c r="AP1125" s="203"/>
      <c r="AQ1125" s="203"/>
      <c r="AR1125" s="203"/>
      <c r="AS1125" s="203"/>
      <c r="AT1125" s="203"/>
      <c r="AU1125" s="203"/>
      <c r="AV1125" s="203"/>
      <c r="AW1125" s="203"/>
      <c r="AX1125" s="203"/>
      <c r="AY1125" s="203"/>
      <c r="AZ1125" s="203"/>
      <c r="BA1125" s="203"/>
      <c r="BB1125" s="204"/>
      <c r="BC1125" s="204"/>
      <c r="BD1125" s="204"/>
      <c r="BE1125" s="204"/>
      <c r="BF1125" s="204"/>
      <c r="BG1125" s="204"/>
      <c r="BH1125" s="204"/>
      <c r="BI1125" s="204"/>
      <c r="BJ1125" s="204"/>
      <c r="BK1125" s="204"/>
      <c r="BL1125" s="204"/>
      <c r="BM1125" s="204"/>
      <c r="BN1125" s="204"/>
      <c r="BO1125" s="204"/>
      <c r="BP1125" s="204"/>
      <c r="BQ1125" s="204"/>
      <c r="BR1125" s="204"/>
      <c r="BS1125" s="204"/>
      <c r="BT1125" s="204"/>
      <c r="BU1125" s="204"/>
      <c r="BV1125" s="205"/>
      <c r="BW1125" s="205"/>
      <c r="BX1125" s="205"/>
      <c r="BY1125" s="204"/>
      <c r="BZ1125" s="204"/>
      <c r="CA1125" s="204"/>
      <c r="CB1125" s="205"/>
      <c r="CC1125" s="204"/>
      <c r="CD1125" s="205"/>
      <c r="CE1125" s="204"/>
      <c r="CF1125" s="204"/>
      <c r="CG1125" s="204"/>
      <c r="CH1125" s="206"/>
      <c r="CI1125" s="204"/>
      <c r="CJ1125" s="204"/>
      <c r="CK1125" s="204"/>
      <c r="CL1125" s="204"/>
      <c r="CM1125" s="204"/>
      <c r="CN1125" s="206"/>
      <c r="CO1125" s="204"/>
      <c r="CP1125" s="204"/>
      <c r="CQ1125" s="204"/>
      <c r="CR1125" s="207"/>
      <c r="CS1125" s="207"/>
      <c r="CT1125" s="208"/>
      <c r="CU1125" s="209"/>
      <c r="CV1125" s="208"/>
      <c r="CW1125" s="207"/>
      <c r="CX1125" s="207"/>
      <c r="CY1125" s="207"/>
    </row>
    <row r="1126" spans="3:103">
      <c r="Z1126" s="198"/>
      <c r="AA1126" s="198"/>
      <c r="AB1126" s="199"/>
      <c r="AC1126" s="199"/>
      <c r="AD1126" s="199"/>
      <c r="AE1126" s="202"/>
      <c r="AF1126" s="202"/>
      <c r="AG1126" s="202"/>
      <c r="AH1126" s="203"/>
      <c r="AI1126" s="203"/>
      <c r="AJ1126" s="203"/>
      <c r="AK1126" s="203"/>
      <c r="AL1126" s="203"/>
      <c r="AM1126" s="203"/>
      <c r="AN1126" s="203"/>
      <c r="AO1126" s="203"/>
      <c r="AP1126" s="203"/>
      <c r="AQ1126" s="203"/>
      <c r="AR1126" s="203"/>
      <c r="AS1126" s="203"/>
      <c r="AT1126" s="203"/>
      <c r="AU1126" s="203"/>
      <c r="AV1126" s="203"/>
      <c r="AW1126" s="203"/>
      <c r="AX1126" s="203"/>
      <c r="AY1126" s="203"/>
      <c r="AZ1126" s="203"/>
      <c r="BA1126" s="203"/>
      <c r="BB1126" s="203"/>
      <c r="BC1126" s="204"/>
      <c r="BD1126" s="204"/>
      <c r="BE1126" s="204"/>
      <c r="BF1126" s="204"/>
      <c r="BG1126" s="204"/>
      <c r="BH1126" s="204"/>
      <c r="BI1126" s="204"/>
      <c r="BJ1126" s="204"/>
      <c r="BK1126" s="204"/>
      <c r="BL1126" s="204"/>
      <c r="BM1126" s="204"/>
      <c r="BN1126" s="204"/>
      <c r="BO1126" s="204"/>
      <c r="BP1126" s="204"/>
      <c r="BQ1126" s="204"/>
      <c r="BR1126" s="204"/>
      <c r="BS1126" s="204"/>
      <c r="BT1126" s="204"/>
      <c r="BU1126" s="204"/>
      <c r="BV1126" s="205"/>
      <c r="BW1126" s="205"/>
      <c r="BX1126" s="205"/>
      <c r="BY1126" s="204"/>
      <c r="BZ1126" s="204"/>
      <c r="CA1126" s="204"/>
      <c r="CB1126" s="205"/>
      <c r="CC1126" s="204"/>
      <c r="CD1126" s="205"/>
      <c r="CE1126" s="204"/>
      <c r="CF1126" s="204"/>
      <c r="CG1126" s="204"/>
      <c r="CH1126" s="206"/>
      <c r="CI1126" s="204"/>
      <c r="CJ1126" s="204"/>
      <c r="CK1126" s="204"/>
      <c r="CL1126" s="204"/>
      <c r="CM1126" s="204"/>
      <c r="CN1126" s="206"/>
      <c r="CO1126" s="204"/>
      <c r="CP1126" s="204"/>
      <c r="CQ1126" s="204"/>
      <c r="CR1126" s="204"/>
      <c r="CS1126" s="207"/>
      <c r="CT1126" s="208"/>
      <c r="CU1126" s="209"/>
      <c r="CV1126" s="208"/>
      <c r="CW1126" s="207"/>
      <c r="CX1126" s="207"/>
      <c r="CY1126" s="207"/>
    </row>
    <row r="1127" spans="3:103">
      <c r="C1127" s="192"/>
      <c r="D1127" s="192"/>
      <c r="E1127" s="192"/>
      <c r="F1127" s="192"/>
      <c r="G1127" s="193"/>
      <c r="H1127" s="192"/>
      <c r="I1127" s="192"/>
      <c r="J1127" s="194"/>
      <c r="K1127" s="195"/>
      <c r="L1127" s="195"/>
      <c r="M1127" s="196"/>
      <c r="N1127" s="197"/>
      <c r="O1127" s="196"/>
      <c r="P1127" s="198"/>
      <c r="Q1127" s="198"/>
      <c r="R1127" s="199"/>
      <c r="S1127" s="199"/>
      <c r="T1127" s="198"/>
      <c r="U1127" s="199"/>
      <c r="V1127" s="199"/>
      <c r="W1127" s="199"/>
      <c r="X1127" s="198"/>
      <c r="Y1127" s="200"/>
    </row>
    <row r="1128" spans="3:103">
      <c r="D1128" s="192"/>
      <c r="E1128" s="192"/>
      <c r="F1128" s="192"/>
      <c r="H1128" s="192"/>
      <c r="I1128" s="192"/>
      <c r="J1128" s="194"/>
      <c r="K1128" s="192"/>
      <c r="L1128" s="195"/>
      <c r="M1128" s="195"/>
      <c r="N1128" s="197"/>
      <c r="O1128" s="196"/>
      <c r="P1128" s="196"/>
      <c r="Q1128" s="198"/>
      <c r="R1128" s="199"/>
      <c r="S1128" s="199"/>
      <c r="T1128" s="198"/>
      <c r="U1128" s="199"/>
      <c r="V1128" s="199"/>
      <c r="W1128" s="199"/>
      <c r="X1128" s="198"/>
      <c r="Y1128" s="200"/>
      <c r="Z1128" s="198"/>
      <c r="AA1128" s="198"/>
      <c r="AB1128" s="199"/>
      <c r="AC1128" s="199"/>
      <c r="AD1128" s="201"/>
      <c r="AE1128" s="202"/>
      <c r="AF1128" s="202"/>
      <c r="AG1128" s="203"/>
      <c r="AH1128" s="203"/>
      <c r="AI1128" s="203"/>
      <c r="AJ1128" s="203"/>
      <c r="AK1128" s="203"/>
      <c r="AL1128" s="203"/>
      <c r="AM1128" s="203"/>
      <c r="AN1128" s="203"/>
      <c r="AO1128" s="203"/>
      <c r="AP1128" s="203"/>
      <c r="AQ1128" s="203"/>
      <c r="AR1128" s="203"/>
      <c r="AS1128" s="203"/>
      <c r="AT1128" s="203"/>
      <c r="AU1128" s="203"/>
      <c r="AV1128" s="203"/>
      <c r="AW1128" s="203"/>
      <c r="AX1128" s="203"/>
      <c r="AY1128" s="203"/>
      <c r="AZ1128" s="203"/>
      <c r="BA1128" s="203"/>
      <c r="BB1128" s="204"/>
      <c r="BC1128" s="204"/>
      <c r="BD1128" s="204"/>
      <c r="BE1128" s="204"/>
      <c r="BF1128" s="204"/>
      <c r="BG1128" s="204"/>
      <c r="BH1128" s="204"/>
      <c r="BI1128" s="204"/>
      <c r="BJ1128" s="204"/>
      <c r="BK1128" s="204"/>
      <c r="BL1128" s="204"/>
      <c r="BM1128" s="204"/>
      <c r="BN1128" s="204"/>
      <c r="BO1128" s="204"/>
      <c r="BP1128" s="204"/>
      <c r="BQ1128" s="204"/>
      <c r="BR1128" s="204"/>
      <c r="BS1128" s="204"/>
      <c r="BT1128" s="204"/>
      <c r="BU1128" s="204"/>
      <c r="BV1128" s="205"/>
      <c r="BW1128" s="205"/>
      <c r="BX1128" s="205"/>
      <c r="BY1128" s="204"/>
      <c r="BZ1128" s="204"/>
      <c r="CA1128" s="204"/>
      <c r="CB1128" s="205"/>
      <c r="CC1128" s="204"/>
      <c r="CD1128" s="205"/>
      <c r="CE1128" s="204"/>
      <c r="CF1128" s="204"/>
      <c r="CG1128" s="204"/>
      <c r="CH1128" s="206"/>
      <c r="CI1128" s="204"/>
      <c r="CJ1128" s="204"/>
      <c r="CK1128" s="204"/>
      <c r="CL1128" s="204"/>
      <c r="CM1128" s="204"/>
      <c r="CN1128" s="206"/>
      <c r="CO1128" s="204"/>
      <c r="CP1128" s="204"/>
      <c r="CQ1128" s="204"/>
      <c r="CR1128" s="207"/>
      <c r="CS1128" s="207"/>
      <c r="CT1128" s="208"/>
      <c r="CU1128" s="209"/>
      <c r="CV1128" s="208"/>
      <c r="CW1128" s="207"/>
      <c r="CX1128" s="207"/>
      <c r="CY1128" s="207"/>
    </row>
    <row r="1129" spans="3:103">
      <c r="Z1129" s="198"/>
      <c r="AA1129" s="198"/>
      <c r="AB1129" s="199"/>
      <c r="AC1129" s="199"/>
      <c r="AD1129" s="199"/>
      <c r="AE1129" s="202"/>
      <c r="AF1129" s="202"/>
      <c r="AG1129" s="202"/>
      <c r="AH1129" s="203"/>
      <c r="AI1129" s="203"/>
      <c r="AJ1129" s="203"/>
      <c r="AK1129" s="203"/>
      <c r="AL1129" s="203"/>
      <c r="AM1129" s="203"/>
      <c r="AN1129" s="203"/>
      <c r="AO1129" s="203"/>
      <c r="AP1129" s="203"/>
      <c r="AQ1129" s="203"/>
      <c r="AR1129" s="203"/>
      <c r="AS1129" s="203"/>
      <c r="AT1129" s="203"/>
      <c r="AU1129" s="203"/>
      <c r="AV1129" s="203"/>
      <c r="AW1129" s="203"/>
      <c r="AX1129" s="203"/>
      <c r="AY1129" s="203"/>
      <c r="AZ1129" s="203"/>
      <c r="BA1129" s="203"/>
      <c r="BB1129" s="203"/>
      <c r="BC1129" s="204"/>
      <c r="BD1129" s="204"/>
      <c r="BE1129" s="204"/>
      <c r="BF1129" s="204"/>
      <c r="BG1129" s="204"/>
      <c r="BH1129" s="204"/>
      <c r="BI1129" s="204"/>
      <c r="BJ1129" s="204"/>
      <c r="BK1129" s="204"/>
      <c r="BL1129" s="204"/>
      <c r="BM1129" s="204"/>
      <c r="BN1129" s="204"/>
      <c r="BO1129" s="204"/>
      <c r="BP1129" s="204"/>
      <c r="BQ1129" s="204"/>
      <c r="BR1129" s="204"/>
      <c r="BS1129" s="204"/>
      <c r="BT1129" s="204"/>
      <c r="BU1129" s="204"/>
      <c r="BV1129" s="205"/>
      <c r="BW1129" s="205"/>
      <c r="BX1129" s="205"/>
      <c r="BY1129" s="204"/>
      <c r="BZ1129" s="204"/>
      <c r="CA1129" s="204"/>
      <c r="CB1129" s="205"/>
      <c r="CC1129" s="204"/>
      <c r="CD1129" s="205"/>
      <c r="CE1129" s="204"/>
      <c r="CF1129" s="204"/>
      <c r="CG1129" s="204"/>
      <c r="CH1129" s="206"/>
      <c r="CI1129" s="204"/>
      <c r="CJ1129" s="204"/>
      <c r="CK1129" s="204"/>
      <c r="CL1129" s="204"/>
      <c r="CM1129" s="204"/>
      <c r="CN1129" s="206"/>
      <c r="CO1129" s="204"/>
      <c r="CP1129" s="204"/>
      <c r="CQ1129" s="204"/>
      <c r="CR1129" s="204"/>
      <c r="CS1129" s="207"/>
      <c r="CT1129" s="208"/>
      <c r="CU1129" s="209"/>
      <c r="CV1129" s="208"/>
      <c r="CW1129" s="207"/>
      <c r="CX1129" s="207"/>
      <c r="CY1129" s="207"/>
    </row>
    <row r="1133" spans="3:103">
      <c r="C1133" s="192"/>
      <c r="D1133" s="192"/>
      <c r="E1133" s="192"/>
      <c r="F1133" s="192"/>
      <c r="G1133" s="193"/>
      <c r="H1133" s="192"/>
      <c r="I1133" s="192"/>
      <c r="J1133" s="194"/>
      <c r="K1133" s="195"/>
      <c r="L1133" s="195"/>
      <c r="M1133" s="196"/>
      <c r="N1133" s="197"/>
      <c r="O1133" s="196"/>
      <c r="P1133" s="198"/>
      <c r="Q1133" s="198"/>
      <c r="R1133" s="199"/>
      <c r="S1133" s="199"/>
      <c r="T1133" s="198"/>
      <c r="U1133" s="199"/>
      <c r="V1133" s="199"/>
      <c r="W1133" s="199"/>
      <c r="X1133" s="198"/>
      <c r="Y1133" s="200"/>
    </row>
    <row r="1134" spans="3:103">
      <c r="D1134" s="192"/>
      <c r="E1134" s="192"/>
      <c r="F1134" s="192"/>
      <c r="H1134" s="192"/>
      <c r="I1134" s="192"/>
      <c r="J1134" s="194"/>
      <c r="K1134" s="192"/>
      <c r="L1134" s="195"/>
      <c r="M1134" s="195"/>
      <c r="N1134" s="197"/>
      <c r="O1134" s="196"/>
      <c r="P1134" s="196"/>
      <c r="Q1134" s="198"/>
      <c r="R1134" s="199"/>
      <c r="S1134" s="199"/>
      <c r="T1134" s="198"/>
      <c r="U1134" s="199"/>
      <c r="V1134" s="199"/>
      <c r="W1134" s="199"/>
      <c r="X1134" s="198"/>
      <c r="Y1134" s="200"/>
      <c r="Z1134" s="198"/>
      <c r="AA1134" s="198"/>
      <c r="AB1134" s="199"/>
      <c r="AC1134" s="199"/>
      <c r="AD1134" s="201"/>
      <c r="AE1134" s="202"/>
      <c r="AF1134" s="202"/>
      <c r="AG1134" s="203"/>
      <c r="AH1134" s="203"/>
      <c r="AI1134" s="203"/>
      <c r="AJ1134" s="203"/>
      <c r="AK1134" s="203"/>
      <c r="AL1134" s="203"/>
      <c r="AM1134" s="203"/>
      <c r="AN1134" s="203"/>
      <c r="AO1134" s="203"/>
      <c r="AP1134" s="203"/>
      <c r="AQ1134" s="203"/>
      <c r="AR1134" s="203"/>
      <c r="AS1134" s="203"/>
      <c r="AT1134" s="203"/>
      <c r="AU1134" s="203"/>
      <c r="AV1134" s="203"/>
      <c r="AW1134" s="203"/>
      <c r="AX1134" s="203"/>
      <c r="AY1134" s="203"/>
      <c r="AZ1134" s="203"/>
      <c r="BA1134" s="203"/>
      <c r="BB1134" s="204"/>
      <c r="BC1134" s="204"/>
      <c r="BD1134" s="204"/>
      <c r="BE1134" s="204"/>
      <c r="BF1134" s="204"/>
      <c r="BG1134" s="204"/>
      <c r="BH1134" s="204"/>
      <c r="BI1134" s="204"/>
      <c r="BJ1134" s="204"/>
      <c r="BK1134" s="204"/>
      <c r="BL1134" s="204"/>
      <c r="BM1134" s="204"/>
      <c r="BN1134" s="204"/>
      <c r="BO1134" s="204"/>
      <c r="BP1134" s="204"/>
      <c r="BQ1134" s="204"/>
      <c r="BR1134" s="204"/>
      <c r="BS1134" s="204"/>
      <c r="BT1134" s="204"/>
      <c r="BU1134" s="204"/>
      <c r="BV1134" s="205"/>
      <c r="BW1134" s="205"/>
      <c r="BX1134" s="205"/>
      <c r="BY1134" s="204"/>
      <c r="BZ1134" s="204"/>
      <c r="CA1134" s="204"/>
      <c r="CB1134" s="205"/>
      <c r="CC1134" s="204"/>
      <c r="CD1134" s="205"/>
      <c r="CE1134" s="204"/>
      <c r="CF1134" s="204"/>
      <c r="CG1134" s="204"/>
      <c r="CH1134" s="206"/>
      <c r="CI1134" s="204"/>
      <c r="CJ1134" s="204"/>
      <c r="CK1134" s="204"/>
      <c r="CL1134" s="204"/>
      <c r="CM1134" s="204"/>
      <c r="CN1134" s="206"/>
      <c r="CO1134" s="204"/>
      <c r="CP1134" s="204"/>
      <c r="CQ1134" s="204"/>
      <c r="CR1134" s="207"/>
      <c r="CS1134" s="207"/>
      <c r="CT1134" s="208"/>
      <c r="CU1134" s="209"/>
      <c r="CV1134" s="208"/>
      <c r="CW1134" s="207"/>
      <c r="CX1134" s="207"/>
      <c r="CY1134" s="207"/>
    </row>
    <row r="1135" spans="3:103">
      <c r="Z1135" s="198"/>
      <c r="AA1135" s="198"/>
      <c r="AB1135" s="199"/>
      <c r="AC1135" s="199"/>
      <c r="AD1135" s="199"/>
      <c r="AE1135" s="202"/>
      <c r="AF1135" s="202"/>
      <c r="AG1135" s="202"/>
      <c r="AH1135" s="203"/>
      <c r="AI1135" s="203"/>
      <c r="AJ1135" s="203"/>
      <c r="AK1135" s="203"/>
      <c r="AL1135" s="203"/>
      <c r="AM1135" s="203"/>
      <c r="AN1135" s="203"/>
      <c r="AO1135" s="203"/>
      <c r="AP1135" s="203"/>
      <c r="AQ1135" s="203"/>
      <c r="AR1135" s="203"/>
      <c r="AS1135" s="203"/>
      <c r="AT1135" s="203"/>
      <c r="AU1135" s="203"/>
      <c r="AV1135" s="203"/>
      <c r="AW1135" s="203"/>
      <c r="AX1135" s="203"/>
      <c r="AY1135" s="203"/>
      <c r="AZ1135" s="203"/>
      <c r="BA1135" s="203"/>
      <c r="BB1135" s="203"/>
      <c r="BC1135" s="204"/>
      <c r="BD1135" s="204"/>
      <c r="BE1135" s="204"/>
      <c r="BF1135" s="204"/>
      <c r="BG1135" s="204"/>
      <c r="BH1135" s="204"/>
      <c r="BI1135" s="204"/>
      <c r="BJ1135" s="204"/>
      <c r="BK1135" s="204"/>
      <c r="BL1135" s="204"/>
      <c r="BM1135" s="204"/>
      <c r="BN1135" s="204"/>
      <c r="BO1135" s="204"/>
      <c r="BP1135" s="204"/>
      <c r="BQ1135" s="204"/>
      <c r="BR1135" s="204"/>
      <c r="BS1135" s="204"/>
      <c r="BT1135" s="204"/>
      <c r="BU1135" s="204"/>
      <c r="BV1135" s="205"/>
      <c r="BW1135" s="205"/>
      <c r="BX1135" s="205"/>
      <c r="BY1135" s="204"/>
      <c r="BZ1135" s="204"/>
      <c r="CA1135" s="204"/>
      <c r="CB1135" s="205"/>
      <c r="CC1135" s="204"/>
      <c r="CD1135" s="205"/>
      <c r="CE1135" s="204"/>
      <c r="CF1135" s="204"/>
      <c r="CG1135" s="204"/>
      <c r="CH1135" s="206"/>
      <c r="CI1135" s="204"/>
      <c r="CJ1135" s="204"/>
      <c r="CK1135" s="204"/>
      <c r="CL1135" s="204"/>
      <c r="CM1135" s="204"/>
      <c r="CN1135" s="206"/>
      <c r="CO1135" s="204"/>
      <c r="CP1135" s="204"/>
      <c r="CQ1135" s="204"/>
      <c r="CR1135" s="204"/>
      <c r="CS1135" s="207"/>
      <c r="CT1135" s="208"/>
      <c r="CU1135" s="209"/>
      <c r="CV1135" s="208"/>
      <c r="CW1135" s="207"/>
      <c r="CX1135" s="207"/>
      <c r="CY1135" s="207"/>
    </row>
    <row r="1136" spans="3:103">
      <c r="C1136" s="192"/>
      <c r="D1136" s="192"/>
      <c r="E1136" s="192"/>
      <c r="F1136" s="192"/>
      <c r="G1136" s="193"/>
      <c r="H1136" s="192"/>
      <c r="I1136" s="192"/>
      <c r="J1136" s="194"/>
      <c r="K1136" s="195"/>
      <c r="L1136" s="195"/>
      <c r="M1136" s="196"/>
      <c r="N1136" s="197"/>
      <c r="O1136" s="196"/>
      <c r="P1136" s="198"/>
      <c r="Q1136" s="198"/>
      <c r="R1136" s="199"/>
      <c r="S1136" s="199"/>
      <c r="T1136" s="198"/>
      <c r="U1136" s="199"/>
      <c r="V1136" s="199"/>
      <c r="W1136" s="199"/>
      <c r="X1136" s="198"/>
      <c r="Y1136" s="200"/>
    </row>
    <row r="1137" spans="3:103">
      <c r="D1137" s="192"/>
      <c r="E1137" s="192"/>
      <c r="F1137" s="192"/>
      <c r="H1137" s="192"/>
      <c r="I1137" s="192"/>
      <c r="J1137" s="194"/>
      <c r="K1137" s="192"/>
      <c r="L1137" s="195"/>
      <c r="M1137" s="195"/>
      <c r="N1137" s="197"/>
      <c r="O1137" s="196"/>
      <c r="P1137" s="196"/>
      <c r="Q1137" s="198"/>
      <c r="R1137" s="199"/>
      <c r="S1137" s="199"/>
      <c r="T1137" s="198"/>
      <c r="U1137" s="199"/>
      <c r="V1137" s="199"/>
      <c r="W1137" s="199"/>
      <c r="X1137" s="198"/>
      <c r="Y1137" s="200"/>
      <c r="Z1137" s="198"/>
      <c r="AA1137" s="198"/>
      <c r="AB1137" s="199"/>
      <c r="AC1137" s="199"/>
      <c r="AD1137" s="201"/>
      <c r="AE1137" s="202"/>
      <c r="AF1137" s="202"/>
      <c r="AG1137" s="203"/>
      <c r="AH1137" s="203"/>
      <c r="AI1137" s="203"/>
      <c r="AJ1137" s="203"/>
      <c r="AK1137" s="203"/>
      <c r="AL1137" s="203"/>
      <c r="AM1137" s="203"/>
      <c r="AN1137" s="203"/>
      <c r="AO1137" s="203"/>
      <c r="AP1137" s="203"/>
      <c r="AQ1137" s="203"/>
      <c r="AR1137" s="203"/>
      <c r="AS1137" s="203"/>
      <c r="AT1137" s="203"/>
      <c r="AU1137" s="203"/>
      <c r="AV1137" s="203"/>
      <c r="AW1137" s="203"/>
      <c r="AX1137" s="203"/>
      <c r="AY1137" s="203"/>
      <c r="AZ1137" s="203"/>
      <c r="BA1137" s="203"/>
      <c r="BB1137" s="204"/>
      <c r="BC1137" s="204"/>
      <c r="BD1137" s="204"/>
      <c r="BE1137" s="204"/>
      <c r="BF1137" s="204"/>
      <c r="BG1137" s="204"/>
      <c r="BH1137" s="204"/>
      <c r="BI1137" s="204"/>
      <c r="BJ1137" s="204"/>
      <c r="BK1137" s="204"/>
      <c r="BL1137" s="204"/>
      <c r="BM1137" s="204"/>
      <c r="BN1137" s="204"/>
      <c r="BO1137" s="204"/>
      <c r="BP1137" s="204"/>
      <c r="BQ1137" s="204"/>
      <c r="BR1137" s="204"/>
      <c r="BS1137" s="204"/>
      <c r="BT1137" s="204"/>
      <c r="BU1137" s="204"/>
      <c r="BV1137" s="205"/>
      <c r="BW1137" s="205"/>
      <c r="BX1137" s="205"/>
      <c r="BY1137" s="204"/>
      <c r="BZ1137" s="204"/>
      <c r="CA1137" s="204"/>
      <c r="CB1137" s="205"/>
      <c r="CC1137" s="204"/>
      <c r="CD1137" s="205"/>
      <c r="CE1137" s="204"/>
      <c r="CF1137" s="204"/>
      <c r="CG1137" s="204"/>
      <c r="CH1137" s="206"/>
      <c r="CI1137" s="204"/>
      <c r="CJ1137" s="204"/>
      <c r="CK1137" s="204"/>
      <c r="CL1137" s="204"/>
      <c r="CM1137" s="204"/>
      <c r="CN1137" s="206"/>
      <c r="CO1137" s="204"/>
      <c r="CP1137" s="204"/>
      <c r="CQ1137" s="204"/>
      <c r="CR1137" s="207"/>
      <c r="CS1137" s="207"/>
      <c r="CT1137" s="208"/>
      <c r="CU1137" s="209"/>
      <c r="CV1137" s="208"/>
      <c r="CW1137" s="207"/>
      <c r="CX1137" s="207"/>
      <c r="CY1137" s="207"/>
    </row>
    <row r="1138" spans="3:103">
      <c r="Z1138" s="198"/>
      <c r="AA1138" s="198"/>
      <c r="AB1138" s="199"/>
      <c r="AC1138" s="199"/>
      <c r="AD1138" s="199"/>
      <c r="AE1138" s="202"/>
      <c r="AF1138" s="202"/>
      <c r="AG1138" s="202"/>
      <c r="AH1138" s="203"/>
      <c r="AI1138" s="203"/>
      <c r="AJ1138" s="203"/>
      <c r="AK1138" s="203"/>
      <c r="AL1138" s="203"/>
      <c r="AM1138" s="203"/>
      <c r="AN1138" s="203"/>
      <c r="AO1138" s="203"/>
      <c r="AP1138" s="203"/>
      <c r="AQ1138" s="203"/>
      <c r="AR1138" s="203"/>
      <c r="AS1138" s="203"/>
      <c r="AT1138" s="203"/>
      <c r="AU1138" s="203"/>
      <c r="AV1138" s="203"/>
      <c r="AW1138" s="203"/>
      <c r="AX1138" s="203"/>
      <c r="AY1138" s="203"/>
      <c r="AZ1138" s="203"/>
      <c r="BA1138" s="203"/>
      <c r="BB1138" s="203"/>
      <c r="BC1138" s="204"/>
      <c r="BD1138" s="204"/>
      <c r="BE1138" s="204"/>
      <c r="BF1138" s="204"/>
      <c r="BG1138" s="204"/>
      <c r="BH1138" s="204"/>
      <c r="BI1138" s="204"/>
      <c r="BJ1138" s="204"/>
      <c r="BK1138" s="204"/>
      <c r="BL1138" s="204"/>
      <c r="BM1138" s="204"/>
      <c r="BN1138" s="204"/>
      <c r="BO1138" s="204"/>
      <c r="BP1138" s="204"/>
      <c r="BQ1138" s="204"/>
      <c r="BR1138" s="204"/>
      <c r="BS1138" s="204"/>
      <c r="BT1138" s="204"/>
      <c r="BU1138" s="204"/>
      <c r="BV1138" s="205"/>
      <c r="BW1138" s="205"/>
      <c r="BX1138" s="205"/>
      <c r="BY1138" s="204"/>
      <c r="BZ1138" s="204"/>
      <c r="CA1138" s="204"/>
      <c r="CB1138" s="205"/>
      <c r="CC1138" s="204"/>
      <c r="CD1138" s="205"/>
      <c r="CE1138" s="204"/>
      <c r="CF1138" s="204"/>
      <c r="CG1138" s="204"/>
      <c r="CH1138" s="206"/>
      <c r="CI1138" s="204"/>
      <c r="CJ1138" s="204"/>
      <c r="CK1138" s="204"/>
      <c r="CL1138" s="204"/>
      <c r="CM1138" s="204"/>
      <c r="CN1138" s="206"/>
      <c r="CO1138" s="204"/>
      <c r="CP1138" s="204"/>
      <c r="CQ1138" s="204"/>
      <c r="CR1138" s="204"/>
      <c r="CS1138" s="207"/>
      <c r="CT1138" s="208"/>
      <c r="CU1138" s="209"/>
      <c r="CV1138" s="208"/>
      <c r="CW1138" s="207"/>
      <c r="CX1138" s="207"/>
      <c r="CY1138" s="207"/>
    </row>
    <row r="1142" spans="3:103">
      <c r="C1142" s="192"/>
      <c r="D1142" s="192"/>
      <c r="E1142" s="192"/>
      <c r="F1142" s="192"/>
      <c r="G1142" s="193"/>
      <c r="H1142" s="192"/>
      <c r="I1142" s="192"/>
      <c r="J1142" s="194"/>
      <c r="K1142" s="195"/>
      <c r="L1142" s="195"/>
      <c r="M1142" s="196"/>
      <c r="N1142" s="197"/>
      <c r="O1142" s="196"/>
      <c r="P1142" s="198"/>
      <c r="Q1142" s="198"/>
      <c r="R1142" s="199"/>
      <c r="S1142" s="199"/>
      <c r="T1142" s="198"/>
      <c r="U1142" s="199"/>
      <c r="V1142" s="199"/>
      <c r="W1142" s="199"/>
      <c r="X1142" s="198"/>
      <c r="Y1142" s="200"/>
    </row>
    <row r="1143" spans="3:103">
      <c r="D1143" s="192"/>
      <c r="E1143" s="192"/>
      <c r="F1143" s="192"/>
      <c r="H1143" s="192"/>
      <c r="I1143" s="192"/>
      <c r="J1143" s="194"/>
      <c r="K1143" s="192"/>
      <c r="L1143" s="195"/>
      <c r="M1143" s="195"/>
      <c r="N1143" s="197"/>
      <c r="O1143" s="196"/>
      <c r="P1143" s="196"/>
      <c r="Q1143" s="198"/>
      <c r="R1143" s="199"/>
      <c r="S1143" s="199"/>
      <c r="T1143" s="198"/>
      <c r="U1143" s="199"/>
      <c r="V1143" s="199"/>
      <c r="W1143" s="199"/>
      <c r="X1143" s="198"/>
      <c r="Y1143" s="200"/>
      <c r="Z1143" s="198"/>
      <c r="AA1143" s="198"/>
      <c r="AB1143" s="199"/>
      <c r="AC1143" s="199"/>
      <c r="AD1143" s="201"/>
      <c r="AE1143" s="202"/>
      <c r="AF1143" s="202"/>
      <c r="AG1143" s="203"/>
      <c r="AH1143" s="203"/>
      <c r="AI1143" s="203"/>
      <c r="AJ1143" s="203"/>
      <c r="AK1143" s="203"/>
      <c r="AL1143" s="203"/>
      <c r="AM1143" s="203"/>
      <c r="AN1143" s="203"/>
      <c r="AO1143" s="203"/>
      <c r="AP1143" s="203"/>
      <c r="AQ1143" s="203"/>
      <c r="AR1143" s="203"/>
      <c r="AS1143" s="203"/>
      <c r="AT1143" s="203"/>
      <c r="AU1143" s="203"/>
      <c r="AV1143" s="203"/>
      <c r="AW1143" s="203"/>
      <c r="AX1143" s="203"/>
      <c r="AY1143" s="203"/>
      <c r="AZ1143" s="203"/>
      <c r="BA1143" s="203"/>
      <c r="BB1143" s="204"/>
      <c r="BC1143" s="204"/>
      <c r="BD1143" s="204"/>
      <c r="BE1143" s="204"/>
      <c r="BF1143" s="204"/>
      <c r="BG1143" s="204"/>
      <c r="BH1143" s="204"/>
      <c r="BI1143" s="204"/>
      <c r="BJ1143" s="204"/>
      <c r="BK1143" s="204"/>
      <c r="BL1143" s="204"/>
      <c r="BM1143" s="204"/>
      <c r="BN1143" s="204"/>
      <c r="BO1143" s="204"/>
      <c r="BP1143" s="204"/>
      <c r="BQ1143" s="204"/>
      <c r="BR1143" s="204"/>
      <c r="BS1143" s="204"/>
      <c r="BT1143" s="204"/>
      <c r="BU1143" s="204"/>
      <c r="BV1143" s="205"/>
      <c r="BW1143" s="205"/>
      <c r="BX1143" s="205"/>
      <c r="BY1143" s="204"/>
      <c r="BZ1143" s="204"/>
      <c r="CA1143" s="204"/>
      <c r="CB1143" s="205"/>
      <c r="CC1143" s="204"/>
      <c r="CD1143" s="205"/>
      <c r="CE1143" s="204"/>
      <c r="CF1143" s="204"/>
      <c r="CG1143" s="204"/>
      <c r="CH1143" s="206"/>
      <c r="CI1143" s="204"/>
      <c r="CJ1143" s="204"/>
      <c r="CK1143" s="204"/>
      <c r="CL1143" s="204"/>
      <c r="CM1143" s="204"/>
      <c r="CN1143" s="206"/>
      <c r="CO1143" s="204"/>
      <c r="CP1143" s="204"/>
      <c r="CQ1143" s="204"/>
      <c r="CR1143" s="207"/>
      <c r="CS1143" s="207"/>
      <c r="CT1143" s="208"/>
      <c r="CU1143" s="209"/>
      <c r="CV1143" s="208"/>
      <c r="CW1143" s="207"/>
      <c r="CX1143" s="207"/>
      <c r="CY1143" s="207"/>
    </row>
    <row r="1144" spans="3:103">
      <c r="Z1144" s="198"/>
      <c r="AA1144" s="198"/>
      <c r="AB1144" s="199"/>
      <c r="AC1144" s="199"/>
      <c r="AD1144" s="199"/>
      <c r="AE1144" s="202"/>
      <c r="AF1144" s="202"/>
      <c r="AG1144" s="202"/>
      <c r="AH1144" s="203"/>
      <c r="AI1144" s="203"/>
      <c r="AJ1144" s="203"/>
      <c r="AK1144" s="203"/>
      <c r="AL1144" s="203"/>
      <c r="AM1144" s="203"/>
      <c r="AN1144" s="203"/>
      <c r="AO1144" s="203"/>
      <c r="AP1144" s="203"/>
      <c r="AQ1144" s="203"/>
      <c r="AR1144" s="203"/>
      <c r="AS1144" s="203"/>
      <c r="AT1144" s="203"/>
      <c r="AU1144" s="203"/>
      <c r="AV1144" s="203"/>
      <c r="AW1144" s="203"/>
      <c r="AX1144" s="203"/>
      <c r="AY1144" s="203"/>
      <c r="AZ1144" s="203"/>
      <c r="BA1144" s="203"/>
      <c r="BB1144" s="203"/>
      <c r="BC1144" s="204"/>
      <c r="BD1144" s="204"/>
      <c r="BE1144" s="204"/>
      <c r="BF1144" s="204"/>
      <c r="BG1144" s="204"/>
      <c r="BH1144" s="204"/>
      <c r="BI1144" s="204"/>
      <c r="BJ1144" s="204"/>
      <c r="BK1144" s="204"/>
      <c r="BL1144" s="204"/>
      <c r="BM1144" s="204"/>
      <c r="BN1144" s="204"/>
      <c r="BO1144" s="204"/>
      <c r="BP1144" s="204"/>
      <c r="BQ1144" s="204"/>
      <c r="BR1144" s="204"/>
      <c r="BS1144" s="204"/>
      <c r="BT1144" s="204"/>
      <c r="BU1144" s="204"/>
      <c r="BV1144" s="205"/>
      <c r="BW1144" s="205"/>
      <c r="BX1144" s="205"/>
      <c r="BY1144" s="204"/>
      <c r="BZ1144" s="204"/>
      <c r="CA1144" s="204"/>
      <c r="CB1144" s="205"/>
      <c r="CC1144" s="204"/>
      <c r="CD1144" s="205"/>
      <c r="CE1144" s="204"/>
      <c r="CF1144" s="204"/>
      <c r="CG1144" s="204"/>
      <c r="CH1144" s="206"/>
      <c r="CI1144" s="204"/>
      <c r="CJ1144" s="204"/>
      <c r="CK1144" s="204"/>
      <c r="CL1144" s="204"/>
      <c r="CM1144" s="204"/>
      <c r="CN1144" s="206"/>
      <c r="CO1144" s="204"/>
      <c r="CP1144" s="204"/>
      <c r="CQ1144" s="204"/>
      <c r="CR1144" s="204"/>
      <c r="CS1144" s="207"/>
      <c r="CT1144" s="208"/>
      <c r="CU1144" s="209"/>
      <c r="CV1144" s="208"/>
      <c r="CW1144" s="207"/>
      <c r="CX1144" s="207"/>
      <c r="CY1144" s="207"/>
    </row>
    <row r="1145" spans="3:103">
      <c r="C1145" s="192"/>
      <c r="D1145" s="192"/>
      <c r="E1145" s="192"/>
      <c r="F1145" s="192"/>
      <c r="G1145" s="193"/>
      <c r="H1145" s="192"/>
      <c r="I1145" s="192"/>
      <c r="J1145" s="194"/>
      <c r="K1145" s="195"/>
      <c r="L1145" s="195"/>
      <c r="M1145" s="196"/>
      <c r="N1145" s="197"/>
      <c r="O1145" s="196"/>
      <c r="P1145" s="198"/>
      <c r="Q1145" s="198"/>
      <c r="R1145" s="199"/>
      <c r="S1145" s="199"/>
      <c r="T1145" s="198"/>
      <c r="U1145" s="199"/>
      <c r="V1145" s="199"/>
      <c r="W1145" s="199"/>
      <c r="X1145" s="198"/>
      <c r="Y1145" s="200"/>
    </row>
    <row r="1146" spans="3:103">
      <c r="D1146" s="192"/>
      <c r="E1146" s="192"/>
      <c r="F1146" s="192"/>
      <c r="H1146" s="192"/>
      <c r="I1146" s="192"/>
      <c r="J1146" s="194"/>
      <c r="K1146" s="192"/>
      <c r="L1146" s="195"/>
      <c r="M1146" s="195"/>
      <c r="N1146" s="197"/>
      <c r="O1146" s="196"/>
      <c r="P1146" s="196"/>
      <c r="Q1146" s="198"/>
      <c r="R1146" s="199"/>
      <c r="S1146" s="199"/>
      <c r="T1146" s="198"/>
      <c r="U1146" s="199"/>
      <c r="V1146" s="199"/>
      <c r="W1146" s="199"/>
      <c r="X1146" s="198"/>
      <c r="Y1146" s="200"/>
      <c r="Z1146" s="198"/>
      <c r="AA1146" s="198"/>
      <c r="AB1146" s="199"/>
      <c r="AC1146" s="199"/>
      <c r="AD1146" s="201"/>
      <c r="AE1146" s="202"/>
      <c r="AF1146" s="202"/>
      <c r="AG1146" s="203"/>
      <c r="AH1146" s="203"/>
      <c r="AI1146" s="203"/>
      <c r="AJ1146" s="203"/>
      <c r="AK1146" s="203"/>
      <c r="AL1146" s="203"/>
      <c r="AM1146" s="203"/>
      <c r="AN1146" s="203"/>
      <c r="AO1146" s="203"/>
      <c r="AP1146" s="203"/>
      <c r="AQ1146" s="203"/>
      <c r="AR1146" s="203"/>
      <c r="AS1146" s="203"/>
      <c r="AT1146" s="203"/>
      <c r="AU1146" s="203"/>
      <c r="AV1146" s="203"/>
      <c r="AW1146" s="203"/>
      <c r="AX1146" s="203"/>
      <c r="AY1146" s="203"/>
      <c r="AZ1146" s="203"/>
      <c r="BA1146" s="203"/>
      <c r="BB1146" s="204"/>
      <c r="BC1146" s="204"/>
      <c r="BD1146" s="204"/>
      <c r="BE1146" s="204"/>
      <c r="BF1146" s="204"/>
      <c r="BG1146" s="204"/>
      <c r="BH1146" s="204"/>
      <c r="BI1146" s="204"/>
      <c r="BJ1146" s="204"/>
      <c r="BK1146" s="204"/>
      <c r="BL1146" s="204"/>
      <c r="BM1146" s="204"/>
      <c r="BN1146" s="204"/>
      <c r="BO1146" s="204"/>
      <c r="BP1146" s="204"/>
      <c r="BQ1146" s="204"/>
      <c r="BR1146" s="204"/>
      <c r="BS1146" s="204"/>
      <c r="BT1146" s="204"/>
      <c r="BU1146" s="204"/>
      <c r="BV1146" s="205"/>
      <c r="BW1146" s="205"/>
      <c r="BX1146" s="205"/>
      <c r="BY1146" s="204"/>
      <c r="BZ1146" s="204"/>
      <c r="CA1146" s="204"/>
      <c r="CB1146" s="205"/>
      <c r="CC1146" s="204"/>
      <c r="CD1146" s="205"/>
      <c r="CE1146" s="204"/>
      <c r="CF1146" s="204"/>
      <c r="CG1146" s="204"/>
      <c r="CH1146" s="206"/>
      <c r="CI1146" s="204"/>
      <c r="CJ1146" s="204"/>
      <c r="CK1146" s="204"/>
      <c r="CL1146" s="204"/>
      <c r="CM1146" s="204"/>
      <c r="CN1146" s="206"/>
      <c r="CO1146" s="204"/>
      <c r="CP1146" s="204"/>
      <c r="CQ1146" s="204"/>
      <c r="CR1146" s="207"/>
      <c r="CS1146" s="207"/>
      <c r="CT1146" s="208"/>
      <c r="CU1146" s="209"/>
      <c r="CV1146" s="208"/>
      <c r="CW1146" s="207"/>
      <c r="CX1146" s="207"/>
      <c r="CY1146" s="207"/>
    </row>
    <row r="1147" spans="3:103">
      <c r="Z1147" s="198"/>
      <c r="AA1147" s="198"/>
      <c r="AB1147" s="199"/>
      <c r="AC1147" s="199"/>
      <c r="AD1147" s="199"/>
      <c r="AE1147" s="202"/>
      <c r="AF1147" s="202"/>
      <c r="AG1147" s="202"/>
      <c r="AH1147" s="203"/>
      <c r="AI1147" s="203"/>
      <c r="AJ1147" s="203"/>
      <c r="AK1147" s="203"/>
      <c r="AL1147" s="203"/>
      <c r="AM1147" s="203"/>
      <c r="AN1147" s="203"/>
      <c r="AO1147" s="203"/>
      <c r="AP1147" s="203"/>
      <c r="AQ1147" s="203"/>
      <c r="AR1147" s="203"/>
      <c r="AS1147" s="203"/>
      <c r="AT1147" s="203"/>
      <c r="AU1147" s="203"/>
      <c r="AV1147" s="203"/>
      <c r="AW1147" s="203"/>
      <c r="AX1147" s="203"/>
      <c r="AY1147" s="203"/>
      <c r="AZ1147" s="203"/>
      <c r="BA1147" s="203"/>
      <c r="BB1147" s="203"/>
      <c r="BC1147" s="204"/>
      <c r="BD1147" s="204"/>
      <c r="BE1147" s="204"/>
      <c r="BF1147" s="204"/>
      <c r="BG1147" s="204"/>
      <c r="BH1147" s="204"/>
      <c r="BI1147" s="204"/>
      <c r="BJ1147" s="204"/>
      <c r="BK1147" s="204"/>
      <c r="BL1147" s="204"/>
      <c r="BM1147" s="204"/>
      <c r="BN1147" s="204"/>
      <c r="BO1147" s="204"/>
      <c r="BP1147" s="204"/>
      <c r="BQ1147" s="204"/>
      <c r="BR1147" s="204"/>
      <c r="BS1147" s="204"/>
      <c r="BT1147" s="204"/>
      <c r="BU1147" s="204"/>
      <c r="BV1147" s="205"/>
      <c r="BW1147" s="205"/>
      <c r="BX1147" s="205"/>
      <c r="BY1147" s="204"/>
      <c r="BZ1147" s="204"/>
      <c r="CA1147" s="204"/>
      <c r="CB1147" s="205"/>
      <c r="CC1147" s="204"/>
      <c r="CD1147" s="205"/>
      <c r="CE1147" s="204"/>
      <c r="CF1147" s="204"/>
      <c r="CG1147" s="204"/>
      <c r="CH1147" s="206"/>
      <c r="CI1147" s="204"/>
      <c r="CJ1147" s="204"/>
      <c r="CK1147" s="204"/>
      <c r="CL1147" s="204"/>
      <c r="CM1147" s="204"/>
      <c r="CN1147" s="206"/>
      <c r="CO1147" s="204"/>
      <c r="CP1147" s="204"/>
      <c r="CQ1147" s="204"/>
      <c r="CR1147" s="204"/>
      <c r="CS1147" s="207"/>
      <c r="CT1147" s="208"/>
      <c r="CU1147" s="209"/>
      <c r="CV1147" s="208"/>
      <c r="CW1147" s="207"/>
      <c r="CX1147" s="207"/>
      <c r="CY1147" s="207"/>
    </row>
    <row r="1151" spans="3:103">
      <c r="C1151" s="192"/>
      <c r="D1151" s="192"/>
      <c r="E1151" s="192"/>
      <c r="F1151" s="192"/>
      <c r="G1151" s="193"/>
      <c r="H1151" s="192"/>
      <c r="I1151" s="192"/>
      <c r="J1151" s="194"/>
      <c r="K1151" s="195"/>
      <c r="L1151" s="195"/>
      <c r="M1151" s="196"/>
      <c r="N1151" s="197"/>
      <c r="O1151" s="196"/>
      <c r="P1151" s="198"/>
      <c r="Q1151" s="198"/>
      <c r="R1151" s="199"/>
      <c r="S1151" s="199"/>
      <c r="T1151" s="198"/>
      <c r="U1151" s="199"/>
      <c r="V1151" s="199"/>
      <c r="W1151" s="199"/>
      <c r="X1151" s="198"/>
      <c r="Y1151" s="200"/>
    </row>
    <row r="1152" spans="3:103">
      <c r="D1152" s="192"/>
      <c r="E1152" s="192"/>
      <c r="F1152" s="192"/>
      <c r="H1152" s="192"/>
      <c r="I1152" s="192"/>
      <c r="J1152" s="194"/>
      <c r="K1152" s="192"/>
      <c r="L1152" s="195"/>
      <c r="M1152" s="195"/>
      <c r="N1152" s="197"/>
      <c r="O1152" s="196"/>
      <c r="P1152" s="196"/>
      <c r="Q1152" s="198"/>
      <c r="R1152" s="199"/>
      <c r="S1152" s="199"/>
      <c r="T1152" s="198"/>
      <c r="U1152" s="199"/>
      <c r="V1152" s="199"/>
      <c r="W1152" s="199"/>
      <c r="X1152" s="198"/>
      <c r="Y1152" s="200"/>
      <c r="Z1152" s="198"/>
      <c r="AA1152" s="198"/>
      <c r="AB1152" s="199"/>
      <c r="AC1152" s="199"/>
      <c r="AD1152" s="201"/>
      <c r="AE1152" s="202"/>
      <c r="AF1152" s="202"/>
      <c r="AG1152" s="203"/>
      <c r="AH1152" s="203"/>
      <c r="AI1152" s="203"/>
      <c r="AJ1152" s="203"/>
      <c r="AK1152" s="203"/>
      <c r="AL1152" s="203"/>
      <c r="AM1152" s="203"/>
      <c r="AN1152" s="203"/>
      <c r="AO1152" s="203"/>
      <c r="AP1152" s="203"/>
      <c r="AQ1152" s="203"/>
      <c r="AR1152" s="203"/>
      <c r="AS1152" s="203"/>
      <c r="AT1152" s="203"/>
      <c r="AU1152" s="203"/>
      <c r="AV1152" s="203"/>
      <c r="AW1152" s="203"/>
      <c r="AX1152" s="203"/>
      <c r="AY1152" s="203"/>
      <c r="AZ1152" s="203"/>
      <c r="BA1152" s="203"/>
      <c r="BB1152" s="204"/>
      <c r="BC1152" s="204"/>
      <c r="BD1152" s="204"/>
      <c r="BE1152" s="204"/>
      <c r="BF1152" s="204"/>
      <c r="BG1152" s="204"/>
      <c r="BH1152" s="204"/>
      <c r="BI1152" s="204"/>
      <c r="BJ1152" s="204"/>
      <c r="BK1152" s="204"/>
      <c r="BL1152" s="204"/>
      <c r="BM1152" s="204"/>
      <c r="BN1152" s="204"/>
      <c r="BO1152" s="204"/>
      <c r="BP1152" s="204"/>
      <c r="BQ1152" s="204"/>
      <c r="BR1152" s="204"/>
      <c r="BS1152" s="204"/>
      <c r="BT1152" s="204"/>
      <c r="BU1152" s="204"/>
      <c r="BV1152" s="205"/>
      <c r="BW1152" s="205"/>
      <c r="BX1152" s="205"/>
      <c r="BY1152" s="204"/>
      <c r="BZ1152" s="204"/>
      <c r="CA1152" s="204"/>
      <c r="CB1152" s="205"/>
      <c r="CC1152" s="204"/>
      <c r="CD1152" s="205"/>
      <c r="CE1152" s="204"/>
      <c r="CF1152" s="204"/>
      <c r="CG1152" s="204"/>
      <c r="CH1152" s="206"/>
      <c r="CI1152" s="204"/>
      <c r="CJ1152" s="204"/>
      <c r="CK1152" s="204"/>
      <c r="CL1152" s="204"/>
      <c r="CM1152" s="204"/>
      <c r="CN1152" s="206"/>
      <c r="CO1152" s="204"/>
      <c r="CP1152" s="204"/>
      <c r="CQ1152" s="204"/>
      <c r="CR1152" s="207"/>
      <c r="CS1152" s="207"/>
      <c r="CT1152" s="208"/>
      <c r="CU1152" s="209"/>
      <c r="CV1152" s="208"/>
      <c r="CW1152" s="207"/>
      <c r="CX1152" s="207"/>
      <c r="CY1152" s="207"/>
    </row>
    <row r="1153" spans="3:103">
      <c r="Z1153" s="198"/>
      <c r="AA1153" s="198"/>
      <c r="AB1153" s="199"/>
      <c r="AC1153" s="199"/>
      <c r="AD1153" s="199"/>
      <c r="AE1153" s="202"/>
      <c r="AF1153" s="202"/>
      <c r="AG1153" s="202"/>
      <c r="AH1153" s="203"/>
      <c r="AI1153" s="203"/>
      <c r="AJ1153" s="203"/>
      <c r="AK1153" s="203"/>
      <c r="AL1153" s="203"/>
      <c r="AM1153" s="203"/>
      <c r="AN1153" s="203"/>
      <c r="AO1153" s="203"/>
      <c r="AP1153" s="203"/>
      <c r="AQ1153" s="203"/>
      <c r="AR1153" s="203"/>
      <c r="AS1153" s="203"/>
      <c r="AT1153" s="203"/>
      <c r="AU1153" s="203"/>
      <c r="AV1153" s="203"/>
      <c r="AW1153" s="203"/>
      <c r="AX1153" s="203"/>
      <c r="AY1153" s="203"/>
      <c r="AZ1153" s="203"/>
      <c r="BA1153" s="203"/>
      <c r="BB1153" s="203"/>
      <c r="BC1153" s="204"/>
      <c r="BD1153" s="204"/>
      <c r="BE1153" s="204"/>
      <c r="BF1153" s="204"/>
      <c r="BG1153" s="204"/>
      <c r="BH1153" s="204"/>
      <c r="BI1153" s="204"/>
      <c r="BJ1153" s="204"/>
      <c r="BK1153" s="204"/>
      <c r="BL1153" s="204"/>
      <c r="BM1153" s="204"/>
      <c r="BN1153" s="204"/>
      <c r="BO1153" s="204"/>
      <c r="BP1153" s="204"/>
      <c r="BQ1153" s="204"/>
      <c r="BR1153" s="204"/>
      <c r="BS1153" s="204"/>
      <c r="BT1153" s="204"/>
      <c r="BU1153" s="204"/>
      <c r="BV1153" s="205"/>
      <c r="BW1153" s="205"/>
      <c r="BX1153" s="205"/>
      <c r="BY1153" s="204"/>
      <c r="BZ1153" s="204"/>
      <c r="CA1153" s="204"/>
      <c r="CB1153" s="205"/>
      <c r="CC1153" s="204"/>
      <c r="CD1153" s="205"/>
      <c r="CE1153" s="204"/>
      <c r="CF1153" s="204"/>
      <c r="CG1153" s="204"/>
      <c r="CH1153" s="206"/>
      <c r="CI1153" s="204"/>
      <c r="CJ1153" s="204"/>
      <c r="CK1153" s="204"/>
      <c r="CL1153" s="204"/>
      <c r="CM1153" s="204"/>
      <c r="CN1153" s="206"/>
      <c r="CO1153" s="204"/>
      <c r="CP1153" s="204"/>
      <c r="CQ1153" s="204"/>
      <c r="CR1153" s="204"/>
      <c r="CS1153" s="207"/>
      <c r="CT1153" s="208"/>
      <c r="CU1153" s="209"/>
      <c r="CV1153" s="208"/>
      <c r="CW1153" s="207"/>
      <c r="CX1153" s="207"/>
      <c r="CY1153" s="207"/>
    </row>
    <row r="1154" spans="3:103">
      <c r="C1154" s="192"/>
      <c r="D1154" s="192"/>
      <c r="E1154" s="192"/>
      <c r="F1154" s="192"/>
      <c r="G1154" s="193"/>
      <c r="H1154" s="192"/>
      <c r="I1154" s="192"/>
      <c r="J1154" s="194"/>
      <c r="K1154" s="195"/>
      <c r="L1154" s="195"/>
      <c r="M1154" s="196"/>
      <c r="N1154" s="197"/>
      <c r="O1154" s="196"/>
      <c r="P1154" s="198"/>
      <c r="Q1154" s="198"/>
      <c r="R1154" s="199"/>
      <c r="S1154" s="199"/>
      <c r="T1154" s="198"/>
      <c r="U1154" s="199"/>
      <c r="V1154" s="199"/>
      <c r="W1154" s="199"/>
      <c r="X1154" s="198"/>
      <c r="Y1154" s="200"/>
    </row>
    <row r="1155" spans="3:103">
      <c r="D1155" s="192"/>
      <c r="E1155" s="192"/>
      <c r="F1155" s="192"/>
      <c r="H1155" s="192"/>
      <c r="I1155" s="192"/>
      <c r="J1155" s="194"/>
      <c r="K1155" s="192"/>
      <c r="L1155" s="195"/>
      <c r="M1155" s="195"/>
      <c r="N1155" s="197"/>
      <c r="O1155" s="196"/>
      <c r="P1155" s="196"/>
      <c r="Q1155" s="198"/>
      <c r="R1155" s="199"/>
      <c r="S1155" s="199"/>
      <c r="T1155" s="198"/>
      <c r="U1155" s="199"/>
      <c r="V1155" s="199"/>
      <c r="W1155" s="199"/>
      <c r="X1155" s="198"/>
      <c r="Y1155" s="200"/>
      <c r="Z1155" s="198"/>
      <c r="AA1155" s="198"/>
      <c r="AB1155" s="199"/>
      <c r="AC1155" s="199"/>
      <c r="AD1155" s="201"/>
      <c r="AE1155" s="202"/>
      <c r="AF1155" s="202"/>
      <c r="AG1155" s="203"/>
      <c r="AH1155" s="203"/>
      <c r="AI1155" s="203"/>
      <c r="AJ1155" s="203"/>
      <c r="AK1155" s="203"/>
      <c r="AL1155" s="203"/>
      <c r="AM1155" s="203"/>
      <c r="AN1155" s="203"/>
      <c r="AO1155" s="203"/>
      <c r="AP1155" s="203"/>
      <c r="AQ1155" s="203"/>
      <c r="AR1155" s="203"/>
      <c r="AS1155" s="203"/>
      <c r="AT1155" s="203"/>
      <c r="AU1155" s="203"/>
      <c r="AV1155" s="203"/>
      <c r="AW1155" s="203"/>
      <c r="AX1155" s="203"/>
      <c r="AY1155" s="203"/>
      <c r="AZ1155" s="203"/>
      <c r="BA1155" s="203"/>
      <c r="BB1155" s="204"/>
      <c r="BC1155" s="204"/>
      <c r="BD1155" s="204"/>
      <c r="BE1155" s="204"/>
      <c r="BF1155" s="204"/>
      <c r="BG1155" s="204"/>
      <c r="BH1155" s="204"/>
      <c r="BI1155" s="204"/>
      <c r="BJ1155" s="204"/>
      <c r="BK1155" s="204"/>
      <c r="BL1155" s="204"/>
      <c r="BM1155" s="204"/>
      <c r="BN1155" s="204"/>
      <c r="BO1155" s="204"/>
      <c r="BP1155" s="204"/>
      <c r="BQ1155" s="204"/>
      <c r="BR1155" s="204"/>
      <c r="BS1155" s="204"/>
      <c r="BT1155" s="204"/>
      <c r="BU1155" s="204"/>
      <c r="BV1155" s="205"/>
      <c r="BW1155" s="205"/>
      <c r="BX1155" s="205"/>
      <c r="BY1155" s="204"/>
      <c r="BZ1155" s="204"/>
      <c r="CA1155" s="204"/>
      <c r="CB1155" s="205"/>
      <c r="CC1155" s="204"/>
      <c r="CD1155" s="205"/>
      <c r="CE1155" s="204"/>
      <c r="CF1155" s="204"/>
      <c r="CG1155" s="204"/>
      <c r="CH1155" s="206"/>
      <c r="CI1155" s="204"/>
      <c r="CJ1155" s="204"/>
      <c r="CK1155" s="204"/>
      <c r="CL1155" s="204"/>
      <c r="CM1155" s="204"/>
      <c r="CN1155" s="206"/>
      <c r="CO1155" s="204"/>
      <c r="CP1155" s="204"/>
      <c r="CQ1155" s="204"/>
      <c r="CR1155" s="207"/>
      <c r="CS1155" s="207"/>
      <c r="CT1155" s="208"/>
      <c r="CU1155" s="209"/>
      <c r="CV1155" s="208"/>
      <c r="CW1155" s="207"/>
      <c r="CX1155" s="207"/>
      <c r="CY1155" s="207"/>
    </row>
    <row r="1156" spans="3:103">
      <c r="Z1156" s="198"/>
      <c r="AA1156" s="198"/>
      <c r="AB1156" s="199"/>
      <c r="AC1156" s="199"/>
      <c r="AD1156" s="199"/>
      <c r="AE1156" s="202"/>
      <c r="AF1156" s="202"/>
      <c r="AG1156" s="202"/>
      <c r="AH1156" s="203"/>
      <c r="AI1156" s="203"/>
      <c r="AJ1156" s="203"/>
      <c r="AK1156" s="203"/>
      <c r="AL1156" s="203"/>
      <c r="AM1156" s="203"/>
      <c r="AN1156" s="203"/>
      <c r="AO1156" s="203"/>
      <c r="AP1156" s="203"/>
      <c r="AQ1156" s="203"/>
      <c r="AR1156" s="203"/>
      <c r="AS1156" s="203"/>
      <c r="AT1156" s="203"/>
      <c r="AU1156" s="203"/>
      <c r="AV1156" s="203"/>
      <c r="AW1156" s="203"/>
      <c r="AX1156" s="203"/>
      <c r="AY1156" s="203"/>
      <c r="AZ1156" s="203"/>
      <c r="BA1156" s="203"/>
      <c r="BB1156" s="203"/>
      <c r="BC1156" s="204"/>
      <c r="BD1156" s="204"/>
      <c r="BE1156" s="204"/>
      <c r="BF1156" s="204"/>
      <c r="BG1156" s="204"/>
      <c r="BH1156" s="204"/>
      <c r="BI1156" s="204"/>
      <c r="BJ1156" s="204"/>
      <c r="BK1156" s="204"/>
      <c r="BL1156" s="204"/>
      <c r="BM1156" s="204"/>
      <c r="BN1156" s="204"/>
      <c r="BO1156" s="204"/>
      <c r="BP1156" s="204"/>
      <c r="BQ1156" s="204"/>
      <c r="BR1156" s="204"/>
      <c r="BS1156" s="204"/>
      <c r="BT1156" s="204"/>
      <c r="BU1156" s="204"/>
      <c r="BV1156" s="205"/>
      <c r="BW1156" s="205"/>
      <c r="BX1156" s="205"/>
      <c r="BY1156" s="204"/>
      <c r="BZ1156" s="204"/>
      <c r="CA1156" s="204"/>
      <c r="CB1156" s="205"/>
      <c r="CC1156" s="204"/>
      <c r="CD1156" s="205"/>
      <c r="CE1156" s="204"/>
      <c r="CF1156" s="204"/>
      <c r="CG1156" s="204"/>
      <c r="CH1156" s="206"/>
      <c r="CI1156" s="204"/>
      <c r="CJ1156" s="204"/>
      <c r="CK1156" s="204"/>
      <c r="CL1156" s="204"/>
      <c r="CM1156" s="204"/>
      <c r="CN1156" s="206"/>
      <c r="CO1156" s="204"/>
      <c r="CP1156" s="204"/>
      <c r="CQ1156" s="204"/>
      <c r="CR1156" s="204"/>
      <c r="CS1156" s="207"/>
      <c r="CT1156" s="208"/>
      <c r="CU1156" s="209"/>
      <c r="CV1156" s="208"/>
      <c r="CW1156" s="207"/>
      <c r="CX1156" s="207"/>
      <c r="CY1156" s="207"/>
    </row>
    <row r="1161" spans="3:103">
      <c r="Z1161" s="198"/>
      <c r="AA1161" s="198"/>
      <c r="AB1161" s="199"/>
      <c r="AC1161" s="199"/>
      <c r="AD1161" s="201"/>
      <c r="AE1161" s="202"/>
      <c r="AF1161" s="202"/>
      <c r="AG1161" s="203"/>
      <c r="AH1161" s="203"/>
      <c r="AI1161" s="203"/>
      <c r="AJ1161" s="203"/>
      <c r="AK1161" s="203"/>
      <c r="AL1161" s="203"/>
      <c r="AM1161" s="203"/>
      <c r="AN1161" s="203"/>
      <c r="AO1161" s="203"/>
      <c r="AP1161" s="203"/>
      <c r="AQ1161" s="203"/>
      <c r="AR1161" s="203"/>
      <c r="AS1161" s="203"/>
      <c r="AT1161" s="203"/>
      <c r="AU1161" s="203"/>
      <c r="AV1161" s="203"/>
      <c r="AW1161" s="203"/>
      <c r="AX1161" s="203"/>
      <c r="AY1161" s="203"/>
      <c r="AZ1161" s="203"/>
      <c r="BA1161" s="203"/>
      <c r="BB1161" s="204"/>
      <c r="BC1161" s="204"/>
      <c r="BD1161" s="204"/>
      <c r="BE1161" s="204"/>
      <c r="BF1161" s="204"/>
      <c r="BG1161" s="204"/>
      <c r="BH1161" s="204"/>
      <c r="BI1161" s="204"/>
      <c r="BJ1161" s="204"/>
      <c r="BK1161" s="204"/>
      <c r="BL1161" s="204"/>
      <c r="BM1161" s="204"/>
      <c r="BN1161" s="204"/>
      <c r="BO1161" s="204"/>
      <c r="BP1161" s="204"/>
      <c r="BQ1161" s="204"/>
      <c r="BR1161" s="204"/>
      <c r="BS1161" s="204"/>
      <c r="BT1161" s="204"/>
      <c r="BU1161" s="204"/>
      <c r="BV1161" s="205"/>
      <c r="BW1161" s="205"/>
      <c r="BX1161" s="205"/>
      <c r="BY1161" s="204"/>
      <c r="BZ1161" s="204"/>
      <c r="CA1161" s="204"/>
      <c r="CB1161" s="205"/>
      <c r="CC1161" s="204"/>
      <c r="CD1161" s="205"/>
      <c r="CE1161" s="204"/>
      <c r="CF1161" s="204"/>
      <c r="CG1161" s="204"/>
      <c r="CH1161" s="206"/>
      <c r="CI1161" s="204"/>
      <c r="CJ1161" s="204"/>
      <c r="CK1161" s="204"/>
      <c r="CL1161" s="204"/>
      <c r="CM1161" s="204"/>
      <c r="CN1161" s="206"/>
      <c r="CO1161" s="204"/>
      <c r="CP1161" s="204"/>
      <c r="CQ1161" s="204"/>
      <c r="CR1161" s="207"/>
      <c r="CS1161" s="207"/>
      <c r="CT1161" s="208"/>
      <c r="CU1161" s="209"/>
      <c r="CV1161" s="208"/>
      <c r="CW1161" s="207"/>
      <c r="CX1161" s="207"/>
      <c r="CY1161" s="207"/>
    </row>
    <row r="1162" spans="3:103">
      <c r="Z1162" s="198"/>
      <c r="AA1162" s="198"/>
      <c r="AB1162" s="199"/>
      <c r="AC1162" s="199"/>
      <c r="AD1162" s="199"/>
      <c r="AE1162" s="202"/>
      <c r="AF1162" s="202"/>
      <c r="AG1162" s="202"/>
      <c r="AH1162" s="203"/>
      <c r="AI1162" s="203"/>
      <c r="AJ1162" s="203"/>
      <c r="AK1162" s="203"/>
      <c r="AL1162" s="203"/>
      <c r="AM1162" s="203"/>
      <c r="AN1162" s="203"/>
      <c r="AO1162" s="203"/>
      <c r="AP1162" s="203"/>
      <c r="AQ1162" s="203"/>
      <c r="AR1162" s="203"/>
      <c r="AS1162" s="203"/>
      <c r="AT1162" s="203"/>
      <c r="AU1162" s="203"/>
      <c r="AV1162" s="203"/>
      <c r="AW1162" s="203"/>
      <c r="AX1162" s="203"/>
      <c r="AY1162" s="203"/>
      <c r="AZ1162" s="203"/>
      <c r="BA1162" s="203"/>
      <c r="BB1162" s="203"/>
      <c r="BC1162" s="204"/>
      <c r="BD1162" s="204"/>
      <c r="BE1162" s="204"/>
      <c r="BF1162" s="204"/>
      <c r="BG1162" s="204"/>
      <c r="BH1162" s="204"/>
      <c r="BI1162" s="204"/>
      <c r="BJ1162" s="204"/>
      <c r="BK1162" s="204"/>
      <c r="BL1162" s="204"/>
      <c r="BM1162" s="204"/>
      <c r="BN1162" s="204"/>
      <c r="BO1162" s="204"/>
      <c r="BP1162" s="204"/>
      <c r="BQ1162" s="204"/>
      <c r="BR1162" s="204"/>
      <c r="BS1162" s="204"/>
      <c r="BT1162" s="204"/>
      <c r="BU1162" s="204"/>
      <c r="BV1162" s="205"/>
      <c r="BW1162" s="205"/>
      <c r="BX1162" s="205"/>
      <c r="BY1162" s="204"/>
      <c r="BZ1162" s="204"/>
      <c r="CA1162" s="204"/>
      <c r="CB1162" s="205"/>
      <c r="CC1162" s="204"/>
      <c r="CD1162" s="205"/>
      <c r="CE1162" s="204"/>
      <c r="CF1162" s="204"/>
      <c r="CG1162" s="204"/>
      <c r="CH1162" s="206"/>
      <c r="CI1162" s="204"/>
      <c r="CJ1162" s="204"/>
      <c r="CK1162" s="204"/>
      <c r="CL1162" s="204"/>
      <c r="CM1162" s="204"/>
      <c r="CN1162" s="206"/>
      <c r="CO1162" s="204"/>
      <c r="CP1162" s="204"/>
      <c r="CQ1162" s="204"/>
      <c r="CR1162" s="204"/>
      <c r="CS1162" s="207"/>
      <c r="CT1162" s="208"/>
      <c r="CU1162" s="209"/>
      <c r="CV1162" s="208"/>
      <c r="CW1162" s="207"/>
      <c r="CX1162" s="207"/>
      <c r="CY1162" s="207"/>
    </row>
    <row r="1164" spans="3:103">
      <c r="Z1164" s="198"/>
      <c r="AA1164" s="198"/>
      <c r="AB1164" s="199"/>
      <c r="AC1164" s="199"/>
      <c r="AD1164" s="201"/>
      <c r="AE1164" s="202"/>
      <c r="AF1164" s="202"/>
      <c r="AG1164" s="203"/>
      <c r="AH1164" s="203"/>
      <c r="AI1164" s="203"/>
      <c r="AJ1164" s="203"/>
      <c r="AK1164" s="203"/>
      <c r="AL1164" s="203"/>
      <c r="AM1164" s="203"/>
      <c r="AN1164" s="203"/>
      <c r="AO1164" s="203"/>
      <c r="AP1164" s="203"/>
      <c r="AQ1164" s="203"/>
      <c r="AR1164" s="203"/>
      <c r="AS1164" s="203"/>
      <c r="AT1164" s="203"/>
      <c r="AU1164" s="203"/>
      <c r="AV1164" s="203"/>
      <c r="AW1164" s="203"/>
      <c r="AX1164" s="203"/>
      <c r="AY1164" s="203"/>
      <c r="AZ1164" s="203"/>
      <c r="BA1164" s="203"/>
      <c r="BB1164" s="204"/>
      <c r="BC1164" s="204"/>
      <c r="BD1164" s="204"/>
      <c r="BE1164" s="204"/>
      <c r="BF1164" s="204"/>
      <c r="BG1164" s="204"/>
      <c r="BH1164" s="204"/>
      <c r="BI1164" s="204"/>
      <c r="BJ1164" s="204"/>
      <c r="BK1164" s="204"/>
      <c r="BL1164" s="204"/>
      <c r="BM1164" s="204"/>
      <c r="BN1164" s="204"/>
      <c r="BO1164" s="204"/>
      <c r="BP1164" s="204"/>
      <c r="BQ1164" s="204"/>
      <c r="BR1164" s="204"/>
      <c r="BS1164" s="204"/>
      <c r="BT1164" s="204"/>
      <c r="BU1164" s="204"/>
      <c r="BV1164" s="205"/>
      <c r="BW1164" s="205"/>
      <c r="BX1164" s="205"/>
      <c r="BY1164" s="204"/>
      <c r="BZ1164" s="204"/>
      <c r="CA1164" s="204"/>
      <c r="CB1164" s="205"/>
      <c r="CC1164" s="204"/>
      <c r="CD1164" s="205"/>
      <c r="CE1164" s="204"/>
      <c r="CF1164" s="204"/>
      <c r="CG1164" s="204"/>
      <c r="CH1164" s="206"/>
      <c r="CI1164" s="204"/>
      <c r="CJ1164" s="204"/>
      <c r="CK1164" s="204"/>
      <c r="CL1164" s="204"/>
      <c r="CM1164" s="204"/>
      <c r="CN1164" s="206"/>
      <c r="CO1164" s="204"/>
      <c r="CP1164" s="204"/>
      <c r="CQ1164" s="204"/>
      <c r="CR1164" s="207"/>
      <c r="CS1164" s="207"/>
      <c r="CT1164" s="208"/>
      <c r="CU1164" s="209"/>
      <c r="CV1164" s="208"/>
      <c r="CW1164" s="207"/>
      <c r="CX1164" s="207"/>
      <c r="CY1164" s="207"/>
    </row>
    <row r="1165" spans="3:103">
      <c r="Z1165" s="198"/>
      <c r="AA1165" s="198"/>
      <c r="AB1165" s="199"/>
      <c r="AC1165" s="199"/>
      <c r="AD1165" s="199"/>
      <c r="AE1165" s="202"/>
      <c r="AF1165" s="202"/>
      <c r="AG1165" s="202"/>
      <c r="AH1165" s="203"/>
      <c r="AI1165" s="203"/>
      <c r="AJ1165" s="203"/>
      <c r="AK1165" s="203"/>
      <c r="AL1165" s="203"/>
      <c r="AM1165" s="203"/>
      <c r="AN1165" s="203"/>
      <c r="AO1165" s="203"/>
      <c r="AP1165" s="203"/>
      <c r="AQ1165" s="203"/>
      <c r="AR1165" s="203"/>
      <c r="AS1165" s="203"/>
      <c r="AT1165" s="203"/>
      <c r="AU1165" s="203"/>
      <c r="AV1165" s="203"/>
      <c r="AW1165" s="203"/>
      <c r="AX1165" s="203"/>
      <c r="AY1165" s="203"/>
      <c r="AZ1165" s="203"/>
      <c r="BA1165" s="203"/>
      <c r="BB1165" s="203"/>
      <c r="BC1165" s="204"/>
      <c r="BD1165" s="204"/>
      <c r="BE1165" s="204"/>
      <c r="BF1165" s="204"/>
      <c r="BG1165" s="204"/>
      <c r="BH1165" s="204"/>
      <c r="BI1165" s="204"/>
      <c r="BJ1165" s="204"/>
      <c r="BK1165" s="204"/>
      <c r="BL1165" s="204"/>
      <c r="BM1165" s="204"/>
      <c r="BN1165" s="204"/>
      <c r="BO1165" s="204"/>
      <c r="BP1165" s="204"/>
      <c r="BQ1165" s="204"/>
      <c r="BR1165" s="204"/>
      <c r="BS1165" s="204"/>
      <c r="BT1165" s="204"/>
      <c r="BU1165" s="204"/>
      <c r="BV1165" s="205"/>
      <c r="BW1165" s="205"/>
      <c r="BX1165" s="205"/>
      <c r="BY1165" s="204"/>
      <c r="BZ1165" s="204"/>
      <c r="CA1165" s="204"/>
      <c r="CB1165" s="205"/>
      <c r="CC1165" s="204"/>
      <c r="CD1165" s="205"/>
      <c r="CE1165" s="204"/>
      <c r="CF1165" s="204"/>
      <c r="CG1165" s="204"/>
      <c r="CH1165" s="206"/>
      <c r="CI1165" s="204"/>
      <c r="CJ1165" s="204"/>
      <c r="CK1165" s="204"/>
      <c r="CL1165" s="204"/>
      <c r="CM1165" s="204"/>
      <c r="CN1165" s="206"/>
      <c r="CO1165" s="204"/>
      <c r="CP1165" s="204"/>
      <c r="CQ1165" s="204"/>
      <c r="CR1165" s="204"/>
      <c r="CS1165" s="207"/>
      <c r="CT1165" s="208"/>
      <c r="CU1165" s="209"/>
      <c r="CV1165" s="208"/>
      <c r="CW1165" s="207"/>
      <c r="CX1165" s="207"/>
      <c r="CY1165" s="207"/>
    </row>
    <row r="1170" spans="26:103">
      <c r="Z1170" s="198"/>
      <c r="AA1170" s="198"/>
      <c r="AB1170" s="199"/>
      <c r="AC1170" s="199"/>
      <c r="AD1170" s="201"/>
      <c r="AE1170" s="202"/>
      <c r="AF1170" s="202"/>
      <c r="AG1170" s="203"/>
      <c r="AH1170" s="203"/>
      <c r="AI1170" s="203"/>
      <c r="AJ1170" s="203"/>
      <c r="AK1170" s="203"/>
      <c r="AL1170" s="203"/>
      <c r="AM1170" s="203"/>
      <c r="AN1170" s="203"/>
      <c r="AO1170" s="203"/>
      <c r="AP1170" s="203"/>
      <c r="AQ1170" s="203"/>
      <c r="AR1170" s="203"/>
      <c r="AS1170" s="203"/>
      <c r="AT1170" s="203"/>
      <c r="AU1170" s="203"/>
      <c r="AV1170" s="203"/>
      <c r="AW1170" s="203"/>
      <c r="AX1170" s="203"/>
      <c r="AY1170" s="203"/>
      <c r="AZ1170" s="203"/>
      <c r="BA1170" s="203"/>
      <c r="BB1170" s="204"/>
      <c r="BC1170" s="204"/>
      <c r="BD1170" s="204"/>
      <c r="BE1170" s="204"/>
      <c r="BF1170" s="204"/>
      <c r="BG1170" s="204"/>
      <c r="BH1170" s="204"/>
      <c r="BI1170" s="204"/>
      <c r="BJ1170" s="204"/>
      <c r="BK1170" s="204"/>
      <c r="BL1170" s="204"/>
      <c r="BM1170" s="204"/>
      <c r="BN1170" s="204"/>
      <c r="BO1170" s="204"/>
      <c r="BP1170" s="204"/>
      <c r="BQ1170" s="204"/>
      <c r="BR1170" s="204"/>
      <c r="BS1170" s="204"/>
      <c r="BT1170" s="204"/>
      <c r="BU1170" s="204"/>
      <c r="BV1170" s="205"/>
      <c r="BW1170" s="205"/>
      <c r="BX1170" s="205"/>
      <c r="BY1170" s="204"/>
      <c r="BZ1170" s="204"/>
      <c r="CA1170" s="204"/>
      <c r="CB1170" s="205"/>
      <c r="CC1170" s="204"/>
      <c r="CD1170" s="205"/>
      <c r="CE1170" s="204"/>
      <c r="CF1170" s="204"/>
      <c r="CG1170" s="204"/>
      <c r="CH1170" s="206"/>
      <c r="CI1170" s="204"/>
      <c r="CJ1170" s="204"/>
      <c r="CK1170" s="204"/>
      <c r="CL1170" s="204"/>
      <c r="CM1170" s="204"/>
      <c r="CN1170" s="206"/>
      <c r="CO1170" s="204"/>
      <c r="CP1170" s="204"/>
      <c r="CQ1170" s="204"/>
      <c r="CR1170" s="207"/>
      <c r="CS1170" s="207"/>
      <c r="CT1170" s="208"/>
      <c r="CU1170" s="209"/>
      <c r="CV1170" s="208"/>
      <c r="CW1170" s="207"/>
      <c r="CX1170" s="207"/>
      <c r="CY1170" s="207"/>
    </row>
    <row r="1171" spans="26:103">
      <c r="Z1171" s="198"/>
      <c r="AA1171" s="198"/>
      <c r="AB1171" s="199"/>
      <c r="AC1171" s="199"/>
      <c r="AD1171" s="199"/>
      <c r="AE1171" s="202"/>
      <c r="AF1171" s="202"/>
      <c r="AG1171" s="202"/>
      <c r="AH1171" s="203"/>
      <c r="AI1171" s="203"/>
      <c r="AJ1171" s="203"/>
      <c r="AK1171" s="203"/>
      <c r="AL1171" s="203"/>
      <c r="AM1171" s="203"/>
      <c r="AN1171" s="203"/>
      <c r="AO1171" s="203"/>
      <c r="AP1171" s="203"/>
      <c r="AQ1171" s="203"/>
      <c r="AR1171" s="203"/>
      <c r="AS1171" s="203"/>
      <c r="AT1171" s="203"/>
      <c r="AU1171" s="203"/>
      <c r="AV1171" s="203"/>
      <c r="AW1171" s="203"/>
      <c r="AX1171" s="203"/>
      <c r="AY1171" s="203"/>
      <c r="AZ1171" s="203"/>
      <c r="BA1171" s="203"/>
      <c r="BB1171" s="203"/>
      <c r="BC1171" s="204"/>
      <c r="BD1171" s="204"/>
      <c r="BE1171" s="204"/>
      <c r="BF1171" s="204"/>
      <c r="BG1171" s="204"/>
      <c r="BH1171" s="204"/>
      <c r="BI1171" s="204"/>
      <c r="BJ1171" s="204"/>
      <c r="BK1171" s="204"/>
      <c r="BL1171" s="204"/>
      <c r="BM1171" s="204"/>
      <c r="BN1171" s="204"/>
      <c r="BO1171" s="204"/>
      <c r="BP1171" s="204"/>
      <c r="BQ1171" s="204"/>
      <c r="BR1171" s="204"/>
      <c r="BS1171" s="204"/>
      <c r="BT1171" s="204"/>
      <c r="BU1171" s="204"/>
      <c r="BV1171" s="205"/>
      <c r="BW1171" s="205"/>
      <c r="BX1171" s="205"/>
      <c r="BY1171" s="204"/>
      <c r="BZ1171" s="204"/>
      <c r="CA1171" s="204"/>
      <c r="CB1171" s="205"/>
      <c r="CC1171" s="204"/>
      <c r="CD1171" s="205"/>
      <c r="CE1171" s="204"/>
      <c r="CF1171" s="204"/>
      <c r="CG1171" s="204"/>
      <c r="CH1171" s="206"/>
      <c r="CI1171" s="204"/>
      <c r="CJ1171" s="204"/>
      <c r="CK1171" s="204"/>
      <c r="CL1171" s="204"/>
      <c r="CM1171" s="204"/>
      <c r="CN1171" s="206"/>
      <c r="CO1171" s="204"/>
      <c r="CP1171" s="204"/>
      <c r="CQ1171" s="204"/>
      <c r="CR1171" s="204"/>
      <c r="CS1171" s="207"/>
      <c r="CT1171" s="208"/>
      <c r="CU1171" s="209"/>
      <c r="CV1171" s="208"/>
      <c r="CW1171" s="207"/>
      <c r="CX1171" s="207"/>
      <c r="CY1171" s="207"/>
    </row>
    <row r="1173" spans="26:103">
      <c r="Z1173" s="198"/>
      <c r="AA1173" s="198"/>
      <c r="AB1173" s="199"/>
      <c r="AC1173" s="199"/>
      <c r="AD1173" s="201"/>
      <c r="AE1173" s="202"/>
      <c r="AF1173" s="202"/>
      <c r="AG1173" s="203"/>
      <c r="AH1173" s="203"/>
      <c r="AI1173" s="203"/>
      <c r="AJ1173" s="203"/>
      <c r="AK1173" s="203"/>
      <c r="AL1173" s="203"/>
      <c r="AM1173" s="203"/>
      <c r="AN1173" s="203"/>
      <c r="AO1173" s="203"/>
      <c r="AP1173" s="203"/>
      <c r="AQ1173" s="203"/>
      <c r="AR1173" s="203"/>
      <c r="AS1173" s="203"/>
      <c r="AT1173" s="203"/>
      <c r="AU1173" s="203"/>
      <c r="AV1173" s="203"/>
      <c r="AW1173" s="203"/>
      <c r="AX1173" s="203"/>
      <c r="AY1173" s="203"/>
      <c r="AZ1173" s="203"/>
      <c r="BA1173" s="203"/>
      <c r="BB1173" s="204"/>
      <c r="BC1173" s="204"/>
      <c r="BD1173" s="204"/>
      <c r="BE1173" s="204"/>
      <c r="BF1173" s="204"/>
      <c r="BG1173" s="204"/>
      <c r="BH1173" s="204"/>
      <c r="BI1173" s="204"/>
      <c r="BJ1173" s="204"/>
      <c r="BK1173" s="204"/>
      <c r="BL1173" s="204"/>
      <c r="BM1173" s="204"/>
      <c r="BN1173" s="204"/>
      <c r="BO1173" s="204"/>
      <c r="BP1173" s="204"/>
      <c r="BQ1173" s="204"/>
      <c r="BR1173" s="204"/>
      <c r="BS1173" s="204"/>
      <c r="BT1173" s="204"/>
      <c r="BU1173" s="204"/>
      <c r="BV1173" s="205"/>
      <c r="BW1173" s="205"/>
      <c r="BX1173" s="205"/>
      <c r="BY1173" s="204"/>
      <c r="BZ1173" s="204"/>
      <c r="CA1173" s="204"/>
      <c r="CB1173" s="205"/>
      <c r="CC1173" s="204"/>
      <c r="CD1173" s="205"/>
      <c r="CE1173" s="204"/>
      <c r="CF1173" s="204"/>
      <c r="CG1173" s="204"/>
      <c r="CH1173" s="206"/>
      <c r="CI1173" s="204"/>
      <c r="CJ1173" s="204"/>
      <c r="CK1173" s="204"/>
      <c r="CL1173" s="204"/>
      <c r="CM1173" s="204"/>
      <c r="CN1173" s="206"/>
      <c r="CO1173" s="204"/>
      <c r="CP1173" s="204"/>
      <c r="CQ1173" s="204"/>
      <c r="CR1173" s="207"/>
      <c r="CS1173" s="207"/>
      <c r="CT1173" s="208"/>
      <c r="CU1173" s="209"/>
      <c r="CV1173" s="208"/>
      <c r="CW1173" s="207"/>
      <c r="CX1173" s="207"/>
      <c r="CY1173" s="207"/>
    </row>
    <row r="1174" spans="26:103">
      <c r="Z1174" s="198"/>
      <c r="AA1174" s="198"/>
      <c r="AB1174" s="199"/>
      <c r="AC1174" s="199"/>
      <c r="AD1174" s="199"/>
      <c r="AE1174" s="202"/>
      <c r="AF1174" s="202"/>
      <c r="AG1174" s="202"/>
      <c r="AH1174" s="203"/>
      <c r="AI1174" s="203"/>
      <c r="AJ1174" s="203"/>
      <c r="AK1174" s="203"/>
      <c r="AL1174" s="203"/>
      <c r="AM1174" s="203"/>
      <c r="AN1174" s="203"/>
      <c r="AO1174" s="203"/>
      <c r="AP1174" s="203"/>
      <c r="AQ1174" s="203"/>
      <c r="AR1174" s="203"/>
      <c r="AS1174" s="203"/>
      <c r="AT1174" s="203"/>
      <c r="AU1174" s="203"/>
      <c r="AV1174" s="203"/>
      <c r="AW1174" s="203"/>
      <c r="AX1174" s="203"/>
      <c r="AY1174" s="203"/>
      <c r="AZ1174" s="203"/>
      <c r="BA1174" s="203"/>
      <c r="BB1174" s="203"/>
      <c r="BC1174" s="204"/>
      <c r="BD1174" s="204"/>
      <c r="BE1174" s="204"/>
      <c r="BF1174" s="204"/>
      <c r="BG1174" s="204"/>
      <c r="BH1174" s="204"/>
      <c r="BI1174" s="204"/>
      <c r="BJ1174" s="204"/>
      <c r="BK1174" s="204"/>
      <c r="BL1174" s="204"/>
      <c r="BM1174" s="204"/>
      <c r="BN1174" s="204"/>
      <c r="BO1174" s="204"/>
      <c r="BP1174" s="204"/>
      <c r="BQ1174" s="204"/>
      <c r="BR1174" s="204"/>
      <c r="BS1174" s="204"/>
      <c r="BT1174" s="204"/>
      <c r="BU1174" s="204"/>
      <c r="BV1174" s="205"/>
      <c r="BW1174" s="205"/>
      <c r="BX1174" s="205"/>
      <c r="BY1174" s="204"/>
      <c r="BZ1174" s="204"/>
      <c r="CA1174" s="204"/>
      <c r="CB1174" s="205"/>
      <c r="CC1174" s="204"/>
      <c r="CD1174" s="205"/>
      <c r="CE1174" s="204"/>
      <c r="CF1174" s="204"/>
      <c r="CG1174" s="204"/>
      <c r="CH1174" s="206"/>
      <c r="CI1174" s="204"/>
      <c r="CJ1174" s="204"/>
      <c r="CK1174" s="204"/>
      <c r="CL1174" s="204"/>
      <c r="CM1174" s="204"/>
      <c r="CN1174" s="206"/>
      <c r="CO1174" s="204"/>
      <c r="CP1174" s="204"/>
      <c r="CQ1174" s="204"/>
      <c r="CR1174" s="204"/>
      <c r="CS1174" s="207"/>
      <c r="CT1174" s="208"/>
      <c r="CU1174" s="209"/>
      <c r="CV1174" s="208"/>
      <c r="CW1174" s="207"/>
      <c r="CX1174" s="207"/>
      <c r="CY1174" s="207"/>
    </row>
    <row r="1179" spans="26:103">
      <c r="Z1179" s="198"/>
      <c r="AA1179" s="198"/>
      <c r="AB1179" s="199"/>
      <c r="AC1179" s="199"/>
      <c r="AD1179" s="201"/>
      <c r="AE1179" s="202"/>
      <c r="AF1179" s="202"/>
      <c r="AG1179" s="203"/>
      <c r="AH1179" s="203"/>
      <c r="AI1179" s="203"/>
      <c r="AJ1179" s="203"/>
      <c r="AK1179" s="203"/>
      <c r="AL1179" s="203"/>
      <c r="AM1179" s="203"/>
      <c r="AN1179" s="203"/>
      <c r="AO1179" s="203"/>
      <c r="AP1179" s="203"/>
      <c r="AQ1179" s="203"/>
      <c r="AR1179" s="203"/>
      <c r="AS1179" s="203"/>
      <c r="AT1179" s="203"/>
      <c r="AU1179" s="203"/>
      <c r="AV1179" s="203"/>
      <c r="AW1179" s="203"/>
      <c r="AX1179" s="203"/>
      <c r="AY1179" s="203"/>
      <c r="AZ1179" s="203"/>
      <c r="BA1179" s="203"/>
      <c r="BB1179" s="204"/>
      <c r="BC1179" s="204"/>
      <c r="BD1179" s="204"/>
      <c r="BE1179" s="204"/>
      <c r="BF1179" s="204"/>
      <c r="BG1179" s="204"/>
      <c r="BH1179" s="204"/>
      <c r="BI1179" s="204"/>
      <c r="BJ1179" s="204"/>
      <c r="BK1179" s="204"/>
      <c r="BL1179" s="204"/>
      <c r="BM1179" s="204"/>
      <c r="BN1179" s="204"/>
      <c r="BO1179" s="204"/>
      <c r="BP1179" s="204"/>
      <c r="BQ1179" s="204"/>
      <c r="BR1179" s="204"/>
      <c r="BS1179" s="204"/>
      <c r="BT1179" s="204"/>
      <c r="BU1179" s="204"/>
      <c r="BV1179" s="205"/>
      <c r="BW1179" s="205"/>
      <c r="BX1179" s="205"/>
      <c r="BY1179" s="204"/>
      <c r="BZ1179" s="204"/>
      <c r="CA1179" s="204"/>
      <c r="CB1179" s="205"/>
      <c r="CC1179" s="204"/>
      <c r="CD1179" s="205"/>
      <c r="CE1179" s="204"/>
      <c r="CF1179" s="204"/>
      <c r="CG1179" s="204"/>
      <c r="CH1179" s="206"/>
      <c r="CI1179" s="204"/>
      <c r="CJ1179" s="204"/>
      <c r="CK1179" s="204"/>
      <c r="CL1179" s="204"/>
      <c r="CM1179" s="204"/>
      <c r="CN1179" s="206"/>
      <c r="CO1179" s="204"/>
      <c r="CP1179" s="204"/>
      <c r="CQ1179" s="204"/>
      <c r="CR1179" s="207"/>
      <c r="CS1179" s="207"/>
      <c r="CT1179" s="208"/>
      <c r="CU1179" s="209"/>
      <c r="CV1179" s="208"/>
      <c r="CW1179" s="207"/>
      <c r="CX1179" s="207"/>
      <c r="CY1179" s="207"/>
    </row>
    <row r="1180" spans="26:103">
      <c r="Z1180" s="198"/>
      <c r="AA1180" s="198"/>
      <c r="AB1180" s="199"/>
      <c r="AC1180" s="199"/>
      <c r="AD1180" s="199"/>
      <c r="AE1180" s="202"/>
      <c r="AF1180" s="202"/>
      <c r="AG1180" s="202"/>
      <c r="AH1180" s="203"/>
      <c r="AI1180" s="203"/>
      <c r="AJ1180" s="203"/>
      <c r="AK1180" s="203"/>
      <c r="AL1180" s="203"/>
      <c r="AM1180" s="203"/>
      <c r="AN1180" s="203"/>
      <c r="AO1180" s="203"/>
      <c r="AP1180" s="203"/>
      <c r="AQ1180" s="203"/>
      <c r="AR1180" s="203"/>
      <c r="AS1180" s="203"/>
      <c r="AT1180" s="203"/>
      <c r="AU1180" s="203"/>
      <c r="AV1180" s="203"/>
      <c r="AW1180" s="203"/>
      <c r="AX1180" s="203"/>
      <c r="AY1180" s="203"/>
      <c r="AZ1180" s="203"/>
      <c r="BA1180" s="203"/>
      <c r="BB1180" s="203"/>
      <c r="BC1180" s="204"/>
      <c r="BD1180" s="204"/>
      <c r="BE1180" s="204"/>
      <c r="BF1180" s="204"/>
      <c r="BG1180" s="204"/>
      <c r="BH1180" s="204"/>
      <c r="BI1180" s="204"/>
      <c r="BJ1180" s="204"/>
      <c r="BK1180" s="204"/>
      <c r="BL1180" s="204"/>
      <c r="BM1180" s="204"/>
      <c r="BN1180" s="204"/>
      <c r="BO1180" s="204"/>
      <c r="BP1180" s="204"/>
      <c r="BQ1180" s="204"/>
      <c r="BR1180" s="204"/>
      <c r="BS1180" s="204"/>
      <c r="BT1180" s="204"/>
      <c r="BU1180" s="204"/>
      <c r="BV1180" s="205"/>
      <c r="BW1180" s="205"/>
      <c r="BX1180" s="205"/>
      <c r="BY1180" s="204"/>
      <c r="BZ1180" s="204"/>
      <c r="CA1180" s="204"/>
      <c r="CB1180" s="205"/>
      <c r="CC1180" s="204"/>
      <c r="CD1180" s="205"/>
      <c r="CE1180" s="204"/>
      <c r="CF1180" s="204"/>
      <c r="CG1180" s="204"/>
      <c r="CH1180" s="206"/>
      <c r="CI1180" s="204"/>
      <c r="CJ1180" s="204"/>
      <c r="CK1180" s="204"/>
      <c r="CL1180" s="204"/>
      <c r="CM1180" s="204"/>
      <c r="CN1180" s="206"/>
      <c r="CO1180" s="204"/>
      <c r="CP1180" s="204"/>
      <c r="CQ1180" s="204"/>
      <c r="CR1180" s="204"/>
      <c r="CS1180" s="207"/>
      <c r="CT1180" s="208"/>
      <c r="CU1180" s="209"/>
      <c r="CV1180" s="208"/>
      <c r="CW1180" s="207"/>
      <c r="CX1180" s="207"/>
      <c r="CY1180" s="207"/>
    </row>
    <row r="1182" spans="26:103">
      <c r="Z1182" s="198"/>
      <c r="AA1182" s="198"/>
      <c r="AB1182" s="199"/>
      <c r="AC1182" s="199"/>
      <c r="AD1182" s="201"/>
      <c r="AE1182" s="202"/>
      <c r="AF1182" s="202"/>
      <c r="AG1182" s="203"/>
      <c r="AH1182" s="203"/>
      <c r="AI1182" s="203"/>
      <c r="AJ1182" s="203"/>
      <c r="AK1182" s="203"/>
      <c r="AL1182" s="203"/>
      <c r="AM1182" s="203"/>
      <c r="AN1182" s="203"/>
      <c r="AO1182" s="203"/>
      <c r="AP1182" s="203"/>
      <c r="AQ1182" s="203"/>
      <c r="AR1182" s="203"/>
      <c r="AS1182" s="203"/>
      <c r="AT1182" s="203"/>
      <c r="AU1182" s="203"/>
      <c r="AV1182" s="203"/>
      <c r="AW1182" s="203"/>
      <c r="AX1182" s="203"/>
      <c r="AY1182" s="203"/>
      <c r="AZ1182" s="203"/>
      <c r="BA1182" s="203"/>
      <c r="BB1182" s="204"/>
      <c r="BC1182" s="204"/>
      <c r="BD1182" s="204"/>
      <c r="BE1182" s="204"/>
      <c r="BF1182" s="204"/>
      <c r="BG1182" s="204"/>
      <c r="BH1182" s="204"/>
      <c r="BI1182" s="204"/>
      <c r="BJ1182" s="204"/>
      <c r="BK1182" s="204"/>
      <c r="BL1182" s="204"/>
      <c r="BM1182" s="204"/>
      <c r="BN1182" s="204"/>
      <c r="BO1182" s="204"/>
      <c r="BP1182" s="204"/>
      <c r="BQ1182" s="204"/>
      <c r="BR1182" s="204"/>
      <c r="BS1182" s="204"/>
      <c r="BT1182" s="204"/>
      <c r="BU1182" s="204"/>
      <c r="BV1182" s="205"/>
      <c r="BW1182" s="205"/>
      <c r="BX1182" s="205"/>
      <c r="BY1182" s="204"/>
      <c r="BZ1182" s="204"/>
      <c r="CA1182" s="204"/>
      <c r="CB1182" s="205"/>
      <c r="CC1182" s="204"/>
      <c r="CD1182" s="205"/>
      <c r="CE1182" s="204"/>
      <c r="CF1182" s="204"/>
      <c r="CG1182" s="204"/>
      <c r="CH1182" s="206"/>
      <c r="CI1182" s="204"/>
      <c r="CJ1182" s="204"/>
      <c r="CK1182" s="204"/>
      <c r="CL1182" s="204"/>
      <c r="CM1182" s="204"/>
      <c r="CN1182" s="206"/>
      <c r="CO1182" s="204"/>
      <c r="CP1182" s="204"/>
      <c r="CQ1182" s="204"/>
      <c r="CR1182" s="207"/>
      <c r="CS1182" s="207"/>
      <c r="CT1182" s="208"/>
      <c r="CU1182" s="209"/>
      <c r="CV1182" s="208"/>
      <c r="CW1182" s="207"/>
      <c r="CX1182" s="207"/>
      <c r="CY1182" s="207"/>
    </row>
    <row r="1183" spans="26:103">
      <c r="Z1183" s="198"/>
      <c r="AA1183" s="198"/>
      <c r="AB1183" s="199"/>
      <c r="AC1183" s="199"/>
      <c r="AD1183" s="199"/>
      <c r="AE1183" s="202"/>
      <c r="AF1183" s="202"/>
      <c r="AG1183" s="202"/>
      <c r="AH1183" s="203"/>
      <c r="AI1183" s="203"/>
      <c r="AJ1183" s="203"/>
      <c r="AK1183" s="203"/>
      <c r="AL1183" s="203"/>
      <c r="AM1183" s="203"/>
      <c r="AN1183" s="203"/>
      <c r="AO1183" s="203"/>
      <c r="AP1183" s="203"/>
      <c r="AQ1183" s="203"/>
      <c r="AR1183" s="203"/>
      <c r="AS1183" s="203"/>
      <c r="AT1183" s="203"/>
      <c r="AU1183" s="203"/>
      <c r="AV1183" s="203"/>
      <c r="AW1183" s="203"/>
      <c r="AX1183" s="203"/>
      <c r="AY1183" s="203"/>
      <c r="AZ1183" s="203"/>
      <c r="BA1183" s="203"/>
      <c r="BB1183" s="203"/>
      <c r="BC1183" s="204"/>
      <c r="BD1183" s="204"/>
      <c r="BE1183" s="204"/>
      <c r="BF1183" s="204"/>
      <c r="BG1183" s="204"/>
      <c r="BH1183" s="204"/>
      <c r="BI1183" s="204"/>
      <c r="BJ1183" s="204"/>
      <c r="BK1183" s="204"/>
      <c r="BL1183" s="204"/>
      <c r="BM1183" s="204"/>
      <c r="BN1183" s="204"/>
      <c r="BO1183" s="204"/>
      <c r="BP1183" s="204"/>
      <c r="BQ1183" s="204"/>
      <c r="BR1183" s="204"/>
      <c r="BS1183" s="204"/>
      <c r="BT1183" s="204"/>
      <c r="BU1183" s="204"/>
      <c r="BV1183" s="205"/>
      <c r="BW1183" s="205"/>
      <c r="BX1183" s="205"/>
      <c r="BY1183" s="204"/>
      <c r="BZ1183" s="204"/>
      <c r="CA1183" s="204"/>
      <c r="CB1183" s="205"/>
      <c r="CC1183" s="204"/>
      <c r="CD1183" s="205"/>
      <c r="CE1183" s="204"/>
      <c r="CF1183" s="204"/>
      <c r="CG1183" s="204"/>
      <c r="CH1183" s="206"/>
      <c r="CI1183" s="204"/>
      <c r="CJ1183" s="204"/>
      <c r="CK1183" s="204"/>
      <c r="CL1183" s="204"/>
      <c r="CM1183" s="204"/>
      <c r="CN1183" s="206"/>
      <c r="CO1183" s="204"/>
      <c r="CP1183" s="204"/>
      <c r="CQ1183" s="204"/>
      <c r="CR1183" s="204"/>
      <c r="CS1183" s="207"/>
      <c r="CT1183" s="208"/>
      <c r="CU1183" s="209"/>
      <c r="CV1183" s="208"/>
      <c r="CW1183" s="207"/>
      <c r="CX1183" s="207"/>
      <c r="CY1183" s="207"/>
    </row>
    <row r="1188" spans="26:103">
      <c r="Z1188" s="198"/>
      <c r="AA1188" s="198"/>
      <c r="AB1188" s="199"/>
      <c r="AC1188" s="199"/>
      <c r="AD1188" s="201"/>
      <c r="AE1188" s="202"/>
      <c r="AF1188" s="202"/>
      <c r="AG1188" s="203"/>
      <c r="AH1188" s="203"/>
      <c r="AI1188" s="203"/>
      <c r="AJ1188" s="203"/>
      <c r="AK1188" s="203"/>
      <c r="AL1188" s="203"/>
      <c r="AM1188" s="203"/>
      <c r="AN1188" s="203"/>
      <c r="AO1188" s="203"/>
      <c r="AP1188" s="203"/>
      <c r="AQ1188" s="203"/>
      <c r="AR1188" s="203"/>
      <c r="AS1188" s="203"/>
      <c r="AT1188" s="203"/>
      <c r="AU1188" s="203"/>
      <c r="AV1188" s="203"/>
      <c r="AW1188" s="203"/>
      <c r="AX1188" s="203"/>
      <c r="AY1188" s="203"/>
      <c r="AZ1188" s="203"/>
      <c r="BA1188" s="203"/>
      <c r="BB1188" s="204"/>
      <c r="BC1188" s="204"/>
      <c r="BD1188" s="204"/>
      <c r="BE1188" s="204"/>
      <c r="BF1188" s="204"/>
      <c r="BG1188" s="204"/>
      <c r="BH1188" s="204"/>
      <c r="BI1188" s="204"/>
      <c r="BJ1188" s="204"/>
      <c r="BK1188" s="204"/>
      <c r="BL1188" s="204"/>
      <c r="BM1188" s="204"/>
      <c r="BN1188" s="204"/>
      <c r="BO1188" s="204"/>
      <c r="BP1188" s="204"/>
      <c r="BQ1188" s="204"/>
      <c r="BR1188" s="204"/>
      <c r="BS1188" s="204"/>
      <c r="BT1188" s="204"/>
      <c r="BU1188" s="204"/>
      <c r="BV1188" s="205"/>
      <c r="BW1188" s="205"/>
      <c r="BX1188" s="205"/>
      <c r="BY1188" s="204"/>
      <c r="BZ1188" s="204"/>
      <c r="CA1188" s="204"/>
      <c r="CB1188" s="205"/>
      <c r="CC1188" s="204"/>
      <c r="CD1188" s="205"/>
      <c r="CE1188" s="204"/>
      <c r="CF1188" s="204"/>
      <c r="CG1188" s="204"/>
      <c r="CH1188" s="206"/>
      <c r="CI1188" s="204"/>
      <c r="CJ1188" s="204"/>
      <c r="CK1188" s="204"/>
      <c r="CL1188" s="204"/>
      <c r="CM1188" s="204"/>
      <c r="CN1188" s="206"/>
      <c r="CO1188" s="204"/>
      <c r="CP1188" s="204"/>
      <c r="CQ1188" s="204"/>
      <c r="CR1188" s="207"/>
      <c r="CS1188" s="207"/>
      <c r="CT1188" s="208"/>
      <c r="CU1188" s="209"/>
      <c r="CV1188" s="208"/>
      <c r="CW1188" s="207"/>
      <c r="CX1188" s="207"/>
      <c r="CY1188" s="207"/>
    </row>
    <row r="1189" spans="26:103">
      <c r="Z1189" s="198"/>
      <c r="AA1189" s="198"/>
      <c r="AB1189" s="199"/>
      <c r="AC1189" s="199"/>
      <c r="AD1189" s="199"/>
      <c r="AE1189" s="202"/>
      <c r="AF1189" s="202"/>
      <c r="AG1189" s="202"/>
      <c r="AH1189" s="203"/>
      <c r="AI1189" s="203"/>
      <c r="AJ1189" s="203"/>
      <c r="AK1189" s="203"/>
      <c r="AL1189" s="203"/>
      <c r="AM1189" s="203"/>
      <c r="AN1189" s="203"/>
      <c r="AO1189" s="203"/>
      <c r="AP1189" s="203"/>
      <c r="AQ1189" s="203"/>
      <c r="AR1189" s="203"/>
      <c r="AS1189" s="203"/>
      <c r="AT1189" s="203"/>
      <c r="AU1189" s="203"/>
      <c r="AV1189" s="203"/>
      <c r="AW1189" s="203"/>
      <c r="AX1189" s="203"/>
      <c r="AY1189" s="203"/>
      <c r="AZ1189" s="203"/>
      <c r="BA1189" s="203"/>
      <c r="BB1189" s="203"/>
      <c r="BC1189" s="204"/>
      <c r="BD1189" s="204"/>
      <c r="BE1189" s="204"/>
      <c r="BF1189" s="204"/>
      <c r="BG1189" s="204"/>
      <c r="BH1189" s="204"/>
      <c r="BI1189" s="204"/>
      <c r="BJ1189" s="204"/>
      <c r="BK1189" s="204"/>
      <c r="BL1189" s="204"/>
      <c r="BM1189" s="204"/>
      <c r="BN1189" s="204"/>
      <c r="BO1189" s="204"/>
      <c r="BP1189" s="204"/>
      <c r="BQ1189" s="204"/>
      <c r="BR1189" s="204"/>
      <c r="BS1189" s="204"/>
      <c r="BT1189" s="204"/>
      <c r="BU1189" s="204"/>
      <c r="BV1189" s="205"/>
      <c r="BW1189" s="205"/>
      <c r="BX1189" s="205"/>
      <c r="BY1189" s="204"/>
      <c r="BZ1189" s="204"/>
      <c r="CA1189" s="204"/>
      <c r="CB1189" s="205"/>
      <c r="CC1189" s="204"/>
      <c r="CD1189" s="205"/>
      <c r="CE1189" s="204"/>
      <c r="CF1189" s="204"/>
      <c r="CG1189" s="204"/>
      <c r="CH1189" s="206"/>
      <c r="CI1189" s="204"/>
      <c r="CJ1189" s="204"/>
      <c r="CK1189" s="204"/>
      <c r="CL1189" s="204"/>
      <c r="CM1189" s="204"/>
      <c r="CN1189" s="206"/>
      <c r="CO1189" s="204"/>
      <c r="CP1189" s="204"/>
      <c r="CQ1189" s="204"/>
      <c r="CR1189" s="204"/>
      <c r="CS1189" s="207"/>
      <c r="CT1189" s="208"/>
      <c r="CU1189" s="209"/>
      <c r="CV1189" s="208"/>
      <c r="CW1189" s="207"/>
      <c r="CX1189" s="207"/>
      <c r="CY1189" s="207"/>
    </row>
    <row r="1191" spans="26:103">
      <c r="Z1191" s="198"/>
      <c r="AA1191" s="198"/>
      <c r="AB1191" s="199"/>
      <c r="AC1191" s="199"/>
      <c r="AD1191" s="201"/>
      <c r="AE1191" s="202"/>
      <c r="AF1191" s="202"/>
      <c r="AG1191" s="203"/>
      <c r="AH1191" s="203"/>
      <c r="AI1191" s="203"/>
      <c r="AJ1191" s="203"/>
      <c r="AK1191" s="203"/>
      <c r="AL1191" s="203"/>
      <c r="AM1191" s="203"/>
      <c r="AN1191" s="203"/>
      <c r="AO1191" s="203"/>
      <c r="AP1191" s="203"/>
      <c r="AQ1191" s="203"/>
      <c r="AR1191" s="203"/>
      <c r="AS1191" s="203"/>
      <c r="AT1191" s="203"/>
      <c r="AU1191" s="203"/>
      <c r="AV1191" s="203"/>
      <c r="AW1191" s="203"/>
      <c r="AX1191" s="203"/>
      <c r="AY1191" s="203"/>
      <c r="AZ1191" s="203"/>
      <c r="BA1191" s="203"/>
      <c r="BB1191" s="204"/>
      <c r="BC1191" s="204"/>
      <c r="BD1191" s="204"/>
      <c r="BE1191" s="204"/>
      <c r="BF1191" s="204"/>
      <c r="BG1191" s="204"/>
      <c r="BH1191" s="204"/>
      <c r="BI1191" s="204"/>
      <c r="BJ1191" s="204"/>
      <c r="BK1191" s="204"/>
      <c r="BL1191" s="204"/>
      <c r="BM1191" s="204"/>
      <c r="BN1191" s="204"/>
      <c r="BO1191" s="204"/>
      <c r="BP1191" s="204"/>
      <c r="BQ1191" s="204"/>
      <c r="BR1191" s="204"/>
      <c r="BS1191" s="204"/>
      <c r="BT1191" s="204"/>
      <c r="BU1191" s="204"/>
      <c r="BV1191" s="205"/>
      <c r="BW1191" s="205"/>
      <c r="BX1191" s="205"/>
      <c r="BY1191" s="204"/>
      <c r="BZ1191" s="204"/>
      <c r="CA1191" s="204"/>
      <c r="CB1191" s="205"/>
      <c r="CC1191" s="204"/>
      <c r="CD1191" s="205"/>
      <c r="CE1191" s="204"/>
      <c r="CF1191" s="204"/>
      <c r="CG1191" s="204"/>
      <c r="CH1191" s="206"/>
      <c r="CI1191" s="204"/>
      <c r="CJ1191" s="204"/>
      <c r="CK1191" s="204"/>
      <c r="CL1191" s="204"/>
      <c r="CM1191" s="204"/>
      <c r="CN1191" s="206"/>
      <c r="CO1191" s="204"/>
      <c r="CP1191" s="204"/>
      <c r="CQ1191" s="204"/>
      <c r="CR1191" s="207"/>
      <c r="CS1191" s="207"/>
      <c r="CT1191" s="208"/>
      <c r="CU1191" s="209"/>
      <c r="CV1191" s="208"/>
      <c r="CW1191" s="207"/>
      <c r="CX1191" s="207"/>
      <c r="CY1191" s="207"/>
    </row>
    <row r="1192" spans="26:103">
      <c r="Z1192" s="198"/>
      <c r="AA1192" s="198"/>
      <c r="AB1192" s="199"/>
      <c r="AC1192" s="199"/>
      <c r="AD1192" s="199"/>
      <c r="AE1192" s="202"/>
      <c r="AF1192" s="202"/>
      <c r="AG1192" s="202"/>
      <c r="AH1192" s="203"/>
      <c r="AI1192" s="203"/>
      <c r="AJ1192" s="203"/>
      <c r="AK1192" s="203"/>
      <c r="AL1192" s="203"/>
      <c r="AM1192" s="203"/>
      <c r="AN1192" s="203"/>
      <c r="AO1192" s="203"/>
      <c r="AP1192" s="203"/>
      <c r="AQ1192" s="203"/>
      <c r="AR1192" s="203"/>
      <c r="AS1192" s="203"/>
      <c r="AT1192" s="203"/>
      <c r="AU1192" s="203"/>
      <c r="AV1192" s="203"/>
      <c r="AW1192" s="203"/>
      <c r="AX1192" s="203"/>
      <c r="AY1192" s="203"/>
      <c r="AZ1192" s="203"/>
      <c r="BA1192" s="203"/>
      <c r="BB1192" s="203"/>
      <c r="BC1192" s="204"/>
      <c r="BD1192" s="204"/>
      <c r="BE1192" s="204"/>
      <c r="BF1192" s="204"/>
      <c r="BG1192" s="204"/>
      <c r="BH1192" s="204"/>
      <c r="BI1192" s="204"/>
      <c r="BJ1192" s="204"/>
      <c r="BK1192" s="204"/>
      <c r="BL1192" s="204"/>
      <c r="BM1192" s="204"/>
      <c r="BN1192" s="204"/>
      <c r="BO1192" s="204"/>
      <c r="BP1192" s="204"/>
      <c r="BQ1192" s="204"/>
      <c r="BR1192" s="204"/>
      <c r="BS1192" s="204"/>
      <c r="BT1192" s="204"/>
      <c r="BU1192" s="204"/>
      <c r="BV1192" s="205"/>
      <c r="BW1192" s="205"/>
      <c r="BX1192" s="205"/>
      <c r="BY1192" s="204"/>
      <c r="BZ1192" s="204"/>
      <c r="CA1192" s="204"/>
      <c r="CB1192" s="205"/>
      <c r="CC1192" s="204"/>
      <c r="CD1192" s="205"/>
      <c r="CE1192" s="204"/>
      <c r="CF1192" s="204"/>
      <c r="CG1192" s="204"/>
      <c r="CH1192" s="206"/>
      <c r="CI1192" s="204"/>
      <c r="CJ1192" s="204"/>
      <c r="CK1192" s="204"/>
      <c r="CL1192" s="204"/>
      <c r="CM1192" s="204"/>
      <c r="CN1192" s="206"/>
      <c r="CO1192" s="204"/>
      <c r="CP1192" s="204"/>
      <c r="CQ1192" s="204"/>
      <c r="CR1192" s="204"/>
      <c r="CS1192" s="207"/>
      <c r="CT1192" s="208"/>
      <c r="CU1192" s="209"/>
      <c r="CV1192" s="208"/>
      <c r="CW1192" s="207"/>
      <c r="CX1192" s="207"/>
      <c r="CY1192" s="207"/>
    </row>
    <row r="1197" spans="26:103">
      <c r="Z1197" s="198"/>
      <c r="AA1197" s="198"/>
      <c r="AB1197" s="199"/>
      <c r="AC1197" s="199"/>
      <c r="AD1197" s="201"/>
      <c r="AE1197" s="202"/>
      <c r="AF1197" s="202"/>
      <c r="AG1197" s="203"/>
      <c r="AH1197" s="203"/>
      <c r="AI1197" s="203"/>
      <c r="AJ1197" s="203"/>
      <c r="AK1197" s="203"/>
      <c r="AL1197" s="203"/>
      <c r="AM1197" s="203"/>
      <c r="AN1197" s="203"/>
      <c r="AO1197" s="203"/>
      <c r="AP1197" s="203"/>
      <c r="AQ1197" s="203"/>
      <c r="AR1197" s="203"/>
      <c r="AS1197" s="203"/>
      <c r="AT1197" s="203"/>
      <c r="AU1197" s="203"/>
      <c r="AV1197" s="203"/>
      <c r="AW1197" s="203"/>
      <c r="AX1197" s="203"/>
      <c r="AY1197" s="203"/>
      <c r="AZ1197" s="203"/>
      <c r="BA1197" s="203"/>
      <c r="BB1197" s="204"/>
      <c r="BC1197" s="204"/>
      <c r="BD1197" s="204"/>
      <c r="BE1197" s="204"/>
      <c r="BF1197" s="204"/>
      <c r="BG1197" s="204"/>
      <c r="BH1197" s="204"/>
      <c r="BI1197" s="204"/>
      <c r="BJ1197" s="204"/>
      <c r="BK1197" s="204"/>
      <c r="BL1197" s="204"/>
      <c r="BM1197" s="204"/>
      <c r="BN1197" s="204"/>
      <c r="BO1197" s="204"/>
      <c r="BP1197" s="204"/>
      <c r="BQ1197" s="204"/>
      <c r="BR1197" s="204"/>
      <c r="BS1197" s="204"/>
      <c r="BT1197" s="204"/>
      <c r="BU1197" s="204"/>
      <c r="BV1197" s="205"/>
      <c r="BW1197" s="205"/>
      <c r="BX1197" s="205"/>
      <c r="BY1197" s="204"/>
      <c r="BZ1197" s="204"/>
      <c r="CA1197" s="204"/>
      <c r="CB1197" s="205"/>
      <c r="CC1197" s="204"/>
      <c r="CD1197" s="205"/>
      <c r="CE1197" s="204"/>
      <c r="CF1197" s="204"/>
      <c r="CG1197" s="204"/>
      <c r="CH1197" s="206"/>
      <c r="CI1197" s="204"/>
      <c r="CJ1197" s="204"/>
      <c r="CK1197" s="204"/>
      <c r="CL1197" s="204"/>
      <c r="CM1197" s="204"/>
      <c r="CN1197" s="206"/>
      <c r="CO1197" s="204"/>
      <c r="CP1197" s="204"/>
      <c r="CQ1197" s="204"/>
      <c r="CR1197" s="207"/>
      <c r="CS1197" s="207"/>
      <c r="CT1197" s="208"/>
      <c r="CU1197" s="209"/>
      <c r="CV1197" s="208"/>
      <c r="CW1197" s="207"/>
      <c r="CX1197" s="207"/>
      <c r="CY1197" s="207"/>
    </row>
    <row r="1198" spans="26:103">
      <c r="Z1198" s="198"/>
      <c r="AA1198" s="198"/>
      <c r="AB1198" s="199"/>
      <c r="AC1198" s="199"/>
      <c r="AD1198" s="199"/>
      <c r="AE1198" s="202"/>
      <c r="AF1198" s="202"/>
      <c r="AG1198" s="202"/>
      <c r="AH1198" s="203"/>
      <c r="AI1198" s="203"/>
      <c r="AJ1198" s="203"/>
      <c r="AK1198" s="203"/>
      <c r="AL1198" s="203"/>
      <c r="AM1198" s="203"/>
      <c r="AN1198" s="203"/>
      <c r="AO1198" s="203"/>
      <c r="AP1198" s="203"/>
      <c r="AQ1198" s="203"/>
      <c r="AR1198" s="203"/>
      <c r="AS1198" s="203"/>
      <c r="AT1198" s="203"/>
      <c r="AU1198" s="203"/>
      <c r="AV1198" s="203"/>
      <c r="AW1198" s="203"/>
      <c r="AX1198" s="203"/>
      <c r="AY1198" s="203"/>
      <c r="AZ1198" s="203"/>
      <c r="BA1198" s="203"/>
      <c r="BB1198" s="203"/>
      <c r="BC1198" s="204"/>
      <c r="BD1198" s="204"/>
      <c r="BE1198" s="204"/>
      <c r="BF1198" s="204"/>
      <c r="BG1198" s="204"/>
      <c r="BH1198" s="204"/>
      <c r="BI1198" s="204"/>
      <c r="BJ1198" s="204"/>
      <c r="BK1198" s="204"/>
      <c r="BL1198" s="204"/>
      <c r="BM1198" s="204"/>
      <c r="BN1198" s="204"/>
      <c r="BO1198" s="204"/>
      <c r="BP1198" s="204"/>
      <c r="BQ1198" s="204"/>
      <c r="BR1198" s="204"/>
      <c r="BS1198" s="204"/>
      <c r="BT1198" s="204"/>
      <c r="BU1198" s="204"/>
      <c r="BV1198" s="205"/>
      <c r="BW1198" s="205"/>
      <c r="BX1198" s="205"/>
      <c r="BY1198" s="204"/>
      <c r="BZ1198" s="204"/>
      <c r="CA1198" s="204"/>
      <c r="CB1198" s="205"/>
      <c r="CC1198" s="204"/>
      <c r="CD1198" s="205"/>
      <c r="CE1198" s="204"/>
      <c r="CF1198" s="204"/>
      <c r="CG1198" s="204"/>
      <c r="CH1198" s="206"/>
      <c r="CI1198" s="204"/>
      <c r="CJ1198" s="204"/>
      <c r="CK1198" s="204"/>
      <c r="CL1198" s="204"/>
      <c r="CM1198" s="204"/>
      <c r="CN1198" s="206"/>
      <c r="CO1198" s="204"/>
      <c r="CP1198" s="204"/>
      <c r="CQ1198" s="204"/>
      <c r="CR1198" s="204"/>
      <c r="CS1198" s="207"/>
      <c r="CT1198" s="208"/>
      <c r="CU1198" s="209"/>
      <c r="CV1198" s="208"/>
      <c r="CW1198" s="207"/>
      <c r="CX1198" s="207"/>
      <c r="CY1198" s="207"/>
    </row>
    <row r="1200" spans="26:103">
      <c r="Z1200" s="198"/>
      <c r="AA1200" s="198"/>
      <c r="AB1200" s="199"/>
      <c r="AC1200" s="199"/>
      <c r="AD1200" s="201"/>
      <c r="AE1200" s="202"/>
      <c r="AF1200" s="202"/>
      <c r="AG1200" s="203"/>
      <c r="AH1200" s="203"/>
      <c r="AI1200" s="203"/>
      <c r="AJ1200" s="203"/>
      <c r="AK1200" s="203"/>
      <c r="AL1200" s="203"/>
      <c r="AM1200" s="203"/>
      <c r="AN1200" s="203"/>
      <c r="AO1200" s="203"/>
      <c r="AP1200" s="203"/>
      <c r="AQ1200" s="203"/>
      <c r="AR1200" s="203"/>
      <c r="AS1200" s="203"/>
      <c r="AT1200" s="203"/>
      <c r="AU1200" s="203"/>
      <c r="AV1200" s="203"/>
      <c r="AW1200" s="203"/>
      <c r="AX1200" s="203"/>
      <c r="AY1200" s="203"/>
      <c r="AZ1200" s="203"/>
      <c r="BA1200" s="203"/>
      <c r="BB1200" s="204"/>
      <c r="BC1200" s="204"/>
      <c r="BD1200" s="204"/>
      <c r="BE1200" s="204"/>
      <c r="BF1200" s="204"/>
      <c r="BG1200" s="204"/>
      <c r="BH1200" s="204"/>
      <c r="BI1200" s="204"/>
      <c r="BJ1200" s="204"/>
      <c r="BK1200" s="204"/>
      <c r="BL1200" s="204"/>
      <c r="BM1200" s="204"/>
      <c r="BN1200" s="204"/>
      <c r="BO1200" s="204"/>
      <c r="BP1200" s="204"/>
      <c r="BQ1200" s="204"/>
      <c r="BR1200" s="204"/>
      <c r="BS1200" s="204"/>
      <c r="BT1200" s="204"/>
      <c r="BU1200" s="204"/>
      <c r="BV1200" s="205"/>
      <c r="BW1200" s="205"/>
      <c r="BX1200" s="205"/>
      <c r="BY1200" s="204"/>
      <c r="BZ1200" s="204"/>
      <c r="CA1200" s="204"/>
      <c r="CB1200" s="205"/>
      <c r="CC1200" s="204"/>
      <c r="CD1200" s="205"/>
      <c r="CE1200" s="204"/>
      <c r="CF1200" s="204"/>
      <c r="CG1200" s="204"/>
      <c r="CH1200" s="206"/>
      <c r="CI1200" s="204"/>
      <c r="CJ1200" s="204"/>
      <c r="CK1200" s="204"/>
      <c r="CL1200" s="204"/>
      <c r="CM1200" s="204"/>
      <c r="CN1200" s="206"/>
      <c r="CO1200" s="204"/>
      <c r="CP1200" s="204"/>
      <c r="CQ1200" s="204"/>
      <c r="CR1200" s="207"/>
      <c r="CS1200" s="207"/>
      <c r="CT1200" s="208"/>
      <c r="CU1200" s="209"/>
      <c r="CV1200" s="208"/>
      <c r="CW1200" s="207"/>
      <c r="CX1200" s="207"/>
      <c r="CY1200" s="207"/>
    </row>
    <row r="1201" spans="26:103">
      <c r="Z1201" s="198"/>
      <c r="AA1201" s="198"/>
      <c r="AB1201" s="199"/>
      <c r="AC1201" s="199"/>
      <c r="AD1201" s="199"/>
      <c r="AE1201" s="202"/>
      <c r="AF1201" s="202"/>
      <c r="AG1201" s="202"/>
      <c r="AH1201" s="203"/>
      <c r="AI1201" s="203"/>
      <c r="AJ1201" s="203"/>
      <c r="AK1201" s="203"/>
      <c r="AL1201" s="203"/>
      <c r="AM1201" s="203"/>
      <c r="AN1201" s="203"/>
      <c r="AO1201" s="203"/>
      <c r="AP1201" s="203"/>
      <c r="AQ1201" s="203"/>
      <c r="AR1201" s="203"/>
      <c r="AS1201" s="203"/>
      <c r="AT1201" s="203"/>
      <c r="AU1201" s="203"/>
      <c r="AV1201" s="203"/>
      <c r="AW1201" s="203"/>
      <c r="AX1201" s="203"/>
      <c r="AY1201" s="203"/>
      <c r="AZ1201" s="203"/>
      <c r="BA1201" s="203"/>
      <c r="BB1201" s="203"/>
      <c r="BC1201" s="204"/>
      <c r="BD1201" s="204"/>
      <c r="BE1201" s="204"/>
      <c r="BF1201" s="204"/>
      <c r="BG1201" s="204"/>
      <c r="BH1201" s="204"/>
      <c r="BI1201" s="204"/>
      <c r="BJ1201" s="204"/>
      <c r="BK1201" s="204"/>
      <c r="BL1201" s="204"/>
      <c r="BM1201" s="204"/>
      <c r="BN1201" s="204"/>
      <c r="BO1201" s="204"/>
      <c r="BP1201" s="204"/>
      <c r="BQ1201" s="204"/>
      <c r="BR1201" s="204"/>
      <c r="BS1201" s="204"/>
      <c r="BT1201" s="204"/>
      <c r="BU1201" s="204"/>
      <c r="BV1201" s="205"/>
      <c r="BW1201" s="205"/>
      <c r="BX1201" s="205"/>
      <c r="BY1201" s="204"/>
      <c r="BZ1201" s="204"/>
      <c r="CA1201" s="204"/>
      <c r="CB1201" s="205"/>
      <c r="CC1201" s="204"/>
      <c r="CD1201" s="205"/>
      <c r="CE1201" s="204"/>
      <c r="CF1201" s="204"/>
      <c r="CG1201" s="204"/>
      <c r="CH1201" s="206"/>
      <c r="CI1201" s="204"/>
      <c r="CJ1201" s="204"/>
      <c r="CK1201" s="204"/>
      <c r="CL1201" s="204"/>
      <c r="CM1201" s="204"/>
      <c r="CN1201" s="206"/>
      <c r="CO1201" s="204"/>
      <c r="CP1201" s="204"/>
      <c r="CQ1201" s="204"/>
      <c r="CR1201" s="204"/>
      <c r="CS1201" s="207"/>
      <c r="CT1201" s="208"/>
      <c r="CU1201" s="209"/>
      <c r="CV1201" s="208"/>
      <c r="CW1201" s="207"/>
      <c r="CX1201" s="207"/>
      <c r="CY1201" s="207"/>
    </row>
    <row r="1206" spans="26:103">
      <c r="Z1206" s="198"/>
      <c r="AA1206" s="198"/>
      <c r="AB1206" s="199"/>
      <c r="AC1206" s="199"/>
      <c r="AD1206" s="201"/>
      <c r="AE1206" s="202"/>
      <c r="AF1206" s="202"/>
      <c r="AG1206" s="203"/>
      <c r="AH1206" s="203"/>
      <c r="AI1206" s="203"/>
      <c r="AJ1206" s="203"/>
      <c r="AK1206" s="203"/>
      <c r="AL1206" s="203"/>
      <c r="AM1206" s="203"/>
      <c r="AN1206" s="203"/>
      <c r="AO1206" s="203"/>
      <c r="AP1206" s="203"/>
      <c r="AQ1206" s="203"/>
      <c r="AR1206" s="203"/>
      <c r="AS1206" s="203"/>
      <c r="AT1206" s="203"/>
      <c r="AU1206" s="203"/>
      <c r="AV1206" s="203"/>
      <c r="AW1206" s="203"/>
      <c r="AX1206" s="203"/>
      <c r="AY1206" s="203"/>
      <c r="AZ1206" s="203"/>
      <c r="BA1206" s="203"/>
      <c r="BB1206" s="204"/>
      <c r="BC1206" s="204"/>
      <c r="BD1206" s="204"/>
      <c r="BE1206" s="204"/>
      <c r="BF1206" s="204"/>
      <c r="BG1206" s="204"/>
      <c r="BH1206" s="204"/>
      <c r="BI1206" s="204"/>
      <c r="BJ1206" s="204"/>
      <c r="BK1206" s="204"/>
      <c r="BL1206" s="204"/>
      <c r="BM1206" s="204"/>
      <c r="BN1206" s="204"/>
      <c r="BO1206" s="204"/>
      <c r="BP1206" s="204"/>
      <c r="BQ1206" s="204"/>
      <c r="BR1206" s="204"/>
      <c r="BS1206" s="204"/>
      <c r="BT1206" s="204"/>
      <c r="BU1206" s="204"/>
      <c r="BV1206" s="205"/>
      <c r="BW1206" s="205"/>
      <c r="BX1206" s="205"/>
      <c r="BY1206" s="204"/>
      <c r="BZ1206" s="204"/>
      <c r="CA1206" s="204"/>
      <c r="CB1206" s="205"/>
      <c r="CC1206" s="204"/>
      <c r="CD1206" s="205"/>
      <c r="CE1206" s="204"/>
      <c r="CF1206" s="204"/>
      <c r="CG1206" s="204"/>
      <c r="CH1206" s="206"/>
      <c r="CI1206" s="204"/>
      <c r="CJ1206" s="204"/>
      <c r="CK1206" s="204"/>
      <c r="CL1206" s="204"/>
      <c r="CM1206" s="204"/>
      <c r="CN1206" s="206"/>
      <c r="CO1206" s="204"/>
      <c r="CP1206" s="204"/>
      <c r="CQ1206" s="204"/>
      <c r="CR1206" s="207"/>
      <c r="CS1206" s="207"/>
      <c r="CT1206" s="208"/>
      <c r="CU1206" s="209"/>
      <c r="CV1206" s="208"/>
      <c r="CW1206" s="207"/>
      <c r="CX1206" s="207"/>
      <c r="CY1206" s="207"/>
    </row>
    <row r="1207" spans="26:103">
      <c r="Z1207" s="198"/>
      <c r="AA1207" s="198"/>
      <c r="AB1207" s="199"/>
      <c r="AC1207" s="199"/>
      <c r="AD1207" s="199"/>
      <c r="AE1207" s="202"/>
      <c r="AF1207" s="202"/>
      <c r="AG1207" s="202"/>
      <c r="AH1207" s="203"/>
      <c r="AI1207" s="203"/>
      <c r="AJ1207" s="203"/>
      <c r="AK1207" s="203"/>
      <c r="AL1207" s="203"/>
      <c r="AM1207" s="203"/>
      <c r="AN1207" s="203"/>
      <c r="AO1207" s="203"/>
      <c r="AP1207" s="203"/>
      <c r="AQ1207" s="203"/>
      <c r="AR1207" s="203"/>
      <c r="AS1207" s="203"/>
      <c r="AT1207" s="203"/>
      <c r="AU1207" s="203"/>
      <c r="AV1207" s="203"/>
      <c r="AW1207" s="203"/>
      <c r="AX1207" s="203"/>
      <c r="AY1207" s="203"/>
      <c r="AZ1207" s="203"/>
      <c r="BA1207" s="203"/>
      <c r="BB1207" s="203"/>
      <c r="BC1207" s="204"/>
      <c r="BD1207" s="204"/>
      <c r="BE1207" s="204"/>
      <c r="BF1207" s="204"/>
      <c r="BG1207" s="204"/>
      <c r="BH1207" s="204"/>
      <c r="BI1207" s="204"/>
      <c r="BJ1207" s="204"/>
      <c r="BK1207" s="204"/>
      <c r="BL1207" s="204"/>
      <c r="BM1207" s="204"/>
      <c r="BN1207" s="204"/>
      <c r="BO1207" s="204"/>
      <c r="BP1207" s="204"/>
      <c r="BQ1207" s="204"/>
      <c r="BR1207" s="204"/>
      <c r="BS1207" s="204"/>
      <c r="BT1207" s="204"/>
      <c r="BU1207" s="204"/>
      <c r="BV1207" s="205"/>
      <c r="BW1207" s="205"/>
      <c r="BX1207" s="205"/>
      <c r="BY1207" s="204"/>
      <c r="BZ1207" s="204"/>
      <c r="CA1207" s="204"/>
      <c r="CB1207" s="205"/>
      <c r="CC1207" s="204"/>
      <c r="CD1207" s="205"/>
      <c r="CE1207" s="204"/>
      <c r="CF1207" s="204"/>
      <c r="CG1207" s="204"/>
      <c r="CH1207" s="206"/>
      <c r="CI1207" s="204"/>
      <c r="CJ1207" s="204"/>
      <c r="CK1207" s="204"/>
      <c r="CL1207" s="204"/>
      <c r="CM1207" s="204"/>
      <c r="CN1207" s="206"/>
      <c r="CO1207" s="204"/>
      <c r="CP1207" s="204"/>
      <c r="CQ1207" s="204"/>
      <c r="CR1207" s="204"/>
      <c r="CS1207" s="207"/>
      <c r="CT1207" s="208"/>
      <c r="CU1207" s="209"/>
      <c r="CV1207" s="208"/>
      <c r="CW1207" s="207"/>
      <c r="CX1207" s="207"/>
      <c r="CY1207" s="207"/>
    </row>
    <row r="1209" spans="26:103">
      <c r="Z1209" s="198"/>
      <c r="AA1209" s="198"/>
      <c r="AB1209" s="199"/>
      <c r="AC1209" s="199"/>
      <c r="AD1209" s="201"/>
      <c r="AE1209" s="202"/>
      <c r="AF1209" s="202"/>
      <c r="AG1209" s="203"/>
      <c r="AH1209" s="203"/>
      <c r="AI1209" s="203"/>
      <c r="AJ1209" s="203"/>
      <c r="AK1209" s="203"/>
      <c r="AL1209" s="203"/>
      <c r="AM1209" s="203"/>
      <c r="AN1209" s="203"/>
      <c r="AO1209" s="203"/>
      <c r="AP1209" s="203"/>
      <c r="AQ1209" s="203"/>
      <c r="AR1209" s="203"/>
      <c r="AS1209" s="203"/>
      <c r="AT1209" s="203"/>
      <c r="AU1209" s="203"/>
      <c r="AV1209" s="203"/>
      <c r="AW1209" s="203"/>
      <c r="AX1209" s="203"/>
      <c r="AY1209" s="203"/>
      <c r="AZ1209" s="203"/>
      <c r="BA1209" s="203"/>
      <c r="BB1209" s="204"/>
      <c r="BC1209" s="204"/>
      <c r="BD1209" s="204"/>
      <c r="BE1209" s="204"/>
      <c r="BF1209" s="204"/>
      <c r="BG1209" s="204"/>
      <c r="BH1209" s="204"/>
      <c r="BI1209" s="204"/>
      <c r="BJ1209" s="204"/>
      <c r="BK1209" s="204"/>
      <c r="BL1209" s="204"/>
      <c r="BM1209" s="204"/>
      <c r="BN1209" s="204"/>
      <c r="BO1209" s="204"/>
      <c r="BP1209" s="204"/>
      <c r="BQ1209" s="204"/>
      <c r="BR1209" s="204"/>
      <c r="BS1209" s="204"/>
      <c r="BT1209" s="204"/>
      <c r="BU1209" s="204"/>
      <c r="BV1209" s="205"/>
      <c r="BW1209" s="205"/>
      <c r="BX1209" s="205"/>
      <c r="BY1209" s="204"/>
      <c r="BZ1209" s="204"/>
      <c r="CA1209" s="204"/>
      <c r="CB1209" s="205"/>
      <c r="CC1209" s="204"/>
      <c r="CD1209" s="205"/>
      <c r="CE1209" s="204"/>
      <c r="CF1209" s="204"/>
      <c r="CG1209" s="204"/>
      <c r="CH1209" s="206"/>
      <c r="CI1209" s="204"/>
      <c r="CJ1209" s="204"/>
      <c r="CK1209" s="204"/>
      <c r="CL1209" s="204"/>
      <c r="CM1209" s="204"/>
      <c r="CN1209" s="206"/>
      <c r="CO1209" s="204"/>
      <c r="CP1209" s="204"/>
      <c r="CQ1209" s="204"/>
      <c r="CR1209" s="207"/>
      <c r="CS1209" s="207"/>
      <c r="CT1209" s="208"/>
      <c r="CU1209" s="209"/>
      <c r="CV1209" s="208"/>
      <c r="CW1209" s="207"/>
      <c r="CX1209" s="207"/>
      <c r="CY1209" s="207"/>
    </row>
    <row r="1210" spans="26:103">
      <c r="Z1210" s="198"/>
      <c r="AA1210" s="198"/>
      <c r="AB1210" s="199"/>
      <c r="AC1210" s="199"/>
      <c r="AD1210" s="199"/>
      <c r="AE1210" s="202"/>
      <c r="AF1210" s="202"/>
      <c r="AG1210" s="202"/>
      <c r="AH1210" s="203"/>
      <c r="AI1210" s="203"/>
      <c r="AJ1210" s="203"/>
      <c r="AK1210" s="203"/>
      <c r="AL1210" s="203"/>
      <c r="AM1210" s="203"/>
      <c r="AN1210" s="203"/>
      <c r="AO1210" s="203"/>
      <c r="AP1210" s="203"/>
      <c r="AQ1210" s="203"/>
      <c r="AR1210" s="203"/>
      <c r="AS1210" s="203"/>
      <c r="AT1210" s="203"/>
      <c r="AU1210" s="203"/>
      <c r="AV1210" s="203"/>
      <c r="AW1210" s="203"/>
      <c r="AX1210" s="203"/>
      <c r="AY1210" s="203"/>
      <c r="AZ1210" s="203"/>
      <c r="BA1210" s="203"/>
      <c r="BB1210" s="203"/>
      <c r="BC1210" s="204"/>
      <c r="BD1210" s="204"/>
      <c r="BE1210" s="204"/>
      <c r="BF1210" s="204"/>
      <c r="BG1210" s="204"/>
      <c r="BH1210" s="204"/>
      <c r="BI1210" s="204"/>
      <c r="BJ1210" s="204"/>
      <c r="BK1210" s="204"/>
      <c r="BL1210" s="204"/>
      <c r="BM1210" s="204"/>
      <c r="BN1210" s="204"/>
      <c r="BO1210" s="204"/>
      <c r="BP1210" s="204"/>
      <c r="BQ1210" s="204"/>
      <c r="BR1210" s="204"/>
      <c r="BS1210" s="204"/>
      <c r="BT1210" s="204"/>
      <c r="BU1210" s="204"/>
      <c r="BV1210" s="205"/>
      <c r="BW1210" s="205"/>
      <c r="BX1210" s="205"/>
      <c r="BY1210" s="204"/>
      <c r="BZ1210" s="204"/>
      <c r="CA1210" s="204"/>
      <c r="CB1210" s="205"/>
      <c r="CC1210" s="204"/>
      <c r="CD1210" s="205"/>
      <c r="CE1210" s="204"/>
      <c r="CF1210" s="204"/>
      <c r="CG1210" s="204"/>
      <c r="CH1210" s="206"/>
      <c r="CI1210" s="204"/>
      <c r="CJ1210" s="204"/>
      <c r="CK1210" s="204"/>
      <c r="CL1210" s="204"/>
      <c r="CM1210" s="204"/>
      <c r="CN1210" s="206"/>
      <c r="CO1210" s="204"/>
      <c r="CP1210" s="204"/>
      <c r="CQ1210" s="204"/>
      <c r="CR1210" s="204"/>
      <c r="CS1210" s="207"/>
      <c r="CT1210" s="208"/>
      <c r="CU1210" s="209"/>
      <c r="CV1210" s="208"/>
      <c r="CW1210" s="207"/>
      <c r="CX1210" s="207"/>
      <c r="CY1210" s="207"/>
    </row>
    <row r="1215" spans="26:103">
      <c r="Z1215" s="198"/>
      <c r="AA1215" s="198"/>
      <c r="AB1215" s="199"/>
      <c r="AC1215" s="199"/>
      <c r="AD1215" s="201"/>
      <c r="AE1215" s="202"/>
      <c r="AF1215" s="202"/>
      <c r="AG1215" s="203"/>
      <c r="AH1215" s="203"/>
      <c r="AI1215" s="203"/>
      <c r="AJ1215" s="203"/>
      <c r="AK1215" s="203"/>
      <c r="AL1215" s="203"/>
      <c r="AM1215" s="203"/>
      <c r="AN1215" s="203"/>
      <c r="AO1215" s="203"/>
      <c r="AP1215" s="203"/>
      <c r="AQ1215" s="203"/>
      <c r="AR1215" s="203"/>
      <c r="AS1215" s="203"/>
      <c r="AT1215" s="203"/>
      <c r="AU1215" s="203"/>
      <c r="AV1215" s="203"/>
      <c r="AW1215" s="203"/>
      <c r="AX1215" s="203"/>
      <c r="AY1215" s="203"/>
      <c r="AZ1215" s="203"/>
      <c r="BA1215" s="203"/>
      <c r="BB1215" s="204"/>
      <c r="BC1215" s="204"/>
      <c r="BD1215" s="204"/>
      <c r="BE1215" s="204"/>
      <c r="BF1215" s="204"/>
      <c r="BG1215" s="204"/>
      <c r="BH1215" s="204"/>
      <c r="BI1215" s="204"/>
      <c r="BJ1215" s="204"/>
      <c r="BK1215" s="204"/>
      <c r="BL1215" s="204"/>
      <c r="BM1215" s="204"/>
      <c r="BN1215" s="204"/>
      <c r="BO1215" s="204"/>
      <c r="BP1215" s="204"/>
      <c r="BQ1215" s="204"/>
      <c r="BR1215" s="204"/>
      <c r="BS1215" s="204"/>
      <c r="BT1215" s="204"/>
      <c r="BU1215" s="204"/>
      <c r="BV1215" s="205"/>
      <c r="BW1215" s="205"/>
      <c r="BX1215" s="205"/>
      <c r="BY1215" s="204"/>
      <c r="BZ1215" s="204"/>
      <c r="CA1215" s="204"/>
      <c r="CB1215" s="205"/>
      <c r="CC1215" s="204"/>
      <c r="CD1215" s="205"/>
      <c r="CE1215" s="204"/>
      <c r="CF1215" s="204"/>
      <c r="CG1215" s="204"/>
      <c r="CH1215" s="206"/>
      <c r="CI1215" s="204"/>
      <c r="CJ1215" s="204"/>
      <c r="CK1215" s="204"/>
      <c r="CL1215" s="204"/>
      <c r="CM1215" s="204"/>
      <c r="CN1215" s="206"/>
      <c r="CO1215" s="204"/>
      <c r="CP1215" s="204"/>
      <c r="CQ1215" s="204"/>
      <c r="CR1215" s="207"/>
      <c r="CS1215" s="207"/>
      <c r="CT1215" s="208"/>
      <c r="CU1215" s="209"/>
      <c r="CV1215" s="208"/>
      <c r="CW1215" s="207"/>
      <c r="CX1215" s="207"/>
      <c r="CY1215" s="207"/>
    </row>
    <row r="1216" spans="26:103">
      <c r="Z1216" s="198"/>
      <c r="AA1216" s="198"/>
      <c r="AB1216" s="199"/>
      <c r="AC1216" s="199"/>
      <c r="AD1216" s="199"/>
      <c r="AE1216" s="202"/>
      <c r="AF1216" s="202"/>
      <c r="AG1216" s="202"/>
      <c r="AH1216" s="203"/>
      <c r="AI1216" s="203"/>
      <c r="AJ1216" s="203"/>
      <c r="AK1216" s="203"/>
      <c r="AL1216" s="203"/>
      <c r="AM1216" s="203"/>
      <c r="AN1216" s="203"/>
      <c r="AO1216" s="203"/>
      <c r="AP1216" s="203"/>
      <c r="AQ1216" s="203"/>
      <c r="AR1216" s="203"/>
      <c r="AS1216" s="203"/>
      <c r="AT1216" s="203"/>
      <c r="AU1216" s="203"/>
      <c r="AV1216" s="203"/>
      <c r="AW1216" s="203"/>
      <c r="AX1216" s="203"/>
      <c r="AY1216" s="203"/>
      <c r="AZ1216" s="203"/>
      <c r="BA1216" s="203"/>
      <c r="BB1216" s="203"/>
      <c r="BC1216" s="204"/>
      <c r="BD1216" s="204"/>
      <c r="BE1216" s="204"/>
      <c r="BF1216" s="204"/>
      <c r="BG1216" s="204"/>
      <c r="BH1216" s="204"/>
      <c r="BI1216" s="204"/>
      <c r="BJ1216" s="204"/>
      <c r="BK1216" s="204"/>
      <c r="BL1216" s="204"/>
      <c r="BM1216" s="204"/>
      <c r="BN1216" s="204"/>
      <c r="BO1216" s="204"/>
      <c r="BP1216" s="204"/>
      <c r="BQ1216" s="204"/>
      <c r="BR1216" s="204"/>
      <c r="BS1216" s="204"/>
      <c r="BT1216" s="204"/>
      <c r="BU1216" s="204"/>
      <c r="BV1216" s="205"/>
      <c r="BW1216" s="205"/>
      <c r="BX1216" s="205"/>
      <c r="BY1216" s="204"/>
      <c r="BZ1216" s="204"/>
      <c r="CA1216" s="204"/>
      <c r="CB1216" s="205"/>
      <c r="CC1216" s="204"/>
      <c r="CD1216" s="205"/>
      <c r="CE1216" s="204"/>
      <c r="CF1216" s="204"/>
      <c r="CG1216" s="204"/>
      <c r="CH1216" s="206"/>
      <c r="CI1216" s="204"/>
      <c r="CJ1216" s="204"/>
      <c r="CK1216" s="204"/>
      <c r="CL1216" s="204"/>
      <c r="CM1216" s="204"/>
      <c r="CN1216" s="206"/>
      <c r="CO1216" s="204"/>
      <c r="CP1216" s="204"/>
      <c r="CQ1216" s="204"/>
      <c r="CR1216" s="204"/>
      <c r="CS1216" s="207"/>
      <c r="CT1216" s="208"/>
      <c r="CU1216" s="209"/>
      <c r="CV1216" s="208"/>
      <c r="CW1216" s="207"/>
      <c r="CX1216" s="207"/>
      <c r="CY1216" s="207"/>
    </row>
    <row r="1218" spans="26:103">
      <c r="Z1218" s="198"/>
      <c r="AA1218" s="198"/>
      <c r="AB1218" s="199"/>
      <c r="AC1218" s="199"/>
      <c r="AD1218" s="201"/>
      <c r="AE1218" s="202"/>
      <c r="AF1218" s="202"/>
      <c r="AG1218" s="203"/>
      <c r="AH1218" s="203"/>
      <c r="AI1218" s="203"/>
      <c r="AJ1218" s="203"/>
      <c r="AK1218" s="203"/>
      <c r="AL1218" s="203"/>
      <c r="AM1218" s="203"/>
      <c r="AN1218" s="203"/>
      <c r="AO1218" s="203"/>
      <c r="AP1218" s="203"/>
      <c r="AQ1218" s="203"/>
      <c r="AR1218" s="203"/>
      <c r="AS1218" s="203"/>
      <c r="AT1218" s="203"/>
      <c r="AU1218" s="203"/>
      <c r="AV1218" s="203"/>
      <c r="AW1218" s="203"/>
      <c r="AX1218" s="203"/>
      <c r="AY1218" s="203"/>
      <c r="AZ1218" s="203"/>
      <c r="BA1218" s="203"/>
      <c r="BB1218" s="204"/>
      <c r="BC1218" s="204"/>
      <c r="BD1218" s="204"/>
      <c r="BE1218" s="204"/>
      <c r="BF1218" s="204"/>
      <c r="BG1218" s="204"/>
      <c r="BH1218" s="204"/>
      <c r="BI1218" s="204"/>
      <c r="BJ1218" s="204"/>
      <c r="BK1218" s="204"/>
      <c r="BL1218" s="204"/>
      <c r="BM1218" s="204"/>
      <c r="BN1218" s="204"/>
      <c r="BO1218" s="204"/>
      <c r="BP1218" s="204"/>
      <c r="BQ1218" s="204"/>
      <c r="BR1218" s="204"/>
      <c r="BS1218" s="204"/>
      <c r="BT1218" s="204"/>
      <c r="BU1218" s="204"/>
      <c r="BV1218" s="205"/>
      <c r="BW1218" s="205"/>
      <c r="BX1218" s="205"/>
      <c r="BY1218" s="204"/>
      <c r="BZ1218" s="204"/>
      <c r="CA1218" s="204"/>
      <c r="CB1218" s="205"/>
      <c r="CC1218" s="204"/>
      <c r="CD1218" s="205"/>
      <c r="CE1218" s="204"/>
      <c r="CF1218" s="204"/>
      <c r="CG1218" s="204"/>
      <c r="CH1218" s="206"/>
      <c r="CI1218" s="204"/>
      <c r="CJ1218" s="204"/>
      <c r="CK1218" s="204"/>
      <c r="CL1218" s="204"/>
      <c r="CM1218" s="204"/>
      <c r="CN1218" s="206"/>
      <c r="CO1218" s="204"/>
      <c r="CP1218" s="204"/>
      <c r="CQ1218" s="204"/>
      <c r="CR1218" s="207"/>
      <c r="CS1218" s="207"/>
      <c r="CT1218" s="208"/>
      <c r="CU1218" s="209"/>
      <c r="CV1218" s="208"/>
      <c r="CW1218" s="207"/>
      <c r="CX1218" s="207"/>
      <c r="CY1218" s="207"/>
    </row>
    <row r="1219" spans="26:103">
      <c r="Z1219" s="198"/>
      <c r="AA1219" s="198"/>
      <c r="AB1219" s="199"/>
      <c r="AC1219" s="199"/>
      <c r="AD1219" s="199"/>
      <c r="AE1219" s="202"/>
      <c r="AF1219" s="202"/>
      <c r="AG1219" s="202"/>
      <c r="AH1219" s="203"/>
      <c r="AI1219" s="203"/>
      <c r="AJ1219" s="203"/>
      <c r="AK1219" s="203"/>
      <c r="AL1219" s="203"/>
      <c r="AM1219" s="203"/>
      <c r="AN1219" s="203"/>
      <c r="AO1219" s="203"/>
      <c r="AP1219" s="203"/>
      <c r="AQ1219" s="203"/>
      <c r="AR1219" s="203"/>
      <c r="AS1219" s="203"/>
      <c r="AT1219" s="203"/>
      <c r="AU1219" s="203"/>
      <c r="AV1219" s="203"/>
      <c r="AW1219" s="203"/>
      <c r="AX1219" s="203"/>
      <c r="AY1219" s="203"/>
      <c r="AZ1219" s="203"/>
      <c r="BA1219" s="203"/>
      <c r="BB1219" s="203"/>
      <c r="BC1219" s="204"/>
      <c r="BD1219" s="204"/>
      <c r="BE1219" s="204"/>
      <c r="BF1219" s="204"/>
      <c r="BG1219" s="204"/>
      <c r="BH1219" s="204"/>
      <c r="BI1219" s="204"/>
      <c r="BJ1219" s="204"/>
      <c r="BK1219" s="204"/>
      <c r="BL1219" s="204"/>
      <c r="BM1219" s="204"/>
      <c r="BN1219" s="204"/>
      <c r="BO1219" s="204"/>
      <c r="BP1219" s="204"/>
      <c r="BQ1219" s="204"/>
      <c r="BR1219" s="204"/>
      <c r="BS1219" s="204"/>
      <c r="BT1219" s="204"/>
      <c r="BU1219" s="204"/>
      <c r="BV1219" s="205"/>
      <c r="BW1219" s="205"/>
      <c r="BX1219" s="205"/>
      <c r="BY1219" s="204"/>
      <c r="BZ1219" s="204"/>
      <c r="CA1219" s="204"/>
      <c r="CB1219" s="205"/>
      <c r="CC1219" s="204"/>
      <c r="CD1219" s="205"/>
      <c r="CE1219" s="204"/>
      <c r="CF1219" s="204"/>
      <c r="CG1219" s="204"/>
      <c r="CH1219" s="206"/>
      <c r="CI1219" s="204"/>
      <c r="CJ1219" s="204"/>
      <c r="CK1219" s="204"/>
      <c r="CL1219" s="204"/>
      <c r="CM1219" s="204"/>
      <c r="CN1219" s="206"/>
      <c r="CO1219" s="204"/>
      <c r="CP1219" s="204"/>
      <c r="CQ1219" s="204"/>
      <c r="CR1219" s="204"/>
      <c r="CS1219" s="207"/>
      <c r="CT1219" s="208"/>
      <c r="CU1219" s="209"/>
      <c r="CV1219" s="208"/>
      <c r="CW1219" s="207"/>
      <c r="CX1219" s="207"/>
      <c r="CY1219" s="207"/>
    </row>
    <row r="1224" spans="26:103">
      <c r="Z1224" s="198"/>
      <c r="AA1224" s="198"/>
      <c r="AB1224" s="199"/>
      <c r="AC1224" s="199"/>
      <c r="AD1224" s="201"/>
      <c r="AE1224" s="202"/>
      <c r="AF1224" s="202"/>
      <c r="AG1224" s="203"/>
      <c r="AH1224" s="203"/>
      <c r="AI1224" s="203"/>
      <c r="AJ1224" s="203"/>
      <c r="AK1224" s="203"/>
      <c r="AL1224" s="203"/>
      <c r="AM1224" s="203"/>
      <c r="AN1224" s="203"/>
      <c r="AO1224" s="203"/>
      <c r="AP1224" s="203"/>
      <c r="AQ1224" s="203"/>
      <c r="AR1224" s="203"/>
      <c r="AS1224" s="203"/>
      <c r="AT1224" s="203"/>
      <c r="AU1224" s="203"/>
      <c r="AV1224" s="203"/>
      <c r="AW1224" s="203"/>
      <c r="AX1224" s="203"/>
      <c r="AY1224" s="203"/>
      <c r="AZ1224" s="203"/>
      <c r="BA1224" s="203"/>
      <c r="BB1224" s="204"/>
      <c r="BC1224" s="204"/>
      <c r="BD1224" s="204"/>
      <c r="BE1224" s="204"/>
      <c r="BF1224" s="204"/>
      <c r="BG1224" s="204"/>
      <c r="BH1224" s="204"/>
      <c r="BI1224" s="204"/>
      <c r="BJ1224" s="204"/>
      <c r="BK1224" s="204"/>
      <c r="BL1224" s="204"/>
      <c r="BM1224" s="204"/>
      <c r="BN1224" s="204"/>
      <c r="BO1224" s="204"/>
      <c r="BP1224" s="204"/>
      <c r="BQ1224" s="204"/>
      <c r="BR1224" s="204"/>
      <c r="BS1224" s="204"/>
      <c r="BT1224" s="204"/>
      <c r="BU1224" s="204"/>
      <c r="BV1224" s="205"/>
      <c r="BW1224" s="205"/>
      <c r="BX1224" s="205"/>
      <c r="BY1224" s="204"/>
      <c r="BZ1224" s="204"/>
      <c r="CA1224" s="204"/>
      <c r="CB1224" s="205"/>
      <c r="CC1224" s="204"/>
      <c r="CD1224" s="205"/>
      <c r="CE1224" s="204"/>
      <c r="CF1224" s="204"/>
      <c r="CG1224" s="204"/>
      <c r="CH1224" s="206"/>
      <c r="CI1224" s="204"/>
      <c r="CJ1224" s="204"/>
      <c r="CK1224" s="204"/>
      <c r="CL1224" s="204"/>
      <c r="CM1224" s="204"/>
      <c r="CN1224" s="206"/>
      <c r="CO1224" s="204"/>
      <c r="CP1224" s="204"/>
      <c r="CQ1224" s="204"/>
      <c r="CR1224" s="207"/>
      <c r="CS1224" s="207"/>
      <c r="CT1224" s="208"/>
      <c r="CU1224" s="209"/>
      <c r="CV1224" s="208"/>
      <c r="CW1224" s="207"/>
      <c r="CX1224" s="207"/>
      <c r="CY1224" s="207"/>
    </row>
    <row r="1225" spans="26:103">
      <c r="Z1225" s="198"/>
      <c r="AA1225" s="198"/>
      <c r="AB1225" s="199"/>
      <c r="AC1225" s="199"/>
      <c r="AD1225" s="199"/>
      <c r="AE1225" s="202"/>
      <c r="AF1225" s="202"/>
      <c r="AG1225" s="202"/>
      <c r="AH1225" s="203"/>
      <c r="AI1225" s="203"/>
      <c r="AJ1225" s="203"/>
      <c r="AK1225" s="203"/>
      <c r="AL1225" s="203"/>
      <c r="AM1225" s="203"/>
      <c r="AN1225" s="203"/>
      <c r="AO1225" s="203"/>
      <c r="AP1225" s="203"/>
      <c r="AQ1225" s="203"/>
      <c r="AR1225" s="203"/>
      <c r="AS1225" s="203"/>
      <c r="AT1225" s="203"/>
      <c r="AU1225" s="203"/>
      <c r="AV1225" s="203"/>
      <c r="AW1225" s="203"/>
      <c r="AX1225" s="203"/>
      <c r="AY1225" s="203"/>
      <c r="AZ1225" s="203"/>
      <c r="BA1225" s="203"/>
      <c r="BB1225" s="203"/>
      <c r="BC1225" s="204"/>
      <c r="BD1225" s="204"/>
      <c r="BE1225" s="204"/>
      <c r="BF1225" s="204"/>
      <c r="BG1225" s="204"/>
      <c r="BH1225" s="204"/>
      <c r="BI1225" s="204"/>
      <c r="BJ1225" s="204"/>
      <c r="BK1225" s="204"/>
      <c r="BL1225" s="204"/>
      <c r="BM1225" s="204"/>
      <c r="BN1225" s="204"/>
      <c r="BO1225" s="204"/>
      <c r="BP1225" s="204"/>
      <c r="BQ1225" s="204"/>
      <c r="BR1225" s="204"/>
      <c r="BS1225" s="204"/>
      <c r="BT1225" s="204"/>
      <c r="BU1225" s="204"/>
      <c r="BV1225" s="205"/>
      <c r="BW1225" s="205"/>
      <c r="BX1225" s="205"/>
      <c r="BY1225" s="204"/>
      <c r="BZ1225" s="204"/>
      <c r="CA1225" s="204"/>
      <c r="CB1225" s="205"/>
      <c r="CC1225" s="204"/>
      <c r="CD1225" s="205"/>
      <c r="CE1225" s="204"/>
      <c r="CF1225" s="204"/>
      <c r="CG1225" s="204"/>
      <c r="CH1225" s="206"/>
      <c r="CI1225" s="204"/>
      <c r="CJ1225" s="204"/>
      <c r="CK1225" s="204"/>
      <c r="CL1225" s="204"/>
      <c r="CM1225" s="204"/>
      <c r="CN1225" s="206"/>
      <c r="CO1225" s="204"/>
      <c r="CP1225" s="204"/>
      <c r="CQ1225" s="204"/>
      <c r="CR1225" s="204"/>
      <c r="CS1225" s="207"/>
      <c r="CT1225" s="208"/>
      <c r="CU1225" s="209"/>
      <c r="CV1225" s="208"/>
      <c r="CW1225" s="207"/>
      <c r="CX1225" s="207"/>
      <c r="CY1225" s="207"/>
    </row>
    <row r="1227" spans="26:103">
      <c r="Z1227" s="198"/>
      <c r="AA1227" s="198"/>
      <c r="AB1227" s="199"/>
      <c r="AC1227" s="199"/>
      <c r="AD1227" s="201"/>
      <c r="AE1227" s="202"/>
      <c r="AF1227" s="202"/>
      <c r="AG1227" s="203"/>
      <c r="AH1227" s="203"/>
      <c r="AI1227" s="203"/>
      <c r="AJ1227" s="203"/>
      <c r="AK1227" s="203"/>
      <c r="AL1227" s="203"/>
      <c r="AM1227" s="203"/>
      <c r="AN1227" s="203"/>
      <c r="AO1227" s="203"/>
      <c r="AP1227" s="203"/>
      <c r="AQ1227" s="203"/>
      <c r="AR1227" s="203"/>
      <c r="AS1227" s="203"/>
      <c r="AT1227" s="203"/>
      <c r="AU1227" s="203"/>
      <c r="AV1227" s="203"/>
      <c r="AW1227" s="203"/>
      <c r="AX1227" s="203"/>
      <c r="AY1227" s="203"/>
      <c r="AZ1227" s="203"/>
      <c r="BA1227" s="203"/>
      <c r="BB1227" s="204"/>
      <c r="BC1227" s="204"/>
      <c r="BD1227" s="204"/>
      <c r="BE1227" s="204"/>
      <c r="BF1227" s="204"/>
      <c r="BG1227" s="204"/>
      <c r="BH1227" s="204"/>
      <c r="BI1227" s="204"/>
      <c r="BJ1227" s="204"/>
      <c r="BK1227" s="204"/>
      <c r="BL1227" s="204"/>
      <c r="BM1227" s="204"/>
      <c r="BN1227" s="204"/>
      <c r="BO1227" s="204"/>
      <c r="BP1227" s="204"/>
      <c r="BQ1227" s="204"/>
      <c r="BR1227" s="204"/>
      <c r="BS1227" s="204"/>
      <c r="BT1227" s="204"/>
      <c r="BU1227" s="204"/>
      <c r="BV1227" s="205"/>
      <c r="BW1227" s="205"/>
      <c r="BX1227" s="205"/>
      <c r="BY1227" s="204"/>
      <c r="BZ1227" s="204"/>
      <c r="CA1227" s="204"/>
      <c r="CB1227" s="205"/>
      <c r="CC1227" s="204"/>
      <c r="CD1227" s="205"/>
      <c r="CE1227" s="204"/>
      <c r="CF1227" s="204"/>
      <c r="CG1227" s="204"/>
      <c r="CH1227" s="206"/>
      <c r="CI1227" s="204"/>
      <c r="CJ1227" s="204"/>
      <c r="CK1227" s="204"/>
      <c r="CL1227" s="204"/>
      <c r="CM1227" s="204"/>
      <c r="CN1227" s="206"/>
      <c r="CO1227" s="204"/>
      <c r="CP1227" s="204"/>
      <c r="CQ1227" s="204"/>
      <c r="CR1227" s="207"/>
      <c r="CS1227" s="207"/>
      <c r="CT1227" s="208"/>
      <c r="CU1227" s="209"/>
      <c r="CV1227" s="208"/>
      <c r="CW1227" s="207"/>
      <c r="CX1227" s="207"/>
      <c r="CY1227" s="207"/>
    </row>
    <row r="1228" spans="26:103">
      <c r="Z1228" s="198"/>
      <c r="AA1228" s="198"/>
      <c r="AB1228" s="199"/>
      <c r="AC1228" s="199"/>
      <c r="AD1228" s="199"/>
      <c r="AE1228" s="202"/>
      <c r="AF1228" s="202"/>
      <c r="AG1228" s="202"/>
      <c r="AH1228" s="203"/>
      <c r="AI1228" s="203"/>
      <c r="AJ1228" s="203"/>
      <c r="AK1228" s="203"/>
      <c r="AL1228" s="203"/>
      <c r="AM1228" s="203"/>
      <c r="AN1228" s="203"/>
      <c r="AO1228" s="203"/>
      <c r="AP1228" s="203"/>
      <c r="AQ1228" s="203"/>
      <c r="AR1228" s="203"/>
      <c r="AS1228" s="203"/>
      <c r="AT1228" s="203"/>
      <c r="AU1228" s="203"/>
      <c r="AV1228" s="203"/>
      <c r="AW1228" s="203"/>
      <c r="AX1228" s="203"/>
      <c r="AY1228" s="203"/>
      <c r="AZ1228" s="203"/>
      <c r="BA1228" s="203"/>
      <c r="BB1228" s="203"/>
      <c r="BC1228" s="204"/>
      <c r="BD1228" s="204"/>
      <c r="BE1228" s="204"/>
      <c r="BF1228" s="204"/>
      <c r="BG1228" s="204"/>
      <c r="BH1228" s="204"/>
      <c r="BI1228" s="204"/>
      <c r="BJ1228" s="204"/>
      <c r="BK1228" s="204"/>
      <c r="BL1228" s="204"/>
      <c r="BM1228" s="204"/>
      <c r="BN1228" s="204"/>
      <c r="BO1228" s="204"/>
      <c r="BP1228" s="204"/>
      <c r="BQ1228" s="204"/>
      <c r="BR1228" s="204"/>
      <c r="BS1228" s="204"/>
      <c r="BT1228" s="204"/>
      <c r="BU1228" s="204"/>
      <c r="BV1228" s="205"/>
      <c r="BW1228" s="205"/>
      <c r="BX1228" s="205"/>
      <c r="BY1228" s="204"/>
      <c r="BZ1228" s="204"/>
      <c r="CA1228" s="204"/>
      <c r="CB1228" s="205"/>
      <c r="CC1228" s="204"/>
      <c r="CD1228" s="205"/>
      <c r="CE1228" s="204"/>
      <c r="CF1228" s="204"/>
      <c r="CG1228" s="204"/>
      <c r="CH1228" s="206"/>
      <c r="CI1228" s="204"/>
      <c r="CJ1228" s="204"/>
      <c r="CK1228" s="204"/>
      <c r="CL1228" s="204"/>
      <c r="CM1228" s="204"/>
      <c r="CN1228" s="206"/>
      <c r="CO1228" s="204"/>
      <c r="CP1228" s="204"/>
      <c r="CQ1228" s="204"/>
      <c r="CR1228" s="204"/>
      <c r="CS1228" s="207"/>
      <c r="CT1228" s="208"/>
      <c r="CU1228" s="209"/>
      <c r="CV1228" s="208"/>
      <c r="CW1228" s="207"/>
      <c r="CX1228" s="207"/>
      <c r="CY1228" s="207"/>
    </row>
    <row r="1233" spans="26:103">
      <c r="Z1233" s="198"/>
      <c r="AA1233" s="198"/>
      <c r="AB1233" s="199"/>
      <c r="AC1233" s="199"/>
      <c r="AD1233" s="201"/>
      <c r="AE1233" s="202"/>
      <c r="AF1233" s="202"/>
      <c r="AG1233" s="203"/>
      <c r="AH1233" s="203"/>
      <c r="AI1233" s="203"/>
      <c r="AJ1233" s="203"/>
      <c r="AK1233" s="203"/>
      <c r="AL1233" s="203"/>
      <c r="AM1233" s="203"/>
      <c r="AN1233" s="203"/>
      <c r="AO1233" s="203"/>
      <c r="AP1233" s="203"/>
      <c r="AQ1233" s="203"/>
      <c r="AR1233" s="203"/>
      <c r="AS1233" s="203"/>
      <c r="AT1233" s="203"/>
      <c r="AU1233" s="203"/>
      <c r="AV1233" s="203"/>
      <c r="AW1233" s="203"/>
      <c r="AX1233" s="203"/>
      <c r="AY1233" s="203"/>
      <c r="AZ1233" s="203"/>
      <c r="BA1233" s="203"/>
      <c r="BB1233" s="204"/>
      <c r="BC1233" s="204"/>
      <c r="BD1233" s="204"/>
      <c r="BE1233" s="204"/>
      <c r="BF1233" s="204"/>
      <c r="BG1233" s="204"/>
      <c r="BH1233" s="204"/>
      <c r="BI1233" s="204"/>
      <c r="BJ1233" s="204"/>
      <c r="BK1233" s="204"/>
      <c r="BL1233" s="204"/>
      <c r="BM1233" s="204"/>
      <c r="BN1233" s="204"/>
      <c r="BO1233" s="204"/>
      <c r="BP1233" s="204"/>
      <c r="BQ1233" s="204"/>
      <c r="BR1233" s="204"/>
      <c r="BS1233" s="204"/>
      <c r="BT1233" s="204"/>
      <c r="BU1233" s="204"/>
      <c r="BV1233" s="205"/>
      <c r="BW1233" s="205"/>
      <c r="BX1233" s="205"/>
      <c r="BY1233" s="204"/>
      <c r="BZ1233" s="204"/>
      <c r="CA1233" s="204"/>
      <c r="CB1233" s="205"/>
      <c r="CC1233" s="204"/>
      <c r="CD1233" s="205"/>
      <c r="CE1233" s="204"/>
      <c r="CF1233" s="204"/>
      <c r="CG1233" s="204"/>
      <c r="CH1233" s="206"/>
      <c r="CI1233" s="204"/>
      <c r="CJ1233" s="204"/>
      <c r="CK1233" s="204"/>
      <c r="CL1233" s="204"/>
      <c r="CM1233" s="204"/>
      <c r="CN1233" s="206"/>
      <c r="CO1233" s="204"/>
      <c r="CP1233" s="204"/>
      <c r="CQ1233" s="204"/>
      <c r="CR1233" s="207"/>
      <c r="CS1233" s="207"/>
      <c r="CT1233" s="208"/>
      <c r="CU1233" s="209"/>
      <c r="CV1233" s="208"/>
      <c r="CW1233" s="207"/>
      <c r="CX1233" s="207"/>
      <c r="CY1233" s="207"/>
    </row>
    <row r="1234" spans="26:103">
      <c r="Z1234" s="198"/>
      <c r="AA1234" s="198"/>
      <c r="AB1234" s="199"/>
      <c r="AC1234" s="199"/>
      <c r="AD1234" s="199"/>
      <c r="AE1234" s="202"/>
      <c r="AF1234" s="202"/>
      <c r="AG1234" s="202"/>
      <c r="AH1234" s="203"/>
      <c r="AI1234" s="203"/>
      <c r="AJ1234" s="203"/>
      <c r="AK1234" s="203"/>
      <c r="AL1234" s="203"/>
      <c r="AM1234" s="203"/>
      <c r="AN1234" s="203"/>
      <c r="AO1234" s="203"/>
      <c r="AP1234" s="203"/>
      <c r="AQ1234" s="203"/>
      <c r="AR1234" s="203"/>
      <c r="AS1234" s="203"/>
      <c r="AT1234" s="203"/>
      <c r="AU1234" s="203"/>
      <c r="AV1234" s="203"/>
      <c r="AW1234" s="203"/>
      <c r="AX1234" s="203"/>
      <c r="AY1234" s="203"/>
      <c r="AZ1234" s="203"/>
      <c r="BA1234" s="203"/>
      <c r="BB1234" s="203"/>
      <c r="BC1234" s="204"/>
      <c r="BD1234" s="204"/>
      <c r="BE1234" s="204"/>
      <c r="BF1234" s="204"/>
      <c r="BG1234" s="204"/>
      <c r="BH1234" s="204"/>
      <c r="BI1234" s="204"/>
      <c r="BJ1234" s="204"/>
      <c r="BK1234" s="204"/>
      <c r="BL1234" s="204"/>
      <c r="BM1234" s="204"/>
      <c r="BN1234" s="204"/>
      <c r="BO1234" s="204"/>
      <c r="BP1234" s="204"/>
      <c r="BQ1234" s="204"/>
      <c r="BR1234" s="204"/>
      <c r="BS1234" s="204"/>
      <c r="BT1234" s="204"/>
      <c r="BU1234" s="204"/>
      <c r="BV1234" s="205"/>
      <c r="BW1234" s="205"/>
      <c r="BX1234" s="205"/>
      <c r="BY1234" s="204"/>
      <c r="BZ1234" s="204"/>
      <c r="CA1234" s="204"/>
      <c r="CB1234" s="205"/>
      <c r="CC1234" s="204"/>
      <c r="CD1234" s="205"/>
      <c r="CE1234" s="204"/>
      <c r="CF1234" s="204"/>
      <c r="CG1234" s="204"/>
      <c r="CH1234" s="206"/>
      <c r="CI1234" s="204"/>
      <c r="CJ1234" s="204"/>
      <c r="CK1234" s="204"/>
      <c r="CL1234" s="204"/>
      <c r="CM1234" s="204"/>
      <c r="CN1234" s="206"/>
      <c r="CO1234" s="204"/>
      <c r="CP1234" s="204"/>
      <c r="CQ1234" s="204"/>
      <c r="CR1234" s="204"/>
      <c r="CS1234" s="207"/>
      <c r="CT1234" s="208"/>
      <c r="CU1234" s="209"/>
      <c r="CV1234" s="208"/>
      <c r="CW1234" s="207"/>
      <c r="CX1234" s="207"/>
      <c r="CY1234" s="207"/>
    </row>
    <row r="1236" spans="26:103">
      <c r="Z1236" s="198"/>
      <c r="AA1236" s="198"/>
      <c r="AB1236" s="199"/>
      <c r="AC1236" s="199"/>
      <c r="AD1236" s="201"/>
      <c r="AE1236" s="202"/>
      <c r="AF1236" s="202"/>
      <c r="AG1236" s="203"/>
      <c r="AH1236" s="203"/>
      <c r="AI1236" s="203"/>
      <c r="AJ1236" s="203"/>
      <c r="AK1236" s="203"/>
      <c r="AL1236" s="203"/>
      <c r="AM1236" s="203"/>
      <c r="AN1236" s="203"/>
      <c r="AO1236" s="203"/>
      <c r="AP1236" s="203"/>
      <c r="AQ1236" s="203"/>
      <c r="AR1236" s="203"/>
      <c r="AS1236" s="203"/>
      <c r="AT1236" s="203"/>
      <c r="AU1236" s="203"/>
      <c r="AV1236" s="203"/>
      <c r="AW1236" s="203"/>
      <c r="AX1236" s="203"/>
      <c r="AY1236" s="203"/>
      <c r="AZ1236" s="203"/>
      <c r="BA1236" s="203"/>
      <c r="BB1236" s="204"/>
      <c r="BC1236" s="204"/>
      <c r="BD1236" s="204"/>
      <c r="BE1236" s="204"/>
      <c r="BF1236" s="204"/>
      <c r="BG1236" s="204"/>
      <c r="BH1236" s="204"/>
      <c r="BI1236" s="204"/>
      <c r="BJ1236" s="204"/>
      <c r="BK1236" s="204"/>
      <c r="BL1236" s="204"/>
      <c r="BM1236" s="204"/>
      <c r="BN1236" s="204"/>
      <c r="BO1236" s="204"/>
      <c r="BP1236" s="204"/>
      <c r="BQ1236" s="204"/>
      <c r="BR1236" s="204"/>
      <c r="BS1236" s="204"/>
      <c r="BT1236" s="204"/>
      <c r="BU1236" s="204"/>
      <c r="BV1236" s="205"/>
      <c r="BW1236" s="205"/>
      <c r="BX1236" s="205"/>
      <c r="BY1236" s="204"/>
      <c r="BZ1236" s="204"/>
      <c r="CA1236" s="204"/>
      <c r="CB1236" s="205"/>
      <c r="CC1236" s="204"/>
      <c r="CD1236" s="205"/>
      <c r="CE1236" s="204"/>
      <c r="CF1236" s="204"/>
      <c r="CG1236" s="204"/>
      <c r="CH1236" s="206"/>
      <c r="CI1236" s="204"/>
      <c r="CJ1236" s="204"/>
      <c r="CK1236" s="204"/>
      <c r="CL1236" s="204"/>
      <c r="CM1236" s="204"/>
      <c r="CN1236" s="206"/>
      <c r="CO1236" s="204"/>
      <c r="CP1236" s="204"/>
      <c r="CQ1236" s="204"/>
      <c r="CR1236" s="207"/>
      <c r="CS1236" s="207"/>
      <c r="CT1236" s="208"/>
      <c r="CU1236" s="209"/>
      <c r="CV1236" s="208"/>
      <c r="CW1236" s="207"/>
      <c r="CX1236" s="207"/>
      <c r="CY1236" s="207"/>
    </row>
    <row r="1237" spans="26:103">
      <c r="Z1237" s="198"/>
      <c r="AA1237" s="198"/>
      <c r="AB1237" s="199"/>
      <c r="AC1237" s="199"/>
      <c r="AD1237" s="199"/>
      <c r="AE1237" s="202"/>
      <c r="AF1237" s="202"/>
      <c r="AG1237" s="202"/>
      <c r="AH1237" s="203"/>
      <c r="AI1237" s="203"/>
      <c r="AJ1237" s="203"/>
      <c r="AK1237" s="203"/>
      <c r="AL1237" s="203"/>
      <c r="AM1237" s="203"/>
      <c r="AN1237" s="203"/>
      <c r="AO1237" s="203"/>
      <c r="AP1237" s="203"/>
      <c r="AQ1237" s="203"/>
      <c r="AR1237" s="203"/>
      <c r="AS1237" s="203"/>
      <c r="AT1237" s="203"/>
      <c r="AU1237" s="203"/>
      <c r="AV1237" s="203"/>
      <c r="AW1237" s="203"/>
      <c r="AX1237" s="203"/>
      <c r="AY1237" s="203"/>
      <c r="AZ1237" s="203"/>
      <c r="BA1237" s="203"/>
      <c r="BB1237" s="203"/>
      <c r="BC1237" s="204"/>
      <c r="BD1237" s="204"/>
      <c r="BE1237" s="204"/>
      <c r="BF1237" s="204"/>
      <c r="BG1237" s="204"/>
      <c r="BH1237" s="204"/>
      <c r="BI1237" s="204"/>
      <c r="BJ1237" s="204"/>
      <c r="BK1237" s="204"/>
      <c r="BL1237" s="204"/>
      <c r="BM1237" s="204"/>
      <c r="BN1237" s="204"/>
      <c r="BO1237" s="204"/>
      <c r="BP1237" s="204"/>
      <c r="BQ1237" s="204"/>
      <c r="BR1237" s="204"/>
      <c r="BS1237" s="204"/>
      <c r="BT1237" s="204"/>
      <c r="BU1237" s="204"/>
      <c r="BV1237" s="205"/>
      <c r="BW1237" s="205"/>
      <c r="BX1237" s="205"/>
      <c r="BY1237" s="204"/>
      <c r="BZ1237" s="204"/>
      <c r="CA1237" s="204"/>
      <c r="CB1237" s="205"/>
      <c r="CC1237" s="204"/>
      <c r="CD1237" s="205"/>
      <c r="CE1237" s="204"/>
      <c r="CF1237" s="204"/>
      <c r="CG1237" s="204"/>
      <c r="CH1237" s="206"/>
      <c r="CI1237" s="204"/>
      <c r="CJ1237" s="204"/>
      <c r="CK1237" s="204"/>
      <c r="CL1237" s="204"/>
      <c r="CM1237" s="204"/>
      <c r="CN1237" s="206"/>
      <c r="CO1237" s="204"/>
      <c r="CP1237" s="204"/>
      <c r="CQ1237" s="204"/>
      <c r="CR1237" s="204"/>
      <c r="CS1237" s="207"/>
      <c r="CT1237" s="208"/>
      <c r="CU1237" s="209"/>
      <c r="CV1237" s="208"/>
      <c r="CW1237" s="207"/>
      <c r="CX1237" s="207"/>
      <c r="CY1237" s="207"/>
    </row>
    <row r="1242" spans="26:103">
      <c r="Z1242" s="198"/>
      <c r="AA1242" s="198"/>
      <c r="AB1242" s="199"/>
      <c r="AC1242" s="199"/>
      <c r="AD1242" s="201"/>
      <c r="AE1242" s="202"/>
      <c r="AF1242" s="202"/>
      <c r="AG1242" s="203"/>
      <c r="AH1242" s="203"/>
      <c r="AI1242" s="203"/>
      <c r="AJ1242" s="203"/>
      <c r="AK1242" s="203"/>
      <c r="AL1242" s="203"/>
      <c r="AM1242" s="203"/>
      <c r="AN1242" s="203"/>
      <c r="AO1242" s="203"/>
      <c r="AP1242" s="203"/>
      <c r="AQ1242" s="203"/>
      <c r="AR1242" s="203"/>
      <c r="AS1242" s="203"/>
      <c r="AT1242" s="203"/>
      <c r="AU1242" s="203"/>
      <c r="AV1242" s="203"/>
      <c r="AW1242" s="203"/>
      <c r="AX1242" s="203"/>
      <c r="AY1242" s="203"/>
      <c r="AZ1242" s="203"/>
      <c r="BA1242" s="203"/>
      <c r="BB1242" s="204"/>
      <c r="BC1242" s="204"/>
      <c r="BD1242" s="204"/>
      <c r="BE1242" s="204"/>
      <c r="BF1242" s="204"/>
      <c r="BG1242" s="204"/>
      <c r="BH1242" s="204"/>
      <c r="BI1242" s="204"/>
      <c r="BJ1242" s="204"/>
      <c r="BK1242" s="204"/>
      <c r="BL1242" s="204"/>
      <c r="BM1242" s="204"/>
      <c r="BN1242" s="204"/>
      <c r="BO1242" s="204"/>
      <c r="BP1242" s="204"/>
      <c r="BQ1242" s="204"/>
      <c r="BR1242" s="204"/>
      <c r="BS1242" s="204"/>
      <c r="BT1242" s="204"/>
      <c r="BU1242" s="204"/>
      <c r="BV1242" s="205"/>
      <c r="BW1242" s="205"/>
      <c r="BX1242" s="205"/>
      <c r="BY1242" s="204"/>
      <c r="BZ1242" s="204"/>
      <c r="CA1242" s="204"/>
      <c r="CB1242" s="205"/>
      <c r="CC1242" s="204"/>
      <c r="CD1242" s="205"/>
      <c r="CE1242" s="204"/>
      <c r="CF1242" s="204"/>
      <c r="CG1242" s="204"/>
      <c r="CH1242" s="206"/>
      <c r="CI1242" s="204"/>
      <c r="CJ1242" s="204"/>
      <c r="CK1242" s="204"/>
      <c r="CL1242" s="204"/>
      <c r="CM1242" s="204"/>
      <c r="CN1242" s="206"/>
      <c r="CO1242" s="204"/>
      <c r="CP1242" s="204"/>
      <c r="CQ1242" s="204"/>
      <c r="CR1242" s="207"/>
      <c r="CS1242" s="207"/>
      <c r="CT1242" s="208"/>
      <c r="CU1242" s="209"/>
      <c r="CV1242" s="208"/>
      <c r="CW1242" s="207"/>
      <c r="CX1242" s="207"/>
      <c r="CY1242" s="207"/>
    </row>
    <row r="1243" spans="26:103">
      <c r="Z1243" s="198"/>
      <c r="AA1243" s="198"/>
      <c r="AB1243" s="199"/>
      <c r="AC1243" s="199"/>
      <c r="AD1243" s="199"/>
      <c r="AE1243" s="202"/>
      <c r="AF1243" s="202"/>
      <c r="AG1243" s="202"/>
      <c r="AH1243" s="203"/>
      <c r="AI1243" s="203"/>
      <c r="AJ1243" s="203"/>
      <c r="AK1243" s="203"/>
      <c r="AL1243" s="203"/>
      <c r="AM1243" s="203"/>
      <c r="AN1243" s="203"/>
      <c r="AO1243" s="203"/>
      <c r="AP1243" s="203"/>
      <c r="AQ1243" s="203"/>
      <c r="AR1243" s="203"/>
      <c r="AS1243" s="203"/>
      <c r="AT1243" s="203"/>
      <c r="AU1243" s="203"/>
      <c r="AV1243" s="203"/>
      <c r="AW1243" s="203"/>
      <c r="AX1243" s="203"/>
      <c r="AY1243" s="203"/>
      <c r="AZ1243" s="203"/>
      <c r="BA1243" s="203"/>
      <c r="BB1243" s="203"/>
      <c r="BC1243" s="204"/>
      <c r="BD1243" s="204"/>
      <c r="BE1243" s="204"/>
      <c r="BF1243" s="204"/>
      <c r="BG1243" s="204"/>
      <c r="BH1243" s="204"/>
      <c r="BI1243" s="204"/>
      <c r="BJ1243" s="204"/>
      <c r="BK1243" s="204"/>
      <c r="BL1243" s="204"/>
      <c r="BM1243" s="204"/>
      <c r="BN1243" s="204"/>
      <c r="BO1243" s="204"/>
      <c r="BP1243" s="204"/>
      <c r="BQ1243" s="204"/>
      <c r="BR1243" s="204"/>
      <c r="BS1243" s="204"/>
      <c r="BT1243" s="204"/>
      <c r="BU1243" s="204"/>
      <c r="BV1243" s="205"/>
      <c r="BW1243" s="205"/>
      <c r="BX1243" s="205"/>
      <c r="BY1243" s="204"/>
      <c r="BZ1243" s="204"/>
      <c r="CA1243" s="204"/>
      <c r="CB1243" s="205"/>
      <c r="CC1243" s="204"/>
      <c r="CD1243" s="205"/>
      <c r="CE1243" s="204"/>
      <c r="CF1243" s="204"/>
      <c r="CG1243" s="204"/>
      <c r="CH1243" s="206"/>
      <c r="CI1243" s="204"/>
      <c r="CJ1243" s="204"/>
      <c r="CK1243" s="204"/>
      <c r="CL1243" s="204"/>
      <c r="CM1243" s="204"/>
      <c r="CN1243" s="206"/>
      <c r="CO1243" s="204"/>
      <c r="CP1243" s="204"/>
      <c r="CQ1243" s="204"/>
      <c r="CR1243" s="204"/>
      <c r="CS1243" s="207"/>
      <c r="CT1243" s="208"/>
      <c r="CU1243" s="209"/>
      <c r="CV1243" s="208"/>
      <c r="CW1243" s="207"/>
      <c r="CX1243" s="207"/>
      <c r="CY1243" s="207"/>
    </row>
    <row r="1245" spans="26:103">
      <c r="Z1245" s="198"/>
      <c r="AA1245" s="198"/>
      <c r="AB1245" s="199"/>
      <c r="AC1245" s="199"/>
      <c r="AD1245" s="201"/>
      <c r="AE1245" s="202"/>
      <c r="AF1245" s="202"/>
      <c r="AG1245" s="203"/>
      <c r="AH1245" s="203"/>
      <c r="AI1245" s="203"/>
      <c r="AJ1245" s="203"/>
      <c r="AK1245" s="203"/>
      <c r="AL1245" s="203"/>
      <c r="AM1245" s="203"/>
      <c r="AN1245" s="203"/>
      <c r="AO1245" s="203"/>
      <c r="AP1245" s="203"/>
      <c r="AQ1245" s="203"/>
      <c r="AR1245" s="203"/>
      <c r="AS1245" s="203"/>
      <c r="AT1245" s="203"/>
      <c r="AU1245" s="203"/>
      <c r="AV1245" s="203"/>
      <c r="AW1245" s="203"/>
      <c r="AX1245" s="203"/>
      <c r="AY1245" s="203"/>
      <c r="AZ1245" s="203"/>
      <c r="BA1245" s="203"/>
      <c r="BB1245" s="204"/>
      <c r="BC1245" s="204"/>
      <c r="BD1245" s="204"/>
      <c r="BE1245" s="204"/>
      <c r="BF1245" s="204"/>
      <c r="BG1245" s="204"/>
      <c r="BH1245" s="204"/>
      <c r="BI1245" s="204"/>
      <c r="BJ1245" s="204"/>
      <c r="BK1245" s="204"/>
      <c r="BL1245" s="204"/>
      <c r="BM1245" s="204"/>
      <c r="BN1245" s="204"/>
      <c r="BO1245" s="204"/>
      <c r="BP1245" s="204"/>
      <c r="BQ1245" s="204"/>
      <c r="BR1245" s="204"/>
      <c r="BS1245" s="204"/>
      <c r="BT1245" s="204"/>
      <c r="BU1245" s="204"/>
      <c r="BV1245" s="205"/>
      <c r="BW1245" s="205"/>
      <c r="BX1245" s="205"/>
      <c r="BY1245" s="204"/>
      <c r="BZ1245" s="204"/>
      <c r="CA1245" s="204"/>
      <c r="CB1245" s="205"/>
      <c r="CC1245" s="204"/>
      <c r="CD1245" s="205"/>
      <c r="CE1245" s="204"/>
      <c r="CF1245" s="204"/>
      <c r="CG1245" s="204"/>
      <c r="CH1245" s="206"/>
      <c r="CI1245" s="204"/>
      <c r="CJ1245" s="204"/>
      <c r="CK1245" s="204"/>
      <c r="CL1245" s="204"/>
      <c r="CM1245" s="204"/>
      <c r="CN1245" s="206"/>
      <c r="CO1245" s="204"/>
      <c r="CP1245" s="204"/>
      <c r="CQ1245" s="204"/>
      <c r="CR1245" s="207"/>
      <c r="CS1245" s="207"/>
      <c r="CT1245" s="208"/>
      <c r="CU1245" s="209"/>
      <c r="CV1245" s="208"/>
      <c r="CW1245" s="207"/>
      <c r="CX1245" s="207"/>
      <c r="CY1245" s="207"/>
    </row>
    <row r="1246" spans="26:103">
      <c r="Z1246" s="198"/>
      <c r="AA1246" s="198"/>
      <c r="AB1246" s="199"/>
      <c r="AC1246" s="199"/>
      <c r="AD1246" s="199"/>
      <c r="AE1246" s="202"/>
      <c r="AF1246" s="202"/>
      <c r="AG1246" s="202"/>
      <c r="AH1246" s="203"/>
      <c r="AI1246" s="203"/>
      <c r="AJ1246" s="203"/>
      <c r="AK1246" s="203"/>
      <c r="AL1246" s="203"/>
      <c r="AM1246" s="203"/>
      <c r="AN1246" s="203"/>
      <c r="AO1246" s="203"/>
      <c r="AP1246" s="203"/>
      <c r="AQ1246" s="203"/>
      <c r="AR1246" s="203"/>
      <c r="AS1246" s="203"/>
      <c r="AT1246" s="203"/>
      <c r="AU1246" s="203"/>
      <c r="AV1246" s="203"/>
      <c r="AW1246" s="203"/>
      <c r="AX1246" s="203"/>
      <c r="AY1246" s="203"/>
      <c r="AZ1246" s="203"/>
      <c r="BA1246" s="203"/>
      <c r="BB1246" s="203"/>
      <c r="BC1246" s="204"/>
      <c r="BD1246" s="204"/>
      <c r="BE1246" s="204"/>
      <c r="BF1246" s="204"/>
      <c r="BG1246" s="204"/>
      <c r="BH1246" s="204"/>
      <c r="BI1246" s="204"/>
      <c r="BJ1246" s="204"/>
      <c r="BK1246" s="204"/>
      <c r="BL1246" s="204"/>
      <c r="BM1246" s="204"/>
      <c r="BN1246" s="204"/>
      <c r="BO1246" s="204"/>
      <c r="BP1246" s="204"/>
      <c r="BQ1246" s="204"/>
      <c r="BR1246" s="204"/>
      <c r="BS1246" s="204"/>
      <c r="BT1246" s="204"/>
      <c r="BU1246" s="204"/>
      <c r="BV1246" s="205"/>
      <c r="BW1246" s="205"/>
      <c r="BX1246" s="205"/>
      <c r="BY1246" s="204"/>
      <c r="BZ1246" s="204"/>
      <c r="CA1246" s="204"/>
      <c r="CB1246" s="205"/>
      <c r="CC1246" s="204"/>
      <c r="CD1246" s="205"/>
      <c r="CE1246" s="204"/>
      <c r="CF1246" s="204"/>
      <c r="CG1246" s="204"/>
      <c r="CH1246" s="206"/>
      <c r="CI1246" s="204"/>
      <c r="CJ1246" s="204"/>
      <c r="CK1246" s="204"/>
      <c r="CL1246" s="204"/>
      <c r="CM1246" s="204"/>
      <c r="CN1246" s="206"/>
      <c r="CO1246" s="204"/>
      <c r="CP1246" s="204"/>
      <c r="CQ1246" s="204"/>
      <c r="CR1246" s="204"/>
      <c r="CS1246" s="207"/>
      <c r="CT1246" s="208"/>
      <c r="CU1246" s="209"/>
      <c r="CV1246" s="208"/>
      <c r="CW1246" s="207"/>
      <c r="CX1246" s="207"/>
      <c r="CY1246" s="207"/>
    </row>
    <row r="1251" spans="26:103">
      <c r="Z1251" s="198"/>
      <c r="AA1251" s="198"/>
      <c r="AB1251" s="199"/>
      <c r="AC1251" s="199"/>
      <c r="AD1251" s="201"/>
      <c r="AE1251" s="202"/>
      <c r="AF1251" s="202"/>
      <c r="AG1251" s="203"/>
      <c r="AH1251" s="203"/>
      <c r="AI1251" s="203"/>
      <c r="AJ1251" s="203"/>
      <c r="AK1251" s="203"/>
      <c r="AL1251" s="203"/>
      <c r="AM1251" s="203"/>
      <c r="AN1251" s="203"/>
      <c r="AO1251" s="203"/>
      <c r="AP1251" s="203"/>
      <c r="AQ1251" s="203"/>
      <c r="AR1251" s="203"/>
      <c r="AS1251" s="203"/>
      <c r="AT1251" s="203"/>
      <c r="AU1251" s="203"/>
      <c r="AV1251" s="203"/>
      <c r="AW1251" s="203"/>
      <c r="AX1251" s="203"/>
      <c r="AY1251" s="203"/>
      <c r="AZ1251" s="203"/>
      <c r="BA1251" s="203"/>
      <c r="BB1251" s="204"/>
      <c r="BC1251" s="204"/>
      <c r="BD1251" s="204"/>
      <c r="BE1251" s="204"/>
      <c r="BF1251" s="204"/>
      <c r="BG1251" s="204"/>
      <c r="BH1251" s="204"/>
      <c r="BI1251" s="204"/>
      <c r="BJ1251" s="204"/>
      <c r="BK1251" s="204"/>
      <c r="BL1251" s="204"/>
      <c r="BM1251" s="204"/>
      <c r="BN1251" s="204"/>
      <c r="BO1251" s="204"/>
      <c r="BP1251" s="204"/>
      <c r="BQ1251" s="204"/>
      <c r="BR1251" s="204"/>
      <c r="BS1251" s="204"/>
      <c r="BT1251" s="204"/>
      <c r="BU1251" s="204"/>
      <c r="BV1251" s="205"/>
      <c r="BW1251" s="205"/>
      <c r="BX1251" s="205"/>
      <c r="BY1251" s="204"/>
      <c r="BZ1251" s="204"/>
      <c r="CA1251" s="204"/>
      <c r="CB1251" s="205"/>
      <c r="CC1251" s="204"/>
      <c r="CD1251" s="205"/>
      <c r="CE1251" s="204"/>
      <c r="CF1251" s="204"/>
      <c r="CG1251" s="204"/>
      <c r="CH1251" s="206"/>
      <c r="CI1251" s="204"/>
      <c r="CJ1251" s="204"/>
      <c r="CK1251" s="204"/>
      <c r="CL1251" s="204"/>
      <c r="CM1251" s="204"/>
      <c r="CN1251" s="206"/>
      <c r="CO1251" s="204"/>
      <c r="CP1251" s="204"/>
      <c r="CQ1251" s="204"/>
      <c r="CR1251" s="207"/>
      <c r="CS1251" s="207"/>
      <c r="CT1251" s="208"/>
      <c r="CU1251" s="209"/>
      <c r="CV1251" s="208"/>
      <c r="CW1251" s="207"/>
      <c r="CX1251" s="207"/>
      <c r="CY1251" s="207"/>
    </row>
    <row r="1252" spans="26:103">
      <c r="Z1252" s="198"/>
      <c r="AA1252" s="198"/>
      <c r="AB1252" s="199"/>
      <c r="AC1252" s="199"/>
      <c r="AD1252" s="199"/>
      <c r="AE1252" s="202"/>
      <c r="AF1252" s="202"/>
      <c r="AG1252" s="202"/>
      <c r="AH1252" s="203"/>
      <c r="AI1252" s="203"/>
      <c r="AJ1252" s="203"/>
      <c r="AK1252" s="203"/>
      <c r="AL1252" s="203"/>
      <c r="AM1252" s="203"/>
      <c r="AN1252" s="203"/>
      <c r="AO1252" s="203"/>
      <c r="AP1252" s="203"/>
      <c r="AQ1252" s="203"/>
      <c r="AR1252" s="203"/>
      <c r="AS1252" s="203"/>
      <c r="AT1252" s="203"/>
      <c r="AU1252" s="203"/>
      <c r="AV1252" s="203"/>
      <c r="AW1252" s="203"/>
      <c r="AX1252" s="203"/>
      <c r="AY1252" s="203"/>
      <c r="AZ1252" s="203"/>
      <c r="BA1252" s="203"/>
      <c r="BB1252" s="203"/>
      <c r="BC1252" s="204"/>
      <c r="BD1252" s="204"/>
      <c r="BE1252" s="204"/>
      <c r="BF1252" s="204"/>
      <c r="BG1252" s="204"/>
      <c r="BH1252" s="204"/>
      <c r="BI1252" s="204"/>
      <c r="BJ1252" s="204"/>
      <c r="BK1252" s="204"/>
      <c r="BL1252" s="204"/>
      <c r="BM1252" s="204"/>
      <c r="BN1252" s="204"/>
      <c r="BO1252" s="204"/>
      <c r="BP1252" s="204"/>
      <c r="BQ1252" s="204"/>
      <c r="BR1252" s="204"/>
      <c r="BS1252" s="204"/>
      <c r="BT1252" s="204"/>
      <c r="BU1252" s="204"/>
      <c r="BV1252" s="205"/>
      <c r="BW1252" s="205"/>
      <c r="BX1252" s="205"/>
      <c r="BY1252" s="204"/>
      <c r="BZ1252" s="204"/>
      <c r="CA1252" s="204"/>
      <c r="CB1252" s="205"/>
      <c r="CC1252" s="204"/>
      <c r="CD1252" s="205"/>
      <c r="CE1252" s="204"/>
      <c r="CF1252" s="204"/>
      <c r="CG1252" s="204"/>
      <c r="CH1252" s="206"/>
      <c r="CI1252" s="204"/>
      <c r="CJ1252" s="204"/>
      <c r="CK1252" s="204"/>
      <c r="CL1252" s="204"/>
      <c r="CM1252" s="204"/>
      <c r="CN1252" s="206"/>
      <c r="CO1252" s="204"/>
      <c r="CP1252" s="204"/>
      <c r="CQ1252" s="204"/>
      <c r="CR1252" s="204"/>
      <c r="CS1252" s="207"/>
      <c r="CT1252" s="208"/>
      <c r="CU1252" s="209"/>
      <c r="CV1252" s="208"/>
      <c r="CW1252" s="207"/>
      <c r="CX1252" s="207"/>
      <c r="CY1252" s="207"/>
    </row>
    <row r="1254" spans="26:103">
      <c r="Z1254" s="198"/>
      <c r="AA1254" s="198"/>
      <c r="AB1254" s="199"/>
      <c r="AC1254" s="199"/>
      <c r="AD1254" s="201"/>
      <c r="AE1254" s="202"/>
      <c r="AF1254" s="202"/>
      <c r="AG1254" s="203"/>
      <c r="AH1254" s="203"/>
      <c r="AI1254" s="203"/>
      <c r="AJ1254" s="203"/>
      <c r="AK1254" s="203"/>
      <c r="AL1254" s="203"/>
      <c r="AM1254" s="203"/>
      <c r="AN1254" s="203"/>
      <c r="AO1254" s="203"/>
      <c r="AP1254" s="203"/>
      <c r="AQ1254" s="203"/>
      <c r="AR1254" s="203"/>
      <c r="AS1254" s="203"/>
      <c r="AT1254" s="203"/>
      <c r="AU1254" s="203"/>
      <c r="AV1254" s="203"/>
      <c r="AW1254" s="203"/>
      <c r="AX1254" s="203"/>
      <c r="AY1254" s="203"/>
      <c r="AZ1254" s="203"/>
      <c r="BA1254" s="203"/>
      <c r="BB1254" s="204"/>
      <c r="BC1254" s="204"/>
      <c r="BD1254" s="204"/>
      <c r="BE1254" s="204"/>
      <c r="BF1254" s="204"/>
      <c r="BG1254" s="204"/>
      <c r="BH1254" s="204"/>
      <c r="BI1254" s="204"/>
      <c r="BJ1254" s="204"/>
      <c r="BK1254" s="204"/>
      <c r="BL1254" s="204"/>
      <c r="BM1254" s="204"/>
      <c r="BN1254" s="204"/>
      <c r="BO1254" s="204"/>
      <c r="BP1254" s="204"/>
      <c r="BQ1254" s="204"/>
      <c r="BR1254" s="204"/>
      <c r="BS1254" s="204"/>
      <c r="BT1254" s="204"/>
      <c r="BU1254" s="204"/>
      <c r="BV1254" s="205"/>
      <c r="BW1254" s="205"/>
      <c r="BX1254" s="205"/>
      <c r="BY1254" s="204"/>
      <c r="BZ1254" s="204"/>
      <c r="CA1254" s="204"/>
      <c r="CB1254" s="205"/>
      <c r="CC1254" s="204"/>
      <c r="CD1254" s="205"/>
      <c r="CE1254" s="204"/>
      <c r="CF1254" s="204"/>
      <c r="CG1254" s="204"/>
      <c r="CH1254" s="206"/>
      <c r="CI1254" s="204"/>
      <c r="CJ1254" s="204"/>
      <c r="CK1254" s="204"/>
      <c r="CL1254" s="204"/>
      <c r="CM1254" s="204"/>
      <c r="CN1254" s="206"/>
      <c r="CO1254" s="204"/>
      <c r="CP1254" s="204"/>
      <c r="CQ1254" s="204"/>
      <c r="CR1254" s="207"/>
      <c r="CS1254" s="207"/>
      <c r="CT1254" s="208"/>
      <c r="CU1254" s="209"/>
      <c r="CV1254" s="208"/>
      <c r="CW1254" s="207"/>
      <c r="CX1254" s="207"/>
      <c r="CY1254" s="207"/>
    </row>
    <row r="1255" spans="26:103">
      <c r="Z1255" s="198"/>
      <c r="AA1255" s="198"/>
      <c r="AB1255" s="199"/>
      <c r="AC1255" s="199"/>
      <c r="AD1255" s="199"/>
      <c r="AE1255" s="202"/>
      <c r="AF1255" s="202"/>
      <c r="AG1255" s="202"/>
      <c r="AH1255" s="203"/>
      <c r="AI1255" s="203"/>
      <c r="AJ1255" s="203"/>
      <c r="AK1255" s="203"/>
      <c r="AL1255" s="203"/>
      <c r="AM1255" s="203"/>
      <c r="AN1255" s="203"/>
      <c r="AO1255" s="203"/>
      <c r="AP1255" s="203"/>
      <c r="AQ1255" s="203"/>
      <c r="AR1255" s="203"/>
      <c r="AS1255" s="203"/>
      <c r="AT1255" s="203"/>
      <c r="AU1255" s="203"/>
      <c r="AV1255" s="203"/>
      <c r="AW1255" s="203"/>
      <c r="AX1255" s="203"/>
      <c r="AY1255" s="203"/>
      <c r="AZ1255" s="203"/>
      <c r="BA1255" s="203"/>
      <c r="BB1255" s="203"/>
      <c r="BC1255" s="204"/>
      <c r="BD1255" s="204"/>
      <c r="BE1255" s="204"/>
      <c r="BF1255" s="204"/>
      <c r="BG1255" s="204"/>
      <c r="BH1255" s="204"/>
      <c r="BI1255" s="204"/>
      <c r="BJ1255" s="204"/>
      <c r="BK1255" s="204"/>
      <c r="BL1255" s="204"/>
      <c r="BM1255" s="204"/>
      <c r="BN1255" s="204"/>
      <c r="BO1255" s="204"/>
      <c r="BP1255" s="204"/>
      <c r="BQ1255" s="204"/>
      <c r="BR1255" s="204"/>
      <c r="BS1255" s="204"/>
      <c r="BT1255" s="204"/>
      <c r="BU1255" s="204"/>
      <c r="BV1255" s="205"/>
      <c r="BW1255" s="205"/>
      <c r="BX1255" s="205"/>
      <c r="BY1255" s="204"/>
      <c r="BZ1255" s="204"/>
      <c r="CA1255" s="204"/>
      <c r="CB1255" s="205"/>
      <c r="CC1255" s="204"/>
      <c r="CD1255" s="205"/>
      <c r="CE1255" s="204"/>
      <c r="CF1255" s="204"/>
      <c r="CG1255" s="204"/>
      <c r="CH1255" s="206"/>
      <c r="CI1255" s="204"/>
      <c r="CJ1255" s="204"/>
      <c r="CK1255" s="204"/>
      <c r="CL1255" s="204"/>
      <c r="CM1255" s="204"/>
      <c r="CN1255" s="206"/>
      <c r="CO1255" s="204"/>
      <c r="CP1255" s="204"/>
      <c r="CQ1255" s="204"/>
      <c r="CR1255" s="204"/>
      <c r="CS1255" s="207"/>
      <c r="CT1255" s="208"/>
      <c r="CU1255" s="209"/>
      <c r="CV1255" s="208"/>
      <c r="CW1255" s="207"/>
      <c r="CX1255" s="207"/>
      <c r="CY1255" s="207"/>
    </row>
  </sheetData>
  <sheetProtection sheet="1" objects="1" scenarios="1" selectLockedCells="1"/>
  <phoneticPr fontId="51" type="noConversion"/>
  <dataValidations count="4">
    <dataValidation type="textLength" operator="equal" allowBlank="1" showInputMessage="1" showErrorMessage="1" error="Fund Code must be five (5) characters long.  Correct fund code.  " sqref="HS123:HS65536 HK108:HK122 HS1:HS107" xr:uid="{00000000-0002-0000-0900-000000000000}">
      <formula1>5</formula1>
    </dataValidation>
    <dataValidation type="textLength" operator="equal" allowBlank="1" showInputMessage="1" showErrorMessage="1" error="Speedtype Key must be 6 characters long.  Correct speedkey." sqref="GR173:GR65536 GR1:GR3" xr:uid="{00000000-0002-0000-0900-000001000000}">
      <formula1>6</formula1>
    </dataValidation>
    <dataValidation type="textLength" operator="equal" allowBlank="1" showInputMessage="1" showErrorMessage="1" error="Account code must be four (4) characters long.  Correct account code.  " sqref="GQ173:GQ65536 GQ1:GQ3" xr:uid="{00000000-0002-0000-0900-000002000000}">
      <formula1>4</formula1>
    </dataValidation>
    <dataValidation type="textLength" operator="equal" allowBlank="1" showInputMessage="1" showErrorMessage="1" errorTitle="Vendor Id" error="Vendor ID must be 10 characters long.  " sqref="H1:H3 H109:H65536" xr:uid="{00000000-0002-0000-0900-000003000000}">
      <formula1>10</formula1>
    </dataValidation>
  </dataValidations>
  <pageMargins left="0.75" right="0.75" top="1" bottom="1" header="0.5" footer="0.5"/>
  <pageSetup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rgb="FF00B050"/>
    <pageSetUpPr fitToPage="1"/>
  </sheetPr>
  <dimension ref="A1:DO275"/>
  <sheetViews>
    <sheetView zoomScaleNormal="100" zoomScaleSheetLayoutView="100" workbookViewId="0">
      <pane ySplit="10" topLeftCell="A11" activePane="bottomLeft" state="frozen"/>
      <selection pane="bottomLeft" activeCell="A11" sqref="A11"/>
      <selection activeCell="AT105" sqref="AT105"/>
    </sheetView>
  </sheetViews>
  <sheetFormatPr defaultColWidth="9.140625" defaultRowHeight="15"/>
  <cols>
    <col min="1" max="1" width="9.140625" style="15"/>
    <col min="2" max="2" width="8.85546875" style="61" customWidth="1"/>
    <col min="3" max="3" width="21.28515625" style="61" customWidth="1"/>
    <col min="4" max="4" width="5.140625" style="61" customWidth="1"/>
    <col min="5" max="5" width="20.140625" style="61" customWidth="1"/>
    <col min="6" max="6" width="3.42578125" style="61" customWidth="1"/>
    <col min="7" max="7" width="9.42578125" style="61" customWidth="1"/>
    <col min="8" max="8" width="15.42578125" style="61" customWidth="1"/>
    <col min="9" max="9" width="9.85546875" style="61" customWidth="1"/>
    <col min="10" max="10" width="37" style="61" customWidth="1"/>
    <col min="11" max="11" width="9.85546875" style="61" customWidth="1"/>
    <col min="12" max="12" width="13.5703125" style="61" customWidth="1"/>
    <col min="13" max="13" width="9.85546875" style="61" hidden="1" customWidth="1"/>
    <col min="14" max="14" width="13.5703125" style="61" hidden="1" customWidth="1"/>
    <col min="15" max="15" width="9.85546875" style="61" hidden="1" customWidth="1"/>
    <col min="16" max="16" width="13.5703125" style="61" hidden="1" customWidth="1"/>
    <col min="17" max="17" width="9.85546875" style="61" hidden="1" customWidth="1"/>
    <col min="18" max="18" width="13.5703125" style="61" hidden="1" customWidth="1"/>
    <col min="19" max="19" width="9.85546875" style="61" hidden="1" customWidth="1"/>
    <col min="20" max="20" width="13.5703125" style="61" hidden="1" customWidth="1"/>
    <col min="21" max="21" width="9.85546875" style="61" hidden="1" customWidth="1"/>
    <col min="22" max="22" width="13.5703125" style="61" hidden="1" customWidth="1"/>
    <col min="23" max="23" width="9.85546875" style="61" hidden="1" customWidth="1"/>
    <col min="24" max="24" width="13.5703125" style="61" hidden="1" customWidth="1"/>
    <col min="25" max="25" width="9.85546875" style="61" hidden="1" customWidth="1"/>
    <col min="26" max="26" width="13.5703125" style="61" hidden="1" customWidth="1"/>
    <col min="27" max="27" width="9.85546875" style="61" hidden="1" customWidth="1"/>
    <col min="28" max="28" width="13.5703125" style="61" hidden="1" customWidth="1"/>
    <col min="29" max="29" width="9.85546875" style="61" hidden="1" customWidth="1"/>
    <col min="30" max="30" width="13.5703125" style="61" hidden="1" customWidth="1"/>
    <col min="31" max="31" width="9.85546875" style="61" hidden="1" customWidth="1"/>
    <col min="32" max="32" width="13.5703125" style="61" hidden="1" customWidth="1"/>
    <col min="33" max="33" width="9.85546875" style="61" hidden="1" customWidth="1"/>
    <col min="34" max="34" width="12" style="61" customWidth="1"/>
    <col min="35" max="35" width="9.85546875" style="61" customWidth="1"/>
    <col min="36" max="36" width="13" style="61" customWidth="1"/>
    <col min="37" max="37" width="11.28515625" style="61" bestFit="1" customWidth="1"/>
    <col min="38" max="38" width="13.5703125" style="60" bestFit="1" customWidth="1"/>
    <col min="39" max="16384" width="9.140625" style="61"/>
  </cols>
  <sheetData>
    <row r="1" spans="1:119" ht="18" customHeight="1">
      <c r="A1" s="407" t="s">
        <v>105</v>
      </c>
      <c r="B1" s="421"/>
      <c r="C1" s="421"/>
      <c r="D1" s="421"/>
      <c r="E1" s="421"/>
      <c r="F1" s="421"/>
      <c r="G1" s="421"/>
      <c r="H1" s="421"/>
      <c r="I1" s="421"/>
      <c r="J1" s="421"/>
      <c r="K1" s="421"/>
      <c r="L1" s="421"/>
      <c r="M1" s="9"/>
      <c r="N1" s="9"/>
      <c r="O1" s="9"/>
      <c r="P1" s="9"/>
      <c r="Q1" s="9"/>
      <c r="R1" s="9"/>
      <c r="S1" s="9"/>
      <c r="T1" s="9"/>
      <c r="U1" s="9"/>
      <c r="V1" s="9"/>
      <c r="W1" s="9"/>
      <c r="X1" s="9"/>
      <c r="Y1" s="9"/>
      <c r="Z1" s="9"/>
      <c r="AA1" s="9"/>
      <c r="AB1" s="9"/>
      <c r="AC1" s="9"/>
      <c r="AD1" s="9"/>
      <c r="AE1" s="9"/>
      <c r="AF1" s="9"/>
      <c r="AG1" s="9"/>
      <c r="AH1" s="9"/>
      <c r="AI1" s="9"/>
      <c r="AJ1" s="9"/>
      <c r="AK1" s="9"/>
    </row>
    <row r="2" spans="1:119" ht="3" customHeight="1">
      <c r="A2" s="376"/>
      <c r="B2" s="376"/>
      <c r="C2" s="376"/>
      <c r="D2" s="376"/>
      <c r="E2" s="376"/>
      <c r="F2" s="376"/>
      <c r="G2" s="376"/>
      <c r="H2" s="376"/>
      <c r="I2" s="376"/>
      <c r="J2" s="376"/>
      <c r="K2" s="376"/>
      <c r="L2" s="376"/>
      <c r="M2" s="9"/>
      <c r="N2" s="9"/>
      <c r="O2" s="9"/>
      <c r="P2" s="9"/>
      <c r="Q2" s="9"/>
      <c r="R2" s="9"/>
      <c r="S2" s="9"/>
      <c r="T2" s="9"/>
      <c r="U2" s="9"/>
      <c r="V2" s="9"/>
      <c r="W2" s="9"/>
      <c r="X2" s="9"/>
      <c r="Y2" s="9"/>
      <c r="Z2" s="9"/>
      <c r="AA2" s="9"/>
      <c r="AB2" s="9"/>
      <c r="AC2" s="9"/>
      <c r="AD2" s="9"/>
      <c r="AE2" s="9"/>
      <c r="AF2" s="9"/>
      <c r="AG2" s="9"/>
      <c r="AH2" s="9"/>
      <c r="AI2" s="9"/>
      <c r="AJ2" s="9"/>
      <c r="AK2" s="9"/>
    </row>
    <row r="3" spans="1:119" ht="13.5" customHeight="1">
      <c r="A3" s="58" t="s">
        <v>1</v>
      </c>
      <c r="B3" s="58"/>
      <c r="C3" s="58"/>
      <c r="D3" s="455" t="str">
        <f>'Travel Expense Report'!C3</f>
        <v>CELL C3  - ADD FULL NAME</v>
      </c>
      <c r="E3" s="455"/>
      <c r="F3" s="455"/>
      <c r="G3" s="455"/>
      <c r="H3" s="455"/>
      <c r="I3" s="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3"/>
      <c r="AJ3" s="3"/>
      <c r="AK3" s="3"/>
    </row>
    <row r="4" spans="1:119" ht="12.75" customHeight="1">
      <c r="A4" s="58" t="s">
        <v>4</v>
      </c>
      <c r="B4" s="58"/>
      <c r="C4" s="58"/>
      <c r="D4" s="455" t="str">
        <f>'Travel Expense Report'!C4</f>
        <v>CELL C4 - ADD EMPLOYEE ID</v>
      </c>
      <c r="E4" s="455"/>
      <c r="F4" s="455"/>
      <c r="G4" s="455"/>
      <c r="H4" s="455"/>
      <c r="I4" s="71"/>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3"/>
      <c r="AJ4" s="3"/>
      <c r="AK4" s="3"/>
    </row>
    <row r="5" spans="1:119" ht="13.5" customHeight="1">
      <c r="A5" s="58" t="s">
        <v>7</v>
      </c>
      <c r="B5" s="58"/>
      <c r="C5" s="58"/>
      <c r="D5" s="455" t="str">
        <f>'Travel Expense Report'!C5</f>
        <v>CELL C5 - ADD YOUR FULL HOME ADDRESS INCLUDING CITY &amp; ZIP</v>
      </c>
      <c r="E5" s="455"/>
      <c r="F5" s="455"/>
      <c r="G5" s="455"/>
      <c r="H5" s="455"/>
      <c r="I5" s="71"/>
      <c r="J5" s="3"/>
      <c r="K5" s="3"/>
      <c r="L5" s="3"/>
      <c r="M5" s="3"/>
      <c r="N5" s="3"/>
      <c r="O5" s="3"/>
      <c r="P5" s="3"/>
      <c r="Q5" s="3"/>
      <c r="R5" s="3"/>
      <c r="S5" s="3"/>
      <c r="T5" s="3"/>
      <c r="U5" s="3"/>
      <c r="V5" s="3"/>
      <c r="W5" s="3"/>
      <c r="X5" s="3"/>
      <c r="Y5" s="3"/>
      <c r="Z5" s="3"/>
      <c r="AA5" s="3"/>
      <c r="AB5" s="3"/>
      <c r="AC5" s="3"/>
      <c r="AD5" s="3"/>
      <c r="AE5" s="3"/>
      <c r="AF5" s="3"/>
      <c r="AG5" s="3"/>
      <c r="AH5" s="3"/>
      <c r="AI5" s="3"/>
      <c r="AJ5" s="3"/>
      <c r="AK5" s="3"/>
    </row>
    <row r="6" spans="1:119" ht="13.5" customHeight="1">
      <c r="A6" s="59" t="s">
        <v>10</v>
      </c>
      <c r="B6" s="59"/>
      <c r="C6" s="59"/>
      <c r="D6" s="455" t="str">
        <f>'Travel Expense Report'!C6</f>
        <v>CELL C6 - SUPERVISING STUDENT TEACHERS</v>
      </c>
      <c r="E6" s="455"/>
      <c r="F6" s="455"/>
      <c r="G6" s="455"/>
      <c r="H6" s="455"/>
      <c r="I6" s="72"/>
      <c r="J6" s="3"/>
      <c r="K6" s="3"/>
      <c r="L6" s="3"/>
      <c r="M6" s="3"/>
      <c r="N6" s="3"/>
      <c r="O6" s="3"/>
      <c r="P6" s="3"/>
      <c r="Q6" s="3"/>
      <c r="R6" s="3"/>
      <c r="S6" s="3"/>
      <c r="T6" s="3"/>
      <c r="U6" s="3"/>
      <c r="V6" s="3"/>
      <c r="W6" s="3"/>
      <c r="X6" s="3"/>
      <c r="Y6" s="3"/>
      <c r="Z6" s="3"/>
      <c r="AA6" s="3"/>
      <c r="AB6" s="3"/>
      <c r="AC6" s="3"/>
      <c r="AD6" s="3"/>
      <c r="AE6" s="3"/>
      <c r="AF6" s="3"/>
      <c r="AG6" s="3"/>
      <c r="AH6" s="3"/>
      <c r="AI6" s="3"/>
      <c r="AJ6" s="3"/>
      <c r="AK6" s="3"/>
    </row>
    <row r="7" spans="1:119" ht="23.25" customHeight="1">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7"/>
      <c r="AK7" s="10"/>
      <c r="AL7" s="70"/>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row>
    <row r="8" spans="1:119" ht="15.75" thickBot="1">
      <c r="A8" s="345" t="s">
        <v>106</v>
      </c>
      <c r="B8" s="345"/>
      <c r="C8" s="345"/>
      <c r="D8" s="345"/>
      <c r="E8" s="345"/>
      <c r="F8" s="345"/>
      <c r="G8" s="345"/>
      <c r="H8" s="345"/>
      <c r="I8" s="345"/>
      <c r="J8" s="345"/>
      <c r="K8" s="345"/>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40"/>
      <c r="AL8" s="260"/>
      <c r="AM8" s="85"/>
      <c r="AN8" s="85"/>
      <c r="AO8" s="85"/>
      <c r="AP8" s="85"/>
      <c r="AQ8" s="64"/>
      <c r="AR8" s="64"/>
    </row>
    <row r="9" spans="1:119" s="63" customFormat="1" ht="20.25" customHeight="1" thickBot="1">
      <c r="A9" s="82"/>
      <c r="B9" s="18"/>
      <c r="C9" s="13"/>
      <c r="D9" s="35"/>
      <c r="E9" s="13"/>
      <c r="F9" s="35"/>
      <c r="G9" s="36"/>
      <c r="H9" s="110"/>
      <c r="I9" s="111"/>
      <c r="J9" s="37"/>
      <c r="K9" s="19"/>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86" t="s">
        <v>18</v>
      </c>
      <c r="AM9" s="85"/>
      <c r="AN9" s="85"/>
      <c r="AO9" s="85"/>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row>
    <row r="10" spans="1:119" ht="16.5" thickTop="1" thickBot="1">
      <c r="A10" s="294" t="s">
        <v>39</v>
      </c>
      <c r="B10" s="342"/>
      <c r="C10" s="294" t="s">
        <v>38</v>
      </c>
      <c r="D10" s="343"/>
      <c r="E10" s="344"/>
      <c r="F10" s="295"/>
      <c r="G10" s="295" t="s">
        <v>40</v>
      </c>
      <c r="H10" s="31" t="s">
        <v>107</v>
      </c>
      <c r="I10" s="374">
        <v>0.56000000000000005</v>
      </c>
      <c r="J10" s="341" t="s">
        <v>108</v>
      </c>
      <c r="K10" s="15"/>
      <c r="L10" s="10"/>
      <c r="M10" s="15"/>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87" t="s">
        <v>21</v>
      </c>
      <c r="AM10" s="66"/>
      <c r="AN10" s="66"/>
      <c r="AO10" s="85"/>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row>
    <row r="11" spans="1:119" s="67" customFormat="1" ht="25.5">
      <c r="A11" s="382">
        <v>36892</v>
      </c>
      <c r="B11" s="108" t="s">
        <v>14</v>
      </c>
      <c r="C11" s="381" t="s">
        <v>109</v>
      </c>
      <c r="D11" s="74" t="s">
        <v>15</v>
      </c>
      <c r="E11" s="380" t="s">
        <v>110</v>
      </c>
      <c r="F11" s="305"/>
      <c r="G11" s="261">
        <v>10</v>
      </c>
      <c r="H11" s="292">
        <f>+G11*$I$10</f>
        <v>5.6000000000000005</v>
      </c>
      <c r="I11" s="296"/>
      <c r="J11" s="380" t="s">
        <v>111</v>
      </c>
      <c r="K11" s="81"/>
      <c r="L11" s="296"/>
      <c r="M11" s="81"/>
      <c r="N11" s="296"/>
      <c r="O11" s="81"/>
      <c r="P11" s="296"/>
      <c r="Q11" s="81"/>
      <c r="R11" s="296"/>
      <c r="S11" s="81"/>
      <c r="T11" s="296"/>
      <c r="U11" s="81"/>
      <c r="V11" s="296"/>
      <c r="W11" s="81"/>
      <c r="X11" s="296"/>
      <c r="Y11" s="81"/>
      <c r="Z11" s="296"/>
      <c r="AA11" s="81"/>
      <c r="AB11" s="296"/>
      <c r="AC11" s="81"/>
      <c r="AD11" s="296"/>
      <c r="AE11" s="81"/>
      <c r="AF11" s="296"/>
      <c r="AG11" s="81"/>
      <c r="AH11" s="296"/>
      <c r="AI11" s="81"/>
      <c r="AJ11" s="296"/>
      <c r="AK11" s="81"/>
      <c r="AL11" s="88"/>
      <c r="AM11" s="66"/>
      <c r="AN11" s="66"/>
      <c r="AO11" s="66"/>
    </row>
    <row r="12" spans="1:119">
      <c r="A12" s="308">
        <v>36892</v>
      </c>
      <c r="B12" s="108" t="s">
        <v>14</v>
      </c>
      <c r="C12" s="375" t="s">
        <v>112</v>
      </c>
      <c r="D12" s="74" t="s">
        <v>15</v>
      </c>
      <c r="E12" s="375" t="s">
        <v>113</v>
      </c>
      <c r="F12" s="306"/>
      <c r="G12" s="261">
        <v>5</v>
      </c>
      <c r="H12" s="292">
        <f t="shared" ref="H12:H36" si="0">+G12*$I$10</f>
        <v>2.8000000000000003</v>
      </c>
      <c r="I12" s="296"/>
      <c r="J12" s="375" t="s">
        <v>114</v>
      </c>
      <c r="K12" s="81"/>
      <c r="L12" s="296"/>
      <c r="M12" s="81"/>
      <c r="N12" s="296"/>
      <c r="O12" s="81"/>
      <c r="P12" s="296"/>
      <c r="Q12" s="81"/>
      <c r="R12" s="296"/>
      <c r="S12" s="81"/>
      <c r="T12" s="296"/>
      <c r="U12" s="81"/>
      <c r="V12" s="296"/>
      <c r="W12" s="81"/>
      <c r="X12" s="296"/>
      <c r="Y12" s="81"/>
      <c r="Z12" s="296"/>
      <c r="AA12" s="81"/>
      <c r="AB12" s="296"/>
      <c r="AC12" s="81"/>
      <c r="AD12" s="296"/>
      <c r="AE12" s="81"/>
      <c r="AF12" s="296"/>
      <c r="AG12" s="81"/>
      <c r="AH12" s="296"/>
      <c r="AI12" s="81"/>
      <c r="AJ12" s="296"/>
      <c r="AK12" s="81"/>
      <c r="AL12" s="88"/>
      <c r="AM12" s="64"/>
      <c r="AN12" s="64"/>
      <c r="AO12" s="64"/>
    </row>
    <row r="13" spans="1:119">
      <c r="A13" s="308">
        <v>36892</v>
      </c>
      <c r="B13" s="108" t="s">
        <v>14</v>
      </c>
      <c r="C13" s="375" t="s">
        <v>115</v>
      </c>
      <c r="D13" s="74" t="s">
        <v>15</v>
      </c>
      <c r="E13" s="375" t="s">
        <v>116</v>
      </c>
      <c r="F13" s="306"/>
      <c r="G13" s="261">
        <v>2</v>
      </c>
      <c r="H13" s="292">
        <f t="shared" si="0"/>
        <v>1.1200000000000001</v>
      </c>
      <c r="I13" s="296"/>
      <c r="J13" s="375" t="s">
        <v>117</v>
      </c>
      <c r="K13" s="81"/>
      <c r="L13" s="296"/>
      <c r="M13" s="81"/>
      <c r="N13" s="296"/>
      <c r="O13" s="81"/>
      <c r="P13" s="296"/>
      <c r="Q13" s="81"/>
      <c r="R13" s="296"/>
      <c r="S13" s="81"/>
      <c r="T13" s="296"/>
      <c r="U13" s="81"/>
      <c r="V13" s="296"/>
      <c r="W13" s="81"/>
      <c r="X13" s="296"/>
      <c r="Y13" s="81"/>
      <c r="Z13" s="296"/>
      <c r="AA13" s="81"/>
      <c r="AB13" s="296"/>
      <c r="AC13" s="81"/>
      <c r="AD13" s="296"/>
      <c r="AE13" s="81"/>
      <c r="AF13" s="296"/>
      <c r="AG13" s="81"/>
      <c r="AH13" s="296"/>
      <c r="AI13" s="81"/>
      <c r="AJ13" s="296"/>
      <c r="AK13" s="81"/>
      <c r="AL13" s="88"/>
      <c r="AM13" s="64"/>
      <c r="AN13" s="64"/>
      <c r="AO13" s="64"/>
    </row>
    <row r="14" spans="1:119">
      <c r="A14" s="308">
        <v>36896</v>
      </c>
      <c r="B14" s="108" t="s">
        <v>14</v>
      </c>
      <c r="C14" s="375" t="s">
        <v>115</v>
      </c>
      <c r="D14" s="74" t="s">
        <v>15</v>
      </c>
      <c r="E14" s="375" t="s">
        <v>116</v>
      </c>
      <c r="F14" s="306"/>
      <c r="G14" s="261">
        <v>2</v>
      </c>
      <c r="H14" s="292">
        <f t="shared" si="0"/>
        <v>1.1200000000000001</v>
      </c>
      <c r="I14" s="296"/>
      <c r="J14" s="375" t="s">
        <v>118</v>
      </c>
      <c r="K14" s="81"/>
      <c r="L14" s="296"/>
      <c r="M14" s="81"/>
      <c r="N14" s="296"/>
      <c r="O14" s="81"/>
      <c r="P14" s="296"/>
      <c r="Q14" s="81"/>
      <c r="R14" s="296"/>
      <c r="S14" s="81"/>
      <c r="T14" s="296"/>
      <c r="U14" s="81"/>
      <c r="V14" s="296"/>
      <c r="W14" s="81"/>
      <c r="X14" s="296"/>
      <c r="Y14" s="81"/>
      <c r="Z14" s="296"/>
      <c r="AA14" s="81"/>
      <c r="AB14" s="296"/>
      <c r="AC14" s="81"/>
      <c r="AD14" s="296"/>
      <c r="AE14" s="81"/>
      <c r="AF14" s="296"/>
      <c r="AG14" s="81"/>
      <c r="AH14" s="296"/>
      <c r="AI14" s="81"/>
      <c r="AJ14" s="296"/>
      <c r="AK14" s="81"/>
      <c r="AL14" s="88"/>
      <c r="AM14" s="64"/>
      <c r="AN14" s="64"/>
      <c r="AO14" s="64"/>
    </row>
    <row r="15" spans="1:119">
      <c r="A15" s="308">
        <v>36898</v>
      </c>
      <c r="B15" s="108" t="s">
        <v>14</v>
      </c>
      <c r="C15" s="375" t="s">
        <v>112</v>
      </c>
      <c r="D15" s="74" t="s">
        <v>15</v>
      </c>
      <c r="E15" s="375" t="s">
        <v>119</v>
      </c>
      <c r="F15" s="306"/>
      <c r="G15" s="261">
        <v>10</v>
      </c>
      <c r="H15" s="292">
        <f t="shared" si="0"/>
        <v>5.6000000000000005</v>
      </c>
      <c r="I15" s="296"/>
      <c r="J15" s="375" t="s">
        <v>120</v>
      </c>
      <c r="K15" s="81"/>
      <c r="L15" s="296"/>
      <c r="M15" s="81"/>
      <c r="N15" s="296"/>
      <c r="O15" s="81"/>
      <c r="P15" s="296"/>
      <c r="Q15" s="81"/>
      <c r="R15" s="296"/>
      <c r="S15" s="81"/>
      <c r="T15" s="296"/>
      <c r="U15" s="81"/>
      <c r="V15" s="296"/>
      <c r="W15" s="81"/>
      <c r="X15" s="296"/>
      <c r="Y15" s="81"/>
      <c r="Z15" s="296"/>
      <c r="AA15" s="81"/>
      <c r="AB15" s="296"/>
      <c r="AC15" s="81"/>
      <c r="AD15" s="296"/>
      <c r="AE15" s="81"/>
      <c r="AF15" s="296"/>
      <c r="AG15" s="81"/>
      <c r="AH15" s="296"/>
      <c r="AI15" s="81"/>
      <c r="AJ15" s="296"/>
      <c r="AK15" s="81"/>
      <c r="AL15" s="88"/>
      <c r="AM15" s="64"/>
      <c r="AN15" s="64"/>
      <c r="AO15" s="64"/>
    </row>
    <row r="16" spans="1:119">
      <c r="A16" s="308">
        <v>36899</v>
      </c>
      <c r="B16" s="108" t="s">
        <v>14</v>
      </c>
      <c r="C16" s="375" t="s">
        <v>112</v>
      </c>
      <c r="D16" s="74" t="s">
        <v>15</v>
      </c>
      <c r="E16" s="375" t="s">
        <v>113</v>
      </c>
      <c r="F16" s="306"/>
      <c r="G16" s="261">
        <v>5</v>
      </c>
      <c r="H16" s="292">
        <f t="shared" si="0"/>
        <v>2.8000000000000003</v>
      </c>
      <c r="I16" s="296"/>
      <c r="J16" s="375" t="s">
        <v>121</v>
      </c>
      <c r="K16" s="81"/>
      <c r="L16" s="296"/>
      <c r="M16" s="81"/>
      <c r="N16" s="296"/>
      <c r="O16" s="81"/>
      <c r="P16" s="296"/>
      <c r="Q16" s="81"/>
      <c r="R16" s="296"/>
      <c r="S16" s="81"/>
      <c r="T16" s="296"/>
      <c r="U16" s="81"/>
      <c r="V16" s="296"/>
      <c r="W16" s="81"/>
      <c r="X16" s="296"/>
      <c r="Y16" s="81"/>
      <c r="Z16" s="296"/>
      <c r="AA16" s="81"/>
      <c r="AB16" s="296"/>
      <c r="AC16" s="81"/>
      <c r="AD16" s="296"/>
      <c r="AE16" s="81"/>
      <c r="AF16" s="296"/>
      <c r="AG16" s="81"/>
      <c r="AH16" s="296"/>
      <c r="AI16" s="81"/>
      <c r="AJ16" s="296"/>
      <c r="AK16" s="81"/>
      <c r="AL16" s="88"/>
      <c r="AM16" s="64"/>
      <c r="AN16" s="64"/>
      <c r="AO16" s="64"/>
    </row>
    <row r="17" spans="1:41">
      <c r="A17" s="307">
        <v>36923</v>
      </c>
      <c r="B17" s="108" t="s">
        <v>14</v>
      </c>
      <c r="C17" s="375" t="s">
        <v>115</v>
      </c>
      <c r="D17" s="74" t="s">
        <v>15</v>
      </c>
      <c r="E17" s="375" t="s">
        <v>116</v>
      </c>
      <c r="F17" s="306"/>
      <c r="G17" s="261">
        <v>2</v>
      </c>
      <c r="H17" s="292">
        <f t="shared" si="0"/>
        <v>1.1200000000000001</v>
      </c>
      <c r="I17" s="296"/>
      <c r="J17" s="375" t="s">
        <v>122</v>
      </c>
      <c r="K17" s="81"/>
      <c r="L17" s="296"/>
      <c r="M17" s="81"/>
      <c r="N17" s="296"/>
      <c r="O17" s="81"/>
      <c r="P17" s="296"/>
      <c r="Q17" s="81"/>
      <c r="R17" s="296"/>
      <c r="S17" s="81"/>
      <c r="T17" s="296"/>
      <c r="U17" s="81"/>
      <c r="V17" s="296"/>
      <c r="W17" s="81"/>
      <c r="X17" s="296"/>
      <c r="Y17" s="81"/>
      <c r="Z17" s="296"/>
      <c r="AA17" s="81"/>
      <c r="AB17" s="296"/>
      <c r="AC17" s="81"/>
      <c r="AD17" s="296"/>
      <c r="AE17" s="81"/>
      <c r="AF17" s="296"/>
      <c r="AG17" s="81"/>
      <c r="AH17" s="296"/>
      <c r="AI17" s="81"/>
      <c r="AJ17" s="296"/>
      <c r="AK17" s="81"/>
      <c r="AL17" s="88"/>
      <c r="AM17" s="64"/>
      <c r="AN17" s="64"/>
      <c r="AO17" s="64"/>
    </row>
    <row r="18" spans="1:41">
      <c r="A18" s="308">
        <v>36927</v>
      </c>
      <c r="B18" s="108" t="s">
        <v>14</v>
      </c>
      <c r="C18" s="375" t="s">
        <v>112</v>
      </c>
      <c r="D18" s="74" t="s">
        <v>15</v>
      </c>
      <c r="E18" s="375" t="s">
        <v>113</v>
      </c>
      <c r="F18" s="306"/>
      <c r="G18" s="261">
        <v>5</v>
      </c>
      <c r="H18" s="292">
        <f t="shared" si="0"/>
        <v>2.8000000000000003</v>
      </c>
      <c r="I18" s="296"/>
      <c r="J18" s="375" t="s">
        <v>123</v>
      </c>
      <c r="K18" s="81"/>
      <c r="L18" s="296"/>
      <c r="M18" s="81"/>
      <c r="N18" s="296"/>
      <c r="O18" s="81"/>
      <c r="P18" s="296"/>
      <c r="Q18" s="81"/>
      <c r="R18" s="296"/>
      <c r="S18" s="81"/>
      <c r="T18" s="296"/>
      <c r="U18" s="81"/>
      <c r="V18" s="296"/>
      <c r="W18" s="81"/>
      <c r="X18" s="296"/>
      <c r="Y18" s="81"/>
      <c r="Z18" s="296"/>
      <c r="AA18" s="81"/>
      <c r="AB18" s="296"/>
      <c r="AC18" s="81"/>
      <c r="AD18" s="296"/>
      <c r="AE18" s="81"/>
      <c r="AF18" s="296"/>
      <c r="AG18" s="81"/>
      <c r="AH18" s="296"/>
      <c r="AI18" s="81"/>
      <c r="AJ18" s="296"/>
      <c r="AK18" s="81"/>
      <c r="AL18" s="88"/>
      <c r="AM18" s="64"/>
      <c r="AN18" s="64"/>
      <c r="AO18" s="64"/>
    </row>
    <row r="19" spans="1:41">
      <c r="A19" s="308">
        <v>36930</v>
      </c>
      <c r="B19" s="108" t="s">
        <v>14</v>
      </c>
      <c r="C19" s="375" t="s">
        <v>112</v>
      </c>
      <c r="D19" s="74" t="s">
        <v>15</v>
      </c>
      <c r="E19" s="375" t="s">
        <v>119</v>
      </c>
      <c r="F19" s="306"/>
      <c r="G19" s="261">
        <v>10</v>
      </c>
      <c r="H19" s="292">
        <f t="shared" si="0"/>
        <v>5.6000000000000005</v>
      </c>
      <c r="I19" s="296"/>
      <c r="J19" s="375" t="s">
        <v>124</v>
      </c>
      <c r="K19" s="81"/>
      <c r="L19" s="296"/>
      <c r="M19" s="81"/>
      <c r="N19" s="296"/>
      <c r="O19" s="81"/>
      <c r="P19" s="296"/>
      <c r="Q19" s="81"/>
      <c r="R19" s="296"/>
      <c r="S19" s="81"/>
      <c r="T19" s="296"/>
      <c r="U19" s="81"/>
      <c r="V19" s="296"/>
      <c r="W19" s="81"/>
      <c r="X19" s="296"/>
      <c r="Y19" s="81"/>
      <c r="Z19" s="296"/>
      <c r="AA19" s="81"/>
      <c r="AB19" s="296"/>
      <c r="AC19" s="81"/>
      <c r="AD19" s="296"/>
      <c r="AE19" s="81"/>
      <c r="AF19" s="296"/>
      <c r="AG19" s="81"/>
      <c r="AH19" s="296"/>
      <c r="AI19" s="81"/>
      <c r="AJ19" s="296"/>
      <c r="AK19" s="81"/>
      <c r="AL19" s="88"/>
      <c r="AM19" s="64"/>
      <c r="AN19" s="64"/>
      <c r="AO19" s="64"/>
    </row>
    <row r="20" spans="1:41">
      <c r="A20" s="308"/>
      <c r="B20" s="108" t="s">
        <v>14</v>
      </c>
      <c r="C20" s="375"/>
      <c r="D20" s="74" t="s">
        <v>15</v>
      </c>
      <c r="E20" s="375"/>
      <c r="F20" s="306"/>
      <c r="G20" s="261"/>
      <c r="H20" s="292">
        <f t="shared" si="0"/>
        <v>0</v>
      </c>
      <c r="I20" s="296"/>
      <c r="J20" s="375"/>
      <c r="K20" s="81"/>
      <c r="L20" s="296"/>
      <c r="M20" s="81"/>
      <c r="N20" s="296"/>
      <c r="O20" s="81"/>
      <c r="P20" s="296"/>
      <c r="Q20" s="81"/>
      <c r="R20" s="296"/>
      <c r="S20" s="81"/>
      <c r="T20" s="296"/>
      <c r="U20" s="81"/>
      <c r="V20" s="296"/>
      <c r="W20" s="81"/>
      <c r="X20" s="296"/>
      <c r="Y20" s="81"/>
      <c r="Z20" s="296"/>
      <c r="AA20" s="81"/>
      <c r="AB20" s="296"/>
      <c r="AC20" s="81"/>
      <c r="AD20" s="296"/>
      <c r="AE20" s="81"/>
      <c r="AF20" s="296"/>
      <c r="AG20" s="81"/>
      <c r="AH20" s="296"/>
      <c r="AI20" s="81"/>
      <c r="AJ20" s="296"/>
      <c r="AK20" s="81"/>
      <c r="AL20" s="88"/>
      <c r="AM20" s="64"/>
      <c r="AN20" s="64"/>
      <c r="AO20" s="64"/>
    </row>
    <row r="21" spans="1:41">
      <c r="A21" s="308"/>
      <c r="B21" s="108" t="s">
        <v>14</v>
      </c>
      <c r="C21" s="375"/>
      <c r="D21" s="74" t="s">
        <v>15</v>
      </c>
      <c r="E21" s="375"/>
      <c r="F21" s="306"/>
      <c r="G21" s="261"/>
      <c r="H21" s="292">
        <f t="shared" si="0"/>
        <v>0</v>
      </c>
      <c r="I21" s="296"/>
      <c r="J21" s="375"/>
      <c r="K21" s="81"/>
      <c r="L21" s="296"/>
      <c r="M21" s="81"/>
      <c r="N21" s="296"/>
      <c r="O21" s="81"/>
      <c r="P21" s="296"/>
      <c r="Q21" s="81"/>
      <c r="R21" s="296"/>
      <c r="S21" s="81"/>
      <c r="T21" s="296"/>
      <c r="U21" s="81"/>
      <c r="V21" s="296"/>
      <c r="W21" s="81"/>
      <c r="X21" s="296"/>
      <c r="Y21" s="81"/>
      <c r="Z21" s="296"/>
      <c r="AA21" s="81"/>
      <c r="AB21" s="296"/>
      <c r="AC21" s="81"/>
      <c r="AD21" s="296"/>
      <c r="AE21" s="81"/>
      <c r="AF21" s="296"/>
      <c r="AG21" s="81"/>
      <c r="AH21" s="296"/>
      <c r="AI21" s="81"/>
      <c r="AJ21" s="296"/>
      <c r="AK21" s="81"/>
      <c r="AL21" s="88"/>
      <c r="AM21" s="64"/>
      <c r="AN21" s="64"/>
      <c r="AO21" s="64"/>
    </row>
    <row r="22" spans="1:41">
      <c r="A22" s="308"/>
      <c r="B22" s="108" t="s">
        <v>14</v>
      </c>
      <c r="C22" s="375"/>
      <c r="D22" s="74" t="s">
        <v>15</v>
      </c>
      <c r="E22" s="375"/>
      <c r="F22" s="306"/>
      <c r="G22" s="261"/>
      <c r="H22" s="292">
        <f t="shared" si="0"/>
        <v>0</v>
      </c>
      <c r="I22" s="296"/>
      <c r="J22" s="375"/>
      <c r="K22" s="81"/>
      <c r="L22" s="296"/>
      <c r="M22" s="81"/>
      <c r="N22" s="296"/>
      <c r="O22" s="81"/>
      <c r="P22" s="296"/>
      <c r="Q22" s="81"/>
      <c r="R22" s="296"/>
      <c r="S22" s="81"/>
      <c r="T22" s="296"/>
      <c r="U22" s="81"/>
      <c r="V22" s="296"/>
      <c r="W22" s="81"/>
      <c r="X22" s="296"/>
      <c r="Y22" s="81"/>
      <c r="Z22" s="296"/>
      <c r="AA22" s="81"/>
      <c r="AB22" s="296"/>
      <c r="AC22" s="81"/>
      <c r="AD22" s="296"/>
      <c r="AE22" s="81"/>
      <c r="AF22" s="296"/>
      <c r="AG22" s="81"/>
      <c r="AH22" s="296"/>
      <c r="AI22" s="81"/>
      <c r="AJ22" s="296"/>
      <c r="AK22" s="81"/>
      <c r="AL22" s="88"/>
      <c r="AM22" s="64"/>
      <c r="AN22" s="64"/>
      <c r="AO22" s="64"/>
    </row>
    <row r="23" spans="1:41">
      <c r="A23" s="308"/>
      <c r="B23" s="108" t="s">
        <v>14</v>
      </c>
      <c r="C23" s="375"/>
      <c r="D23" s="74" t="s">
        <v>15</v>
      </c>
      <c r="E23" s="375"/>
      <c r="F23" s="306"/>
      <c r="G23" s="261"/>
      <c r="H23" s="292">
        <f t="shared" si="0"/>
        <v>0</v>
      </c>
      <c r="I23" s="296"/>
      <c r="J23" s="375"/>
      <c r="K23" s="81"/>
      <c r="L23" s="296"/>
      <c r="M23" s="81"/>
      <c r="N23" s="296"/>
      <c r="O23" s="81"/>
      <c r="P23" s="296"/>
      <c r="Q23" s="81"/>
      <c r="R23" s="296"/>
      <c r="S23" s="81"/>
      <c r="T23" s="296"/>
      <c r="U23" s="81"/>
      <c r="V23" s="296"/>
      <c r="W23" s="81"/>
      <c r="X23" s="296"/>
      <c r="Y23" s="81"/>
      <c r="Z23" s="296"/>
      <c r="AA23" s="81"/>
      <c r="AB23" s="296"/>
      <c r="AC23" s="81"/>
      <c r="AD23" s="296"/>
      <c r="AE23" s="81"/>
      <c r="AF23" s="296"/>
      <c r="AG23" s="81"/>
      <c r="AH23" s="296"/>
      <c r="AI23" s="81"/>
      <c r="AJ23" s="296"/>
      <c r="AK23" s="81"/>
      <c r="AL23" s="88"/>
      <c r="AM23" s="64"/>
      <c r="AN23" s="64"/>
      <c r="AO23" s="64"/>
    </row>
    <row r="24" spans="1:41">
      <c r="A24" s="308"/>
      <c r="B24" s="108" t="s">
        <v>14</v>
      </c>
      <c r="C24" s="375"/>
      <c r="D24" s="74" t="s">
        <v>15</v>
      </c>
      <c r="E24" s="375"/>
      <c r="F24" s="306"/>
      <c r="G24" s="261"/>
      <c r="H24" s="292">
        <f t="shared" si="0"/>
        <v>0</v>
      </c>
      <c r="I24" s="296"/>
      <c r="J24" s="375"/>
      <c r="K24" s="81"/>
      <c r="L24" s="296"/>
      <c r="M24" s="81"/>
      <c r="N24" s="296"/>
      <c r="O24" s="81"/>
      <c r="P24" s="296"/>
      <c r="Q24" s="81"/>
      <c r="R24" s="296"/>
      <c r="S24" s="81"/>
      <c r="T24" s="296"/>
      <c r="U24" s="81"/>
      <c r="V24" s="296"/>
      <c r="W24" s="81"/>
      <c r="X24" s="296"/>
      <c r="Y24" s="81"/>
      <c r="Z24" s="296"/>
      <c r="AA24" s="81"/>
      <c r="AB24" s="296"/>
      <c r="AC24" s="81"/>
      <c r="AD24" s="296"/>
      <c r="AE24" s="81"/>
      <c r="AF24" s="296"/>
      <c r="AG24" s="81"/>
      <c r="AH24" s="296"/>
      <c r="AI24" s="81"/>
      <c r="AJ24" s="296"/>
      <c r="AK24" s="81"/>
      <c r="AL24" s="88"/>
      <c r="AM24" s="64"/>
      <c r="AN24" s="64"/>
      <c r="AO24" s="64"/>
    </row>
    <row r="25" spans="1:41">
      <c r="A25" s="308"/>
      <c r="B25" s="108" t="s">
        <v>14</v>
      </c>
      <c r="C25" s="375"/>
      <c r="D25" s="74" t="s">
        <v>15</v>
      </c>
      <c r="E25" s="375"/>
      <c r="F25" s="306"/>
      <c r="G25" s="261"/>
      <c r="H25" s="292">
        <f t="shared" si="0"/>
        <v>0</v>
      </c>
      <c r="I25" s="296"/>
      <c r="J25" s="375"/>
      <c r="K25" s="81"/>
      <c r="L25" s="296"/>
      <c r="M25" s="81"/>
      <c r="N25" s="296"/>
      <c r="O25" s="81"/>
      <c r="P25" s="296"/>
      <c r="Q25" s="81"/>
      <c r="R25" s="296"/>
      <c r="S25" s="81"/>
      <c r="T25" s="296"/>
      <c r="U25" s="81"/>
      <c r="V25" s="296"/>
      <c r="W25" s="81"/>
      <c r="X25" s="296"/>
      <c r="Y25" s="81"/>
      <c r="Z25" s="296"/>
      <c r="AA25" s="81"/>
      <c r="AB25" s="296"/>
      <c r="AC25" s="81"/>
      <c r="AD25" s="296"/>
      <c r="AE25" s="81"/>
      <c r="AF25" s="296"/>
      <c r="AG25" s="81"/>
      <c r="AH25" s="296"/>
      <c r="AI25" s="81"/>
      <c r="AJ25" s="296"/>
      <c r="AK25" s="81"/>
      <c r="AL25" s="88"/>
      <c r="AM25" s="64"/>
      <c r="AN25" s="64"/>
      <c r="AO25" s="64"/>
    </row>
    <row r="26" spans="1:41">
      <c r="A26" s="308"/>
      <c r="B26" s="108" t="s">
        <v>14</v>
      </c>
      <c r="C26" s="375"/>
      <c r="D26" s="74" t="s">
        <v>15</v>
      </c>
      <c r="E26" s="375"/>
      <c r="F26" s="306"/>
      <c r="G26" s="261"/>
      <c r="H26" s="292">
        <f t="shared" si="0"/>
        <v>0</v>
      </c>
      <c r="I26" s="296"/>
      <c r="J26" s="375"/>
      <c r="K26" s="81"/>
      <c r="L26" s="296"/>
      <c r="M26" s="81"/>
      <c r="N26" s="296"/>
      <c r="O26" s="81"/>
      <c r="P26" s="296"/>
      <c r="Q26" s="81"/>
      <c r="R26" s="296"/>
      <c r="S26" s="81"/>
      <c r="T26" s="296"/>
      <c r="U26" s="81"/>
      <c r="V26" s="296"/>
      <c r="W26" s="81"/>
      <c r="X26" s="296"/>
      <c r="Y26" s="81"/>
      <c r="Z26" s="296"/>
      <c r="AA26" s="81"/>
      <c r="AB26" s="296"/>
      <c r="AC26" s="81"/>
      <c r="AD26" s="296"/>
      <c r="AE26" s="81"/>
      <c r="AF26" s="296"/>
      <c r="AG26" s="81"/>
      <c r="AH26" s="296"/>
      <c r="AI26" s="81"/>
      <c r="AJ26" s="296"/>
      <c r="AK26" s="81"/>
      <c r="AL26" s="88"/>
      <c r="AM26" s="64"/>
      <c r="AN26" s="64"/>
      <c r="AO26" s="64"/>
    </row>
    <row r="27" spans="1:41">
      <c r="A27" s="308"/>
      <c r="B27" s="108" t="s">
        <v>14</v>
      </c>
      <c r="C27" s="375"/>
      <c r="D27" s="74" t="s">
        <v>15</v>
      </c>
      <c r="E27" s="375"/>
      <c r="F27" s="306"/>
      <c r="G27" s="261"/>
      <c r="H27" s="292">
        <f t="shared" si="0"/>
        <v>0</v>
      </c>
      <c r="I27" s="296"/>
      <c r="J27" s="375"/>
      <c r="K27" s="81"/>
      <c r="L27" s="296"/>
      <c r="M27" s="81"/>
      <c r="N27" s="296"/>
      <c r="O27" s="81"/>
      <c r="P27" s="296"/>
      <c r="Q27" s="81"/>
      <c r="R27" s="296"/>
      <c r="S27" s="81"/>
      <c r="T27" s="296"/>
      <c r="U27" s="81"/>
      <c r="V27" s="296"/>
      <c r="W27" s="81"/>
      <c r="X27" s="296"/>
      <c r="Y27" s="81"/>
      <c r="Z27" s="296"/>
      <c r="AA27" s="81"/>
      <c r="AB27" s="296"/>
      <c r="AC27" s="81"/>
      <c r="AD27" s="296"/>
      <c r="AE27" s="81"/>
      <c r="AF27" s="296"/>
      <c r="AG27" s="81"/>
      <c r="AH27" s="296"/>
      <c r="AI27" s="81"/>
      <c r="AJ27" s="296"/>
      <c r="AK27" s="81"/>
      <c r="AL27" s="88"/>
      <c r="AM27" s="64"/>
      <c r="AN27" s="64"/>
      <c r="AO27" s="64"/>
    </row>
    <row r="28" spans="1:41">
      <c r="A28" s="308"/>
      <c r="B28" s="108" t="s">
        <v>14</v>
      </c>
      <c r="C28" s="375"/>
      <c r="D28" s="74" t="s">
        <v>15</v>
      </c>
      <c r="E28" s="375"/>
      <c r="F28" s="306"/>
      <c r="G28" s="261"/>
      <c r="H28" s="292">
        <f t="shared" si="0"/>
        <v>0</v>
      </c>
      <c r="I28" s="296"/>
      <c r="J28" s="375"/>
      <c r="K28" s="81"/>
      <c r="L28" s="296"/>
      <c r="M28" s="81"/>
      <c r="N28" s="296"/>
      <c r="O28" s="81"/>
      <c r="P28" s="296"/>
      <c r="Q28" s="81"/>
      <c r="R28" s="296"/>
      <c r="S28" s="81"/>
      <c r="T28" s="296"/>
      <c r="U28" s="81"/>
      <c r="V28" s="296"/>
      <c r="W28" s="81"/>
      <c r="X28" s="296"/>
      <c r="Y28" s="81"/>
      <c r="Z28" s="296"/>
      <c r="AA28" s="81"/>
      <c r="AB28" s="296"/>
      <c r="AC28" s="81"/>
      <c r="AD28" s="296"/>
      <c r="AE28" s="81"/>
      <c r="AF28" s="296"/>
      <c r="AG28" s="81"/>
      <c r="AH28" s="296"/>
      <c r="AI28" s="81"/>
      <c r="AJ28" s="296"/>
      <c r="AK28" s="81"/>
      <c r="AL28" s="88"/>
      <c r="AM28" s="64"/>
      <c r="AN28" s="64"/>
      <c r="AO28" s="64"/>
    </row>
    <row r="29" spans="1:41">
      <c r="A29" s="308"/>
      <c r="B29" s="108" t="s">
        <v>14</v>
      </c>
      <c r="C29" s="375"/>
      <c r="D29" s="74" t="s">
        <v>15</v>
      </c>
      <c r="E29" s="375"/>
      <c r="F29" s="306"/>
      <c r="G29" s="261"/>
      <c r="H29" s="292">
        <f t="shared" si="0"/>
        <v>0</v>
      </c>
      <c r="I29" s="296"/>
      <c r="J29" s="375"/>
      <c r="K29" s="81"/>
      <c r="L29" s="296"/>
      <c r="M29" s="81"/>
      <c r="N29" s="296"/>
      <c r="O29" s="81"/>
      <c r="P29" s="296"/>
      <c r="Q29" s="81"/>
      <c r="R29" s="296"/>
      <c r="S29" s="81"/>
      <c r="T29" s="296"/>
      <c r="U29" s="81"/>
      <c r="V29" s="296"/>
      <c r="W29" s="81"/>
      <c r="X29" s="296"/>
      <c r="Y29" s="81"/>
      <c r="Z29" s="296"/>
      <c r="AA29" s="81"/>
      <c r="AB29" s="296"/>
      <c r="AC29" s="81"/>
      <c r="AD29" s="296"/>
      <c r="AE29" s="81"/>
      <c r="AF29" s="296"/>
      <c r="AG29" s="81"/>
      <c r="AH29" s="296"/>
      <c r="AI29" s="81"/>
      <c r="AJ29" s="296"/>
      <c r="AK29" s="81"/>
      <c r="AL29" s="88"/>
      <c r="AM29" s="64"/>
      <c r="AN29" s="64"/>
      <c r="AO29" s="64"/>
    </row>
    <row r="30" spans="1:41">
      <c r="A30" s="308"/>
      <c r="B30" s="108" t="s">
        <v>14</v>
      </c>
      <c r="C30" s="375"/>
      <c r="D30" s="74" t="s">
        <v>15</v>
      </c>
      <c r="E30" s="375"/>
      <c r="F30" s="306"/>
      <c r="G30" s="261"/>
      <c r="H30" s="292">
        <f t="shared" si="0"/>
        <v>0</v>
      </c>
      <c r="I30" s="296"/>
      <c r="J30" s="375"/>
      <c r="K30" s="81"/>
      <c r="L30" s="296"/>
      <c r="M30" s="81"/>
      <c r="N30" s="296"/>
      <c r="O30" s="81"/>
      <c r="P30" s="296"/>
      <c r="Q30" s="81"/>
      <c r="R30" s="296"/>
      <c r="S30" s="81"/>
      <c r="T30" s="296"/>
      <c r="U30" s="81"/>
      <c r="V30" s="296"/>
      <c r="W30" s="81"/>
      <c r="X30" s="296"/>
      <c r="Y30" s="81"/>
      <c r="Z30" s="296"/>
      <c r="AA30" s="81"/>
      <c r="AB30" s="296"/>
      <c r="AC30" s="81"/>
      <c r="AD30" s="296"/>
      <c r="AE30" s="81"/>
      <c r="AF30" s="296"/>
      <c r="AG30" s="81"/>
      <c r="AH30" s="296"/>
      <c r="AI30" s="81"/>
      <c r="AJ30" s="296"/>
      <c r="AK30" s="81"/>
      <c r="AL30" s="88"/>
      <c r="AM30" s="64"/>
      <c r="AN30" s="64"/>
      <c r="AO30" s="64"/>
    </row>
    <row r="31" spans="1:41">
      <c r="A31" s="308"/>
      <c r="B31" s="108" t="s">
        <v>14</v>
      </c>
      <c r="C31" s="375"/>
      <c r="D31" s="74" t="s">
        <v>15</v>
      </c>
      <c r="E31" s="375"/>
      <c r="F31" s="306"/>
      <c r="G31" s="261"/>
      <c r="H31" s="292">
        <f t="shared" si="0"/>
        <v>0</v>
      </c>
      <c r="I31" s="296"/>
      <c r="J31" s="375"/>
      <c r="K31" s="81"/>
      <c r="L31" s="296"/>
      <c r="M31" s="81"/>
      <c r="N31" s="296"/>
      <c r="O31" s="81"/>
      <c r="P31" s="296"/>
      <c r="Q31" s="81"/>
      <c r="R31" s="296"/>
      <c r="S31" s="81"/>
      <c r="T31" s="296"/>
      <c r="U31" s="81"/>
      <c r="V31" s="296"/>
      <c r="W31" s="81"/>
      <c r="X31" s="296"/>
      <c r="Y31" s="81"/>
      <c r="Z31" s="296"/>
      <c r="AA31" s="81"/>
      <c r="AB31" s="296"/>
      <c r="AC31" s="81"/>
      <c r="AD31" s="296"/>
      <c r="AE31" s="81"/>
      <c r="AF31" s="296"/>
      <c r="AG31" s="81"/>
      <c r="AH31" s="296"/>
      <c r="AI31" s="81"/>
      <c r="AJ31" s="296"/>
      <c r="AK31" s="81"/>
      <c r="AL31" s="88"/>
      <c r="AM31" s="64"/>
      <c r="AN31" s="64"/>
      <c r="AO31" s="64"/>
    </row>
    <row r="32" spans="1:41">
      <c r="A32" s="308"/>
      <c r="B32" s="108" t="s">
        <v>14</v>
      </c>
      <c r="C32" s="375"/>
      <c r="D32" s="74" t="s">
        <v>15</v>
      </c>
      <c r="E32" s="375"/>
      <c r="F32" s="306"/>
      <c r="G32" s="261"/>
      <c r="H32" s="292">
        <f t="shared" si="0"/>
        <v>0</v>
      </c>
      <c r="I32" s="296"/>
      <c r="J32" s="375"/>
      <c r="K32" s="81"/>
      <c r="L32" s="296"/>
      <c r="M32" s="81"/>
      <c r="N32" s="296"/>
      <c r="O32" s="81"/>
      <c r="P32" s="296"/>
      <c r="Q32" s="81"/>
      <c r="R32" s="296"/>
      <c r="S32" s="81"/>
      <c r="T32" s="296"/>
      <c r="U32" s="81"/>
      <c r="V32" s="296"/>
      <c r="W32" s="81"/>
      <c r="X32" s="296"/>
      <c r="Y32" s="81"/>
      <c r="Z32" s="296"/>
      <c r="AA32" s="81"/>
      <c r="AB32" s="296"/>
      <c r="AC32" s="81"/>
      <c r="AD32" s="296"/>
      <c r="AE32" s="81"/>
      <c r="AF32" s="296"/>
      <c r="AG32" s="81"/>
      <c r="AH32" s="296"/>
      <c r="AI32" s="81"/>
      <c r="AJ32" s="296"/>
      <c r="AK32" s="81"/>
      <c r="AL32" s="88"/>
      <c r="AM32" s="64"/>
      <c r="AN32" s="64"/>
      <c r="AO32" s="64"/>
    </row>
    <row r="33" spans="1:41">
      <c r="A33" s="308"/>
      <c r="B33" s="108" t="s">
        <v>14</v>
      </c>
      <c r="C33" s="375"/>
      <c r="D33" s="74" t="s">
        <v>15</v>
      </c>
      <c r="E33" s="375"/>
      <c r="F33" s="306"/>
      <c r="G33" s="261"/>
      <c r="H33" s="292">
        <f t="shared" si="0"/>
        <v>0</v>
      </c>
      <c r="I33" s="296"/>
      <c r="J33" s="375"/>
      <c r="K33" s="81"/>
      <c r="L33" s="296"/>
      <c r="M33" s="81"/>
      <c r="N33" s="296"/>
      <c r="O33" s="81"/>
      <c r="P33" s="296"/>
      <c r="Q33" s="81"/>
      <c r="R33" s="296"/>
      <c r="S33" s="81"/>
      <c r="T33" s="296"/>
      <c r="U33" s="81"/>
      <c r="V33" s="296"/>
      <c r="W33" s="81"/>
      <c r="X33" s="296"/>
      <c r="Y33" s="81"/>
      <c r="Z33" s="296"/>
      <c r="AA33" s="81"/>
      <c r="AB33" s="296"/>
      <c r="AC33" s="81"/>
      <c r="AD33" s="296"/>
      <c r="AE33" s="81"/>
      <c r="AF33" s="296"/>
      <c r="AG33" s="81"/>
      <c r="AH33" s="296"/>
      <c r="AI33" s="81"/>
      <c r="AJ33" s="296"/>
      <c r="AK33" s="81"/>
      <c r="AL33" s="88"/>
      <c r="AM33" s="64"/>
      <c r="AN33" s="64"/>
      <c r="AO33" s="64"/>
    </row>
    <row r="34" spans="1:41">
      <c r="A34" s="308"/>
      <c r="B34" s="108" t="s">
        <v>14</v>
      </c>
      <c r="C34" s="375"/>
      <c r="D34" s="74" t="s">
        <v>15</v>
      </c>
      <c r="E34" s="375"/>
      <c r="F34" s="306"/>
      <c r="G34" s="261"/>
      <c r="H34" s="292">
        <f t="shared" si="0"/>
        <v>0</v>
      </c>
      <c r="I34" s="296"/>
      <c r="J34" s="375"/>
      <c r="K34" s="81"/>
      <c r="L34" s="296"/>
      <c r="M34" s="81"/>
      <c r="N34" s="296"/>
      <c r="O34" s="81"/>
      <c r="P34" s="296"/>
      <c r="Q34" s="81"/>
      <c r="R34" s="296"/>
      <c r="S34" s="81"/>
      <c r="T34" s="296"/>
      <c r="U34" s="81"/>
      <c r="V34" s="296"/>
      <c r="W34" s="81"/>
      <c r="X34" s="296"/>
      <c r="Y34" s="81"/>
      <c r="Z34" s="296"/>
      <c r="AA34" s="81"/>
      <c r="AB34" s="296"/>
      <c r="AC34" s="81"/>
      <c r="AD34" s="296"/>
      <c r="AE34" s="81"/>
      <c r="AF34" s="296"/>
      <c r="AG34" s="81"/>
      <c r="AH34" s="296"/>
      <c r="AI34" s="81"/>
      <c r="AJ34" s="296"/>
      <c r="AK34" s="81"/>
      <c r="AL34" s="88"/>
      <c r="AM34" s="64"/>
      <c r="AN34" s="64"/>
      <c r="AO34" s="64"/>
    </row>
    <row r="35" spans="1:41">
      <c r="A35" s="308"/>
      <c r="B35" s="108" t="s">
        <v>14</v>
      </c>
      <c r="C35" s="375"/>
      <c r="D35" s="74" t="s">
        <v>15</v>
      </c>
      <c r="E35" s="375"/>
      <c r="F35" s="306"/>
      <c r="G35" s="261"/>
      <c r="H35" s="292">
        <f t="shared" si="0"/>
        <v>0</v>
      </c>
      <c r="I35" s="296"/>
      <c r="J35" s="375"/>
      <c r="K35" s="81"/>
      <c r="L35" s="296"/>
      <c r="M35" s="81"/>
      <c r="N35" s="296"/>
      <c r="O35" s="81"/>
      <c r="P35" s="296"/>
      <c r="Q35" s="81"/>
      <c r="R35" s="296"/>
      <c r="S35" s="81"/>
      <c r="T35" s="296"/>
      <c r="U35" s="81"/>
      <c r="V35" s="296"/>
      <c r="W35" s="81"/>
      <c r="X35" s="296"/>
      <c r="Y35" s="81"/>
      <c r="Z35" s="296"/>
      <c r="AA35" s="81"/>
      <c r="AB35" s="296"/>
      <c r="AC35" s="81"/>
      <c r="AD35" s="296"/>
      <c r="AE35" s="81"/>
      <c r="AF35" s="296"/>
      <c r="AG35" s="81"/>
      <c r="AH35" s="296"/>
      <c r="AI35" s="81"/>
      <c r="AJ35" s="296"/>
      <c r="AK35" s="81"/>
      <c r="AL35" s="88"/>
      <c r="AM35" s="64"/>
      <c r="AN35" s="64"/>
      <c r="AO35" s="64"/>
    </row>
    <row r="36" spans="1:41">
      <c r="A36" s="308"/>
      <c r="B36" s="108" t="s">
        <v>14</v>
      </c>
      <c r="C36" s="375"/>
      <c r="D36" s="74" t="s">
        <v>15</v>
      </c>
      <c r="E36" s="375"/>
      <c r="F36" s="306"/>
      <c r="G36" s="261"/>
      <c r="H36" s="292">
        <f t="shared" si="0"/>
        <v>0</v>
      </c>
      <c r="I36" s="296"/>
      <c r="J36" s="375"/>
      <c r="K36" s="81"/>
      <c r="L36" s="296"/>
      <c r="M36" s="81"/>
      <c r="N36" s="296"/>
      <c r="O36" s="81"/>
      <c r="P36" s="296"/>
      <c r="Q36" s="81"/>
      <c r="R36" s="296"/>
      <c r="S36" s="81"/>
      <c r="T36" s="296"/>
      <c r="U36" s="81"/>
      <c r="V36" s="296"/>
      <c r="W36" s="81"/>
      <c r="X36" s="296"/>
      <c r="Y36" s="81"/>
      <c r="Z36" s="296"/>
      <c r="AA36" s="81"/>
      <c r="AB36" s="296"/>
      <c r="AC36" s="81"/>
      <c r="AD36" s="296"/>
      <c r="AE36" s="81"/>
      <c r="AF36" s="296"/>
      <c r="AG36" s="81"/>
      <c r="AH36" s="296"/>
      <c r="AI36" s="81"/>
      <c r="AJ36" s="296"/>
      <c r="AK36" s="81"/>
      <c r="AL36" s="88"/>
      <c r="AM36" s="64"/>
      <c r="AN36" s="64"/>
      <c r="AO36" s="64"/>
    </row>
    <row r="37" spans="1:41">
      <c r="A37" s="307"/>
      <c r="B37" s="108" t="s">
        <v>14</v>
      </c>
      <c r="C37" s="375"/>
      <c r="D37" s="74" t="s">
        <v>15</v>
      </c>
      <c r="E37" s="375"/>
      <c r="F37" s="306"/>
      <c r="G37" s="261"/>
      <c r="H37" s="292">
        <f>+G37*$I$10</f>
        <v>0</v>
      </c>
      <c r="I37" s="296"/>
      <c r="J37" s="375"/>
      <c r="K37" s="81"/>
      <c r="L37" s="296"/>
      <c r="M37" s="81"/>
      <c r="N37" s="296"/>
      <c r="O37" s="81"/>
      <c r="P37" s="296"/>
      <c r="Q37" s="81"/>
      <c r="R37" s="296"/>
      <c r="S37" s="81"/>
      <c r="T37" s="296"/>
      <c r="U37" s="81"/>
      <c r="V37" s="296"/>
      <c r="W37" s="81"/>
      <c r="X37" s="296"/>
      <c r="Y37" s="81"/>
      <c r="Z37" s="296"/>
      <c r="AA37" s="81"/>
      <c r="AB37" s="296"/>
      <c r="AC37" s="81"/>
      <c r="AD37" s="296"/>
      <c r="AE37" s="81"/>
      <c r="AF37" s="296"/>
      <c r="AG37" s="81"/>
      <c r="AH37" s="296"/>
      <c r="AI37" s="81"/>
      <c r="AJ37" s="296"/>
      <c r="AK37" s="81"/>
      <c r="AL37" s="88"/>
      <c r="AM37" s="64"/>
      <c r="AN37" s="64"/>
      <c r="AO37" s="64"/>
    </row>
    <row r="38" spans="1:41">
      <c r="A38" s="307"/>
      <c r="B38" s="108" t="s">
        <v>14</v>
      </c>
      <c r="C38" s="375"/>
      <c r="D38" s="74" t="s">
        <v>15</v>
      </c>
      <c r="E38" s="375"/>
      <c r="F38" s="306"/>
      <c r="G38" s="261"/>
      <c r="H38" s="292">
        <f>+G38*$I$10</f>
        <v>0</v>
      </c>
      <c r="I38" s="296"/>
      <c r="J38" s="375"/>
      <c r="K38" s="81"/>
      <c r="L38" s="296"/>
      <c r="M38" s="81"/>
      <c r="N38" s="296"/>
      <c r="O38" s="81"/>
      <c r="P38" s="296"/>
      <c r="Q38" s="81"/>
      <c r="R38" s="296"/>
      <c r="S38" s="81"/>
      <c r="T38" s="296"/>
      <c r="U38" s="81"/>
      <c r="V38" s="296"/>
      <c r="W38" s="81"/>
      <c r="X38" s="296"/>
      <c r="Y38" s="81"/>
      <c r="Z38" s="296"/>
      <c r="AA38" s="81"/>
      <c r="AB38" s="296"/>
      <c r="AC38" s="81"/>
      <c r="AD38" s="296"/>
      <c r="AE38" s="81"/>
      <c r="AF38" s="296"/>
      <c r="AG38" s="81"/>
      <c r="AH38" s="296"/>
      <c r="AI38" s="81"/>
      <c r="AJ38" s="296"/>
      <c r="AK38" s="81"/>
      <c r="AL38" s="88"/>
      <c r="AM38" s="64"/>
      <c r="AN38" s="64"/>
      <c r="AO38" s="64"/>
    </row>
    <row r="39" spans="1:41">
      <c r="A39" s="307"/>
      <c r="B39" s="108" t="s">
        <v>14</v>
      </c>
      <c r="C39" s="375"/>
      <c r="D39" s="74" t="s">
        <v>15</v>
      </c>
      <c r="E39" s="375"/>
      <c r="F39" s="306"/>
      <c r="G39" s="261"/>
      <c r="H39" s="292">
        <f>+G39*$I$10</f>
        <v>0</v>
      </c>
      <c r="I39" s="296"/>
      <c r="J39" s="375"/>
      <c r="K39" s="81"/>
      <c r="L39" s="296"/>
      <c r="M39" s="81"/>
      <c r="N39" s="296"/>
      <c r="O39" s="81"/>
      <c r="P39" s="296"/>
      <c r="Q39" s="81"/>
      <c r="R39" s="296"/>
      <c r="S39" s="81"/>
      <c r="T39" s="296"/>
      <c r="U39" s="81"/>
      <c r="V39" s="296"/>
      <c r="W39" s="81"/>
      <c r="X39" s="296"/>
      <c r="Y39" s="81"/>
      <c r="Z39" s="296"/>
      <c r="AA39" s="81"/>
      <c r="AB39" s="296"/>
      <c r="AC39" s="81"/>
      <c r="AD39" s="296"/>
      <c r="AE39" s="81"/>
      <c r="AF39" s="296"/>
      <c r="AG39" s="81"/>
      <c r="AH39" s="296"/>
      <c r="AI39" s="81"/>
      <c r="AJ39" s="296"/>
      <c r="AK39" s="81"/>
      <c r="AL39" s="88"/>
      <c r="AM39" s="64"/>
      <c r="AN39" s="64"/>
      <c r="AO39" s="64"/>
    </row>
    <row r="40" spans="1:41" ht="17.25">
      <c r="A40" s="307"/>
      <c r="B40" s="108" t="s">
        <v>14</v>
      </c>
      <c r="C40" s="375"/>
      <c r="D40" s="74" t="s">
        <v>15</v>
      </c>
      <c r="E40" s="375"/>
      <c r="F40" s="306"/>
      <c r="G40" s="261"/>
      <c r="H40" s="292">
        <f>+G40*$I$10</f>
        <v>0</v>
      </c>
      <c r="I40" s="296"/>
      <c r="J40" s="375"/>
      <c r="K40" s="297"/>
      <c r="L40" s="297"/>
      <c r="M40" s="81"/>
      <c r="N40" s="297"/>
      <c r="O40" s="81"/>
      <c r="P40" s="297"/>
      <c r="Q40" s="81"/>
      <c r="R40" s="297"/>
      <c r="S40" s="81"/>
      <c r="T40" s="297"/>
      <c r="U40" s="81"/>
      <c r="V40" s="297"/>
      <c r="W40" s="81"/>
      <c r="X40" s="297"/>
      <c r="Y40" s="81"/>
      <c r="Z40" s="297"/>
      <c r="AA40" s="81"/>
      <c r="AB40" s="297"/>
      <c r="AC40" s="81"/>
      <c r="AD40" s="297"/>
      <c r="AE40" s="81"/>
      <c r="AF40" s="297"/>
      <c r="AG40" s="81"/>
      <c r="AH40" s="297"/>
      <c r="AI40" s="81"/>
      <c r="AJ40" s="297"/>
      <c r="AK40" s="81"/>
      <c r="AL40" s="88"/>
      <c r="AM40" s="64"/>
      <c r="AN40" s="64"/>
      <c r="AO40" s="64"/>
    </row>
    <row r="41" spans="1:41">
      <c r="A41" s="42"/>
      <c r="B41" s="262"/>
      <c r="C41" s="454" t="s">
        <v>125</v>
      </c>
      <c r="D41" s="454"/>
      <c r="E41" s="454"/>
      <c r="F41" s="268"/>
      <c r="G41" s="269">
        <f>SUM(G11:G40)</f>
        <v>51</v>
      </c>
      <c r="H41" s="270">
        <f>ROUNDUP(SUM(H11:H40),2)</f>
        <v>28.56</v>
      </c>
      <c r="I41" s="296"/>
      <c r="J41" s="296"/>
      <c r="K41" s="43"/>
      <c r="L41" s="47"/>
      <c r="M41" s="43"/>
      <c r="N41" s="47"/>
      <c r="O41" s="43"/>
      <c r="P41" s="47"/>
      <c r="Q41" s="43"/>
      <c r="R41" s="47"/>
      <c r="S41" s="43"/>
      <c r="T41" s="47"/>
      <c r="U41" s="43"/>
      <c r="V41" s="47"/>
      <c r="W41" s="43"/>
      <c r="X41" s="47"/>
      <c r="Y41" s="43"/>
      <c r="Z41" s="47"/>
      <c r="AA41" s="43"/>
      <c r="AB41" s="47"/>
      <c r="AC41" s="43"/>
      <c r="AD41" s="47"/>
      <c r="AE41" s="43"/>
      <c r="AF41" s="47"/>
      <c r="AG41" s="43"/>
      <c r="AH41" s="47"/>
      <c r="AI41" s="43"/>
      <c r="AJ41" s="47"/>
      <c r="AK41" s="43"/>
      <c r="AL41" s="88"/>
      <c r="AM41" s="64"/>
      <c r="AN41" s="64"/>
      <c r="AO41" s="64"/>
    </row>
    <row r="42" spans="1:41">
      <c r="A42" s="42"/>
      <c r="B42" s="262"/>
      <c r="C42" s="264"/>
      <c r="D42" s="264"/>
      <c r="E42" s="264"/>
      <c r="F42" s="266"/>
      <c r="G42" s="267"/>
      <c r="H42" s="47"/>
      <c r="I42" s="296"/>
      <c r="J42" s="296"/>
      <c r="K42" s="43"/>
      <c r="L42" s="47"/>
      <c r="M42" s="43"/>
      <c r="N42" s="47"/>
      <c r="O42" s="43"/>
      <c r="P42" s="47"/>
      <c r="Q42" s="43"/>
      <c r="R42" s="47"/>
      <c r="S42" s="43"/>
      <c r="T42" s="47"/>
      <c r="U42" s="43"/>
      <c r="V42" s="47"/>
      <c r="W42" s="43"/>
      <c r="X42" s="47"/>
      <c r="Y42" s="43"/>
      <c r="Z42" s="47"/>
      <c r="AA42" s="43"/>
      <c r="AB42" s="47"/>
      <c r="AC42" s="43"/>
      <c r="AD42" s="47"/>
      <c r="AE42" s="43"/>
      <c r="AF42" s="47"/>
      <c r="AG42" s="43"/>
      <c r="AH42" s="47"/>
      <c r="AI42" s="43"/>
      <c r="AJ42" s="47"/>
      <c r="AK42" s="43"/>
      <c r="AL42" s="88"/>
      <c r="AM42" s="64"/>
      <c r="AN42" s="64"/>
      <c r="AO42" s="64"/>
    </row>
    <row r="43" spans="1:41" s="66" customFormat="1" ht="18" thickBot="1">
      <c r="A43" s="46"/>
      <c r="B43" s="38"/>
      <c r="C43" s="299"/>
      <c r="D43" s="48"/>
      <c r="E43" s="39"/>
      <c r="F43" s="39"/>
      <c r="G43" s="39"/>
      <c r="H43" s="37"/>
      <c r="I43" s="297"/>
      <c r="J43" s="37"/>
      <c r="K43" s="43"/>
      <c r="L43" s="37"/>
      <c r="M43" s="43"/>
      <c r="N43" s="37"/>
      <c r="O43" s="43"/>
      <c r="P43" s="37"/>
      <c r="Q43" s="43"/>
      <c r="R43" s="37"/>
      <c r="S43" s="43"/>
      <c r="T43" s="37"/>
      <c r="U43" s="43"/>
      <c r="V43" s="37"/>
      <c r="W43" s="43"/>
      <c r="X43" s="37"/>
      <c r="Y43" s="43"/>
      <c r="Z43" s="37"/>
      <c r="AA43" s="43"/>
      <c r="AB43" s="37"/>
      <c r="AC43" s="43"/>
      <c r="AD43" s="37"/>
      <c r="AE43" s="43"/>
      <c r="AF43" s="37"/>
      <c r="AG43" s="43"/>
      <c r="AH43" s="37"/>
      <c r="AI43" s="43"/>
      <c r="AJ43" s="37"/>
      <c r="AK43" s="43"/>
      <c r="AL43" s="271">
        <f>ROUNDUP(SUM(H41:AJ41),2)</f>
        <v>28.56</v>
      </c>
    </row>
    <row r="44" spans="1:41" s="66" customFormat="1" ht="17.25">
      <c r="A44" s="15"/>
      <c r="B44" s="22"/>
      <c r="C44" s="38"/>
      <c r="D44" s="36"/>
      <c r="E44" s="39"/>
      <c r="F44" s="39"/>
      <c r="G44" s="288"/>
      <c r="H44" s="37"/>
      <c r="I44" s="297"/>
      <c r="J44" s="20"/>
      <c r="K44" s="105"/>
      <c r="L44" s="20"/>
      <c r="M44" s="105"/>
      <c r="N44" s="20"/>
      <c r="O44" s="105"/>
      <c r="P44" s="20"/>
      <c r="Q44" s="105"/>
      <c r="R44" s="20"/>
      <c r="S44" s="105"/>
      <c r="T44" s="20"/>
      <c r="U44" s="105"/>
      <c r="V44" s="20"/>
      <c r="W44" s="105"/>
      <c r="X44" s="20"/>
      <c r="Y44" s="105"/>
      <c r="Z44" s="20"/>
      <c r="AA44" s="105"/>
      <c r="AB44" s="20"/>
      <c r="AC44" s="105"/>
      <c r="AD44" s="20"/>
      <c r="AE44" s="105"/>
      <c r="AF44" s="20"/>
      <c r="AG44" s="105"/>
      <c r="AH44" s="20"/>
      <c r="AI44" s="105"/>
      <c r="AJ44" s="20"/>
      <c r="AK44" s="105"/>
      <c r="AL44" s="60"/>
    </row>
    <row r="45" spans="1:41" s="64" customFormat="1" ht="17.25">
      <c r="A45" s="15"/>
      <c r="B45" s="22"/>
      <c r="C45" s="38"/>
      <c r="D45" s="36"/>
      <c r="E45" s="39"/>
      <c r="F45" s="39"/>
      <c r="G45" s="289"/>
      <c r="H45" s="37"/>
      <c r="I45" s="297"/>
      <c r="J45" s="20"/>
      <c r="K45" s="105"/>
      <c r="L45" s="20"/>
      <c r="M45" s="105"/>
      <c r="N45" s="20"/>
      <c r="O45" s="105"/>
      <c r="P45" s="20"/>
      <c r="Q45" s="105"/>
      <c r="R45" s="20"/>
      <c r="S45" s="105"/>
      <c r="T45" s="20"/>
      <c r="U45" s="105"/>
      <c r="V45" s="20"/>
      <c r="W45" s="105"/>
      <c r="X45" s="20"/>
      <c r="Y45" s="105"/>
      <c r="Z45" s="20"/>
      <c r="AA45" s="105"/>
      <c r="AB45" s="20"/>
      <c r="AC45" s="105"/>
      <c r="AD45" s="20"/>
      <c r="AE45" s="105"/>
      <c r="AF45" s="20"/>
      <c r="AG45" s="105"/>
      <c r="AH45" s="20"/>
      <c r="AI45" s="105"/>
      <c r="AJ45" s="20"/>
      <c r="AK45" s="105"/>
      <c r="AL45" s="60"/>
    </row>
    <row r="46" spans="1:41">
      <c r="B46" s="22"/>
      <c r="C46" s="38"/>
      <c r="D46" s="36"/>
      <c r="E46" s="39"/>
      <c r="F46" s="39"/>
      <c r="G46" s="288"/>
      <c r="H46" s="37"/>
      <c r="I46" s="105"/>
      <c r="J46" s="20"/>
      <c r="K46" s="105"/>
      <c r="L46" s="20"/>
      <c r="M46" s="105"/>
      <c r="N46" s="20"/>
      <c r="O46" s="105"/>
      <c r="P46" s="20"/>
      <c r="Q46" s="105"/>
      <c r="R46" s="20"/>
      <c r="S46" s="105"/>
      <c r="T46" s="20"/>
      <c r="U46" s="105"/>
      <c r="V46" s="20"/>
      <c r="W46" s="105"/>
      <c r="X46" s="20"/>
      <c r="Y46" s="105"/>
      <c r="Z46" s="20"/>
      <c r="AA46" s="105"/>
      <c r="AB46" s="20"/>
      <c r="AC46" s="105"/>
      <c r="AD46" s="20"/>
      <c r="AE46" s="105"/>
      <c r="AF46" s="20"/>
      <c r="AG46" s="105"/>
      <c r="AH46" s="20"/>
      <c r="AI46" s="105"/>
      <c r="AJ46" s="20"/>
      <c r="AK46" s="105"/>
      <c r="AM46" s="64"/>
      <c r="AN46" s="64"/>
      <c r="AO46" s="64"/>
    </row>
    <row r="47" spans="1:41">
      <c r="B47" s="22"/>
      <c r="C47" s="22"/>
      <c r="D47" s="19"/>
      <c r="E47" s="2"/>
      <c r="F47" s="2"/>
      <c r="G47" s="263"/>
      <c r="H47" s="20"/>
      <c r="I47" s="105"/>
      <c r="J47" s="20"/>
      <c r="K47" s="105"/>
      <c r="L47" s="20"/>
      <c r="M47" s="105"/>
      <c r="N47" s="20"/>
      <c r="O47" s="105"/>
      <c r="P47" s="20"/>
      <c r="Q47" s="105"/>
      <c r="R47" s="20"/>
      <c r="S47" s="105"/>
      <c r="T47" s="20"/>
      <c r="U47" s="105"/>
      <c r="V47" s="20"/>
      <c r="W47" s="105"/>
      <c r="X47" s="20"/>
      <c r="Y47" s="105"/>
      <c r="Z47" s="20"/>
      <c r="AA47" s="105"/>
      <c r="AB47" s="20"/>
      <c r="AC47" s="105"/>
      <c r="AD47" s="20"/>
      <c r="AE47" s="105"/>
      <c r="AF47" s="20"/>
      <c r="AG47" s="105"/>
      <c r="AH47" s="20"/>
      <c r="AI47" s="105"/>
      <c r="AJ47" s="20"/>
      <c r="AK47" s="105"/>
      <c r="AM47" s="64"/>
      <c r="AN47" s="64"/>
      <c r="AO47" s="64"/>
    </row>
    <row r="48" spans="1:41">
      <c r="A48" s="61"/>
      <c r="AM48" s="64"/>
      <c r="AN48" s="64"/>
      <c r="AO48" s="64"/>
    </row>
    <row r="49" spans="1:41">
      <c r="A49" s="61"/>
      <c r="AM49" s="64"/>
      <c r="AN49" s="64"/>
      <c r="AO49" s="64"/>
    </row>
    <row r="50" spans="1:41">
      <c r="A50" s="61"/>
    </row>
    <row r="51" spans="1:41">
      <c r="A51" s="61"/>
    </row>
    <row r="52" spans="1:41">
      <c r="A52" s="61"/>
    </row>
    <row r="53" spans="1:41">
      <c r="A53" s="61"/>
    </row>
    <row r="54" spans="1:41">
      <c r="A54" s="61"/>
    </row>
    <row r="55" spans="1:41">
      <c r="A55" s="61"/>
    </row>
    <row r="56" spans="1:41">
      <c r="A56" s="61"/>
    </row>
    <row r="57" spans="1:41">
      <c r="A57" s="61"/>
    </row>
    <row r="58" spans="1:41">
      <c r="A58" s="61"/>
    </row>
    <row r="59" spans="1:41">
      <c r="A59" s="61"/>
    </row>
    <row r="60" spans="1:41">
      <c r="A60" s="61"/>
    </row>
    <row r="61" spans="1:41">
      <c r="A61" s="61"/>
    </row>
    <row r="62" spans="1:41">
      <c r="A62" s="61"/>
    </row>
    <row r="63" spans="1:41">
      <c r="A63" s="61"/>
    </row>
    <row r="64" spans="1:41">
      <c r="A64" s="61"/>
    </row>
    <row r="65" spans="1:1">
      <c r="A65" s="61"/>
    </row>
    <row r="66" spans="1:1">
      <c r="A66" s="61"/>
    </row>
    <row r="67" spans="1:1">
      <c r="A67" s="61"/>
    </row>
    <row r="68" spans="1:1">
      <c r="A68" s="61"/>
    </row>
    <row r="69" spans="1:1">
      <c r="A69" s="61"/>
    </row>
    <row r="70" spans="1:1">
      <c r="A70" s="61"/>
    </row>
    <row r="71" spans="1:1">
      <c r="A71" s="61"/>
    </row>
    <row r="72" spans="1:1">
      <c r="A72" s="61"/>
    </row>
    <row r="73" spans="1:1">
      <c r="A73" s="61"/>
    </row>
    <row r="74" spans="1:1">
      <c r="A74" s="61"/>
    </row>
    <row r="75" spans="1:1">
      <c r="A75" s="61"/>
    </row>
    <row r="76" spans="1:1">
      <c r="A76" s="61"/>
    </row>
    <row r="77" spans="1:1">
      <c r="A77" s="61"/>
    </row>
    <row r="78" spans="1:1">
      <c r="A78" s="61"/>
    </row>
    <row r="79" spans="1:1">
      <c r="A79" s="61"/>
    </row>
    <row r="80" spans="1:1">
      <c r="A80" s="61"/>
    </row>
    <row r="81" spans="1:1">
      <c r="A81" s="61"/>
    </row>
    <row r="82" spans="1:1">
      <c r="A82" s="61"/>
    </row>
    <row r="83" spans="1:1">
      <c r="A83" s="61"/>
    </row>
    <row r="84" spans="1:1">
      <c r="A84" s="61"/>
    </row>
    <row r="85" spans="1:1">
      <c r="A85" s="61"/>
    </row>
    <row r="86" spans="1:1">
      <c r="A86" s="61"/>
    </row>
    <row r="87" spans="1:1">
      <c r="A87" s="61"/>
    </row>
    <row r="88" spans="1:1">
      <c r="A88" s="61"/>
    </row>
    <row r="89" spans="1:1">
      <c r="A89" s="61"/>
    </row>
    <row r="90" spans="1:1">
      <c r="A90" s="61"/>
    </row>
    <row r="91" spans="1:1">
      <c r="A91" s="61"/>
    </row>
    <row r="92" spans="1:1">
      <c r="A92" s="61"/>
    </row>
    <row r="93" spans="1:1">
      <c r="A93" s="61"/>
    </row>
    <row r="94" spans="1:1">
      <c r="A94" s="61"/>
    </row>
    <row r="95" spans="1:1">
      <c r="A95" s="61"/>
    </row>
    <row r="96" spans="1:1">
      <c r="A96" s="61"/>
    </row>
    <row r="97" spans="1:46">
      <c r="A97" s="61"/>
    </row>
    <row r="98" spans="1:46">
      <c r="A98" s="61"/>
    </row>
    <row r="99" spans="1:46">
      <c r="A99" s="61"/>
    </row>
    <row r="100" spans="1:46">
      <c r="A100" s="61"/>
    </row>
    <row r="101" spans="1:46">
      <c r="A101" s="61"/>
    </row>
    <row r="102" spans="1:46">
      <c r="A102" s="61"/>
    </row>
    <row r="103" spans="1:46">
      <c r="A103" s="61"/>
    </row>
    <row r="104" spans="1:46">
      <c r="A104" s="61"/>
      <c r="AT104" s="61">
        <v>1622</v>
      </c>
    </row>
    <row r="105" spans="1:46">
      <c r="A105" s="61"/>
    </row>
    <row r="106" spans="1:46">
      <c r="A106" s="61"/>
    </row>
    <row r="107" spans="1:46">
      <c r="A107" s="61"/>
    </row>
    <row r="108" spans="1:46">
      <c r="A108" s="61"/>
    </row>
    <row r="109" spans="1:46">
      <c r="A109" s="61"/>
    </row>
    <row r="110" spans="1:46">
      <c r="A110" s="61"/>
    </row>
    <row r="111" spans="1:46">
      <c r="A111" s="61"/>
    </row>
    <row r="112" spans="1:46">
      <c r="A112" s="61"/>
    </row>
    <row r="113" spans="1:1">
      <c r="A113" s="61"/>
    </row>
    <row r="114" spans="1:1">
      <c r="A114" s="61"/>
    </row>
    <row r="115" spans="1:1">
      <c r="A115" s="61"/>
    </row>
    <row r="116" spans="1:1">
      <c r="A116" s="61"/>
    </row>
    <row r="117" spans="1:1">
      <c r="A117" s="61"/>
    </row>
    <row r="118" spans="1:1">
      <c r="A118" s="61"/>
    </row>
    <row r="119" spans="1:1">
      <c r="A119" s="61"/>
    </row>
    <row r="120" spans="1:1">
      <c r="A120" s="61"/>
    </row>
    <row r="121" spans="1:1">
      <c r="A121" s="61"/>
    </row>
    <row r="122" spans="1:1">
      <c r="A122" s="61"/>
    </row>
    <row r="123" spans="1:1">
      <c r="A123" s="61"/>
    </row>
    <row r="124" spans="1:1">
      <c r="A124" s="61"/>
    </row>
    <row r="125" spans="1:1">
      <c r="A125" s="61"/>
    </row>
    <row r="126" spans="1:1">
      <c r="A126" s="61"/>
    </row>
    <row r="127" spans="1:1">
      <c r="A127" s="61"/>
    </row>
    <row r="128" spans="1:1">
      <c r="A128" s="61"/>
    </row>
    <row r="129" spans="1:1">
      <c r="A129" s="61"/>
    </row>
    <row r="130" spans="1:1">
      <c r="A130" s="61"/>
    </row>
    <row r="131" spans="1:1">
      <c r="A131" s="61"/>
    </row>
    <row r="132" spans="1:1">
      <c r="A132" s="61"/>
    </row>
    <row r="133" spans="1:1">
      <c r="A133" s="61"/>
    </row>
    <row r="134" spans="1:1">
      <c r="A134" s="61"/>
    </row>
    <row r="135" spans="1:1">
      <c r="A135" s="61"/>
    </row>
    <row r="136" spans="1:1">
      <c r="A136" s="61"/>
    </row>
    <row r="137" spans="1:1">
      <c r="A137" s="61"/>
    </row>
    <row r="138" spans="1:1">
      <c r="A138" s="61"/>
    </row>
    <row r="139" spans="1:1">
      <c r="A139" s="61"/>
    </row>
    <row r="140" spans="1:1">
      <c r="A140" s="61"/>
    </row>
    <row r="141" spans="1:1">
      <c r="A141" s="61"/>
    </row>
    <row r="142" spans="1:1">
      <c r="A142" s="61"/>
    </row>
    <row r="143" spans="1:1">
      <c r="A143" s="61"/>
    </row>
    <row r="144" spans="1:1">
      <c r="A144" s="61"/>
    </row>
    <row r="145" spans="1:1">
      <c r="A145" s="61"/>
    </row>
    <row r="146" spans="1:1">
      <c r="A146" s="61"/>
    </row>
    <row r="147" spans="1:1">
      <c r="A147" s="61"/>
    </row>
    <row r="148" spans="1:1">
      <c r="A148" s="61"/>
    </row>
    <row r="149" spans="1:1">
      <c r="A149" s="61"/>
    </row>
    <row r="150" spans="1:1">
      <c r="A150" s="61"/>
    </row>
    <row r="151" spans="1:1">
      <c r="A151" s="61"/>
    </row>
    <row r="152" spans="1:1">
      <c r="A152" s="61"/>
    </row>
    <row r="153" spans="1:1">
      <c r="A153" s="61"/>
    </row>
    <row r="154" spans="1:1">
      <c r="A154" s="61"/>
    </row>
    <row r="155" spans="1:1">
      <c r="A155" s="61"/>
    </row>
    <row r="156" spans="1:1">
      <c r="A156" s="61"/>
    </row>
    <row r="157" spans="1:1">
      <c r="A157" s="61"/>
    </row>
    <row r="158" spans="1:1">
      <c r="A158" s="61"/>
    </row>
    <row r="159" spans="1:1">
      <c r="A159" s="61"/>
    </row>
    <row r="160" spans="1:1">
      <c r="A160" s="61"/>
    </row>
    <row r="161" spans="1:1">
      <c r="A161" s="61"/>
    </row>
    <row r="162" spans="1:1">
      <c r="A162" s="61"/>
    </row>
    <row r="163" spans="1:1">
      <c r="A163" s="61"/>
    </row>
    <row r="164" spans="1:1">
      <c r="A164" s="61"/>
    </row>
    <row r="165" spans="1:1">
      <c r="A165" s="61"/>
    </row>
    <row r="166" spans="1:1">
      <c r="A166" s="61"/>
    </row>
    <row r="167" spans="1:1">
      <c r="A167" s="61"/>
    </row>
    <row r="168" spans="1:1">
      <c r="A168" s="61"/>
    </row>
    <row r="169" spans="1:1">
      <c r="A169" s="61"/>
    </row>
    <row r="170" spans="1:1">
      <c r="A170" s="61"/>
    </row>
    <row r="171" spans="1:1">
      <c r="A171" s="61"/>
    </row>
    <row r="172" spans="1:1">
      <c r="A172" s="61"/>
    </row>
    <row r="173" spans="1:1">
      <c r="A173" s="61"/>
    </row>
    <row r="174" spans="1:1">
      <c r="A174" s="61"/>
    </row>
    <row r="175" spans="1:1">
      <c r="A175" s="61"/>
    </row>
    <row r="176" spans="1:1">
      <c r="A176" s="61"/>
    </row>
    <row r="177" spans="1:1">
      <c r="A177" s="61"/>
    </row>
    <row r="178" spans="1:1">
      <c r="A178" s="61"/>
    </row>
    <row r="179" spans="1:1">
      <c r="A179" s="61"/>
    </row>
    <row r="180" spans="1:1">
      <c r="A180" s="61"/>
    </row>
    <row r="181" spans="1:1">
      <c r="A181" s="61"/>
    </row>
    <row r="182" spans="1:1">
      <c r="A182" s="61"/>
    </row>
    <row r="183" spans="1:1">
      <c r="A183" s="61"/>
    </row>
    <row r="184" spans="1:1">
      <c r="A184" s="61"/>
    </row>
    <row r="185" spans="1:1">
      <c r="A185" s="61"/>
    </row>
    <row r="186" spans="1:1">
      <c r="A186" s="61"/>
    </row>
    <row r="187" spans="1:1">
      <c r="A187" s="61"/>
    </row>
    <row r="188" spans="1:1">
      <c r="A188" s="61"/>
    </row>
    <row r="189" spans="1:1">
      <c r="A189" s="61"/>
    </row>
    <row r="190" spans="1:1">
      <c r="A190" s="61"/>
    </row>
    <row r="191" spans="1:1">
      <c r="A191" s="61"/>
    </row>
    <row r="192" spans="1:1">
      <c r="A192" s="61"/>
    </row>
    <row r="193" spans="1:1">
      <c r="A193" s="61"/>
    </row>
    <row r="194" spans="1:1">
      <c r="A194" s="61"/>
    </row>
    <row r="195" spans="1:1">
      <c r="A195" s="61"/>
    </row>
    <row r="196" spans="1:1">
      <c r="A196" s="61"/>
    </row>
    <row r="197" spans="1:1">
      <c r="A197" s="61"/>
    </row>
    <row r="198" spans="1:1">
      <c r="A198" s="61"/>
    </row>
    <row r="199" spans="1:1">
      <c r="A199" s="61"/>
    </row>
    <row r="200" spans="1:1">
      <c r="A200" s="61"/>
    </row>
    <row r="201" spans="1:1">
      <c r="A201" s="61"/>
    </row>
    <row r="202" spans="1:1">
      <c r="A202" s="61"/>
    </row>
    <row r="203" spans="1:1">
      <c r="A203" s="61"/>
    </row>
    <row r="204" spans="1:1">
      <c r="A204" s="61"/>
    </row>
    <row r="205" spans="1:1">
      <c r="A205" s="61"/>
    </row>
    <row r="206" spans="1:1">
      <c r="A206" s="61"/>
    </row>
    <row r="207" spans="1:1">
      <c r="A207" s="61"/>
    </row>
    <row r="208" spans="1:1">
      <c r="A208" s="61"/>
    </row>
    <row r="209" spans="1:1">
      <c r="A209" s="61"/>
    </row>
    <row r="210" spans="1:1">
      <c r="A210" s="61"/>
    </row>
    <row r="211" spans="1:1">
      <c r="A211" s="61"/>
    </row>
    <row r="212" spans="1:1">
      <c r="A212" s="61"/>
    </row>
    <row r="213" spans="1:1">
      <c r="A213" s="61"/>
    </row>
    <row r="214" spans="1:1">
      <c r="A214" s="61"/>
    </row>
    <row r="215" spans="1:1">
      <c r="A215" s="61"/>
    </row>
    <row r="216" spans="1:1">
      <c r="A216" s="61"/>
    </row>
    <row r="217" spans="1:1">
      <c r="A217" s="61"/>
    </row>
    <row r="218" spans="1:1">
      <c r="A218" s="61"/>
    </row>
    <row r="219" spans="1:1">
      <c r="A219" s="61"/>
    </row>
    <row r="220" spans="1:1">
      <c r="A220" s="61"/>
    </row>
    <row r="221" spans="1:1">
      <c r="A221" s="61"/>
    </row>
    <row r="222" spans="1:1">
      <c r="A222" s="61"/>
    </row>
    <row r="223" spans="1:1">
      <c r="A223" s="61"/>
    </row>
    <row r="224" spans="1:1">
      <c r="A224" s="61"/>
    </row>
    <row r="225" spans="1:1">
      <c r="A225" s="61"/>
    </row>
    <row r="226" spans="1:1">
      <c r="A226" s="61"/>
    </row>
    <row r="227" spans="1:1">
      <c r="A227" s="61"/>
    </row>
    <row r="228" spans="1:1">
      <c r="A228" s="61"/>
    </row>
    <row r="229" spans="1:1">
      <c r="A229" s="61"/>
    </row>
    <row r="230" spans="1:1">
      <c r="A230" s="61"/>
    </row>
    <row r="231" spans="1:1">
      <c r="A231" s="61"/>
    </row>
    <row r="232" spans="1:1">
      <c r="A232" s="61"/>
    </row>
    <row r="233" spans="1:1">
      <c r="A233" s="61"/>
    </row>
    <row r="234" spans="1:1">
      <c r="A234" s="61"/>
    </row>
    <row r="235" spans="1:1">
      <c r="A235" s="61"/>
    </row>
    <row r="236" spans="1:1">
      <c r="A236" s="61"/>
    </row>
    <row r="237" spans="1:1">
      <c r="A237" s="61"/>
    </row>
    <row r="238" spans="1:1">
      <c r="A238" s="61"/>
    </row>
    <row r="239" spans="1:1">
      <c r="A239" s="61"/>
    </row>
    <row r="240" spans="1:1">
      <c r="A240" s="61"/>
    </row>
    <row r="241" spans="1:1">
      <c r="A241" s="61"/>
    </row>
    <row r="242" spans="1:1">
      <c r="A242" s="61"/>
    </row>
    <row r="243" spans="1:1">
      <c r="A243" s="61"/>
    </row>
    <row r="244" spans="1:1">
      <c r="A244" s="61"/>
    </row>
    <row r="245" spans="1:1">
      <c r="A245" s="61"/>
    </row>
    <row r="246" spans="1:1">
      <c r="A246" s="61"/>
    </row>
    <row r="247" spans="1:1">
      <c r="A247" s="61"/>
    </row>
    <row r="248" spans="1:1">
      <c r="A248" s="61"/>
    </row>
    <row r="249" spans="1:1">
      <c r="A249" s="61"/>
    </row>
    <row r="250" spans="1:1">
      <c r="A250" s="61"/>
    </row>
    <row r="251" spans="1:1">
      <c r="A251" s="61"/>
    </row>
    <row r="252" spans="1:1">
      <c r="A252" s="61"/>
    </row>
    <row r="253" spans="1:1">
      <c r="A253" s="61"/>
    </row>
    <row r="254" spans="1:1">
      <c r="A254" s="61"/>
    </row>
    <row r="255" spans="1:1">
      <c r="A255" s="61"/>
    </row>
    <row r="256" spans="1:1">
      <c r="A256" s="61"/>
    </row>
    <row r="257" spans="1:1">
      <c r="A257" s="61"/>
    </row>
    <row r="258" spans="1:1">
      <c r="A258" s="61"/>
    </row>
    <row r="259" spans="1:1">
      <c r="A259" s="61"/>
    </row>
    <row r="260" spans="1:1">
      <c r="A260" s="61"/>
    </row>
    <row r="261" spans="1:1">
      <c r="A261" s="61"/>
    </row>
    <row r="262" spans="1:1">
      <c r="A262" s="61"/>
    </row>
    <row r="263" spans="1:1">
      <c r="A263" s="61"/>
    </row>
    <row r="264" spans="1:1">
      <c r="A264" s="61"/>
    </row>
    <row r="265" spans="1:1">
      <c r="A265" s="61"/>
    </row>
    <row r="266" spans="1:1">
      <c r="A266" s="61"/>
    </row>
    <row r="267" spans="1:1">
      <c r="A267" s="61"/>
    </row>
    <row r="268" spans="1:1">
      <c r="A268" s="61"/>
    </row>
    <row r="269" spans="1:1">
      <c r="A269" s="61"/>
    </row>
    <row r="270" spans="1:1">
      <c r="A270" s="61"/>
    </row>
    <row r="271" spans="1:1">
      <c r="A271" s="61"/>
    </row>
    <row r="272" spans="1:1">
      <c r="A272" s="61"/>
    </row>
    <row r="273" spans="1:1">
      <c r="A273" s="61"/>
    </row>
    <row r="274" spans="1:1">
      <c r="A274" s="61"/>
    </row>
    <row r="275" spans="1:1">
      <c r="A275" s="61"/>
    </row>
  </sheetData>
  <sheetProtection algorithmName="SHA-512" hashValue="xst5PlFCegP3caReUBLPaq1JeRCSat3T0AAjMDXxUHnaP3p/z+OJcGVYck5igodXKIjH7iTfr5ZZ4YFCG+nEuQ==" saltValue="ujMY8xOUneMj0PKr6/dWmg==" spinCount="100000" sheet="1" objects="1" scenarios="1" formatCells="0" formatColumns="0" formatRows="0" selectLockedCells="1"/>
  <mergeCells count="6">
    <mergeCell ref="A1:L1"/>
    <mergeCell ref="C41:E41"/>
    <mergeCell ref="D3:H3"/>
    <mergeCell ref="D4:H4"/>
    <mergeCell ref="D5:H5"/>
    <mergeCell ref="D6:H6"/>
  </mergeCells>
  <phoneticPr fontId="51" type="noConversion"/>
  <conditionalFormatting sqref="AB44:AB47 AF44:AF47 Z44:Z47 N44:N47 P44:P47 R44:R47 T44:T47 V44:V47 X44:X47 AD44:AD47 J9 AK11:AK47 AI11:AI47 AG11:AG47 AE11:AE47 AC11:AC47 AA11:AA47 Y11:Y47 W11:W47 U11:U47 S11:S47 Q11:Q47 O11:O47 M11:M47 I11:I40 K41:K47 K11:K39 I46:I47">
    <cfRule type="cellIs" dxfId="30" priority="14" operator="equal">
      <formula>"UofA Visa"</formula>
    </cfRule>
  </conditionalFormatting>
  <conditionalFormatting sqref="D3:H6">
    <cfRule type="containsBlanks" dxfId="29" priority="12">
      <formula>LEN(TRIM(D3))=0</formula>
    </cfRule>
  </conditionalFormatting>
  <conditionalFormatting sqref="I11:I40 M11:M40 O11:O40 Q11:Q40 S11:S40 U11:U40 W11:W40 Y11:Y40 AA11:AA40 AC11:AC40 AE11:AE40 AG11:AG40 AI11:AI40 AK11:AK40 K11:K39">
    <cfRule type="cellIs" dxfId="28" priority="7" operator="equal">
      <formula>"UA Visa"</formula>
    </cfRule>
    <cfRule type="cellIs" dxfId="27" priority="8" operator="equal">
      <formula>"Pre-paid"</formula>
    </cfRule>
    <cfRule type="cellIs" dxfId="26" priority="9" operator="equal">
      <formula>"Reimburse"</formula>
    </cfRule>
  </conditionalFormatting>
  <conditionalFormatting sqref="I11:I40 M11:M40 O11:O40 Q11:Q40 S11:S40 U11:U40 W11:W40 Y11:Y40 AA11:AA40 AC11:AC40 AE11:AE40 AG11:AG40 AI11:AI40 AK11:AK40 K11:K39">
    <cfRule type="cellIs" dxfId="25" priority="6" operator="equal">
      <formula>"Pre-paid"</formula>
    </cfRule>
  </conditionalFormatting>
  <conditionalFormatting sqref="H46:H47">
    <cfRule type="containsText" dxfId="24" priority="4" operator="containsText" text="Check Math">
      <formula>NOT(ISERROR(SEARCH("Check Math",H46)))</formula>
    </cfRule>
  </conditionalFormatting>
  <conditionalFormatting sqref="I10">
    <cfRule type="containsBlanks" dxfId="23" priority="1">
      <formula>LEN(TRIM(I10))=0</formula>
    </cfRule>
  </conditionalFormatting>
  <dataValidations count="6">
    <dataValidation type="list" showInputMessage="1" showErrorMessage="1" sqref="K11:K39 AK11:AK40 AI11:AI40 AG11:AG40 AE11:AE40 AC11:AC40 AA11:AA40 Y11:Y40 W11:W40 U11:U40 S11:S40 Q11:Q40 O11:O40 M11:M40" xr:uid="{00000000-0002-0000-0100-000000000000}">
      <formula1>"Reimburse"</formula1>
    </dataValidation>
    <dataValidation type="decimal" allowBlank="1" showInputMessage="1" showErrorMessage="1" errorTitle="Numeric values only" error="Please only enter numeric values" sqref="AH11:AH40 L10:L40 AD11:AD40 AB11:AB40 Z11:Z40 X11:X40 V11:V40 T11:T40 R11:R40 P11:P40 N11:N40 AJ11:AJ40 AF11:AF40 G11:G39 H11:H40 J41:J42 I11:I45 K40" xr:uid="{00000000-0002-0000-0100-000001000000}">
      <formula1>-100000000</formula1>
      <formula2>100000000</formula2>
    </dataValidation>
    <dataValidation type="list" showInputMessage="1" showErrorMessage="1" sqref="AK41:AK43 M41:M43 AI41:AI43 AG41:AG43 AE41:AE43 AC41:AC43 Y41:Y43 O41:O43 K41:K43 W41:W43 U41:U43 AA41:AA43 S41:S43 Q41:Q43" xr:uid="{00000000-0002-0000-0100-000002000000}">
      <formula1>"UA Visa, Reimburse, Prepaid"</formula1>
    </dataValidation>
    <dataValidation allowBlank="1" showInputMessage="1" showErrorMessage="1" errorTitle="Account Codes" error="Please enter account code from drop down box." sqref="B10" xr:uid="{00000000-0002-0000-0100-000003000000}"/>
    <dataValidation type="decimal" allowBlank="1" showInputMessage="1" showErrorMessage="1" errorTitle="Enter Mileage Rate" error="Please enter mileage. (for Example $.555 for 2011)" sqref="I10" xr:uid="{00000000-0002-0000-0100-000004000000}">
      <formula1>-1</formula1>
      <formula2>0.999999999999999</formula2>
    </dataValidation>
    <dataValidation allowBlank="1" showInputMessage="1" showErrorMessage="1" errorTitle="Numeric values only" error="Please only enter numeric values" sqref="J11:J40" xr:uid="{00000000-0002-0000-0100-000005000000}"/>
  </dataValidations>
  <pageMargins left="0.7" right="0.7" top="0.75" bottom="0.75" header="0.3" footer="0.3"/>
  <pageSetup scale="61" orientation="landscape" r:id="rId1"/>
  <colBreaks count="1" manualBreakCount="1">
    <brk id="3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S49"/>
  <sheetViews>
    <sheetView topLeftCell="A79" zoomScaleNormal="100" workbookViewId="0">
      <selection activeCell="D42" sqref="D42"/>
    </sheetView>
  </sheetViews>
  <sheetFormatPr defaultRowHeight="15"/>
  <cols>
    <col min="1" max="1" width="3.140625" customWidth="1"/>
    <col min="2" max="2" width="5.42578125" customWidth="1"/>
    <col min="3" max="3" width="9.42578125" customWidth="1"/>
    <col min="6" max="6" width="4.85546875" customWidth="1"/>
    <col min="8" max="8" width="3.140625" customWidth="1"/>
    <col min="15" max="15" width="7.85546875" customWidth="1"/>
    <col min="16" max="16" width="11.85546875" customWidth="1"/>
    <col min="18" max="18" width="11.28515625" customWidth="1"/>
  </cols>
  <sheetData>
    <row r="1" spans="1:18" ht="18">
      <c r="A1" s="82"/>
      <c r="B1" s="113" t="s">
        <v>126</v>
      </c>
      <c r="C1" s="59"/>
      <c r="D1" s="5"/>
      <c r="E1" s="3"/>
      <c r="F1" s="3"/>
      <c r="G1" s="3"/>
      <c r="H1" s="4"/>
      <c r="I1" s="3"/>
      <c r="J1" s="3"/>
      <c r="K1" s="3"/>
      <c r="L1" s="3"/>
    </row>
    <row r="2" spans="1:18">
      <c r="A2" s="82">
        <v>1</v>
      </c>
      <c r="B2" s="315" t="s">
        <v>127</v>
      </c>
      <c r="C2" s="315"/>
      <c r="D2" s="5"/>
      <c r="E2" s="3"/>
      <c r="F2" s="3"/>
      <c r="G2" s="3"/>
      <c r="H2" s="4"/>
      <c r="I2" s="379"/>
      <c r="J2" s="3"/>
      <c r="K2" s="3"/>
      <c r="L2" s="456"/>
      <c r="M2" s="457"/>
      <c r="N2" s="311"/>
      <c r="O2" s="311"/>
      <c r="P2" s="311"/>
      <c r="Q2" s="311"/>
      <c r="R2" s="311"/>
    </row>
    <row r="3" spans="1:18">
      <c r="A3" s="82">
        <v>2</v>
      </c>
      <c r="B3" s="315" t="s">
        <v>128</v>
      </c>
      <c r="C3" s="315"/>
      <c r="D3" s="5"/>
      <c r="E3" s="3"/>
      <c r="F3" s="3"/>
      <c r="G3" s="3"/>
      <c r="H3" s="4"/>
      <c r="I3" s="3"/>
      <c r="J3" s="3"/>
      <c r="K3" s="3"/>
      <c r="L3" s="3"/>
      <c r="M3" s="311"/>
      <c r="N3" s="311"/>
      <c r="O3" s="311"/>
      <c r="P3" s="311"/>
      <c r="Q3" s="311"/>
      <c r="R3" s="311"/>
    </row>
    <row r="4" spans="1:18">
      <c r="A4" s="82"/>
      <c r="B4" s="315"/>
      <c r="C4" s="315" t="s">
        <v>129</v>
      </c>
      <c r="D4" s="5"/>
      <c r="E4" s="3"/>
      <c r="F4" s="3"/>
      <c r="G4" s="3"/>
      <c r="H4" s="4"/>
      <c r="I4" s="3"/>
      <c r="J4" s="3"/>
      <c r="K4" s="3"/>
      <c r="L4" s="3"/>
      <c r="M4" s="311"/>
      <c r="N4" s="311"/>
      <c r="O4" s="311"/>
      <c r="P4" s="311"/>
      <c r="Q4" s="311"/>
      <c r="R4" s="311"/>
    </row>
    <row r="5" spans="1:18">
      <c r="A5" s="82">
        <v>3</v>
      </c>
      <c r="B5" s="315" t="s">
        <v>130</v>
      </c>
      <c r="C5" s="315"/>
      <c r="D5" s="3"/>
      <c r="E5" s="3"/>
      <c r="F5" s="3"/>
      <c r="G5" s="3"/>
      <c r="H5" s="4"/>
      <c r="I5" s="3"/>
      <c r="J5" s="3"/>
      <c r="K5" s="3"/>
      <c r="L5" s="3"/>
      <c r="M5" s="311"/>
      <c r="N5" s="311"/>
      <c r="O5" s="311"/>
      <c r="P5" s="311"/>
      <c r="Q5" s="311"/>
      <c r="R5" s="311"/>
    </row>
    <row r="6" spans="1:18">
      <c r="A6" s="82">
        <v>4</v>
      </c>
      <c r="B6" s="315" t="s">
        <v>131</v>
      </c>
      <c r="C6" s="316"/>
      <c r="D6" s="5"/>
      <c r="E6" s="3"/>
      <c r="F6" s="3"/>
      <c r="G6" s="3"/>
      <c r="H6" s="4"/>
      <c r="I6" s="3"/>
      <c r="J6" s="3"/>
      <c r="K6" s="3"/>
      <c r="L6" s="3"/>
      <c r="M6" s="311"/>
      <c r="N6" s="311"/>
      <c r="O6" s="311"/>
      <c r="P6" s="311"/>
      <c r="Q6" s="311"/>
      <c r="R6" s="311"/>
    </row>
    <row r="7" spans="1:18">
      <c r="A7" s="82">
        <v>5</v>
      </c>
      <c r="B7" s="315" t="s">
        <v>132</v>
      </c>
      <c r="C7" s="316"/>
      <c r="D7" s="5"/>
      <c r="E7" s="3"/>
      <c r="F7" s="3"/>
      <c r="G7" s="3"/>
      <c r="H7" s="4"/>
      <c r="I7" s="3"/>
      <c r="J7" s="3"/>
      <c r="K7" s="3"/>
      <c r="L7" s="3"/>
      <c r="M7" s="311"/>
      <c r="N7" s="311"/>
      <c r="O7" s="311"/>
      <c r="P7" s="311"/>
      <c r="Q7" s="311"/>
      <c r="R7" s="311"/>
    </row>
    <row r="8" spans="1:18">
      <c r="A8" s="82"/>
      <c r="B8" s="317"/>
      <c r="C8" s="317"/>
      <c r="D8" s="107"/>
      <c r="E8" s="318"/>
      <c r="F8" s="318"/>
      <c r="G8" s="107"/>
      <c r="H8" s="107"/>
      <c r="I8" s="107"/>
      <c r="J8" s="107"/>
      <c r="K8" s="107"/>
      <c r="L8" s="107"/>
      <c r="M8" s="311"/>
      <c r="N8" s="311"/>
      <c r="O8" s="311"/>
      <c r="P8" s="311"/>
      <c r="Q8" s="311"/>
      <c r="R8" s="311"/>
    </row>
    <row r="9" spans="1:18">
      <c r="A9" s="82"/>
      <c r="B9" s="317"/>
      <c r="C9" s="317"/>
      <c r="D9" s="107"/>
      <c r="E9" s="318"/>
      <c r="F9" s="318"/>
      <c r="G9" s="82" t="s">
        <v>133</v>
      </c>
      <c r="H9" s="107"/>
      <c r="I9" s="107"/>
      <c r="J9" s="107"/>
      <c r="K9" s="107"/>
      <c r="L9" s="107"/>
      <c r="M9" s="311"/>
      <c r="N9" s="311"/>
      <c r="O9" s="311"/>
      <c r="P9" s="311"/>
      <c r="Q9" s="311"/>
      <c r="R9" s="311"/>
    </row>
    <row r="10" spans="1:18">
      <c r="A10" s="82"/>
      <c r="B10" s="317"/>
      <c r="C10" s="317"/>
      <c r="D10" s="107"/>
      <c r="E10" s="318"/>
      <c r="F10" s="318"/>
      <c r="G10" s="107"/>
      <c r="H10" s="15" t="s">
        <v>134</v>
      </c>
      <c r="I10" s="107"/>
      <c r="J10" s="107"/>
      <c r="K10" s="107"/>
      <c r="L10" s="107"/>
      <c r="M10" s="311"/>
      <c r="N10" s="311"/>
      <c r="O10" s="311"/>
      <c r="P10" s="311"/>
      <c r="Q10" s="311"/>
      <c r="R10" s="311"/>
    </row>
    <row r="11" spans="1:18">
      <c r="A11" s="82"/>
      <c r="B11" s="317"/>
      <c r="C11" s="317"/>
      <c r="D11" s="107"/>
      <c r="E11" s="318"/>
      <c r="F11" s="318"/>
      <c r="G11" s="107"/>
      <c r="H11" s="107" t="s">
        <v>135</v>
      </c>
      <c r="I11" s="107"/>
      <c r="J11" s="107"/>
      <c r="K11" s="107"/>
      <c r="L11" s="107"/>
      <c r="M11" s="311"/>
      <c r="N11" s="311"/>
      <c r="O11" s="311"/>
      <c r="P11" s="311"/>
      <c r="Q11" s="311"/>
      <c r="R11" s="311"/>
    </row>
    <row r="12" spans="1:18">
      <c r="A12" s="82"/>
      <c r="B12" s="317"/>
      <c r="C12" s="317"/>
      <c r="D12" s="107"/>
      <c r="E12" s="318"/>
      <c r="F12" s="318"/>
      <c r="G12" s="107"/>
      <c r="H12" s="107" t="s">
        <v>136</v>
      </c>
      <c r="I12" s="107"/>
      <c r="J12" s="107"/>
      <c r="K12" s="107"/>
      <c r="L12" s="107"/>
      <c r="M12" s="311"/>
      <c r="N12" s="311"/>
      <c r="O12" s="311"/>
      <c r="P12" s="311"/>
      <c r="Q12" s="311"/>
      <c r="R12" s="311"/>
    </row>
    <row r="13" spans="1:18">
      <c r="A13" s="82"/>
      <c r="B13" s="317"/>
      <c r="C13" s="317"/>
      <c r="D13" s="107"/>
      <c r="E13" s="318"/>
      <c r="F13" s="318"/>
      <c r="G13" s="107"/>
      <c r="H13" s="107" t="s">
        <v>137</v>
      </c>
      <c r="I13" s="107"/>
      <c r="J13" s="107"/>
      <c r="K13" s="107"/>
      <c r="L13" s="107"/>
      <c r="M13" s="311"/>
      <c r="N13" s="311"/>
      <c r="O13" s="311"/>
      <c r="P13" s="311"/>
      <c r="Q13" s="311"/>
      <c r="R13" s="311"/>
    </row>
    <row r="14" spans="1:18">
      <c r="A14" s="82"/>
      <c r="B14" s="317"/>
      <c r="C14" s="317"/>
      <c r="D14" s="107"/>
      <c r="E14" s="318"/>
      <c r="F14" s="318"/>
      <c r="G14" s="107"/>
      <c r="H14" s="107"/>
      <c r="I14" s="107" t="s">
        <v>138</v>
      </c>
      <c r="J14" s="107"/>
      <c r="K14" s="107"/>
      <c r="L14" s="107"/>
      <c r="M14" s="311"/>
      <c r="N14" s="311"/>
      <c r="O14" s="311"/>
      <c r="P14" s="311"/>
      <c r="Q14" s="311"/>
      <c r="R14" s="311"/>
    </row>
    <row r="15" spans="1:18">
      <c r="A15" s="82"/>
      <c r="B15" s="317"/>
      <c r="C15" s="317"/>
      <c r="D15" s="107"/>
      <c r="E15" s="318"/>
      <c r="F15" s="318"/>
      <c r="G15" s="107"/>
      <c r="H15" s="107"/>
      <c r="I15" s="107" t="s">
        <v>139</v>
      </c>
      <c r="J15" s="107"/>
      <c r="K15" s="107"/>
      <c r="L15" s="107"/>
      <c r="M15" s="311"/>
      <c r="N15" s="311"/>
      <c r="O15" s="311"/>
      <c r="P15" s="311"/>
      <c r="Q15" s="311"/>
      <c r="R15" s="311"/>
    </row>
    <row r="16" spans="1:18">
      <c r="A16" s="82"/>
      <c r="B16" s="317"/>
      <c r="C16" s="317"/>
      <c r="D16" s="107"/>
      <c r="E16" s="318"/>
      <c r="F16" s="318"/>
      <c r="G16" s="107"/>
      <c r="H16" s="107"/>
      <c r="I16" s="107" t="s">
        <v>140</v>
      </c>
      <c r="J16" s="107"/>
      <c r="K16" s="107"/>
      <c r="L16" s="107"/>
      <c r="M16" s="311"/>
      <c r="N16" s="311"/>
      <c r="O16" s="311"/>
      <c r="P16" s="311"/>
      <c r="Q16" s="311"/>
      <c r="R16" s="311"/>
    </row>
    <row r="17" spans="1:18">
      <c r="A17" s="82"/>
      <c r="B17" s="317"/>
      <c r="C17" s="317"/>
      <c r="D17" s="107"/>
      <c r="E17" s="318"/>
      <c r="F17" s="318"/>
      <c r="G17" s="107"/>
      <c r="H17" s="107" t="s">
        <v>141</v>
      </c>
      <c r="I17" s="107"/>
      <c r="J17" s="107"/>
      <c r="K17" s="107"/>
      <c r="L17" s="107"/>
      <c r="M17" s="311"/>
      <c r="N17" s="311"/>
      <c r="O17" s="311"/>
      <c r="P17" s="311"/>
      <c r="Q17" s="311"/>
      <c r="R17" s="311"/>
    </row>
    <row r="18" spans="1:18">
      <c r="A18" s="82"/>
      <c r="B18" s="317"/>
      <c r="C18" s="317"/>
      <c r="D18" s="107"/>
      <c r="E18" s="318"/>
      <c r="F18" s="318"/>
      <c r="G18" s="107"/>
      <c r="H18" s="107"/>
      <c r="I18" s="107"/>
      <c r="J18" s="107"/>
      <c r="K18" s="107"/>
      <c r="L18" s="107"/>
      <c r="M18" s="311"/>
      <c r="N18" s="311"/>
      <c r="O18" s="311"/>
      <c r="P18" s="311"/>
      <c r="Q18" s="311"/>
      <c r="R18" s="311"/>
    </row>
    <row r="19" spans="1:18">
      <c r="A19" s="82">
        <v>6</v>
      </c>
      <c r="B19" s="315" t="s">
        <v>142</v>
      </c>
      <c r="C19" s="315"/>
      <c r="D19" s="5"/>
      <c r="E19" s="3"/>
      <c r="F19" s="3"/>
      <c r="G19" s="3"/>
      <c r="H19" s="4"/>
      <c r="I19" s="3"/>
      <c r="J19" s="3"/>
      <c r="K19" s="3"/>
      <c r="L19" s="3"/>
      <c r="M19" s="311"/>
      <c r="N19" s="311"/>
      <c r="O19" s="311"/>
      <c r="P19" s="311"/>
      <c r="Q19" s="311"/>
      <c r="R19" s="311"/>
    </row>
    <row r="20" spans="1:18">
      <c r="A20" s="82"/>
      <c r="B20" s="44"/>
      <c r="C20" s="319"/>
      <c r="D20" s="320"/>
      <c r="E20" s="3"/>
      <c r="F20" s="3"/>
      <c r="G20" s="81" t="s">
        <v>61</v>
      </c>
      <c r="H20" s="320" t="s">
        <v>143</v>
      </c>
      <c r="I20" s="3"/>
      <c r="J20" s="3"/>
      <c r="K20" s="3"/>
      <c r="L20" s="3"/>
      <c r="M20" s="311"/>
      <c r="N20" s="311"/>
      <c r="O20" s="311"/>
      <c r="P20" s="311"/>
      <c r="Q20" s="311"/>
      <c r="R20" s="311"/>
    </row>
    <row r="21" spans="1:18">
      <c r="A21" s="82"/>
      <c r="B21" s="44"/>
      <c r="C21" s="319"/>
      <c r="D21" s="320"/>
      <c r="E21" s="3"/>
      <c r="F21" s="3"/>
      <c r="G21" s="81" t="s">
        <v>144</v>
      </c>
      <c r="H21" s="320" t="s">
        <v>145</v>
      </c>
      <c r="I21" s="3"/>
      <c r="J21" s="3"/>
      <c r="K21" s="3"/>
      <c r="L21" s="3"/>
      <c r="M21" s="311"/>
      <c r="N21" s="311"/>
      <c r="O21" s="311"/>
      <c r="P21" s="311"/>
      <c r="Q21" s="311"/>
      <c r="R21" s="311"/>
    </row>
    <row r="22" spans="1:18">
      <c r="A22" s="82"/>
      <c r="B22" s="44"/>
      <c r="C22" s="319"/>
      <c r="D22" s="320"/>
      <c r="E22" s="3"/>
      <c r="F22" s="3"/>
      <c r="G22" s="81" t="s">
        <v>146</v>
      </c>
      <c r="H22" s="320" t="s">
        <v>147</v>
      </c>
      <c r="I22" s="3"/>
      <c r="J22" s="3"/>
      <c r="K22" s="3"/>
      <c r="L22" s="3"/>
      <c r="M22" s="311"/>
      <c r="N22" s="311"/>
      <c r="O22" s="311"/>
      <c r="P22" s="311"/>
      <c r="Q22" s="311"/>
      <c r="R22" s="311"/>
    </row>
    <row r="23" spans="1:18">
      <c r="A23" s="82"/>
      <c r="B23" s="44"/>
      <c r="C23" s="319"/>
      <c r="D23" s="320"/>
      <c r="E23" s="3"/>
      <c r="F23" s="3"/>
      <c r="G23" s="3"/>
      <c r="H23" s="319"/>
      <c r="I23" s="320"/>
      <c r="J23" s="3"/>
      <c r="K23" s="3"/>
      <c r="L23" s="3"/>
      <c r="M23" s="311"/>
      <c r="N23" s="311"/>
      <c r="O23" s="311"/>
      <c r="P23" s="311"/>
      <c r="Q23" s="311"/>
      <c r="R23" s="311"/>
    </row>
    <row r="24" spans="1:18">
      <c r="A24" s="82">
        <v>7</v>
      </c>
      <c r="B24" s="41" t="s">
        <v>148</v>
      </c>
      <c r="C24" s="319"/>
      <c r="D24" s="320"/>
      <c r="E24" s="3"/>
      <c r="F24" s="3"/>
      <c r="G24" s="3"/>
      <c r="H24" s="319"/>
      <c r="I24" s="320"/>
      <c r="J24" s="3"/>
      <c r="K24" s="3"/>
      <c r="L24" s="3"/>
      <c r="M24" s="311"/>
      <c r="N24" s="311"/>
      <c r="O24" s="311"/>
      <c r="P24" s="311"/>
      <c r="Q24" s="311"/>
      <c r="R24" s="311"/>
    </row>
    <row r="25" spans="1:18" s="59" customFormat="1">
      <c r="A25" s="82">
        <v>8</v>
      </c>
      <c r="B25" s="44" t="s">
        <v>149</v>
      </c>
      <c r="C25" s="315"/>
      <c r="D25" s="315"/>
      <c r="E25" s="315"/>
      <c r="F25" s="315"/>
      <c r="G25" s="315"/>
      <c r="H25" s="315"/>
      <c r="I25" s="315"/>
      <c r="J25" s="315"/>
      <c r="K25" s="315"/>
      <c r="L25" s="315"/>
      <c r="M25" s="315"/>
      <c r="N25" s="315"/>
      <c r="O25" s="315"/>
      <c r="P25" s="315"/>
      <c r="Q25" s="315"/>
      <c r="R25" s="315"/>
    </row>
    <row r="26" spans="1:18" s="59" customFormat="1">
      <c r="A26" s="310"/>
      <c r="B26" s="44"/>
      <c r="C26" s="41" t="s">
        <v>150</v>
      </c>
      <c r="D26" s="44"/>
      <c r="E26" s="315"/>
      <c r="F26" s="315"/>
      <c r="G26" s="315"/>
      <c r="H26" s="315"/>
      <c r="I26" s="315"/>
      <c r="J26" s="315"/>
      <c r="K26" s="315"/>
      <c r="L26" s="315"/>
      <c r="M26" s="315"/>
      <c r="N26" s="315"/>
      <c r="O26" s="315"/>
      <c r="P26" s="315"/>
      <c r="Q26" s="315"/>
      <c r="R26" s="315"/>
    </row>
    <row r="27" spans="1:18" s="59" customFormat="1">
      <c r="A27" s="82">
        <v>9</v>
      </c>
      <c r="B27" s="44" t="s">
        <v>151</v>
      </c>
      <c r="C27" s="44"/>
      <c r="D27" s="44"/>
      <c r="E27" s="315"/>
      <c r="F27" s="315"/>
      <c r="G27" s="315"/>
      <c r="H27" s="315"/>
      <c r="I27" s="315"/>
      <c r="J27" s="315"/>
      <c r="K27" s="315"/>
      <c r="L27" s="315"/>
      <c r="M27" s="315"/>
      <c r="N27" s="315"/>
      <c r="O27" s="315"/>
      <c r="P27" s="315"/>
      <c r="Q27" s="315"/>
      <c r="R27" s="315"/>
    </row>
    <row r="28" spans="1:18" s="59" customFormat="1">
      <c r="A28" s="82">
        <v>10</v>
      </c>
      <c r="B28" s="41" t="s">
        <v>152</v>
      </c>
      <c r="C28" s="44"/>
      <c r="D28" s="44"/>
      <c r="E28" s="315"/>
      <c r="F28" s="315"/>
      <c r="G28" s="315"/>
      <c r="H28" s="315"/>
      <c r="I28" s="315"/>
      <c r="J28" s="315"/>
      <c r="K28" s="315"/>
      <c r="L28" s="315"/>
      <c r="M28" s="315"/>
      <c r="N28" s="315"/>
      <c r="O28" s="315"/>
      <c r="P28" s="315"/>
      <c r="Q28" s="315"/>
      <c r="R28" s="315"/>
    </row>
    <row r="29" spans="1:18" s="59" customFormat="1">
      <c r="A29" s="82">
        <v>11</v>
      </c>
      <c r="B29" s="41" t="s">
        <v>153</v>
      </c>
      <c r="C29" s="44"/>
      <c r="D29" s="44"/>
      <c r="E29" s="315"/>
      <c r="F29" s="315"/>
      <c r="G29" s="315"/>
      <c r="H29" s="315"/>
      <c r="I29" s="315"/>
      <c r="J29" s="315"/>
      <c r="K29" s="315"/>
      <c r="L29" s="315"/>
      <c r="M29" s="315"/>
      <c r="N29" s="315"/>
      <c r="O29" s="315"/>
      <c r="P29" s="315"/>
      <c r="Q29" s="315"/>
      <c r="R29" s="315"/>
    </row>
    <row r="30" spans="1:18" s="59" customFormat="1">
      <c r="A30" s="82"/>
      <c r="B30" s="44"/>
      <c r="C30" s="44" t="s">
        <v>154</v>
      </c>
      <c r="D30" s="44"/>
      <c r="E30" s="315"/>
      <c r="F30" s="315"/>
      <c r="G30" s="315"/>
      <c r="H30" s="315"/>
      <c r="I30" s="315"/>
      <c r="J30" s="315"/>
      <c r="K30" s="315"/>
      <c r="L30" s="315"/>
      <c r="M30" s="315"/>
      <c r="N30" s="315"/>
      <c r="O30" s="315"/>
      <c r="P30" s="315"/>
      <c r="Q30" s="315"/>
      <c r="R30" s="315"/>
    </row>
    <row r="31" spans="1:18" s="59" customFormat="1">
      <c r="A31" s="82">
        <v>12</v>
      </c>
      <c r="B31" s="44" t="s">
        <v>155</v>
      </c>
      <c r="C31" s="44"/>
      <c r="D31" s="44"/>
      <c r="E31" s="315"/>
      <c r="F31" s="315"/>
      <c r="G31" s="315"/>
      <c r="H31" s="315"/>
      <c r="I31" s="315"/>
      <c r="J31" s="315"/>
      <c r="K31" s="315"/>
      <c r="L31" s="315"/>
      <c r="M31" s="315"/>
      <c r="N31" s="315"/>
      <c r="O31" s="315"/>
      <c r="P31" s="315"/>
      <c r="Q31" s="315"/>
      <c r="R31" s="315"/>
    </row>
    <row r="32" spans="1:18" s="59" customFormat="1">
      <c r="A32" s="82">
        <v>13</v>
      </c>
      <c r="B32" s="315" t="s">
        <v>156</v>
      </c>
      <c r="C32" s="315"/>
      <c r="D32" s="315"/>
      <c r="E32" s="315"/>
      <c r="F32" s="315"/>
      <c r="G32" s="315"/>
      <c r="H32" s="315"/>
      <c r="I32" s="315"/>
      <c r="J32" s="315"/>
      <c r="K32" s="315"/>
      <c r="L32" s="315"/>
      <c r="M32" s="315"/>
      <c r="N32" s="315"/>
      <c r="O32" s="315"/>
      <c r="P32" s="315"/>
      <c r="Q32" s="315"/>
      <c r="R32" s="315"/>
    </row>
    <row r="33" spans="1:19" s="59" customFormat="1">
      <c r="A33" s="82">
        <v>14</v>
      </c>
      <c r="B33" s="315" t="s">
        <v>157</v>
      </c>
      <c r="C33" s="315"/>
      <c r="D33" s="315"/>
      <c r="E33" s="315"/>
      <c r="F33" s="315"/>
      <c r="G33" s="315"/>
      <c r="H33" s="315"/>
      <c r="I33" s="315"/>
      <c r="J33" s="315"/>
      <c r="K33" s="315"/>
      <c r="L33" s="315"/>
      <c r="M33" s="315"/>
      <c r="N33" s="315"/>
      <c r="O33" s="315"/>
      <c r="P33" s="315"/>
      <c r="Q33" s="315"/>
      <c r="R33" s="315"/>
    </row>
    <row r="34" spans="1:19" s="59" customFormat="1">
      <c r="A34" s="82"/>
      <c r="B34" s="315"/>
      <c r="C34" s="315" t="s">
        <v>158</v>
      </c>
      <c r="D34" s="315"/>
      <c r="E34" s="315"/>
      <c r="F34" s="315"/>
      <c r="G34" s="315"/>
      <c r="H34" s="315"/>
      <c r="I34" s="315"/>
      <c r="J34" s="315"/>
      <c r="K34" s="315"/>
      <c r="L34" s="315"/>
      <c r="M34" s="315"/>
      <c r="N34" s="315"/>
      <c r="O34" s="315"/>
      <c r="P34" s="315"/>
      <c r="Q34" s="315"/>
      <c r="R34" s="315"/>
    </row>
    <row r="35" spans="1:19" s="59" customFormat="1">
      <c r="A35" s="82"/>
      <c r="B35" s="315"/>
      <c r="C35" s="315" t="s">
        <v>159</v>
      </c>
      <c r="D35" s="315"/>
      <c r="E35" s="315"/>
      <c r="F35" s="315"/>
      <c r="G35" s="315"/>
      <c r="H35" s="315"/>
      <c r="I35" s="315"/>
      <c r="J35" s="315"/>
      <c r="K35" s="315"/>
      <c r="L35" s="315"/>
      <c r="M35" s="315"/>
      <c r="N35" s="315"/>
      <c r="O35" s="315"/>
      <c r="P35" s="315"/>
      <c r="Q35" s="315"/>
      <c r="R35" s="315"/>
    </row>
    <row r="36" spans="1:19" s="59" customFormat="1">
      <c r="A36" s="82">
        <v>15</v>
      </c>
      <c r="B36" s="315" t="s">
        <v>160</v>
      </c>
      <c r="C36" s="315"/>
      <c r="D36" s="315"/>
      <c r="E36" s="315"/>
      <c r="F36" s="315"/>
      <c r="G36" s="315"/>
      <c r="H36" s="315"/>
      <c r="I36" s="315"/>
      <c r="J36" s="315"/>
      <c r="K36" s="315"/>
      <c r="L36" s="315"/>
      <c r="M36" s="315"/>
      <c r="N36" s="315"/>
      <c r="O36" s="315"/>
      <c r="P36" s="315"/>
      <c r="Q36" s="315"/>
      <c r="R36" s="315"/>
    </row>
    <row r="37" spans="1:19" s="362" customFormat="1">
      <c r="A37" s="82"/>
      <c r="B37" s="361"/>
      <c r="C37" s="447" t="s">
        <v>102</v>
      </c>
      <c r="D37" s="447"/>
      <c r="E37" s="447"/>
      <c r="F37" s="447"/>
      <c r="G37" s="447"/>
      <c r="H37" s="447"/>
      <c r="I37" s="447"/>
      <c r="J37" s="447"/>
      <c r="K37" s="361"/>
      <c r="L37" s="361"/>
      <c r="M37" s="361"/>
      <c r="N37" s="361"/>
      <c r="O37" s="361"/>
      <c r="P37" s="361"/>
      <c r="Q37" s="361"/>
      <c r="R37" s="361"/>
    </row>
    <row r="38" spans="1:19" s="59" customFormat="1">
      <c r="A38" s="82">
        <v>16</v>
      </c>
      <c r="B38" s="315" t="s">
        <v>161</v>
      </c>
      <c r="C38" s="313"/>
      <c r="D38" s="313"/>
      <c r="E38" s="313"/>
      <c r="F38" s="313"/>
      <c r="G38" s="313"/>
      <c r="H38" s="313"/>
      <c r="I38" s="315"/>
      <c r="J38" s="315"/>
      <c r="K38" s="315"/>
      <c r="L38" s="315"/>
      <c r="M38" s="315"/>
      <c r="N38" s="315"/>
      <c r="O38" s="315"/>
      <c r="P38" s="315"/>
      <c r="Q38" s="315"/>
      <c r="R38" s="315"/>
    </row>
    <row r="39" spans="1:19" s="59" customFormat="1">
      <c r="A39" s="82">
        <v>17</v>
      </c>
      <c r="B39" s="315" t="s">
        <v>162</v>
      </c>
      <c r="C39" s="313"/>
      <c r="D39" s="313"/>
      <c r="E39" s="313"/>
      <c r="F39" s="313"/>
      <c r="G39" s="313"/>
      <c r="H39" s="313"/>
      <c r="I39" s="315"/>
      <c r="J39" s="315"/>
      <c r="K39" s="315"/>
      <c r="L39" s="315"/>
      <c r="M39" s="315"/>
      <c r="N39" s="315"/>
      <c r="O39" s="315"/>
      <c r="P39" s="315"/>
      <c r="Q39" s="315"/>
      <c r="R39" s="315"/>
    </row>
    <row r="40" spans="1:19" s="59" customFormat="1">
      <c r="A40" s="82"/>
      <c r="B40" s="315"/>
      <c r="C40" s="315" t="s">
        <v>163</v>
      </c>
      <c r="D40" s="313"/>
      <c r="E40" s="313"/>
      <c r="F40" s="313"/>
      <c r="G40" s="313"/>
      <c r="H40" s="313"/>
      <c r="I40" s="315"/>
      <c r="J40" s="315"/>
      <c r="K40" s="315"/>
      <c r="L40" s="315"/>
      <c r="M40" s="315"/>
      <c r="N40" s="315"/>
      <c r="O40" s="315"/>
      <c r="P40" s="315"/>
      <c r="Q40" s="315"/>
      <c r="R40" s="315"/>
    </row>
    <row r="41" spans="1:19" s="59" customFormat="1">
      <c r="A41" s="82">
        <v>18</v>
      </c>
      <c r="B41" s="315" t="s">
        <v>164</v>
      </c>
      <c r="C41" s="315"/>
      <c r="D41" s="315"/>
      <c r="E41" s="315"/>
      <c r="F41" s="315"/>
      <c r="G41" s="315"/>
      <c r="H41" s="315"/>
      <c r="I41" s="315"/>
      <c r="J41" s="314"/>
      <c r="K41" s="321"/>
      <c r="L41" s="315"/>
      <c r="M41" s="314"/>
      <c r="N41" s="322"/>
      <c r="O41" s="311"/>
      <c r="P41" s="473" t="s">
        <v>165</v>
      </c>
      <c r="Q41" s="473"/>
      <c r="R41" s="473"/>
      <c r="S41" s="474"/>
    </row>
    <row r="42" spans="1:19">
      <c r="A42" s="311"/>
      <c r="B42" s="311"/>
      <c r="C42" s="311" t="s">
        <v>166</v>
      </c>
      <c r="D42" s="311"/>
      <c r="E42" s="311"/>
      <c r="F42" s="311"/>
      <c r="G42" s="311"/>
      <c r="H42" s="311"/>
      <c r="I42" s="311"/>
      <c r="J42" s="311"/>
      <c r="K42" s="311"/>
      <c r="L42" s="311"/>
      <c r="M42" s="311"/>
      <c r="N42" s="311"/>
      <c r="O42" s="311"/>
      <c r="P42" s="311"/>
      <c r="Q42" s="311"/>
      <c r="R42" s="311"/>
    </row>
    <row r="43" spans="1:19">
      <c r="A43" s="311"/>
      <c r="B43" s="311"/>
      <c r="C43" s="456"/>
      <c r="D43" s="457"/>
      <c r="E43" s="457"/>
      <c r="F43" s="457"/>
      <c r="G43" s="311"/>
      <c r="H43" s="311"/>
      <c r="I43" s="311"/>
      <c r="J43" s="311"/>
      <c r="K43" s="311"/>
      <c r="L43" s="311"/>
      <c r="M43" s="311"/>
      <c r="N43" s="311"/>
      <c r="O43" s="311"/>
      <c r="P43" s="311"/>
      <c r="Q43" s="311"/>
      <c r="R43" s="311"/>
    </row>
    <row r="44" spans="1:19">
      <c r="B44" s="312"/>
      <c r="C44" s="312"/>
      <c r="D44" s="312"/>
      <c r="E44" s="312"/>
      <c r="F44" s="312"/>
      <c r="G44" s="312"/>
      <c r="H44" s="312"/>
      <c r="I44" s="312"/>
      <c r="J44" s="312"/>
      <c r="K44" s="312"/>
      <c r="L44" s="312"/>
      <c r="M44" s="312"/>
      <c r="N44" s="312"/>
      <c r="O44" s="312"/>
      <c r="P44" s="312"/>
      <c r="Q44" s="312"/>
      <c r="R44" s="312"/>
    </row>
    <row r="45" spans="1:19" ht="21">
      <c r="A45" s="458" t="s">
        <v>167</v>
      </c>
      <c r="B45" s="458"/>
      <c r="C45" s="458"/>
      <c r="D45" s="458"/>
      <c r="E45" s="458"/>
      <c r="F45" s="458"/>
      <c r="G45" s="458"/>
      <c r="H45" s="458"/>
      <c r="I45" s="458"/>
      <c r="M45" s="287"/>
    </row>
    <row r="47" spans="1:19" ht="15" customHeight="1">
      <c r="A47" s="311" t="s">
        <v>168</v>
      </c>
      <c r="B47" s="356"/>
      <c r="C47" s="356"/>
      <c r="D47" s="356"/>
      <c r="E47" s="356"/>
      <c r="F47" s="356"/>
      <c r="G47" s="356"/>
      <c r="H47" s="356"/>
      <c r="I47" s="356"/>
    </row>
    <row r="48" spans="1:19" ht="15" customHeight="1">
      <c r="A48" s="311"/>
      <c r="B48" s="311" t="s">
        <v>169</v>
      </c>
      <c r="C48" s="356"/>
      <c r="D48" s="356"/>
      <c r="E48" s="356"/>
      <c r="F48" s="356"/>
      <c r="G48" s="356"/>
      <c r="H48" s="356"/>
      <c r="I48" s="356"/>
    </row>
    <row r="49" spans="1:9" ht="15" customHeight="1">
      <c r="A49" s="311"/>
      <c r="B49" s="311" t="s">
        <v>170</v>
      </c>
      <c r="C49" s="311"/>
      <c r="D49" s="311"/>
      <c r="E49" s="311"/>
      <c r="F49" s="311"/>
      <c r="G49" s="311"/>
      <c r="H49" s="311"/>
      <c r="I49" s="311"/>
    </row>
  </sheetData>
  <sheetProtection algorithmName="SHA-512" hashValue="kNv14/JfPip85suX+7vvLqsJ7V43X82rE1r1hw806HKV6qaM128vzjG5F7PPA9/oB55TVQSaJvYiKpRnjLauNg==" saltValue="IvhBtAFrAyB4T+B+3b88qA==" spinCount="100000" sheet="1" objects="1" scenarios="1"/>
  <mergeCells count="5">
    <mergeCell ref="P41:R41"/>
    <mergeCell ref="C43:F43"/>
    <mergeCell ref="L2:M2"/>
    <mergeCell ref="A45:I45"/>
    <mergeCell ref="C37:J37"/>
  </mergeCells>
  <phoneticPr fontId="51" type="noConversion"/>
  <conditionalFormatting sqref="C20:C24 H20:H24 G20:G22">
    <cfRule type="cellIs" dxfId="22" priority="56" operator="equal">
      <formula>"UofA Visa"</formula>
    </cfRule>
  </conditionalFormatting>
  <conditionalFormatting sqref="C20:C24 H20:H24 G20:G22">
    <cfRule type="cellIs" dxfId="21" priority="53" operator="equal">
      <formula>"UA Visa"</formula>
    </cfRule>
    <cfRule type="cellIs" dxfId="20" priority="54" operator="equal">
      <formula>"Pre-paid"</formula>
    </cfRule>
    <cfRule type="cellIs" dxfId="19" priority="55" operator="equal">
      <formula>"Reimburse"</formula>
    </cfRule>
  </conditionalFormatting>
  <conditionalFormatting sqref="C20:C24 H20:H24 G20:G22">
    <cfRule type="cellIs" dxfId="18" priority="52" operator="equal">
      <formula>"Pre-paid"</formula>
    </cfRule>
  </conditionalFormatting>
  <conditionalFormatting sqref="G21">
    <cfRule type="containsText" dxfId="17" priority="50" operator="containsText" text="Prepaid">
      <formula>NOT(ISERROR(SEARCH("Prepaid",G21)))</formula>
    </cfRule>
    <cfRule type="containsText" dxfId="16" priority="51" operator="containsText" text="Prepaid">
      <formula>NOT(ISERROR(SEARCH("Prepaid",G21)))</formula>
    </cfRule>
  </conditionalFormatting>
  <conditionalFormatting sqref="G20:G22">
    <cfRule type="containsText" dxfId="15" priority="37" operator="containsText" text="Prepaid">
      <formula>NOT(ISERROR(SEARCH("Prepaid",G20)))</formula>
    </cfRule>
  </conditionalFormatting>
  <conditionalFormatting sqref="G20:G22">
    <cfRule type="cellIs" dxfId="14" priority="36" operator="equal">
      <formula>"Reimb"</formula>
    </cfRule>
  </conditionalFormatting>
  <conditionalFormatting sqref="G20:G22">
    <cfRule type="containsText" dxfId="13" priority="29" operator="containsText" text="PCard">
      <formula>NOT(ISERROR(SEARCH("PCard",G20)))</formula>
    </cfRule>
    <cfRule type="containsText" dxfId="12" priority="30" operator="containsText" text="Select">
      <formula>NOT(ISERROR(SEARCH("Select",G20)))</formula>
    </cfRule>
    <cfRule type="containsText" dxfId="11" priority="31" operator="containsText" text="Pre-Pd">
      <formula>NOT(ISERROR(SEARCH("Pre-Pd",G20)))</formula>
    </cfRule>
    <cfRule type="containsText" dxfId="10" priority="32" operator="containsText" text="Pre_Pd">
      <formula>NOT(ISERROR(SEARCH("Pre_Pd",G20)))</formula>
    </cfRule>
    <cfRule type="containsText" dxfId="9" priority="33" operator="containsText" text="Pre-Pd">
      <formula>NOT(ISERROR(SEARCH("Pre-Pd",G20)))</formula>
    </cfRule>
    <cfRule type="containsText" dxfId="8" priority="34" operator="containsText" text="Pre_Pd">
      <formula>NOT(ISERROR(SEARCH("Pre_Pd",G20)))</formula>
    </cfRule>
    <cfRule type="cellIs" dxfId="7" priority="35" operator="equal">
      <formula>"PCard"</formula>
    </cfRule>
  </conditionalFormatting>
  <dataValidations count="2">
    <dataValidation type="list" showInputMessage="1" showErrorMessage="1" sqref="H23:H27" xr:uid="{00000000-0002-0000-0200-000000000000}">
      <formula1>"UA Visa, Reimburse, Pre-paid"</formula1>
    </dataValidation>
    <dataValidation type="list" showInputMessage="1" showErrorMessage="1" sqref="G20:G22" xr:uid="{00000000-0002-0000-0200-000001000000}">
      <formula1>"Select,PCard, Reimb, Pre-Pd"</formula1>
    </dataValidation>
  </dataValidations>
  <hyperlinks>
    <hyperlink ref="C37" r:id="rId1" xr:uid="{00000000-0004-0000-0200-000000000000}"/>
  </hyperlinks>
  <pageMargins left="0.25" right="0.05" top="0.5" bottom="0.25" header="0.3" footer="0.3"/>
  <pageSetup scale="90"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
  <sheetViews>
    <sheetView workbookViewId="0">
      <selection activeCell="E23" sqref="E23"/>
    </sheetView>
  </sheetViews>
  <sheetFormatPr defaultRowHeight="15"/>
  <sheetData/>
  <sheetProtection algorithmName="SHA-512" hashValue="xklieQpay+0HUFTikOmi4sD20ybKyep+UyuShuLcB4C7RDWm5yBNnSJtSsNunCHWKJmatAernlf5eryrHXO+Ug==" saltValue="NGa8AEj9exwEgkJJS75ydw==" spinCount="100000" sheet="1" objects="1" scenarios="1" selectLockedCells="1" selectUnlockedCells="1"/>
  <phoneticPr fontId="5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F0"/>
  </sheetPr>
  <dimension ref="A1:O120"/>
  <sheetViews>
    <sheetView zoomScaleNormal="100" workbookViewId="0">
      <pane ySplit="11" topLeftCell="A12" activePane="bottomLeft" state="frozen"/>
      <selection pane="bottomLeft" activeCell="A12" sqref="A12"/>
      <selection activeCell="E39" sqref="E39"/>
    </sheetView>
  </sheetViews>
  <sheetFormatPr defaultRowHeight="15"/>
  <cols>
    <col min="1" max="1" width="24.85546875" customWidth="1"/>
    <col min="2" max="2" width="14.140625" customWidth="1"/>
    <col min="3" max="3" width="28.85546875" customWidth="1"/>
    <col min="4" max="4" width="32.28515625" hidden="1" customWidth="1"/>
    <col min="5" max="5" width="17.85546875" customWidth="1"/>
    <col min="6" max="6" width="27.140625" customWidth="1"/>
  </cols>
  <sheetData>
    <row r="1" spans="1:15" ht="15.75" thickBot="1">
      <c r="A1" s="221" t="str">
        <f>'Account allocations'!A1</f>
        <v xml:space="preserve">THE UNIVERSITY OF AKRON - TRAVEL EXPENSE REPORT </v>
      </c>
    </row>
    <row r="2" spans="1:15" ht="15.75" thickBot="1">
      <c r="A2" t="str">
        <f>'Account allocations'!A2</f>
        <v>NAME</v>
      </c>
      <c r="C2" s="218" t="str">
        <f>'Account allocations'!C2</f>
        <v>CELL C3  - ADD FULL NAME</v>
      </c>
      <c r="L2" s="459" t="s">
        <v>171</v>
      </c>
      <c r="M2" s="460"/>
      <c r="N2" s="460"/>
      <c r="O2" s="461"/>
    </row>
    <row r="3" spans="1:15" ht="15.75" thickBot="1">
      <c r="A3" t="str">
        <f>'Account allocations'!A3</f>
        <v>EMPLID</v>
      </c>
      <c r="C3" s="371" t="str">
        <f>'Account allocations'!C3</f>
        <v>CELL C4 - ADD EMPLOYEE ID</v>
      </c>
      <c r="L3" s="462"/>
      <c r="M3" s="463"/>
      <c r="N3" s="463"/>
      <c r="O3" s="464"/>
    </row>
    <row r="4" spans="1:15" ht="15.75" thickBot="1">
      <c r="A4" t="str">
        <f>'Account allocations'!A4</f>
        <v>CAMPUS DEPARTMENT / ZIP</v>
      </c>
      <c r="C4" s="218" t="str">
        <f>'Account allocations'!C4</f>
        <v>CELL C5 - ADD YOUR FULL HOME ADDRESS INCLUDING CITY &amp; ZIP</v>
      </c>
      <c r="L4" s="465"/>
      <c r="M4" s="466"/>
      <c r="N4" s="466"/>
      <c r="O4" s="467"/>
    </row>
    <row r="5" spans="1:15" ht="15.75" thickBot="1">
      <c r="A5" t="s">
        <v>172</v>
      </c>
      <c r="C5" s="218" t="str">
        <f>'Account allocations'!C5</f>
        <v>CELL C6 - SUPERVISING STUDENT TEACHERS</v>
      </c>
      <c r="L5" s="465"/>
      <c r="M5" s="466"/>
      <c r="N5" s="466"/>
      <c r="O5" s="467"/>
    </row>
    <row r="6" spans="1:15" ht="15.75" thickBot="1">
      <c r="A6" t="s">
        <v>173</v>
      </c>
      <c r="C6" s="217" t="str">
        <f>'Account allocations'!C6</f>
        <v>Travel 01/01/01 To 01/01/01 0</v>
      </c>
      <c r="L6" s="465"/>
      <c r="M6" s="466"/>
      <c r="N6" s="466"/>
      <c r="O6" s="467"/>
    </row>
    <row r="7" spans="1:15" ht="15.75" thickBot="1">
      <c r="A7" t="s">
        <v>174</v>
      </c>
      <c r="C7" s="370" t="e">
        <f>VLOOKUP(C3,'vendor look up'!$A$2:$E$29195,2,FALSE)</f>
        <v>#N/A</v>
      </c>
      <c r="D7" s="257"/>
      <c r="E7" s="372" t="e">
        <f>VLOOKUP(C3,'vendor look up'!$A$2:$E$29195,3,FALSE)</f>
        <v>#N/A</v>
      </c>
      <c r="F7" s="257" t="s">
        <v>175</v>
      </c>
      <c r="L7" s="465"/>
      <c r="M7" s="466"/>
      <c r="N7" s="466"/>
      <c r="O7" s="467"/>
    </row>
    <row r="8" spans="1:15" ht="15.75" thickBot="1">
      <c r="A8" t="s">
        <v>176</v>
      </c>
      <c r="C8" s="256" t="s">
        <v>177</v>
      </c>
      <c r="D8" s="257"/>
      <c r="E8" s="257"/>
      <c r="F8" s="257" t="s">
        <v>175</v>
      </c>
      <c r="L8" s="465"/>
      <c r="M8" s="466"/>
      <c r="N8" s="466"/>
      <c r="O8" s="467"/>
    </row>
    <row r="9" spans="1:15" ht="15.75" thickBot="1">
      <c r="A9" t="s">
        <v>178</v>
      </c>
      <c r="C9" s="256" t="s">
        <v>179</v>
      </c>
      <c r="D9" s="257"/>
      <c r="E9" s="257"/>
      <c r="F9" s="257" t="s">
        <v>175</v>
      </c>
      <c r="L9" s="465"/>
      <c r="M9" s="466"/>
      <c r="N9" s="466"/>
      <c r="O9" s="467"/>
    </row>
    <row r="10" spans="1:15" ht="15.75" thickBot="1">
      <c r="C10" s="219"/>
      <c r="H10" s="106" t="str">
        <f>'Travel Expense Report'!AS5</f>
        <v>Revised 1/13/2020</v>
      </c>
      <c r="I10" s="106"/>
      <c r="L10" s="468"/>
      <c r="M10" s="469"/>
      <c r="N10" s="469"/>
      <c r="O10" s="470"/>
    </row>
    <row r="11" spans="1:15">
      <c r="A11" s="134" t="s">
        <v>180</v>
      </c>
      <c r="B11" s="134" t="s">
        <v>181</v>
      </c>
      <c r="C11" s="134" t="s">
        <v>182</v>
      </c>
      <c r="D11" s="134" t="s">
        <v>183</v>
      </c>
      <c r="E11" s="134"/>
    </row>
    <row r="12" spans="1:15">
      <c r="A12" s="132">
        <f>-'Account allocations'!C39</f>
        <v>0</v>
      </c>
      <c r="B12" s="133" t="s">
        <v>184</v>
      </c>
      <c r="C12" t="str">
        <f>'Account allocations'!A39</f>
        <v>1031 Cash Advance</v>
      </c>
      <c r="D12" t="str">
        <f>'Account allocations'!F39</f>
        <v>Cash Advance</v>
      </c>
    </row>
    <row r="13" spans="1:15">
      <c r="A13" s="132">
        <f>-'Account allocations'!C40</f>
        <v>-28.56</v>
      </c>
      <c r="C13" t="str">
        <f>'Account allocations'!A40</f>
        <v xml:space="preserve">2001 AP </v>
      </c>
    </row>
    <row r="14" spans="1:15">
      <c r="A14" s="132">
        <f>'Account allocations'!C46</f>
        <v>0</v>
      </c>
      <c r="B14" s="133" t="str">
        <f>'Account allocations'!B46</f>
        <v>201381</v>
      </c>
      <c r="C14" t="str">
        <f>'Account allocations'!A46</f>
        <v>XXXX Select Account</v>
      </c>
      <c r="D14" t="str">
        <f>IF('Account allocations'!F46=0," ",'Account allocations'!F46)</f>
        <v xml:space="preserve"> </v>
      </c>
    </row>
    <row r="15" spans="1:15">
      <c r="A15" s="132">
        <f>'Account allocations'!C47</f>
        <v>0</v>
      </c>
      <c r="B15" s="133" t="str">
        <f>'Account allocations'!B47</f>
        <v>201381</v>
      </c>
      <c r="C15" t="str">
        <f>'Account allocations'!A47</f>
        <v>XXXX Select Account</v>
      </c>
      <c r="D15" t="str">
        <f>IF('Account allocations'!F47=0," ",'Account allocations'!F47)</f>
        <v xml:space="preserve"> </v>
      </c>
    </row>
    <row r="16" spans="1:15">
      <c r="A16" s="132">
        <f>'Account allocations'!C48</f>
        <v>0</v>
      </c>
      <c r="B16" s="133" t="str">
        <f>'Account allocations'!B48</f>
        <v>201381</v>
      </c>
      <c r="C16" t="str">
        <f>'Account allocations'!A48</f>
        <v>XXXX Select Account</v>
      </c>
      <c r="D16" t="str">
        <f>IF('Account allocations'!F48=0," ",'Account allocations'!F48)</f>
        <v xml:space="preserve"> </v>
      </c>
    </row>
    <row r="17" spans="1:4">
      <c r="A17" s="132">
        <f>'Account allocations'!C49</f>
        <v>0</v>
      </c>
      <c r="B17" s="133" t="str">
        <f>'Account allocations'!B49</f>
        <v>201381</v>
      </c>
      <c r="C17" t="str">
        <f>'Account allocations'!A49</f>
        <v>XXXX Select Account</v>
      </c>
      <c r="D17" t="str">
        <f>IF('Account allocations'!F49=0," ",'Account allocations'!F49)</f>
        <v xml:space="preserve"> </v>
      </c>
    </row>
    <row r="18" spans="1:4">
      <c r="A18" s="132">
        <f>'Account allocations'!C50</f>
        <v>0</v>
      </c>
      <c r="B18" s="133" t="str">
        <f>'Account allocations'!B50</f>
        <v>201381</v>
      </c>
      <c r="C18" t="str">
        <f>'Account allocations'!A50</f>
        <v>XXXX Select Account</v>
      </c>
      <c r="D18" t="str">
        <f>IF('Account allocations'!F50=0," ",'Account allocations'!F50)</f>
        <v xml:space="preserve"> </v>
      </c>
    </row>
    <row r="19" spans="1:4">
      <c r="A19" s="132">
        <f>'Account allocations'!C51</f>
        <v>28.56</v>
      </c>
      <c r="B19" s="133" t="str">
        <f>'Account allocations'!B51</f>
        <v>201381</v>
      </c>
      <c r="C19" t="str">
        <f>'Account allocations'!A51</f>
        <v>7065 Mileage</v>
      </c>
      <c r="D19" t="str">
        <f>IF('Account allocations'!F51=0," ",'Account allocations'!F51)</f>
        <v>Mileage</v>
      </c>
    </row>
    <row r="20" spans="1:4">
      <c r="A20" s="140">
        <f>'Account allocations'!C52</f>
        <v>0</v>
      </c>
      <c r="B20" s="133" t="str">
        <f>'Account allocations'!B52</f>
        <v>201381</v>
      </c>
      <c r="C20" t="str">
        <f>'Account allocations'!A52</f>
        <v>7066 Lodging</v>
      </c>
      <c r="D20" t="str">
        <f>IF('Account allocations'!F52=0," ",'Account allocations'!F52)</f>
        <v xml:space="preserve"> </v>
      </c>
    </row>
    <row r="21" spans="1:4">
      <c r="A21" s="140">
        <f>'Account allocations'!C53</f>
        <v>0</v>
      </c>
      <c r="B21" s="133" t="str">
        <f>'Account allocations'!B53</f>
        <v>201381</v>
      </c>
      <c r="C21" t="str">
        <f>'Account allocations'!A53</f>
        <v>7067 Meals</v>
      </c>
      <c r="D21" t="str">
        <f>IF('Account allocations'!F53=0," ",'Account allocations'!F53)</f>
        <v>Meals</v>
      </c>
    </row>
    <row r="22" spans="1:4">
      <c r="A22" s="140">
        <f>'Account allocations'!C54</f>
        <v>0</v>
      </c>
      <c r="B22" s="133" t="str">
        <f>'Account allocations'!B54</f>
        <v>201381</v>
      </c>
      <c r="C22" t="str">
        <f>'Account allocations'!A54</f>
        <v>XXXX Select Account</v>
      </c>
      <c r="D22" t="str">
        <f>IF('Account allocations'!F54=0," ",'Account allocations'!F54)</f>
        <v xml:space="preserve"> </v>
      </c>
    </row>
    <row r="23" spans="1:4">
      <c r="A23" s="140">
        <f>'Account allocations'!C55</f>
        <v>0</v>
      </c>
      <c r="B23" s="133" t="str">
        <f>'Account allocations'!B55</f>
        <v>201381</v>
      </c>
      <c r="C23" t="str">
        <f>'Account allocations'!A55</f>
        <v>XXXX Select Account</v>
      </c>
      <c r="D23" t="str">
        <f>IF('Account allocations'!F55=0," ",'Account allocations'!F55)</f>
        <v xml:space="preserve"> </v>
      </c>
    </row>
    <row r="24" spans="1:4">
      <c r="A24" s="140">
        <f>'Account allocations'!C56</f>
        <v>0</v>
      </c>
      <c r="B24" s="133" t="str">
        <f>'Account allocations'!B56</f>
        <v>201381</v>
      </c>
      <c r="C24" t="str">
        <f>'Account allocations'!A56</f>
        <v>XXXX Select Account</v>
      </c>
      <c r="D24" t="str">
        <f>IF('Account allocations'!F56=0," ",'Account allocations'!F56)</f>
        <v xml:space="preserve"> </v>
      </c>
    </row>
    <row r="25" spans="1:4">
      <c r="A25" s="140">
        <f>'Account allocations'!C57</f>
        <v>0</v>
      </c>
      <c r="B25" s="133" t="str">
        <f>'Account allocations'!B57</f>
        <v>201381</v>
      </c>
      <c r="C25" t="str">
        <f>'Account allocations'!A57</f>
        <v>XXXX Select Account</v>
      </c>
      <c r="D25" t="str">
        <f>IF('Account allocations'!F57=0," ",'Account allocations'!F57)</f>
        <v xml:space="preserve"> </v>
      </c>
    </row>
    <row r="26" spans="1:4">
      <c r="A26" s="140">
        <f>'Account allocations'!C58</f>
        <v>0</v>
      </c>
      <c r="B26" s="133" t="str">
        <f>'Account allocations'!B58</f>
        <v>201381</v>
      </c>
      <c r="C26" t="str">
        <f>'Account allocations'!A58</f>
        <v>XXXX Select Account</v>
      </c>
      <c r="D26" t="str">
        <f>IF('Account allocations'!F58=0," ",'Account allocations'!F58)</f>
        <v xml:space="preserve"> </v>
      </c>
    </row>
    <row r="27" spans="1:4">
      <c r="A27" s="140">
        <f>'Account allocations'!C59</f>
        <v>0</v>
      </c>
      <c r="B27" s="133" t="str">
        <f>'Account allocations'!B59</f>
        <v>201381</v>
      </c>
      <c r="C27" t="str">
        <f>'Account allocations'!A59</f>
        <v>XXXX Select Account</v>
      </c>
      <c r="D27" t="str">
        <f>IF('Account allocations'!F59=0," ",'Account allocations'!F59)</f>
        <v xml:space="preserve"> </v>
      </c>
    </row>
    <row r="28" spans="1:4">
      <c r="A28" s="140">
        <f>'Account allocations'!C60</f>
        <v>0</v>
      </c>
      <c r="B28" s="133" t="str">
        <f>'Account allocations'!B60</f>
        <v>201381</v>
      </c>
      <c r="C28" t="str">
        <f>'Account allocations'!A60</f>
        <v>XXXX Select Account</v>
      </c>
      <c r="D28" t="str">
        <f>IF('Account allocations'!F60=0," ",'Account allocations'!F60)</f>
        <v xml:space="preserve"> </v>
      </c>
    </row>
    <row r="29" spans="1:4">
      <c r="A29" s="140">
        <f>'Account allocations'!C61</f>
        <v>0</v>
      </c>
      <c r="B29" s="133" t="str">
        <f>'Account allocations'!B61</f>
        <v>201381</v>
      </c>
      <c r="C29" t="str">
        <f>'Account allocations'!A61</f>
        <v>XXXX Select Account</v>
      </c>
      <c r="D29" t="str">
        <f>IF('Account allocations'!F61=0," ",'Account allocations'!F61)</f>
        <v xml:space="preserve"> </v>
      </c>
    </row>
    <row r="30" spans="1:4">
      <c r="A30" s="140">
        <f>'Account allocations'!C62</f>
        <v>0</v>
      </c>
      <c r="B30" s="133" t="str">
        <f>'Account allocations'!B62</f>
        <v>201381</v>
      </c>
      <c r="C30" t="str">
        <f>'Account allocations'!A62</f>
        <v>XXXX Select Account</v>
      </c>
      <c r="D30" t="str">
        <f>IF('Account allocations'!F62=0," ",'Account allocations'!F62)</f>
        <v xml:space="preserve"> </v>
      </c>
    </row>
    <row r="31" spans="1:4">
      <c r="A31" s="140">
        <f>'Account allocations'!C63</f>
        <v>0</v>
      </c>
      <c r="B31" s="133" t="str">
        <f>'Account allocations'!B63</f>
        <v>201381</v>
      </c>
      <c r="C31" t="str">
        <f>'Account allocations'!A63</f>
        <v>XXXX Select Account</v>
      </c>
      <c r="D31" t="str">
        <f>IF('Account allocations'!F63=0," ",'Account allocations'!F63)</f>
        <v xml:space="preserve"> </v>
      </c>
    </row>
    <row r="32" spans="1:4">
      <c r="A32" s="140">
        <f>'Account allocations'!C64</f>
        <v>0</v>
      </c>
      <c r="B32" s="133" t="str">
        <f>'Account allocations'!B64</f>
        <v>201381</v>
      </c>
      <c r="C32" t="str">
        <f>'Account allocations'!A64</f>
        <v>XXXX Select Account</v>
      </c>
      <c r="D32" t="str">
        <f>IF('Account allocations'!F64=0," ",'Account allocations'!F64)</f>
        <v xml:space="preserve"> </v>
      </c>
    </row>
    <row r="33" spans="1:4">
      <c r="A33" s="140">
        <f>'Account allocations'!C65</f>
        <v>0</v>
      </c>
      <c r="B33" s="133" t="str">
        <f>'Account allocations'!B65</f>
        <v>201381</v>
      </c>
      <c r="C33" t="str">
        <f>'Account allocations'!A65</f>
        <v>XXXX Select Account</v>
      </c>
      <c r="D33" t="str">
        <f>IF('Account allocations'!F65=0," ",'Account allocations'!F65)</f>
        <v xml:space="preserve"> </v>
      </c>
    </row>
    <row r="34" spans="1:4">
      <c r="A34" s="140">
        <f>'Account allocations'!C66</f>
        <v>0</v>
      </c>
      <c r="B34" s="133" t="str">
        <f>'Account allocations'!B66</f>
        <v>201381</v>
      </c>
      <c r="C34" t="str">
        <f>'Account allocations'!A66</f>
        <v>XXXX Select Account</v>
      </c>
      <c r="D34" t="str">
        <f>IF('Account allocations'!F66=0," ",'Account allocations'!F66)</f>
        <v xml:space="preserve"> </v>
      </c>
    </row>
    <row r="35" spans="1:4">
      <c r="A35" s="140">
        <f>'Account allocations'!C67</f>
        <v>0</v>
      </c>
      <c r="B35" s="133" t="str">
        <f>'Account allocations'!B67</f>
        <v>201381</v>
      </c>
      <c r="C35" t="str">
        <f>'Account allocations'!A67</f>
        <v>XXXX Select Account</v>
      </c>
      <c r="D35" t="str">
        <f>IF('Account allocations'!F67=0," ",'Account allocations'!F67)</f>
        <v xml:space="preserve"> </v>
      </c>
    </row>
    <row r="36" spans="1:4">
      <c r="A36" s="140">
        <f>'Account allocations'!C68</f>
        <v>0</v>
      </c>
      <c r="B36" s="133" t="str">
        <f>'Account allocations'!B68</f>
        <v>201381</v>
      </c>
      <c r="C36" t="str">
        <f>'Account allocations'!A68</f>
        <v>XXXX Select Account</v>
      </c>
      <c r="D36" t="str">
        <f>IF('Account allocations'!F68=0," ",'Account allocations'!F68)</f>
        <v xml:space="preserve"> </v>
      </c>
    </row>
    <row r="37" spans="1:4">
      <c r="A37" s="140">
        <f>'Account allocations'!C69</f>
        <v>0</v>
      </c>
      <c r="B37" s="133" t="str">
        <f>'Account allocations'!B69</f>
        <v>201381</v>
      </c>
      <c r="C37" t="str">
        <f>'Account allocations'!A69</f>
        <v>XXXX Select Account</v>
      </c>
      <c r="D37" t="str">
        <f>IF('Account allocations'!F69=0," ",'Account allocations'!F69)</f>
        <v xml:space="preserve"> </v>
      </c>
    </row>
    <row r="38" spans="1:4">
      <c r="A38" s="140">
        <f>'Account allocations'!C70</f>
        <v>0</v>
      </c>
      <c r="B38" s="133" t="str">
        <f>'Account allocations'!B70</f>
        <v>201381</v>
      </c>
      <c r="C38" t="str">
        <f>'Account allocations'!A70</f>
        <v>XXXX Select Account</v>
      </c>
      <c r="D38" t="str">
        <f>IF('Account allocations'!F70=0," ",'Account allocations'!F70)</f>
        <v xml:space="preserve"> </v>
      </c>
    </row>
    <row r="39" spans="1:4">
      <c r="A39" s="140">
        <f>'Account allocations'!C71</f>
        <v>0</v>
      </c>
      <c r="B39" s="133" t="str">
        <f>'Account allocations'!B71</f>
        <v>201381</v>
      </c>
      <c r="C39" t="str">
        <f>'Account allocations'!A71</f>
        <v>XXXX Select Account</v>
      </c>
      <c r="D39" t="str">
        <f>IF('Account allocations'!F71=0," ",'Account allocations'!F71)</f>
        <v xml:space="preserve"> </v>
      </c>
    </row>
    <row r="40" spans="1:4">
      <c r="A40" s="132">
        <f>'Account allocations'!C76</f>
        <v>0</v>
      </c>
      <c r="B40" s="133">
        <f>'Account allocations'!B76</f>
        <v>0</v>
      </c>
      <c r="C40" t="str">
        <f>'Account allocations'!A76</f>
        <v>XXXX Select Account</v>
      </c>
      <c r="D40" t="str">
        <f>IF('Account allocations'!F76=0," ",'Account allocations'!F76)</f>
        <v xml:space="preserve"> </v>
      </c>
    </row>
    <row r="41" spans="1:4">
      <c r="A41" s="132">
        <f>'Account allocations'!C77</f>
        <v>0</v>
      </c>
      <c r="B41" s="133">
        <f>'Account allocations'!B77</f>
        <v>0</v>
      </c>
      <c r="C41" t="str">
        <f>'Account allocations'!A77</f>
        <v>XXXX Select Account</v>
      </c>
      <c r="D41" t="str">
        <f>IF('Account allocations'!F77=0," ",'Account allocations'!F77)</f>
        <v xml:space="preserve"> </v>
      </c>
    </row>
    <row r="42" spans="1:4" ht="14.25" customHeight="1">
      <c r="A42" s="132">
        <f>'Account allocations'!C78</f>
        <v>0</v>
      </c>
      <c r="B42" s="133">
        <f>'Account allocations'!B78</f>
        <v>0</v>
      </c>
      <c r="C42" t="str">
        <f>'Account allocations'!A78</f>
        <v>XXXX Select Account</v>
      </c>
      <c r="D42" t="str">
        <f>IF('Account allocations'!F78=0," ",'Account allocations'!F78)</f>
        <v xml:space="preserve"> </v>
      </c>
    </row>
    <row r="43" spans="1:4" ht="14.25" customHeight="1">
      <c r="A43" s="132">
        <f>'Account allocations'!C79</f>
        <v>0</v>
      </c>
      <c r="B43" s="133">
        <f>'Account allocations'!B79</f>
        <v>0</v>
      </c>
      <c r="C43" t="str">
        <f>'Account allocations'!A79</f>
        <v>XXXX Select Account</v>
      </c>
      <c r="D43" t="str">
        <f>IF('Account allocations'!F79=0," ",'Account allocations'!F79)</f>
        <v xml:space="preserve"> </v>
      </c>
    </row>
    <row r="44" spans="1:4">
      <c r="A44" s="132">
        <f>'Account allocations'!C80</f>
        <v>0</v>
      </c>
      <c r="B44" s="133">
        <f>'Account allocations'!B80</f>
        <v>0</v>
      </c>
      <c r="C44" t="str">
        <f>'Account allocations'!A80</f>
        <v>XXXX Select Account</v>
      </c>
      <c r="D44" t="str">
        <f>IF('Account allocations'!F80=0," ",'Account allocations'!F80)</f>
        <v xml:space="preserve"> </v>
      </c>
    </row>
    <row r="45" spans="1:4">
      <c r="A45" s="132">
        <f>'Account allocations'!C81</f>
        <v>0</v>
      </c>
      <c r="B45" s="133">
        <f>'Account allocations'!B81</f>
        <v>0</v>
      </c>
      <c r="C45" t="str">
        <f>'Account allocations'!A81</f>
        <v>7065 Mileage</v>
      </c>
      <c r="D45" t="str">
        <f>IF('Account allocations'!F81=0," ",'Account allocations'!F81)</f>
        <v>Mileage</v>
      </c>
    </row>
    <row r="46" spans="1:4">
      <c r="A46" s="132">
        <f>'Account allocations'!C82</f>
        <v>0</v>
      </c>
      <c r="B46" s="133">
        <f>'Account allocations'!B82</f>
        <v>0</v>
      </c>
      <c r="C46" t="str">
        <f>'Account allocations'!A82</f>
        <v>7066 Lodging</v>
      </c>
      <c r="D46" t="str">
        <f>IF('Account allocations'!F82=0," ",'Account allocations'!F82)</f>
        <v xml:space="preserve"> </v>
      </c>
    </row>
    <row r="47" spans="1:4">
      <c r="A47" s="132">
        <f>'Account allocations'!C83</f>
        <v>0</v>
      </c>
      <c r="B47" s="133">
        <f>'Account allocations'!B83</f>
        <v>0</v>
      </c>
      <c r="C47" t="str">
        <f>'Account allocations'!A83</f>
        <v>7067 Meals</v>
      </c>
      <c r="D47" t="str">
        <f>IF('Account allocations'!F83=0," ",'Account allocations'!F83)</f>
        <v>Meals</v>
      </c>
    </row>
    <row r="48" spans="1:4">
      <c r="A48" s="132">
        <f>'Account allocations'!C84</f>
        <v>0</v>
      </c>
      <c r="B48" s="133">
        <f>'Account allocations'!B84</f>
        <v>0</v>
      </c>
      <c r="C48" t="str">
        <f>'Account allocations'!A84</f>
        <v>XXXX Select Account</v>
      </c>
      <c r="D48" t="str">
        <f>IF('Account allocations'!F84=0," ",'Account allocations'!F84)</f>
        <v xml:space="preserve"> </v>
      </c>
    </row>
    <row r="49" spans="1:4">
      <c r="A49" s="132">
        <f>'Account allocations'!C85</f>
        <v>0</v>
      </c>
      <c r="B49" s="133">
        <f>'Account allocations'!B85</f>
        <v>0</v>
      </c>
      <c r="C49" t="str">
        <f>'Account allocations'!A85</f>
        <v>XXXX Select Account</v>
      </c>
      <c r="D49" t="str">
        <f>IF('Account allocations'!F85=0," ",'Account allocations'!F85)</f>
        <v xml:space="preserve"> </v>
      </c>
    </row>
    <row r="50" spans="1:4">
      <c r="A50" s="132">
        <f>'Account allocations'!C86</f>
        <v>0</v>
      </c>
      <c r="B50" s="133">
        <f>'Account allocations'!B86</f>
        <v>0</v>
      </c>
      <c r="C50" t="str">
        <f>'Account allocations'!A86</f>
        <v>XXXX Select Account</v>
      </c>
      <c r="D50" t="str">
        <f>IF('Account allocations'!F86=0," ",'Account allocations'!F86)</f>
        <v xml:space="preserve"> </v>
      </c>
    </row>
    <row r="51" spans="1:4">
      <c r="A51" s="132">
        <f>'Account allocations'!C87</f>
        <v>0</v>
      </c>
      <c r="B51" s="133">
        <f>'Account allocations'!B87</f>
        <v>0</v>
      </c>
      <c r="C51" t="str">
        <f>'Account allocations'!A87</f>
        <v>XXXX Select Account</v>
      </c>
      <c r="D51" t="str">
        <f>IF('Account allocations'!F87=0," ",'Account allocations'!F87)</f>
        <v xml:space="preserve"> </v>
      </c>
    </row>
    <row r="52" spans="1:4">
      <c r="A52" s="132">
        <f>'Account allocations'!C88</f>
        <v>0</v>
      </c>
      <c r="B52" s="133">
        <f>'Account allocations'!B88</f>
        <v>0</v>
      </c>
      <c r="C52" t="str">
        <f>'Account allocations'!A88</f>
        <v>XXXX Select Account</v>
      </c>
      <c r="D52" t="str">
        <f>IF('Account allocations'!F88=0," ",'Account allocations'!F88)</f>
        <v xml:space="preserve"> </v>
      </c>
    </row>
    <row r="53" spans="1:4">
      <c r="A53" s="132">
        <f>'Account allocations'!C89</f>
        <v>0</v>
      </c>
      <c r="B53" s="133">
        <f>'Account allocations'!B89</f>
        <v>0</v>
      </c>
      <c r="C53" t="str">
        <f>'Account allocations'!A89</f>
        <v>XXXX Select Account</v>
      </c>
      <c r="D53" t="str">
        <f>IF('Account allocations'!F89=0," ",'Account allocations'!F89)</f>
        <v xml:space="preserve"> </v>
      </c>
    </row>
    <row r="54" spans="1:4">
      <c r="A54" s="132">
        <f>'Account allocations'!C90</f>
        <v>0</v>
      </c>
      <c r="B54" s="133">
        <f>'Account allocations'!B90</f>
        <v>0</v>
      </c>
      <c r="C54" t="str">
        <f>'Account allocations'!A90</f>
        <v>XXXX Select Account</v>
      </c>
      <c r="D54" t="str">
        <f>IF('Account allocations'!F90=0," ",'Account allocations'!F90)</f>
        <v xml:space="preserve"> </v>
      </c>
    </row>
    <row r="55" spans="1:4">
      <c r="A55" s="132">
        <f>'Account allocations'!C91</f>
        <v>0</v>
      </c>
      <c r="B55" s="133">
        <f>'Account allocations'!B91</f>
        <v>0</v>
      </c>
      <c r="C55" t="str">
        <f>'Account allocations'!A91</f>
        <v>XXXX Select Account</v>
      </c>
      <c r="D55" t="str">
        <f>IF('Account allocations'!F91=0," ",'Account allocations'!F91)</f>
        <v xml:space="preserve"> </v>
      </c>
    </row>
    <row r="56" spans="1:4">
      <c r="A56" s="132">
        <f>'Account allocations'!C92</f>
        <v>0</v>
      </c>
      <c r="B56" s="133">
        <f>'Account allocations'!B92</f>
        <v>0</v>
      </c>
      <c r="C56" t="str">
        <f>'Account allocations'!A92</f>
        <v>XXXX Select Account</v>
      </c>
      <c r="D56" t="str">
        <f>IF('Account allocations'!F92=0," ",'Account allocations'!F92)</f>
        <v xml:space="preserve"> </v>
      </c>
    </row>
    <row r="57" spans="1:4">
      <c r="A57" s="132">
        <f>'Account allocations'!C93</f>
        <v>0</v>
      </c>
      <c r="B57" s="133">
        <f>'Account allocations'!B93</f>
        <v>0</v>
      </c>
      <c r="C57" t="str">
        <f>'Account allocations'!A93</f>
        <v>XXXX Select Account</v>
      </c>
      <c r="D57" t="str">
        <f>IF('Account allocations'!F93=0," ",'Account allocations'!F93)</f>
        <v xml:space="preserve"> </v>
      </c>
    </row>
    <row r="58" spans="1:4">
      <c r="A58" s="132">
        <f>'Account allocations'!C94</f>
        <v>0</v>
      </c>
      <c r="B58" s="133">
        <f>'Account allocations'!B94</f>
        <v>0</v>
      </c>
      <c r="C58" t="str">
        <f>'Account allocations'!A94</f>
        <v>XXXX Select Account</v>
      </c>
      <c r="D58" t="str">
        <f>IF('Account allocations'!F94=0," ",'Account allocations'!F94)</f>
        <v xml:space="preserve"> </v>
      </c>
    </row>
    <row r="59" spans="1:4">
      <c r="A59" s="132">
        <f>'Account allocations'!C95</f>
        <v>0</v>
      </c>
      <c r="B59" s="133">
        <f>'Account allocations'!B95</f>
        <v>0</v>
      </c>
      <c r="C59" t="str">
        <f>'Account allocations'!A95</f>
        <v>XXXX Select Account</v>
      </c>
      <c r="D59" t="str">
        <f>IF('Account allocations'!F95=0," ",'Account allocations'!F95)</f>
        <v xml:space="preserve"> </v>
      </c>
    </row>
    <row r="60" spans="1:4">
      <c r="A60" s="132">
        <f>'Account allocations'!C96</f>
        <v>0</v>
      </c>
      <c r="B60" s="133">
        <f>'Account allocations'!B96</f>
        <v>0</v>
      </c>
      <c r="C60" t="str">
        <f>'Account allocations'!A96</f>
        <v>XXXX Select Account</v>
      </c>
      <c r="D60" t="str">
        <f>IF('Account allocations'!F96=0," ",'Account allocations'!F96)</f>
        <v xml:space="preserve"> </v>
      </c>
    </row>
    <row r="61" spans="1:4">
      <c r="A61" s="132">
        <f>'Account allocations'!C97</f>
        <v>0</v>
      </c>
      <c r="B61" s="133">
        <f>'Account allocations'!B97</f>
        <v>0</v>
      </c>
      <c r="C61" t="str">
        <f>'Account allocations'!A97</f>
        <v>XXXX Select Account</v>
      </c>
      <c r="D61" t="str">
        <f>IF('Account allocations'!F97=0," ",'Account allocations'!F97)</f>
        <v xml:space="preserve"> </v>
      </c>
    </row>
    <row r="62" spans="1:4">
      <c r="A62" s="132">
        <f>'Account allocations'!C98</f>
        <v>0</v>
      </c>
      <c r="B62" s="133">
        <f>'Account allocations'!B98</f>
        <v>0</v>
      </c>
      <c r="C62" t="str">
        <f>'Account allocations'!A98</f>
        <v>XXXX Select Account</v>
      </c>
      <c r="D62" t="str">
        <f>IF('Account allocations'!F98=0," ",'Account allocations'!F98)</f>
        <v xml:space="preserve"> </v>
      </c>
    </row>
    <row r="63" spans="1:4">
      <c r="A63" s="132">
        <f>'Account allocations'!C99</f>
        <v>0</v>
      </c>
      <c r="B63" s="133">
        <f>'Account allocations'!B99</f>
        <v>0</v>
      </c>
      <c r="C63" t="str">
        <f>'Account allocations'!A99</f>
        <v>XXXX Select Account</v>
      </c>
      <c r="D63" t="str">
        <f>IF('Account allocations'!F99=0," ",'Account allocations'!F99)</f>
        <v xml:space="preserve"> </v>
      </c>
    </row>
    <row r="64" spans="1:4">
      <c r="A64" s="132">
        <f>'Account allocations'!C100</f>
        <v>0</v>
      </c>
      <c r="B64" s="133">
        <f>'Account allocations'!B100</f>
        <v>0</v>
      </c>
      <c r="C64" t="str">
        <f>'Account allocations'!A100</f>
        <v>XXXX Select Account</v>
      </c>
      <c r="D64" t="str">
        <f>IF('Account allocations'!F100=0," ",'Account allocations'!F100)</f>
        <v xml:space="preserve"> </v>
      </c>
    </row>
    <row r="65" spans="1:4">
      <c r="A65" s="132">
        <f>'Account allocations'!C101</f>
        <v>0</v>
      </c>
      <c r="B65" s="133">
        <f>'Account allocations'!B101</f>
        <v>0</v>
      </c>
      <c r="C65" t="str">
        <f>'Account allocations'!A101</f>
        <v>XXXX Select Account</v>
      </c>
      <c r="D65" t="str">
        <f>IF('Account allocations'!F101=0," ",'Account allocations'!F101)</f>
        <v xml:space="preserve"> </v>
      </c>
    </row>
    <row r="66" spans="1:4">
      <c r="A66" s="132">
        <f>'Account allocations'!C106</f>
        <v>0</v>
      </c>
      <c r="B66" s="133">
        <f>'Account allocations'!B106</f>
        <v>0</v>
      </c>
      <c r="C66" t="str">
        <f>'Account allocations'!A106</f>
        <v>XXXX Select Account</v>
      </c>
      <c r="D66" t="str">
        <f>IF('Account allocations'!F106=0," ",'Account allocations'!F106)</f>
        <v xml:space="preserve"> </v>
      </c>
    </row>
    <row r="67" spans="1:4">
      <c r="A67" s="132">
        <f>'Account allocations'!C107</f>
        <v>0</v>
      </c>
      <c r="B67" s="133">
        <f>'Account allocations'!B107</f>
        <v>0</v>
      </c>
      <c r="C67" t="str">
        <f>'Account allocations'!A107</f>
        <v>XXXX Select Account</v>
      </c>
      <c r="D67" t="str">
        <f>IF('Account allocations'!F107=0," ",'Account allocations'!F107)</f>
        <v xml:space="preserve"> </v>
      </c>
    </row>
    <row r="68" spans="1:4">
      <c r="A68" s="132">
        <f>'Account allocations'!C108</f>
        <v>0</v>
      </c>
      <c r="B68" s="133">
        <f>'Account allocations'!B108</f>
        <v>0</v>
      </c>
      <c r="C68" t="str">
        <f>'Account allocations'!A108</f>
        <v>XXXX Select Account</v>
      </c>
      <c r="D68" t="str">
        <f>IF('Account allocations'!F108=0," ",'Account allocations'!F108)</f>
        <v xml:space="preserve"> </v>
      </c>
    </row>
    <row r="69" spans="1:4">
      <c r="A69" s="132">
        <f>'Account allocations'!C109</f>
        <v>0</v>
      </c>
      <c r="B69" s="133">
        <f>'Account allocations'!B109</f>
        <v>0</v>
      </c>
      <c r="C69" t="str">
        <f>'Account allocations'!A109</f>
        <v>XXXX Select Account</v>
      </c>
      <c r="D69" t="str">
        <f>IF('Account allocations'!F109=0," ",'Account allocations'!F109)</f>
        <v xml:space="preserve"> </v>
      </c>
    </row>
    <row r="70" spans="1:4">
      <c r="A70" s="132">
        <f>'Account allocations'!C110</f>
        <v>0</v>
      </c>
      <c r="B70" s="133">
        <f>'Account allocations'!B110</f>
        <v>0</v>
      </c>
      <c r="C70" t="str">
        <f>'Account allocations'!A110</f>
        <v>XXXX Select Account</v>
      </c>
      <c r="D70" t="str">
        <f>IF('Account allocations'!F110=0," ",'Account allocations'!F110)</f>
        <v xml:space="preserve"> </v>
      </c>
    </row>
    <row r="71" spans="1:4">
      <c r="A71" s="132">
        <f>'Account allocations'!C111</f>
        <v>0</v>
      </c>
      <c r="B71" s="133">
        <f>'Account allocations'!B111</f>
        <v>0</v>
      </c>
      <c r="C71" t="str">
        <f>'Account allocations'!A111</f>
        <v>7065 Mileage</v>
      </c>
      <c r="D71" t="str">
        <f>IF('Account allocations'!F111=0," ",'Account allocations'!F111)</f>
        <v>Mileage</v>
      </c>
    </row>
    <row r="72" spans="1:4">
      <c r="A72" s="132">
        <f>'Account allocations'!C112</f>
        <v>0</v>
      </c>
      <c r="B72" s="133">
        <f>'Account allocations'!B112</f>
        <v>0</v>
      </c>
      <c r="C72" t="str">
        <f>'Account allocations'!A112</f>
        <v>7066 Lodging</v>
      </c>
      <c r="D72" t="str">
        <f>IF('Account allocations'!F112=0," ",'Account allocations'!F112)</f>
        <v xml:space="preserve"> </v>
      </c>
    </row>
    <row r="73" spans="1:4">
      <c r="A73" s="132">
        <f>'Account allocations'!C113</f>
        <v>0</v>
      </c>
      <c r="B73" s="133">
        <f>'Account allocations'!B113</f>
        <v>0</v>
      </c>
      <c r="C73" t="str">
        <f>'Account allocations'!A113</f>
        <v>7067 Meals</v>
      </c>
      <c r="D73" t="str">
        <f>IF('Account allocations'!F113=0," ",'Account allocations'!F113)</f>
        <v>Meals</v>
      </c>
    </row>
    <row r="74" spans="1:4">
      <c r="A74" s="132">
        <f>'Account allocations'!C114</f>
        <v>0</v>
      </c>
      <c r="B74" s="133">
        <f>'Account allocations'!B114</f>
        <v>0</v>
      </c>
      <c r="C74" t="str">
        <f>'Account allocations'!A114</f>
        <v>XXXX Select Account</v>
      </c>
      <c r="D74" t="str">
        <f>IF('Account allocations'!F114=0," ",'Account allocations'!F114)</f>
        <v xml:space="preserve"> </v>
      </c>
    </row>
    <row r="75" spans="1:4">
      <c r="A75" s="132">
        <f>'Account allocations'!C115</f>
        <v>0</v>
      </c>
      <c r="B75" s="133">
        <f>'Account allocations'!B115</f>
        <v>0</v>
      </c>
      <c r="C75" t="str">
        <f>'Account allocations'!A115</f>
        <v>XXXX Select Account</v>
      </c>
      <c r="D75" t="str">
        <f>IF('Account allocations'!F115=0," ",'Account allocations'!F115)</f>
        <v xml:space="preserve"> </v>
      </c>
    </row>
    <row r="76" spans="1:4">
      <c r="A76" s="132">
        <f>'Account allocations'!C116</f>
        <v>0</v>
      </c>
      <c r="B76" s="133">
        <f>'Account allocations'!B116</f>
        <v>0</v>
      </c>
      <c r="C76" t="str">
        <f>'Account allocations'!A116</f>
        <v>XXXX Select Account</v>
      </c>
      <c r="D76" t="str">
        <f>IF('Account allocations'!F116=0," ",'Account allocations'!F116)</f>
        <v xml:space="preserve"> </v>
      </c>
    </row>
    <row r="77" spans="1:4">
      <c r="A77" s="132">
        <f>'Account allocations'!C117</f>
        <v>0</v>
      </c>
      <c r="B77" s="133">
        <f>'Account allocations'!B117</f>
        <v>0</v>
      </c>
      <c r="C77" t="str">
        <f>'Account allocations'!A117</f>
        <v>XXXX Select Account</v>
      </c>
      <c r="D77" t="str">
        <f>IF('Account allocations'!F117=0," ",'Account allocations'!F117)</f>
        <v xml:space="preserve"> </v>
      </c>
    </row>
    <row r="78" spans="1:4">
      <c r="A78" s="132">
        <f>'Account allocations'!C118</f>
        <v>0</v>
      </c>
      <c r="B78" s="133">
        <f>'Account allocations'!B118</f>
        <v>0</v>
      </c>
      <c r="C78" t="str">
        <f>'Account allocations'!A118</f>
        <v>XXXX Select Account</v>
      </c>
      <c r="D78" t="str">
        <f>IF('Account allocations'!F118=0," ",'Account allocations'!F118)</f>
        <v xml:space="preserve"> </v>
      </c>
    </row>
    <row r="79" spans="1:4">
      <c r="A79" s="132">
        <f>'Account allocations'!C119</f>
        <v>0</v>
      </c>
      <c r="B79" s="133">
        <f>'Account allocations'!B119</f>
        <v>0</v>
      </c>
      <c r="C79" t="str">
        <f>'Account allocations'!A119</f>
        <v>XXXX Select Account</v>
      </c>
      <c r="D79" t="str">
        <f>IF('Account allocations'!F119=0," ",'Account allocations'!F119)</f>
        <v xml:space="preserve"> </v>
      </c>
    </row>
    <row r="80" spans="1:4">
      <c r="A80" s="132">
        <f>'Account allocations'!C120</f>
        <v>0</v>
      </c>
      <c r="B80" s="133">
        <f>'Account allocations'!B120</f>
        <v>0</v>
      </c>
      <c r="C80" t="str">
        <f>'Account allocations'!A120</f>
        <v>XXXX Select Account</v>
      </c>
      <c r="D80" t="str">
        <f>IF('Account allocations'!F120=0," ",'Account allocations'!F120)</f>
        <v xml:space="preserve"> </v>
      </c>
    </row>
    <row r="81" spans="1:4">
      <c r="A81" s="132">
        <f>'Account allocations'!C121</f>
        <v>0</v>
      </c>
      <c r="B81" s="133">
        <f>'Account allocations'!B121</f>
        <v>0</v>
      </c>
      <c r="C81" t="str">
        <f>'Account allocations'!A121</f>
        <v>XXXX Select Account</v>
      </c>
      <c r="D81" t="str">
        <f>IF('Account allocations'!F121=0," ",'Account allocations'!F121)</f>
        <v xml:space="preserve"> </v>
      </c>
    </row>
    <row r="82" spans="1:4">
      <c r="A82" s="132">
        <f>'Account allocations'!C122</f>
        <v>0</v>
      </c>
      <c r="B82" s="133">
        <f>'Account allocations'!B122</f>
        <v>0</v>
      </c>
      <c r="C82" t="str">
        <f>'Account allocations'!A122</f>
        <v>XXXX Select Account</v>
      </c>
      <c r="D82" t="str">
        <f>IF('Account allocations'!F122=0," ",'Account allocations'!F122)</f>
        <v xml:space="preserve"> </v>
      </c>
    </row>
    <row r="83" spans="1:4">
      <c r="A83" s="132">
        <f>'Account allocations'!C123</f>
        <v>0</v>
      </c>
      <c r="B83" s="133">
        <f>'Account allocations'!B123</f>
        <v>0</v>
      </c>
      <c r="C83" t="str">
        <f>'Account allocations'!A123</f>
        <v>XXXX Select Account</v>
      </c>
      <c r="D83" t="str">
        <f>IF('Account allocations'!F123=0," ",'Account allocations'!F123)</f>
        <v xml:space="preserve"> </v>
      </c>
    </row>
    <row r="84" spans="1:4">
      <c r="A84" s="132">
        <f>'Account allocations'!C124</f>
        <v>0</v>
      </c>
      <c r="B84" s="133">
        <f>'Account allocations'!B124</f>
        <v>0</v>
      </c>
      <c r="C84" t="str">
        <f>'Account allocations'!A124</f>
        <v>XXXX Select Account</v>
      </c>
      <c r="D84" t="str">
        <f>IF('Account allocations'!F124=0," ",'Account allocations'!F124)</f>
        <v xml:space="preserve"> </v>
      </c>
    </row>
    <row r="85" spans="1:4">
      <c r="A85" s="132">
        <f>'Account allocations'!C125</f>
        <v>0</v>
      </c>
      <c r="B85" s="133">
        <f>'Account allocations'!B125</f>
        <v>0</v>
      </c>
      <c r="C85" t="str">
        <f>'Account allocations'!A125</f>
        <v>XXXX Select Account</v>
      </c>
      <c r="D85" t="str">
        <f>IF('Account allocations'!F125=0," ",'Account allocations'!F125)</f>
        <v xml:space="preserve"> </v>
      </c>
    </row>
    <row r="86" spans="1:4">
      <c r="A86" s="132">
        <f>'Account allocations'!C126</f>
        <v>0</v>
      </c>
      <c r="B86" s="133">
        <f>'Account allocations'!B126</f>
        <v>0</v>
      </c>
      <c r="C86" t="str">
        <f>'Account allocations'!A126</f>
        <v>XXXX Select Account</v>
      </c>
      <c r="D86" t="str">
        <f>IF('Account allocations'!F126=0," ",'Account allocations'!F126)</f>
        <v xml:space="preserve"> </v>
      </c>
    </row>
    <row r="87" spans="1:4">
      <c r="A87" s="132">
        <f>'Account allocations'!C127</f>
        <v>0</v>
      </c>
      <c r="B87" s="133">
        <f>'Account allocations'!B127</f>
        <v>0</v>
      </c>
      <c r="C87" t="str">
        <f>'Account allocations'!A127</f>
        <v>XXXX Select Account</v>
      </c>
      <c r="D87" t="str">
        <f>IF('Account allocations'!F127=0," ",'Account allocations'!F127)</f>
        <v xml:space="preserve"> </v>
      </c>
    </row>
    <row r="88" spans="1:4">
      <c r="A88" s="132">
        <f>'Account allocations'!C128</f>
        <v>0</v>
      </c>
      <c r="B88" s="133">
        <f>'Account allocations'!B128</f>
        <v>0</v>
      </c>
      <c r="C88" t="str">
        <f>'Account allocations'!A128</f>
        <v>XXXX Select Account</v>
      </c>
      <c r="D88" t="str">
        <f>IF('Account allocations'!F128=0," ",'Account allocations'!F128)</f>
        <v xml:space="preserve"> </v>
      </c>
    </row>
    <row r="89" spans="1:4">
      <c r="A89" s="132">
        <f>'Account allocations'!C129</f>
        <v>0</v>
      </c>
      <c r="B89" s="133">
        <f>'Account allocations'!B129</f>
        <v>0</v>
      </c>
      <c r="C89" t="str">
        <f>'Account allocations'!A129</f>
        <v>XXXX Select Account</v>
      </c>
      <c r="D89" t="str">
        <f>IF('Account allocations'!F129=0," ",'Account allocations'!F129)</f>
        <v xml:space="preserve"> </v>
      </c>
    </row>
    <row r="90" spans="1:4">
      <c r="A90" s="132">
        <f>'Account allocations'!C130</f>
        <v>0</v>
      </c>
      <c r="B90" s="133">
        <f>'Account allocations'!B130</f>
        <v>0</v>
      </c>
      <c r="C90" t="str">
        <f>'Account allocations'!A130</f>
        <v>XXXX Select Account</v>
      </c>
      <c r="D90" t="str">
        <f>IF('Account allocations'!F130=0," ",'Account allocations'!F130)</f>
        <v xml:space="preserve"> </v>
      </c>
    </row>
    <row r="91" spans="1:4">
      <c r="A91" s="132">
        <f>'Account allocations'!C131</f>
        <v>0</v>
      </c>
      <c r="B91" s="133">
        <f>'Account allocations'!B131</f>
        <v>0</v>
      </c>
      <c r="C91" t="str">
        <f>'Account allocations'!A131</f>
        <v>XXXX Select Account</v>
      </c>
      <c r="D91" t="str">
        <f>IF('Account allocations'!F131=0," ",'Account allocations'!F131)</f>
        <v xml:space="preserve"> </v>
      </c>
    </row>
    <row r="92" spans="1:4">
      <c r="A92" s="132">
        <f>'Account allocations'!C136</f>
        <v>0</v>
      </c>
      <c r="B92" s="133">
        <f>'Account allocations'!B136</f>
        <v>0</v>
      </c>
      <c r="C92" t="str">
        <f>'Account allocations'!A136</f>
        <v>XXXX Select Account</v>
      </c>
      <c r="D92" t="str">
        <f>IF('Account allocations'!F136=0," ",'Account allocations'!F136)</f>
        <v xml:space="preserve"> </v>
      </c>
    </row>
    <row r="93" spans="1:4">
      <c r="A93" s="132">
        <f>'Account allocations'!C137</f>
        <v>0</v>
      </c>
      <c r="B93" s="133">
        <f>'Account allocations'!B137</f>
        <v>0</v>
      </c>
      <c r="C93" t="str">
        <f>'Account allocations'!A137</f>
        <v>XXXX Select Account</v>
      </c>
      <c r="D93" t="str">
        <f>IF('Account allocations'!F137=0," ",'Account allocations'!F137)</f>
        <v xml:space="preserve"> </v>
      </c>
    </row>
    <row r="94" spans="1:4">
      <c r="A94" s="132">
        <f>'Account allocations'!C138</f>
        <v>0</v>
      </c>
      <c r="B94" s="133">
        <f>'Account allocations'!B138</f>
        <v>0</v>
      </c>
      <c r="C94" t="str">
        <f>'Account allocations'!A138</f>
        <v>XXXX Select Account</v>
      </c>
      <c r="D94" t="str">
        <f>IF('Account allocations'!F138=0," ",'Account allocations'!F138)</f>
        <v xml:space="preserve"> </v>
      </c>
    </row>
    <row r="95" spans="1:4">
      <c r="A95" s="132">
        <f>'Account allocations'!C139</f>
        <v>0</v>
      </c>
      <c r="B95" s="133">
        <f>'Account allocations'!B139</f>
        <v>0</v>
      </c>
      <c r="C95" t="str">
        <f>'Account allocations'!A139</f>
        <v>XXXX Select Account</v>
      </c>
      <c r="D95" t="str">
        <f>IF('Account allocations'!F139=0," ",'Account allocations'!F139)</f>
        <v xml:space="preserve"> </v>
      </c>
    </row>
    <row r="96" spans="1:4">
      <c r="A96" s="132">
        <f>'Account allocations'!C140</f>
        <v>0</v>
      </c>
      <c r="B96" s="133">
        <f>'Account allocations'!B140</f>
        <v>0</v>
      </c>
      <c r="C96" t="str">
        <f>'Account allocations'!A140</f>
        <v>XXXX Select Account</v>
      </c>
      <c r="D96" t="str">
        <f>IF('Account allocations'!F140=0," ",'Account allocations'!F140)</f>
        <v xml:space="preserve"> </v>
      </c>
    </row>
    <row r="97" spans="1:4">
      <c r="A97" s="132">
        <f>'Account allocations'!C141</f>
        <v>0</v>
      </c>
      <c r="B97" s="133">
        <f>'Account allocations'!B141</f>
        <v>0</v>
      </c>
      <c r="C97" t="str">
        <f>'Account allocations'!A141</f>
        <v>7065 Mileage</v>
      </c>
      <c r="D97" t="str">
        <f>IF('Account allocations'!F141=0," ",'Account allocations'!F141)</f>
        <v>Mileage</v>
      </c>
    </row>
    <row r="98" spans="1:4">
      <c r="A98" s="132">
        <f>'Account allocations'!C142</f>
        <v>0</v>
      </c>
      <c r="B98" s="133">
        <f>'Account allocations'!B142</f>
        <v>0</v>
      </c>
      <c r="C98" t="str">
        <f>'Account allocations'!A142</f>
        <v>7066 Lodging</v>
      </c>
      <c r="D98" t="str">
        <f>IF('Account allocations'!F142=0," ",'Account allocations'!F142)</f>
        <v xml:space="preserve"> </v>
      </c>
    </row>
    <row r="99" spans="1:4">
      <c r="A99" s="132">
        <f>'Account allocations'!C143</f>
        <v>0</v>
      </c>
      <c r="B99" s="133">
        <f>'Account allocations'!B143</f>
        <v>0</v>
      </c>
      <c r="C99" t="str">
        <f>'Account allocations'!A143</f>
        <v>7067 Meals</v>
      </c>
      <c r="D99" t="str">
        <f>IF('Account allocations'!F143=0," ",'Account allocations'!F143)</f>
        <v>Meals</v>
      </c>
    </row>
    <row r="100" spans="1:4">
      <c r="A100" s="132">
        <f>'Account allocations'!C144</f>
        <v>0</v>
      </c>
      <c r="B100" s="133">
        <f>'Account allocations'!B144</f>
        <v>0</v>
      </c>
      <c r="C100" t="str">
        <f>'Account allocations'!A144</f>
        <v>XXXX Select Account</v>
      </c>
      <c r="D100" t="str">
        <f>IF('Account allocations'!F144=0," ",'Account allocations'!F144)</f>
        <v xml:space="preserve"> </v>
      </c>
    </row>
    <row r="101" spans="1:4">
      <c r="A101" s="132">
        <f>'Account allocations'!C145</f>
        <v>0</v>
      </c>
      <c r="B101" s="133">
        <f>'Account allocations'!B145</f>
        <v>0</v>
      </c>
      <c r="C101" t="str">
        <f>'Account allocations'!A145</f>
        <v>XXXX Select Account</v>
      </c>
      <c r="D101" t="str">
        <f>IF('Account allocations'!F145=0," ",'Account allocations'!F145)</f>
        <v xml:space="preserve"> </v>
      </c>
    </row>
    <row r="102" spans="1:4">
      <c r="A102" s="132">
        <f>'Account allocations'!C146</f>
        <v>0</v>
      </c>
      <c r="B102" s="133">
        <f>'Account allocations'!B146</f>
        <v>0</v>
      </c>
      <c r="C102" t="str">
        <f>'Account allocations'!A146</f>
        <v>XXXX Select Account</v>
      </c>
      <c r="D102" t="str">
        <f>IF('Account allocations'!F146=0," ",'Account allocations'!F146)</f>
        <v xml:space="preserve"> </v>
      </c>
    </row>
    <row r="103" spans="1:4">
      <c r="A103" s="132">
        <f>'Account allocations'!C147</f>
        <v>0</v>
      </c>
      <c r="B103" s="133">
        <f>'Account allocations'!B147</f>
        <v>0</v>
      </c>
      <c r="C103" t="str">
        <f>'Account allocations'!A147</f>
        <v>XXXX Select Account</v>
      </c>
      <c r="D103" t="str">
        <f>IF('Account allocations'!F147=0," ",'Account allocations'!F147)</f>
        <v xml:space="preserve"> </v>
      </c>
    </row>
    <row r="104" spans="1:4">
      <c r="A104" s="132">
        <f>'Account allocations'!C148</f>
        <v>0</v>
      </c>
      <c r="B104" s="133">
        <f>'Account allocations'!B148</f>
        <v>0</v>
      </c>
      <c r="C104" t="str">
        <f>'Account allocations'!A148</f>
        <v>XXXX Select Account</v>
      </c>
      <c r="D104" t="str">
        <f>IF('Account allocations'!F148=0," ",'Account allocations'!F148)</f>
        <v xml:space="preserve"> </v>
      </c>
    </row>
    <row r="105" spans="1:4">
      <c r="A105" s="132">
        <f>'Account allocations'!C149</f>
        <v>0</v>
      </c>
      <c r="B105" s="133">
        <f>'Account allocations'!B149</f>
        <v>0</v>
      </c>
      <c r="C105" t="str">
        <f>'Account allocations'!A149</f>
        <v>XXXX Select Account</v>
      </c>
      <c r="D105" t="str">
        <f>IF('Account allocations'!F149=0," ",'Account allocations'!F149)</f>
        <v xml:space="preserve"> </v>
      </c>
    </row>
    <row r="106" spans="1:4">
      <c r="A106" s="132">
        <f>'Account allocations'!C150</f>
        <v>0</v>
      </c>
      <c r="B106" s="133">
        <f>'Account allocations'!B150</f>
        <v>0</v>
      </c>
      <c r="C106" t="str">
        <f>'Account allocations'!A150</f>
        <v>XXXX Select Account</v>
      </c>
      <c r="D106" t="str">
        <f>IF('Account allocations'!F150=0," ",'Account allocations'!F150)</f>
        <v xml:space="preserve"> </v>
      </c>
    </row>
    <row r="107" spans="1:4">
      <c r="A107" s="132">
        <f>'Account allocations'!C151</f>
        <v>0</v>
      </c>
      <c r="B107" s="133">
        <f>'Account allocations'!B151</f>
        <v>0</v>
      </c>
      <c r="C107" t="str">
        <f>'Account allocations'!A151</f>
        <v>XXXX Select Account</v>
      </c>
      <c r="D107" t="str">
        <f>IF('Account allocations'!F151=0," ",'Account allocations'!F151)</f>
        <v xml:space="preserve"> </v>
      </c>
    </row>
    <row r="108" spans="1:4">
      <c r="A108" s="132">
        <f>'Account allocations'!C152</f>
        <v>0</v>
      </c>
      <c r="B108" s="133">
        <f>'Account allocations'!B152</f>
        <v>0</v>
      </c>
      <c r="C108" t="str">
        <f>'Account allocations'!A152</f>
        <v>XXXX Select Account</v>
      </c>
      <c r="D108" t="str">
        <f>IF('Account allocations'!F152=0," ",'Account allocations'!F152)</f>
        <v xml:space="preserve"> </v>
      </c>
    </row>
    <row r="109" spans="1:4">
      <c r="A109" s="132">
        <f>'Account allocations'!C153</f>
        <v>0</v>
      </c>
      <c r="B109" s="133">
        <f>'Account allocations'!B153</f>
        <v>0</v>
      </c>
      <c r="C109" t="str">
        <f>'Account allocations'!A153</f>
        <v>XXXX Select Account</v>
      </c>
      <c r="D109" t="str">
        <f>IF('Account allocations'!F153=0," ",'Account allocations'!F153)</f>
        <v xml:space="preserve"> </v>
      </c>
    </row>
    <row r="110" spans="1:4">
      <c r="A110" s="132">
        <f>'Account allocations'!C154</f>
        <v>0</v>
      </c>
      <c r="B110" s="133">
        <f>'Account allocations'!B154</f>
        <v>0</v>
      </c>
      <c r="C110" t="str">
        <f>'Account allocations'!A154</f>
        <v>XXXX Select Account</v>
      </c>
      <c r="D110" t="str">
        <f>IF('Account allocations'!F154=0," ",'Account allocations'!F154)</f>
        <v xml:space="preserve"> </v>
      </c>
    </row>
    <row r="111" spans="1:4">
      <c r="A111" s="132">
        <f>'Account allocations'!C155</f>
        <v>0</v>
      </c>
      <c r="B111" s="133">
        <f>'Account allocations'!B155</f>
        <v>0</v>
      </c>
      <c r="C111" t="str">
        <f>'Account allocations'!A155</f>
        <v>XXXX Select Account</v>
      </c>
      <c r="D111" t="str">
        <f>IF('Account allocations'!F155=0," ",'Account allocations'!F155)</f>
        <v xml:space="preserve"> </v>
      </c>
    </row>
    <row r="112" spans="1:4">
      <c r="A112" s="132">
        <f>'Account allocations'!C156</f>
        <v>0</v>
      </c>
      <c r="B112" s="133">
        <f>'Account allocations'!B156</f>
        <v>0</v>
      </c>
      <c r="C112" t="str">
        <f>'Account allocations'!A156</f>
        <v>XXXX Select Account</v>
      </c>
      <c r="D112" t="str">
        <f>IF('Account allocations'!F156=0," ",'Account allocations'!F156)</f>
        <v xml:space="preserve"> </v>
      </c>
    </row>
    <row r="113" spans="1:4">
      <c r="A113" s="132">
        <f>'Account allocations'!C157</f>
        <v>0</v>
      </c>
      <c r="B113" s="133">
        <f>'Account allocations'!B157</f>
        <v>0</v>
      </c>
      <c r="C113" t="str">
        <f>'Account allocations'!A157</f>
        <v>XXXX Select Account</v>
      </c>
      <c r="D113" t="str">
        <f>IF('Account allocations'!F157=0," ",'Account allocations'!F157)</f>
        <v xml:space="preserve"> </v>
      </c>
    </row>
    <row r="114" spans="1:4">
      <c r="A114" s="132">
        <f>'Account allocations'!C158</f>
        <v>0</v>
      </c>
      <c r="B114" s="133">
        <f>'Account allocations'!B158</f>
        <v>0</v>
      </c>
      <c r="C114" t="str">
        <f>'Account allocations'!A158</f>
        <v>XXXX Select Account</v>
      </c>
      <c r="D114" t="str">
        <f>IF('Account allocations'!F158=0," ",'Account allocations'!F158)</f>
        <v xml:space="preserve"> </v>
      </c>
    </row>
    <row r="115" spans="1:4">
      <c r="A115" s="132">
        <f>'Account allocations'!C159</f>
        <v>0</v>
      </c>
      <c r="B115" s="133">
        <f>'Account allocations'!B159</f>
        <v>0</v>
      </c>
      <c r="C115" t="str">
        <f>'Account allocations'!A159</f>
        <v>XXXX Select Account</v>
      </c>
      <c r="D115" t="str">
        <f>IF('Account allocations'!F159=0," ",'Account allocations'!F159)</f>
        <v xml:space="preserve"> </v>
      </c>
    </row>
    <row r="116" spans="1:4">
      <c r="A116" s="132">
        <f>'Account allocations'!C160</f>
        <v>0</v>
      </c>
      <c r="B116" s="133">
        <f>'Account allocations'!B160</f>
        <v>0</v>
      </c>
      <c r="C116" t="str">
        <f>'Account allocations'!A160</f>
        <v>XXXX Select Account</v>
      </c>
      <c r="D116" t="str">
        <f>IF('Account allocations'!F160=0," ",'Account allocations'!F160)</f>
        <v xml:space="preserve"> </v>
      </c>
    </row>
    <row r="117" spans="1:4">
      <c r="A117" s="132">
        <f>'Account allocations'!C161</f>
        <v>0</v>
      </c>
      <c r="B117" s="133">
        <f>'Account allocations'!B161</f>
        <v>0</v>
      </c>
      <c r="C117" t="str">
        <f>'Account allocations'!A161</f>
        <v>XXXX Select Account</v>
      </c>
      <c r="D117" t="str">
        <f>IF('Account allocations'!F161=0," ",'Account allocations'!F161)</f>
        <v xml:space="preserve"> </v>
      </c>
    </row>
    <row r="120" spans="1:4">
      <c r="A120" s="141">
        <f>ROUND(SUM(A12:A119),2)</f>
        <v>0</v>
      </c>
      <c r="B120" s="142" t="s">
        <v>18</v>
      </c>
    </row>
  </sheetData>
  <sheetProtection algorithmName="SHA-512" hashValue="yTnwGQTTtKbBu1VI8soa+9L+NkFWvZfhh+R+1yUCNDfswAEiHFhnkseP0M2XAVtnv9MAHfpj/Ff3nURV6JNvZQ==" saltValue="BUhyVEED1cHqVs6bT1ySCg==" spinCount="100000" sheet="1" formatCells="0" formatColumns="0" formatRows="0" selectLockedCells="1"/>
  <mergeCells count="2">
    <mergeCell ref="L2:O2"/>
    <mergeCell ref="L3:O10"/>
  </mergeCells>
  <phoneticPr fontId="51" type="noConversion"/>
  <conditionalFormatting sqref="C9">
    <cfRule type="containsBlanks" dxfId="6" priority="8">
      <formula>LEN(TRIM(C9))=0</formula>
    </cfRule>
  </conditionalFormatting>
  <conditionalFormatting sqref="A13">
    <cfRule type="cellIs" dxfId="5" priority="7" operator="greaterThan">
      <formula>0.01</formula>
    </cfRule>
  </conditionalFormatting>
  <conditionalFormatting sqref="A120">
    <cfRule type="cellIs" dxfId="4" priority="6" operator="notEqual">
      <formula>0</formula>
    </cfRule>
  </conditionalFormatting>
  <conditionalFormatting sqref="C12:C117">
    <cfRule type="containsText" dxfId="3" priority="5" operator="containsText" text="xxxx">
      <formula>NOT(ISERROR(SEARCH("xxxx",C12)))</formula>
    </cfRule>
  </conditionalFormatting>
  <conditionalFormatting sqref="C8">
    <cfRule type="containsBlanks" dxfId="2" priority="4">
      <formula>LEN(TRIM(C8))=0</formula>
    </cfRule>
  </conditionalFormatting>
  <conditionalFormatting sqref="C7">
    <cfRule type="containsBlanks" dxfId="1" priority="2">
      <formula>LEN(TRIM(C7))=0</formula>
    </cfRule>
  </conditionalFormatting>
  <conditionalFormatting sqref="E7">
    <cfRule type="containsBlanks" dxfId="0" priority="1">
      <formula>LEN(TRIM(E7))=0</formula>
    </cfRule>
  </conditionalFormatting>
  <dataValidations count="1">
    <dataValidation type="textLength" operator="equal" allowBlank="1" showInputMessage="1" showErrorMessage="1" sqref="C9" xr:uid="{00000000-0002-0000-0400-000000000000}">
      <formula1>7</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HideZeroAccounts">
                <anchor moveWithCells="1" sizeWithCells="1">
                  <from>
                    <xdr:col>5</xdr:col>
                    <xdr:colOff>123825</xdr:colOff>
                    <xdr:row>1</xdr:row>
                    <xdr:rowOff>28575</xdr:rowOff>
                  </from>
                  <to>
                    <xdr:col>10</xdr:col>
                    <xdr:colOff>209550</xdr:colOff>
                    <xdr:row>2</xdr:row>
                    <xdr:rowOff>133350</xdr:rowOff>
                  </to>
                </anchor>
              </controlPr>
            </control>
          </mc:Choice>
        </mc:AlternateContent>
        <mc:AlternateContent xmlns:mc="http://schemas.openxmlformats.org/markup-compatibility/2006">
          <mc:Choice Requires="x14">
            <control shapeId="2050" r:id="rId5" name="Button 2">
              <controlPr defaultSize="0" print="0" autoFill="0" autoPict="0" macro="[0]!unhide_jounral_entries">
                <anchor moveWithCells="1" sizeWithCells="1">
                  <from>
                    <xdr:col>6</xdr:col>
                    <xdr:colOff>247650</xdr:colOff>
                    <xdr:row>3</xdr:row>
                    <xdr:rowOff>66675</xdr:rowOff>
                  </from>
                  <to>
                    <xdr:col>9</xdr:col>
                    <xdr:colOff>238125</xdr:colOff>
                    <xdr:row>4</xdr:row>
                    <xdr:rowOff>142875</xdr:rowOff>
                  </to>
                </anchor>
              </controlPr>
            </control>
          </mc:Choice>
        </mc:AlternateContent>
        <mc:AlternateContent xmlns:mc="http://schemas.openxmlformats.org/markup-compatibility/2006">
          <mc:Choice Requires="x14">
            <control shapeId="2051" r:id="rId6" name="Button 3">
              <controlPr defaultSize="0" print="0" autoFill="0" autoPict="0" macro="[0]!Voucher_Upload_Data">
                <anchor moveWithCells="1" sizeWithCells="1">
                  <from>
                    <xdr:col>6</xdr:col>
                    <xdr:colOff>95250</xdr:colOff>
                    <xdr:row>5</xdr:row>
                    <xdr:rowOff>66675</xdr:rowOff>
                  </from>
                  <to>
                    <xdr:col>9</xdr:col>
                    <xdr:colOff>428625</xdr:colOff>
                    <xdr:row>7</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00B0F0"/>
  </sheetPr>
  <dimension ref="A1:IN1254"/>
  <sheetViews>
    <sheetView topLeftCell="B1" workbookViewId="0">
      <selection activeCell="G4" sqref="G4"/>
    </sheetView>
  </sheetViews>
  <sheetFormatPr defaultColWidth="9.140625" defaultRowHeight="12.75"/>
  <cols>
    <col min="1" max="1" width="9.140625" style="169" hidden="1" customWidth="1"/>
    <col min="2" max="2" width="9.140625" style="169"/>
    <col min="3" max="3" width="23.7109375" style="169" customWidth="1"/>
    <col min="4" max="5" width="23.7109375" style="169" hidden="1" customWidth="1"/>
    <col min="6" max="6" width="23.7109375" style="169" customWidth="1"/>
    <col min="7" max="7" width="23.7109375" style="171" customWidth="1"/>
    <col min="8" max="8" width="23.7109375" style="169" customWidth="1"/>
    <col min="9" max="9" width="23.7109375" style="169" hidden="1" customWidth="1"/>
    <col min="10" max="10" width="23.7109375" style="172" customWidth="1"/>
    <col min="11" max="11" width="23.7109375" style="169" hidden="1" customWidth="1"/>
    <col min="12" max="13" width="23.7109375" style="169" customWidth="1"/>
    <col min="14" max="14" width="23.7109375" style="171" customWidth="1"/>
    <col min="15" max="17" width="23.7109375" style="169" hidden="1" customWidth="1"/>
    <col min="18" max="18" width="23.7109375" style="172" customWidth="1"/>
    <col min="19" max="19" width="23.7109375" style="172" hidden="1" customWidth="1"/>
    <col min="20" max="20" width="23.7109375" style="169" hidden="1" customWidth="1"/>
    <col min="21" max="23" width="23.7109375" style="172" hidden="1" customWidth="1"/>
    <col min="24" max="24" width="23.7109375" style="169" hidden="1" customWidth="1"/>
    <col min="25" max="25" width="23.7109375" style="171" customWidth="1"/>
    <col min="26" max="27" width="23.7109375" style="169" hidden="1" customWidth="1"/>
    <col min="28" max="30" width="23.7109375" style="172" hidden="1" customWidth="1"/>
    <col min="31" max="73" width="23.7109375" style="169" hidden="1" customWidth="1"/>
    <col min="74" max="76" width="23.7109375" style="171" hidden="1" customWidth="1"/>
    <col min="77" max="79" width="23.7109375" style="169" hidden="1" customWidth="1"/>
    <col min="80" max="80" width="23.7109375" style="171" hidden="1" customWidth="1"/>
    <col min="81" max="81" width="23.7109375" style="169" hidden="1" customWidth="1"/>
    <col min="82" max="82" width="23.7109375" style="171" hidden="1" customWidth="1"/>
    <col min="83" max="85" width="23.7109375" style="169" hidden="1" customWidth="1"/>
    <col min="86" max="86" width="23.7109375" style="172" hidden="1" customWidth="1"/>
    <col min="87" max="91" width="23.7109375" style="169" hidden="1" customWidth="1"/>
    <col min="92" max="92" width="23.7109375" style="172" hidden="1" customWidth="1"/>
    <col min="93" max="97" width="23.7109375" style="169" hidden="1" customWidth="1"/>
    <col min="98" max="98" width="23.7109375" style="172" hidden="1" customWidth="1"/>
    <col min="99" max="99" width="23.7109375" style="171" hidden="1" customWidth="1"/>
    <col min="100" max="100" width="23.7109375" style="172" hidden="1" customWidth="1"/>
    <col min="101" max="105" width="23.7109375" style="169" hidden="1" customWidth="1"/>
    <col min="106" max="106" width="23.7109375" style="172" customWidth="1"/>
    <col min="107" max="108" width="23.7109375" style="169" hidden="1" customWidth="1"/>
    <col min="109" max="110" width="23.7109375" style="172" hidden="1" customWidth="1"/>
    <col min="111" max="111" width="23.7109375" style="169" customWidth="1"/>
    <col min="112" max="112" width="23.7109375" style="172" customWidth="1"/>
    <col min="113" max="114" width="23.7109375" style="169" hidden="1" customWidth="1"/>
    <col min="115" max="116" width="23.7109375" style="172" hidden="1" customWidth="1"/>
    <col min="117" max="117" width="23.7109375" style="169" hidden="1" customWidth="1"/>
    <col min="118" max="118" width="23.7109375" style="172" hidden="1" customWidth="1"/>
    <col min="119" max="122" width="23.7109375" style="169" hidden="1" customWidth="1"/>
    <col min="123" max="124" width="23.7109375" style="172" hidden="1" customWidth="1"/>
    <col min="125" max="136" width="23.7109375" style="169" hidden="1" customWidth="1"/>
    <col min="137" max="137" width="23.7109375" style="172" hidden="1" customWidth="1"/>
    <col min="138" max="168" width="23.7109375" style="169" hidden="1" customWidth="1"/>
    <col min="169" max="169" width="23.7109375" style="210" hidden="1" customWidth="1"/>
    <col min="170" max="187" width="23.7109375" style="169" hidden="1" customWidth="1"/>
    <col min="188" max="188" width="23.7109375" style="172" hidden="1" customWidth="1"/>
    <col min="189" max="189" width="23.7109375" style="171" hidden="1" customWidth="1"/>
    <col min="190" max="190" width="23.7109375" style="172" hidden="1" customWidth="1"/>
    <col min="191" max="195" width="23.7109375" style="169" hidden="1" customWidth="1"/>
    <col min="196" max="196" width="23.7109375" style="172" customWidth="1"/>
    <col min="197" max="197" width="23.7109375" style="172" hidden="1" customWidth="1"/>
    <col min="198" max="198" width="23.7109375" style="169" hidden="1" customWidth="1"/>
    <col min="199" max="200" width="23.7109375" style="169" customWidth="1"/>
    <col min="201" max="202" width="23.7109375" style="169" hidden="1" customWidth="1"/>
    <col min="203" max="204" width="23.7109375" style="172" hidden="1" customWidth="1"/>
    <col min="205" max="205" width="23.7109375" style="169" customWidth="1"/>
    <col min="206" max="206" width="23.7109375" style="172" customWidth="1"/>
    <col min="207" max="208" width="23.7109375" style="169" hidden="1" customWidth="1"/>
    <col min="209" max="211" width="23.7109375" style="172" hidden="1" customWidth="1"/>
    <col min="212" max="220" width="23.7109375" style="169" hidden="1" customWidth="1"/>
    <col min="221" max="221" width="23.7109375" style="210" hidden="1" customWidth="1"/>
    <col min="222" max="223" width="23.7109375" style="169" hidden="1" customWidth="1"/>
    <col min="224" max="224" width="23.7109375" style="172" hidden="1" customWidth="1"/>
    <col min="225" max="227" width="23.7109375" style="169" hidden="1" customWidth="1"/>
    <col min="228" max="228" width="23.7109375" style="210" hidden="1" customWidth="1"/>
    <col min="229" max="231" width="23.7109375" style="169" hidden="1" customWidth="1"/>
    <col min="232" max="232" width="9.140625" style="169" hidden="1" customWidth="1"/>
    <col min="233" max="233" width="17.85546875" style="169" hidden="1" customWidth="1"/>
    <col min="234" max="237" width="9.140625" style="169" hidden="1" customWidth="1"/>
    <col min="238" max="238" width="9.140625" style="171" hidden="1" customWidth="1"/>
    <col min="239" max="239" width="9.140625" style="169" hidden="1" customWidth="1"/>
    <col min="240" max="240" width="21.28515625" style="169" hidden="1" customWidth="1"/>
    <col min="241" max="241" width="22.140625" style="169" hidden="1" customWidth="1"/>
    <col min="242" max="242" width="16.7109375" style="169" hidden="1" customWidth="1"/>
    <col min="243" max="243" width="21.7109375" style="169" hidden="1" customWidth="1"/>
    <col min="244" max="244" width="15.85546875" style="172" hidden="1" customWidth="1"/>
    <col min="245" max="245" width="14.5703125" style="171" hidden="1" customWidth="1"/>
    <col min="246" max="246" width="17.5703125" style="172" hidden="1" customWidth="1"/>
    <col min="247" max="247" width="18.7109375" style="169" hidden="1" customWidth="1"/>
    <col min="248" max="248" width="14.140625" style="169" hidden="1" customWidth="1"/>
    <col min="249" max="16384" width="9.140625" style="169"/>
  </cols>
  <sheetData>
    <row r="1" spans="2:248" ht="24" customHeight="1">
      <c r="C1" s="170"/>
      <c r="D1" s="170"/>
      <c r="E1" s="170"/>
      <c r="F1" s="170"/>
      <c r="H1" s="170"/>
      <c r="I1" s="170"/>
      <c r="K1" s="170"/>
      <c r="L1" s="170"/>
      <c r="M1" s="170"/>
      <c r="O1" s="170"/>
      <c r="P1" s="170"/>
      <c r="Q1" s="170"/>
      <c r="T1" s="170"/>
      <c r="X1" s="170"/>
      <c r="Z1" s="170"/>
      <c r="AA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c r="BQ1" s="170"/>
      <c r="BR1" s="170"/>
      <c r="BS1" s="170"/>
      <c r="BT1" s="170"/>
      <c r="BU1" s="170"/>
      <c r="BY1" s="170"/>
      <c r="BZ1" s="170"/>
      <c r="CA1" s="170"/>
      <c r="CC1" s="170"/>
      <c r="CE1" s="170"/>
      <c r="CF1" s="170"/>
      <c r="CG1" s="170"/>
      <c r="CI1" s="170"/>
      <c r="CJ1" s="170"/>
      <c r="CK1" s="170"/>
      <c r="CL1" s="170"/>
      <c r="CM1" s="170"/>
      <c r="CO1" s="170"/>
      <c r="CP1" s="170"/>
      <c r="CQ1" s="170"/>
      <c r="CR1" s="170"/>
      <c r="CS1" s="170"/>
      <c r="CW1" s="170"/>
      <c r="CX1" s="170"/>
      <c r="CY1" s="170"/>
      <c r="CZ1" s="170"/>
      <c r="DA1" s="170"/>
      <c r="DC1" s="170"/>
      <c r="DD1" s="170"/>
      <c r="DG1" s="170"/>
      <c r="DI1" s="170"/>
      <c r="DJ1" s="170"/>
      <c r="DM1" s="170"/>
      <c r="DO1" s="170"/>
      <c r="DP1" s="170"/>
      <c r="DQ1" s="170"/>
      <c r="DR1" s="170"/>
      <c r="DU1" s="170"/>
      <c r="DV1" s="170"/>
      <c r="DW1" s="170"/>
      <c r="DX1" s="170"/>
      <c r="DY1" s="170"/>
      <c r="DZ1" s="170"/>
      <c r="EA1" s="170"/>
      <c r="EB1" s="170"/>
      <c r="EC1" s="170"/>
      <c r="ED1" s="170"/>
      <c r="EE1" s="170"/>
      <c r="EF1" s="170"/>
      <c r="EH1" s="170"/>
      <c r="EI1" s="170"/>
      <c r="EJ1" s="170"/>
      <c r="EK1" s="170"/>
      <c r="EL1" s="170"/>
      <c r="EM1" s="170"/>
      <c r="EN1" s="170"/>
      <c r="EO1" s="170"/>
      <c r="EP1" s="170"/>
      <c r="EQ1" s="170"/>
      <c r="ER1" s="170"/>
      <c r="ES1" s="170"/>
      <c r="ET1" s="170"/>
      <c r="EU1" s="170"/>
      <c r="EV1" s="170"/>
      <c r="EW1" s="170"/>
      <c r="EX1" s="170"/>
      <c r="EY1" s="170"/>
      <c r="EZ1" s="170"/>
      <c r="FA1" s="170"/>
      <c r="FB1" s="170"/>
      <c r="FC1" s="170"/>
      <c r="FD1" s="170"/>
      <c r="FE1" s="170"/>
      <c r="FF1" s="170"/>
      <c r="FG1" s="170"/>
      <c r="FH1" s="170"/>
      <c r="FI1" s="170"/>
      <c r="FJ1" s="170"/>
      <c r="FK1" s="170"/>
      <c r="FL1" s="170"/>
      <c r="FM1" s="170"/>
      <c r="FN1" s="170"/>
      <c r="FO1" s="170"/>
      <c r="FP1" s="170"/>
      <c r="FQ1" s="170"/>
      <c r="FR1" s="170"/>
      <c r="FS1" s="170"/>
      <c r="FT1" s="170"/>
      <c r="FU1" s="170"/>
      <c r="FV1" s="170"/>
      <c r="FW1" s="170"/>
      <c r="FX1" s="170"/>
      <c r="FY1" s="170"/>
      <c r="FZ1" s="170"/>
      <c r="GA1" s="170"/>
      <c r="GB1" s="170"/>
      <c r="GC1" s="170"/>
      <c r="GD1" s="170"/>
      <c r="GE1" s="170"/>
      <c r="GI1" s="170"/>
      <c r="GJ1" s="170"/>
      <c r="GK1" s="170"/>
      <c r="GL1" s="170"/>
      <c r="GM1" s="170"/>
      <c r="GP1" s="170"/>
      <c r="GQ1" s="170"/>
      <c r="GR1" s="170"/>
      <c r="GS1" s="170"/>
      <c r="GT1" s="170"/>
      <c r="GW1" s="170"/>
      <c r="GY1" s="170"/>
      <c r="GZ1" s="170"/>
      <c r="HD1" s="170"/>
      <c r="HE1" s="170"/>
      <c r="HF1" s="170"/>
      <c r="HG1" s="170"/>
      <c r="HH1" s="170"/>
      <c r="HI1" s="170"/>
      <c r="HJ1" s="170"/>
      <c r="HK1" s="170"/>
      <c r="HL1" s="170"/>
      <c r="HM1" s="170"/>
      <c r="HN1" s="170"/>
      <c r="HO1" s="170"/>
      <c r="HQ1" s="170"/>
      <c r="HR1" s="170"/>
      <c r="HS1" s="170"/>
      <c r="HT1" s="170"/>
      <c r="HU1" s="170"/>
      <c r="HV1" s="170"/>
      <c r="HW1" s="170"/>
      <c r="HX1" s="170"/>
      <c r="HY1" s="170"/>
      <c r="HZ1" s="170"/>
      <c r="IA1" s="170"/>
      <c r="IB1" s="170"/>
      <c r="IC1" s="170"/>
      <c r="IE1" s="170"/>
      <c r="IF1" s="170"/>
      <c r="IG1" s="170"/>
      <c r="IH1" s="170"/>
      <c r="II1" s="170"/>
      <c r="IM1" s="170"/>
      <c r="IN1" s="170"/>
    </row>
    <row r="2" spans="2:248">
      <c r="B2" s="173"/>
      <c r="C2" s="173" t="s">
        <v>185</v>
      </c>
      <c r="D2" s="173" t="s">
        <v>185</v>
      </c>
      <c r="E2" s="173" t="s">
        <v>185</v>
      </c>
      <c r="F2" s="173" t="s">
        <v>185</v>
      </c>
      <c r="G2" s="174" t="s">
        <v>185</v>
      </c>
      <c r="H2" s="173" t="s">
        <v>185</v>
      </c>
      <c r="I2" s="173" t="s">
        <v>185</v>
      </c>
      <c r="J2" s="175" t="s">
        <v>185</v>
      </c>
      <c r="K2" s="173" t="s">
        <v>185</v>
      </c>
      <c r="L2" s="173" t="s">
        <v>185</v>
      </c>
      <c r="M2" s="173" t="s">
        <v>185</v>
      </c>
      <c r="N2" s="174" t="s">
        <v>185</v>
      </c>
      <c r="O2" s="173" t="s">
        <v>185</v>
      </c>
      <c r="P2" s="173" t="s">
        <v>185</v>
      </c>
      <c r="Q2" s="173" t="s">
        <v>185</v>
      </c>
      <c r="R2" s="175" t="s">
        <v>185</v>
      </c>
      <c r="S2" s="175" t="s">
        <v>185</v>
      </c>
      <c r="T2" s="173" t="s">
        <v>185</v>
      </c>
      <c r="U2" s="175" t="s">
        <v>185</v>
      </c>
      <c r="V2" s="175" t="s">
        <v>185</v>
      </c>
      <c r="W2" s="175" t="s">
        <v>185</v>
      </c>
      <c r="X2" s="173" t="s">
        <v>185</v>
      </c>
      <c r="Y2" s="174" t="s">
        <v>185</v>
      </c>
      <c r="Z2" s="173" t="s">
        <v>185</v>
      </c>
      <c r="AA2" s="173" t="s">
        <v>185</v>
      </c>
      <c r="AB2" s="175" t="s">
        <v>185</v>
      </c>
      <c r="AC2" s="175" t="s">
        <v>185</v>
      </c>
      <c r="AD2" s="175" t="s">
        <v>185</v>
      </c>
      <c r="AE2" s="173" t="s">
        <v>185</v>
      </c>
      <c r="AF2" s="173" t="s">
        <v>185</v>
      </c>
      <c r="AG2" s="173" t="s">
        <v>185</v>
      </c>
      <c r="AH2" s="173" t="s">
        <v>185</v>
      </c>
      <c r="AI2" s="173" t="s">
        <v>185</v>
      </c>
      <c r="AJ2" s="173" t="s">
        <v>185</v>
      </c>
      <c r="AK2" s="173" t="s">
        <v>185</v>
      </c>
      <c r="AL2" s="173" t="s">
        <v>185</v>
      </c>
      <c r="AM2" s="173" t="s">
        <v>185</v>
      </c>
      <c r="AN2" s="173" t="s">
        <v>185</v>
      </c>
      <c r="AO2" s="173" t="s">
        <v>185</v>
      </c>
      <c r="AP2" s="173" t="s">
        <v>185</v>
      </c>
      <c r="AQ2" s="173" t="s">
        <v>185</v>
      </c>
      <c r="AR2" s="173" t="s">
        <v>185</v>
      </c>
      <c r="AS2" s="173" t="s">
        <v>185</v>
      </c>
      <c r="AT2" s="173" t="s">
        <v>185</v>
      </c>
      <c r="AU2" s="173" t="s">
        <v>185</v>
      </c>
      <c r="AV2" s="173" t="s">
        <v>185</v>
      </c>
      <c r="AW2" s="173" t="s">
        <v>185</v>
      </c>
      <c r="AX2" s="173" t="s">
        <v>185</v>
      </c>
      <c r="AY2" s="173" t="s">
        <v>185</v>
      </c>
      <c r="AZ2" s="173" t="s">
        <v>185</v>
      </c>
      <c r="BA2" s="173" t="s">
        <v>185</v>
      </c>
      <c r="BB2" s="173" t="s">
        <v>185</v>
      </c>
      <c r="BC2" s="173" t="s">
        <v>185</v>
      </c>
      <c r="BD2" s="173" t="s">
        <v>185</v>
      </c>
      <c r="BE2" s="173" t="s">
        <v>185</v>
      </c>
      <c r="BF2" s="173" t="s">
        <v>185</v>
      </c>
      <c r="BG2" s="173" t="s">
        <v>185</v>
      </c>
      <c r="BH2" s="173" t="s">
        <v>185</v>
      </c>
      <c r="BI2" s="173" t="s">
        <v>185</v>
      </c>
      <c r="BJ2" s="173" t="s">
        <v>185</v>
      </c>
      <c r="BK2" s="173" t="s">
        <v>185</v>
      </c>
      <c r="BL2" s="173" t="s">
        <v>185</v>
      </c>
      <c r="BM2" s="173" t="s">
        <v>185</v>
      </c>
      <c r="BN2" s="173" t="s">
        <v>185</v>
      </c>
      <c r="BO2" s="173" t="s">
        <v>185</v>
      </c>
      <c r="BP2" s="173" t="s">
        <v>185</v>
      </c>
      <c r="BQ2" s="173" t="s">
        <v>185</v>
      </c>
      <c r="BR2" s="173" t="s">
        <v>185</v>
      </c>
      <c r="BS2" s="173" t="s">
        <v>185</v>
      </c>
      <c r="BT2" s="173" t="s">
        <v>185</v>
      </c>
      <c r="BU2" s="173" t="s">
        <v>185</v>
      </c>
      <c r="BV2" s="174" t="s">
        <v>185</v>
      </c>
      <c r="BW2" s="174" t="s">
        <v>185</v>
      </c>
      <c r="BX2" s="174" t="s">
        <v>185</v>
      </c>
      <c r="BY2" s="173" t="s">
        <v>185</v>
      </c>
      <c r="BZ2" s="173" t="s">
        <v>185</v>
      </c>
      <c r="CA2" s="173" t="s">
        <v>185</v>
      </c>
      <c r="CB2" s="174" t="s">
        <v>185</v>
      </c>
      <c r="CC2" s="173" t="s">
        <v>185</v>
      </c>
      <c r="CD2" s="174" t="s">
        <v>185</v>
      </c>
      <c r="CE2" s="173" t="s">
        <v>185</v>
      </c>
      <c r="CF2" s="173" t="s">
        <v>185</v>
      </c>
      <c r="CG2" s="173" t="s">
        <v>185</v>
      </c>
      <c r="CH2" s="175" t="s">
        <v>185</v>
      </c>
      <c r="CI2" s="173" t="s">
        <v>185</v>
      </c>
      <c r="CJ2" s="173" t="s">
        <v>185</v>
      </c>
      <c r="CK2" s="173" t="s">
        <v>185</v>
      </c>
      <c r="CL2" s="173" t="s">
        <v>185</v>
      </c>
      <c r="CM2" s="173" t="s">
        <v>185</v>
      </c>
      <c r="CN2" s="175" t="s">
        <v>185</v>
      </c>
      <c r="CO2" s="173" t="s">
        <v>185</v>
      </c>
      <c r="CP2" s="173" t="s">
        <v>185</v>
      </c>
      <c r="CQ2" s="173" t="s">
        <v>185</v>
      </c>
      <c r="CR2" s="173" t="s">
        <v>185</v>
      </c>
      <c r="CS2" s="173" t="s">
        <v>185</v>
      </c>
      <c r="CT2" s="175" t="s">
        <v>185</v>
      </c>
      <c r="CU2" s="174" t="s">
        <v>185</v>
      </c>
      <c r="CV2" s="175" t="s">
        <v>185</v>
      </c>
      <c r="CW2" s="173" t="s">
        <v>185</v>
      </c>
      <c r="CX2" s="173" t="s">
        <v>185</v>
      </c>
      <c r="CY2" s="173" t="s">
        <v>185</v>
      </c>
      <c r="CZ2" s="176" t="s">
        <v>186</v>
      </c>
      <c r="DA2" s="176" t="s">
        <v>186</v>
      </c>
      <c r="DB2" s="177" t="s">
        <v>186</v>
      </c>
      <c r="DC2" s="176" t="s">
        <v>186</v>
      </c>
      <c r="DD2" s="176" t="s">
        <v>186</v>
      </c>
      <c r="DE2" s="177" t="s">
        <v>186</v>
      </c>
      <c r="DF2" s="177" t="s">
        <v>186</v>
      </c>
      <c r="DG2" s="176" t="s">
        <v>186</v>
      </c>
      <c r="DH2" s="177" t="s">
        <v>186</v>
      </c>
      <c r="DI2" s="176" t="s">
        <v>186</v>
      </c>
      <c r="DJ2" s="176" t="s">
        <v>186</v>
      </c>
      <c r="DK2" s="177" t="s">
        <v>186</v>
      </c>
      <c r="DL2" s="177" t="s">
        <v>186</v>
      </c>
      <c r="DM2" s="176" t="s">
        <v>186</v>
      </c>
      <c r="DN2" s="177" t="s">
        <v>186</v>
      </c>
      <c r="DO2" s="176" t="s">
        <v>186</v>
      </c>
      <c r="DP2" s="176" t="s">
        <v>186</v>
      </c>
      <c r="DQ2" s="176" t="s">
        <v>186</v>
      </c>
      <c r="DR2" s="176" t="s">
        <v>186</v>
      </c>
      <c r="DS2" s="177" t="s">
        <v>186</v>
      </c>
      <c r="DT2" s="177" t="s">
        <v>186</v>
      </c>
      <c r="DU2" s="176" t="s">
        <v>186</v>
      </c>
      <c r="DV2" s="176" t="s">
        <v>186</v>
      </c>
      <c r="DW2" s="176" t="s">
        <v>186</v>
      </c>
      <c r="DX2" s="176" t="s">
        <v>186</v>
      </c>
      <c r="DY2" s="176" t="s">
        <v>186</v>
      </c>
      <c r="DZ2" s="176" t="s">
        <v>186</v>
      </c>
      <c r="EA2" s="176" t="s">
        <v>186</v>
      </c>
      <c r="EB2" s="176" t="s">
        <v>186</v>
      </c>
      <c r="EC2" s="176" t="s">
        <v>186</v>
      </c>
      <c r="ED2" s="176" t="s">
        <v>186</v>
      </c>
      <c r="EE2" s="176" t="s">
        <v>186</v>
      </c>
      <c r="EF2" s="176" t="s">
        <v>186</v>
      </c>
      <c r="EG2" s="177" t="s">
        <v>186</v>
      </c>
      <c r="EH2" s="176" t="s">
        <v>186</v>
      </c>
      <c r="EI2" s="176" t="s">
        <v>186</v>
      </c>
      <c r="EJ2" s="176" t="s">
        <v>186</v>
      </c>
      <c r="EK2" s="176" t="s">
        <v>186</v>
      </c>
      <c r="EL2" s="176" t="s">
        <v>186</v>
      </c>
      <c r="EM2" s="176" t="s">
        <v>186</v>
      </c>
      <c r="EN2" s="176" t="s">
        <v>186</v>
      </c>
      <c r="EO2" s="176" t="s">
        <v>186</v>
      </c>
      <c r="EP2" s="176" t="s">
        <v>186</v>
      </c>
      <c r="EQ2" s="176" t="s">
        <v>186</v>
      </c>
      <c r="ER2" s="176" t="s">
        <v>186</v>
      </c>
      <c r="ES2" s="176" t="s">
        <v>186</v>
      </c>
      <c r="ET2" s="176" t="s">
        <v>186</v>
      </c>
      <c r="EU2" s="176" t="s">
        <v>186</v>
      </c>
      <c r="EV2" s="176" t="s">
        <v>186</v>
      </c>
      <c r="EW2" s="176" t="s">
        <v>186</v>
      </c>
      <c r="EX2" s="176" t="s">
        <v>186</v>
      </c>
      <c r="EY2" s="176" t="s">
        <v>186</v>
      </c>
      <c r="EZ2" s="176" t="s">
        <v>186</v>
      </c>
      <c r="FA2" s="176" t="s">
        <v>186</v>
      </c>
      <c r="FB2" s="176" t="s">
        <v>186</v>
      </c>
      <c r="FC2" s="176" t="s">
        <v>186</v>
      </c>
      <c r="FD2" s="176" t="s">
        <v>186</v>
      </c>
      <c r="FE2" s="176" t="s">
        <v>186</v>
      </c>
      <c r="FF2" s="176" t="s">
        <v>186</v>
      </c>
      <c r="FG2" s="176" t="s">
        <v>186</v>
      </c>
      <c r="FH2" s="176" t="s">
        <v>186</v>
      </c>
      <c r="FI2" s="176" t="s">
        <v>186</v>
      </c>
      <c r="FJ2" s="176" t="s">
        <v>186</v>
      </c>
      <c r="FK2" s="176" t="s">
        <v>186</v>
      </c>
      <c r="FL2" s="176" t="s">
        <v>186</v>
      </c>
      <c r="FM2" s="176" t="s">
        <v>186</v>
      </c>
      <c r="FN2" s="176" t="s">
        <v>186</v>
      </c>
      <c r="FO2" s="176" t="s">
        <v>186</v>
      </c>
      <c r="FP2" s="176" t="s">
        <v>186</v>
      </c>
      <c r="FQ2" s="176" t="s">
        <v>186</v>
      </c>
      <c r="FR2" s="176" t="s">
        <v>186</v>
      </c>
      <c r="FS2" s="176" t="s">
        <v>186</v>
      </c>
      <c r="FT2" s="176" t="s">
        <v>186</v>
      </c>
      <c r="FU2" s="176" t="s">
        <v>186</v>
      </c>
      <c r="FV2" s="176" t="s">
        <v>186</v>
      </c>
      <c r="FW2" s="176" t="s">
        <v>186</v>
      </c>
      <c r="FX2" s="176" t="s">
        <v>186</v>
      </c>
      <c r="FY2" s="176" t="s">
        <v>186</v>
      </c>
      <c r="FZ2" s="176" t="s">
        <v>186</v>
      </c>
      <c r="GA2" s="176" t="s">
        <v>186</v>
      </c>
      <c r="GB2" s="176" t="s">
        <v>186</v>
      </c>
      <c r="GC2" s="176" t="s">
        <v>186</v>
      </c>
      <c r="GD2" s="176" t="s">
        <v>186</v>
      </c>
      <c r="GE2" s="176" t="s">
        <v>186</v>
      </c>
      <c r="GF2" s="177" t="s">
        <v>186</v>
      </c>
      <c r="GG2" s="178" t="s">
        <v>186</v>
      </c>
      <c r="GH2" s="177" t="s">
        <v>186</v>
      </c>
      <c r="GI2" s="176" t="s">
        <v>186</v>
      </c>
      <c r="GJ2" s="176" t="s">
        <v>186</v>
      </c>
      <c r="GK2" s="176" t="s">
        <v>186</v>
      </c>
      <c r="GL2" s="179" t="s">
        <v>187</v>
      </c>
      <c r="GM2" s="179" t="s">
        <v>187</v>
      </c>
      <c r="GN2" s="180" t="s">
        <v>187</v>
      </c>
      <c r="GO2" s="180" t="s">
        <v>187</v>
      </c>
      <c r="GP2" s="179" t="s">
        <v>187</v>
      </c>
      <c r="GQ2" s="179" t="s">
        <v>187</v>
      </c>
      <c r="GR2" s="179" t="s">
        <v>187</v>
      </c>
      <c r="GS2" s="179" t="s">
        <v>187</v>
      </c>
      <c r="GT2" s="179" t="s">
        <v>187</v>
      </c>
      <c r="GU2" s="180" t="s">
        <v>187</v>
      </c>
      <c r="GV2" s="180" t="s">
        <v>187</v>
      </c>
      <c r="GW2" s="179" t="s">
        <v>187</v>
      </c>
      <c r="GX2" s="180" t="s">
        <v>187</v>
      </c>
      <c r="GY2" s="179" t="s">
        <v>187</v>
      </c>
      <c r="GZ2" s="179" t="s">
        <v>187</v>
      </c>
      <c r="HA2" s="180" t="s">
        <v>187</v>
      </c>
      <c r="HB2" s="180" t="s">
        <v>187</v>
      </c>
      <c r="HC2" s="180" t="s">
        <v>187</v>
      </c>
      <c r="HD2" s="179" t="s">
        <v>187</v>
      </c>
      <c r="HE2" s="179" t="s">
        <v>187</v>
      </c>
      <c r="HF2" s="179" t="s">
        <v>187</v>
      </c>
      <c r="HG2" s="179" t="s">
        <v>187</v>
      </c>
      <c r="HH2" s="179" t="s">
        <v>187</v>
      </c>
      <c r="HI2" s="179" t="s">
        <v>187</v>
      </c>
      <c r="HJ2" s="179" t="s">
        <v>187</v>
      </c>
      <c r="HK2" s="179" t="s">
        <v>187</v>
      </c>
      <c r="HL2" s="179" t="s">
        <v>187</v>
      </c>
      <c r="HM2" s="179" t="s">
        <v>187</v>
      </c>
      <c r="HN2" s="179" t="s">
        <v>187</v>
      </c>
      <c r="HO2" s="179" t="s">
        <v>187</v>
      </c>
      <c r="HP2" s="180" t="s">
        <v>187</v>
      </c>
      <c r="HQ2" s="179" t="s">
        <v>187</v>
      </c>
      <c r="HR2" s="179" t="s">
        <v>187</v>
      </c>
      <c r="HS2" s="179" t="s">
        <v>187</v>
      </c>
      <c r="HT2" s="179" t="s">
        <v>187</v>
      </c>
      <c r="HU2" s="179" t="s">
        <v>187</v>
      </c>
      <c r="HV2" s="179" t="s">
        <v>187</v>
      </c>
      <c r="HW2" s="179" t="s">
        <v>187</v>
      </c>
      <c r="HX2" s="179" t="s">
        <v>187</v>
      </c>
      <c r="HY2" s="179" t="s">
        <v>187</v>
      </c>
      <c r="HZ2" s="179" t="s">
        <v>187</v>
      </c>
      <c r="IA2" s="179" t="s">
        <v>187</v>
      </c>
      <c r="IB2" s="179" t="s">
        <v>187</v>
      </c>
      <c r="IC2" s="179" t="s">
        <v>187</v>
      </c>
      <c r="ID2" s="181" t="s">
        <v>187</v>
      </c>
      <c r="IE2" s="179" t="s">
        <v>187</v>
      </c>
      <c r="IF2" s="179" t="s">
        <v>187</v>
      </c>
      <c r="IG2" s="179" t="s">
        <v>187</v>
      </c>
      <c r="IH2" s="179" t="s">
        <v>187</v>
      </c>
      <c r="II2" s="179" t="s">
        <v>187</v>
      </c>
      <c r="IJ2" s="180" t="s">
        <v>187</v>
      </c>
      <c r="IK2" s="181" t="s">
        <v>187</v>
      </c>
      <c r="IL2" s="180" t="s">
        <v>187</v>
      </c>
      <c r="IM2" s="179" t="s">
        <v>187</v>
      </c>
      <c r="IN2" s="179" t="s">
        <v>187</v>
      </c>
    </row>
    <row r="3" spans="2:248" ht="12.75" customHeight="1">
      <c r="B3" s="173"/>
      <c r="C3" s="182" t="s">
        <v>188</v>
      </c>
      <c r="D3" s="183" t="s">
        <v>189</v>
      </c>
      <c r="E3" s="183" t="s">
        <v>190</v>
      </c>
      <c r="F3" s="183" t="s">
        <v>191</v>
      </c>
      <c r="G3" s="184" t="s">
        <v>192</v>
      </c>
      <c r="H3" s="183" t="s">
        <v>193</v>
      </c>
      <c r="I3" s="183" t="s">
        <v>194</v>
      </c>
      <c r="J3" s="185" t="s">
        <v>195</v>
      </c>
      <c r="K3" s="183" t="s">
        <v>196</v>
      </c>
      <c r="L3" s="183" t="s">
        <v>197</v>
      </c>
      <c r="M3" s="183" t="s">
        <v>198</v>
      </c>
      <c r="N3" s="184" t="s">
        <v>199</v>
      </c>
      <c r="O3" s="183" t="s">
        <v>200</v>
      </c>
      <c r="P3" s="183" t="s">
        <v>201</v>
      </c>
      <c r="Q3" s="183" t="s">
        <v>202</v>
      </c>
      <c r="R3" s="185" t="s">
        <v>203</v>
      </c>
      <c r="S3" s="185" t="s">
        <v>204</v>
      </c>
      <c r="T3" s="183" t="s">
        <v>205</v>
      </c>
      <c r="U3" s="185" t="s">
        <v>206</v>
      </c>
      <c r="V3" s="185" t="s">
        <v>207</v>
      </c>
      <c r="W3" s="185" t="s">
        <v>208</v>
      </c>
      <c r="X3" s="183" t="s">
        <v>209</v>
      </c>
      <c r="Y3" s="184" t="s">
        <v>210</v>
      </c>
      <c r="Z3" s="183" t="s">
        <v>211</v>
      </c>
      <c r="AA3" s="183" t="s">
        <v>212</v>
      </c>
      <c r="AB3" s="185" t="s">
        <v>213</v>
      </c>
      <c r="AC3" s="185" t="s">
        <v>214</v>
      </c>
      <c r="AD3" s="185" t="s">
        <v>215</v>
      </c>
      <c r="AE3" s="183" t="s">
        <v>216</v>
      </c>
      <c r="AF3" s="183" t="s">
        <v>217</v>
      </c>
      <c r="AG3" s="183" t="s">
        <v>218</v>
      </c>
      <c r="AH3" s="183" t="s">
        <v>219</v>
      </c>
      <c r="AI3" s="183" t="s">
        <v>220</v>
      </c>
      <c r="AJ3" s="183" t="s">
        <v>221</v>
      </c>
      <c r="AK3" s="183" t="s">
        <v>222</v>
      </c>
      <c r="AL3" s="183" t="s">
        <v>223</v>
      </c>
      <c r="AM3" s="183" t="s">
        <v>224</v>
      </c>
      <c r="AN3" s="183" t="s">
        <v>225</v>
      </c>
      <c r="AO3" s="183" t="s">
        <v>226</v>
      </c>
      <c r="AP3" s="183" t="s">
        <v>227</v>
      </c>
      <c r="AQ3" s="183" t="s">
        <v>228</v>
      </c>
      <c r="AR3" s="183" t="s">
        <v>229</v>
      </c>
      <c r="AS3" s="183" t="s">
        <v>230</v>
      </c>
      <c r="AT3" s="183" t="s">
        <v>231</v>
      </c>
      <c r="AU3" s="183" t="s">
        <v>232</v>
      </c>
      <c r="AV3" s="183" t="s">
        <v>233</v>
      </c>
      <c r="AW3" s="183" t="s">
        <v>234</v>
      </c>
      <c r="AX3" s="183" t="s">
        <v>235</v>
      </c>
      <c r="AY3" s="183" t="s">
        <v>236</v>
      </c>
      <c r="AZ3" s="183" t="s">
        <v>237</v>
      </c>
      <c r="BA3" s="183" t="s">
        <v>238</v>
      </c>
      <c r="BB3" s="183" t="s">
        <v>239</v>
      </c>
      <c r="BC3" s="183" t="s">
        <v>240</v>
      </c>
      <c r="BD3" s="183" t="s">
        <v>241</v>
      </c>
      <c r="BE3" s="183" t="s">
        <v>242</v>
      </c>
      <c r="BF3" s="183" t="s">
        <v>243</v>
      </c>
      <c r="BG3" s="183" t="s">
        <v>244</v>
      </c>
      <c r="BH3" s="183" t="s">
        <v>245</v>
      </c>
      <c r="BI3" s="183" t="s">
        <v>246</v>
      </c>
      <c r="BJ3" s="183" t="s">
        <v>247</v>
      </c>
      <c r="BK3" s="183" t="s">
        <v>248</v>
      </c>
      <c r="BL3" s="183" t="s">
        <v>249</v>
      </c>
      <c r="BM3" s="183" t="s">
        <v>250</v>
      </c>
      <c r="BN3" s="183" t="s">
        <v>251</v>
      </c>
      <c r="BO3" s="183" t="s">
        <v>252</v>
      </c>
      <c r="BP3" s="183" t="s">
        <v>253</v>
      </c>
      <c r="BQ3" s="183" t="s">
        <v>254</v>
      </c>
      <c r="BR3" s="183" t="s">
        <v>255</v>
      </c>
      <c r="BS3" s="183" t="s">
        <v>256</v>
      </c>
      <c r="BT3" s="183" t="s">
        <v>257</v>
      </c>
      <c r="BU3" s="183" t="s">
        <v>258</v>
      </c>
      <c r="BV3" s="184" t="s">
        <v>259</v>
      </c>
      <c r="BW3" s="184" t="s">
        <v>260</v>
      </c>
      <c r="BX3" s="184" t="s">
        <v>261</v>
      </c>
      <c r="BY3" s="183" t="s">
        <v>262</v>
      </c>
      <c r="BZ3" s="183" t="s">
        <v>263</v>
      </c>
      <c r="CA3" s="183" t="s">
        <v>264</v>
      </c>
      <c r="CB3" s="184" t="s">
        <v>265</v>
      </c>
      <c r="CC3" s="183" t="s">
        <v>266</v>
      </c>
      <c r="CD3" s="184" t="s">
        <v>267</v>
      </c>
      <c r="CE3" s="183" t="s">
        <v>268</v>
      </c>
      <c r="CF3" s="183" t="s">
        <v>269</v>
      </c>
      <c r="CG3" s="183" t="s">
        <v>270</v>
      </c>
      <c r="CH3" s="185" t="s">
        <v>271</v>
      </c>
      <c r="CI3" s="183" t="s">
        <v>272</v>
      </c>
      <c r="CJ3" s="183" t="s">
        <v>273</v>
      </c>
      <c r="CK3" s="183" t="s">
        <v>274</v>
      </c>
      <c r="CL3" s="183" t="s">
        <v>275</v>
      </c>
      <c r="CM3" s="183" t="s">
        <v>276</v>
      </c>
      <c r="CN3" s="185" t="s">
        <v>277</v>
      </c>
      <c r="CO3" s="183" t="s">
        <v>278</v>
      </c>
      <c r="CP3" s="183" t="s">
        <v>279</v>
      </c>
      <c r="CQ3" s="183" t="s">
        <v>280</v>
      </c>
      <c r="CR3" s="183" t="s">
        <v>281</v>
      </c>
      <c r="CS3" s="183" t="s">
        <v>282</v>
      </c>
      <c r="CT3" s="185" t="s">
        <v>283</v>
      </c>
      <c r="CU3" s="184" t="s">
        <v>284</v>
      </c>
      <c r="CV3" s="185" t="s">
        <v>285</v>
      </c>
      <c r="CW3" s="183" t="s">
        <v>286</v>
      </c>
      <c r="CX3" s="183" t="s">
        <v>287</v>
      </c>
      <c r="CY3" s="183" t="s">
        <v>288</v>
      </c>
      <c r="CZ3" s="186" t="s">
        <v>188</v>
      </c>
      <c r="DA3" s="186" t="s">
        <v>189</v>
      </c>
      <c r="DB3" s="187" t="s">
        <v>289</v>
      </c>
      <c r="DC3" s="186" t="s">
        <v>251</v>
      </c>
      <c r="DD3" s="186" t="s">
        <v>252</v>
      </c>
      <c r="DE3" s="187" t="s">
        <v>290</v>
      </c>
      <c r="DF3" s="187" t="s">
        <v>291</v>
      </c>
      <c r="DG3" s="186" t="s">
        <v>292</v>
      </c>
      <c r="DH3" s="187" t="s">
        <v>293</v>
      </c>
      <c r="DI3" s="186" t="s">
        <v>294</v>
      </c>
      <c r="DJ3" s="186" t="s">
        <v>276</v>
      </c>
      <c r="DK3" s="187" t="s">
        <v>295</v>
      </c>
      <c r="DL3" s="187" t="s">
        <v>296</v>
      </c>
      <c r="DM3" s="186" t="s">
        <v>297</v>
      </c>
      <c r="DN3" s="187" t="s">
        <v>298</v>
      </c>
      <c r="DO3" s="186" t="s">
        <v>299</v>
      </c>
      <c r="DP3" s="186" t="s">
        <v>300</v>
      </c>
      <c r="DQ3" s="186" t="s">
        <v>301</v>
      </c>
      <c r="DR3" s="186" t="s">
        <v>302</v>
      </c>
      <c r="DS3" s="187" t="s">
        <v>303</v>
      </c>
      <c r="DT3" s="187" t="s">
        <v>304</v>
      </c>
      <c r="DU3" s="186" t="s">
        <v>305</v>
      </c>
      <c r="DV3" s="186" t="s">
        <v>306</v>
      </c>
      <c r="DW3" s="186" t="s">
        <v>307</v>
      </c>
      <c r="DX3" s="186" t="s">
        <v>308</v>
      </c>
      <c r="DY3" s="186" t="s">
        <v>309</v>
      </c>
      <c r="DZ3" s="186" t="s">
        <v>310</v>
      </c>
      <c r="EA3" s="186" t="s">
        <v>311</v>
      </c>
      <c r="EB3" s="186" t="s">
        <v>312</v>
      </c>
      <c r="EC3" s="186" t="s">
        <v>313</v>
      </c>
      <c r="ED3" s="186" t="s">
        <v>314</v>
      </c>
      <c r="EE3" s="186" t="s">
        <v>315</v>
      </c>
      <c r="EF3" s="186" t="s">
        <v>316</v>
      </c>
      <c r="EG3" s="187" t="s">
        <v>195</v>
      </c>
      <c r="EH3" s="186" t="s">
        <v>248</v>
      </c>
      <c r="EI3" s="186" t="s">
        <v>317</v>
      </c>
      <c r="EJ3" s="186" t="s">
        <v>318</v>
      </c>
      <c r="EK3" s="186" t="s">
        <v>319</v>
      </c>
      <c r="EL3" s="186" t="s">
        <v>320</v>
      </c>
      <c r="EM3" s="186" t="s">
        <v>321</v>
      </c>
      <c r="EN3" s="186" t="s">
        <v>322</v>
      </c>
      <c r="EO3" s="186" t="s">
        <v>323</v>
      </c>
      <c r="EP3" s="186" t="s">
        <v>324</v>
      </c>
      <c r="EQ3" s="186" t="s">
        <v>325</v>
      </c>
      <c r="ER3" s="186" t="s">
        <v>326</v>
      </c>
      <c r="ES3" s="186" t="s">
        <v>327</v>
      </c>
      <c r="ET3" s="186" t="s">
        <v>328</v>
      </c>
      <c r="EU3" s="186" t="s">
        <v>329</v>
      </c>
      <c r="EV3" s="186" t="s">
        <v>330</v>
      </c>
      <c r="EW3" s="186" t="s">
        <v>331</v>
      </c>
      <c r="EX3" s="186" t="s">
        <v>332</v>
      </c>
      <c r="EY3" s="186" t="s">
        <v>333</v>
      </c>
      <c r="EZ3" s="186" t="s">
        <v>334</v>
      </c>
      <c r="FA3" s="186" t="s">
        <v>335</v>
      </c>
      <c r="FB3" s="186" t="s">
        <v>336</v>
      </c>
      <c r="FC3" s="186" t="s">
        <v>337</v>
      </c>
      <c r="FD3" s="186" t="s">
        <v>338</v>
      </c>
      <c r="FE3" s="186" t="s">
        <v>339</v>
      </c>
      <c r="FF3" s="186" t="s">
        <v>340</v>
      </c>
      <c r="FG3" s="186" t="s">
        <v>227</v>
      </c>
      <c r="FH3" s="186" t="s">
        <v>341</v>
      </c>
      <c r="FI3" s="186" t="s">
        <v>342</v>
      </c>
      <c r="FJ3" s="186" t="s">
        <v>343</v>
      </c>
      <c r="FK3" s="186" t="s">
        <v>344</v>
      </c>
      <c r="FL3" s="186" t="s">
        <v>345</v>
      </c>
      <c r="FM3" s="186" t="s">
        <v>346</v>
      </c>
      <c r="FN3" s="186" t="s">
        <v>347</v>
      </c>
      <c r="FO3" s="186" t="s">
        <v>348</v>
      </c>
      <c r="FP3" s="186" t="s">
        <v>239</v>
      </c>
      <c r="FQ3" s="186" t="s">
        <v>240</v>
      </c>
      <c r="FR3" s="186" t="s">
        <v>237</v>
      </c>
      <c r="FS3" s="186" t="s">
        <v>238</v>
      </c>
      <c r="FT3" s="186" t="s">
        <v>241</v>
      </c>
      <c r="FU3" s="186" t="s">
        <v>242</v>
      </c>
      <c r="FV3" s="186" t="s">
        <v>243</v>
      </c>
      <c r="FW3" s="186" t="s">
        <v>244</v>
      </c>
      <c r="FX3" s="186" t="s">
        <v>230</v>
      </c>
      <c r="FY3" s="186" t="s">
        <v>245</v>
      </c>
      <c r="FZ3" s="186" t="s">
        <v>349</v>
      </c>
      <c r="GA3" s="186" t="s">
        <v>350</v>
      </c>
      <c r="GB3" s="186" t="s">
        <v>351</v>
      </c>
      <c r="GC3" s="186" t="s">
        <v>352</v>
      </c>
      <c r="GD3" s="186" t="s">
        <v>281</v>
      </c>
      <c r="GE3" s="186" t="s">
        <v>282</v>
      </c>
      <c r="GF3" s="187" t="s">
        <v>283</v>
      </c>
      <c r="GG3" s="188" t="s">
        <v>284</v>
      </c>
      <c r="GH3" s="187" t="s">
        <v>285</v>
      </c>
      <c r="GI3" s="186" t="s">
        <v>353</v>
      </c>
      <c r="GJ3" s="186" t="s">
        <v>354</v>
      </c>
      <c r="GK3" s="186" t="s">
        <v>355</v>
      </c>
      <c r="GL3" s="189" t="s">
        <v>188</v>
      </c>
      <c r="GM3" s="189" t="s">
        <v>189</v>
      </c>
      <c r="GN3" s="190" t="s">
        <v>289</v>
      </c>
      <c r="GO3" s="190" t="s">
        <v>356</v>
      </c>
      <c r="GP3" s="189" t="s">
        <v>317</v>
      </c>
      <c r="GQ3" s="189" t="s">
        <v>318</v>
      </c>
      <c r="GR3" s="189" t="s">
        <v>357</v>
      </c>
      <c r="GS3" s="189" t="s">
        <v>332</v>
      </c>
      <c r="GT3" s="189" t="s">
        <v>358</v>
      </c>
      <c r="GU3" s="190" t="s">
        <v>296</v>
      </c>
      <c r="GV3" s="190" t="s">
        <v>295</v>
      </c>
      <c r="GW3" s="189" t="s">
        <v>292</v>
      </c>
      <c r="GX3" s="190" t="s">
        <v>293</v>
      </c>
      <c r="GY3" s="189" t="s">
        <v>251</v>
      </c>
      <c r="GZ3" s="189" t="s">
        <v>252</v>
      </c>
      <c r="HA3" s="190" t="s">
        <v>290</v>
      </c>
      <c r="HB3" s="190" t="s">
        <v>291</v>
      </c>
      <c r="HC3" s="190" t="s">
        <v>359</v>
      </c>
      <c r="HD3" s="189" t="s">
        <v>360</v>
      </c>
      <c r="HE3" s="189" t="s">
        <v>361</v>
      </c>
      <c r="HF3" s="189" t="s">
        <v>362</v>
      </c>
      <c r="HG3" s="189" t="s">
        <v>363</v>
      </c>
      <c r="HH3" s="189" t="s">
        <v>364</v>
      </c>
      <c r="HI3" s="189" t="s">
        <v>365</v>
      </c>
      <c r="HJ3" s="189" t="s">
        <v>366</v>
      </c>
      <c r="HK3" s="189" t="s">
        <v>367</v>
      </c>
      <c r="HL3" s="189" t="s">
        <v>368</v>
      </c>
      <c r="HM3" s="189" t="s">
        <v>369</v>
      </c>
      <c r="HN3" s="189" t="s">
        <v>370</v>
      </c>
      <c r="HO3" s="189" t="s">
        <v>315</v>
      </c>
      <c r="HP3" s="190" t="s">
        <v>371</v>
      </c>
      <c r="HQ3" s="189" t="s">
        <v>320</v>
      </c>
      <c r="HR3" s="189" t="s">
        <v>321</v>
      </c>
      <c r="HS3" s="189" t="s">
        <v>322</v>
      </c>
      <c r="HT3" s="189" t="s">
        <v>323</v>
      </c>
      <c r="HU3" s="189" t="s">
        <v>324</v>
      </c>
      <c r="HV3" s="189" t="s">
        <v>325</v>
      </c>
      <c r="HW3" s="189" t="s">
        <v>326</v>
      </c>
      <c r="HX3" s="189" t="s">
        <v>327</v>
      </c>
      <c r="HY3" s="189" t="s">
        <v>328</v>
      </c>
      <c r="HZ3" s="189" t="s">
        <v>329</v>
      </c>
      <c r="IA3" s="189" t="s">
        <v>330</v>
      </c>
      <c r="IB3" s="189" t="s">
        <v>331</v>
      </c>
      <c r="IC3" s="189" t="s">
        <v>333</v>
      </c>
      <c r="ID3" s="191" t="s">
        <v>372</v>
      </c>
      <c r="IE3" s="189" t="s">
        <v>373</v>
      </c>
      <c r="IF3" s="189" t="s">
        <v>374</v>
      </c>
      <c r="IG3" s="189" t="s">
        <v>375</v>
      </c>
      <c r="IH3" s="189" t="s">
        <v>281</v>
      </c>
      <c r="II3" s="189" t="s">
        <v>282</v>
      </c>
      <c r="IJ3" s="190" t="s">
        <v>283</v>
      </c>
      <c r="IK3" s="191" t="s">
        <v>284</v>
      </c>
      <c r="IL3" s="190" t="s">
        <v>285</v>
      </c>
      <c r="IM3" s="189" t="s">
        <v>376</v>
      </c>
      <c r="IN3" s="189" t="s">
        <v>377</v>
      </c>
    </row>
    <row r="4" spans="2:248" s="212" customFormat="1">
      <c r="C4" s="213" t="s">
        <v>378</v>
      </c>
      <c r="F4" s="213" t="s">
        <v>379</v>
      </c>
      <c r="G4" s="222">
        <v>43392</v>
      </c>
      <c r="H4" s="213" t="e">
        <v>#N/A</v>
      </c>
      <c r="J4" s="213" t="s">
        <v>380</v>
      </c>
      <c r="L4" s="224" t="s">
        <v>381</v>
      </c>
      <c r="M4" s="213" t="s">
        <v>179</v>
      </c>
      <c r="N4" s="214"/>
      <c r="R4" s="213">
        <v>0</v>
      </c>
      <c r="S4" s="213"/>
      <c r="U4" s="213"/>
      <c r="V4" s="213"/>
      <c r="W4" s="213"/>
      <c r="Y4" s="222">
        <v>43392</v>
      </c>
      <c r="AB4" s="213"/>
      <c r="AC4" s="213"/>
      <c r="AD4" s="213"/>
      <c r="BV4" s="214"/>
      <c r="BW4" s="214"/>
      <c r="BX4" s="214"/>
      <c r="CB4" s="214"/>
      <c r="CD4" s="214"/>
      <c r="CH4" s="213"/>
      <c r="CN4" s="213"/>
      <c r="CT4" s="213"/>
      <c r="CU4" s="214"/>
      <c r="CV4" s="213"/>
      <c r="DB4" s="213"/>
      <c r="DE4" s="213"/>
      <c r="DF4" s="213"/>
      <c r="DG4" s="213">
        <v>0</v>
      </c>
      <c r="DH4" s="215" t="e">
        <v>#DIV/0!</v>
      </c>
      <c r="DK4" s="213"/>
      <c r="DL4" s="213"/>
      <c r="DN4" s="213"/>
      <c r="DS4" s="213"/>
      <c r="DT4" s="213"/>
      <c r="EG4" s="213"/>
      <c r="FM4" s="216"/>
      <c r="GF4" s="213"/>
      <c r="GG4" s="214"/>
      <c r="GH4" s="213"/>
      <c r="GN4" s="213"/>
      <c r="GO4" s="213"/>
      <c r="GQ4" s="213" t="s">
        <v>382</v>
      </c>
      <c r="GR4" s="212">
        <v>0</v>
      </c>
      <c r="GS4" s="213"/>
      <c r="GT4" s="213"/>
      <c r="GU4" s="213"/>
      <c r="GV4" s="213"/>
      <c r="GW4" s="213" t="s">
        <v>383</v>
      </c>
      <c r="GX4" s="215" t="e">
        <v>#DIV/0!</v>
      </c>
      <c r="HA4" s="213"/>
      <c r="HB4" s="213"/>
      <c r="HC4" s="213"/>
      <c r="HM4" s="216"/>
      <c r="HP4" s="213"/>
      <c r="HT4" s="216"/>
      <c r="ID4" s="214"/>
      <c r="IJ4" s="213"/>
      <c r="IK4" s="214"/>
      <c r="IL4" s="213"/>
    </row>
    <row r="5" spans="2:248" s="223" customFormat="1">
      <c r="C5" s="224"/>
      <c r="D5" s="224"/>
      <c r="E5" s="224"/>
      <c r="F5" s="224"/>
      <c r="G5" s="222"/>
      <c r="H5" s="224"/>
      <c r="I5" s="224"/>
      <c r="J5" s="224"/>
      <c r="K5" s="224"/>
      <c r="L5" s="224"/>
      <c r="M5" s="224"/>
      <c r="N5" s="224"/>
      <c r="O5" s="224"/>
      <c r="P5" s="224"/>
      <c r="Q5" s="224"/>
      <c r="R5" s="224"/>
      <c r="S5" s="213"/>
      <c r="T5" s="213"/>
      <c r="U5" s="213"/>
      <c r="V5" s="213"/>
      <c r="W5" s="213"/>
      <c r="X5" s="213"/>
      <c r="Y5" s="222"/>
      <c r="Z5" s="225"/>
      <c r="AA5" s="225"/>
      <c r="AB5" s="226"/>
      <c r="AC5" s="226"/>
      <c r="AD5" s="227"/>
      <c r="AE5" s="228"/>
      <c r="AF5" s="228"/>
      <c r="AG5" s="229"/>
      <c r="AH5" s="229"/>
      <c r="AI5" s="229"/>
      <c r="AJ5" s="229"/>
      <c r="AK5" s="229"/>
      <c r="AL5" s="229"/>
      <c r="AM5" s="229"/>
      <c r="AN5" s="229"/>
      <c r="AO5" s="229"/>
      <c r="AP5" s="229"/>
      <c r="AQ5" s="229"/>
      <c r="AR5" s="229"/>
      <c r="AS5" s="229"/>
      <c r="AT5" s="229"/>
      <c r="AU5" s="229"/>
      <c r="AV5" s="229"/>
      <c r="AW5" s="229"/>
      <c r="AX5" s="229"/>
      <c r="AY5" s="229"/>
      <c r="AZ5" s="229"/>
      <c r="BA5" s="229"/>
      <c r="BB5" s="230"/>
      <c r="BC5" s="230"/>
      <c r="BD5" s="230"/>
      <c r="BE5" s="230"/>
      <c r="BF5" s="230"/>
      <c r="BG5" s="230"/>
      <c r="BH5" s="230"/>
      <c r="BI5" s="230"/>
      <c r="BJ5" s="230"/>
      <c r="BK5" s="230"/>
      <c r="BL5" s="230"/>
      <c r="BM5" s="230"/>
      <c r="BN5" s="230"/>
      <c r="BO5" s="230"/>
      <c r="BP5" s="230"/>
      <c r="BQ5" s="230"/>
      <c r="BR5" s="230"/>
      <c r="BS5" s="230"/>
      <c r="BT5" s="230"/>
      <c r="BU5" s="230"/>
      <c r="BV5" s="231"/>
      <c r="BW5" s="231"/>
      <c r="BX5" s="231"/>
      <c r="BY5" s="230"/>
      <c r="BZ5" s="230"/>
      <c r="CA5" s="230"/>
      <c r="CB5" s="231"/>
      <c r="CC5" s="230"/>
      <c r="CD5" s="231"/>
      <c r="CE5" s="230"/>
      <c r="CF5" s="230"/>
      <c r="CG5" s="230"/>
      <c r="CH5" s="232"/>
      <c r="CI5" s="230"/>
      <c r="CJ5" s="230"/>
      <c r="CK5" s="230"/>
      <c r="CL5" s="230"/>
      <c r="CM5" s="230"/>
      <c r="CN5" s="232"/>
      <c r="CO5" s="230"/>
      <c r="CP5" s="230"/>
      <c r="CQ5" s="230"/>
      <c r="CR5" s="233"/>
      <c r="CS5" s="233"/>
      <c r="CT5" s="234"/>
      <c r="CU5" s="235"/>
      <c r="CV5" s="234"/>
      <c r="CW5" s="233"/>
      <c r="CX5" s="233"/>
      <c r="CY5" s="233"/>
      <c r="DB5" s="224"/>
      <c r="DE5" s="224"/>
      <c r="DF5" s="224"/>
      <c r="DG5" s="224">
        <v>0</v>
      </c>
      <c r="DH5" s="215" t="e">
        <v>#DIV/0!</v>
      </c>
      <c r="DI5" s="212"/>
      <c r="DJ5" s="212"/>
      <c r="DK5" s="213"/>
      <c r="DL5" s="213"/>
      <c r="DM5" s="212"/>
      <c r="DN5" s="213"/>
      <c r="DO5" s="212"/>
      <c r="DP5" s="212"/>
      <c r="DQ5" s="212"/>
      <c r="DR5" s="212"/>
      <c r="DS5" s="213"/>
      <c r="DT5" s="213"/>
      <c r="DU5" s="212"/>
      <c r="DV5" s="212"/>
      <c r="DW5" s="212"/>
      <c r="DX5" s="212"/>
      <c r="DY5" s="212"/>
      <c r="DZ5" s="212"/>
      <c r="EA5" s="212"/>
      <c r="EB5" s="212"/>
      <c r="EC5" s="212"/>
      <c r="ED5" s="212"/>
      <c r="EE5" s="212"/>
      <c r="EF5" s="212"/>
      <c r="EG5" s="213"/>
      <c r="EH5" s="212"/>
      <c r="EI5" s="212"/>
      <c r="EJ5" s="212"/>
      <c r="EK5" s="212"/>
      <c r="EL5" s="212"/>
      <c r="EM5" s="212"/>
      <c r="EN5" s="212"/>
      <c r="EO5" s="212"/>
      <c r="EP5" s="212"/>
      <c r="EQ5" s="212"/>
      <c r="ER5" s="212"/>
      <c r="ES5" s="212"/>
      <c r="ET5" s="212"/>
      <c r="EU5" s="212"/>
      <c r="EV5" s="212"/>
      <c r="EW5" s="212"/>
      <c r="EX5" s="212"/>
      <c r="EY5" s="212"/>
      <c r="EZ5" s="212"/>
      <c r="FA5" s="212"/>
      <c r="FB5" s="212"/>
      <c r="FC5" s="212"/>
      <c r="FD5" s="212"/>
      <c r="FE5" s="212"/>
      <c r="FF5" s="212"/>
      <c r="FG5" s="212"/>
      <c r="FH5" s="212"/>
      <c r="FI5" s="212"/>
      <c r="FJ5" s="212"/>
      <c r="FK5" s="212"/>
      <c r="FL5" s="212"/>
      <c r="FM5" s="216"/>
      <c r="FN5" s="212"/>
      <c r="FO5" s="212"/>
      <c r="FP5" s="212"/>
      <c r="FQ5" s="212"/>
      <c r="FR5" s="212"/>
      <c r="FS5" s="212"/>
      <c r="FT5" s="212"/>
      <c r="FU5" s="212"/>
      <c r="FV5" s="212"/>
      <c r="FW5" s="212"/>
      <c r="FX5" s="212"/>
      <c r="FY5" s="212"/>
      <c r="FZ5" s="212"/>
      <c r="GA5" s="212"/>
      <c r="GB5" s="212"/>
      <c r="GC5" s="212"/>
      <c r="GD5" s="212"/>
      <c r="GE5" s="212"/>
      <c r="GF5" s="213"/>
      <c r="GG5" s="214"/>
      <c r="GH5" s="213"/>
      <c r="GI5" s="212"/>
      <c r="GJ5" s="212"/>
      <c r="GK5" s="212"/>
      <c r="GL5" s="212"/>
      <c r="GM5" s="212"/>
      <c r="GN5" s="213"/>
      <c r="GO5" s="213"/>
      <c r="GP5" s="212"/>
      <c r="GQ5" s="213" t="s">
        <v>382</v>
      </c>
      <c r="GR5" s="212">
        <v>0</v>
      </c>
      <c r="GS5" s="213"/>
      <c r="GT5" s="213"/>
      <c r="GU5" s="213"/>
      <c r="GV5" s="213"/>
      <c r="GW5" s="213" t="s">
        <v>383</v>
      </c>
      <c r="GX5" s="215" t="e">
        <v>#DIV/0!</v>
      </c>
      <c r="HA5" s="224"/>
      <c r="HB5" s="224"/>
      <c r="HC5" s="224"/>
      <c r="HM5" s="236"/>
      <c r="HP5" s="224"/>
      <c r="HT5" s="236"/>
      <c r="ID5" s="237"/>
      <c r="IJ5" s="224"/>
      <c r="IK5" s="237"/>
      <c r="IL5" s="224"/>
    </row>
    <row r="6" spans="2:248" s="223" customFormat="1">
      <c r="C6" s="224"/>
      <c r="D6" s="224"/>
      <c r="E6" s="224"/>
      <c r="F6" s="224"/>
      <c r="G6" s="222"/>
      <c r="H6" s="224"/>
      <c r="I6" s="224"/>
      <c r="J6" s="224"/>
      <c r="K6" s="224"/>
      <c r="L6" s="224"/>
      <c r="M6" s="224"/>
      <c r="N6" s="224"/>
      <c r="O6" s="224"/>
      <c r="P6" s="224"/>
      <c r="Q6" s="224"/>
      <c r="R6" s="224"/>
      <c r="S6" s="213"/>
      <c r="T6" s="213"/>
      <c r="U6" s="213"/>
      <c r="V6" s="213"/>
      <c r="W6" s="213"/>
      <c r="X6" s="213"/>
      <c r="Y6" s="222"/>
      <c r="Z6" s="225"/>
      <c r="AA6" s="225"/>
      <c r="AB6" s="226"/>
      <c r="AC6" s="226"/>
      <c r="AD6" s="227"/>
      <c r="AE6" s="228"/>
      <c r="AF6" s="228"/>
      <c r="AG6" s="229"/>
      <c r="AH6" s="229"/>
      <c r="AI6" s="229"/>
      <c r="AJ6" s="229"/>
      <c r="AK6" s="229"/>
      <c r="AL6" s="229"/>
      <c r="AM6" s="229"/>
      <c r="AN6" s="229"/>
      <c r="AO6" s="229"/>
      <c r="AP6" s="229"/>
      <c r="AQ6" s="229"/>
      <c r="AR6" s="229"/>
      <c r="AS6" s="229"/>
      <c r="AT6" s="229"/>
      <c r="AU6" s="229"/>
      <c r="AV6" s="229"/>
      <c r="AW6" s="229"/>
      <c r="AX6" s="229"/>
      <c r="AY6" s="229"/>
      <c r="AZ6" s="229"/>
      <c r="BA6" s="229"/>
      <c r="BB6" s="230"/>
      <c r="BC6" s="230"/>
      <c r="BD6" s="230"/>
      <c r="BE6" s="230"/>
      <c r="BF6" s="230"/>
      <c r="BG6" s="230"/>
      <c r="BH6" s="230"/>
      <c r="BI6" s="230"/>
      <c r="BJ6" s="230"/>
      <c r="BK6" s="230"/>
      <c r="BL6" s="230"/>
      <c r="BM6" s="230"/>
      <c r="BN6" s="230"/>
      <c r="BO6" s="230"/>
      <c r="BP6" s="230"/>
      <c r="BQ6" s="230"/>
      <c r="BR6" s="230"/>
      <c r="BS6" s="230"/>
      <c r="BT6" s="230"/>
      <c r="BU6" s="230"/>
      <c r="BV6" s="231"/>
      <c r="BW6" s="231"/>
      <c r="BX6" s="231"/>
      <c r="BY6" s="230"/>
      <c r="BZ6" s="230"/>
      <c r="CA6" s="230"/>
      <c r="CB6" s="231"/>
      <c r="CC6" s="230"/>
      <c r="CD6" s="231"/>
      <c r="CE6" s="230"/>
      <c r="CF6" s="230"/>
      <c r="CG6" s="230"/>
      <c r="CH6" s="232"/>
      <c r="CI6" s="230"/>
      <c r="CJ6" s="230"/>
      <c r="CK6" s="230"/>
      <c r="CL6" s="230"/>
      <c r="CM6" s="230"/>
      <c r="CN6" s="232"/>
      <c r="CO6" s="230"/>
      <c r="CP6" s="230"/>
      <c r="CQ6" s="230"/>
      <c r="CR6" s="233"/>
      <c r="CS6" s="233"/>
      <c r="CT6" s="234"/>
      <c r="CU6" s="235"/>
      <c r="CV6" s="234"/>
      <c r="CW6" s="233"/>
      <c r="CX6" s="233"/>
      <c r="CY6" s="233"/>
      <c r="DB6" s="224"/>
      <c r="DE6" s="224"/>
      <c r="DF6" s="224"/>
      <c r="DG6" s="224">
        <v>0</v>
      </c>
      <c r="DH6" s="215" t="e">
        <v>#DIV/0!</v>
      </c>
      <c r="DI6" s="212"/>
      <c r="DJ6" s="212"/>
      <c r="DK6" s="213"/>
      <c r="DL6" s="213"/>
      <c r="DM6" s="212"/>
      <c r="DN6" s="213"/>
      <c r="DO6" s="212"/>
      <c r="DP6" s="212"/>
      <c r="DQ6" s="212"/>
      <c r="DR6" s="212"/>
      <c r="DS6" s="213"/>
      <c r="DT6" s="213"/>
      <c r="DU6" s="212"/>
      <c r="DV6" s="212"/>
      <c r="DW6" s="212"/>
      <c r="DX6" s="212"/>
      <c r="DY6" s="212"/>
      <c r="DZ6" s="212"/>
      <c r="EA6" s="212"/>
      <c r="EB6" s="212"/>
      <c r="EC6" s="212"/>
      <c r="ED6" s="212"/>
      <c r="EE6" s="212"/>
      <c r="EF6" s="212"/>
      <c r="EG6" s="213"/>
      <c r="EH6" s="212"/>
      <c r="EI6" s="212"/>
      <c r="EJ6" s="212"/>
      <c r="EK6" s="212"/>
      <c r="EL6" s="212"/>
      <c r="EM6" s="212"/>
      <c r="EN6" s="212"/>
      <c r="EO6" s="212"/>
      <c r="EP6" s="212"/>
      <c r="EQ6" s="212"/>
      <c r="ER6" s="212"/>
      <c r="ES6" s="212"/>
      <c r="ET6" s="212"/>
      <c r="EU6" s="212"/>
      <c r="EV6" s="212"/>
      <c r="EW6" s="212"/>
      <c r="EX6" s="212"/>
      <c r="EY6" s="212"/>
      <c r="EZ6" s="212"/>
      <c r="FA6" s="212"/>
      <c r="FB6" s="212"/>
      <c r="FC6" s="212"/>
      <c r="FD6" s="212"/>
      <c r="FE6" s="212"/>
      <c r="FF6" s="212"/>
      <c r="FG6" s="212"/>
      <c r="FH6" s="212"/>
      <c r="FI6" s="212"/>
      <c r="FJ6" s="212"/>
      <c r="FK6" s="212"/>
      <c r="FL6" s="212"/>
      <c r="FM6" s="216"/>
      <c r="FN6" s="212"/>
      <c r="FO6" s="212"/>
      <c r="FP6" s="212"/>
      <c r="FQ6" s="212"/>
      <c r="FR6" s="212"/>
      <c r="FS6" s="212"/>
      <c r="FT6" s="212"/>
      <c r="FU6" s="212"/>
      <c r="FV6" s="212"/>
      <c r="FW6" s="212"/>
      <c r="FX6" s="212"/>
      <c r="FY6" s="212"/>
      <c r="FZ6" s="212"/>
      <c r="GA6" s="212"/>
      <c r="GB6" s="212"/>
      <c r="GC6" s="212"/>
      <c r="GD6" s="212"/>
      <c r="GE6" s="212"/>
      <c r="GF6" s="213"/>
      <c r="GG6" s="214"/>
      <c r="GH6" s="213"/>
      <c r="GI6" s="212"/>
      <c r="GJ6" s="212"/>
      <c r="GK6" s="212"/>
      <c r="GL6" s="212"/>
      <c r="GM6" s="212"/>
      <c r="GN6" s="213"/>
      <c r="GO6" s="213"/>
      <c r="GP6" s="212"/>
      <c r="GQ6" s="213" t="s">
        <v>382</v>
      </c>
      <c r="GR6" s="212">
        <v>0</v>
      </c>
      <c r="GS6" s="213"/>
      <c r="GT6" s="213"/>
      <c r="GU6" s="213"/>
      <c r="GV6" s="213"/>
      <c r="GW6" s="213" t="s">
        <v>383</v>
      </c>
      <c r="GX6" s="215" t="e">
        <v>#DIV/0!</v>
      </c>
      <c r="HA6" s="224"/>
      <c r="HB6" s="224"/>
      <c r="HC6" s="224"/>
      <c r="HM6" s="236"/>
      <c r="HP6" s="224"/>
      <c r="HT6" s="236"/>
      <c r="ID6" s="237"/>
      <c r="IJ6" s="224"/>
      <c r="IK6" s="237"/>
      <c r="IL6" s="224"/>
    </row>
    <row r="7" spans="2:248" s="223" customFormat="1">
      <c r="C7" s="224"/>
      <c r="D7" s="224"/>
      <c r="E7" s="224"/>
      <c r="F7" s="224"/>
      <c r="G7" s="222"/>
      <c r="H7" s="224"/>
      <c r="I7" s="224"/>
      <c r="J7" s="224"/>
      <c r="K7" s="224"/>
      <c r="L7" s="224"/>
      <c r="M7" s="224"/>
      <c r="N7" s="224"/>
      <c r="O7" s="224"/>
      <c r="P7" s="224"/>
      <c r="Q7" s="224"/>
      <c r="R7" s="224"/>
      <c r="S7" s="213"/>
      <c r="T7" s="213"/>
      <c r="U7" s="213"/>
      <c r="V7" s="213"/>
      <c r="W7" s="213"/>
      <c r="X7" s="213"/>
      <c r="Y7" s="222"/>
      <c r="Z7" s="225"/>
      <c r="AA7" s="225"/>
      <c r="AB7" s="226"/>
      <c r="AC7" s="226"/>
      <c r="AD7" s="227"/>
      <c r="AE7" s="228"/>
      <c r="AF7" s="228"/>
      <c r="AG7" s="229"/>
      <c r="AH7" s="229"/>
      <c r="AI7" s="229"/>
      <c r="AJ7" s="229"/>
      <c r="AK7" s="229"/>
      <c r="AL7" s="229"/>
      <c r="AM7" s="229"/>
      <c r="AN7" s="229"/>
      <c r="AO7" s="229"/>
      <c r="AP7" s="229"/>
      <c r="AQ7" s="229"/>
      <c r="AR7" s="229"/>
      <c r="AS7" s="229"/>
      <c r="AT7" s="229"/>
      <c r="AU7" s="229"/>
      <c r="AV7" s="229"/>
      <c r="AW7" s="229"/>
      <c r="AX7" s="229"/>
      <c r="AY7" s="229"/>
      <c r="AZ7" s="229"/>
      <c r="BA7" s="229"/>
      <c r="BB7" s="230"/>
      <c r="BC7" s="230"/>
      <c r="BD7" s="230"/>
      <c r="BE7" s="230"/>
      <c r="BF7" s="230"/>
      <c r="BG7" s="230"/>
      <c r="BH7" s="230"/>
      <c r="BI7" s="230"/>
      <c r="BJ7" s="230"/>
      <c r="BK7" s="230"/>
      <c r="BL7" s="230"/>
      <c r="BM7" s="230"/>
      <c r="BN7" s="230"/>
      <c r="BO7" s="230"/>
      <c r="BP7" s="230"/>
      <c r="BQ7" s="230"/>
      <c r="BR7" s="230"/>
      <c r="BS7" s="230"/>
      <c r="BT7" s="230"/>
      <c r="BU7" s="230"/>
      <c r="BV7" s="231"/>
      <c r="BW7" s="231"/>
      <c r="BX7" s="231"/>
      <c r="BY7" s="230"/>
      <c r="BZ7" s="230"/>
      <c r="CA7" s="230"/>
      <c r="CB7" s="231"/>
      <c r="CC7" s="230"/>
      <c r="CD7" s="231"/>
      <c r="CE7" s="230"/>
      <c r="CF7" s="230"/>
      <c r="CG7" s="230"/>
      <c r="CH7" s="232"/>
      <c r="CI7" s="230"/>
      <c r="CJ7" s="230"/>
      <c r="CK7" s="230"/>
      <c r="CL7" s="230"/>
      <c r="CM7" s="230"/>
      <c r="CN7" s="232"/>
      <c r="CO7" s="230"/>
      <c r="CP7" s="230"/>
      <c r="CQ7" s="230"/>
      <c r="CR7" s="233"/>
      <c r="CS7" s="233"/>
      <c r="CT7" s="234"/>
      <c r="CU7" s="235"/>
      <c r="CV7" s="234"/>
      <c r="CW7" s="233"/>
      <c r="CX7" s="233"/>
      <c r="CY7" s="233"/>
      <c r="DB7" s="224"/>
      <c r="DE7" s="224"/>
      <c r="DF7" s="224"/>
      <c r="DG7" s="224">
        <v>0</v>
      </c>
      <c r="DH7" s="215" t="e">
        <v>#DIV/0!</v>
      </c>
      <c r="DI7" s="212"/>
      <c r="DJ7" s="212"/>
      <c r="DK7" s="213"/>
      <c r="DL7" s="213"/>
      <c r="DM7" s="212"/>
      <c r="DN7" s="213"/>
      <c r="DO7" s="212"/>
      <c r="DP7" s="212"/>
      <c r="DQ7" s="212"/>
      <c r="DR7" s="212"/>
      <c r="DS7" s="213"/>
      <c r="DT7" s="213"/>
      <c r="DU7" s="212"/>
      <c r="DV7" s="212"/>
      <c r="DW7" s="212"/>
      <c r="DX7" s="212"/>
      <c r="DY7" s="212"/>
      <c r="DZ7" s="212"/>
      <c r="EA7" s="212"/>
      <c r="EB7" s="212"/>
      <c r="EC7" s="212"/>
      <c r="ED7" s="212"/>
      <c r="EE7" s="212"/>
      <c r="EF7" s="212"/>
      <c r="EG7" s="213"/>
      <c r="EH7" s="212"/>
      <c r="EI7" s="212"/>
      <c r="EJ7" s="212"/>
      <c r="EK7" s="212"/>
      <c r="EL7" s="212"/>
      <c r="EM7" s="212"/>
      <c r="EN7" s="212"/>
      <c r="EO7" s="212"/>
      <c r="EP7" s="212"/>
      <c r="EQ7" s="212"/>
      <c r="ER7" s="212"/>
      <c r="ES7" s="212"/>
      <c r="ET7" s="212"/>
      <c r="EU7" s="212"/>
      <c r="EV7" s="212"/>
      <c r="EW7" s="212"/>
      <c r="EX7" s="212"/>
      <c r="EY7" s="212"/>
      <c r="EZ7" s="212"/>
      <c r="FA7" s="212"/>
      <c r="FB7" s="212"/>
      <c r="FC7" s="212"/>
      <c r="FD7" s="212"/>
      <c r="FE7" s="212"/>
      <c r="FF7" s="212"/>
      <c r="FG7" s="212"/>
      <c r="FH7" s="212"/>
      <c r="FI7" s="212"/>
      <c r="FJ7" s="212"/>
      <c r="FK7" s="212"/>
      <c r="FL7" s="212"/>
      <c r="FM7" s="216"/>
      <c r="FN7" s="212"/>
      <c r="FO7" s="212"/>
      <c r="FP7" s="212"/>
      <c r="FQ7" s="212"/>
      <c r="FR7" s="212"/>
      <c r="FS7" s="212"/>
      <c r="FT7" s="212"/>
      <c r="FU7" s="212"/>
      <c r="FV7" s="212"/>
      <c r="FW7" s="212"/>
      <c r="FX7" s="212"/>
      <c r="FY7" s="212"/>
      <c r="FZ7" s="212"/>
      <c r="GA7" s="212"/>
      <c r="GB7" s="212"/>
      <c r="GC7" s="212"/>
      <c r="GD7" s="212"/>
      <c r="GE7" s="212"/>
      <c r="GF7" s="213"/>
      <c r="GG7" s="214"/>
      <c r="GH7" s="213"/>
      <c r="GI7" s="212"/>
      <c r="GJ7" s="212"/>
      <c r="GK7" s="212"/>
      <c r="GL7" s="212"/>
      <c r="GM7" s="212"/>
      <c r="GN7" s="213"/>
      <c r="GO7" s="213"/>
      <c r="GP7" s="212"/>
      <c r="GQ7" s="213" t="s">
        <v>382</v>
      </c>
      <c r="GR7" s="212">
        <v>0</v>
      </c>
      <c r="GS7" s="213"/>
      <c r="GT7" s="213"/>
      <c r="GU7" s="213"/>
      <c r="GV7" s="213"/>
      <c r="GW7" s="213" t="s">
        <v>383</v>
      </c>
      <c r="GX7" s="215" t="e">
        <v>#DIV/0!</v>
      </c>
      <c r="HA7" s="224"/>
      <c r="HB7" s="224"/>
      <c r="HC7" s="224"/>
      <c r="HM7" s="236"/>
      <c r="HP7" s="224"/>
      <c r="HT7" s="236"/>
      <c r="ID7" s="237"/>
      <c r="IJ7" s="224"/>
      <c r="IK7" s="237"/>
      <c r="IL7" s="224"/>
    </row>
    <row r="8" spans="2:248" s="223" customFormat="1">
      <c r="C8" s="224"/>
      <c r="D8" s="224"/>
      <c r="E8" s="224"/>
      <c r="F8" s="224"/>
      <c r="G8" s="222"/>
      <c r="H8" s="224"/>
      <c r="I8" s="224"/>
      <c r="J8" s="224"/>
      <c r="K8" s="224"/>
      <c r="L8" s="224"/>
      <c r="M8" s="224"/>
      <c r="N8" s="224"/>
      <c r="O8" s="224"/>
      <c r="P8" s="224"/>
      <c r="Q8" s="224"/>
      <c r="R8" s="224"/>
      <c r="S8" s="213"/>
      <c r="T8" s="213"/>
      <c r="U8" s="213"/>
      <c r="V8" s="213"/>
      <c r="W8" s="213"/>
      <c r="X8" s="213"/>
      <c r="Y8" s="222"/>
      <c r="Z8" s="225"/>
      <c r="AA8" s="225"/>
      <c r="AB8" s="226"/>
      <c r="AC8" s="226"/>
      <c r="AD8" s="227"/>
      <c r="AE8" s="228"/>
      <c r="AF8" s="228"/>
      <c r="AG8" s="229"/>
      <c r="AH8" s="229"/>
      <c r="AI8" s="229"/>
      <c r="AJ8" s="229"/>
      <c r="AK8" s="229"/>
      <c r="AL8" s="229"/>
      <c r="AM8" s="229"/>
      <c r="AN8" s="229"/>
      <c r="AO8" s="229"/>
      <c r="AP8" s="229"/>
      <c r="AQ8" s="229"/>
      <c r="AR8" s="229"/>
      <c r="AS8" s="229"/>
      <c r="AT8" s="229"/>
      <c r="AU8" s="229"/>
      <c r="AV8" s="229"/>
      <c r="AW8" s="229"/>
      <c r="AX8" s="229"/>
      <c r="AY8" s="229"/>
      <c r="AZ8" s="229"/>
      <c r="BA8" s="229"/>
      <c r="BB8" s="230"/>
      <c r="BC8" s="230"/>
      <c r="BD8" s="230"/>
      <c r="BE8" s="230"/>
      <c r="BF8" s="230"/>
      <c r="BG8" s="230"/>
      <c r="BH8" s="230"/>
      <c r="BI8" s="230"/>
      <c r="BJ8" s="230"/>
      <c r="BK8" s="230"/>
      <c r="BL8" s="230"/>
      <c r="BM8" s="230"/>
      <c r="BN8" s="230"/>
      <c r="BO8" s="230"/>
      <c r="BP8" s="230"/>
      <c r="BQ8" s="230"/>
      <c r="BR8" s="230"/>
      <c r="BS8" s="230"/>
      <c r="BT8" s="230"/>
      <c r="BU8" s="230"/>
      <c r="BV8" s="231"/>
      <c r="BW8" s="231"/>
      <c r="BX8" s="231"/>
      <c r="BY8" s="230"/>
      <c r="BZ8" s="230"/>
      <c r="CA8" s="230"/>
      <c r="CB8" s="231"/>
      <c r="CC8" s="230"/>
      <c r="CD8" s="231"/>
      <c r="CE8" s="230"/>
      <c r="CF8" s="230"/>
      <c r="CG8" s="230"/>
      <c r="CH8" s="232"/>
      <c r="CI8" s="230"/>
      <c r="CJ8" s="230"/>
      <c r="CK8" s="230"/>
      <c r="CL8" s="230"/>
      <c r="CM8" s="230"/>
      <c r="CN8" s="232"/>
      <c r="CO8" s="230"/>
      <c r="CP8" s="230"/>
      <c r="CQ8" s="230"/>
      <c r="CR8" s="233"/>
      <c r="CS8" s="233"/>
      <c r="CT8" s="234"/>
      <c r="CU8" s="235"/>
      <c r="CV8" s="234"/>
      <c r="CW8" s="233"/>
      <c r="CX8" s="233"/>
      <c r="CY8" s="233"/>
      <c r="DB8" s="224"/>
      <c r="DE8" s="224"/>
      <c r="DF8" s="224"/>
      <c r="DG8" s="224">
        <v>0</v>
      </c>
      <c r="DH8" s="215" t="e">
        <v>#DIV/0!</v>
      </c>
      <c r="DI8" s="212"/>
      <c r="DJ8" s="212"/>
      <c r="DK8" s="213"/>
      <c r="DL8" s="213"/>
      <c r="DM8" s="212"/>
      <c r="DN8" s="213"/>
      <c r="DO8" s="212"/>
      <c r="DP8" s="212"/>
      <c r="DQ8" s="212"/>
      <c r="DR8" s="212"/>
      <c r="DS8" s="213"/>
      <c r="DT8" s="213"/>
      <c r="DU8" s="212"/>
      <c r="DV8" s="212"/>
      <c r="DW8" s="212"/>
      <c r="DX8" s="212"/>
      <c r="DY8" s="212"/>
      <c r="DZ8" s="212"/>
      <c r="EA8" s="212"/>
      <c r="EB8" s="212"/>
      <c r="EC8" s="212"/>
      <c r="ED8" s="212"/>
      <c r="EE8" s="212"/>
      <c r="EF8" s="212"/>
      <c r="EG8" s="213"/>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6"/>
      <c r="FN8" s="212"/>
      <c r="FO8" s="212"/>
      <c r="FP8" s="212"/>
      <c r="FQ8" s="212"/>
      <c r="FR8" s="212"/>
      <c r="FS8" s="212"/>
      <c r="FT8" s="212"/>
      <c r="FU8" s="212"/>
      <c r="FV8" s="212"/>
      <c r="FW8" s="212"/>
      <c r="FX8" s="212"/>
      <c r="FY8" s="212"/>
      <c r="FZ8" s="212"/>
      <c r="GA8" s="212"/>
      <c r="GB8" s="212"/>
      <c r="GC8" s="212"/>
      <c r="GD8" s="212"/>
      <c r="GE8" s="212"/>
      <c r="GF8" s="213"/>
      <c r="GG8" s="214"/>
      <c r="GH8" s="213"/>
      <c r="GI8" s="212"/>
      <c r="GJ8" s="212"/>
      <c r="GK8" s="212"/>
      <c r="GL8" s="212"/>
      <c r="GM8" s="212"/>
      <c r="GN8" s="213"/>
      <c r="GO8" s="213"/>
      <c r="GP8" s="212"/>
      <c r="GQ8" s="213" t="s">
        <v>382</v>
      </c>
      <c r="GR8" s="212">
        <v>0</v>
      </c>
      <c r="GS8" s="213"/>
      <c r="GT8" s="213"/>
      <c r="GU8" s="213"/>
      <c r="GV8" s="213"/>
      <c r="GW8" s="213" t="s">
        <v>383</v>
      </c>
      <c r="GX8" s="215" t="e">
        <v>#DIV/0!</v>
      </c>
      <c r="HA8" s="224"/>
      <c r="HB8" s="224"/>
      <c r="HC8" s="224"/>
      <c r="HM8" s="236"/>
      <c r="HP8" s="224"/>
      <c r="HT8" s="236"/>
      <c r="ID8" s="237"/>
      <c r="IJ8" s="224"/>
      <c r="IK8" s="237"/>
      <c r="IL8" s="224"/>
    </row>
    <row r="9" spans="2:248" s="223" customFormat="1">
      <c r="C9" s="224"/>
      <c r="D9" s="224"/>
      <c r="E9" s="224"/>
      <c r="F9" s="224"/>
      <c r="G9" s="222"/>
      <c r="H9" s="224"/>
      <c r="I9" s="224"/>
      <c r="J9" s="224"/>
      <c r="K9" s="224"/>
      <c r="L9" s="224"/>
      <c r="M9" s="224"/>
      <c r="N9" s="224"/>
      <c r="O9" s="224"/>
      <c r="P9" s="224"/>
      <c r="Q9" s="224"/>
      <c r="R9" s="224"/>
      <c r="S9" s="213"/>
      <c r="T9" s="213"/>
      <c r="U9" s="213"/>
      <c r="V9" s="213"/>
      <c r="W9" s="213"/>
      <c r="X9" s="213"/>
      <c r="Y9" s="222"/>
      <c r="Z9" s="225"/>
      <c r="AA9" s="225"/>
      <c r="AB9" s="226"/>
      <c r="AC9" s="226"/>
      <c r="AD9" s="227"/>
      <c r="AE9" s="228"/>
      <c r="AF9" s="228"/>
      <c r="AG9" s="229"/>
      <c r="AH9" s="229"/>
      <c r="AI9" s="229"/>
      <c r="AJ9" s="229"/>
      <c r="AK9" s="229"/>
      <c r="AL9" s="229"/>
      <c r="AM9" s="229"/>
      <c r="AN9" s="229"/>
      <c r="AO9" s="229"/>
      <c r="AP9" s="229"/>
      <c r="AQ9" s="229"/>
      <c r="AR9" s="229"/>
      <c r="AS9" s="229"/>
      <c r="AT9" s="229"/>
      <c r="AU9" s="229"/>
      <c r="AV9" s="229"/>
      <c r="AW9" s="229"/>
      <c r="AX9" s="229"/>
      <c r="AY9" s="229"/>
      <c r="AZ9" s="229"/>
      <c r="BA9" s="229"/>
      <c r="BB9" s="230"/>
      <c r="BC9" s="230"/>
      <c r="BD9" s="230"/>
      <c r="BE9" s="230"/>
      <c r="BF9" s="230"/>
      <c r="BG9" s="230"/>
      <c r="BH9" s="230"/>
      <c r="BI9" s="230"/>
      <c r="BJ9" s="230"/>
      <c r="BK9" s="230"/>
      <c r="BL9" s="230"/>
      <c r="BM9" s="230"/>
      <c r="BN9" s="230"/>
      <c r="BO9" s="230"/>
      <c r="BP9" s="230"/>
      <c r="BQ9" s="230"/>
      <c r="BR9" s="230"/>
      <c r="BS9" s="230"/>
      <c r="BT9" s="230"/>
      <c r="BU9" s="230"/>
      <c r="BV9" s="231"/>
      <c r="BW9" s="231"/>
      <c r="BX9" s="231"/>
      <c r="BY9" s="230"/>
      <c r="BZ9" s="230"/>
      <c r="CA9" s="230"/>
      <c r="CB9" s="231"/>
      <c r="CC9" s="230"/>
      <c r="CD9" s="231"/>
      <c r="CE9" s="230"/>
      <c r="CF9" s="230"/>
      <c r="CG9" s="230"/>
      <c r="CH9" s="232"/>
      <c r="CI9" s="230"/>
      <c r="CJ9" s="230"/>
      <c r="CK9" s="230"/>
      <c r="CL9" s="230"/>
      <c r="CM9" s="230"/>
      <c r="CN9" s="232"/>
      <c r="CO9" s="230"/>
      <c r="CP9" s="230"/>
      <c r="CQ9" s="230"/>
      <c r="CR9" s="233"/>
      <c r="CS9" s="233"/>
      <c r="CT9" s="234"/>
      <c r="CU9" s="235"/>
      <c r="CV9" s="234"/>
      <c r="CW9" s="233"/>
      <c r="CX9" s="233"/>
      <c r="CY9" s="233"/>
      <c r="DB9" s="224"/>
      <c r="DE9" s="224"/>
      <c r="DF9" s="224"/>
      <c r="DG9" s="224">
        <v>0</v>
      </c>
      <c r="DH9" s="215" t="e">
        <v>#DIV/0!</v>
      </c>
      <c r="DI9" s="212"/>
      <c r="DJ9" s="212"/>
      <c r="DK9" s="213"/>
      <c r="DL9" s="213"/>
      <c r="DM9" s="212"/>
      <c r="DN9" s="213"/>
      <c r="DO9" s="212"/>
      <c r="DP9" s="212"/>
      <c r="DQ9" s="212"/>
      <c r="DR9" s="212"/>
      <c r="DS9" s="213"/>
      <c r="DT9" s="213"/>
      <c r="DU9" s="212"/>
      <c r="DV9" s="212"/>
      <c r="DW9" s="212"/>
      <c r="DX9" s="212"/>
      <c r="DY9" s="212"/>
      <c r="DZ9" s="212"/>
      <c r="EA9" s="212"/>
      <c r="EB9" s="212"/>
      <c r="EC9" s="212"/>
      <c r="ED9" s="212"/>
      <c r="EE9" s="212"/>
      <c r="EF9" s="212"/>
      <c r="EG9" s="213"/>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6"/>
      <c r="FN9" s="212"/>
      <c r="FO9" s="212"/>
      <c r="FP9" s="212"/>
      <c r="FQ9" s="212"/>
      <c r="FR9" s="212"/>
      <c r="FS9" s="212"/>
      <c r="FT9" s="212"/>
      <c r="FU9" s="212"/>
      <c r="FV9" s="212"/>
      <c r="FW9" s="212"/>
      <c r="FX9" s="212"/>
      <c r="FY9" s="212"/>
      <c r="FZ9" s="212"/>
      <c r="GA9" s="212"/>
      <c r="GB9" s="212"/>
      <c r="GC9" s="212"/>
      <c r="GD9" s="212"/>
      <c r="GE9" s="212"/>
      <c r="GF9" s="213"/>
      <c r="GG9" s="214"/>
      <c r="GH9" s="213"/>
      <c r="GI9" s="212"/>
      <c r="GJ9" s="212"/>
      <c r="GK9" s="212"/>
      <c r="GL9" s="212"/>
      <c r="GM9" s="212"/>
      <c r="GN9" s="213"/>
      <c r="GO9" s="213"/>
      <c r="GP9" s="212"/>
      <c r="GQ9" s="213">
        <v>7065</v>
      </c>
      <c r="GR9" s="212">
        <v>0</v>
      </c>
      <c r="GS9" s="213"/>
      <c r="GT9" s="213"/>
      <c r="GU9" s="213"/>
      <c r="GV9" s="213"/>
      <c r="GW9" s="213" t="s">
        <v>384</v>
      </c>
      <c r="GX9" s="215" t="e">
        <v>#DIV/0!</v>
      </c>
      <c r="HA9" s="224"/>
      <c r="HB9" s="224"/>
      <c r="HC9" s="224"/>
      <c r="HM9" s="236"/>
      <c r="HP9" s="224"/>
      <c r="HT9" s="236"/>
      <c r="ID9" s="237"/>
      <c r="IJ9" s="224"/>
      <c r="IK9" s="237"/>
      <c r="IL9" s="224"/>
    </row>
    <row r="10" spans="2:248" s="223" customFormat="1">
      <c r="C10" s="224"/>
      <c r="D10" s="224"/>
      <c r="E10" s="224"/>
      <c r="F10" s="224"/>
      <c r="G10" s="222"/>
      <c r="H10" s="224"/>
      <c r="I10" s="224"/>
      <c r="J10" s="224"/>
      <c r="K10" s="224"/>
      <c r="L10" s="224"/>
      <c r="M10" s="224"/>
      <c r="N10" s="224"/>
      <c r="O10" s="224"/>
      <c r="P10" s="224"/>
      <c r="Q10" s="224"/>
      <c r="R10" s="224"/>
      <c r="S10" s="213"/>
      <c r="T10" s="213"/>
      <c r="U10" s="213"/>
      <c r="V10" s="213"/>
      <c r="W10" s="213"/>
      <c r="X10" s="213"/>
      <c r="Y10" s="222"/>
      <c r="Z10" s="225"/>
      <c r="AA10" s="225"/>
      <c r="AB10" s="226"/>
      <c r="AC10" s="226"/>
      <c r="AD10" s="227"/>
      <c r="AE10" s="228"/>
      <c r="AF10" s="228"/>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30"/>
      <c r="BC10" s="230"/>
      <c r="BD10" s="230"/>
      <c r="BE10" s="230"/>
      <c r="BF10" s="230"/>
      <c r="BG10" s="230"/>
      <c r="BH10" s="230"/>
      <c r="BI10" s="230"/>
      <c r="BJ10" s="230"/>
      <c r="BK10" s="230"/>
      <c r="BL10" s="230"/>
      <c r="BM10" s="230"/>
      <c r="BN10" s="230"/>
      <c r="BO10" s="230"/>
      <c r="BP10" s="230"/>
      <c r="BQ10" s="230"/>
      <c r="BR10" s="230"/>
      <c r="BS10" s="230"/>
      <c r="BT10" s="230"/>
      <c r="BU10" s="230"/>
      <c r="BV10" s="231"/>
      <c r="BW10" s="231"/>
      <c r="BX10" s="231"/>
      <c r="BY10" s="230"/>
      <c r="BZ10" s="230"/>
      <c r="CA10" s="230"/>
      <c r="CB10" s="231"/>
      <c r="CC10" s="230"/>
      <c r="CD10" s="231"/>
      <c r="CE10" s="230"/>
      <c r="CF10" s="230"/>
      <c r="CG10" s="230"/>
      <c r="CH10" s="232"/>
      <c r="CI10" s="230"/>
      <c r="CJ10" s="230"/>
      <c r="CK10" s="230"/>
      <c r="CL10" s="230"/>
      <c r="CM10" s="230"/>
      <c r="CN10" s="232"/>
      <c r="CO10" s="230"/>
      <c r="CP10" s="230"/>
      <c r="CQ10" s="230"/>
      <c r="CR10" s="233"/>
      <c r="CS10" s="233"/>
      <c r="CT10" s="234"/>
      <c r="CU10" s="235"/>
      <c r="CV10" s="234"/>
      <c r="CW10" s="233"/>
      <c r="CX10" s="233"/>
      <c r="CY10" s="233"/>
      <c r="DB10" s="224"/>
      <c r="DE10" s="224"/>
      <c r="DF10" s="224"/>
      <c r="DG10" s="224">
        <v>0</v>
      </c>
      <c r="DH10" s="215" t="e">
        <v>#DIV/0!</v>
      </c>
      <c r="DI10" s="212"/>
      <c r="DJ10" s="212"/>
      <c r="DK10" s="213"/>
      <c r="DL10" s="213"/>
      <c r="DM10" s="212"/>
      <c r="DN10" s="213"/>
      <c r="DO10" s="212"/>
      <c r="DP10" s="212"/>
      <c r="DQ10" s="212"/>
      <c r="DR10" s="212"/>
      <c r="DS10" s="213"/>
      <c r="DT10" s="213"/>
      <c r="DU10" s="212"/>
      <c r="DV10" s="212"/>
      <c r="DW10" s="212"/>
      <c r="DX10" s="212"/>
      <c r="DY10" s="212"/>
      <c r="DZ10" s="212"/>
      <c r="EA10" s="212"/>
      <c r="EB10" s="212"/>
      <c r="EC10" s="212"/>
      <c r="ED10" s="212"/>
      <c r="EE10" s="212"/>
      <c r="EF10" s="212"/>
      <c r="EG10" s="213"/>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6"/>
      <c r="FN10" s="212"/>
      <c r="FO10" s="212"/>
      <c r="FP10" s="212"/>
      <c r="FQ10" s="212"/>
      <c r="FR10" s="212"/>
      <c r="FS10" s="212"/>
      <c r="FT10" s="212"/>
      <c r="FU10" s="212"/>
      <c r="FV10" s="212"/>
      <c r="FW10" s="212"/>
      <c r="FX10" s="212"/>
      <c r="FY10" s="212"/>
      <c r="FZ10" s="212"/>
      <c r="GA10" s="212"/>
      <c r="GB10" s="212"/>
      <c r="GC10" s="212"/>
      <c r="GD10" s="212"/>
      <c r="GE10" s="212"/>
      <c r="GF10" s="213"/>
      <c r="GG10" s="214"/>
      <c r="GH10" s="213"/>
      <c r="GI10" s="212"/>
      <c r="GJ10" s="212"/>
      <c r="GK10" s="212"/>
      <c r="GL10" s="212"/>
      <c r="GM10" s="212"/>
      <c r="GN10" s="213"/>
      <c r="GO10" s="213"/>
      <c r="GP10" s="212"/>
      <c r="GQ10" s="213">
        <v>7066</v>
      </c>
      <c r="GR10" s="212">
        <v>0</v>
      </c>
      <c r="GS10" s="213"/>
      <c r="GT10" s="213"/>
      <c r="GU10" s="213"/>
      <c r="GV10" s="213"/>
      <c r="GW10" s="213" t="s">
        <v>385</v>
      </c>
      <c r="GX10" s="215" t="e">
        <v>#DIV/0!</v>
      </c>
      <c r="HA10" s="224"/>
      <c r="HB10" s="224"/>
      <c r="HC10" s="224"/>
      <c r="HM10" s="236"/>
      <c r="HP10" s="224"/>
      <c r="HT10" s="236"/>
      <c r="ID10" s="237"/>
      <c r="IJ10" s="224"/>
      <c r="IK10" s="237"/>
      <c r="IL10" s="224"/>
    </row>
    <row r="11" spans="2:248" s="223" customFormat="1">
      <c r="C11" s="224"/>
      <c r="D11" s="224"/>
      <c r="E11" s="224"/>
      <c r="F11" s="224"/>
      <c r="G11" s="222"/>
      <c r="H11" s="224"/>
      <c r="I11" s="224"/>
      <c r="J11" s="224"/>
      <c r="K11" s="224"/>
      <c r="L11" s="224"/>
      <c r="M11" s="224"/>
      <c r="N11" s="224"/>
      <c r="O11" s="224"/>
      <c r="P11" s="224"/>
      <c r="Q11" s="224"/>
      <c r="R11" s="224"/>
      <c r="S11" s="213"/>
      <c r="T11" s="213"/>
      <c r="U11" s="213"/>
      <c r="V11" s="213"/>
      <c r="W11" s="213"/>
      <c r="X11" s="213"/>
      <c r="Y11" s="222"/>
      <c r="Z11" s="225"/>
      <c r="AA11" s="225"/>
      <c r="AB11" s="226"/>
      <c r="AC11" s="226"/>
      <c r="AD11" s="227"/>
      <c r="AE11" s="228"/>
      <c r="AF11" s="228"/>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30"/>
      <c r="BC11" s="230"/>
      <c r="BD11" s="230"/>
      <c r="BE11" s="230"/>
      <c r="BF11" s="230"/>
      <c r="BG11" s="230"/>
      <c r="BH11" s="230"/>
      <c r="BI11" s="230"/>
      <c r="BJ11" s="230"/>
      <c r="BK11" s="230"/>
      <c r="BL11" s="230"/>
      <c r="BM11" s="230"/>
      <c r="BN11" s="230"/>
      <c r="BO11" s="230"/>
      <c r="BP11" s="230"/>
      <c r="BQ11" s="230"/>
      <c r="BR11" s="230"/>
      <c r="BS11" s="230"/>
      <c r="BT11" s="230"/>
      <c r="BU11" s="230"/>
      <c r="BV11" s="231"/>
      <c r="BW11" s="231"/>
      <c r="BX11" s="231"/>
      <c r="BY11" s="230"/>
      <c r="BZ11" s="230"/>
      <c r="CA11" s="230"/>
      <c r="CB11" s="231"/>
      <c r="CC11" s="230"/>
      <c r="CD11" s="231"/>
      <c r="CE11" s="230"/>
      <c r="CF11" s="230"/>
      <c r="CG11" s="230"/>
      <c r="CH11" s="232"/>
      <c r="CI11" s="230"/>
      <c r="CJ11" s="230"/>
      <c r="CK11" s="230"/>
      <c r="CL11" s="230"/>
      <c r="CM11" s="230"/>
      <c r="CN11" s="232"/>
      <c r="CO11" s="230"/>
      <c r="CP11" s="230"/>
      <c r="CQ11" s="230"/>
      <c r="CR11" s="233"/>
      <c r="CS11" s="233"/>
      <c r="CT11" s="234"/>
      <c r="CU11" s="235"/>
      <c r="CV11" s="234"/>
      <c r="CW11" s="233"/>
      <c r="CX11" s="233"/>
      <c r="CY11" s="233"/>
      <c r="DB11" s="224"/>
      <c r="DE11" s="224"/>
      <c r="DF11" s="224"/>
      <c r="DG11" s="224">
        <v>0</v>
      </c>
      <c r="DH11" s="215" t="e">
        <v>#DIV/0!</v>
      </c>
      <c r="DI11" s="212"/>
      <c r="DJ11" s="212"/>
      <c r="DK11" s="213"/>
      <c r="DL11" s="213"/>
      <c r="DM11" s="212"/>
      <c r="DN11" s="213"/>
      <c r="DO11" s="212"/>
      <c r="DP11" s="212"/>
      <c r="DQ11" s="212"/>
      <c r="DR11" s="212"/>
      <c r="DS11" s="213"/>
      <c r="DT11" s="213"/>
      <c r="DU11" s="212"/>
      <c r="DV11" s="212"/>
      <c r="DW11" s="212"/>
      <c r="DX11" s="212"/>
      <c r="DY11" s="212"/>
      <c r="DZ11" s="212"/>
      <c r="EA11" s="212"/>
      <c r="EB11" s="212"/>
      <c r="EC11" s="212"/>
      <c r="ED11" s="212"/>
      <c r="EE11" s="212"/>
      <c r="EF11" s="212"/>
      <c r="EG11" s="213"/>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6"/>
      <c r="FN11" s="212"/>
      <c r="FO11" s="212"/>
      <c r="FP11" s="212"/>
      <c r="FQ11" s="212"/>
      <c r="FR11" s="212"/>
      <c r="FS11" s="212"/>
      <c r="FT11" s="212"/>
      <c r="FU11" s="212"/>
      <c r="FV11" s="212"/>
      <c r="FW11" s="212"/>
      <c r="FX11" s="212"/>
      <c r="FY11" s="212"/>
      <c r="FZ11" s="212"/>
      <c r="GA11" s="212"/>
      <c r="GB11" s="212"/>
      <c r="GC11" s="212"/>
      <c r="GD11" s="212"/>
      <c r="GE11" s="212"/>
      <c r="GF11" s="213"/>
      <c r="GG11" s="214"/>
      <c r="GH11" s="213"/>
      <c r="GI11" s="212"/>
      <c r="GJ11" s="212"/>
      <c r="GK11" s="212"/>
      <c r="GL11" s="212"/>
      <c r="GM11" s="212"/>
      <c r="GN11" s="213"/>
      <c r="GO11" s="213"/>
      <c r="GP11" s="212"/>
      <c r="GQ11" s="213">
        <v>7067</v>
      </c>
      <c r="GR11" s="212">
        <v>0</v>
      </c>
      <c r="GS11" s="213"/>
      <c r="GT11" s="213"/>
      <c r="GU11" s="213"/>
      <c r="GV11" s="213"/>
      <c r="GW11" s="213" t="s">
        <v>19</v>
      </c>
      <c r="GX11" s="215" t="e">
        <v>#DIV/0!</v>
      </c>
      <c r="HA11" s="224"/>
      <c r="HB11" s="224"/>
      <c r="HC11" s="224"/>
      <c r="HM11" s="236"/>
      <c r="HP11" s="224"/>
      <c r="HT11" s="236"/>
      <c r="ID11" s="237"/>
      <c r="IJ11" s="224"/>
      <c r="IK11" s="237"/>
      <c r="IL11" s="224"/>
    </row>
    <row r="12" spans="2:248" s="223" customFormat="1">
      <c r="C12" s="224"/>
      <c r="D12" s="224"/>
      <c r="E12" s="224"/>
      <c r="F12" s="224"/>
      <c r="G12" s="222"/>
      <c r="H12" s="224"/>
      <c r="I12" s="224"/>
      <c r="J12" s="224"/>
      <c r="K12" s="224"/>
      <c r="L12" s="224"/>
      <c r="M12" s="224"/>
      <c r="N12" s="224"/>
      <c r="O12" s="224"/>
      <c r="P12" s="224"/>
      <c r="Q12" s="224"/>
      <c r="R12" s="224"/>
      <c r="S12" s="213"/>
      <c r="T12" s="213"/>
      <c r="U12" s="213"/>
      <c r="V12" s="213"/>
      <c r="W12" s="213"/>
      <c r="X12" s="213"/>
      <c r="Y12" s="222"/>
      <c r="Z12" s="225"/>
      <c r="AA12" s="225"/>
      <c r="AB12" s="226"/>
      <c r="AC12" s="226"/>
      <c r="AD12" s="227"/>
      <c r="AE12" s="228"/>
      <c r="AF12" s="228"/>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30"/>
      <c r="BC12" s="230"/>
      <c r="BD12" s="230"/>
      <c r="BE12" s="230"/>
      <c r="BF12" s="230"/>
      <c r="BG12" s="230"/>
      <c r="BH12" s="230"/>
      <c r="BI12" s="230"/>
      <c r="BJ12" s="230"/>
      <c r="BK12" s="230"/>
      <c r="BL12" s="230"/>
      <c r="BM12" s="230"/>
      <c r="BN12" s="230"/>
      <c r="BO12" s="230"/>
      <c r="BP12" s="230"/>
      <c r="BQ12" s="230"/>
      <c r="BR12" s="230"/>
      <c r="BS12" s="230"/>
      <c r="BT12" s="230"/>
      <c r="BU12" s="230"/>
      <c r="BV12" s="231"/>
      <c r="BW12" s="231"/>
      <c r="BX12" s="231"/>
      <c r="BY12" s="230"/>
      <c r="BZ12" s="230"/>
      <c r="CA12" s="230"/>
      <c r="CB12" s="231"/>
      <c r="CC12" s="230"/>
      <c r="CD12" s="231"/>
      <c r="CE12" s="230"/>
      <c r="CF12" s="230"/>
      <c r="CG12" s="230"/>
      <c r="CH12" s="232"/>
      <c r="CI12" s="230"/>
      <c r="CJ12" s="230"/>
      <c r="CK12" s="230"/>
      <c r="CL12" s="230"/>
      <c r="CM12" s="230"/>
      <c r="CN12" s="232"/>
      <c r="CO12" s="230"/>
      <c r="CP12" s="230"/>
      <c r="CQ12" s="230"/>
      <c r="CR12" s="233"/>
      <c r="CS12" s="233"/>
      <c r="CT12" s="234"/>
      <c r="CU12" s="235"/>
      <c r="CV12" s="234"/>
      <c r="CW12" s="233"/>
      <c r="CX12" s="233"/>
      <c r="CY12" s="233"/>
      <c r="DB12" s="224"/>
      <c r="DE12" s="224"/>
      <c r="DF12" s="224"/>
      <c r="DG12" s="224">
        <v>0</v>
      </c>
      <c r="DH12" s="215" t="e">
        <v>#DIV/0!</v>
      </c>
      <c r="DI12" s="212"/>
      <c r="DJ12" s="212"/>
      <c r="DK12" s="213"/>
      <c r="DL12" s="213"/>
      <c r="DM12" s="212"/>
      <c r="DN12" s="213"/>
      <c r="DO12" s="212"/>
      <c r="DP12" s="212"/>
      <c r="DQ12" s="212"/>
      <c r="DR12" s="212"/>
      <c r="DS12" s="213"/>
      <c r="DT12" s="213"/>
      <c r="DU12" s="212"/>
      <c r="DV12" s="212"/>
      <c r="DW12" s="212"/>
      <c r="DX12" s="212"/>
      <c r="DY12" s="212"/>
      <c r="DZ12" s="212"/>
      <c r="EA12" s="212"/>
      <c r="EB12" s="212"/>
      <c r="EC12" s="212"/>
      <c r="ED12" s="212"/>
      <c r="EE12" s="212"/>
      <c r="EF12" s="212"/>
      <c r="EG12" s="213"/>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6"/>
      <c r="FN12" s="212"/>
      <c r="FO12" s="212"/>
      <c r="FP12" s="212"/>
      <c r="FQ12" s="212"/>
      <c r="FR12" s="212"/>
      <c r="FS12" s="212"/>
      <c r="FT12" s="212"/>
      <c r="FU12" s="212"/>
      <c r="FV12" s="212"/>
      <c r="FW12" s="212"/>
      <c r="FX12" s="212"/>
      <c r="FY12" s="212"/>
      <c r="FZ12" s="212"/>
      <c r="GA12" s="212"/>
      <c r="GB12" s="212"/>
      <c r="GC12" s="212"/>
      <c r="GD12" s="212"/>
      <c r="GE12" s="212"/>
      <c r="GF12" s="213"/>
      <c r="GG12" s="214"/>
      <c r="GH12" s="213"/>
      <c r="GI12" s="212"/>
      <c r="GJ12" s="212"/>
      <c r="GK12" s="212"/>
      <c r="GL12" s="212"/>
      <c r="GM12" s="212"/>
      <c r="GN12" s="213"/>
      <c r="GO12" s="213"/>
      <c r="GP12" s="212"/>
      <c r="GQ12" s="213" t="s">
        <v>382</v>
      </c>
      <c r="GR12" s="212">
        <v>0</v>
      </c>
      <c r="GS12" s="213"/>
      <c r="GT12" s="213"/>
      <c r="GU12" s="213"/>
      <c r="GV12" s="213"/>
      <c r="GW12" s="213" t="s">
        <v>383</v>
      </c>
      <c r="GX12" s="215" t="e">
        <v>#DIV/0!</v>
      </c>
      <c r="HA12" s="224"/>
      <c r="HB12" s="224"/>
      <c r="HC12" s="224"/>
      <c r="HM12" s="236"/>
      <c r="HP12" s="224"/>
      <c r="HT12" s="236"/>
      <c r="ID12" s="237"/>
      <c r="IJ12" s="224"/>
      <c r="IK12" s="237"/>
      <c r="IL12" s="224"/>
    </row>
    <row r="13" spans="2:248" s="223" customFormat="1">
      <c r="C13" s="224"/>
      <c r="D13" s="224"/>
      <c r="E13" s="224"/>
      <c r="F13" s="224"/>
      <c r="G13" s="222"/>
      <c r="H13" s="224"/>
      <c r="I13" s="224"/>
      <c r="J13" s="224"/>
      <c r="K13" s="224"/>
      <c r="L13" s="224"/>
      <c r="M13" s="224"/>
      <c r="N13" s="224"/>
      <c r="O13" s="224"/>
      <c r="P13" s="224"/>
      <c r="Q13" s="224"/>
      <c r="R13" s="224"/>
      <c r="S13" s="213"/>
      <c r="T13" s="213"/>
      <c r="U13" s="213"/>
      <c r="V13" s="213"/>
      <c r="W13" s="213"/>
      <c r="X13" s="213"/>
      <c r="Y13" s="222"/>
      <c r="Z13" s="225"/>
      <c r="AA13" s="225"/>
      <c r="AB13" s="226"/>
      <c r="AC13" s="226"/>
      <c r="AD13" s="227"/>
      <c r="AE13" s="228"/>
      <c r="AF13" s="228"/>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30"/>
      <c r="BC13" s="230"/>
      <c r="BD13" s="230"/>
      <c r="BE13" s="230"/>
      <c r="BF13" s="230"/>
      <c r="BG13" s="230"/>
      <c r="BH13" s="230"/>
      <c r="BI13" s="230"/>
      <c r="BJ13" s="230"/>
      <c r="BK13" s="230"/>
      <c r="BL13" s="230"/>
      <c r="BM13" s="230"/>
      <c r="BN13" s="230"/>
      <c r="BO13" s="230"/>
      <c r="BP13" s="230"/>
      <c r="BQ13" s="230"/>
      <c r="BR13" s="230"/>
      <c r="BS13" s="230"/>
      <c r="BT13" s="230"/>
      <c r="BU13" s="230"/>
      <c r="BV13" s="231"/>
      <c r="BW13" s="231"/>
      <c r="BX13" s="231"/>
      <c r="BY13" s="230"/>
      <c r="BZ13" s="230"/>
      <c r="CA13" s="230"/>
      <c r="CB13" s="231"/>
      <c r="CC13" s="230"/>
      <c r="CD13" s="231"/>
      <c r="CE13" s="230"/>
      <c r="CF13" s="230"/>
      <c r="CG13" s="230"/>
      <c r="CH13" s="232"/>
      <c r="CI13" s="230"/>
      <c r="CJ13" s="230"/>
      <c r="CK13" s="230"/>
      <c r="CL13" s="230"/>
      <c r="CM13" s="230"/>
      <c r="CN13" s="232"/>
      <c r="CO13" s="230"/>
      <c r="CP13" s="230"/>
      <c r="CQ13" s="230"/>
      <c r="CR13" s="233"/>
      <c r="CS13" s="233"/>
      <c r="CT13" s="234"/>
      <c r="CU13" s="235"/>
      <c r="CV13" s="234"/>
      <c r="CW13" s="233"/>
      <c r="CX13" s="233"/>
      <c r="CY13" s="233"/>
      <c r="DB13" s="224"/>
      <c r="DE13" s="224"/>
      <c r="DF13" s="224"/>
      <c r="DG13" s="224">
        <v>0</v>
      </c>
      <c r="DH13" s="215" t="e">
        <v>#DIV/0!</v>
      </c>
      <c r="DI13" s="212"/>
      <c r="DJ13" s="212"/>
      <c r="DK13" s="213"/>
      <c r="DL13" s="213"/>
      <c r="DM13" s="212"/>
      <c r="DN13" s="213"/>
      <c r="DO13" s="212"/>
      <c r="DP13" s="212"/>
      <c r="DQ13" s="212"/>
      <c r="DR13" s="212"/>
      <c r="DS13" s="213"/>
      <c r="DT13" s="213"/>
      <c r="DU13" s="212"/>
      <c r="DV13" s="212"/>
      <c r="DW13" s="212"/>
      <c r="DX13" s="212"/>
      <c r="DY13" s="212"/>
      <c r="DZ13" s="212"/>
      <c r="EA13" s="212"/>
      <c r="EB13" s="212"/>
      <c r="EC13" s="212"/>
      <c r="ED13" s="212"/>
      <c r="EE13" s="212"/>
      <c r="EF13" s="212"/>
      <c r="EG13" s="213"/>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6"/>
      <c r="FN13" s="212"/>
      <c r="FO13" s="212"/>
      <c r="FP13" s="212"/>
      <c r="FQ13" s="212"/>
      <c r="FR13" s="212"/>
      <c r="FS13" s="212"/>
      <c r="FT13" s="212"/>
      <c r="FU13" s="212"/>
      <c r="FV13" s="212"/>
      <c r="FW13" s="212"/>
      <c r="FX13" s="212"/>
      <c r="FY13" s="212"/>
      <c r="FZ13" s="212"/>
      <c r="GA13" s="212"/>
      <c r="GB13" s="212"/>
      <c r="GC13" s="212"/>
      <c r="GD13" s="212"/>
      <c r="GE13" s="212"/>
      <c r="GF13" s="213"/>
      <c r="GG13" s="214"/>
      <c r="GH13" s="213"/>
      <c r="GI13" s="212"/>
      <c r="GJ13" s="212"/>
      <c r="GK13" s="212"/>
      <c r="GL13" s="212"/>
      <c r="GM13" s="212"/>
      <c r="GN13" s="213"/>
      <c r="GO13" s="213"/>
      <c r="GP13" s="212"/>
      <c r="GQ13" s="213" t="s">
        <v>382</v>
      </c>
      <c r="GR13" s="212">
        <v>0</v>
      </c>
      <c r="GS13" s="213"/>
      <c r="GT13" s="213"/>
      <c r="GU13" s="213"/>
      <c r="GV13" s="213"/>
      <c r="GW13" s="213" t="s">
        <v>383</v>
      </c>
      <c r="GX13" s="215" t="e">
        <v>#DIV/0!</v>
      </c>
      <c r="HA13" s="224"/>
      <c r="HB13" s="224"/>
      <c r="HC13" s="224"/>
      <c r="HM13" s="236"/>
      <c r="HP13" s="224"/>
      <c r="HT13" s="236"/>
      <c r="ID13" s="237"/>
      <c r="IJ13" s="224"/>
      <c r="IK13" s="237"/>
      <c r="IL13" s="224"/>
    </row>
    <row r="14" spans="2:248" s="223" customFormat="1">
      <c r="C14" s="224"/>
      <c r="D14" s="224"/>
      <c r="E14" s="224"/>
      <c r="F14" s="224"/>
      <c r="G14" s="222"/>
      <c r="H14" s="224"/>
      <c r="I14" s="224"/>
      <c r="J14" s="224"/>
      <c r="K14" s="224"/>
      <c r="L14" s="224"/>
      <c r="M14" s="224"/>
      <c r="N14" s="224"/>
      <c r="O14" s="224"/>
      <c r="P14" s="224"/>
      <c r="Q14" s="224"/>
      <c r="R14" s="224"/>
      <c r="S14" s="213"/>
      <c r="T14" s="213"/>
      <c r="U14" s="213"/>
      <c r="V14" s="213"/>
      <c r="W14" s="213"/>
      <c r="X14" s="213"/>
      <c r="Y14" s="222"/>
      <c r="Z14" s="225"/>
      <c r="AA14" s="225"/>
      <c r="AB14" s="226"/>
      <c r="AC14" s="226"/>
      <c r="AD14" s="227"/>
      <c r="AE14" s="228"/>
      <c r="AF14" s="228"/>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30"/>
      <c r="BC14" s="230"/>
      <c r="BD14" s="230"/>
      <c r="BE14" s="230"/>
      <c r="BF14" s="230"/>
      <c r="BG14" s="230"/>
      <c r="BH14" s="230"/>
      <c r="BI14" s="230"/>
      <c r="BJ14" s="230"/>
      <c r="BK14" s="230"/>
      <c r="BL14" s="230"/>
      <c r="BM14" s="230"/>
      <c r="BN14" s="230"/>
      <c r="BO14" s="230"/>
      <c r="BP14" s="230"/>
      <c r="BQ14" s="230"/>
      <c r="BR14" s="230"/>
      <c r="BS14" s="230"/>
      <c r="BT14" s="230"/>
      <c r="BU14" s="230"/>
      <c r="BV14" s="231"/>
      <c r="BW14" s="231"/>
      <c r="BX14" s="231"/>
      <c r="BY14" s="230"/>
      <c r="BZ14" s="230"/>
      <c r="CA14" s="230"/>
      <c r="CB14" s="231"/>
      <c r="CC14" s="230"/>
      <c r="CD14" s="231"/>
      <c r="CE14" s="230"/>
      <c r="CF14" s="230"/>
      <c r="CG14" s="230"/>
      <c r="CH14" s="232"/>
      <c r="CI14" s="230"/>
      <c r="CJ14" s="230"/>
      <c r="CK14" s="230"/>
      <c r="CL14" s="230"/>
      <c r="CM14" s="230"/>
      <c r="CN14" s="232"/>
      <c r="CO14" s="230"/>
      <c r="CP14" s="230"/>
      <c r="CQ14" s="230"/>
      <c r="CR14" s="233"/>
      <c r="CS14" s="233"/>
      <c r="CT14" s="234"/>
      <c r="CU14" s="235"/>
      <c r="CV14" s="234"/>
      <c r="CW14" s="233"/>
      <c r="CX14" s="233"/>
      <c r="CY14" s="233"/>
      <c r="DB14" s="224"/>
      <c r="DE14" s="224"/>
      <c r="DF14" s="224"/>
      <c r="DG14" s="224">
        <v>0</v>
      </c>
      <c r="DH14" s="215" t="e">
        <v>#DIV/0!</v>
      </c>
      <c r="DI14" s="212"/>
      <c r="DJ14" s="212"/>
      <c r="DK14" s="213"/>
      <c r="DL14" s="213"/>
      <c r="DM14" s="212"/>
      <c r="DN14" s="213"/>
      <c r="DO14" s="212"/>
      <c r="DP14" s="212"/>
      <c r="DQ14" s="212"/>
      <c r="DR14" s="212"/>
      <c r="DS14" s="213"/>
      <c r="DT14" s="213"/>
      <c r="DU14" s="212"/>
      <c r="DV14" s="212"/>
      <c r="DW14" s="212"/>
      <c r="DX14" s="212"/>
      <c r="DY14" s="212"/>
      <c r="DZ14" s="212"/>
      <c r="EA14" s="212"/>
      <c r="EB14" s="212"/>
      <c r="EC14" s="212"/>
      <c r="ED14" s="212"/>
      <c r="EE14" s="212"/>
      <c r="EF14" s="212"/>
      <c r="EG14" s="213"/>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6"/>
      <c r="FN14" s="212"/>
      <c r="FO14" s="212"/>
      <c r="FP14" s="212"/>
      <c r="FQ14" s="212"/>
      <c r="FR14" s="212"/>
      <c r="FS14" s="212"/>
      <c r="FT14" s="212"/>
      <c r="FU14" s="212"/>
      <c r="FV14" s="212"/>
      <c r="FW14" s="212"/>
      <c r="FX14" s="212"/>
      <c r="FY14" s="212"/>
      <c r="FZ14" s="212"/>
      <c r="GA14" s="212"/>
      <c r="GB14" s="212"/>
      <c r="GC14" s="212"/>
      <c r="GD14" s="212"/>
      <c r="GE14" s="212"/>
      <c r="GF14" s="213"/>
      <c r="GG14" s="214"/>
      <c r="GH14" s="213"/>
      <c r="GI14" s="212"/>
      <c r="GJ14" s="212"/>
      <c r="GK14" s="212"/>
      <c r="GL14" s="212"/>
      <c r="GM14" s="212"/>
      <c r="GN14" s="213"/>
      <c r="GO14" s="213"/>
      <c r="GP14" s="212"/>
      <c r="GQ14" s="213" t="s">
        <v>382</v>
      </c>
      <c r="GR14" s="212">
        <v>0</v>
      </c>
      <c r="GS14" s="213"/>
      <c r="GT14" s="213"/>
      <c r="GU14" s="213"/>
      <c r="GV14" s="213"/>
      <c r="GW14" s="213" t="s">
        <v>383</v>
      </c>
      <c r="GX14" s="215" t="e">
        <v>#DIV/0!</v>
      </c>
      <c r="HA14" s="224"/>
      <c r="HB14" s="224"/>
      <c r="HC14" s="224"/>
      <c r="HM14" s="236"/>
      <c r="HP14" s="224"/>
      <c r="HT14" s="236"/>
      <c r="ID14" s="237"/>
      <c r="IJ14" s="224"/>
      <c r="IK14" s="237"/>
      <c r="IL14" s="224"/>
    </row>
    <row r="15" spans="2:248" s="223" customFormat="1">
      <c r="C15" s="224"/>
      <c r="D15" s="224"/>
      <c r="E15" s="224"/>
      <c r="F15" s="224"/>
      <c r="G15" s="222"/>
      <c r="H15" s="224"/>
      <c r="I15" s="224"/>
      <c r="J15" s="224"/>
      <c r="K15" s="224"/>
      <c r="L15" s="224"/>
      <c r="M15" s="224"/>
      <c r="N15" s="224"/>
      <c r="O15" s="224"/>
      <c r="P15" s="224"/>
      <c r="Q15" s="224"/>
      <c r="R15" s="224"/>
      <c r="S15" s="213"/>
      <c r="T15" s="213"/>
      <c r="U15" s="213"/>
      <c r="V15" s="213"/>
      <c r="W15" s="213"/>
      <c r="X15" s="213"/>
      <c r="Y15" s="222"/>
      <c r="Z15" s="225"/>
      <c r="AA15" s="225"/>
      <c r="AB15" s="226"/>
      <c r="AC15" s="226"/>
      <c r="AD15" s="227"/>
      <c r="AE15" s="228"/>
      <c r="AF15" s="228"/>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30"/>
      <c r="BC15" s="230"/>
      <c r="BD15" s="230"/>
      <c r="BE15" s="230"/>
      <c r="BF15" s="230"/>
      <c r="BG15" s="230"/>
      <c r="BH15" s="230"/>
      <c r="BI15" s="230"/>
      <c r="BJ15" s="230"/>
      <c r="BK15" s="230"/>
      <c r="BL15" s="230"/>
      <c r="BM15" s="230"/>
      <c r="BN15" s="230"/>
      <c r="BO15" s="230"/>
      <c r="BP15" s="230"/>
      <c r="BQ15" s="230"/>
      <c r="BR15" s="230"/>
      <c r="BS15" s="230"/>
      <c r="BT15" s="230"/>
      <c r="BU15" s="230"/>
      <c r="BV15" s="231"/>
      <c r="BW15" s="231"/>
      <c r="BX15" s="231"/>
      <c r="BY15" s="230"/>
      <c r="BZ15" s="230"/>
      <c r="CA15" s="230"/>
      <c r="CB15" s="231"/>
      <c r="CC15" s="230"/>
      <c r="CD15" s="231"/>
      <c r="CE15" s="230"/>
      <c r="CF15" s="230"/>
      <c r="CG15" s="230"/>
      <c r="CH15" s="232"/>
      <c r="CI15" s="230"/>
      <c r="CJ15" s="230"/>
      <c r="CK15" s="230"/>
      <c r="CL15" s="230"/>
      <c r="CM15" s="230"/>
      <c r="CN15" s="232"/>
      <c r="CO15" s="230"/>
      <c r="CP15" s="230"/>
      <c r="CQ15" s="230"/>
      <c r="CR15" s="233"/>
      <c r="CS15" s="233"/>
      <c r="CT15" s="234"/>
      <c r="CU15" s="235"/>
      <c r="CV15" s="234"/>
      <c r="CW15" s="233"/>
      <c r="CX15" s="233"/>
      <c r="CY15" s="233"/>
      <c r="DB15" s="224"/>
      <c r="DE15" s="224"/>
      <c r="DF15" s="224"/>
      <c r="DG15" s="224">
        <v>0</v>
      </c>
      <c r="DH15" s="215" t="e">
        <v>#DIV/0!</v>
      </c>
      <c r="DI15" s="212"/>
      <c r="DJ15" s="212"/>
      <c r="DK15" s="213"/>
      <c r="DL15" s="213"/>
      <c r="DM15" s="212"/>
      <c r="DN15" s="213"/>
      <c r="DO15" s="212"/>
      <c r="DP15" s="212"/>
      <c r="DQ15" s="212"/>
      <c r="DR15" s="212"/>
      <c r="DS15" s="213"/>
      <c r="DT15" s="213"/>
      <c r="DU15" s="212"/>
      <c r="DV15" s="212"/>
      <c r="DW15" s="212"/>
      <c r="DX15" s="212"/>
      <c r="DY15" s="212"/>
      <c r="DZ15" s="212"/>
      <c r="EA15" s="212"/>
      <c r="EB15" s="212"/>
      <c r="EC15" s="212"/>
      <c r="ED15" s="212"/>
      <c r="EE15" s="212"/>
      <c r="EF15" s="212"/>
      <c r="EG15" s="213"/>
      <c r="EH15" s="212"/>
      <c r="EI15" s="212"/>
      <c r="EJ15" s="212"/>
      <c r="EK15" s="212"/>
      <c r="EL15" s="212"/>
      <c r="EM15" s="212"/>
      <c r="EN15" s="212"/>
      <c r="EO15" s="212"/>
      <c r="EP15" s="212"/>
      <c r="EQ15" s="212"/>
      <c r="ER15" s="212"/>
      <c r="ES15" s="212"/>
      <c r="ET15" s="212"/>
      <c r="EU15" s="212"/>
      <c r="EV15" s="212"/>
      <c r="EW15" s="212"/>
      <c r="EX15" s="212"/>
      <c r="EY15" s="212"/>
      <c r="EZ15" s="212"/>
      <c r="FA15" s="212"/>
      <c r="FB15" s="212"/>
      <c r="FC15" s="212"/>
      <c r="FD15" s="212"/>
      <c r="FE15" s="212"/>
      <c r="FF15" s="212"/>
      <c r="FG15" s="212"/>
      <c r="FH15" s="212"/>
      <c r="FI15" s="212"/>
      <c r="FJ15" s="212"/>
      <c r="FK15" s="212"/>
      <c r="FL15" s="212"/>
      <c r="FM15" s="216"/>
      <c r="FN15" s="212"/>
      <c r="FO15" s="212"/>
      <c r="FP15" s="212"/>
      <c r="FQ15" s="212"/>
      <c r="FR15" s="212"/>
      <c r="FS15" s="212"/>
      <c r="FT15" s="212"/>
      <c r="FU15" s="212"/>
      <c r="FV15" s="212"/>
      <c r="FW15" s="212"/>
      <c r="FX15" s="212"/>
      <c r="FY15" s="212"/>
      <c r="FZ15" s="212"/>
      <c r="GA15" s="212"/>
      <c r="GB15" s="212"/>
      <c r="GC15" s="212"/>
      <c r="GD15" s="212"/>
      <c r="GE15" s="212"/>
      <c r="GF15" s="213"/>
      <c r="GG15" s="214"/>
      <c r="GH15" s="213"/>
      <c r="GI15" s="212"/>
      <c r="GJ15" s="212"/>
      <c r="GK15" s="212"/>
      <c r="GL15" s="212"/>
      <c r="GM15" s="212"/>
      <c r="GN15" s="213"/>
      <c r="GO15" s="213"/>
      <c r="GP15" s="212"/>
      <c r="GQ15" s="213" t="s">
        <v>382</v>
      </c>
      <c r="GR15" s="212">
        <v>0</v>
      </c>
      <c r="GS15" s="213"/>
      <c r="GT15" s="213"/>
      <c r="GU15" s="213"/>
      <c r="GV15" s="213"/>
      <c r="GW15" s="213" t="s">
        <v>383</v>
      </c>
      <c r="GX15" s="215" t="e">
        <v>#DIV/0!</v>
      </c>
      <c r="HA15" s="224"/>
      <c r="HB15" s="224"/>
      <c r="HC15" s="224"/>
      <c r="HM15" s="236"/>
      <c r="HP15" s="224"/>
      <c r="HT15" s="236"/>
      <c r="ID15" s="237"/>
      <c r="IJ15" s="224"/>
      <c r="IK15" s="237"/>
      <c r="IL15" s="224"/>
    </row>
    <row r="16" spans="2:248" s="223" customFormat="1">
      <c r="C16" s="224"/>
      <c r="D16" s="224"/>
      <c r="E16" s="224"/>
      <c r="F16" s="224"/>
      <c r="G16" s="222"/>
      <c r="H16" s="224"/>
      <c r="I16" s="224"/>
      <c r="J16" s="224"/>
      <c r="K16" s="224"/>
      <c r="L16" s="224"/>
      <c r="M16" s="224"/>
      <c r="N16" s="224"/>
      <c r="O16" s="224"/>
      <c r="P16" s="224"/>
      <c r="Q16" s="224"/>
      <c r="R16" s="224"/>
      <c r="S16" s="213"/>
      <c r="T16" s="213"/>
      <c r="U16" s="213"/>
      <c r="V16" s="213"/>
      <c r="W16" s="213"/>
      <c r="X16" s="213"/>
      <c r="Y16" s="222"/>
      <c r="Z16" s="225"/>
      <c r="AA16" s="225"/>
      <c r="AB16" s="226"/>
      <c r="AC16" s="226"/>
      <c r="AD16" s="227"/>
      <c r="AE16" s="228"/>
      <c r="AF16" s="228"/>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30"/>
      <c r="BC16" s="230"/>
      <c r="BD16" s="230"/>
      <c r="BE16" s="230"/>
      <c r="BF16" s="230"/>
      <c r="BG16" s="230"/>
      <c r="BH16" s="230"/>
      <c r="BI16" s="230"/>
      <c r="BJ16" s="230"/>
      <c r="BK16" s="230"/>
      <c r="BL16" s="230"/>
      <c r="BM16" s="230"/>
      <c r="BN16" s="230"/>
      <c r="BO16" s="230"/>
      <c r="BP16" s="230"/>
      <c r="BQ16" s="230"/>
      <c r="BR16" s="230"/>
      <c r="BS16" s="230"/>
      <c r="BT16" s="230"/>
      <c r="BU16" s="230"/>
      <c r="BV16" s="231"/>
      <c r="BW16" s="231"/>
      <c r="BX16" s="231"/>
      <c r="BY16" s="230"/>
      <c r="BZ16" s="230"/>
      <c r="CA16" s="230"/>
      <c r="CB16" s="231"/>
      <c r="CC16" s="230"/>
      <c r="CD16" s="231"/>
      <c r="CE16" s="230"/>
      <c r="CF16" s="230"/>
      <c r="CG16" s="230"/>
      <c r="CH16" s="232"/>
      <c r="CI16" s="230"/>
      <c r="CJ16" s="230"/>
      <c r="CK16" s="230"/>
      <c r="CL16" s="230"/>
      <c r="CM16" s="230"/>
      <c r="CN16" s="232"/>
      <c r="CO16" s="230"/>
      <c r="CP16" s="230"/>
      <c r="CQ16" s="230"/>
      <c r="CR16" s="233"/>
      <c r="CS16" s="233"/>
      <c r="CT16" s="234"/>
      <c r="CU16" s="235"/>
      <c r="CV16" s="234"/>
      <c r="CW16" s="233"/>
      <c r="CX16" s="233"/>
      <c r="CY16" s="233"/>
      <c r="DB16" s="224"/>
      <c r="DE16" s="224"/>
      <c r="DF16" s="224"/>
      <c r="DG16" s="224">
        <v>0</v>
      </c>
      <c r="DH16" s="215" t="e">
        <v>#DIV/0!</v>
      </c>
      <c r="DI16" s="212"/>
      <c r="DJ16" s="212"/>
      <c r="DK16" s="213"/>
      <c r="DL16" s="213"/>
      <c r="DM16" s="212"/>
      <c r="DN16" s="213"/>
      <c r="DO16" s="212"/>
      <c r="DP16" s="212"/>
      <c r="DQ16" s="212"/>
      <c r="DR16" s="212"/>
      <c r="DS16" s="213"/>
      <c r="DT16" s="213"/>
      <c r="DU16" s="212"/>
      <c r="DV16" s="212"/>
      <c r="DW16" s="212"/>
      <c r="DX16" s="212"/>
      <c r="DY16" s="212"/>
      <c r="DZ16" s="212"/>
      <c r="EA16" s="212"/>
      <c r="EB16" s="212"/>
      <c r="EC16" s="212"/>
      <c r="ED16" s="212"/>
      <c r="EE16" s="212"/>
      <c r="EF16" s="212"/>
      <c r="EG16" s="213"/>
      <c r="EH16" s="212"/>
      <c r="EI16" s="212"/>
      <c r="EJ16" s="212"/>
      <c r="EK16" s="212"/>
      <c r="EL16" s="212"/>
      <c r="EM16" s="212"/>
      <c r="EN16" s="212"/>
      <c r="EO16" s="212"/>
      <c r="EP16" s="212"/>
      <c r="EQ16" s="212"/>
      <c r="ER16" s="212"/>
      <c r="ES16" s="212"/>
      <c r="ET16" s="212"/>
      <c r="EU16" s="212"/>
      <c r="EV16" s="212"/>
      <c r="EW16" s="212"/>
      <c r="EX16" s="212"/>
      <c r="EY16" s="212"/>
      <c r="EZ16" s="212"/>
      <c r="FA16" s="212"/>
      <c r="FB16" s="212"/>
      <c r="FC16" s="212"/>
      <c r="FD16" s="212"/>
      <c r="FE16" s="212"/>
      <c r="FF16" s="212"/>
      <c r="FG16" s="212"/>
      <c r="FH16" s="212"/>
      <c r="FI16" s="212"/>
      <c r="FJ16" s="212"/>
      <c r="FK16" s="212"/>
      <c r="FL16" s="212"/>
      <c r="FM16" s="216"/>
      <c r="FN16" s="212"/>
      <c r="FO16" s="212"/>
      <c r="FP16" s="212"/>
      <c r="FQ16" s="212"/>
      <c r="FR16" s="212"/>
      <c r="FS16" s="212"/>
      <c r="FT16" s="212"/>
      <c r="FU16" s="212"/>
      <c r="FV16" s="212"/>
      <c r="FW16" s="212"/>
      <c r="FX16" s="212"/>
      <c r="FY16" s="212"/>
      <c r="FZ16" s="212"/>
      <c r="GA16" s="212"/>
      <c r="GB16" s="212"/>
      <c r="GC16" s="212"/>
      <c r="GD16" s="212"/>
      <c r="GE16" s="212"/>
      <c r="GF16" s="213"/>
      <c r="GG16" s="214"/>
      <c r="GH16" s="213"/>
      <c r="GI16" s="212"/>
      <c r="GJ16" s="212"/>
      <c r="GK16" s="212"/>
      <c r="GL16" s="212"/>
      <c r="GM16" s="212"/>
      <c r="GN16" s="213"/>
      <c r="GO16" s="213"/>
      <c r="GP16" s="212"/>
      <c r="GQ16" s="213" t="s">
        <v>382</v>
      </c>
      <c r="GR16" s="212">
        <v>0</v>
      </c>
      <c r="GS16" s="213"/>
      <c r="GT16" s="213"/>
      <c r="GU16" s="213"/>
      <c r="GV16" s="213"/>
      <c r="GW16" s="213" t="s">
        <v>383</v>
      </c>
      <c r="GX16" s="215" t="e">
        <v>#DIV/0!</v>
      </c>
      <c r="HA16" s="224"/>
      <c r="HB16" s="224"/>
      <c r="HC16" s="224"/>
      <c r="HM16" s="236"/>
      <c r="HP16" s="224"/>
      <c r="HT16" s="236"/>
      <c r="ID16" s="237"/>
      <c r="IJ16" s="224"/>
      <c r="IK16" s="237"/>
      <c r="IL16" s="224"/>
    </row>
    <row r="17" spans="3:246" s="223" customFormat="1">
      <c r="C17" s="224"/>
      <c r="D17" s="224"/>
      <c r="E17" s="224"/>
      <c r="F17" s="224"/>
      <c r="G17" s="222"/>
      <c r="H17" s="224"/>
      <c r="I17" s="224"/>
      <c r="J17" s="224"/>
      <c r="K17" s="224"/>
      <c r="L17" s="224"/>
      <c r="M17" s="224"/>
      <c r="N17" s="224"/>
      <c r="O17" s="224"/>
      <c r="P17" s="224"/>
      <c r="Q17" s="224"/>
      <c r="R17" s="224"/>
      <c r="S17" s="213"/>
      <c r="T17" s="213"/>
      <c r="U17" s="213"/>
      <c r="V17" s="213"/>
      <c r="W17" s="213"/>
      <c r="X17" s="213"/>
      <c r="Y17" s="222"/>
      <c r="Z17" s="225"/>
      <c r="AA17" s="225"/>
      <c r="AB17" s="226"/>
      <c r="AC17" s="226"/>
      <c r="AD17" s="227"/>
      <c r="AE17" s="228"/>
      <c r="AF17" s="228"/>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30"/>
      <c r="BC17" s="230"/>
      <c r="BD17" s="230"/>
      <c r="BE17" s="230"/>
      <c r="BF17" s="230"/>
      <c r="BG17" s="230"/>
      <c r="BH17" s="230"/>
      <c r="BI17" s="230"/>
      <c r="BJ17" s="230"/>
      <c r="BK17" s="230"/>
      <c r="BL17" s="230"/>
      <c r="BM17" s="230"/>
      <c r="BN17" s="230"/>
      <c r="BO17" s="230"/>
      <c r="BP17" s="230"/>
      <c r="BQ17" s="230"/>
      <c r="BR17" s="230"/>
      <c r="BS17" s="230"/>
      <c r="BT17" s="230"/>
      <c r="BU17" s="230"/>
      <c r="BV17" s="231"/>
      <c r="BW17" s="231"/>
      <c r="BX17" s="231"/>
      <c r="BY17" s="230"/>
      <c r="BZ17" s="230"/>
      <c r="CA17" s="230"/>
      <c r="CB17" s="231"/>
      <c r="CC17" s="230"/>
      <c r="CD17" s="231"/>
      <c r="CE17" s="230"/>
      <c r="CF17" s="230"/>
      <c r="CG17" s="230"/>
      <c r="CH17" s="232"/>
      <c r="CI17" s="230"/>
      <c r="CJ17" s="230"/>
      <c r="CK17" s="230"/>
      <c r="CL17" s="230"/>
      <c r="CM17" s="230"/>
      <c r="CN17" s="232"/>
      <c r="CO17" s="230"/>
      <c r="CP17" s="230"/>
      <c r="CQ17" s="230"/>
      <c r="CR17" s="233"/>
      <c r="CS17" s="233"/>
      <c r="CT17" s="234"/>
      <c r="CU17" s="235"/>
      <c r="CV17" s="234"/>
      <c r="CW17" s="233"/>
      <c r="CX17" s="233"/>
      <c r="CY17" s="233"/>
      <c r="DB17" s="224"/>
      <c r="DE17" s="224"/>
      <c r="DF17" s="224"/>
      <c r="DG17" s="224">
        <v>0</v>
      </c>
      <c r="DH17" s="215" t="e">
        <v>#DIV/0!</v>
      </c>
      <c r="DI17" s="212"/>
      <c r="DJ17" s="212"/>
      <c r="DK17" s="213"/>
      <c r="DL17" s="213"/>
      <c r="DM17" s="212"/>
      <c r="DN17" s="213"/>
      <c r="DO17" s="212"/>
      <c r="DP17" s="212"/>
      <c r="DQ17" s="212"/>
      <c r="DR17" s="212"/>
      <c r="DS17" s="213"/>
      <c r="DT17" s="213"/>
      <c r="DU17" s="212"/>
      <c r="DV17" s="212"/>
      <c r="DW17" s="212"/>
      <c r="DX17" s="212"/>
      <c r="DY17" s="212"/>
      <c r="DZ17" s="212"/>
      <c r="EA17" s="212"/>
      <c r="EB17" s="212"/>
      <c r="EC17" s="212"/>
      <c r="ED17" s="212"/>
      <c r="EE17" s="212"/>
      <c r="EF17" s="212"/>
      <c r="EG17" s="213"/>
      <c r="EH17" s="212"/>
      <c r="EI17" s="212"/>
      <c r="EJ17" s="212"/>
      <c r="EK17" s="212"/>
      <c r="EL17" s="212"/>
      <c r="EM17" s="212"/>
      <c r="EN17" s="212"/>
      <c r="EO17" s="212"/>
      <c r="EP17" s="212"/>
      <c r="EQ17" s="212"/>
      <c r="ER17" s="212"/>
      <c r="ES17" s="212"/>
      <c r="ET17" s="212"/>
      <c r="EU17" s="212"/>
      <c r="EV17" s="212"/>
      <c r="EW17" s="212"/>
      <c r="EX17" s="212"/>
      <c r="EY17" s="212"/>
      <c r="EZ17" s="212"/>
      <c r="FA17" s="212"/>
      <c r="FB17" s="212"/>
      <c r="FC17" s="212"/>
      <c r="FD17" s="212"/>
      <c r="FE17" s="212"/>
      <c r="FF17" s="212"/>
      <c r="FG17" s="212"/>
      <c r="FH17" s="212"/>
      <c r="FI17" s="212"/>
      <c r="FJ17" s="212"/>
      <c r="FK17" s="212"/>
      <c r="FL17" s="212"/>
      <c r="FM17" s="216"/>
      <c r="FN17" s="212"/>
      <c r="FO17" s="212"/>
      <c r="FP17" s="212"/>
      <c r="FQ17" s="212"/>
      <c r="FR17" s="212"/>
      <c r="FS17" s="212"/>
      <c r="FT17" s="212"/>
      <c r="FU17" s="212"/>
      <c r="FV17" s="212"/>
      <c r="FW17" s="212"/>
      <c r="FX17" s="212"/>
      <c r="FY17" s="212"/>
      <c r="FZ17" s="212"/>
      <c r="GA17" s="212"/>
      <c r="GB17" s="212"/>
      <c r="GC17" s="212"/>
      <c r="GD17" s="212"/>
      <c r="GE17" s="212"/>
      <c r="GF17" s="213"/>
      <c r="GG17" s="214"/>
      <c r="GH17" s="213"/>
      <c r="GI17" s="212"/>
      <c r="GJ17" s="212"/>
      <c r="GK17" s="212"/>
      <c r="GL17" s="212"/>
      <c r="GM17" s="212"/>
      <c r="GN17" s="213"/>
      <c r="GO17" s="213"/>
      <c r="GP17" s="212"/>
      <c r="GQ17" s="213" t="s">
        <v>382</v>
      </c>
      <c r="GR17" s="212">
        <v>0</v>
      </c>
      <c r="GS17" s="213"/>
      <c r="GT17" s="213"/>
      <c r="GU17" s="213"/>
      <c r="GV17" s="213"/>
      <c r="GW17" s="213" t="s">
        <v>383</v>
      </c>
      <c r="GX17" s="215" t="e">
        <v>#DIV/0!</v>
      </c>
      <c r="HA17" s="224"/>
      <c r="HB17" s="224"/>
      <c r="HC17" s="224"/>
      <c r="HM17" s="236"/>
      <c r="HP17" s="224"/>
      <c r="HT17" s="236"/>
      <c r="ID17" s="237"/>
      <c r="IJ17" s="224"/>
      <c r="IK17" s="237"/>
      <c r="IL17" s="224"/>
    </row>
    <row r="18" spans="3:246" s="223" customFormat="1">
      <c r="C18" s="224"/>
      <c r="D18" s="224"/>
      <c r="E18" s="224"/>
      <c r="F18" s="224"/>
      <c r="G18" s="222"/>
      <c r="H18" s="224"/>
      <c r="I18" s="224"/>
      <c r="J18" s="224"/>
      <c r="K18" s="224"/>
      <c r="L18" s="224"/>
      <c r="M18" s="224"/>
      <c r="N18" s="224"/>
      <c r="O18" s="224"/>
      <c r="P18" s="224"/>
      <c r="Q18" s="224"/>
      <c r="R18" s="224"/>
      <c r="S18" s="213"/>
      <c r="T18" s="213"/>
      <c r="U18" s="213"/>
      <c r="V18" s="213"/>
      <c r="W18" s="213"/>
      <c r="X18" s="213"/>
      <c r="Y18" s="222"/>
      <c r="Z18" s="225"/>
      <c r="AA18" s="225"/>
      <c r="AB18" s="226"/>
      <c r="AC18" s="226"/>
      <c r="AD18" s="227"/>
      <c r="AE18" s="228"/>
      <c r="AF18" s="228"/>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30"/>
      <c r="BC18" s="230"/>
      <c r="BD18" s="230"/>
      <c r="BE18" s="230"/>
      <c r="BF18" s="230"/>
      <c r="BG18" s="230"/>
      <c r="BH18" s="230"/>
      <c r="BI18" s="230"/>
      <c r="BJ18" s="230"/>
      <c r="BK18" s="230"/>
      <c r="BL18" s="230"/>
      <c r="BM18" s="230"/>
      <c r="BN18" s="230"/>
      <c r="BO18" s="230"/>
      <c r="BP18" s="230"/>
      <c r="BQ18" s="230"/>
      <c r="BR18" s="230"/>
      <c r="BS18" s="230"/>
      <c r="BT18" s="230"/>
      <c r="BU18" s="230"/>
      <c r="BV18" s="231"/>
      <c r="BW18" s="231"/>
      <c r="BX18" s="231"/>
      <c r="BY18" s="230"/>
      <c r="BZ18" s="230"/>
      <c r="CA18" s="230"/>
      <c r="CB18" s="231"/>
      <c r="CC18" s="230"/>
      <c r="CD18" s="231"/>
      <c r="CE18" s="230"/>
      <c r="CF18" s="230"/>
      <c r="CG18" s="230"/>
      <c r="CH18" s="232"/>
      <c r="CI18" s="230"/>
      <c r="CJ18" s="230"/>
      <c r="CK18" s="230"/>
      <c r="CL18" s="230"/>
      <c r="CM18" s="230"/>
      <c r="CN18" s="232"/>
      <c r="CO18" s="230"/>
      <c r="CP18" s="230"/>
      <c r="CQ18" s="230"/>
      <c r="CR18" s="233"/>
      <c r="CS18" s="233"/>
      <c r="CT18" s="234"/>
      <c r="CU18" s="235"/>
      <c r="CV18" s="234"/>
      <c r="CW18" s="233"/>
      <c r="CX18" s="233"/>
      <c r="CY18" s="233"/>
      <c r="DB18" s="224"/>
      <c r="DE18" s="224"/>
      <c r="DF18" s="224"/>
      <c r="DG18" s="224">
        <v>0</v>
      </c>
      <c r="DH18" s="215" t="e">
        <v>#DIV/0!</v>
      </c>
      <c r="DI18" s="212"/>
      <c r="DJ18" s="212"/>
      <c r="DK18" s="213"/>
      <c r="DL18" s="213"/>
      <c r="DM18" s="212"/>
      <c r="DN18" s="213"/>
      <c r="DO18" s="212"/>
      <c r="DP18" s="212"/>
      <c r="DQ18" s="212"/>
      <c r="DR18" s="212"/>
      <c r="DS18" s="213"/>
      <c r="DT18" s="213"/>
      <c r="DU18" s="212"/>
      <c r="DV18" s="212"/>
      <c r="DW18" s="212"/>
      <c r="DX18" s="212"/>
      <c r="DY18" s="212"/>
      <c r="DZ18" s="212"/>
      <c r="EA18" s="212"/>
      <c r="EB18" s="212"/>
      <c r="EC18" s="212"/>
      <c r="ED18" s="212"/>
      <c r="EE18" s="212"/>
      <c r="EF18" s="212"/>
      <c r="EG18" s="213"/>
      <c r="EH18" s="212"/>
      <c r="EI18" s="212"/>
      <c r="EJ18" s="212"/>
      <c r="EK18" s="212"/>
      <c r="EL18" s="212"/>
      <c r="EM18" s="212"/>
      <c r="EN18" s="212"/>
      <c r="EO18" s="212"/>
      <c r="EP18" s="212"/>
      <c r="EQ18" s="212"/>
      <c r="ER18" s="212"/>
      <c r="ES18" s="212"/>
      <c r="ET18" s="212"/>
      <c r="EU18" s="212"/>
      <c r="EV18" s="212"/>
      <c r="EW18" s="212"/>
      <c r="EX18" s="212"/>
      <c r="EY18" s="212"/>
      <c r="EZ18" s="212"/>
      <c r="FA18" s="212"/>
      <c r="FB18" s="212"/>
      <c r="FC18" s="212"/>
      <c r="FD18" s="212"/>
      <c r="FE18" s="212"/>
      <c r="FF18" s="212"/>
      <c r="FG18" s="212"/>
      <c r="FH18" s="212"/>
      <c r="FI18" s="212"/>
      <c r="FJ18" s="212"/>
      <c r="FK18" s="212"/>
      <c r="FL18" s="212"/>
      <c r="FM18" s="216"/>
      <c r="FN18" s="212"/>
      <c r="FO18" s="212"/>
      <c r="FP18" s="212"/>
      <c r="FQ18" s="212"/>
      <c r="FR18" s="212"/>
      <c r="FS18" s="212"/>
      <c r="FT18" s="212"/>
      <c r="FU18" s="212"/>
      <c r="FV18" s="212"/>
      <c r="FW18" s="212"/>
      <c r="FX18" s="212"/>
      <c r="FY18" s="212"/>
      <c r="FZ18" s="212"/>
      <c r="GA18" s="212"/>
      <c r="GB18" s="212"/>
      <c r="GC18" s="212"/>
      <c r="GD18" s="212"/>
      <c r="GE18" s="212"/>
      <c r="GF18" s="213"/>
      <c r="GG18" s="214"/>
      <c r="GH18" s="213"/>
      <c r="GI18" s="212"/>
      <c r="GJ18" s="212"/>
      <c r="GK18" s="212"/>
      <c r="GL18" s="212"/>
      <c r="GM18" s="212"/>
      <c r="GN18" s="213"/>
      <c r="GO18" s="213"/>
      <c r="GP18" s="212"/>
      <c r="GQ18" s="213" t="s">
        <v>382</v>
      </c>
      <c r="GR18" s="212">
        <v>0</v>
      </c>
      <c r="GS18" s="213"/>
      <c r="GT18" s="213"/>
      <c r="GU18" s="213"/>
      <c r="GV18" s="213"/>
      <c r="GW18" s="213" t="s">
        <v>383</v>
      </c>
      <c r="GX18" s="215" t="e">
        <v>#DIV/0!</v>
      </c>
      <c r="HA18" s="224"/>
      <c r="HB18" s="224"/>
      <c r="HC18" s="224"/>
      <c r="HM18" s="236"/>
      <c r="HP18" s="224"/>
      <c r="HT18" s="236"/>
      <c r="ID18" s="237"/>
      <c r="IJ18" s="224"/>
      <c r="IK18" s="237"/>
      <c r="IL18" s="224"/>
    </row>
    <row r="19" spans="3:246" s="223" customFormat="1">
      <c r="C19" s="224"/>
      <c r="D19" s="224"/>
      <c r="E19" s="224"/>
      <c r="F19" s="224"/>
      <c r="G19" s="222"/>
      <c r="H19" s="224"/>
      <c r="I19" s="224"/>
      <c r="J19" s="224"/>
      <c r="K19" s="224"/>
      <c r="L19" s="224"/>
      <c r="M19" s="224"/>
      <c r="N19" s="224"/>
      <c r="O19" s="224"/>
      <c r="P19" s="224"/>
      <c r="Q19" s="224"/>
      <c r="R19" s="224"/>
      <c r="S19" s="213"/>
      <c r="T19" s="213"/>
      <c r="U19" s="213"/>
      <c r="V19" s="213"/>
      <c r="W19" s="213"/>
      <c r="X19" s="213"/>
      <c r="Y19" s="222"/>
      <c r="Z19" s="225"/>
      <c r="AA19" s="225"/>
      <c r="AB19" s="226"/>
      <c r="AC19" s="226"/>
      <c r="AD19" s="227"/>
      <c r="AE19" s="228"/>
      <c r="AF19" s="228"/>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30"/>
      <c r="BC19" s="230"/>
      <c r="BD19" s="230"/>
      <c r="BE19" s="230"/>
      <c r="BF19" s="230"/>
      <c r="BG19" s="230"/>
      <c r="BH19" s="230"/>
      <c r="BI19" s="230"/>
      <c r="BJ19" s="230"/>
      <c r="BK19" s="230"/>
      <c r="BL19" s="230"/>
      <c r="BM19" s="230"/>
      <c r="BN19" s="230"/>
      <c r="BO19" s="230"/>
      <c r="BP19" s="230"/>
      <c r="BQ19" s="230"/>
      <c r="BR19" s="230"/>
      <c r="BS19" s="230"/>
      <c r="BT19" s="230"/>
      <c r="BU19" s="230"/>
      <c r="BV19" s="231"/>
      <c r="BW19" s="231"/>
      <c r="BX19" s="231"/>
      <c r="BY19" s="230"/>
      <c r="BZ19" s="230"/>
      <c r="CA19" s="230"/>
      <c r="CB19" s="231"/>
      <c r="CC19" s="230"/>
      <c r="CD19" s="231"/>
      <c r="CE19" s="230"/>
      <c r="CF19" s="230"/>
      <c r="CG19" s="230"/>
      <c r="CH19" s="232"/>
      <c r="CI19" s="230"/>
      <c r="CJ19" s="230"/>
      <c r="CK19" s="230"/>
      <c r="CL19" s="230"/>
      <c r="CM19" s="230"/>
      <c r="CN19" s="232"/>
      <c r="CO19" s="230"/>
      <c r="CP19" s="230"/>
      <c r="CQ19" s="230"/>
      <c r="CR19" s="233"/>
      <c r="CS19" s="233"/>
      <c r="CT19" s="234"/>
      <c r="CU19" s="235"/>
      <c r="CV19" s="234"/>
      <c r="CW19" s="233"/>
      <c r="CX19" s="233"/>
      <c r="CY19" s="233"/>
      <c r="DB19" s="224"/>
      <c r="DE19" s="224"/>
      <c r="DF19" s="224"/>
      <c r="DG19" s="224">
        <v>0</v>
      </c>
      <c r="DH19" s="215" t="e">
        <v>#DIV/0!</v>
      </c>
      <c r="DI19" s="212"/>
      <c r="DJ19" s="212"/>
      <c r="DK19" s="213"/>
      <c r="DL19" s="213"/>
      <c r="DM19" s="212"/>
      <c r="DN19" s="213"/>
      <c r="DO19" s="212"/>
      <c r="DP19" s="212"/>
      <c r="DQ19" s="212"/>
      <c r="DR19" s="212"/>
      <c r="DS19" s="213"/>
      <c r="DT19" s="213"/>
      <c r="DU19" s="212"/>
      <c r="DV19" s="212"/>
      <c r="DW19" s="212"/>
      <c r="DX19" s="212"/>
      <c r="DY19" s="212"/>
      <c r="DZ19" s="212"/>
      <c r="EA19" s="212"/>
      <c r="EB19" s="212"/>
      <c r="EC19" s="212"/>
      <c r="ED19" s="212"/>
      <c r="EE19" s="212"/>
      <c r="EF19" s="212"/>
      <c r="EG19" s="213"/>
      <c r="EH19" s="212"/>
      <c r="EI19" s="212"/>
      <c r="EJ19" s="212"/>
      <c r="EK19" s="212"/>
      <c r="EL19" s="212"/>
      <c r="EM19" s="212"/>
      <c r="EN19" s="212"/>
      <c r="EO19" s="212"/>
      <c r="EP19" s="212"/>
      <c r="EQ19" s="212"/>
      <c r="ER19" s="212"/>
      <c r="ES19" s="212"/>
      <c r="ET19" s="212"/>
      <c r="EU19" s="212"/>
      <c r="EV19" s="212"/>
      <c r="EW19" s="212"/>
      <c r="EX19" s="212"/>
      <c r="EY19" s="212"/>
      <c r="EZ19" s="212"/>
      <c r="FA19" s="212"/>
      <c r="FB19" s="212"/>
      <c r="FC19" s="212"/>
      <c r="FD19" s="212"/>
      <c r="FE19" s="212"/>
      <c r="FF19" s="212"/>
      <c r="FG19" s="212"/>
      <c r="FH19" s="212"/>
      <c r="FI19" s="212"/>
      <c r="FJ19" s="212"/>
      <c r="FK19" s="212"/>
      <c r="FL19" s="212"/>
      <c r="FM19" s="216"/>
      <c r="FN19" s="212"/>
      <c r="FO19" s="212"/>
      <c r="FP19" s="212"/>
      <c r="FQ19" s="212"/>
      <c r="FR19" s="212"/>
      <c r="FS19" s="212"/>
      <c r="FT19" s="212"/>
      <c r="FU19" s="212"/>
      <c r="FV19" s="212"/>
      <c r="FW19" s="212"/>
      <c r="FX19" s="212"/>
      <c r="FY19" s="212"/>
      <c r="FZ19" s="212"/>
      <c r="GA19" s="212"/>
      <c r="GB19" s="212"/>
      <c r="GC19" s="212"/>
      <c r="GD19" s="212"/>
      <c r="GE19" s="212"/>
      <c r="GF19" s="213"/>
      <c r="GG19" s="214"/>
      <c r="GH19" s="213"/>
      <c r="GI19" s="212"/>
      <c r="GJ19" s="212"/>
      <c r="GK19" s="212"/>
      <c r="GL19" s="212"/>
      <c r="GM19" s="212"/>
      <c r="GN19" s="213"/>
      <c r="GO19" s="213"/>
      <c r="GP19" s="212"/>
      <c r="GQ19" s="213" t="s">
        <v>382</v>
      </c>
      <c r="GR19" s="212">
        <v>0</v>
      </c>
      <c r="GS19" s="213"/>
      <c r="GT19" s="213"/>
      <c r="GU19" s="213"/>
      <c r="GV19" s="213"/>
      <c r="GW19" s="213" t="s">
        <v>383</v>
      </c>
      <c r="GX19" s="215" t="e">
        <v>#DIV/0!</v>
      </c>
      <c r="HA19" s="224"/>
      <c r="HB19" s="224"/>
      <c r="HC19" s="224"/>
      <c r="HM19" s="236"/>
      <c r="HP19" s="224"/>
      <c r="HT19" s="236"/>
      <c r="ID19" s="237"/>
      <c r="IJ19" s="224"/>
      <c r="IK19" s="237"/>
      <c r="IL19" s="224"/>
    </row>
    <row r="20" spans="3:246" s="223" customFormat="1">
      <c r="C20" s="224"/>
      <c r="D20" s="224"/>
      <c r="E20" s="224"/>
      <c r="F20" s="224"/>
      <c r="G20" s="222"/>
      <c r="H20" s="224"/>
      <c r="I20" s="224"/>
      <c r="J20" s="224"/>
      <c r="K20" s="224"/>
      <c r="L20" s="224"/>
      <c r="M20" s="224"/>
      <c r="N20" s="224"/>
      <c r="O20" s="224"/>
      <c r="P20" s="224"/>
      <c r="Q20" s="224"/>
      <c r="R20" s="224"/>
      <c r="S20" s="213"/>
      <c r="T20" s="213"/>
      <c r="U20" s="213"/>
      <c r="V20" s="213"/>
      <c r="W20" s="213"/>
      <c r="X20" s="213"/>
      <c r="Y20" s="222"/>
      <c r="Z20" s="225"/>
      <c r="AA20" s="225"/>
      <c r="AB20" s="226"/>
      <c r="AC20" s="226"/>
      <c r="AD20" s="227"/>
      <c r="AE20" s="228"/>
      <c r="AF20" s="228"/>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30"/>
      <c r="BC20" s="230"/>
      <c r="BD20" s="230"/>
      <c r="BE20" s="230"/>
      <c r="BF20" s="230"/>
      <c r="BG20" s="230"/>
      <c r="BH20" s="230"/>
      <c r="BI20" s="230"/>
      <c r="BJ20" s="230"/>
      <c r="BK20" s="230"/>
      <c r="BL20" s="230"/>
      <c r="BM20" s="230"/>
      <c r="BN20" s="230"/>
      <c r="BO20" s="230"/>
      <c r="BP20" s="230"/>
      <c r="BQ20" s="230"/>
      <c r="BR20" s="230"/>
      <c r="BS20" s="230"/>
      <c r="BT20" s="230"/>
      <c r="BU20" s="230"/>
      <c r="BV20" s="231"/>
      <c r="BW20" s="231"/>
      <c r="BX20" s="231"/>
      <c r="BY20" s="230"/>
      <c r="BZ20" s="230"/>
      <c r="CA20" s="230"/>
      <c r="CB20" s="231"/>
      <c r="CC20" s="230"/>
      <c r="CD20" s="231"/>
      <c r="CE20" s="230"/>
      <c r="CF20" s="230"/>
      <c r="CG20" s="230"/>
      <c r="CH20" s="232"/>
      <c r="CI20" s="230"/>
      <c r="CJ20" s="230"/>
      <c r="CK20" s="230"/>
      <c r="CL20" s="230"/>
      <c r="CM20" s="230"/>
      <c r="CN20" s="232"/>
      <c r="CO20" s="230"/>
      <c r="CP20" s="230"/>
      <c r="CQ20" s="230"/>
      <c r="CR20" s="233"/>
      <c r="CS20" s="233"/>
      <c r="CT20" s="234"/>
      <c r="CU20" s="235"/>
      <c r="CV20" s="234"/>
      <c r="CW20" s="233"/>
      <c r="CX20" s="233"/>
      <c r="CY20" s="233"/>
      <c r="DB20" s="224"/>
      <c r="DE20" s="224"/>
      <c r="DF20" s="224"/>
      <c r="DG20" s="224">
        <v>0</v>
      </c>
      <c r="DH20" s="215" t="e">
        <v>#DIV/0!</v>
      </c>
      <c r="DI20" s="212"/>
      <c r="DJ20" s="212"/>
      <c r="DK20" s="213"/>
      <c r="DL20" s="213"/>
      <c r="DM20" s="212"/>
      <c r="DN20" s="213"/>
      <c r="DO20" s="212"/>
      <c r="DP20" s="212"/>
      <c r="DQ20" s="212"/>
      <c r="DR20" s="212"/>
      <c r="DS20" s="213"/>
      <c r="DT20" s="213"/>
      <c r="DU20" s="212"/>
      <c r="DV20" s="212"/>
      <c r="DW20" s="212"/>
      <c r="DX20" s="212"/>
      <c r="DY20" s="212"/>
      <c r="DZ20" s="212"/>
      <c r="EA20" s="212"/>
      <c r="EB20" s="212"/>
      <c r="EC20" s="212"/>
      <c r="ED20" s="212"/>
      <c r="EE20" s="212"/>
      <c r="EF20" s="212"/>
      <c r="EG20" s="213"/>
      <c r="EH20" s="212"/>
      <c r="EI20" s="212"/>
      <c r="EJ20" s="212"/>
      <c r="EK20" s="212"/>
      <c r="EL20" s="212"/>
      <c r="EM20" s="212"/>
      <c r="EN20" s="212"/>
      <c r="EO20" s="212"/>
      <c r="EP20" s="212"/>
      <c r="EQ20" s="212"/>
      <c r="ER20" s="212"/>
      <c r="ES20" s="212"/>
      <c r="ET20" s="212"/>
      <c r="EU20" s="212"/>
      <c r="EV20" s="212"/>
      <c r="EW20" s="212"/>
      <c r="EX20" s="212"/>
      <c r="EY20" s="212"/>
      <c r="EZ20" s="212"/>
      <c r="FA20" s="212"/>
      <c r="FB20" s="212"/>
      <c r="FC20" s="212"/>
      <c r="FD20" s="212"/>
      <c r="FE20" s="212"/>
      <c r="FF20" s="212"/>
      <c r="FG20" s="212"/>
      <c r="FH20" s="212"/>
      <c r="FI20" s="212"/>
      <c r="FJ20" s="212"/>
      <c r="FK20" s="212"/>
      <c r="FL20" s="212"/>
      <c r="FM20" s="216"/>
      <c r="FN20" s="212"/>
      <c r="FO20" s="212"/>
      <c r="FP20" s="212"/>
      <c r="FQ20" s="212"/>
      <c r="FR20" s="212"/>
      <c r="FS20" s="212"/>
      <c r="FT20" s="212"/>
      <c r="FU20" s="212"/>
      <c r="FV20" s="212"/>
      <c r="FW20" s="212"/>
      <c r="FX20" s="212"/>
      <c r="FY20" s="212"/>
      <c r="FZ20" s="212"/>
      <c r="GA20" s="212"/>
      <c r="GB20" s="212"/>
      <c r="GC20" s="212"/>
      <c r="GD20" s="212"/>
      <c r="GE20" s="212"/>
      <c r="GF20" s="213"/>
      <c r="GG20" s="214"/>
      <c r="GH20" s="213"/>
      <c r="GI20" s="212"/>
      <c r="GJ20" s="212"/>
      <c r="GK20" s="212"/>
      <c r="GL20" s="212"/>
      <c r="GM20" s="212"/>
      <c r="GN20" s="213"/>
      <c r="GO20" s="213"/>
      <c r="GP20" s="212"/>
      <c r="GQ20" s="213" t="s">
        <v>382</v>
      </c>
      <c r="GR20" s="212">
        <v>0</v>
      </c>
      <c r="GS20" s="213"/>
      <c r="GT20" s="213"/>
      <c r="GU20" s="213"/>
      <c r="GV20" s="213"/>
      <c r="GW20" s="213" t="s">
        <v>383</v>
      </c>
      <c r="GX20" s="215" t="e">
        <v>#DIV/0!</v>
      </c>
      <c r="HA20" s="224"/>
      <c r="HB20" s="224"/>
      <c r="HC20" s="224"/>
      <c r="HM20" s="236"/>
      <c r="HP20" s="224"/>
      <c r="HT20" s="236"/>
      <c r="ID20" s="237"/>
      <c r="IJ20" s="224"/>
      <c r="IK20" s="237"/>
      <c r="IL20" s="224"/>
    </row>
    <row r="21" spans="3:246" s="223" customFormat="1">
      <c r="C21" s="224"/>
      <c r="D21" s="224"/>
      <c r="E21" s="224"/>
      <c r="F21" s="224"/>
      <c r="G21" s="222"/>
      <c r="H21" s="224"/>
      <c r="I21" s="224"/>
      <c r="J21" s="224"/>
      <c r="K21" s="224"/>
      <c r="L21" s="224"/>
      <c r="M21" s="224"/>
      <c r="N21" s="224"/>
      <c r="O21" s="224"/>
      <c r="P21" s="224"/>
      <c r="Q21" s="224"/>
      <c r="R21" s="224"/>
      <c r="S21" s="213"/>
      <c r="T21" s="213"/>
      <c r="U21" s="213"/>
      <c r="V21" s="213"/>
      <c r="W21" s="213"/>
      <c r="X21" s="213"/>
      <c r="Y21" s="222"/>
      <c r="Z21" s="225"/>
      <c r="AA21" s="225"/>
      <c r="AB21" s="226"/>
      <c r="AC21" s="226"/>
      <c r="AD21" s="227"/>
      <c r="AE21" s="228"/>
      <c r="AF21" s="228"/>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30"/>
      <c r="BC21" s="230"/>
      <c r="BD21" s="230"/>
      <c r="BE21" s="230"/>
      <c r="BF21" s="230"/>
      <c r="BG21" s="230"/>
      <c r="BH21" s="230"/>
      <c r="BI21" s="230"/>
      <c r="BJ21" s="230"/>
      <c r="BK21" s="230"/>
      <c r="BL21" s="230"/>
      <c r="BM21" s="230"/>
      <c r="BN21" s="230"/>
      <c r="BO21" s="230"/>
      <c r="BP21" s="230"/>
      <c r="BQ21" s="230"/>
      <c r="BR21" s="230"/>
      <c r="BS21" s="230"/>
      <c r="BT21" s="230"/>
      <c r="BU21" s="230"/>
      <c r="BV21" s="231"/>
      <c r="BW21" s="231"/>
      <c r="BX21" s="231"/>
      <c r="BY21" s="230"/>
      <c r="BZ21" s="230"/>
      <c r="CA21" s="230"/>
      <c r="CB21" s="231"/>
      <c r="CC21" s="230"/>
      <c r="CD21" s="231"/>
      <c r="CE21" s="230"/>
      <c r="CF21" s="230"/>
      <c r="CG21" s="230"/>
      <c r="CH21" s="232"/>
      <c r="CI21" s="230"/>
      <c r="CJ21" s="230"/>
      <c r="CK21" s="230"/>
      <c r="CL21" s="230"/>
      <c r="CM21" s="230"/>
      <c r="CN21" s="232"/>
      <c r="CO21" s="230"/>
      <c r="CP21" s="230"/>
      <c r="CQ21" s="230"/>
      <c r="CR21" s="233"/>
      <c r="CS21" s="233"/>
      <c r="CT21" s="234"/>
      <c r="CU21" s="235"/>
      <c r="CV21" s="234"/>
      <c r="CW21" s="233"/>
      <c r="CX21" s="233"/>
      <c r="CY21" s="233"/>
      <c r="DB21" s="224"/>
      <c r="DE21" s="224"/>
      <c r="DF21" s="224"/>
      <c r="DG21" s="224">
        <v>0</v>
      </c>
      <c r="DH21" s="215" t="e">
        <v>#DIV/0!</v>
      </c>
      <c r="DI21" s="212"/>
      <c r="DJ21" s="212"/>
      <c r="DK21" s="213"/>
      <c r="DL21" s="213"/>
      <c r="DM21" s="212"/>
      <c r="DN21" s="213"/>
      <c r="DO21" s="212"/>
      <c r="DP21" s="212"/>
      <c r="DQ21" s="212"/>
      <c r="DR21" s="212"/>
      <c r="DS21" s="213"/>
      <c r="DT21" s="213"/>
      <c r="DU21" s="212"/>
      <c r="DV21" s="212"/>
      <c r="DW21" s="212"/>
      <c r="DX21" s="212"/>
      <c r="DY21" s="212"/>
      <c r="DZ21" s="212"/>
      <c r="EA21" s="212"/>
      <c r="EB21" s="212"/>
      <c r="EC21" s="212"/>
      <c r="ED21" s="212"/>
      <c r="EE21" s="212"/>
      <c r="EF21" s="212"/>
      <c r="EG21" s="213"/>
      <c r="EH21" s="212"/>
      <c r="EI21" s="212"/>
      <c r="EJ21" s="212"/>
      <c r="EK21" s="212"/>
      <c r="EL21" s="212"/>
      <c r="EM21" s="212"/>
      <c r="EN21" s="212"/>
      <c r="EO21" s="212"/>
      <c r="EP21" s="212"/>
      <c r="EQ21" s="212"/>
      <c r="ER21" s="212"/>
      <c r="ES21" s="212"/>
      <c r="ET21" s="212"/>
      <c r="EU21" s="212"/>
      <c r="EV21" s="212"/>
      <c r="EW21" s="212"/>
      <c r="EX21" s="212"/>
      <c r="EY21" s="212"/>
      <c r="EZ21" s="212"/>
      <c r="FA21" s="212"/>
      <c r="FB21" s="212"/>
      <c r="FC21" s="212"/>
      <c r="FD21" s="212"/>
      <c r="FE21" s="212"/>
      <c r="FF21" s="212"/>
      <c r="FG21" s="212"/>
      <c r="FH21" s="212"/>
      <c r="FI21" s="212"/>
      <c r="FJ21" s="212"/>
      <c r="FK21" s="212"/>
      <c r="FL21" s="212"/>
      <c r="FM21" s="216"/>
      <c r="FN21" s="212"/>
      <c r="FO21" s="212"/>
      <c r="FP21" s="212"/>
      <c r="FQ21" s="212"/>
      <c r="FR21" s="212"/>
      <c r="FS21" s="212"/>
      <c r="FT21" s="212"/>
      <c r="FU21" s="212"/>
      <c r="FV21" s="212"/>
      <c r="FW21" s="212"/>
      <c r="FX21" s="212"/>
      <c r="FY21" s="212"/>
      <c r="FZ21" s="212"/>
      <c r="GA21" s="212"/>
      <c r="GB21" s="212"/>
      <c r="GC21" s="212"/>
      <c r="GD21" s="212"/>
      <c r="GE21" s="212"/>
      <c r="GF21" s="213"/>
      <c r="GG21" s="214"/>
      <c r="GH21" s="213"/>
      <c r="GI21" s="212"/>
      <c r="GJ21" s="212"/>
      <c r="GK21" s="212"/>
      <c r="GL21" s="212"/>
      <c r="GM21" s="212"/>
      <c r="GN21" s="213"/>
      <c r="GO21" s="213"/>
      <c r="GP21" s="212"/>
      <c r="GQ21" s="213" t="s">
        <v>382</v>
      </c>
      <c r="GR21" s="212">
        <v>0</v>
      </c>
      <c r="GS21" s="213"/>
      <c r="GT21" s="213"/>
      <c r="GU21" s="213"/>
      <c r="GV21" s="213"/>
      <c r="GW21" s="213" t="s">
        <v>383</v>
      </c>
      <c r="GX21" s="215" t="e">
        <v>#DIV/0!</v>
      </c>
      <c r="HA21" s="224"/>
      <c r="HB21" s="224"/>
      <c r="HC21" s="224"/>
      <c r="HM21" s="236"/>
      <c r="HP21" s="224"/>
      <c r="HT21" s="236"/>
      <c r="ID21" s="237"/>
      <c r="IJ21" s="224"/>
      <c r="IK21" s="237"/>
      <c r="IL21" s="224"/>
    </row>
    <row r="22" spans="3:246" s="223" customFormat="1">
      <c r="C22" s="224"/>
      <c r="D22" s="224"/>
      <c r="E22" s="224"/>
      <c r="F22" s="224"/>
      <c r="G22" s="222"/>
      <c r="H22" s="224"/>
      <c r="I22" s="224"/>
      <c r="J22" s="224"/>
      <c r="K22" s="224"/>
      <c r="L22" s="224"/>
      <c r="M22" s="224"/>
      <c r="N22" s="224"/>
      <c r="O22" s="224"/>
      <c r="P22" s="224"/>
      <c r="Q22" s="224"/>
      <c r="R22" s="224"/>
      <c r="S22" s="213"/>
      <c r="T22" s="213"/>
      <c r="U22" s="213"/>
      <c r="V22" s="213"/>
      <c r="W22" s="213"/>
      <c r="X22" s="213"/>
      <c r="Y22" s="222"/>
      <c r="Z22" s="225"/>
      <c r="AA22" s="225"/>
      <c r="AB22" s="226"/>
      <c r="AC22" s="226"/>
      <c r="AD22" s="227"/>
      <c r="AE22" s="228"/>
      <c r="AF22" s="228"/>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30"/>
      <c r="BC22" s="230"/>
      <c r="BD22" s="230"/>
      <c r="BE22" s="230"/>
      <c r="BF22" s="230"/>
      <c r="BG22" s="230"/>
      <c r="BH22" s="230"/>
      <c r="BI22" s="230"/>
      <c r="BJ22" s="230"/>
      <c r="BK22" s="230"/>
      <c r="BL22" s="230"/>
      <c r="BM22" s="230"/>
      <c r="BN22" s="230"/>
      <c r="BO22" s="230"/>
      <c r="BP22" s="230"/>
      <c r="BQ22" s="230"/>
      <c r="BR22" s="230"/>
      <c r="BS22" s="230"/>
      <c r="BT22" s="230"/>
      <c r="BU22" s="230"/>
      <c r="BV22" s="231"/>
      <c r="BW22" s="231"/>
      <c r="BX22" s="231"/>
      <c r="BY22" s="230"/>
      <c r="BZ22" s="230"/>
      <c r="CA22" s="230"/>
      <c r="CB22" s="231"/>
      <c r="CC22" s="230"/>
      <c r="CD22" s="231"/>
      <c r="CE22" s="230"/>
      <c r="CF22" s="230"/>
      <c r="CG22" s="230"/>
      <c r="CH22" s="232"/>
      <c r="CI22" s="230"/>
      <c r="CJ22" s="230"/>
      <c r="CK22" s="230"/>
      <c r="CL22" s="230"/>
      <c r="CM22" s="230"/>
      <c r="CN22" s="232"/>
      <c r="CO22" s="230"/>
      <c r="CP22" s="230"/>
      <c r="CQ22" s="230"/>
      <c r="CR22" s="233"/>
      <c r="CS22" s="233"/>
      <c r="CT22" s="234"/>
      <c r="CU22" s="235"/>
      <c r="CV22" s="234"/>
      <c r="CW22" s="233"/>
      <c r="CX22" s="233"/>
      <c r="CY22" s="233"/>
      <c r="DB22" s="224"/>
      <c r="DE22" s="224"/>
      <c r="DF22" s="224"/>
      <c r="DG22" s="224">
        <v>0</v>
      </c>
      <c r="DH22" s="215" t="e">
        <v>#DIV/0!</v>
      </c>
      <c r="DI22" s="212"/>
      <c r="DJ22" s="212"/>
      <c r="DK22" s="213"/>
      <c r="DL22" s="213"/>
      <c r="DM22" s="212"/>
      <c r="DN22" s="213"/>
      <c r="DO22" s="212"/>
      <c r="DP22" s="212"/>
      <c r="DQ22" s="212"/>
      <c r="DR22" s="212"/>
      <c r="DS22" s="213"/>
      <c r="DT22" s="213"/>
      <c r="DU22" s="212"/>
      <c r="DV22" s="212"/>
      <c r="DW22" s="212"/>
      <c r="DX22" s="212"/>
      <c r="DY22" s="212"/>
      <c r="DZ22" s="212"/>
      <c r="EA22" s="212"/>
      <c r="EB22" s="212"/>
      <c r="EC22" s="212"/>
      <c r="ED22" s="212"/>
      <c r="EE22" s="212"/>
      <c r="EF22" s="212"/>
      <c r="EG22" s="213"/>
      <c r="EH22" s="212"/>
      <c r="EI22" s="212"/>
      <c r="EJ22" s="212"/>
      <c r="EK22" s="212"/>
      <c r="EL22" s="212"/>
      <c r="EM22" s="212"/>
      <c r="EN22" s="212"/>
      <c r="EO22" s="212"/>
      <c r="EP22" s="212"/>
      <c r="EQ22" s="212"/>
      <c r="ER22" s="212"/>
      <c r="ES22" s="212"/>
      <c r="ET22" s="212"/>
      <c r="EU22" s="212"/>
      <c r="EV22" s="212"/>
      <c r="EW22" s="212"/>
      <c r="EX22" s="212"/>
      <c r="EY22" s="212"/>
      <c r="EZ22" s="212"/>
      <c r="FA22" s="212"/>
      <c r="FB22" s="212"/>
      <c r="FC22" s="212"/>
      <c r="FD22" s="212"/>
      <c r="FE22" s="212"/>
      <c r="FF22" s="212"/>
      <c r="FG22" s="212"/>
      <c r="FH22" s="212"/>
      <c r="FI22" s="212"/>
      <c r="FJ22" s="212"/>
      <c r="FK22" s="212"/>
      <c r="FL22" s="212"/>
      <c r="FM22" s="216"/>
      <c r="FN22" s="212"/>
      <c r="FO22" s="212"/>
      <c r="FP22" s="212"/>
      <c r="FQ22" s="212"/>
      <c r="FR22" s="212"/>
      <c r="FS22" s="212"/>
      <c r="FT22" s="212"/>
      <c r="FU22" s="212"/>
      <c r="FV22" s="212"/>
      <c r="FW22" s="212"/>
      <c r="FX22" s="212"/>
      <c r="FY22" s="212"/>
      <c r="FZ22" s="212"/>
      <c r="GA22" s="212"/>
      <c r="GB22" s="212"/>
      <c r="GC22" s="212"/>
      <c r="GD22" s="212"/>
      <c r="GE22" s="212"/>
      <c r="GF22" s="213"/>
      <c r="GG22" s="214"/>
      <c r="GH22" s="213"/>
      <c r="GI22" s="212"/>
      <c r="GJ22" s="212"/>
      <c r="GK22" s="212"/>
      <c r="GL22" s="212"/>
      <c r="GM22" s="212"/>
      <c r="GN22" s="213"/>
      <c r="GO22" s="213"/>
      <c r="GP22" s="212"/>
      <c r="GQ22" s="213" t="s">
        <v>382</v>
      </c>
      <c r="GR22" s="212">
        <v>0</v>
      </c>
      <c r="GS22" s="213"/>
      <c r="GT22" s="213"/>
      <c r="GU22" s="213"/>
      <c r="GV22" s="213"/>
      <c r="GW22" s="213" t="s">
        <v>383</v>
      </c>
      <c r="GX22" s="215" t="e">
        <v>#DIV/0!</v>
      </c>
      <c r="HA22" s="224"/>
      <c r="HB22" s="224"/>
      <c r="HC22" s="224"/>
      <c r="HM22" s="236"/>
      <c r="HP22" s="224"/>
      <c r="HT22" s="236"/>
      <c r="ID22" s="237"/>
      <c r="IJ22" s="224"/>
      <c r="IK22" s="237"/>
      <c r="IL22" s="224"/>
    </row>
    <row r="23" spans="3:246" s="223" customFormat="1">
      <c r="C23" s="224"/>
      <c r="D23" s="224"/>
      <c r="E23" s="224"/>
      <c r="F23" s="224"/>
      <c r="G23" s="222"/>
      <c r="H23" s="224"/>
      <c r="I23" s="224"/>
      <c r="J23" s="224"/>
      <c r="K23" s="224"/>
      <c r="L23" s="224"/>
      <c r="M23" s="224"/>
      <c r="N23" s="224"/>
      <c r="O23" s="224"/>
      <c r="P23" s="224"/>
      <c r="Q23" s="224"/>
      <c r="R23" s="224"/>
      <c r="S23" s="213"/>
      <c r="T23" s="213"/>
      <c r="U23" s="213"/>
      <c r="V23" s="213"/>
      <c r="W23" s="213"/>
      <c r="X23" s="213"/>
      <c r="Y23" s="222"/>
      <c r="Z23" s="225"/>
      <c r="AA23" s="225"/>
      <c r="AB23" s="226"/>
      <c r="AC23" s="226"/>
      <c r="AD23" s="227"/>
      <c r="AE23" s="228"/>
      <c r="AF23" s="228"/>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30"/>
      <c r="BC23" s="230"/>
      <c r="BD23" s="230"/>
      <c r="BE23" s="230"/>
      <c r="BF23" s="230"/>
      <c r="BG23" s="230"/>
      <c r="BH23" s="230"/>
      <c r="BI23" s="230"/>
      <c r="BJ23" s="230"/>
      <c r="BK23" s="230"/>
      <c r="BL23" s="230"/>
      <c r="BM23" s="230"/>
      <c r="BN23" s="230"/>
      <c r="BO23" s="230"/>
      <c r="BP23" s="230"/>
      <c r="BQ23" s="230"/>
      <c r="BR23" s="230"/>
      <c r="BS23" s="230"/>
      <c r="BT23" s="230"/>
      <c r="BU23" s="230"/>
      <c r="BV23" s="231"/>
      <c r="BW23" s="231"/>
      <c r="BX23" s="231"/>
      <c r="BY23" s="230"/>
      <c r="BZ23" s="230"/>
      <c r="CA23" s="230"/>
      <c r="CB23" s="231"/>
      <c r="CC23" s="230"/>
      <c r="CD23" s="231"/>
      <c r="CE23" s="230"/>
      <c r="CF23" s="230"/>
      <c r="CG23" s="230"/>
      <c r="CH23" s="232"/>
      <c r="CI23" s="230"/>
      <c r="CJ23" s="230"/>
      <c r="CK23" s="230"/>
      <c r="CL23" s="230"/>
      <c r="CM23" s="230"/>
      <c r="CN23" s="232"/>
      <c r="CO23" s="230"/>
      <c r="CP23" s="230"/>
      <c r="CQ23" s="230"/>
      <c r="CR23" s="233"/>
      <c r="CS23" s="233"/>
      <c r="CT23" s="234"/>
      <c r="CU23" s="235"/>
      <c r="CV23" s="234"/>
      <c r="CW23" s="233"/>
      <c r="CX23" s="233"/>
      <c r="CY23" s="233"/>
      <c r="DB23" s="224"/>
      <c r="DE23" s="224"/>
      <c r="DF23" s="224"/>
      <c r="DG23" s="224">
        <v>0</v>
      </c>
      <c r="DH23" s="215" t="e">
        <v>#DIV/0!</v>
      </c>
      <c r="DI23" s="212"/>
      <c r="DJ23" s="212"/>
      <c r="DK23" s="213"/>
      <c r="DL23" s="213"/>
      <c r="DM23" s="212"/>
      <c r="DN23" s="213"/>
      <c r="DO23" s="212"/>
      <c r="DP23" s="212"/>
      <c r="DQ23" s="212"/>
      <c r="DR23" s="212"/>
      <c r="DS23" s="213"/>
      <c r="DT23" s="213"/>
      <c r="DU23" s="212"/>
      <c r="DV23" s="212"/>
      <c r="DW23" s="212"/>
      <c r="DX23" s="212"/>
      <c r="DY23" s="212"/>
      <c r="DZ23" s="212"/>
      <c r="EA23" s="212"/>
      <c r="EB23" s="212"/>
      <c r="EC23" s="212"/>
      <c r="ED23" s="212"/>
      <c r="EE23" s="212"/>
      <c r="EF23" s="212"/>
      <c r="EG23" s="213"/>
      <c r="EH23" s="212"/>
      <c r="EI23" s="212"/>
      <c r="EJ23" s="212"/>
      <c r="EK23" s="212"/>
      <c r="EL23" s="212"/>
      <c r="EM23" s="212"/>
      <c r="EN23" s="212"/>
      <c r="EO23" s="212"/>
      <c r="EP23" s="212"/>
      <c r="EQ23" s="212"/>
      <c r="ER23" s="212"/>
      <c r="ES23" s="212"/>
      <c r="ET23" s="212"/>
      <c r="EU23" s="212"/>
      <c r="EV23" s="212"/>
      <c r="EW23" s="212"/>
      <c r="EX23" s="212"/>
      <c r="EY23" s="212"/>
      <c r="EZ23" s="212"/>
      <c r="FA23" s="212"/>
      <c r="FB23" s="212"/>
      <c r="FC23" s="212"/>
      <c r="FD23" s="212"/>
      <c r="FE23" s="212"/>
      <c r="FF23" s="212"/>
      <c r="FG23" s="212"/>
      <c r="FH23" s="212"/>
      <c r="FI23" s="212"/>
      <c r="FJ23" s="212"/>
      <c r="FK23" s="212"/>
      <c r="FL23" s="212"/>
      <c r="FM23" s="216"/>
      <c r="FN23" s="212"/>
      <c r="FO23" s="212"/>
      <c r="FP23" s="212"/>
      <c r="FQ23" s="212"/>
      <c r="FR23" s="212"/>
      <c r="FS23" s="212"/>
      <c r="FT23" s="212"/>
      <c r="FU23" s="212"/>
      <c r="FV23" s="212"/>
      <c r="FW23" s="212"/>
      <c r="FX23" s="212"/>
      <c r="FY23" s="212"/>
      <c r="FZ23" s="212"/>
      <c r="GA23" s="212"/>
      <c r="GB23" s="212"/>
      <c r="GC23" s="212"/>
      <c r="GD23" s="212"/>
      <c r="GE23" s="212"/>
      <c r="GF23" s="213"/>
      <c r="GG23" s="214"/>
      <c r="GH23" s="213"/>
      <c r="GI23" s="212"/>
      <c r="GJ23" s="212"/>
      <c r="GK23" s="212"/>
      <c r="GL23" s="212"/>
      <c r="GM23" s="212"/>
      <c r="GN23" s="213"/>
      <c r="GO23" s="213"/>
      <c r="GP23" s="212"/>
      <c r="GQ23" s="213" t="s">
        <v>382</v>
      </c>
      <c r="GR23" s="212">
        <v>0</v>
      </c>
      <c r="GS23" s="213"/>
      <c r="GT23" s="213"/>
      <c r="GU23" s="213"/>
      <c r="GV23" s="213"/>
      <c r="GW23" s="213" t="s">
        <v>383</v>
      </c>
      <c r="GX23" s="215" t="e">
        <v>#DIV/0!</v>
      </c>
      <c r="HA23" s="224"/>
      <c r="HB23" s="224"/>
      <c r="HC23" s="224"/>
      <c r="HM23" s="236"/>
      <c r="HP23" s="224"/>
      <c r="HT23" s="236"/>
      <c r="ID23" s="237"/>
      <c r="IJ23" s="224"/>
      <c r="IK23" s="237"/>
      <c r="IL23" s="224"/>
    </row>
    <row r="24" spans="3:246" s="223" customFormat="1">
      <c r="C24" s="224"/>
      <c r="D24" s="224"/>
      <c r="E24" s="224"/>
      <c r="F24" s="224"/>
      <c r="G24" s="222"/>
      <c r="H24" s="224"/>
      <c r="I24" s="224"/>
      <c r="J24" s="224"/>
      <c r="K24" s="224"/>
      <c r="L24" s="224"/>
      <c r="M24" s="224"/>
      <c r="N24" s="224"/>
      <c r="O24" s="224"/>
      <c r="P24" s="224"/>
      <c r="Q24" s="224"/>
      <c r="R24" s="224"/>
      <c r="S24" s="213"/>
      <c r="T24" s="213"/>
      <c r="U24" s="213"/>
      <c r="V24" s="213"/>
      <c r="W24" s="213"/>
      <c r="X24" s="213"/>
      <c r="Y24" s="222"/>
      <c r="Z24" s="225"/>
      <c r="AA24" s="225"/>
      <c r="AB24" s="226"/>
      <c r="AC24" s="226"/>
      <c r="AD24" s="227"/>
      <c r="AE24" s="228"/>
      <c r="AF24" s="228"/>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30"/>
      <c r="BC24" s="230"/>
      <c r="BD24" s="230"/>
      <c r="BE24" s="230"/>
      <c r="BF24" s="230"/>
      <c r="BG24" s="230"/>
      <c r="BH24" s="230"/>
      <c r="BI24" s="230"/>
      <c r="BJ24" s="230"/>
      <c r="BK24" s="230"/>
      <c r="BL24" s="230"/>
      <c r="BM24" s="230"/>
      <c r="BN24" s="230"/>
      <c r="BO24" s="230"/>
      <c r="BP24" s="230"/>
      <c r="BQ24" s="230"/>
      <c r="BR24" s="230"/>
      <c r="BS24" s="230"/>
      <c r="BT24" s="230"/>
      <c r="BU24" s="230"/>
      <c r="BV24" s="231"/>
      <c r="BW24" s="231"/>
      <c r="BX24" s="231"/>
      <c r="BY24" s="230"/>
      <c r="BZ24" s="230"/>
      <c r="CA24" s="230"/>
      <c r="CB24" s="231"/>
      <c r="CC24" s="230"/>
      <c r="CD24" s="231"/>
      <c r="CE24" s="230"/>
      <c r="CF24" s="230"/>
      <c r="CG24" s="230"/>
      <c r="CH24" s="232"/>
      <c r="CI24" s="230"/>
      <c r="CJ24" s="230"/>
      <c r="CK24" s="230"/>
      <c r="CL24" s="230"/>
      <c r="CM24" s="230"/>
      <c r="CN24" s="232"/>
      <c r="CO24" s="230"/>
      <c r="CP24" s="230"/>
      <c r="CQ24" s="230"/>
      <c r="CR24" s="233"/>
      <c r="CS24" s="233"/>
      <c r="CT24" s="234"/>
      <c r="CU24" s="235"/>
      <c r="CV24" s="234"/>
      <c r="CW24" s="233"/>
      <c r="CX24" s="233"/>
      <c r="CY24" s="233"/>
      <c r="DB24" s="224"/>
      <c r="DE24" s="224"/>
      <c r="DF24" s="224"/>
      <c r="DG24" s="224">
        <v>0</v>
      </c>
      <c r="DH24" s="215" t="e">
        <v>#DIV/0!</v>
      </c>
      <c r="DI24" s="212"/>
      <c r="DJ24" s="212"/>
      <c r="DK24" s="213"/>
      <c r="DL24" s="213"/>
      <c r="DM24" s="212"/>
      <c r="DN24" s="213"/>
      <c r="DO24" s="212"/>
      <c r="DP24" s="212"/>
      <c r="DQ24" s="212"/>
      <c r="DR24" s="212"/>
      <c r="DS24" s="213"/>
      <c r="DT24" s="213"/>
      <c r="DU24" s="212"/>
      <c r="DV24" s="212"/>
      <c r="DW24" s="212"/>
      <c r="DX24" s="212"/>
      <c r="DY24" s="212"/>
      <c r="DZ24" s="212"/>
      <c r="EA24" s="212"/>
      <c r="EB24" s="212"/>
      <c r="EC24" s="212"/>
      <c r="ED24" s="212"/>
      <c r="EE24" s="212"/>
      <c r="EF24" s="212"/>
      <c r="EG24" s="213"/>
      <c r="EH24" s="212"/>
      <c r="EI24" s="212"/>
      <c r="EJ24" s="212"/>
      <c r="EK24" s="212"/>
      <c r="EL24" s="212"/>
      <c r="EM24" s="212"/>
      <c r="EN24" s="212"/>
      <c r="EO24" s="212"/>
      <c r="EP24" s="212"/>
      <c r="EQ24" s="212"/>
      <c r="ER24" s="212"/>
      <c r="ES24" s="212"/>
      <c r="ET24" s="212"/>
      <c r="EU24" s="212"/>
      <c r="EV24" s="212"/>
      <c r="EW24" s="212"/>
      <c r="EX24" s="212"/>
      <c r="EY24" s="212"/>
      <c r="EZ24" s="212"/>
      <c r="FA24" s="212"/>
      <c r="FB24" s="212"/>
      <c r="FC24" s="212"/>
      <c r="FD24" s="212"/>
      <c r="FE24" s="212"/>
      <c r="FF24" s="212"/>
      <c r="FG24" s="212"/>
      <c r="FH24" s="212"/>
      <c r="FI24" s="212"/>
      <c r="FJ24" s="212"/>
      <c r="FK24" s="212"/>
      <c r="FL24" s="212"/>
      <c r="FM24" s="216"/>
      <c r="FN24" s="212"/>
      <c r="FO24" s="212"/>
      <c r="FP24" s="212"/>
      <c r="FQ24" s="212"/>
      <c r="FR24" s="212"/>
      <c r="FS24" s="212"/>
      <c r="FT24" s="212"/>
      <c r="FU24" s="212"/>
      <c r="FV24" s="212"/>
      <c r="FW24" s="212"/>
      <c r="FX24" s="212"/>
      <c r="FY24" s="212"/>
      <c r="FZ24" s="212"/>
      <c r="GA24" s="212"/>
      <c r="GB24" s="212"/>
      <c r="GC24" s="212"/>
      <c r="GD24" s="212"/>
      <c r="GE24" s="212"/>
      <c r="GF24" s="213"/>
      <c r="GG24" s="214"/>
      <c r="GH24" s="213"/>
      <c r="GI24" s="212"/>
      <c r="GJ24" s="212"/>
      <c r="GK24" s="212"/>
      <c r="GL24" s="212"/>
      <c r="GM24" s="212"/>
      <c r="GN24" s="213"/>
      <c r="GO24" s="213"/>
      <c r="GP24" s="212"/>
      <c r="GQ24" s="213" t="s">
        <v>382</v>
      </c>
      <c r="GR24" s="212">
        <v>0</v>
      </c>
      <c r="GS24" s="213"/>
      <c r="GT24" s="213"/>
      <c r="GU24" s="213"/>
      <c r="GV24" s="213"/>
      <c r="GW24" s="213" t="s">
        <v>383</v>
      </c>
      <c r="GX24" s="215" t="e">
        <v>#DIV/0!</v>
      </c>
      <c r="HA24" s="224"/>
      <c r="HB24" s="224"/>
      <c r="HC24" s="224"/>
      <c r="HM24" s="236"/>
      <c r="HP24" s="224"/>
      <c r="HT24" s="236"/>
      <c r="ID24" s="237"/>
      <c r="IJ24" s="224"/>
      <c r="IK24" s="237"/>
      <c r="IL24" s="224"/>
    </row>
    <row r="25" spans="3:246" s="223" customFormat="1">
      <c r="C25" s="224"/>
      <c r="D25" s="224"/>
      <c r="E25" s="224"/>
      <c r="F25" s="224"/>
      <c r="G25" s="222"/>
      <c r="H25" s="224"/>
      <c r="I25" s="224"/>
      <c r="J25" s="224"/>
      <c r="K25" s="224"/>
      <c r="L25" s="224"/>
      <c r="M25" s="224"/>
      <c r="N25" s="224"/>
      <c r="O25" s="224"/>
      <c r="P25" s="224"/>
      <c r="Q25" s="224"/>
      <c r="R25" s="224"/>
      <c r="S25" s="213"/>
      <c r="T25" s="213"/>
      <c r="U25" s="213"/>
      <c r="V25" s="213"/>
      <c r="W25" s="213"/>
      <c r="X25" s="213"/>
      <c r="Y25" s="222"/>
      <c r="Z25" s="225"/>
      <c r="AA25" s="225"/>
      <c r="AB25" s="226"/>
      <c r="AC25" s="226"/>
      <c r="AD25" s="227"/>
      <c r="AE25" s="228"/>
      <c r="AF25" s="228"/>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30"/>
      <c r="BC25" s="230"/>
      <c r="BD25" s="230"/>
      <c r="BE25" s="230"/>
      <c r="BF25" s="230"/>
      <c r="BG25" s="230"/>
      <c r="BH25" s="230"/>
      <c r="BI25" s="230"/>
      <c r="BJ25" s="230"/>
      <c r="BK25" s="230"/>
      <c r="BL25" s="230"/>
      <c r="BM25" s="230"/>
      <c r="BN25" s="230"/>
      <c r="BO25" s="230"/>
      <c r="BP25" s="230"/>
      <c r="BQ25" s="230"/>
      <c r="BR25" s="230"/>
      <c r="BS25" s="230"/>
      <c r="BT25" s="230"/>
      <c r="BU25" s="230"/>
      <c r="BV25" s="231"/>
      <c r="BW25" s="231"/>
      <c r="BX25" s="231"/>
      <c r="BY25" s="230"/>
      <c r="BZ25" s="230"/>
      <c r="CA25" s="230"/>
      <c r="CB25" s="231"/>
      <c r="CC25" s="230"/>
      <c r="CD25" s="231"/>
      <c r="CE25" s="230"/>
      <c r="CF25" s="230"/>
      <c r="CG25" s="230"/>
      <c r="CH25" s="232"/>
      <c r="CI25" s="230"/>
      <c r="CJ25" s="230"/>
      <c r="CK25" s="230"/>
      <c r="CL25" s="230"/>
      <c r="CM25" s="230"/>
      <c r="CN25" s="232"/>
      <c r="CO25" s="230"/>
      <c r="CP25" s="230"/>
      <c r="CQ25" s="230"/>
      <c r="CR25" s="233"/>
      <c r="CS25" s="233"/>
      <c r="CT25" s="234"/>
      <c r="CU25" s="235"/>
      <c r="CV25" s="234"/>
      <c r="CW25" s="233"/>
      <c r="CX25" s="233"/>
      <c r="CY25" s="233"/>
      <c r="DB25" s="224"/>
      <c r="DE25" s="224"/>
      <c r="DF25" s="224"/>
      <c r="DG25" s="224">
        <v>0</v>
      </c>
      <c r="DH25" s="215" t="e">
        <v>#DIV/0!</v>
      </c>
      <c r="DI25" s="212"/>
      <c r="DJ25" s="212"/>
      <c r="DK25" s="213"/>
      <c r="DL25" s="213"/>
      <c r="DM25" s="212"/>
      <c r="DN25" s="213"/>
      <c r="DO25" s="212"/>
      <c r="DP25" s="212"/>
      <c r="DQ25" s="212"/>
      <c r="DR25" s="212"/>
      <c r="DS25" s="213"/>
      <c r="DT25" s="213"/>
      <c r="DU25" s="212"/>
      <c r="DV25" s="212"/>
      <c r="DW25" s="212"/>
      <c r="DX25" s="212"/>
      <c r="DY25" s="212"/>
      <c r="DZ25" s="212"/>
      <c r="EA25" s="212"/>
      <c r="EB25" s="212"/>
      <c r="EC25" s="212"/>
      <c r="ED25" s="212"/>
      <c r="EE25" s="212"/>
      <c r="EF25" s="212"/>
      <c r="EG25" s="213"/>
      <c r="EH25" s="212"/>
      <c r="EI25" s="212"/>
      <c r="EJ25" s="212"/>
      <c r="EK25" s="212"/>
      <c r="EL25" s="212"/>
      <c r="EM25" s="212"/>
      <c r="EN25" s="212"/>
      <c r="EO25" s="212"/>
      <c r="EP25" s="212"/>
      <c r="EQ25" s="212"/>
      <c r="ER25" s="212"/>
      <c r="ES25" s="212"/>
      <c r="ET25" s="212"/>
      <c r="EU25" s="212"/>
      <c r="EV25" s="212"/>
      <c r="EW25" s="212"/>
      <c r="EX25" s="212"/>
      <c r="EY25" s="212"/>
      <c r="EZ25" s="212"/>
      <c r="FA25" s="212"/>
      <c r="FB25" s="212"/>
      <c r="FC25" s="212"/>
      <c r="FD25" s="212"/>
      <c r="FE25" s="212"/>
      <c r="FF25" s="212"/>
      <c r="FG25" s="212"/>
      <c r="FH25" s="212"/>
      <c r="FI25" s="212"/>
      <c r="FJ25" s="212"/>
      <c r="FK25" s="212"/>
      <c r="FL25" s="212"/>
      <c r="FM25" s="216"/>
      <c r="FN25" s="212"/>
      <c r="FO25" s="212"/>
      <c r="FP25" s="212"/>
      <c r="FQ25" s="212"/>
      <c r="FR25" s="212"/>
      <c r="FS25" s="212"/>
      <c r="FT25" s="212"/>
      <c r="FU25" s="212"/>
      <c r="FV25" s="212"/>
      <c r="FW25" s="212"/>
      <c r="FX25" s="212"/>
      <c r="FY25" s="212"/>
      <c r="FZ25" s="212"/>
      <c r="GA25" s="212"/>
      <c r="GB25" s="212"/>
      <c r="GC25" s="212"/>
      <c r="GD25" s="212"/>
      <c r="GE25" s="212"/>
      <c r="GF25" s="213"/>
      <c r="GG25" s="214"/>
      <c r="GH25" s="213"/>
      <c r="GI25" s="212"/>
      <c r="GJ25" s="212"/>
      <c r="GK25" s="212"/>
      <c r="GL25" s="212"/>
      <c r="GM25" s="212"/>
      <c r="GN25" s="213"/>
      <c r="GO25" s="213"/>
      <c r="GP25" s="212"/>
      <c r="GQ25" s="213" t="s">
        <v>382</v>
      </c>
      <c r="GR25" s="212">
        <v>0</v>
      </c>
      <c r="GS25" s="213"/>
      <c r="GT25" s="213"/>
      <c r="GU25" s="213"/>
      <c r="GV25" s="213"/>
      <c r="GW25" s="213" t="s">
        <v>383</v>
      </c>
      <c r="GX25" s="215" t="e">
        <v>#DIV/0!</v>
      </c>
      <c r="HA25" s="224"/>
      <c r="HB25" s="224"/>
      <c r="HC25" s="224"/>
      <c r="HM25" s="236"/>
      <c r="HP25" s="224"/>
      <c r="HT25" s="236"/>
      <c r="ID25" s="237"/>
      <c r="IJ25" s="224"/>
      <c r="IK25" s="237"/>
      <c r="IL25" s="224"/>
    </row>
    <row r="26" spans="3:246" s="223" customFormat="1">
      <c r="C26" s="224"/>
      <c r="D26" s="224"/>
      <c r="E26" s="224"/>
      <c r="F26" s="224"/>
      <c r="G26" s="222"/>
      <c r="H26" s="224"/>
      <c r="I26" s="224"/>
      <c r="J26" s="224"/>
      <c r="K26" s="224"/>
      <c r="L26" s="224"/>
      <c r="M26" s="224"/>
      <c r="N26" s="224"/>
      <c r="O26" s="224"/>
      <c r="P26" s="224"/>
      <c r="Q26" s="224"/>
      <c r="R26" s="224"/>
      <c r="S26" s="213"/>
      <c r="T26" s="213"/>
      <c r="U26" s="213"/>
      <c r="V26" s="213"/>
      <c r="W26" s="213"/>
      <c r="X26" s="213"/>
      <c r="Y26" s="222"/>
      <c r="Z26" s="225"/>
      <c r="AA26" s="225"/>
      <c r="AB26" s="226"/>
      <c r="AC26" s="226"/>
      <c r="AD26" s="227"/>
      <c r="AE26" s="228"/>
      <c r="AF26" s="228"/>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30"/>
      <c r="BC26" s="230"/>
      <c r="BD26" s="230"/>
      <c r="BE26" s="230"/>
      <c r="BF26" s="230"/>
      <c r="BG26" s="230"/>
      <c r="BH26" s="230"/>
      <c r="BI26" s="230"/>
      <c r="BJ26" s="230"/>
      <c r="BK26" s="230"/>
      <c r="BL26" s="230"/>
      <c r="BM26" s="230"/>
      <c r="BN26" s="230"/>
      <c r="BO26" s="230"/>
      <c r="BP26" s="230"/>
      <c r="BQ26" s="230"/>
      <c r="BR26" s="230"/>
      <c r="BS26" s="230"/>
      <c r="BT26" s="230"/>
      <c r="BU26" s="230"/>
      <c r="BV26" s="231"/>
      <c r="BW26" s="231"/>
      <c r="BX26" s="231"/>
      <c r="BY26" s="230"/>
      <c r="BZ26" s="230"/>
      <c r="CA26" s="230"/>
      <c r="CB26" s="231"/>
      <c r="CC26" s="230"/>
      <c r="CD26" s="231"/>
      <c r="CE26" s="230"/>
      <c r="CF26" s="230"/>
      <c r="CG26" s="230"/>
      <c r="CH26" s="232"/>
      <c r="CI26" s="230"/>
      <c r="CJ26" s="230"/>
      <c r="CK26" s="230"/>
      <c r="CL26" s="230"/>
      <c r="CM26" s="230"/>
      <c r="CN26" s="232"/>
      <c r="CO26" s="230"/>
      <c r="CP26" s="230"/>
      <c r="CQ26" s="230"/>
      <c r="CR26" s="233"/>
      <c r="CS26" s="233"/>
      <c r="CT26" s="234"/>
      <c r="CU26" s="235"/>
      <c r="CV26" s="234"/>
      <c r="CW26" s="233"/>
      <c r="CX26" s="233"/>
      <c r="CY26" s="233"/>
      <c r="DB26" s="224"/>
      <c r="DE26" s="224"/>
      <c r="DF26" s="224"/>
      <c r="DG26" s="224">
        <v>0</v>
      </c>
      <c r="DH26" s="215" t="e">
        <v>#DIV/0!</v>
      </c>
      <c r="DI26" s="212"/>
      <c r="DJ26" s="212"/>
      <c r="DK26" s="213"/>
      <c r="DL26" s="213"/>
      <c r="DM26" s="212"/>
      <c r="DN26" s="213"/>
      <c r="DO26" s="212"/>
      <c r="DP26" s="212"/>
      <c r="DQ26" s="212"/>
      <c r="DR26" s="212"/>
      <c r="DS26" s="213"/>
      <c r="DT26" s="213"/>
      <c r="DU26" s="212"/>
      <c r="DV26" s="212"/>
      <c r="DW26" s="212"/>
      <c r="DX26" s="212"/>
      <c r="DY26" s="212"/>
      <c r="DZ26" s="212"/>
      <c r="EA26" s="212"/>
      <c r="EB26" s="212"/>
      <c r="EC26" s="212"/>
      <c r="ED26" s="212"/>
      <c r="EE26" s="212"/>
      <c r="EF26" s="212"/>
      <c r="EG26" s="213"/>
      <c r="EH26" s="212"/>
      <c r="EI26" s="212"/>
      <c r="EJ26" s="212"/>
      <c r="EK26" s="212"/>
      <c r="EL26" s="212"/>
      <c r="EM26" s="212"/>
      <c r="EN26" s="212"/>
      <c r="EO26" s="212"/>
      <c r="EP26" s="212"/>
      <c r="EQ26" s="212"/>
      <c r="ER26" s="212"/>
      <c r="ES26" s="212"/>
      <c r="ET26" s="212"/>
      <c r="EU26" s="212"/>
      <c r="EV26" s="212"/>
      <c r="EW26" s="212"/>
      <c r="EX26" s="212"/>
      <c r="EY26" s="212"/>
      <c r="EZ26" s="212"/>
      <c r="FA26" s="212"/>
      <c r="FB26" s="212"/>
      <c r="FC26" s="212"/>
      <c r="FD26" s="212"/>
      <c r="FE26" s="212"/>
      <c r="FF26" s="212"/>
      <c r="FG26" s="212"/>
      <c r="FH26" s="212"/>
      <c r="FI26" s="212"/>
      <c r="FJ26" s="212"/>
      <c r="FK26" s="212"/>
      <c r="FL26" s="212"/>
      <c r="FM26" s="216"/>
      <c r="FN26" s="212"/>
      <c r="FO26" s="212"/>
      <c r="FP26" s="212"/>
      <c r="FQ26" s="212"/>
      <c r="FR26" s="212"/>
      <c r="FS26" s="212"/>
      <c r="FT26" s="212"/>
      <c r="FU26" s="212"/>
      <c r="FV26" s="212"/>
      <c r="FW26" s="212"/>
      <c r="FX26" s="212"/>
      <c r="FY26" s="212"/>
      <c r="FZ26" s="212"/>
      <c r="GA26" s="212"/>
      <c r="GB26" s="212"/>
      <c r="GC26" s="212"/>
      <c r="GD26" s="212"/>
      <c r="GE26" s="212"/>
      <c r="GF26" s="213"/>
      <c r="GG26" s="214"/>
      <c r="GH26" s="213"/>
      <c r="GI26" s="212"/>
      <c r="GJ26" s="212"/>
      <c r="GK26" s="212"/>
      <c r="GL26" s="212"/>
      <c r="GM26" s="212"/>
      <c r="GN26" s="213"/>
      <c r="GO26" s="213"/>
      <c r="GP26" s="212"/>
      <c r="GQ26" s="213" t="s">
        <v>382</v>
      </c>
      <c r="GR26" s="212">
        <v>0</v>
      </c>
      <c r="GS26" s="213"/>
      <c r="GT26" s="213"/>
      <c r="GU26" s="213"/>
      <c r="GV26" s="213"/>
      <c r="GW26" s="213" t="s">
        <v>383</v>
      </c>
      <c r="GX26" s="215" t="e">
        <v>#DIV/0!</v>
      </c>
      <c r="HA26" s="224"/>
      <c r="HB26" s="224"/>
      <c r="HC26" s="224"/>
      <c r="HM26" s="236"/>
      <c r="HP26" s="224"/>
      <c r="HT26" s="236"/>
      <c r="ID26" s="237"/>
      <c r="IJ26" s="224"/>
      <c r="IK26" s="237"/>
      <c r="IL26" s="224"/>
    </row>
    <row r="27" spans="3:246" s="223" customFormat="1">
      <c r="C27" s="224"/>
      <c r="D27" s="224"/>
      <c r="E27" s="224"/>
      <c r="F27" s="224"/>
      <c r="G27" s="222"/>
      <c r="H27" s="224"/>
      <c r="I27" s="224"/>
      <c r="J27" s="224"/>
      <c r="K27" s="224"/>
      <c r="L27" s="224"/>
      <c r="M27" s="224"/>
      <c r="N27" s="224"/>
      <c r="O27" s="224"/>
      <c r="P27" s="224"/>
      <c r="Q27" s="224"/>
      <c r="R27" s="224"/>
      <c r="S27" s="213"/>
      <c r="T27" s="213"/>
      <c r="U27" s="213"/>
      <c r="V27" s="213"/>
      <c r="W27" s="213"/>
      <c r="X27" s="213"/>
      <c r="Y27" s="222"/>
      <c r="Z27" s="225"/>
      <c r="AA27" s="225"/>
      <c r="AB27" s="226"/>
      <c r="AC27" s="226"/>
      <c r="AD27" s="227"/>
      <c r="AE27" s="228"/>
      <c r="AF27" s="228"/>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30"/>
      <c r="BC27" s="230"/>
      <c r="BD27" s="230"/>
      <c r="BE27" s="230"/>
      <c r="BF27" s="230"/>
      <c r="BG27" s="230"/>
      <c r="BH27" s="230"/>
      <c r="BI27" s="230"/>
      <c r="BJ27" s="230"/>
      <c r="BK27" s="230"/>
      <c r="BL27" s="230"/>
      <c r="BM27" s="230"/>
      <c r="BN27" s="230"/>
      <c r="BO27" s="230"/>
      <c r="BP27" s="230"/>
      <c r="BQ27" s="230"/>
      <c r="BR27" s="230"/>
      <c r="BS27" s="230"/>
      <c r="BT27" s="230"/>
      <c r="BU27" s="230"/>
      <c r="BV27" s="231"/>
      <c r="BW27" s="231"/>
      <c r="BX27" s="231"/>
      <c r="BY27" s="230"/>
      <c r="BZ27" s="230"/>
      <c r="CA27" s="230"/>
      <c r="CB27" s="231"/>
      <c r="CC27" s="230"/>
      <c r="CD27" s="231"/>
      <c r="CE27" s="230"/>
      <c r="CF27" s="230"/>
      <c r="CG27" s="230"/>
      <c r="CH27" s="232"/>
      <c r="CI27" s="230"/>
      <c r="CJ27" s="230"/>
      <c r="CK27" s="230"/>
      <c r="CL27" s="230"/>
      <c r="CM27" s="230"/>
      <c r="CN27" s="232"/>
      <c r="CO27" s="230"/>
      <c r="CP27" s="230"/>
      <c r="CQ27" s="230"/>
      <c r="CR27" s="233"/>
      <c r="CS27" s="233"/>
      <c r="CT27" s="234"/>
      <c r="CU27" s="235"/>
      <c r="CV27" s="234"/>
      <c r="CW27" s="233"/>
      <c r="CX27" s="233"/>
      <c r="CY27" s="233"/>
      <c r="DB27" s="224"/>
      <c r="DE27" s="224"/>
      <c r="DF27" s="224"/>
      <c r="DG27" s="224">
        <v>0</v>
      </c>
      <c r="DH27" s="215" t="e">
        <v>#DIV/0!</v>
      </c>
      <c r="DI27" s="212"/>
      <c r="DJ27" s="212"/>
      <c r="DK27" s="213"/>
      <c r="DL27" s="213"/>
      <c r="DM27" s="212"/>
      <c r="DN27" s="213"/>
      <c r="DO27" s="212"/>
      <c r="DP27" s="212"/>
      <c r="DQ27" s="212"/>
      <c r="DR27" s="212"/>
      <c r="DS27" s="213"/>
      <c r="DT27" s="213"/>
      <c r="DU27" s="212"/>
      <c r="DV27" s="212"/>
      <c r="DW27" s="212"/>
      <c r="DX27" s="212"/>
      <c r="DY27" s="212"/>
      <c r="DZ27" s="212"/>
      <c r="EA27" s="212"/>
      <c r="EB27" s="212"/>
      <c r="EC27" s="212"/>
      <c r="ED27" s="212"/>
      <c r="EE27" s="212"/>
      <c r="EF27" s="212"/>
      <c r="EG27" s="213"/>
      <c r="EH27" s="212"/>
      <c r="EI27" s="212"/>
      <c r="EJ27" s="212"/>
      <c r="EK27" s="212"/>
      <c r="EL27" s="212"/>
      <c r="EM27" s="212"/>
      <c r="EN27" s="212"/>
      <c r="EO27" s="212"/>
      <c r="EP27" s="212"/>
      <c r="EQ27" s="212"/>
      <c r="ER27" s="212"/>
      <c r="ES27" s="212"/>
      <c r="ET27" s="212"/>
      <c r="EU27" s="212"/>
      <c r="EV27" s="212"/>
      <c r="EW27" s="212"/>
      <c r="EX27" s="212"/>
      <c r="EY27" s="212"/>
      <c r="EZ27" s="212"/>
      <c r="FA27" s="212"/>
      <c r="FB27" s="212"/>
      <c r="FC27" s="212"/>
      <c r="FD27" s="212"/>
      <c r="FE27" s="212"/>
      <c r="FF27" s="212"/>
      <c r="FG27" s="212"/>
      <c r="FH27" s="212"/>
      <c r="FI27" s="212"/>
      <c r="FJ27" s="212"/>
      <c r="FK27" s="212"/>
      <c r="FL27" s="212"/>
      <c r="FM27" s="216"/>
      <c r="FN27" s="212"/>
      <c r="FO27" s="212"/>
      <c r="FP27" s="212"/>
      <c r="FQ27" s="212"/>
      <c r="FR27" s="212"/>
      <c r="FS27" s="212"/>
      <c r="FT27" s="212"/>
      <c r="FU27" s="212"/>
      <c r="FV27" s="212"/>
      <c r="FW27" s="212"/>
      <c r="FX27" s="212"/>
      <c r="FY27" s="212"/>
      <c r="FZ27" s="212"/>
      <c r="GA27" s="212"/>
      <c r="GB27" s="212"/>
      <c r="GC27" s="212"/>
      <c r="GD27" s="212"/>
      <c r="GE27" s="212"/>
      <c r="GF27" s="213"/>
      <c r="GG27" s="214"/>
      <c r="GH27" s="213"/>
      <c r="GI27" s="212"/>
      <c r="GJ27" s="212"/>
      <c r="GK27" s="212"/>
      <c r="GL27" s="212"/>
      <c r="GM27" s="212"/>
      <c r="GN27" s="213"/>
      <c r="GO27" s="213"/>
      <c r="GP27" s="212"/>
      <c r="GQ27" s="213" t="s">
        <v>382</v>
      </c>
      <c r="GR27" s="212">
        <v>0</v>
      </c>
      <c r="GS27" s="213"/>
      <c r="GT27" s="213"/>
      <c r="GU27" s="213"/>
      <c r="GV27" s="213"/>
      <c r="GW27" s="213" t="s">
        <v>383</v>
      </c>
      <c r="GX27" s="215" t="e">
        <v>#DIV/0!</v>
      </c>
      <c r="HA27" s="224"/>
      <c r="HB27" s="224"/>
      <c r="HC27" s="224"/>
      <c r="HM27" s="236"/>
      <c r="HP27" s="224"/>
      <c r="HT27" s="236"/>
      <c r="ID27" s="237"/>
      <c r="IJ27" s="224"/>
      <c r="IK27" s="237"/>
      <c r="IL27" s="224"/>
    </row>
    <row r="28" spans="3:246" s="223" customFormat="1">
      <c r="C28" s="224"/>
      <c r="D28" s="224"/>
      <c r="E28" s="224"/>
      <c r="F28" s="224"/>
      <c r="G28" s="222"/>
      <c r="H28" s="224"/>
      <c r="I28" s="224"/>
      <c r="J28" s="224"/>
      <c r="K28" s="224"/>
      <c r="L28" s="224"/>
      <c r="M28" s="224"/>
      <c r="N28" s="224"/>
      <c r="O28" s="224"/>
      <c r="P28" s="224"/>
      <c r="Q28" s="224"/>
      <c r="R28" s="224"/>
      <c r="S28" s="213"/>
      <c r="T28" s="213"/>
      <c r="U28" s="213"/>
      <c r="V28" s="213"/>
      <c r="W28" s="213"/>
      <c r="X28" s="213"/>
      <c r="Y28" s="222"/>
      <c r="Z28" s="225"/>
      <c r="AA28" s="225"/>
      <c r="AB28" s="226"/>
      <c r="AC28" s="226"/>
      <c r="AD28" s="227"/>
      <c r="AE28" s="228"/>
      <c r="AF28" s="228"/>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30"/>
      <c r="BC28" s="230"/>
      <c r="BD28" s="230"/>
      <c r="BE28" s="230"/>
      <c r="BF28" s="230"/>
      <c r="BG28" s="230"/>
      <c r="BH28" s="230"/>
      <c r="BI28" s="230"/>
      <c r="BJ28" s="230"/>
      <c r="BK28" s="230"/>
      <c r="BL28" s="230"/>
      <c r="BM28" s="230"/>
      <c r="BN28" s="230"/>
      <c r="BO28" s="230"/>
      <c r="BP28" s="230"/>
      <c r="BQ28" s="230"/>
      <c r="BR28" s="230"/>
      <c r="BS28" s="230"/>
      <c r="BT28" s="230"/>
      <c r="BU28" s="230"/>
      <c r="BV28" s="231"/>
      <c r="BW28" s="231"/>
      <c r="BX28" s="231"/>
      <c r="BY28" s="230"/>
      <c r="BZ28" s="230"/>
      <c r="CA28" s="230"/>
      <c r="CB28" s="231"/>
      <c r="CC28" s="230"/>
      <c r="CD28" s="231"/>
      <c r="CE28" s="230"/>
      <c r="CF28" s="230"/>
      <c r="CG28" s="230"/>
      <c r="CH28" s="232"/>
      <c r="CI28" s="230"/>
      <c r="CJ28" s="230"/>
      <c r="CK28" s="230"/>
      <c r="CL28" s="230"/>
      <c r="CM28" s="230"/>
      <c r="CN28" s="232"/>
      <c r="CO28" s="230"/>
      <c r="CP28" s="230"/>
      <c r="CQ28" s="230"/>
      <c r="CR28" s="233"/>
      <c r="CS28" s="233"/>
      <c r="CT28" s="234"/>
      <c r="CU28" s="235"/>
      <c r="CV28" s="234"/>
      <c r="CW28" s="233"/>
      <c r="CX28" s="233"/>
      <c r="CY28" s="233"/>
      <c r="DB28" s="224"/>
      <c r="DE28" s="224"/>
      <c r="DF28" s="224"/>
      <c r="DG28" s="224">
        <v>0</v>
      </c>
      <c r="DH28" s="215" t="e">
        <v>#DIV/0!</v>
      </c>
      <c r="DI28" s="212"/>
      <c r="DJ28" s="212"/>
      <c r="DK28" s="213"/>
      <c r="DL28" s="213"/>
      <c r="DM28" s="212"/>
      <c r="DN28" s="213"/>
      <c r="DO28" s="212"/>
      <c r="DP28" s="212"/>
      <c r="DQ28" s="212"/>
      <c r="DR28" s="212"/>
      <c r="DS28" s="213"/>
      <c r="DT28" s="213"/>
      <c r="DU28" s="212"/>
      <c r="DV28" s="212"/>
      <c r="DW28" s="212"/>
      <c r="DX28" s="212"/>
      <c r="DY28" s="212"/>
      <c r="DZ28" s="212"/>
      <c r="EA28" s="212"/>
      <c r="EB28" s="212"/>
      <c r="EC28" s="212"/>
      <c r="ED28" s="212"/>
      <c r="EE28" s="212"/>
      <c r="EF28" s="212"/>
      <c r="EG28" s="213"/>
      <c r="EH28" s="212"/>
      <c r="EI28" s="212"/>
      <c r="EJ28" s="212"/>
      <c r="EK28" s="212"/>
      <c r="EL28" s="212"/>
      <c r="EM28" s="212"/>
      <c r="EN28" s="212"/>
      <c r="EO28" s="212"/>
      <c r="EP28" s="212"/>
      <c r="EQ28" s="212"/>
      <c r="ER28" s="212"/>
      <c r="ES28" s="212"/>
      <c r="ET28" s="212"/>
      <c r="EU28" s="212"/>
      <c r="EV28" s="212"/>
      <c r="EW28" s="212"/>
      <c r="EX28" s="212"/>
      <c r="EY28" s="212"/>
      <c r="EZ28" s="212"/>
      <c r="FA28" s="212"/>
      <c r="FB28" s="212"/>
      <c r="FC28" s="212"/>
      <c r="FD28" s="212"/>
      <c r="FE28" s="212"/>
      <c r="FF28" s="212"/>
      <c r="FG28" s="212"/>
      <c r="FH28" s="212"/>
      <c r="FI28" s="212"/>
      <c r="FJ28" s="212"/>
      <c r="FK28" s="212"/>
      <c r="FL28" s="212"/>
      <c r="FM28" s="216"/>
      <c r="FN28" s="212"/>
      <c r="FO28" s="212"/>
      <c r="FP28" s="212"/>
      <c r="FQ28" s="212"/>
      <c r="FR28" s="212"/>
      <c r="FS28" s="212"/>
      <c r="FT28" s="212"/>
      <c r="FU28" s="212"/>
      <c r="FV28" s="212"/>
      <c r="FW28" s="212"/>
      <c r="FX28" s="212"/>
      <c r="FY28" s="212"/>
      <c r="FZ28" s="212"/>
      <c r="GA28" s="212"/>
      <c r="GB28" s="212"/>
      <c r="GC28" s="212"/>
      <c r="GD28" s="212"/>
      <c r="GE28" s="212"/>
      <c r="GF28" s="213"/>
      <c r="GG28" s="214"/>
      <c r="GH28" s="213"/>
      <c r="GI28" s="212"/>
      <c r="GJ28" s="212"/>
      <c r="GK28" s="212"/>
      <c r="GL28" s="212"/>
      <c r="GM28" s="212"/>
      <c r="GN28" s="213"/>
      <c r="GO28" s="213"/>
      <c r="GP28" s="212"/>
      <c r="GQ28" s="213" t="s">
        <v>382</v>
      </c>
      <c r="GR28" s="212">
        <v>0</v>
      </c>
      <c r="GS28" s="213"/>
      <c r="GT28" s="213"/>
      <c r="GU28" s="213"/>
      <c r="GV28" s="213"/>
      <c r="GW28" s="213" t="s">
        <v>383</v>
      </c>
      <c r="GX28" s="215" t="e">
        <v>#DIV/0!</v>
      </c>
      <c r="HA28" s="224"/>
      <c r="HB28" s="224"/>
      <c r="HC28" s="224"/>
      <c r="HM28" s="236"/>
      <c r="HP28" s="224"/>
      <c r="HT28" s="236"/>
      <c r="ID28" s="237"/>
      <c r="IJ28" s="224"/>
      <c r="IK28" s="237"/>
      <c r="IL28" s="224"/>
    </row>
    <row r="29" spans="3:246" s="223" customFormat="1">
      <c r="C29" s="224"/>
      <c r="D29" s="224"/>
      <c r="E29" s="224"/>
      <c r="F29" s="224"/>
      <c r="G29" s="222"/>
      <c r="H29" s="224"/>
      <c r="I29" s="224"/>
      <c r="J29" s="224"/>
      <c r="K29" s="224"/>
      <c r="L29" s="224"/>
      <c r="M29" s="224"/>
      <c r="N29" s="224"/>
      <c r="O29" s="224"/>
      <c r="P29" s="224"/>
      <c r="Q29" s="224"/>
      <c r="R29" s="224"/>
      <c r="S29" s="213"/>
      <c r="T29" s="213"/>
      <c r="U29" s="213"/>
      <c r="V29" s="213"/>
      <c r="W29" s="213"/>
      <c r="X29" s="213"/>
      <c r="Y29" s="222"/>
      <c r="Z29" s="225"/>
      <c r="AA29" s="225"/>
      <c r="AB29" s="226"/>
      <c r="AC29" s="226"/>
      <c r="AD29" s="227"/>
      <c r="AE29" s="228"/>
      <c r="AF29" s="228"/>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30"/>
      <c r="BC29" s="230"/>
      <c r="BD29" s="230"/>
      <c r="BE29" s="230"/>
      <c r="BF29" s="230"/>
      <c r="BG29" s="230"/>
      <c r="BH29" s="230"/>
      <c r="BI29" s="230"/>
      <c r="BJ29" s="230"/>
      <c r="BK29" s="230"/>
      <c r="BL29" s="230"/>
      <c r="BM29" s="230"/>
      <c r="BN29" s="230"/>
      <c r="BO29" s="230"/>
      <c r="BP29" s="230"/>
      <c r="BQ29" s="230"/>
      <c r="BR29" s="230"/>
      <c r="BS29" s="230"/>
      <c r="BT29" s="230"/>
      <c r="BU29" s="230"/>
      <c r="BV29" s="231"/>
      <c r="BW29" s="231"/>
      <c r="BX29" s="231"/>
      <c r="BY29" s="230"/>
      <c r="BZ29" s="230"/>
      <c r="CA29" s="230"/>
      <c r="CB29" s="231"/>
      <c r="CC29" s="230"/>
      <c r="CD29" s="231"/>
      <c r="CE29" s="230"/>
      <c r="CF29" s="230"/>
      <c r="CG29" s="230"/>
      <c r="CH29" s="232"/>
      <c r="CI29" s="230"/>
      <c r="CJ29" s="230"/>
      <c r="CK29" s="230"/>
      <c r="CL29" s="230"/>
      <c r="CM29" s="230"/>
      <c r="CN29" s="232"/>
      <c r="CO29" s="230"/>
      <c r="CP29" s="230"/>
      <c r="CQ29" s="230"/>
      <c r="CR29" s="233"/>
      <c r="CS29" s="233"/>
      <c r="CT29" s="234"/>
      <c r="CU29" s="235"/>
      <c r="CV29" s="234"/>
      <c r="CW29" s="233"/>
      <c r="CX29" s="233"/>
      <c r="CY29" s="233"/>
      <c r="DB29" s="224"/>
      <c r="DE29" s="224"/>
      <c r="DF29" s="224"/>
      <c r="DG29" s="224">
        <v>0</v>
      </c>
      <c r="DH29" s="215" t="e">
        <v>#DIV/0!</v>
      </c>
      <c r="DI29" s="212"/>
      <c r="DJ29" s="212"/>
      <c r="DK29" s="213"/>
      <c r="DL29" s="213"/>
      <c r="DM29" s="212"/>
      <c r="DN29" s="213"/>
      <c r="DO29" s="212"/>
      <c r="DP29" s="212"/>
      <c r="DQ29" s="212"/>
      <c r="DR29" s="212"/>
      <c r="DS29" s="213"/>
      <c r="DT29" s="213"/>
      <c r="DU29" s="212"/>
      <c r="DV29" s="212"/>
      <c r="DW29" s="212"/>
      <c r="DX29" s="212"/>
      <c r="DY29" s="212"/>
      <c r="DZ29" s="212"/>
      <c r="EA29" s="212"/>
      <c r="EB29" s="212"/>
      <c r="EC29" s="212"/>
      <c r="ED29" s="212"/>
      <c r="EE29" s="212"/>
      <c r="EF29" s="212"/>
      <c r="EG29" s="213"/>
      <c r="EH29" s="212"/>
      <c r="EI29" s="212"/>
      <c r="EJ29" s="212"/>
      <c r="EK29" s="212"/>
      <c r="EL29" s="212"/>
      <c r="EM29" s="212"/>
      <c r="EN29" s="212"/>
      <c r="EO29" s="212"/>
      <c r="EP29" s="212"/>
      <c r="EQ29" s="212"/>
      <c r="ER29" s="212"/>
      <c r="ES29" s="212"/>
      <c r="ET29" s="212"/>
      <c r="EU29" s="212"/>
      <c r="EV29" s="212"/>
      <c r="EW29" s="212"/>
      <c r="EX29" s="212"/>
      <c r="EY29" s="212"/>
      <c r="EZ29" s="212"/>
      <c r="FA29" s="212"/>
      <c r="FB29" s="212"/>
      <c r="FC29" s="212"/>
      <c r="FD29" s="212"/>
      <c r="FE29" s="212"/>
      <c r="FF29" s="212"/>
      <c r="FG29" s="212"/>
      <c r="FH29" s="212"/>
      <c r="FI29" s="212"/>
      <c r="FJ29" s="212"/>
      <c r="FK29" s="212"/>
      <c r="FL29" s="212"/>
      <c r="FM29" s="216"/>
      <c r="FN29" s="212"/>
      <c r="FO29" s="212"/>
      <c r="FP29" s="212"/>
      <c r="FQ29" s="212"/>
      <c r="FR29" s="212"/>
      <c r="FS29" s="212"/>
      <c r="FT29" s="212"/>
      <c r="FU29" s="212"/>
      <c r="FV29" s="212"/>
      <c r="FW29" s="212"/>
      <c r="FX29" s="212"/>
      <c r="FY29" s="212"/>
      <c r="FZ29" s="212"/>
      <c r="GA29" s="212"/>
      <c r="GB29" s="212"/>
      <c r="GC29" s="212"/>
      <c r="GD29" s="212"/>
      <c r="GE29" s="212"/>
      <c r="GF29" s="213"/>
      <c r="GG29" s="214"/>
      <c r="GH29" s="213"/>
      <c r="GI29" s="212"/>
      <c r="GJ29" s="212"/>
      <c r="GK29" s="212"/>
      <c r="GL29" s="212"/>
      <c r="GM29" s="212"/>
      <c r="GN29" s="213"/>
      <c r="GO29" s="213"/>
      <c r="GP29" s="212"/>
      <c r="GQ29" s="213" t="s">
        <v>382</v>
      </c>
      <c r="GR29" s="212">
        <v>0</v>
      </c>
      <c r="GS29" s="213"/>
      <c r="GT29" s="213"/>
      <c r="GU29" s="213"/>
      <c r="GV29" s="213"/>
      <c r="GW29" s="213" t="s">
        <v>383</v>
      </c>
      <c r="GX29" s="215" t="e">
        <v>#DIV/0!</v>
      </c>
      <c r="HA29" s="224"/>
      <c r="HB29" s="224"/>
      <c r="HC29" s="224"/>
      <c r="HM29" s="236"/>
      <c r="HP29" s="224"/>
      <c r="HT29" s="236"/>
      <c r="ID29" s="237"/>
      <c r="IJ29" s="224"/>
      <c r="IK29" s="237"/>
      <c r="IL29" s="224"/>
    </row>
    <row r="30" spans="3:246" s="223" customFormat="1">
      <c r="C30" s="224"/>
      <c r="D30" s="224"/>
      <c r="E30" s="224"/>
      <c r="F30" s="224"/>
      <c r="G30" s="222"/>
      <c r="H30" s="224"/>
      <c r="I30" s="224"/>
      <c r="J30" s="224"/>
      <c r="K30" s="224"/>
      <c r="L30" s="224"/>
      <c r="M30" s="224"/>
      <c r="N30" s="224"/>
      <c r="O30" s="224"/>
      <c r="P30" s="224"/>
      <c r="Q30" s="224"/>
      <c r="R30" s="224"/>
      <c r="S30" s="213"/>
      <c r="T30" s="213"/>
      <c r="U30" s="213"/>
      <c r="V30" s="213"/>
      <c r="W30" s="213"/>
      <c r="X30" s="213"/>
      <c r="Y30" s="222"/>
      <c r="Z30" s="225"/>
      <c r="AA30" s="225"/>
      <c r="AB30" s="226"/>
      <c r="AC30" s="226"/>
      <c r="AD30" s="227"/>
      <c r="AE30" s="228"/>
      <c r="AF30" s="228"/>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30"/>
      <c r="BC30" s="230"/>
      <c r="BD30" s="230"/>
      <c r="BE30" s="230"/>
      <c r="BF30" s="230"/>
      <c r="BG30" s="230"/>
      <c r="BH30" s="230"/>
      <c r="BI30" s="230"/>
      <c r="BJ30" s="230"/>
      <c r="BK30" s="230"/>
      <c r="BL30" s="230"/>
      <c r="BM30" s="230"/>
      <c r="BN30" s="230"/>
      <c r="BO30" s="230"/>
      <c r="BP30" s="230"/>
      <c r="BQ30" s="230"/>
      <c r="BR30" s="230"/>
      <c r="BS30" s="230"/>
      <c r="BT30" s="230"/>
      <c r="BU30" s="230"/>
      <c r="BV30" s="231"/>
      <c r="BW30" s="231"/>
      <c r="BX30" s="231"/>
      <c r="BY30" s="230"/>
      <c r="BZ30" s="230"/>
      <c r="CA30" s="230"/>
      <c r="CB30" s="231"/>
      <c r="CC30" s="230"/>
      <c r="CD30" s="231"/>
      <c r="CE30" s="230"/>
      <c r="CF30" s="230"/>
      <c r="CG30" s="230"/>
      <c r="CH30" s="232"/>
      <c r="CI30" s="230"/>
      <c r="CJ30" s="230"/>
      <c r="CK30" s="230"/>
      <c r="CL30" s="230"/>
      <c r="CM30" s="230"/>
      <c r="CN30" s="232"/>
      <c r="CO30" s="230"/>
      <c r="CP30" s="230"/>
      <c r="CQ30" s="230"/>
      <c r="CR30" s="233"/>
      <c r="CS30" s="233"/>
      <c r="CT30" s="234"/>
      <c r="CU30" s="235"/>
      <c r="CV30" s="234"/>
      <c r="CW30" s="233"/>
      <c r="CX30" s="233"/>
      <c r="CY30" s="233"/>
      <c r="DB30" s="224"/>
      <c r="DE30" s="224"/>
      <c r="DF30" s="224"/>
      <c r="DG30" s="224">
        <v>0</v>
      </c>
      <c r="DH30" s="215" t="e">
        <v>#DIV/0!</v>
      </c>
      <c r="DI30" s="212"/>
      <c r="DJ30" s="212"/>
      <c r="DK30" s="213"/>
      <c r="DL30" s="213"/>
      <c r="DM30" s="212"/>
      <c r="DN30" s="213"/>
      <c r="DO30" s="212"/>
      <c r="DP30" s="212"/>
      <c r="DQ30" s="212"/>
      <c r="DR30" s="212"/>
      <c r="DS30" s="213"/>
      <c r="DT30" s="213"/>
      <c r="DU30" s="212"/>
      <c r="DV30" s="212"/>
      <c r="DW30" s="212"/>
      <c r="DX30" s="212"/>
      <c r="DY30" s="212"/>
      <c r="DZ30" s="212"/>
      <c r="EA30" s="212"/>
      <c r="EB30" s="212"/>
      <c r="EC30" s="212"/>
      <c r="ED30" s="212"/>
      <c r="EE30" s="212"/>
      <c r="EF30" s="212"/>
      <c r="EG30" s="213"/>
      <c r="EH30" s="212"/>
      <c r="EI30" s="212"/>
      <c r="EJ30" s="212"/>
      <c r="EK30" s="212"/>
      <c r="EL30" s="212"/>
      <c r="EM30" s="212"/>
      <c r="EN30" s="212"/>
      <c r="EO30" s="212"/>
      <c r="EP30" s="212"/>
      <c r="EQ30" s="212"/>
      <c r="ER30" s="212"/>
      <c r="ES30" s="212"/>
      <c r="ET30" s="212"/>
      <c r="EU30" s="212"/>
      <c r="EV30" s="212"/>
      <c r="EW30" s="212"/>
      <c r="EX30" s="212"/>
      <c r="EY30" s="212"/>
      <c r="EZ30" s="212"/>
      <c r="FA30" s="212"/>
      <c r="FB30" s="212"/>
      <c r="FC30" s="212"/>
      <c r="FD30" s="212"/>
      <c r="FE30" s="212"/>
      <c r="FF30" s="212"/>
      <c r="FG30" s="212"/>
      <c r="FH30" s="212"/>
      <c r="FI30" s="212"/>
      <c r="FJ30" s="212"/>
      <c r="FK30" s="212"/>
      <c r="FL30" s="212"/>
      <c r="FM30" s="216"/>
      <c r="FN30" s="212"/>
      <c r="FO30" s="212"/>
      <c r="FP30" s="212"/>
      <c r="FQ30" s="212"/>
      <c r="FR30" s="212"/>
      <c r="FS30" s="212"/>
      <c r="FT30" s="212"/>
      <c r="FU30" s="212"/>
      <c r="FV30" s="212"/>
      <c r="FW30" s="212"/>
      <c r="FX30" s="212"/>
      <c r="FY30" s="212"/>
      <c r="FZ30" s="212"/>
      <c r="GA30" s="212"/>
      <c r="GB30" s="212"/>
      <c r="GC30" s="212"/>
      <c r="GD30" s="212"/>
      <c r="GE30" s="212"/>
      <c r="GF30" s="213"/>
      <c r="GG30" s="214"/>
      <c r="GH30" s="213"/>
      <c r="GI30" s="212"/>
      <c r="GJ30" s="212"/>
      <c r="GK30" s="212"/>
      <c r="GL30" s="212"/>
      <c r="GM30" s="212"/>
      <c r="GN30" s="213"/>
      <c r="GO30" s="213"/>
      <c r="GP30" s="212"/>
      <c r="GQ30" s="213" t="s">
        <v>382</v>
      </c>
      <c r="GR30" s="212">
        <v>0</v>
      </c>
      <c r="GS30" s="213"/>
      <c r="GT30" s="213"/>
      <c r="GU30" s="213"/>
      <c r="GV30" s="213"/>
      <c r="GW30" s="213" t="s">
        <v>383</v>
      </c>
      <c r="GX30" s="215" t="e">
        <v>#DIV/0!</v>
      </c>
      <c r="HA30" s="224"/>
      <c r="HB30" s="224"/>
      <c r="HC30" s="224"/>
      <c r="HM30" s="236"/>
      <c r="HP30" s="224"/>
      <c r="HT30" s="236"/>
      <c r="ID30" s="237"/>
      <c r="IJ30" s="224"/>
      <c r="IK30" s="237"/>
      <c r="IL30" s="224"/>
    </row>
    <row r="31" spans="3:246" s="223" customFormat="1">
      <c r="C31" s="224"/>
      <c r="D31" s="224"/>
      <c r="E31" s="224"/>
      <c r="F31" s="224"/>
      <c r="G31" s="222"/>
      <c r="H31" s="224"/>
      <c r="I31" s="224"/>
      <c r="J31" s="224"/>
      <c r="K31" s="224"/>
      <c r="L31" s="224"/>
      <c r="M31" s="224"/>
      <c r="N31" s="224"/>
      <c r="O31" s="224"/>
      <c r="P31" s="224"/>
      <c r="Q31" s="224"/>
      <c r="R31" s="224"/>
      <c r="S31" s="213"/>
      <c r="T31" s="213"/>
      <c r="U31" s="213"/>
      <c r="V31" s="213"/>
      <c r="W31" s="213"/>
      <c r="X31" s="213"/>
      <c r="Y31" s="222"/>
      <c r="Z31" s="225"/>
      <c r="AA31" s="225"/>
      <c r="AB31" s="226"/>
      <c r="AC31" s="226"/>
      <c r="AD31" s="227"/>
      <c r="AE31" s="228"/>
      <c r="AF31" s="228"/>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30"/>
      <c r="BC31" s="230"/>
      <c r="BD31" s="230"/>
      <c r="BE31" s="230"/>
      <c r="BF31" s="230"/>
      <c r="BG31" s="230"/>
      <c r="BH31" s="230"/>
      <c r="BI31" s="230"/>
      <c r="BJ31" s="230"/>
      <c r="BK31" s="230"/>
      <c r="BL31" s="230"/>
      <c r="BM31" s="230"/>
      <c r="BN31" s="230"/>
      <c r="BO31" s="230"/>
      <c r="BP31" s="230"/>
      <c r="BQ31" s="230"/>
      <c r="BR31" s="230"/>
      <c r="BS31" s="230"/>
      <c r="BT31" s="230"/>
      <c r="BU31" s="230"/>
      <c r="BV31" s="231"/>
      <c r="BW31" s="231"/>
      <c r="BX31" s="231"/>
      <c r="BY31" s="230"/>
      <c r="BZ31" s="230"/>
      <c r="CA31" s="230"/>
      <c r="CB31" s="231"/>
      <c r="CC31" s="230"/>
      <c r="CD31" s="231"/>
      <c r="CE31" s="230"/>
      <c r="CF31" s="230"/>
      <c r="CG31" s="230"/>
      <c r="CH31" s="232"/>
      <c r="CI31" s="230"/>
      <c r="CJ31" s="230"/>
      <c r="CK31" s="230"/>
      <c r="CL31" s="230"/>
      <c r="CM31" s="230"/>
      <c r="CN31" s="232"/>
      <c r="CO31" s="230"/>
      <c r="CP31" s="230"/>
      <c r="CQ31" s="230"/>
      <c r="CR31" s="233"/>
      <c r="CS31" s="233"/>
      <c r="CT31" s="234"/>
      <c r="CU31" s="235"/>
      <c r="CV31" s="234"/>
      <c r="CW31" s="233"/>
      <c r="CX31" s="233"/>
      <c r="CY31" s="233"/>
      <c r="DB31" s="224"/>
      <c r="DE31" s="224"/>
      <c r="DF31" s="224"/>
      <c r="DG31" s="224">
        <v>0</v>
      </c>
      <c r="DH31" s="215" t="e">
        <v>#DIV/0!</v>
      </c>
      <c r="DI31" s="212"/>
      <c r="DJ31" s="212"/>
      <c r="DK31" s="213"/>
      <c r="DL31" s="213"/>
      <c r="DM31" s="212"/>
      <c r="DN31" s="213"/>
      <c r="DO31" s="212"/>
      <c r="DP31" s="212"/>
      <c r="DQ31" s="212"/>
      <c r="DR31" s="212"/>
      <c r="DS31" s="213"/>
      <c r="DT31" s="213"/>
      <c r="DU31" s="212"/>
      <c r="DV31" s="212"/>
      <c r="DW31" s="212"/>
      <c r="DX31" s="212"/>
      <c r="DY31" s="212"/>
      <c r="DZ31" s="212"/>
      <c r="EA31" s="212"/>
      <c r="EB31" s="212"/>
      <c r="EC31" s="212"/>
      <c r="ED31" s="212"/>
      <c r="EE31" s="212"/>
      <c r="EF31" s="212"/>
      <c r="EG31" s="213"/>
      <c r="EH31" s="212"/>
      <c r="EI31" s="212"/>
      <c r="EJ31" s="212"/>
      <c r="EK31" s="212"/>
      <c r="EL31" s="212"/>
      <c r="EM31" s="212"/>
      <c r="EN31" s="212"/>
      <c r="EO31" s="212"/>
      <c r="EP31" s="212"/>
      <c r="EQ31" s="212"/>
      <c r="ER31" s="212"/>
      <c r="ES31" s="212"/>
      <c r="ET31" s="212"/>
      <c r="EU31" s="212"/>
      <c r="EV31" s="212"/>
      <c r="EW31" s="212"/>
      <c r="EX31" s="212"/>
      <c r="EY31" s="212"/>
      <c r="EZ31" s="212"/>
      <c r="FA31" s="212"/>
      <c r="FB31" s="212"/>
      <c r="FC31" s="212"/>
      <c r="FD31" s="212"/>
      <c r="FE31" s="212"/>
      <c r="FF31" s="212"/>
      <c r="FG31" s="212"/>
      <c r="FH31" s="212"/>
      <c r="FI31" s="212"/>
      <c r="FJ31" s="212"/>
      <c r="FK31" s="212"/>
      <c r="FL31" s="212"/>
      <c r="FM31" s="216"/>
      <c r="FN31" s="212"/>
      <c r="FO31" s="212"/>
      <c r="FP31" s="212"/>
      <c r="FQ31" s="212"/>
      <c r="FR31" s="212"/>
      <c r="FS31" s="212"/>
      <c r="FT31" s="212"/>
      <c r="FU31" s="212"/>
      <c r="FV31" s="212"/>
      <c r="FW31" s="212"/>
      <c r="FX31" s="212"/>
      <c r="FY31" s="212"/>
      <c r="FZ31" s="212"/>
      <c r="GA31" s="212"/>
      <c r="GB31" s="212"/>
      <c r="GC31" s="212"/>
      <c r="GD31" s="212"/>
      <c r="GE31" s="212"/>
      <c r="GF31" s="213"/>
      <c r="GG31" s="214"/>
      <c r="GH31" s="213"/>
      <c r="GI31" s="212"/>
      <c r="GJ31" s="212"/>
      <c r="GK31" s="212"/>
      <c r="GL31" s="212"/>
      <c r="GM31" s="212"/>
      <c r="GN31" s="213"/>
      <c r="GO31" s="213"/>
      <c r="GP31" s="212"/>
      <c r="GQ31" s="213" t="s">
        <v>382</v>
      </c>
      <c r="GR31" s="212">
        <v>0</v>
      </c>
      <c r="GS31" s="213"/>
      <c r="GT31" s="213"/>
      <c r="GU31" s="213"/>
      <c r="GV31" s="213"/>
      <c r="GW31" s="213" t="s">
        <v>383</v>
      </c>
      <c r="GX31" s="215" t="e">
        <v>#DIV/0!</v>
      </c>
      <c r="HA31" s="224"/>
      <c r="HB31" s="224"/>
      <c r="HC31" s="224"/>
      <c r="HM31" s="236"/>
      <c r="HP31" s="224"/>
      <c r="HT31" s="236"/>
      <c r="ID31" s="237"/>
      <c r="IJ31" s="224"/>
      <c r="IK31" s="237"/>
      <c r="IL31" s="224"/>
    </row>
    <row r="32" spans="3:246" s="223" customFormat="1">
      <c r="C32" s="224"/>
      <c r="D32" s="224"/>
      <c r="E32" s="224"/>
      <c r="F32" s="224"/>
      <c r="G32" s="222"/>
      <c r="H32" s="224"/>
      <c r="I32" s="224"/>
      <c r="J32" s="224"/>
      <c r="K32" s="224"/>
      <c r="L32" s="224"/>
      <c r="M32" s="224"/>
      <c r="N32" s="224"/>
      <c r="O32" s="224"/>
      <c r="P32" s="224"/>
      <c r="Q32" s="224"/>
      <c r="R32" s="224"/>
      <c r="S32" s="213"/>
      <c r="T32" s="213"/>
      <c r="U32" s="213"/>
      <c r="V32" s="213"/>
      <c r="W32" s="213"/>
      <c r="X32" s="213"/>
      <c r="Y32" s="222"/>
      <c r="Z32" s="225"/>
      <c r="AA32" s="225"/>
      <c r="AB32" s="226"/>
      <c r="AC32" s="226"/>
      <c r="AD32" s="227"/>
      <c r="AE32" s="228"/>
      <c r="AF32" s="228"/>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30"/>
      <c r="BC32" s="230"/>
      <c r="BD32" s="230"/>
      <c r="BE32" s="230"/>
      <c r="BF32" s="230"/>
      <c r="BG32" s="230"/>
      <c r="BH32" s="230"/>
      <c r="BI32" s="230"/>
      <c r="BJ32" s="230"/>
      <c r="BK32" s="230"/>
      <c r="BL32" s="230"/>
      <c r="BM32" s="230"/>
      <c r="BN32" s="230"/>
      <c r="BO32" s="230"/>
      <c r="BP32" s="230"/>
      <c r="BQ32" s="230"/>
      <c r="BR32" s="230"/>
      <c r="BS32" s="230"/>
      <c r="BT32" s="230"/>
      <c r="BU32" s="230"/>
      <c r="BV32" s="231"/>
      <c r="BW32" s="231"/>
      <c r="BX32" s="231"/>
      <c r="BY32" s="230"/>
      <c r="BZ32" s="230"/>
      <c r="CA32" s="230"/>
      <c r="CB32" s="231"/>
      <c r="CC32" s="230"/>
      <c r="CD32" s="231"/>
      <c r="CE32" s="230"/>
      <c r="CF32" s="230"/>
      <c r="CG32" s="230"/>
      <c r="CH32" s="232"/>
      <c r="CI32" s="230"/>
      <c r="CJ32" s="230"/>
      <c r="CK32" s="230"/>
      <c r="CL32" s="230"/>
      <c r="CM32" s="230"/>
      <c r="CN32" s="232"/>
      <c r="CO32" s="230"/>
      <c r="CP32" s="230"/>
      <c r="CQ32" s="230"/>
      <c r="CR32" s="233"/>
      <c r="CS32" s="233"/>
      <c r="CT32" s="234"/>
      <c r="CU32" s="235"/>
      <c r="CV32" s="234"/>
      <c r="CW32" s="233"/>
      <c r="CX32" s="233"/>
      <c r="CY32" s="233"/>
      <c r="DB32" s="224"/>
      <c r="DE32" s="224"/>
      <c r="DF32" s="224"/>
      <c r="DG32" s="224">
        <v>0</v>
      </c>
      <c r="DH32" s="215" t="e">
        <v>#DIV/0!</v>
      </c>
      <c r="DI32" s="212"/>
      <c r="DJ32" s="212"/>
      <c r="DK32" s="213"/>
      <c r="DL32" s="213"/>
      <c r="DM32" s="212"/>
      <c r="DN32" s="213"/>
      <c r="DO32" s="212"/>
      <c r="DP32" s="212"/>
      <c r="DQ32" s="212"/>
      <c r="DR32" s="212"/>
      <c r="DS32" s="213"/>
      <c r="DT32" s="213"/>
      <c r="DU32" s="212"/>
      <c r="DV32" s="212"/>
      <c r="DW32" s="212"/>
      <c r="DX32" s="212"/>
      <c r="DY32" s="212"/>
      <c r="DZ32" s="212"/>
      <c r="EA32" s="212"/>
      <c r="EB32" s="212"/>
      <c r="EC32" s="212"/>
      <c r="ED32" s="212"/>
      <c r="EE32" s="212"/>
      <c r="EF32" s="212"/>
      <c r="EG32" s="213"/>
      <c r="EH32" s="212"/>
      <c r="EI32" s="212"/>
      <c r="EJ32" s="212"/>
      <c r="EK32" s="212"/>
      <c r="EL32" s="212"/>
      <c r="EM32" s="212"/>
      <c r="EN32" s="212"/>
      <c r="EO32" s="212"/>
      <c r="EP32" s="212"/>
      <c r="EQ32" s="212"/>
      <c r="ER32" s="212"/>
      <c r="ES32" s="212"/>
      <c r="ET32" s="212"/>
      <c r="EU32" s="212"/>
      <c r="EV32" s="212"/>
      <c r="EW32" s="212"/>
      <c r="EX32" s="212"/>
      <c r="EY32" s="212"/>
      <c r="EZ32" s="212"/>
      <c r="FA32" s="212"/>
      <c r="FB32" s="212"/>
      <c r="FC32" s="212"/>
      <c r="FD32" s="212"/>
      <c r="FE32" s="212"/>
      <c r="FF32" s="212"/>
      <c r="FG32" s="212"/>
      <c r="FH32" s="212"/>
      <c r="FI32" s="212"/>
      <c r="FJ32" s="212"/>
      <c r="FK32" s="212"/>
      <c r="FL32" s="212"/>
      <c r="FM32" s="216"/>
      <c r="FN32" s="212"/>
      <c r="FO32" s="212"/>
      <c r="FP32" s="212"/>
      <c r="FQ32" s="212"/>
      <c r="FR32" s="212"/>
      <c r="FS32" s="212"/>
      <c r="FT32" s="212"/>
      <c r="FU32" s="212"/>
      <c r="FV32" s="212"/>
      <c r="FW32" s="212"/>
      <c r="FX32" s="212"/>
      <c r="FY32" s="212"/>
      <c r="FZ32" s="212"/>
      <c r="GA32" s="212"/>
      <c r="GB32" s="212"/>
      <c r="GC32" s="212"/>
      <c r="GD32" s="212"/>
      <c r="GE32" s="212"/>
      <c r="GF32" s="213"/>
      <c r="GG32" s="214"/>
      <c r="GH32" s="213"/>
      <c r="GI32" s="212"/>
      <c r="GJ32" s="212"/>
      <c r="GK32" s="212"/>
      <c r="GL32" s="212"/>
      <c r="GM32" s="212"/>
      <c r="GN32" s="213"/>
      <c r="GO32" s="213"/>
      <c r="GP32" s="212"/>
      <c r="GQ32" s="213" t="s">
        <v>382</v>
      </c>
      <c r="GR32" s="212">
        <v>0</v>
      </c>
      <c r="GS32" s="213"/>
      <c r="GT32" s="213"/>
      <c r="GU32" s="213"/>
      <c r="GV32" s="213"/>
      <c r="GW32" s="213" t="s">
        <v>383</v>
      </c>
      <c r="GX32" s="215" t="e">
        <v>#DIV/0!</v>
      </c>
      <c r="HA32" s="224"/>
      <c r="HB32" s="224"/>
      <c r="HC32" s="224"/>
      <c r="HM32" s="236"/>
      <c r="HP32" s="224"/>
      <c r="HT32" s="236"/>
      <c r="ID32" s="237"/>
      <c r="IJ32" s="224"/>
      <c r="IK32" s="237"/>
      <c r="IL32" s="224"/>
    </row>
    <row r="33" spans="3:246" s="223" customFormat="1">
      <c r="C33" s="224"/>
      <c r="D33" s="224"/>
      <c r="E33" s="224"/>
      <c r="F33" s="224"/>
      <c r="G33" s="222"/>
      <c r="H33" s="224"/>
      <c r="I33" s="224"/>
      <c r="J33" s="224"/>
      <c r="K33" s="224"/>
      <c r="L33" s="224"/>
      <c r="M33" s="224"/>
      <c r="N33" s="224"/>
      <c r="O33" s="224"/>
      <c r="P33" s="224"/>
      <c r="Q33" s="224"/>
      <c r="R33" s="224"/>
      <c r="S33" s="213"/>
      <c r="T33" s="213"/>
      <c r="U33" s="213"/>
      <c r="V33" s="213"/>
      <c r="W33" s="213"/>
      <c r="X33" s="213"/>
      <c r="Y33" s="222"/>
      <c r="Z33" s="225"/>
      <c r="AA33" s="225"/>
      <c r="AB33" s="226"/>
      <c r="AC33" s="226"/>
      <c r="AD33" s="227"/>
      <c r="AE33" s="228"/>
      <c r="AF33" s="228"/>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30"/>
      <c r="BC33" s="230"/>
      <c r="BD33" s="230"/>
      <c r="BE33" s="230"/>
      <c r="BF33" s="230"/>
      <c r="BG33" s="230"/>
      <c r="BH33" s="230"/>
      <c r="BI33" s="230"/>
      <c r="BJ33" s="230"/>
      <c r="BK33" s="230"/>
      <c r="BL33" s="230"/>
      <c r="BM33" s="230"/>
      <c r="BN33" s="230"/>
      <c r="BO33" s="230"/>
      <c r="BP33" s="230"/>
      <c r="BQ33" s="230"/>
      <c r="BR33" s="230"/>
      <c r="BS33" s="230"/>
      <c r="BT33" s="230"/>
      <c r="BU33" s="230"/>
      <c r="BV33" s="231"/>
      <c r="BW33" s="231"/>
      <c r="BX33" s="231"/>
      <c r="BY33" s="230"/>
      <c r="BZ33" s="230"/>
      <c r="CA33" s="230"/>
      <c r="CB33" s="231"/>
      <c r="CC33" s="230"/>
      <c r="CD33" s="231"/>
      <c r="CE33" s="230"/>
      <c r="CF33" s="230"/>
      <c r="CG33" s="230"/>
      <c r="CH33" s="232"/>
      <c r="CI33" s="230"/>
      <c r="CJ33" s="230"/>
      <c r="CK33" s="230"/>
      <c r="CL33" s="230"/>
      <c r="CM33" s="230"/>
      <c r="CN33" s="232"/>
      <c r="CO33" s="230"/>
      <c r="CP33" s="230"/>
      <c r="CQ33" s="230"/>
      <c r="CR33" s="233"/>
      <c r="CS33" s="233"/>
      <c r="CT33" s="234"/>
      <c r="CU33" s="235"/>
      <c r="CV33" s="234"/>
      <c r="CW33" s="233"/>
      <c r="CX33" s="233"/>
      <c r="CY33" s="233"/>
      <c r="DB33" s="224"/>
      <c r="DE33" s="224"/>
      <c r="DF33" s="224"/>
      <c r="DG33" s="224">
        <v>0</v>
      </c>
      <c r="DH33" s="215" t="e">
        <v>#DIV/0!</v>
      </c>
      <c r="DI33" s="212"/>
      <c r="DJ33" s="212"/>
      <c r="DK33" s="213"/>
      <c r="DL33" s="213"/>
      <c r="DM33" s="212"/>
      <c r="DN33" s="213"/>
      <c r="DO33" s="212"/>
      <c r="DP33" s="212"/>
      <c r="DQ33" s="212"/>
      <c r="DR33" s="212"/>
      <c r="DS33" s="213"/>
      <c r="DT33" s="213"/>
      <c r="DU33" s="212"/>
      <c r="DV33" s="212"/>
      <c r="DW33" s="212"/>
      <c r="DX33" s="212"/>
      <c r="DY33" s="212"/>
      <c r="DZ33" s="212"/>
      <c r="EA33" s="212"/>
      <c r="EB33" s="212"/>
      <c r="EC33" s="212"/>
      <c r="ED33" s="212"/>
      <c r="EE33" s="212"/>
      <c r="EF33" s="212"/>
      <c r="EG33" s="213"/>
      <c r="EH33" s="212"/>
      <c r="EI33" s="212"/>
      <c r="EJ33" s="212"/>
      <c r="EK33" s="212"/>
      <c r="EL33" s="212"/>
      <c r="EM33" s="212"/>
      <c r="EN33" s="212"/>
      <c r="EO33" s="212"/>
      <c r="EP33" s="212"/>
      <c r="EQ33" s="212"/>
      <c r="ER33" s="212"/>
      <c r="ES33" s="212"/>
      <c r="ET33" s="212"/>
      <c r="EU33" s="212"/>
      <c r="EV33" s="212"/>
      <c r="EW33" s="212"/>
      <c r="EX33" s="212"/>
      <c r="EY33" s="212"/>
      <c r="EZ33" s="212"/>
      <c r="FA33" s="212"/>
      <c r="FB33" s="212"/>
      <c r="FC33" s="212"/>
      <c r="FD33" s="212"/>
      <c r="FE33" s="212"/>
      <c r="FF33" s="212"/>
      <c r="FG33" s="212"/>
      <c r="FH33" s="212"/>
      <c r="FI33" s="212"/>
      <c r="FJ33" s="212"/>
      <c r="FK33" s="212"/>
      <c r="FL33" s="212"/>
      <c r="FM33" s="216"/>
      <c r="FN33" s="212"/>
      <c r="FO33" s="212"/>
      <c r="FP33" s="212"/>
      <c r="FQ33" s="212"/>
      <c r="FR33" s="212"/>
      <c r="FS33" s="212"/>
      <c r="FT33" s="212"/>
      <c r="FU33" s="212"/>
      <c r="FV33" s="212"/>
      <c r="FW33" s="212"/>
      <c r="FX33" s="212"/>
      <c r="FY33" s="212"/>
      <c r="FZ33" s="212"/>
      <c r="GA33" s="212"/>
      <c r="GB33" s="212"/>
      <c r="GC33" s="212"/>
      <c r="GD33" s="212"/>
      <c r="GE33" s="212"/>
      <c r="GF33" s="213"/>
      <c r="GG33" s="214"/>
      <c r="GH33" s="213"/>
      <c r="GI33" s="212"/>
      <c r="GJ33" s="212"/>
      <c r="GK33" s="212"/>
      <c r="GL33" s="212"/>
      <c r="GM33" s="212"/>
      <c r="GN33" s="213"/>
      <c r="GO33" s="213"/>
      <c r="GP33" s="212"/>
      <c r="GQ33" s="213" t="s">
        <v>382</v>
      </c>
      <c r="GR33" s="212">
        <v>0</v>
      </c>
      <c r="GS33" s="213"/>
      <c r="GT33" s="213"/>
      <c r="GU33" s="213"/>
      <c r="GV33" s="213"/>
      <c r="GW33" s="213" t="s">
        <v>383</v>
      </c>
      <c r="GX33" s="215" t="e">
        <v>#DIV/0!</v>
      </c>
      <c r="HA33" s="224"/>
      <c r="HB33" s="224"/>
      <c r="HC33" s="224"/>
      <c r="HM33" s="236"/>
      <c r="HP33" s="224"/>
      <c r="HT33" s="236"/>
      <c r="ID33" s="237"/>
      <c r="IJ33" s="224"/>
      <c r="IK33" s="237"/>
      <c r="IL33" s="224"/>
    </row>
    <row r="34" spans="3:246" s="223" customFormat="1">
      <c r="C34" s="224"/>
      <c r="D34" s="224"/>
      <c r="E34" s="224"/>
      <c r="F34" s="224"/>
      <c r="G34" s="222"/>
      <c r="H34" s="224"/>
      <c r="I34" s="224"/>
      <c r="J34" s="224"/>
      <c r="K34" s="224"/>
      <c r="L34" s="224"/>
      <c r="M34" s="224"/>
      <c r="N34" s="224"/>
      <c r="O34" s="224"/>
      <c r="P34" s="224"/>
      <c r="Q34" s="224"/>
      <c r="R34" s="224"/>
      <c r="S34" s="213"/>
      <c r="T34" s="213"/>
      <c r="U34" s="213"/>
      <c r="V34" s="213"/>
      <c r="W34" s="213"/>
      <c r="X34" s="213"/>
      <c r="Y34" s="222"/>
      <c r="Z34" s="225"/>
      <c r="AA34" s="225"/>
      <c r="AB34" s="226"/>
      <c r="AC34" s="226"/>
      <c r="AD34" s="227"/>
      <c r="AE34" s="228"/>
      <c r="AF34" s="228"/>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30"/>
      <c r="BC34" s="230"/>
      <c r="BD34" s="230"/>
      <c r="BE34" s="230"/>
      <c r="BF34" s="230"/>
      <c r="BG34" s="230"/>
      <c r="BH34" s="230"/>
      <c r="BI34" s="230"/>
      <c r="BJ34" s="230"/>
      <c r="BK34" s="230"/>
      <c r="BL34" s="230"/>
      <c r="BM34" s="230"/>
      <c r="BN34" s="230"/>
      <c r="BO34" s="230"/>
      <c r="BP34" s="230"/>
      <c r="BQ34" s="230"/>
      <c r="BR34" s="230"/>
      <c r="BS34" s="230"/>
      <c r="BT34" s="230"/>
      <c r="BU34" s="230"/>
      <c r="BV34" s="231"/>
      <c r="BW34" s="231"/>
      <c r="BX34" s="231"/>
      <c r="BY34" s="230"/>
      <c r="BZ34" s="230"/>
      <c r="CA34" s="230"/>
      <c r="CB34" s="231"/>
      <c r="CC34" s="230"/>
      <c r="CD34" s="231"/>
      <c r="CE34" s="230"/>
      <c r="CF34" s="230"/>
      <c r="CG34" s="230"/>
      <c r="CH34" s="232"/>
      <c r="CI34" s="230"/>
      <c r="CJ34" s="230"/>
      <c r="CK34" s="230"/>
      <c r="CL34" s="230"/>
      <c r="CM34" s="230"/>
      <c r="CN34" s="232"/>
      <c r="CO34" s="230"/>
      <c r="CP34" s="230"/>
      <c r="CQ34" s="230"/>
      <c r="CR34" s="233"/>
      <c r="CS34" s="233"/>
      <c r="CT34" s="234"/>
      <c r="CU34" s="235"/>
      <c r="CV34" s="234"/>
      <c r="CW34" s="233"/>
      <c r="CX34" s="233"/>
      <c r="CY34" s="233"/>
      <c r="DB34" s="224"/>
      <c r="DE34" s="224"/>
      <c r="DF34" s="224"/>
      <c r="DG34" s="224">
        <v>0</v>
      </c>
      <c r="DH34" s="215" t="e">
        <v>#DIV/0!</v>
      </c>
      <c r="DI34" s="212"/>
      <c r="DJ34" s="212"/>
      <c r="DK34" s="213"/>
      <c r="DL34" s="213"/>
      <c r="DM34" s="212"/>
      <c r="DN34" s="213"/>
      <c r="DO34" s="212"/>
      <c r="DP34" s="212"/>
      <c r="DQ34" s="212"/>
      <c r="DR34" s="212"/>
      <c r="DS34" s="213"/>
      <c r="DT34" s="213"/>
      <c r="DU34" s="212"/>
      <c r="DV34" s="212"/>
      <c r="DW34" s="212"/>
      <c r="DX34" s="212"/>
      <c r="DY34" s="212"/>
      <c r="DZ34" s="212"/>
      <c r="EA34" s="212"/>
      <c r="EB34" s="212"/>
      <c r="EC34" s="212"/>
      <c r="ED34" s="212"/>
      <c r="EE34" s="212"/>
      <c r="EF34" s="212"/>
      <c r="EG34" s="213"/>
      <c r="EH34" s="212"/>
      <c r="EI34" s="212"/>
      <c r="EJ34" s="212"/>
      <c r="EK34" s="212"/>
      <c r="EL34" s="212"/>
      <c r="EM34" s="212"/>
      <c r="EN34" s="212"/>
      <c r="EO34" s="212"/>
      <c r="EP34" s="212"/>
      <c r="EQ34" s="212"/>
      <c r="ER34" s="212"/>
      <c r="ES34" s="212"/>
      <c r="ET34" s="212"/>
      <c r="EU34" s="212"/>
      <c r="EV34" s="212"/>
      <c r="EW34" s="212"/>
      <c r="EX34" s="212"/>
      <c r="EY34" s="212"/>
      <c r="EZ34" s="212"/>
      <c r="FA34" s="212"/>
      <c r="FB34" s="212"/>
      <c r="FC34" s="212"/>
      <c r="FD34" s="212"/>
      <c r="FE34" s="212"/>
      <c r="FF34" s="212"/>
      <c r="FG34" s="212"/>
      <c r="FH34" s="212"/>
      <c r="FI34" s="212"/>
      <c r="FJ34" s="212"/>
      <c r="FK34" s="212"/>
      <c r="FL34" s="212"/>
      <c r="FM34" s="216"/>
      <c r="FN34" s="212"/>
      <c r="FO34" s="212"/>
      <c r="FP34" s="212"/>
      <c r="FQ34" s="212"/>
      <c r="FR34" s="212"/>
      <c r="FS34" s="212"/>
      <c r="FT34" s="212"/>
      <c r="FU34" s="212"/>
      <c r="FV34" s="212"/>
      <c r="FW34" s="212"/>
      <c r="FX34" s="212"/>
      <c r="FY34" s="212"/>
      <c r="FZ34" s="212"/>
      <c r="GA34" s="212"/>
      <c r="GB34" s="212"/>
      <c r="GC34" s="212"/>
      <c r="GD34" s="212"/>
      <c r="GE34" s="212"/>
      <c r="GF34" s="213"/>
      <c r="GG34" s="214"/>
      <c r="GH34" s="213"/>
      <c r="GI34" s="212"/>
      <c r="GJ34" s="212"/>
      <c r="GK34" s="212"/>
      <c r="GL34" s="212"/>
      <c r="GM34" s="212"/>
      <c r="GN34" s="213"/>
      <c r="GO34" s="213"/>
      <c r="GP34" s="212"/>
      <c r="GQ34" s="213" t="s">
        <v>382</v>
      </c>
      <c r="GR34" s="212">
        <v>0</v>
      </c>
      <c r="GS34" s="213"/>
      <c r="GT34" s="213"/>
      <c r="GU34" s="213"/>
      <c r="GV34" s="213"/>
      <c r="GW34" s="213" t="s">
        <v>383</v>
      </c>
      <c r="GX34" s="215" t="e">
        <v>#DIV/0!</v>
      </c>
      <c r="HA34" s="224"/>
      <c r="HB34" s="224"/>
      <c r="HC34" s="224"/>
      <c r="HM34" s="236"/>
      <c r="HP34" s="224"/>
      <c r="HT34" s="236"/>
      <c r="ID34" s="237"/>
      <c r="IJ34" s="224"/>
      <c r="IK34" s="237"/>
      <c r="IL34" s="224"/>
    </row>
    <row r="35" spans="3:246" s="223" customFormat="1">
      <c r="C35" s="224"/>
      <c r="D35" s="224"/>
      <c r="E35" s="224"/>
      <c r="F35" s="224"/>
      <c r="G35" s="222"/>
      <c r="H35" s="224"/>
      <c r="I35" s="224"/>
      <c r="J35" s="224"/>
      <c r="K35" s="224"/>
      <c r="L35" s="224"/>
      <c r="M35" s="224"/>
      <c r="N35" s="224"/>
      <c r="O35" s="224"/>
      <c r="P35" s="224"/>
      <c r="Q35" s="224"/>
      <c r="R35" s="224"/>
      <c r="S35" s="213"/>
      <c r="T35" s="213"/>
      <c r="U35" s="213"/>
      <c r="V35" s="213"/>
      <c r="W35" s="213"/>
      <c r="X35" s="213"/>
      <c r="Y35" s="222"/>
      <c r="Z35" s="225"/>
      <c r="AA35" s="225"/>
      <c r="AB35" s="226"/>
      <c r="AC35" s="226"/>
      <c r="AD35" s="227"/>
      <c r="AE35" s="228"/>
      <c r="AF35" s="228"/>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30"/>
      <c r="BC35" s="230"/>
      <c r="BD35" s="230"/>
      <c r="BE35" s="230"/>
      <c r="BF35" s="230"/>
      <c r="BG35" s="230"/>
      <c r="BH35" s="230"/>
      <c r="BI35" s="230"/>
      <c r="BJ35" s="230"/>
      <c r="BK35" s="230"/>
      <c r="BL35" s="230"/>
      <c r="BM35" s="230"/>
      <c r="BN35" s="230"/>
      <c r="BO35" s="230"/>
      <c r="BP35" s="230"/>
      <c r="BQ35" s="230"/>
      <c r="BR35" s="230"/>
      <c r="BS35" s="230"/>
      <c r="BT35" s="230"/>
      <c r="BU35" s="230"/>
      <c r="BV35" s="231"/>
      <c r="BW35" s="231"/>
      <c r="BX35" s="231"/>
      <c r="BY35" s="230"/>
      <c r="BZ35" s="230"/>
      <c r="CA35" s="230"/>
      <c r="CB35" s="231"/>
      <c r="CC35" s="230"/>
      <c r="CD35" s="231"/>
      <c r="CE35" s="230"/>
      <c r="CF35" s="230"/>
      <c r="CG35" s="230"/>
      <c r="CH35" s="232"/>
      <c r="CI35" s="230"/>
      <c r="CJ35" s="230"/>
      <c r="CK35" s="230"/>
      <c r="CL35" s="230"/>
      <c r="CM35" s="230"/>
      <c r="CN35" s="232"/>
      <c r="CO35" s="230"/>
      <c r="CP35" s="230"/>
      <c r="CQ35" s="230"/>
      <c r="CR35" s="233"/>
      <c r="CS35" s="233"/>
      <c r="CT35" s="234"/>
      <c r="CU35" s="235"/>
      <c r="CV35" s="234"/>
      <c r="CW35" s="233"/>
      <c r="CX35" s="233"/>
      <c r="CY35" s="233"/>
      <c r="DB35" s="224"/>
      <c r="DE35" s="224"/>
      <c r="DF35" s="224"/>
      <c r="DG35" s="224">
        <v>0</v>
      </c>
      <c r="DH35" s="215" t="e">
        <v>#DIV/0!</v>
      </c>
      <c r="DI35" s="212"/>
      <c r="DJ35" s="212"/>
      <c r="DK35" s="213"/>
      <c r="DL35" s="213"/>
      <c r="DM35" s="212"/>
      <c r="DN35" s="213"/>
      <c r="DO35" s="212"/>
      <c r="DP35" s="212"/>
      <c r="DQ35" s="212"/>
      <c r="DR35" s="212"/>
      <c r="DS35" s="213"/>
      <c r="DT35" s="213"/>
      <c r="DU35" s="212"/>
      <c r="DV35" s="212"/>
      <c r="DW35" s="212"/>
      <c r="DX35" s="212"/>
      <c r="DY35" s="212"/>
      <c r="DZ35" s="212"/>
      <c r="EA35" s="212"/>
      <c r="EB35" s="212"/>
      <c r="EC35" s="212"/>
      <c r="ED35" s="212"/>
      <c r="EE35" s="212"/>
      <c r="EF35" s="212"/>
      <c r="EG35" s="213"/>
      <c r="EH35" s="212"/>
      <c r="EI35" s="212"/>
      <c r="EJ35" s="212"/>
      <c r="EK35" s="212"/>
      <c r="EL35" s="212"/>
      <c r="EM35" s="212"/>
      <c r="EN35" s="212"/>
      <c r="EO35" s="212"/>
      <c r="EP35" s="212"/>
      <c r="EQ35" s="212"/>
      <c r="ER35" s="212"/>
      <c r="ES35" s="212"/>
      <c r="ET35" s="212"/>
      <c r="EU35" s="212"/>
      <c r="EV35" s="212"/>
      <c r="EW35" s="212"/>
      <c r="EX35" s="212"/>
      <c r="EY35" s="212"/>
      <c r="EZ35" s="212"/>
      <c r="FA35" s="212"/>
      <c r="FB35" s="212"/>
      <c r="FC35" s="212"/>
      <c r="FD35" s="212"/>
      <c r="FE35" s="212"/>
      <c r="FF35" s="212"/>
      <c r="FG35" s="212"/>
      <c r="FH35" s="212"/>
      <c r="FI35" s="212"/>
      <c r="FJ35" s="212"/>
      <c r="FK35" s="212"/>
      <c r="FL35" s="212"/>
      <c r="FM35" s="216"/>
      <c r="FN35" s="212"/>
      <c r="FO35" s="212"/>
      <c r="FP35" s="212"/>
      <c r="FQ35" s="212"/>
      <c r="FR35" s="212"/>
      <c r="FS35" s="212"/>
      <c r="FT35" s="212"/>
      <c r="FU35" s="212"/>
      <c r="FV35" s="212"/>
      <c r="FW35" s="212"/>
      <c r="FX35" s="212"/>
      <c r="FY35" s="212"/>
      <c r="FZ35" s="212"/>
      <c r="GA35" s="212"/>
      <c r="GB35" s="212"/>
      <c r="GC35" s="212"/>
      <c r="GD35" s="212"/>
      <c r="GE35" s="212"/>
      <c r="GF35" s="213"/>
      <c r="GG35" s="214"/>
      <c r="GH35" s="213"/>
      <c r="GI35" s="212"/>
      <c r="GJ35" s="212"/>
      <c r="GK35" s="212"/>
      <c r="GL35" s="212"/>
      <c r="GM35" s="212"/>
      <c r="GN35" s="213"/>
      <c r="GO35" s="213"/>
      <c r="GP35" s="212"/>
      <c r="GQ35" s="213">
        <v>7065</v>
      </c>
      <c r="GR35" s="212">
        <v>0</v>
      </c>
      <c r="GS35" s="213"/>
      <c r="GT35" s="213"/>
      <c r="GU35" s="213"/>
      <c r="GV35" s="213"/>
      <c r="GW35" s="213" t="s">
        <v>384</v>
      </c>
      <c r="GX35" s="215" t="e">
        <v>#DIV/0!</v>
      </c>
      <c r="HA35" s="224"/>
      <c r="HB35" s="224"/>
      <c r="HC35" s="224"/>
      <c r="HM35" s="236"/>
      <c r="HP35" s="224"/>
      <c r="HT35" s="236"/>
      <c r="ID35" s="237"/>
      <c r="IJ35" s="224"/>
      <c r="IK35" s="237"/>
      <c r="IL35" s="224"/>
    </row>
    <row r="36" spans="3:246" s="223" customFormat="1">
      <c r="C36" s="224"/>
      <c r="D36" s="224"/>
      <c r="E36" s="224"/>
      <c r="F36" s="224"/>
      <c r="G36" s="222"/>
      <c r="H36" s="224"/>
      <c r="I36" s="224"/>
      <c r="J36" s="224"/>
      <c r="K36" s="224"/>
      <c r="L36" s="224"/>
      <c r="M36" s="224"/>
      <c r="N36" s="224"/>
      <c r="O36" s="224"/>
      <c r="P36" s="224"/>
      <c r="Q36" s="224"/>
      <c r="R36" s="224"/>
      <c r="S36" s="213"/>
      <c r="T36" s="213"/>
      <c r="U36" s="213"/>
      <c r="V36" s="213"/>
      <c r="W36" s="213"/>
      <c r="X36" s="213"/>
      <c r="Y36" s="222"/>
      <c r="Z36" s="225"/>
      <c r="AA36" s="225"/>
      <c r="AB36" s="226"/>
      <c r="AC36" s="226"/>
      <c r="AD36" s="227"/>
      <c r="AE36" s="228"/>
      <c r="AF36" s="228"/>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30"/>
      <c r="BC36" s="230"/>
      <c r="BD36" s="230"/>
      <c r="BE36" s="230"/>
      <c r="BF36" s="230"/>
      <c r="BG36" s="230"/>
      <c r="BH36" s="230"/>
      <c r="BI36" s="230"/>
      <c r="BJ36" s="230"/>
      <c r="BK36" s="230"/>
      <c r="BL36" s="230"/>
      <c r="BM36" s="230"/>
      <c r="BN36" s="230"/>
      <c r="BO36" s="230"/>
      <c r="BP36" s="230"/>
      <c r="BQ36" s="230"/>
      <c r="BR36" s="230"/>
      <c r="BS36" s="230"/>
      <c r="BT36" s="230"/>
      <c r="BU36" s="230"/>
      <c r="BV36" s="231"/>
      <c r="BW36" s="231"/>
      <c r="BX36" s="231"/>
      <c r="BY36" s="230"/>
      <c r="BZ36" s="230"/>
      <c r="CA36" s="230"/>
      <c r="CB36" s="231"/>
      <c r="CC36" s="230"/>
      <c r="CD36" s="231"/>
      <c r="CE36" s="230"/>
      <c r="CF36" s="230"/>
      <c r="CG36" s="230"/>
      <c r="CH36" s="232"/>
      <c r="CI36" s="230"/>
      <c r="CJ36" s="230"/>
      <c r="CK36" s="230"/>
      <c r="CL36" s="230"/>
      <c r="CM36" s="230"/>
      <c r="CN36" s="232"/>
      <c r="CO36" s="230"/>
      <c r="CP36" s="230"/>
      <c r="CQ36" s="230"/>
      <c r="CR36" s="233"/>
      <c r="CS36" s="233"/>
      <c r="CT36" s="234"/>
      <c r="CU36" s="235"/>
      <c r="CV36" s="234"/>
      <c r="CW36" s="233"/>
      <c r="CX36" s="233"/>
      <c r="CY36" s="233"/>
      <c r="DB36" s="224"/>
      <c r="DE36" s="224"/>
      <c r="DF36" s="224"/>
      <c r="DG36" s="224">
        <v>0</v>
      </c>
      <c r="DH36" s="215" t="e">
        <v>#DIV/0!</v>
      </c>
      <c r="DI36" s="212"/>
      <c r="DJ36" s="212"/>
      <c r="DK36" s="213"/>
      <c r="DL36" s="213"/>
      <c r="DM36" s="212"/>
      <c r="DN36" s="213"/>
      <c r="DO36" s="212"/>
      <c r="DP36" s="212"/>
      <c r="DQ36" s="212"/>
      <c r="DR36" s="212"/>
      <c r="DS36" s="213"/>
      <c r="DT36" s="213"/>
      <c r="DU36" s="212"/>
      <c r="DV36" s="212"/>
      <c r="DW36" s="212"/>
      <c r="DX36" s="212"/>
      <c r="DY36" s="212"/>
      <c r="DZ36" s="212"/>
      <c r="EA36" s="212"/>
      <c r="EB36" s="212"/>
      <c r="EC36" s="212"/>
      <c r="ED36" s="212"/>
      <c r="EE36" s="212"/>
      <c r="EF36" s="212"/>
      <c r="EG36" s="213"/>
      <c r="EH36" s="212"/>
      <c r="EI36" s="212"/>
      <c r="EJ36" s="212"/>
      <c r="EK36" s="212"/>
      <c r="EL36" s="212"/>
      <c r="EM36" s="212"/>
      <c r="EN36" s="212"/>
      <c r="EO36" s="212"/>
      <c r="EP36" s="212"/>
      <c r="EQ36" s="212"/>
      <c r="ER36" s="212"/>
      <c r="ES36" s="212"/>
      <c r="ET36" s="212"/>
      <c r="EU36" s="212"/>
      <c r="EV36" s="212"/>
      <c r="EW36" s="212"/>
      <c r="EX36" s="212"/>
      <c r="EY36" s="212"/>
      <c r="EZ36" s="212"/>
      <c r="FA36" s="212"/>
      <c r="FB36" s="212"/>
      <c r="FC36" s="212"/>
      <c r="FD36" s="212"/>
      <c r="FE36" s="212"/>
      <c r="FF36" s="212"/>
      <c r="FG36" s="212"/>
      <c r="FH36" s="212"/>
      <c r="FI36" s="212"/>
      <c r="FJ36" s="212"/>
      <c r="FK36" s="212"/>
      <c r="FL36" s="212"/>
      <c r="FM36" s="216"/>
      <c r="FN36" s="212"/>
      <c r="FO36" s="212"/>
      <c r="FP36" s="212"/>
      <c r="FQ36" s="212"/>
      <c r="FR36" s="212"/>
      <c r="FS36" s="212"/>
      <c r="FT36" s="212"/>
      <c r="FU36" s="212"/>
      <c r="FV36" s="212"/>
      <c r="FW36" s="212"/>
      <c r="FX36" s="212"/>
      <c r="FY36" s="212"/>
      <c r="FZ36" s="212"/>
      <c r="GA36" s="212"/>
      <c r="GB36" s="212"/>
      <c r="GC36" s="212"/>
      <c r="GD36" s="212"/>
      <c r="GE36" s="212"/>
      <c r="GF36" s="213"/>
      <c r="GG36" s="214"/>
      <c r="GH36" s="213"/>
      <c r="GI36" s="212"/>
      <c r="GJ36" s="212"/>
      <c r="GK36" s="212"/>
      <c r="GL36" s="212"/>
      <c r="GM36" s="212"/>
      <c r="GN36" s="213"/>
      <c r="GO36" s="213"/>
      <c r="GP36" s="212"/>
      <c r="GQ36" s="213">
        <v>7066</v>
      </c>
      <c r="GR36" s="212">
        <v>0</v>
      </c>
      <c r="GS36" s="213"/>
      <c r="GT36" s="213"/>
      <c r="GU36" s="213"/>
      <c r="GV36" s="213"/>
      <c r="GW36" s="213" t="s">
        <v>385</v>
      </c>
      <c r="GX36" s="215" t="e">
        <v>#DIV/0!</v>
      </c>
      <c r="HA36" s="224"/>
      <c r="HB36" s="224"/>
      <c r="HC36" s="224"/>
      <c r="HM36" s="236"/>
      <c r="HP36" s="224"/>
      <c r="HT36" s="236"/>
      <c r="ID36" s="237"/>
      <c r="IJ36" s="224"/>
      <c r="IK36" s="237"/>
      <c r="IL36" s="224"/>
    </row>
    <row r="37" spans="3:246" s="223" customFormat="1">
      <c r="C37" s="224"/>
      <c r="D37" s="224"/>
      <c r="E37" s="224"/>
      <c r="F37" s="224"/>
      <c r="G37" s="222"/>
      <c r="H37" s="224"/>
      <c r="I37" s="224"/>
      <c r="J37" s="224"/>
      <c r="K37" s="224"/>
      <c r="L37" s="224"/>
      <c r="M37" s="224"/>
      <c r="N37" s="224"/>
      <c r="O37" s="224"/>
      <c r="P37" s="224"/>
      <c r="Q37" s="224"/>
      <c r="R37" s="224"/>
      <c r="S37" s="213"/>
      <c r="T37" s="213"/>
      <c r="U37" s="213"/>
      <c r="V37" s="213"/>
      <c r="W37" s="213"/>
      <c r="X37" s="213"/>
      <c r="Y37" s="222"/>
      <c r="Z37" s="225"/>
      <c r="AA37" s="225"/>
      <c r="AB37" s="226"/>
      <c r="AC37" s="226"/>
      <c r="AD37" s="227"/>
      <c r="AE37" s="228"/>
      <c r="AF37" s="228"/>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30"/>
      <c r="BC37" s="230"/>
      <c r="BD37" s="230"/>
      <c r="BE37" s="230"/>
      <c r="BF37" s="230"/>
      <c r="BG37" s="230"/>
      <c r="BH37" s="230"/>
      <c r="BI37" s="230"/>
      <c r="BJ37" s="230"/>
      <c r="BK37" s="230"/>
      <c r="BL37" s="230"/>
      <c r="BM37" s="230"/>
      <c r="BN37" s="230"/>
      <c r="BO37" s="230"/>
      <c r="BP37" s="230"/>
      <c r="BQ37" s="230"/>
      <c r="BR37" s="230"/>
      <c r="BS37" s="230"/>
      <c r="BT37" s="230"/>
      <c r="BU37" s="230"/>
      <c r="BV37" s="231"/>
      <c r="BW37" s="231"/>
      <c r="BX37" s="231"/>
      <c r="BY37" s="230"/>
      <c r="BZ37" s="230"/>
      <c r="CA37" s="230"/>
      <c r="CB37" s="231"/>
      <c r="CC37" s="230"/>
      <c r="CD37" s="231"/>
      <c r="CE37" s="230"/>
      <c r="CF37" s="230"/>
      <c r="CG37" s="230"/>
      <c r="CH37" s="232"/>
      <c r="CI37" s="230"/>
      <c r="CJ37" s="230"/>
      <c r="CK37" s="230"/>
      <c r="CL37" s="230"/>
      <c r="CM37" s="230"/>
      <c r="CN37" s="232"/>
      <c r="CO37" s="230"/>
      <c r="CP37" s="230"/>
      <c r="CQ37" s="230"/>
      <c r="CR37" s="233"/>
      <c r="CS37" s="233"/>
      <c r="CT37" s="234"/>
      <c r="CU37" s="235"/>
      <c r="CV37" s="234"/>
      <c r="CW37" s="233"/>
      <c r="CX37" s="233"/>
      <c r="CY37" s="233"/>
      <c r="DB37" s="224"/>
      <c r="DE37" s="224"/>
      <c r="DF37" s="224"/>
      <c r="DG37" s="224">
        <v>0</v>
      </c>
      <c r="DH37" s="215" t="e">
        <v>#DIV/0!</v>
      </c>
      <c r="DI37" s="212"/>
      <c r="DJ37" s="212"/>
      <c r="DK37" s="213"/>
      <c r="DL37" s="213"/>
      <c r="DM37" s="212"/>
      <c r="DN37" s="213"/>
      <c r="DO37" s="212"/>
      <c r="DP37" s="212"/>
      <c r="DQ37" s="212"/>
      <c r="DR37" s="212"/>
      <c r="DS37" s="213"/>
      <c r="DT37" s="213"/>
      <c r="DU37" s="212"/>
      <c r="DV37" s="212"/>
      <c r="DW37" s="212"/>
      <c r="DX37" s="212"/>
      <c r="DY37" s="212"/>
      <c r="DZ37" s="212"/>
      <c r="EA37" s="212"/>
      <c r="EB37" s="212"/>
      <c r="EC37" s="212"/>
      <c r="ED37" s="212"/>
      <c r="EE37" s="212"/>
      <c r="EF37" s="212"/>
      <c r="EG37" s="213"/>
      <c r="EH37" s="212"/>
      <c r="EI37" s="212"/>
      <c r="EJ37" s="212"/>
      <c r="EK37" s="212"/>
      <c r="EL37" s="212"/>
      <c r="EM37" s="212"/>
      <c r="EN37" s="212"/>
      <c r="EO37" s="212"/>
      <c r="EP37" s="212"/>
      <c r="EQ37" s="212"/>
      <c r="ER37" s="212"/>
      <c r="ES37" s="212"/>
      <c r="ET37" s="212"/>
      <c r="EU37" s="212"/>
      <c r="EV37" s="212"/>
      <c r="EW37" s="212"/>
      <c r="EX37" s="212"/>
      <c r="EY37" s="212"/>
      <c r="EZ37" s="212"/>
      <c r="FA37" s="212"/>
      <c r="FB37" s="212"/>
      <c r="FC37" s="212"/>
      <c r="FD37" s="212"/>
      <c r="FE37" s="212"/>
      <c r="FF37" s="212"/>
      <c r="FG37" s="212"/>
      <c r="FH37" s="212"/>
      <c r="FI37" s="212"/>
      <c r="FJ37" s="212"/>
      <c r="FK37" s="212"/>
      <c r="FL37" s="212"/>
      <c r="FM37" s="216"/>
      <c r="FN37" s="212"/>
      <c r="FO37" s="212"/>
      <c r="FP37" s="212"/>
      <c r="FQ37" s="212"/>
      <c r="FR37" s="212"/>
      <c r="FS37" s="212"/>
      <c r="FT37" s="212"/>
      <c r="FU37" s="212"/>
      <c r="FV37" s="212"/>
      <c r="FW37" s="212"/>
      <c r="FX37" s="212"/>
      <c r="FY37" s="212"/>
      <c r="FZ37" s="212"/>
      <c r="GA37" s="212"/>
      <c r="GB37" s="212"/>
      <c r="GC37" s="212"/>
      <c r="GD37" s="212"/>
      <c r="GE37" s="212"/>
      <c r="GF37" s="213"/>
      <c r="GG37" s="214"/>
      <c r="GH37" s="213"/>
      <c r="GI37" s="212"/>
      <c r="GJ37" s="212"/>
      <c r="GK37" s="212"/>
      <c r="GL37" s="212"/>
      <c r="GM37" s="212"/>
      <c r="GN37" s="213"/>
      <c r="GO37" s="213"/>
      <c r="GP37" s="212"/>
      <c r="GQ37" s="213">
        <v>7067</v>
      </c>
      <c r="GR37" s="212">
        <v>0</v>
      </c>
      <c r="GS37" s="213"/>
      <c r="GT37" s="213"/>
      <c r="GU37" s="213"/>
      <c r="GV37" s="213"/>
      <c r="GW37" s="213" t="s">
        <v>19</v>
      </c>
      <c r="GX37" s="215" t="e">
        <v>#DIV/0!</v>
      </c>
      <c r="HA37" s="224"/>
      <c r="HB37" s="224"/>
      <c r="HC37" s="224"/>
      <c r="HM37" s="236"/>
      <c r="HP37" s="224"/>
      <c r="HT37" s="236"/>
      <c r="ID37" s="237"/>
      <c r="IJ37" s="224"/>
      <c r="IK37" s="237"/>
      <c r="IL37" s="224"/>
    </row>
    <row r="38" spans="3:246" s="223" customFormat="1">
      <c r="C38" s="224"/>
      <c r="D38" s="224"/>
      <c r="E38" s="224"/>
      <c r="F38" s="224"/>
      <c r="G38" s="222"/>
      <c r="H38" s="224"/>
      <c r="I38" s="224"/>
      <c r="J38" s="224"/>
      <c r="K38" s="224"/>
      <c r="L38" s="224"/>
      <c r="M38" s="224"/>
      <c r="N38" s="224"/>
      <c r="O38" s="224"/>
      <c r="P38" s="224"/>
      <c r="Q38" s="224"/>
      <c r="R38" s="224"/>
      <c r="S38" s="213"/>
      <c r="T38" s="213"/>
      <c r="U38" s="213"/>
      <c r="V38" s="213"/>
      <c r="W38" s="213"/>
      <c r="X38" s="213"/>
      <c r="Y38" s="222"/>
      <c r="Z38" s="225"/>
      <c r="AA38" s="225"/>
      <c r="AB38" s="226"/>
      <c r="AC38" s="226"/>
      <c r="AD38" s="227"/>
      <c r="AE38" s="228"/>
      <c r="AF38" s="228"/>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30"/>
      <c r="BC38" s="230"/>
      <c r="BD38" s="230"/>
      <c r="BE38" s="230"/>
      <c r="BF38" s="230"/>
      <c r="BG38" s="230"/>
      <c r="BH38" s="230"/>
      <c r="BI38" s="230"/>
      <c r="BJ38" s="230"/>
      <c r="BK38" s="230"/>
      <c r="BL38" s="230"/>
      <c r="BM38" s="230"/>
      <c r="BN38" s="230"/>
      <c r="BO38" s="230"/>
      <c r="BP38" s="230"/>
      <c r="BQ38" s="230"/>
      <c r="BR38" s="230"/>
      <c r="BS38" s="230"/>
      <c r="BT38" s="230"/>
      <c r="BU38" s="230"/>
      <c r="BV38" s="231"/>
      <c r="BW38" s="231"/>
      <c r="BX38" s="231"/>
      <c r="BY38" s="230"/>
      <c r="BZ38" s="230"/>
      <c r="CA38" s="230"/>
      <c r="CB38" s="231"/>
      <c r="CC38" s="230"/>
      <c r="CD38" s="231"/>
      <c r="CE38" s="230"/>
      <c r="CF38" s="230"/>
      <c r="CG38" s="230"/>
      <c r="CH38" s="232"/>
      <c r="CI38" s="230"/>
      <c r="CJ38" s="230"/>
      <c r="CK38" s="230"/>
      <c r="CL38" s="230"/>
      <c r="CM38" s="230"/>
      <c r="CN38" s="232"/>
      <c r="CO38" s="230"/>
      <c r="CP38" s="230"/>
      <c r="CQ38" s="230"/>
      <c r="CR38" s="233"/>
      <c r="CS38" s="233"/>
      <c r="CT38" s="234"/>
      <c r="CU38" s="235"/>
      <c r="CV38" s="234"/>
      <c r="CW38" s="233"/>
      <c r="CX38" s="233"/>
      <c r="CY38" s="233"/>
      <c r="DB38" s="224"/>
      <c r="DE38" s="224"/>
      <c r="DF38" s="224"/>
      <c r="DG38" s="224">
        <v>0</v>
      </c>
      <c r="DH38" s="215" t="e">
        <v>#DIV/0!</v>
      </c>
      <c r="DI38" s="212"/>
      <c r="DJ38" s="212"/>
      <c r="DK38" s="213"/>
      <c r="DL38" s="213"/>
      <c r="DM38" s="212"/>
      <c r="DN38" s="213"/>
      <c r="DO38" s="212"/>
      <c r="DP38" s="212"/>
      <c r="DQ38" s="212"/>
      <c r="DR38" s="212"/>
      <c r="DS38" s="213"/>
      <c r="DT38" s="213"/>
      <c r="DU38" s="212"/>
      <c r="DV38" s="212"/>
      <c r="DW38" s="212"/>
      <c r="DX38" s="212"/>
      <c r="DY38" s="212"/>
      <c r="DZ38" s="212"/>
      <c r="EA38" s="212"/>
      <c r="EB38" s="212"/>
      <c r="EC38" s="212"/>
      <c r="ED38" s="212"/>
      <c r="EE38" s="212"/>
      <c r="EF38" s="212"/>
      <c r="EG38" s="213"/>
      <c r="EH38" s="212"/>
      <c r="EI38" s="212"/>
      <c r="EJ38" s="212"/>
      <c r="EK38" s="212"/>
      <c r="EL38" s="212"/>
      <c r="EM38" s="212"/>
      <c r="EN38" s="212"/>
      <c r="EO38" s="212"/>
      <c r="EP38" s="212"/>
      <c r="EQ38" s="212"/>
      <c r="ER38" s="212"/>
      <c r="ES38" s="212"/>
      <c r="ET38" s="212"/>
      <c r="EU38" s="212"/>
      <c r="EV38" s="212"/>
      <c r="EW38" s="212"/>
      <c r="EX38" s="212"/>
      <c r="EY38" s="212"/>
      <c r="EZ38" s="212"/>
      <c r="FA38" s="212"/>
      <c r="FB38" s="212"/>
      <c r="FC38" s="212"/>
      <c r="FD38" s="212"/>
      <c r="FE38" s="212"/>
      <c r="FF38" s="212"/>
      <c r="FG38" s="212"/>
      <c r="FH38" s="212"/>
      <c r="FI38" s="212"/>
      <c r="FJ38" s="212"/>
      <c r="FK38" s="212"/>
      <c r="FL38" s="212"/>
      <c r="FM38" s="216"/>
      <c r="FN38" s="212"/>
      <c r="FO38" s="212"/>
      <c r="FP38" s="212"/>
      <c r="FQ38" s="212"/>
      <c r="FR38" s="212"/>
      <c r="FS38" s="212"/>
      <c r="FT38" s="212"/>
      <c r="FU38" s="212"/>
      <c r="FV38" s="212"/>
      <c r="FW38" s="212"/>
      <c r="FX38" s="212"/>
      <c r="FY38" s="212"/>
      <c r="FZ38" s="212"/>
      <c r="GA38" s="212"/>
      <c r="GB38" s="212"/>
      <c r="GC38" s="212"/>
      <c r="GD38" s="212"/>
      <c r="GE38" s="212"/>
      <c r="GF38" s="213"/>
      <c r="GG38" s="214"/>
      <c r="GH38" s="213"/>
      <c r="GI38" s="212"/>
      <c r="GJ38" s="212"/>
      <c r="GK38" s="212"/>
      <c r="GL38" s="212"/>
      <c r="GM38" s="212"/>
      <c r="GN38" s="213"/>
      <c r="GO38" s="213"/>
      <c r="GP38" s="212"/>
      <c r="GQ38" s="213" t="s">
        <v>382</v>
      </c>
      <c r="GR38" s="212">
        <v>0</v>
      </c>
      <c r="GS38" s="213"/>
      <c r="GT38" s="213"/>
      <c r="GU38" s="213"/>
      <c r="GV38" s="213"/>
      <c r="GW38" s="213" t="s">
        <v>383</v>
      </c>
      <c r="GX38" s="215" t="e">
        <v>#DIV/0!</v>
      </c>
      <c r="HA38" s="224"/>
      <c r="HB38" s="224"/>
      <c r="HC38" s="224"/>
      <c r="HM38" s="236"/>
      <c r="HP38" s="224"/>
      <c r="HT38" s="236"/>
      <c r="ID38" s="237"/>
      <c r="IJ38" s="224"/>
      <c r="IK38" s="237"/>
      <c r="IL38" s="224"/>
    </row>
    <row r="39" spans="3:246" s="223" customFormat="1">
      <c r="C39" s="224"/>
      <c r="D39" s="224"/>
      <c r="E39" s="224"/>
      <c r="F39" s="224"/>
      <c r="G39" s="222"/>
      <c r="H39" s="224"/>
      <c r="I39" s="224"/>
      <c r="J39" s="224"/>
      <c r="K39" s="224"/>
      <c r="L39" s="224"/>
      <c r="M39" s="224"/>
      <c r="N39" s="224"/>
      <c r="O39" s="224"/>
      <c r="P39" s="224"/>
      <c r="Q39" s="224"/>
      <c r="R39" s="224"/>
      <c r="S39" s="213"/>
      <c r="T39" s="213"/>
      <c r="U39" s="213"/>
      <c r="V39" s="213"/>
      <c r="W39" s="213"/>
      <c r="X39" s="213"/>
      <c r="Y39" s="222"/>
      <c r="Z39" s="225"/>
      <c r="AA39" s="225"/>
      <c r="AB39" s="226"/>
      <c r="AC39" s="226"/>
      <c r="AD39" s="227"/>
      <c r="AE39" s="228"/>
      <c r="AF39" s="228"/>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30"/>
      <c r="BC39" s="230"/>
      <c r="BD39" s="230"/>
      <c r="BE39" s="230"/>
      <c r="BF39" s="230"/>
      <c r="BG39" s="230"/>
      <c r="BH39" s="230"/>
      <c r="BI39" s="230"/>
      <c r="BJ39" s="230"/>
      <c r="BK39" s="230"/>
      <c r="BL39" s="230"/>
      <c r="BM39" s="230"/>
      <c r="BN39" s="230"/>
      <c r="BO39" s="230"/>
      <c r="BP39" s="230"/>
      <c r="BQ39" s="230"/>
      <c r="BR39" s="230"/>
      <c r="BS39" s="230"/>
      <c r="BT39" s="230"/>
      <c r="BU39" s="230"/>
      <c r="BV39" s="231"/>
      <c r="BW39" s="231"/>
      <c r="BX39" s="231"/>
      <c r="BY39" s="230"/>
      <c r="BZ39" s="230"/>
      <c r="CA39" s="230"/>
      <c r="CB39" s="231"/>
      <c r="CC39" s="230"/>
      <c r="CD39" s="231"/>
      <c r="CE39" s="230"/>
      <c r="CF39" s="230"/>
      <c r="CG39" s="230"/>
      <c r="CH39" s="232"/>
      <c r="CI39" s="230"/>
      <c r="CJ39" s="230"/>
      <c r="CK39" s="230"/>
      <c r="CL39" s="230"/>
      <c r="CM39" s="230"/>
      <c r="CN39" s="232"/>
      <c r="CO39" s="230"/>
      <c r="CP39" s="230"/>
      <c r="CQ39" s="230"/>
      <c r="CR39" s="233"/>
      <c r="CS39" s="233"/>
      <c r="CT39" s="234"/>
      <c r="CU39" s="235"/>
      <c r="CV39" s="234"/>
      <c r="CW39" s="233"/>
      <c r="CX39" s="233"/>
      <c r="CY39" s="233"/>
      <c r="DB39" s="224"/>
      <c r="DE39" s="224"/>
      <c r="DF39" s="224"/>
      <c r="DG39" s="224">
        <v>0</v>
      </c>
      <c r="DH39" s="215" t="e">
        <v>#DIV/0!</v>
      </c>
      <c r="DI39" s="212"/>
      <c r="DJ39" s="212"/>
      <c r="DK39" s="213"/>
      <c r="DL39" s="213"/>
      <c r="DM39" s="212"/>
      <c r="DN39" s="213"/>
      <c r="DO39" s="212"/>
      <c r="DP39" s="212"/>
      <c r="DQ39" s="212"/>
      <c r="DR39" s="212"/>
      <c r="DS39" s="213"/>
      <c r="DT39" s="213"/>
      <c r="DU39" s="212"/>
      <c r="DV39" s="212"/>
      <c r="DW39" s="212"/>
      <c r="DX39" s="212"/>
      <c r="DY39" s="212"/>
      <c r="DZ39" s="212"/>
      <c r="EA39" s="212"/>
      <c r="EB39" s="212"/>
      <c r="EC39" s="212"/>
      <c r="ED39" s="212"/>
      <c r="EE39" s="212"/>
      <c r="EF39" s="212"/>
      <c r="EG39" s="213"/>
      <c r="EH39" s="212"/>
      <c r="EI39" s="212"/>
      <c r="EJ39" s="212"/>
      <c r="EK39" s="212"/>
      <c r="EL39" s="212"/>
      <c r="EM39" s="212"/>
      <c r="EN39" s="212"/>
      <c r="EO39" s="212"/>
      <c r="EP39" s="212"/>
      <c r="EQ39" s="212"/>
      <c r="ER39" s="212"/>
      <c r="ES39" s="212"/>
      <c r="ET39" s="212"/>
      <c r="EU39" s="212"/>
      <c r="EV39" s="212"/>
      <c r="EW39" s="212"/>
      <c r="EX39" s="212"/>
      <c r="EY39" s="212"/>
      <c r="EZ39" s="212"/>
      <c r="FA39" s="212"/>
      <c r="FB39" s="212"/>
      <c r="FC39" s="212"/>
      <c r="FD39" s="212"/>
      <c r="FE39" s="212"/>
      <c r="FF39" s="212"/>
      <c r="FG39" s="212"/>
      <c r="FH39" s="212"/>
      <c r="FI39" s="212"/>
      <c r="FJ39" s="212"/>
      <c r="FK39" s="212"/>
      <c r="FL39" s="212"/>
      <c r="FM39" s="216"/>
      <c r="FN39" s="212"/>
      <c r="FO39" s="212"/>
      <c r="FP39" s="212"/>
      <c r="FQ39" s="212"/>
      <c r="FR39" s="212"/>
      <c r="FS39" s="212"/>
      <c r="FT39" s="212"/>
      <c r="FU39" s="212"/>
      <c r="FV39" s="212"/>
      <c r="FW39" s="212"/>
      <c r="FX39" s="212"/>
      <c r="FY39" s="212"/>
      <c r="FZ39" s="212"/>
      <c r="GA39" s="212"/>
      <c r="GB39" s="212"/>
      <c r="GC39" s="212"/>
      <c r="GD39" s="212"/>
      <c r="GE39" s="212"/>
      <c r="GF39" s="213"/>
      <c r="GG39" s="214"/>
      <c r="GH39" s="213"/>
      <c r="GI39" s="212"/>
      <c r="GJ39" s="212"/>
      <c r="GK39" s="212"/>
      <c r="GL39" s="212"/>
      <c r="GM39" s="212"/>
      <c r="GN39" s="213"/>
      <c r="GO39" s="213"/>
      <c r="GP39" s="212"/>
      <c r="GQ39" s="213" t="s">
        <v>382</v>
      </c>
      <c r="GR39" s="212">
        <v>0</v>
      </c>
      <c r="GS39" s="213"/>
      <c r="GT39" s="213"/>
      <c r="GU39" s="213"/>
      <c r="GV39" s="213"/>
      <c r="GW39" s="213" t="s">
        <v>383</v>
      </c>
      <c r="GX39" s="215" t="e">
        <v>#DIV/0!</v>
      </c>
      <c r="HA39" s="224"/>
      <c r="HB39" s="224"/>
      <c r="HC39" s="224"/>
      <c r="HM39" s="236"/>
      <c r="HP39" s="224"/>
      <c r="HT39" s="236"/>
      <c r="ID39" s="237"/>
      <c r="IJ39" s="224"/>
      <c r="IK39" s="237"/>
      <c r="IL39" s="224"/>
    </row>
    <row r="40" spans="3:246" s="223" customFormat="1">
      <c r="C40" s="224"/>
      <c r="D40" s="224"/>
      <c r="E40" s="224"/>
      <c r="F40" s="224"/>
      <c r="G40" s="222"/>
      <c r="H40" s="224"/>
      <c r="I40" s="224"/>
      <c r="J40" s="224"/>
      <c r="K40" s="224"/>
      <c r="L40" s="224"/>
      <c r="M40" s="224"/>
      <c r="N40" s="224"/>
      <c r="O40" s="224"/>
      <c r="P40" s="224"/>
      <c r="Q40" s="224"/>
      <c r="R40" s="224"/>
      <c r="S40" s="213"/>
      <c r="T40" s="213"/>
      <c r="U40" s="213"/>
      <c r="V40" s="213"/>
      <c r="W40" s="213"/>
      <c r="X40" s="213"/>
      <c r="Y40" s="222"/>
      <c r="Z40" s="225"/>
      <c r="AA40" s="225"/>
      <c r="AB40" s="226"/>
      <c r="AC40" s="226"/>
      <c r="AD40" s="227"/>
      <c r="AE40" s="228"/>
      <c r="AF40" s="228"/>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30"/>
      <c r="BC40" s="230"/>
      <c r="BD40" s="230"/>
      <c r="BE40" s="230"/>
      <c r="BF40" s="230"/>
      <c r="BG40" s="230"/>
      <c r="BH40" s="230"/>
      <c r="BI40" s="230"/>
      <c r="BJ40" s="230"/>
      <c r="BK40" s="230"/>
      <c r="BL40" s="230"/>
      <c r="BM40" s="230"/>
      <c r="BN40" s="230"/>
      <c r="BO40" s="230"/>
      <c r="BP40" s="230"/>
      <c r="BQ40" s="230"/>
      <c r="BR40" s="230"/>
      <c r="BS40" s="230"/>
      <c r="BT40" s="230"/>
      <c r="BU40" s="230"/>
      <c r="BV40" s="231"/>
      <c r="BW40" s="231"/>
      <c r="BX40" s="231"/>
      <c r="BY40" s="230"/>
      <c r="BZ40" s="230"/>
      <c r="CA40" s="230"/>
      <c r="CB40" s="231"/>
      <c r="CC40" s="230"/>
      <c r="CD40" s="231"/>
      <c r="CE40" s="230"/>
      <c r="CF40" s="230"/>
      <c r="CG40" s="230"/>
      <c r="CH40" s="232"/>
      <c r="CI40" s="230"/>
      <c r="CJ40" s="230"/>
      <c r="CK40" s="230"/>
      <c r="CL40" s="230"/>
      <c r="CM40" s="230"/>
      <c r="CN40" s="232"/>
      <c r="CO40" s="230"/>
      <c r="CP40" s="230"/>
      <c r="CQ40" s="230"/>
      <c r="CR40" s="233"/>
      <c r="CS40" s="233"/>
      <c r="CT40" s="234"/>
      <c r="CU40" s="235"/>
      <c r="CV40" s="234"/>
      <c r="CW40" s="233"/>
      <c r="CX40" s="233"/>
      <c r="CY40" s="233"/>
      <c r="DB40" s="224"/>
      <c r="DE40" s="224"/>
      <c r="DF40" s="224"/>
      <c r="DG40" s="224">
        <v>0</v>
      </c>
      <c r="DH40" s="215" t="e">
        <v>#DIV/0!</v>
      </c>
      <c r="DI40" s="212"/>
      <c r="DJ40" s="212"/>
      <c r="DK40" s="213"/>
      <c r="DL40" s="213"/>
      <c r="DM40" s="212"/>
      <c r="DN40" s="213"/>
      <c r="DO40" s="212"/>
      <c r="DP40" s="212"/>
      <c r="DQ40" s="212"/>
      <c r="DR40" s="212"/>
      <c r="DS40" s="213"/>
      <c r="DT40" s="213"/>
      <c r="DU40" s="212"/>
      <c r="DV40" s="212"/>
      <c r="DW40" s="212"/>
      <c r="DX40" s="212"/>
      <c r="DY40" s="212"/>
      <c r="DZ40" s="212"/>
      <c r="EA40" s="212"/>
      <c r="EB40" s="212"/>
      <c r="EC40" s="212"/>
      <c r="ED40" s="212"/>
      <c r="EE40" s="212"/>
      <c r="EF40" s="212"/>
      <c r="EG40" s="213"/>
      <c r="EH40" s="212"/>
      <c r="EI40" s="212"/>
      <c r="EJ40" s="212"/>
      <c r="EK40" s="212"/>
      <c r="EL40" s="212"/>
      <c r="EM40" s="212"/>
      <c r="EN40" s="212"/>
      <c r="EO40" s="212"/>
      <c r="EP40" s="212"/>
      <c r="EQ40" s="212"/>
      <c r="ER40" s="212"/>
      <c r="ES40" s="212"/>
      <c r="ET40" s="212"/>
      <c r="EU40" s="212"/>
      <c r="EV40" s="212"/>
      <c r="EW40" s="212"/>
      <c r="EX40" s="212"/>
      <c r="EY40" s="212"/>
      <c r="EZ40" s="212"/>
      <c r="FA40" s="212"/>
      <c r="FB40" s="212"/>
      <c r="FC40" s="212"/>
      <c r="FD40" s="212"/>
      <c r="FE40" s="212"/>
      <c r="FF40" s="212"/>
      <c r="FG40" s="212"/>
      <c r="FH40" s="212"/>
      <c r="FI40" s="212"/>
      <c r="FJ40" s="212"/>
      <c r="FK40" s="212"/>
      <c r="FL40" s="212"/>
      <c r="FM40" s="216"/>
      <c r="FN40" s="212"/>
      <c r="FO40" s="212"/>
      <c r="FP40" s="212"/>
      <c r="FQ40" s="212"/>
      <c r="FR40" s="212"/>
      <c r="FS40" s="212"/>
      <c r="FT40" s="212"/>
      <c r="FU40" s="212"/>
      <c r="FV40" s="212"/>
      <c r="FW40" s="212"/>
      <c r="FX40" s="212"/>
      <c r="FY40" s="212"/>
      <c r="FZ40" s="212"/>
      <c r="GA40" s="212"/>
      <c r="GB40" s="212"/>
      <c r="GC40" s="212"/>
      <c r="GD40" s="212"/>
      <c r="GE40" s="212"/>
      <c r="GF40" s="213"/>
      <c r="GG40" s="214"/>
      <c r="GH40" s="213"/>
      <c r="GI40" s="212"/>
      <c r="GJ40" s="212"/>
      <c r="GK40" s="212"/>
      <c r="GL40" s="212"/>
      <c r="GM40" s="212"/>
      <c r="GN40" s="213"/>
      <c r="GO40" s="213"/>
      <c r="GP40" s="212"/>
      <c r="GQ40" s="213" t="s">
        <v>382</v>
      </c>
      <c r="GR40" s="212">
        <v>0</v>
      </c>
      <c r="GS40" s="213"/>
      <c r="GT40" s="213"/>
      <c r="GU40" s="213"/>
      <c r="GV40" s="213"/>
      <c r="GW40" s="213" t="s">
        <v>383</v>
      </c>
      <c r="GX40" s="215" t="e">
        <v>#DIV/0!</v>
      </c>
      <c r="HA40" s="224"/>
      <c r="HB40" s="224"/>
      <c r="HC40" s="224"/>
      <c r="HM40" s="236"/>
      <c r="HP40" s="224"/>
      <c r="HT40" s="236"/>
      <c r="ID40" s="237"/>
      <c r="IJ40" s="224"/>
      <c r="IK40" s="237"/>
      <c r="IL40" s="224"/>
    </row>
    <row r="41" spans="3:246" s="223" customFormat="1">
      <c r="C41" s="224"/>
      <c r="D41" s="224"/>
      <c r="E41" s="224"/>
      <c r="F41" s="224"/>
      <c r="G41" s="222"/>
      <c r="H41" s="224"/>
      <c r="I41" s="224"/>
      <c r="J41" s="224"/>
      <c r="K41" s="224"/>
      <c r="L41" s="224"/>
      <c r="M41" s="224"/>
      <c r="N41" s="224"/>
      <c r="O41" s="224"/>
      <c r="P41" s="224"/>
      <c r="Q41" s="224"/>
      <c r="R41" s="224"/>
      <c r="S41" s="213"/>
      <c r="T41" s="213"/>
      <c r="U41" s="213"/>
      <c r="V41" s="213"/>
      <c r="W41" s="213"/>
      <c r="X41" s="213"/>
      <c r="Y41" s="222"/>
      <c r="Z41" s="225"/>
      <c r="AA41" s="225"/>
      <c r="AB41" s="226"/>
      <c r="AC41" s="226"/>
      <c r="AD41" s="227"/>
      <c r="AE41" s="228"/>
      <c r="AF41" s="228"/>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30"/>
      <c r="BC41" s="230"/>
      <c r="BD41" s="230"/>
      <c r="BE41" s="230"/>
      <c r="BF41" s="230"/>
      <c r="BG41" s="230"/>
      <c r="BH41" s="230"/>
      <c r="BI41" s="230"/>
      <c r="BJ41" s="230"/>
      <c r="BK41" s="230"/>
      <c r="BL41" s="230"/>
      <c r="BM41" s="230"/>
      <c r="BN41" s="230"/>
      <c r="BO41" s="230"/>
      <c r="BP41" s="230"/>
      <c r="BQ41" s="230"/>
      <c r="BR41" s="230"/>
      <c r="BS41" s="230"/>
      <c r="BT41" s="230"/>
      <c r="BU41" s="230"/>
      <c r="BV41" s="231"/>
      <c r="BW41" s="231"/>
      <c r="BX41" s="231"/>
      <c r="BY41" s="230"/>
      <c r="BZ41" s="230"/>
      <c r="CA41" s="230"/>
      <c r="CB41" s="231"/>
      <c r="CC41" s="230"/>
      <c r="CD41" s="231"/>
      <c r="CE41" s="230"/>
      <c r="CF41" s="230"/>
      <c r="CG41" s="230"/>
      <c r="CH41" s="232"/>
      <c r="CI41" s="230"/>
      <c r="CJ41" s="230"/>
      <c r="CK41" s="230"/>
      <c r="CL41" s="230"/>
      <c r="CM41" s="230"/>
      <c r="CN41" s="232"/>
      <c r="CO41" s="230"/>
      <c r="CP41" s="230"/>
      <c r="CQ41" s="230"/>
      <c r="CR41" s="233"/>
      <c r="CS41" s="233"/>
      <c r="CT41" s="234"/>
      <c r="CU41" s="235"/>
      <c r="CV41" s="234"/>
      <c r="CW41" s="233"/>
      <c r="CX41" s="233"/>
      <c r="CY41" s="233"/>
      <c r="DB41" s="224"/>
      <c r="DE41" s="224"/>
      <c r="DF41" s="224"/>
      <c r="DG41" s="224">
        <v>0</v>
      </c>
      <c r="DH41" s="215" t="e">
        <v>#DIV/0!</v>
      </c>
      <c r="DI41" s="212"/>
      <c r="DJ41" s="212"/>
      <c r="DK41" s="213"/>
      <c r="DL41" s="213"/>
      <c r="DM41" s="212"/>
      <c r="DN41" s="213"/>
      <c r="DO41" s="212"/>
      <c r="DP41" s="212"/>
      <c r="DQ41" s="212"/>
      <c r="DR41" s="212"/>
      <c r="DS41" s="213"/>
      <c r="DT41" s="213"/>
      <c r="DU41" s="212"/>
      <c r="DV41" s="212"/>
      <c r="DW41" s="212"/>
      <c r="DX41" s="212"/>
      <c r="DY41" s="212"/>
      <c r="DZ41" s="212"/>
      <c r="EA41" s="212"/>
      <c r="EB41" s="212"/>
      <c r="EC41" s="212"/>
      <c r="ED41" s="212"/>
      <c r="EE41" s="212"/>
      <c r="EF41" s="212"/>
      <c r="EG41" s="213"/>
      <c r="EH41" s="212"/>
      <c r="EI41" s="212"/>
      <c r="EJ41" s="212"/>
      <c r="EK41" s="212"/>
      <c r="EL41" s="212"/>
      <c r="EM41" s="212"/>
      <c r="EN41" s="212"/>
      <c r="EO41" s="212"/>
      <c r="EP41" s="212"/>
      <c r="EQ41" s="212"/>
      <c r="ER41" s="212"/>
      <c r="ES41" s="212"/>
      <c r="ET41" s="212"/>
      <c r="EU41" s="212"/>
      <c r="EV41" s="212"/>
      <c r="EW41" s="212"/>
      <c r="EX41" s="212"/>
      <c r="EY41" s="212"/>
      <c r="EZ41" s="212"/>
      <c r="FA41" s="212"/>
      <c r="FB41" s="212"/>
      <c r="FC41" s="212"/>
      <c r="FD41" s="212"/>
      <c r="FE41" s="212"/>
      <c r="FF41" s="212"/>
      <c r="FG41" s="212"/>
      <c r="FH41" s="212"/>
      <c r="FI41" s="212"/>
      <c r="FJ41" s="212"/>
      <c r="FK41" s="212"/>
      <c r="FL41" s="212"/>
      <c r="FM41" s="216"/>
      <c r="FN41" s="212"/>
      <c r="FO41" s="212"/>
      <c r="FP41" s="212"/>
      <c r="FQ41" s="212"/>
      <c r="FR41" s="212"/>
      <c r="FS41" s="212"/>
      <c r="FT41" s="212"/>
      <c r="FU41" s="212"/>
      <c r="FV41" s="212"/>
      <c r="FW41" s="212"/>
      <c r="FX41" s="212"/>
      <c r="FY41" s="212"/>
      <c r="FZ41" s="212"/>
      <c r="GA41" s="212"/>
      <c r="GB41" s="212"/>
      <c r="GC41" s="212"/>
      <c r="GD41" s="212"/>
      <c r="GE41" s="212"/>
      <c r="GF41" s="213"/>
      <c r="GG41" s="214"/>
      <c r="GH41" s="213"/>
      <c r="GI41" s="212"/>
      <c r="GJ41" s="212"/>
      <c r="GK41" s="212"/>
      <c r="GL41" s="212"/>
      <c r="GM41" s="212"/>
      <c r="GN41" s="213"/>
      <c r="GO41" s="213"/>
      <c r="GP41" s="212"/>
      <c r="GQ41" s="213" t="s">
        <v>382</v>
      </c>
      <c r="GR41" s="212">
        <v>0</v>
      </c>
      <c r="GS41" s="213"/>
      <c r="GT41" s="213"/>
      <c r="GU41" s="213"/>
      <c r="GV41" s="213"/>
      <c r="GW41" s="213" t="s">
        <v>383</v>
      </c>
      <c r="GX41" s="215" t="e">
        <v>#DIV/0!</v>
      </c>
      <c r="HA41" s="224"/>
      <c r="HB41" s="224"/>
      <c r="HC41" s="224"/>
      <c r="HM41" s="236"/>
      <c r="HP41" s="224"/>
      <c r="HT41" s="236"/>
      <c r="ID41" s="237"/>
      <c r="IJ41" s="224"/>
      <c r="IK41" s="237"/>
      <c r="IL41" s="224"/>
    </row>
    <row r="42" spans="3:246" s="223" customFormat="1">
      <c r="C42" s="224"/>
      <c r="D42" s="224"/>
      <c r="E42" s="224"/>
      <c r="F42" s="224"/>
      <c r="G42" s="222"/>
      <c r="H42" s="224"/>
      <c r="I42" s="224"/>
      <c r="J42" s="224"/>
      <c r="K42" s="224"/>
      <c r="L42" s="224"/>
      <c r="M42" s="224"/>
      <c r="N42" s="224"/>
      <c r="O42" s="224"/>
      <c r="P42" s="224"/>
      <c r="Q42" s="224"/>
      <c r="R42" s="224"/>
      <c r="S42" s="213"/>
      <c r="T42" s="213"/>
      <c r="U42" s="213"/>
      <c r="V42" s="213"/>
      <c r="W42" s="213"/>
      <c r="X42" s="213"/>
      <c r="Y42" s="222"/>
      <c r="Z42" s="225"/>
      <c r="AA42" s="225"/>
      <c r="AB42" s="226"/>
      <c r="AC42" s="226"/>
      <c r="AD42" s="227"/>
      <c r="AE42" s="228"/>
      <c r="AF42" s="228"/>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30"/>
      <c r="BC42" s="230"/>
      <c r="BD42" s="230"/>
      <c r="BE42" s="230"/>
      <c r="BF42" s="230"/>
      <c r="BG42" s="230"/>
      <c r="BH42" s="230"/>
      <c r="BI42" s="230"/>
      <c r="BJ42" s="230"/>
      <c r="BK42" s="230"/>
      <c r="BL42" s="230"/>
      <c r="BM42" s="230"/>
      <c r="BN42" s="230"/>
      <c r="BO42" s="230"/>
      <c r="BP42" s="230"/>
      <c r="BQ42" s="230"/>
      <c r="BR42" s="230"/>
      <c r="BS42" s="230"/>
      <c r="BT42" s="230"/>
      <c r="BU42" s="230"/>
      <c r="BV42" s="231"/>
      <c r="BW42" s="231"/>
      <c r="BX42" s="231"/>
      <c r="BY42" s="230"/>
      <c r="BZ42" s="230"/>
      <c r="CA42" s="230"/>
      <c r="CB42" s="231"/>
      <c r="CC42" s="230"/>
      <c r="CD42" s="231"/>
      <c r="CE42" s="230"/>
      <c r="CF42" s="230"/>
      <c r="CG42" s="230"/>
      <c r="CH42" s="232"/>
      <c r="CI42" s="230"/>
      <c r="CJ42" s="230"/>
      <c r="CK42" s="230"/>
      <c r="CL42" s="230"/>
      <c r="CM42" s="230"/>
      <c r="CN42" s="232"/>
      <c r="CO42" s="230"/>
      <c r="CP42" s="230"/>
      <c r="CQ42" s="230"/>
      <c r="CR42" s="233"/>
      <c r="CS42" s="233"/>
      <c r="CT42" s="234"/>
      <c r="CU42" s="235"/>
      <c r="CV42" s="234"/>
      <c r="CW42" s="233"/>
      <c r="CX42" s="233"/>
      <c r="CY42" s="233"/>
      <c r="DB42" s="224"/>
      <c r="DE42" s="224"/>
      <c r="DF42" s="224"/>
      <c r="DG42" s="224">
        <v>0</v>
      </c>
      <c r="DH42" s="215" t="e">
        <v>#DIV/0!</v>
      </c>
      <c r="DI42" s="212"/>
      <c r="DJ42" s="212"/>
      <c r="DK42" s="213"/>
      <c r="DL42" s="213"/>
      <c r="DM42" s="212"/>
      <c r="DN42" s="213"/>
      <c r="DO42" s="212"/>
      <c r="DP42" s="212"/>
      <c r="DQ42" s="212"/>
      <c r="DR42" s="212"/>
      <c r="DS42" s="213"/>
      <c r="DT42" s="213"/>
      <c r="DU42" s="212"/>
      <c r="DV42" s="212"/>
      <c r="DW42" s="212"/>
      <c r="DX42" s="212"/>
      <c r="DY42" s="212"/>
      <c r="DZ42" s="212"/>
      <c r="EA42" s="212"/>
      <c r="EB42" s="212"/>
      <c r="EC42" s="212"/>
      <c r="ED42" s="212"/>
      <c r="EE42" s="212"/>
      <c r="EF42" s="212"/>
      <c r="EG42" s="213"/>
      <c r="EH42" s="212"/>
      <c r="EI42" s="212"/>
      <c r="EJ42" s="212"/>
      <c r="EK42" s="212"/>
      <c r="EL42" s="212"/>
      <c r="EM42" s="212"/>
      <c r="EN42" s="212"/>
      <c r="EO42" s="212"/>
      <c r="EP42" s="212"/>
      <c r="EQ42" s="212"/>
      <c r="ER42" s="212"/>
      <c r="ES42" s="212"/>
      <c r="ET42" s="212"/>
      <c r="EU42" s="212"/>
      <c r="EV42" s="212"/>
      <c r="EW42" s="212"/>
      <c r="EX42" s="212"/>
      <c r="EY42" s="212"/>
      <c r="EZ42" s="212"/>
      <c r="FA42" s="212"/>
      <c r="FB42" s="212"/>
      <c r="FC42" s="212"/>
      <c r="FD42" s="212"/>
      <c r="FE42" s="212"/>
      <c r="FF42" s="212"/>
      <c r="FG42" s="212"/>
      <c r="FH42" s="212"/>
      <c r="FI42" s="212"/>
      <c r="FJ42" s="212"/>
      <c r="FK42" s="212"/>
      <c r="FL42" s="212"/>
      <c r="FM42" s="216"/>
      <c r="FN42" s="212"/>
      <c r="FO42" s="212"/>
      <c r="FP42" s="212"/>
      <c r="FQ42" s="212"/>
      <c r="FR42" s="212"/>
      <c r="FS42" s="212"/>
      <c r="FT42" s="212"/>
      <c r="FU42" s="212"/>
      <c r="FV42" s="212"/>
      <c r="FW42" s="212"/>
      <c r="FX42" s="212"/>
      <c r="FY42" s="212"/>
      <c r="FZ42" s="212"/>
      <c r="GA42" s="212"/>
      <c r="GB42" s="212"/>
      <c r="GC42" s="212"/>
      <c r="GD42" s="212"/>
      <c r="GE42" s="212"/>
      <c r="GF42" s="213"/>
      <c r="GG42" s="214"/>
      <c r="GH42" s="213"/>
      <c r="GI42" s="212"/>
      <c r="GJ42" s="212"/>
      <c r="GK42" s="212"/>
      <c r="GL42" s="212"/>
      <c r="GM42" s="212"/>
      <c r="GN42" s="213"/>
      <c r="GO42" s="213"/>
      <c r="GP42" s="212"/>
      <c r="GQ42" s="213" t="s">
        <v>382</v>
      </c>
      <c r="GR42" s="212">
        <v>0</v>
      </c>
      <c r="GS42" s="213"/>
      <c r="GT42" s="213"/>
      <c r="GU42" s="213"/>
      <c r="GV42" s="213"/>
      <c r="GW42" s="213" t="s">
        <v>383</v>
      </c>
      <c r="GX42" s="215" t="e">
        <v>#DIV/0!</v>
      </c>
      <c r="HA42" s="224"/>
      <c r="HB42" s="224"/>
      <c r="HC42" s="224"/>
      <c r="HM42" s="236"/>
      <c r="HP42" s="224"/>
      <c r="HT42" s="236"/>
      <c r="ID42" s="237"/>
      <c r="IJ42" s="224"/>
      <c r="IK42" s="237"/>
      <c r="IL42" s="224"/>
    </row>
    <row r="43" spans="3:246" s="223" customFormat="1">
      <c r="C43" s="224"/>
      <c r="D43" s="224"/>
      <c r="E43" s="224"/>
      <c r="F43" s="224"/>
      <c r="G43" s="222"/>
      <c r="H43" s="224"/>
      <c r="I43" s="224"/>
      <c r="J43" s="224"/>
      <c r="K43" s="224"/>
      <c r="L43" s="224"/>
      <c r="M43" s="224"/>
      <c r="N43" s="224"/>
      <c r="O43" s="224"/>
      <c r="P43" s="224"/>
      <c r="Q43" s="224"/>
      <c r="R43" s="224"/>
      <c r="S43" s="213"/>
      <c r="T43" s="213"/>
      <c r="U43" s="213"/>
      <c r="V43" s="213"/>
      <c r="W43" s="213"/>
      <c r="X43" s="213"/>
      <c r="Y43" s="222"/>
      <c r="Z43" s="225"/>
      <c r="AA43" s="225"/>
      <c r="AB43" s="226"/>
      <c r="AC43" s="226"/>
      <c r="AD43" s="227"/>
      <c r="AE43" s="228"/>
      <c r="AF43" s="228"/>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30"/>
      <c r="BC43" s="230"/>
      <c r="BD43" s="230"/>
      <c r="BE43" s="230"/>
      <c r="BF43" s="230"/>
      <c r="BG43" s="230"/>
      <c r="BH43" s="230"/>
      <c r="BI43" s="230"/>
      <c r="BJ43" s="230"/>
      <c r="BK43" s="230"/>
      <c r="BL43" s="230"/>
      <c r="BM43" s="230"/>
      <c r="BN43" s="230"/>
      <c r="BO43" s="230"/>
      <c r="BP43" s="230"/>
      <c r="BQ43" s="230"/>
      <c r="BR43" s="230"/>
      <c r="BS43" s="230"/>
      <c r="BT43" s="230"/>
      <c r="BU43" s="230"/>
      <c r="BV43" s="231"/>
      <c r="BW43" s="231"/>
      <c r="BX43" s="231"/>
      <c r="BY43" s="230"/>
      <c r="BZ43" s="230"/>
      <c r="CA43" s="230"/>
      <c r="CB43" s="231"/>
      <c r="CC43" s="230"/>
      <c r="CD43" s="231"/>
      <c r="CE43" s="230"/>
      <c r="CF43" s="230"/>
      <c r="CG43" s="230"/>
      <c r="CH43" s="232"/>
      <c r="CI43" s="230"/>
      <c r="CJ43" s="230"/>
      <c r="CK43" s="230"/>
      <c r="CL43" s="230"/>
      <c r="CM43" s="230"/>
      <c r="CN43" s="232"/>
      <c r="CO43" s="230"/>
      <c r="CP43" s="230"/>
      <c r="CQ43" s="230"/>
      <c r="CR43" s="233"/>
      <c r="CS43" s="233"/>
      <c r="CT43" s="234"/>
      <c r="CU43" s="235"/>
      <c r="CV43" s="234"/>
      <c r="CW43" s="233"/>
      <c r="CX43" s="233"/>
      <c r="CY43" s="233"/>
      <c r="DB43" s="224"/>
      <c r="DE43" s="224"/>
      <c r="DF43" s="224"/>
      <c r="DG43" s="224">
        <v>0</v>
      </c>
      <c r="DH43" s="215" t="e">
        <v>#DIV/0!</v>
      </c>
      <c r="DI43" s="212"/>
      <c r="DJ43" s="212"/>
      <c r="DK43" s="213"/>
      <c r="DL43" s="213"/>
      <c r="DM43" s="212"/>
      <c r="DN43" s="213"/>
      <c r="DO43" s="212"/>
      <c r="DP43" s="212"/>
      <c r="DQ43" s="212"/>
      <c r="DR43" s="212"/>
      <c r="DS43" s="213"/>
      <c r="DT43" s="213"/>
      <c r="DU43" s="212"/>
      <c r="DV43" s="212"/>
      <c r="DW43" s="212"/>
      <c r="DX43" s="212"/>
      <c r="DY43" s="212"/>
      <c r="DZ43" s="212"/>
      <c r="EA43" s="212"/>
      <c r="EB43" s="212"/>
      <c r="EC43" s="212"/>
      <c r="ED43" s="212"/>
      <c r="EE43" s="212"/>
      <c r="EF43" s="212"/>
      <c r="EG43" s="213"/>
      <c r="EH43" s="212"/>
      <c r="EI43" s="212"/>
      <c r="EJ43" s="212"/>
      <c r="EK43" s="212"/>
      <c r="EL43" s="212"/>
      <c r="EM43" s="212"/>
      <c r="EN43" s="212"/>
      <c r="EO43" s="212"/>
      <c r="EP43" s="212"/>
      <c r="EQ43" s="212"/>
      <c r="ER43" s="212"/>
      <c r="ES43" s="212"/>
      <c r="ET43" s="212"/>
      <c r="EU43" s="212"/>
      <c r="EV43" s="212"/>
      <c r="EW43" s="212"/>
      <c r="EX43" s="212"/>
      <c r="EY43" s="212"/>
      <c r="EZ43" s="212"/>
      <c r="FA43" s="212"/>
      <c r="FB43" s="212"/>
      <c r="FC43" s="212"/>
      <c r="FD43" s="212"/>
      <c r="FE43" s="212"/>
      <c r="FF43" s="212"/>
      <c r="FG43" s="212"/>
      <c r="FH43" s="212"/>
      <c r="FI43" s="212"/>
      <c r="FJ43" s="212"/>
      <c r="FK43" s="212"/>
      <c r="FL43" s="212"/>
      <c r="FM43" s="216"/>
      <c r="FN43" s="212"/>
      <c r="FO43" s="212"/>
      <c r="FP43" s="212"/>
      <c r="FQ43" s="212"/>
      <c r="FR43" s="212"/>
      <c r="FS43" s="212"/>
      <c r="FT43" s="212"/>
      <c r="FU43" s="212"/>
      <c r="FV43" s="212"/>
      <c r="FW43" s="212"/>
      <c r="FX43" s="212"/>
      <c r="FY43" s="212"/>
      <c r="FZ43" s="212"/>
      <c r="GA43" s="212"/>
      <c r="GB43" s="212"/>
      <c r="GC43" s="212"/>
      <c r="GD43" s="212"/>
      <c r="GE43" s="212"/>
      <c r="GF43" s="213"/>
      <c r="GG43" s="214"/>
      <c r="GH43" s="213"/>
      <c r="GI43" s="212"/>
      <c r="GJ43" s="212"/>
      <c r="GK43" s="212"/>
      <c r="GL43" s="212"/>
      <c r="GM43" s="212"/>
      <c r="GN43" s="213"/>
      <c r="GO43" s="213"/>
      <c r="GP43" s="212"/>
      <c r="GQ43" s="213" t="s">
        <v>382</v>
      </c>
      <c r="GR43" s="212">
        <v>0</v>
      </c>
      <c r="GS43" s="213"/>
      <c r="GT43" s="213"/>
      <c r="GU43" s="213"/>
      <c r="GV43" s="213"/>
      <c r="GW43" s="213" t="s">
        <v>383</v>
      </c>
      <c r="GX43" s="215" t="e">
        <v>#DIV/0!</v>
      </c>
      <c r="HA43" s="224"/>
      <c r="HB43" s="224"/>
      <c r="HC43" s="224"/>
      <c r="HM43" s="236"/>
      <c r="HP43" s="224"/>
      <c r="HT43" s="236"/>
      <c r="ID43" s="237"/>
      <c r="IJ43" s="224"/>
      <c r="IK43" s="237"/>
      <c r="IL43" s="224"/>
    </row>
    <row r="44" spans="3:246" s="223" customFormat="1">
      <c r="C44" s="224"/>
      <c r="D44" s="224"/>
      <c r="E44" s="224"/>
      <c r="F44" s="224"/>
      <c r="G44" s="222"/>
      <c r="H44" s="224"/>
      <c r="I44" s="224"/>
      <c r="J44" s="224"/>
      <c r="K44" s="224"/>
      <c r="L44" s="224"/>
      <c r="M44" s="224"/>
      <c r="N44" s="224"/>
      <c r="O44" s="224"/>
      <c r="P44" s="224"/>
      <c r="Q44" s="224"/>
      <c r="R44" s="224"/>
      <c r="S44" s="213"/>
      <c r="T44" s="213"/>
      <c r="U44" s="213"/>
      <c r="V44" s="213"/>
      <c r="W44" s="213"/>
      <c r="X44" s="213"/>
      <c r="Y44" s="222"/>
      <c r="Z44" s="225"/>
      <c r="AA44" s="225"/>
      <c r="AB44" s="226"/>
      <c r="AC44" s="226"/>
      <c r="AD44" s="227"/>
      <c r="AE44" s="228"/>
      <c r="AF44" s="228"/>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30"/>
      <c r="BC44" s="230"/>
      <c r="BD44" s="230"/>
      <c r="BE44" s="230"/>
      <c r="BF44" s="230"/>
      <c r="BG44" s="230"/>
      <c r="BH44" s="230"/>
      <c r="BI44" s="230"/>
      <c r="BJ44" s="230"/>
      <c r="BK44" s="230"/>
      <c r="BL44" s="230"/>
      <c r="BM44" s="230"/>
      <c r="BN44" s="230"/>
      <c r="BO44" s="230"/>
      <c r="BP44" s="230"/>
      <c r="BQ44" s="230"/>
      <c r="BR44" s="230"/>
      <c r="BS44" s="230"/>
      <c r="BT44" s="230"/>
      <c r="BU44" s="230"/>
      <c r="BV44" s="231"/>
      <c r="BW44" s="231"/>
      <c r="BX44" s="231"/>
      <c r="BY44" s="230"/>
      <c r="BZ44" s="230"/>
      <c r="CA44" s="230"/>
      <c r="CB44" s="231"/>
      <c r="CC44" s="230"/>
      <c r="CD44" s="231"/>
      <c r="CE44" s="230"/>
      <c r="CF44" s="230"/>
      <c r="CG44" s="230"/>
      <c r="CH44" s="232"/>
      <c r="CI44" s="230"/>
      <c r="CJ44" s="230"/>
      <c r="CK44" s="230"/>
      <c r="CL44" s="230"/>
      <c r="CM44" s="230"/>
      <c r="CN44" s="232"/>
      <c r="CO44" s="230"/>
      <c r="CP44" s="230"/>
      <c r="CQ44" s="230"/>
      <c r="CR44" s="233"/>
      <c r="CS44" s="233"/>
      <c r="CT44" s="234"/>
      <c r="CU44" s="235"/>
      <c r="CV44" s="234"/>
      <c r="CW44" s="233"/>
      <c r="CX44" s="233"/>
      <c r="CY44" s="233"/>
      <c r="DB44" s="224"/>
      <c r="DE44" s="224"/>
      <c r="DF44" s="224"/>
      <c r="DG44" s="224">
        <v>0</v>
      </c>
      <c r="DH44" s="215" t="e">
        <v>#DIV/0!</v>
      </c>
      <c r="DI44" s="212"/>
      <c r="DJ44" s="212"/>
      <c r="DK44" s="213"/>
      <c r="DL44" s="213"/>
      <c r="DM44" s="212"/>
      <c r="DN44" s="213"/>
      <c r="DO44" s="212"/>
      <c r="DP44" s="212"/>
      <c r="DQ44" s="212"/>
      <c r="DR44" s="212"/>
      <c r="DS44" s="213"/>
      <c r="DT44" s="213"/>
      <c r="DU44" s="212"/>
      <c r="DV44" s="212"/>
      <c r="DW44" s="212"/>
      <c r="DX44" s="212"/>
      <c r="DY44" s="212"/>
      <c r="DZ44" s="212"/>
      <c r="EA44" s="212"/>
      <c r="EB44" s="212"/>
      <c r="EC44" s="212"/>
      <c r="ED44" s="212"/>
      <c r="EE44" s="212"/>
      <c r="EF44" s="212"/>
      <c r="EG44" s="213"/>
      <c r="EH44" s="212"/>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2"/>
      <c r="FG44" s="212"/>
      <c r="FH44" s="212"/>
      <c r="FI44" s="212"/>
      <c r="FJ44" s="212"/>
      <c r="FK44" s="212"/>
      <c r="FL44" s="212"/>
      <c r="FM44" s="216"/>
      <c r="FN44" s="212"/>
      <c r="FO44" s="212"/>
      <c r="FP44" s="212"/>
      <c r="FQ44" s="212"/>
      <c r="FR44" s="212"/>
      <c r="FS44" s="212"/>
      <c r="FT44" s="212"/>
      <c r="FU44" s="212"/>
      <c r="FV44" s="212"/>
      <c r="FW44" s="212"/>
      <c r="FX44" s="212"/>
      <c r="FY44" s="212"/>
      <c r="FZ44" s="212"/>
      <c r="GA44" s="212"/>
      <c r="GB44" s="212"/>
      <c r="GC44" s="212"/>
      <c r="GD44" s="212"/>
      <c r="GE44" s="212"/>
      <c r="GF44" s="213"/>
      <c r="GG44" s="214"/>
      <c r="GH44" s="213"/>
      <c r="GI44" s="212"/>
      <c r="GJ44" s="212"/>
      <c r="GK44" s="212"/>
      <c r="GL44" s="212"/>
      <c r="GM44" s="212"/>
      <c r="GN44" s="213"/>
      <c r="GO44" s="213"/>
      <c r="GP44" s="212"/>
      <c r="GQ44" s="213" t="s">
        <v>382</v>
      </c>
      <c r="GR44" s="212">
        <v>0</v>
      </c>
      <c r="GS44" s="213"/>
      <c r="GT44" s="213"/>
      <c r="GU44" s="213"/>
      <c r="GV44" s="213"/>
      <c r="GW44" s="213" t="s">
        <v>383</v>
      </c>
      <c r="GX44" s="215" t="e">
        <v>#DIV/0!</v>
      </c>
      <c r="HA44" s="224"/>
      <c r="HB44" s="224"/>
      <c r="HC44" s="224"/>
      <c r="HM44" s="236"/>
      <c r="HP44" s="224"/>
      <c r="HT44" s="236"/>
      <c r="ID44" s="237"/>
      <c r="IJ44" s="224"/>
      <c r="IK44" s="237"/>
      <c r="IL44" s="224"/>
    </row>
    <row r="45" spans="3:246" s="223" customFormat="1">
      <c r="C45" s="224"/>
      <c r="D45" s="224"/>
      <c r="E45" s="224"/>
      <c r="F45" s="224"/>
      <c r="G45" s="222"/>
      <c r="H45" s="224"/>
      <c r="I45" s="224"/>
      <c r="J45" s="224"/>
      <c r="K45" s="224"/>
      <c r="L45" s="224"/>
      <c r="M45" s="224"/>
      <c r="N45" s="224"/>
      <c r="O45" s="224"/>
      <c r="P45" s="224"/>
      <c r="Q45" s="224"/>
      <c r="R45" s="224"/>
      <c r="S45" s="213"/>
      <c r="T45" s="213"/>
      <c r="U45" s="213"/>
      <c r="V45" s="213"/>
      <c r="W45" s="213"/>
      <c r="X45" s="213"/>
      <c r="Y45" s="222"/>
      <c r="Z45" s="225"/>
      <c r="AA45" s="225"/>
      <c r="AB45" s="226"/>
      <c r="AC45" s="226"/>
      <c r="AD45" s="227"/>
      <c r="AE45" s="228"/>
      <c r="AF45" s="228"/>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30"/>
      <c r="BC45" s="230"/>
      <c r="BD45" s="230"/>
      <c r="BE45" s="230"/>
      <c r="BF45" s="230"/>
      <c r="BG45" s="230"/>
      <c r="BH45" s="230"/>
      <c r="BI45" s="230"/>
      <c r="BJ45" s="230"/>
      <c r="BK45" s="230"/>
      <c r="BL45" s="230"/>
      <c r="BM45" s="230"/>
      <c r="BN45" s="230"/>
      <c r="BO45" s="230"/>
      <c r="BP45" s="230"/>
      <c r="BQ45" s="230"/>
      <c r="BR45" s="230"/>
      <c r="BS45" s="230"/>
      <c r="BT45" s="230"/>
      <c r="BU45" s="230"/>
      <c r="BV45" s="231"/>
      <c r="BW45" s="231"/>
      <c r="BX45" s="231"/>
      <c r="BY45" s="230"/>
      <c r="BZ45" s="230"/>
      <c r="CA45" s="230"/>
      <c r="CB45" s="231"/>
      <c r="CC45" s="230"/>
      <c r="CD45" s="231"/>
      <c r="CE45" s="230"/>
      <c r="CF45" s="230"/>
      <c r="CG45" s="230"/>
      <c r="CH45" s="232"/>
      <c r="CI45" s="230"/>
      <c r="CJ45" s="230"/>
      <c r="CK45" s="230"/>
      <c r="CL45" s="230"/>
      <c r="CM45" s="230"/>
      <c r="CN45" s="232"/>
      <c r="CO45" s="230"/>
      <c r="CP45" s="230"/>
      <c r="CQ45" s="230"/>
      <c r="CR45" s="233"/>
      <c r="CS45" s="233"/>
      <c r="CT45" s="234"/>
      <c r="CU45" s="235"/>
      <c r="CV45" s="234"/>
      <c r="CW45" s="233"/>
      <c r="CX45" s="233"/>
      <c r="CY45" s="233"/>
      <c r="DB45" s="224"/>
      <c r="DE45" s="224"/>
      <c r="DF45" s="224"/>
      <c r="DG45" s="224">
        <v>0</v>
      </c>
      <c r="DH45" s="215" t="e">
        <v>#DIV/0!</v>
      </c>
      <c r="DI45" s="212"/>
      <c r="DJ45" s="212"/>
      <c r="DK45" s="213"/>
      <c r="DL45" s="213"/>
      <c r="DM45" s="212"/>
      <c r="DN45" s="213"/>
      <c r="DO45" s="212"/>
      <c r="DP45" s="212"/>
      <c r="DQ45" s="212"/>
      <c r="DR45" s="212"/>
      <c r="DS45" s="213"/>
      <c r="DT45" s="213"/>
      <c r="DU45" s="212"/>
      <c r="DV45" s="212"/>
      <c r="DW45" s="212"/>
      <c r="DX45" s="212"/>
      <c r="DY45" s="212"/>
      <c r="DZ45" s="212"/>
      <c r="EA45" s="212"/>
      <c r="EB45" s="212"/>
      <c r="EC45" s="212"/>
      <c r="ED45" s="212"/>
      <c r="EE45" s="212"/>
      <c r="EF45" s="212"/>
      <c r="EG45" s="213"/>
      <c r="EH45" s="212"/>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2"/>
      <c r="FG45" s="212"/>
      <c r="FH45" s="212"/>
      <c r="FI45" s="212"/>
      <c r="FJ45" s="212"/>
      <c r="FK45" s="212"/>
      <c r="FL45" s="212"/>
      <c r="FM45" s="216"/>
      <c r="FN45" s="212"/>
      <c r="FO45" s="212"/>
      <c r="FP45" s="212"/>
      <c r="FQ45" s="212"/>
      <c r="FR45" s="212"/>
      <c r="FS45" s="212"/>
      <c r="FT45" s="212"/>
      <c r="FU45" s="212"/>
      <c r="FV45" s="212"/>
      <c r="FW45" s="212"/>
      <c r="FX45" s="212"/>
      <c r="FY45" s="212"/>
      <c r="FZ45" s="212"/>
      <c r="GA45" s="212"/>
      <c r="GB45" s="212"/>
      <c r="GC45" s="212"/>
      <c r="GD45" s="212"/>
      <c r="GE45" s="212"/>
      <c r="GF45" s="213"/>
      <c r="GG45" s="214"/>
      <c r="GH45" s="213"/>
      <c r="GI45" s="212"/>
      <c r="GJ45" s="212"/>
      <c r="GK45" s="212"/>
      <c r="GL45" s="212"/>
      <c r="GM45" s="212"/>
      <c r="GN45" s="213"/>
      <c r="GO45" s="213"/>
      <c r="GP45" s="212"/>
      <c r="GQ45" s="213" t="s">
        <v>382</v>
      </c>
      <c r="GR45" s="212">
        <v>0</v>
      </c>
      <c r="GS45" s="213"/>
      <c r="GT45" s="213"/>
      <c r="GU45" s="213"/>
      <c r="GV45" s="213"/>
      <c r="GW45" s="213" t="s">
        <v>383</v>
      </c>
      <c r="GX45" s="215" t="e">
        <v>#DIV/0!</v>
      </c>
      <c r="HA45" s="224"/>
      <c r="HB45" s="224"/>
      <c r="HC45" s="224"/>
      <c r="HM45" s="236"/>
      <c r="HP45" s="224"/>
      <c r="HT45" s="236"/>
      <c r="ID45" s="237"/>
      <c r="IJ45" s="224"/>
      <c r="IK45" s="237"/>
      <c r="IL45" s="224"/>
    </row>
    <row r="46" spans="3:246" s="223" customFormat="1">
      <c r="C46" s="224"/>
      <c r="D46" s="224"/>
      <c r="E46" s="224"/>
      <c r="F46" s="224"/>
      <c r="G46" s="222"/>
      <c r="H46" s="224"/>
      <c r="I46" s="224"/>
      <c r="J46" s="224"/>
      <c r="K46" s="224"/>
      <c r="L46" s="224"/>
      <c r="M46" s="224"/>
      <c r="N46" s="224"/>
      <c r="O46" s="224"/>
      <c r="P46" s="224"/>
      <c r="Q46" s="224"/>
      <c r="R46" s="224"/>
      <c r="S46" s="213"/>
      <c r="T46" s="213"/>
      <c r="U46" s="213"/>
      <c r="V46" s="213"/>
      <c r="W46" s="213"/>
      <c r="X46" s="213"/>
      <c r="Y46" s="222"/>
      <c r="Z46" s="225"/>
      <c r="AA46" s="225"/>
      <c r="AB46" s="226"/>
      <c r="AC46" s="226"/>
      <c r="AD46" s="227"/>
      <c r="AE46" s="228"/>
      <c r="AF46" s="228"/>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30"/>
      <c r="BC46" s="230"/>
      <c r="BD46" s="230"/>
      <c r="BE46" s="230"/>
      <c r="BF46" s="230"/>
      <c r="BG46" s="230"/>
      <c r="BH46" s="230"/>
      <c r="BI46" s="230"/>
      <c r="BJ46" s="230"/>
      <c r="BK46" s="230"/>
      <c r="BL46" s="230"/>
      <c r="BM46" s="230"/>
      <c r="BN46" s="230"/>
      <c r="BO46" s="230"/>
      <c r="BP46" s="230"/>
      <c r="BQ46" s="230"/>
      <c r="BR46" s="230"/>
      <c r="BS46" s="230"/>
      <c r="BT46" s="230"/>
      <c r="BU46" s="230"/>
      <c r="BV46" s="231"/>
      <c r="BW46" s="231"/>
      <c r="BX46" s="231"/>
      <c r="BY46" s="230"/>
      <c r="BZ46" s="230"/>
      <c r="CA46" s="230"/>
      <c r="CB46" s="231"/>
      <c r="CC46" s="230"/>
      <c r="CD46" s="231"/>
      <c r="CE46" s="230"/>
      <c r="CF46" s="230"/>
      <c r="CG46" s="230"/>
      <c r="CH46" s="232"/>
      <c r="CI46" s="230"/>
      <c r="CJ46" s="230"/>
      <c r="CK46" s="230"/>
      <c r="CL46" s="230"/>
      <c r="CM46" s="230"/>
      <c r="CN46" s="232"/>
      <c r="CO46" s="230"/>
      <c r="CP46" s="230"/>
      <c r="CQ46" s="230"/>
      <c r="CR46" s="233"/>
      <c r="CS46" s="233"/>
      <c r="CT46" s="234"/>
      <c r="CU46" s="235"/>
      <c r="CV46" s="234"/>
      <c r="CW46" s="233"/>
      <c r="CX46" s="233"/>
      <c r="CY46" s="233"/>
      <c r="DB46" s="224"/>
      <c r="DE46" s="224"/>
      <c r="DF46" s="224"/>
      <c r="DG46" s="224">
        <v>0</v>
      </c>
      <c r="DH46" s="215" t="e">
        <v>#DIV/0!</v>
      </c>
      <c r="DI46" s="212"/>
      <c r="DJ46" s="212"/>
      <c r="DK46" s="213"/>
      <c r="DL46" s="213"/>
      <c r="DM46" s="212"/>
      <c r="DN46" s="213"/>
      <c r="DO46" s="212"/>
      <c r="DP46" s="212"/>
      <c r="DQ46" s="212"/>
      <c r="DR46" s="212"/>
      <c r="DS46" s="213"/>
      <c r="DT46" s="213"/>
      <c r="DU46" s="212"/>
      <c r="DV46" s="212"/>
      <c r="DW46" s="212"/>
      <c r="DX46" s="212"/>
      <c r="DY46" s="212"/>
      <c r="DZ46" s="212"/>
      <c r="EA46" s="212"/>
      <c r="EB46" s="212"/>
      <c r="EC46" s="212"/>
      <c r="ED46" s="212"/>
      <c r="EE46" s="212"/>
      <c r="EF46" s="212"/>
      <c r="EG46" s="213"/>
      <c r="EH46" s="212"/>
      <c r="EI46" s="212"/>
      <c r="EJ46" s="212"/>
      <c r="EK46" s="212"/>
      <c r="EL46" s="212"/>
      <c r="EM46" s="212"/>
      <c r="EN46" s="212"/>
      <c r="EO46" s="212"/>
      <c r="EP46" s="212"/>
      <c r="EQ46" s="212"/>
      <c r="ER46" s="212"/>
      <c r="ES46" s="212"/>
      <c r="ET46" s="212"/>
      <c r="EU46" s="212"/>
      <c r="EV46" s="212"/>
      <c r="EW46" s="212"/>
      <c r="EX46" s="212"/>
      <c r="EY46" s="212"/>
      <c r="EZ46" s="212"/>
      <c r="FA46" s="212"/>
      <c r="FB46" s="212"/>
      <c r="FC46" s="212"/>
      <c r="FD46" s="212"/>
      <c r="FE46" s="212"/>
      <c r="FF46" s="212"/>
      <c r="FG46" s="212"/>
      <c r="FH46" s="212"/>
      <c r="FI46" s="212"/>
      <c r="FJ46" s="212"/>
      <c r="FK46" s="212"/>
      <c r="FL46" s="212"/>
      <c r="FM46" s="216"/>
      <c r="FN46" s="212"/>
      <c r="FO46" s="212"/>
      <c r="FP46" s="212"/>
      <c r="FQ46" s="212"/>
      <c r="FR46" s="212"/>
      <c r="FS46" s="212"/>
      <c r="FT46" s="212"/>
      <c r="FU46" s="212"/>
      <c r="FV46" s="212"/>
      <c r="FW46" s="212"/>
      <c r="FX46" s="212"/>
      <c r="FY46" s="212"/>
      <c r="FZ46" s="212"/>
      <c r="GA46" s="212"/>
      <c r="GB46" s="212"/>
      <c r="GC46" s="212"/>
      <c r="GD46" s="212"/>
      <c r="GE46" s="212"/>
      <c r="GF46" s="213"/>
      <c r="GG46" s="214"/>
      <c r="GH46" s="213"/>
      <c r="GI46" s="212"/>
      <c r="GJ46" s="212"/>
      <c r="GK46" s="212"/>
      <c r="GL46" s="212"/>
      <c r="GM46" s="212"/>
      <c r="GN46" s="213"/>
      <c r="GO46" s="213"/>
      <c r="GP46" s="212"/>
      <c r="GQ46" s="213" t="s">
        <v>382</v>
      </c>
      <c r="GR46" s="212">
        <v>0</v>
      </c>
      <c r="GS46" s="213"/>
      <c r="GT46" s="213"/>
      <c r="GU46" s="213"/>
      <c r="GV46" s="213"/>
      <c r="GW46" s="213" t="s">
        <v>383</v>
      </c>
      <c r="GX46" s="215" t="e">
        <v>#DIV/0!</v>
      </c>
      <c r="HA46" s="224"/>
      <c r="HB46" s="224"/>
      <c r="HC46" s="224"/>
      <c r="HM46" s="236"/>
      <c r="HP46" s="224"/>
      <c r="HT46" s="236"/>
      <c r="ID46" s="237"/>
      <c r="IJ46" s="224"/>
      <c r="IK46" s="237"/>
      <c r="IL46" s="224"/>
    </row>
    <row r="47" spans="3:246" s="223" customFormat="1">
      <c r="C47" s="224"/>
      <c r="D47" s="224"/>
      <c r="E47" s="224"/>
      <c r="F47" s="224"/>
      <c r="G47" s="222"/>
      <c r="H47" s="224"/>
      <c r="I47" s="224"/>
      <c r="J47" s="224"/>
      <c r="K47" s="224"/>
      <c r="L47" s="224"/>
      <c r="M47" s="224"/>
      <c r="N47" s="224"/>
      <c r="O47" s="224"/>
      <c r="P47" s="224"/>
      <c r="Q47" s="224"/>
      <c r="R47" s="224"/>
      <c r="S47" s="213"/>
      <c r="T47" s="213"/>
      <c r="U47" s="213"/>
      <c r="V47" s="213"/>
      <c r="W47" s="213"/>
      <c r="X47" s="213"/>
      <c r="Y47" s="222"/>
      <c r="Z47" s="225"/>
      <c r="AA47" s="225"/>
      <c r="AB47" s="226"/>
      <c r="AC47" s="226"/>
      <c r="AD47" s="227"/>
      <c r="AE47" s="228"/>
      <c r="AF47" s="228"/>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30"/>
      <c r="BC47" s="230"/>
      <c r="BD47" s="230"/>
      <c r="BE47" s="230"/>
      <c r="BF47" s="230"/>
      <c r="BG47" s="230"/>
      <c r="BH47" s="230"/>
      <c r="BI47" s="230"/>
      <c r="BJ47" s="230"/>
      <c r="BK47" s="230"/>
      <c r="BL47" s="230"/>
      <c r="BM47" s="230"/>
      <c r="BN47" s="230"/>
      <c r="BO47" s="230"/>
      <c r="BP47" s="230"/>
      <c r="BQ47" s="230"/>
      <c r="BR47" s="230"/>
      <c r="BS47" s="230"/>
      <c r="BT47" s="230"/>
      <c r="BU47" s="230"/>
      <c r="BV47" s="231"/>
      <c r="BW47" s="231"/>
      <c r="BX47" s="231"/>
      <c r="BY47" s="230"/>
      <c r="BZ47" s="230"/>
      <c r="CA47" s="230"/>
      <c r="CB47" s="231"/>
      <c r="CC47" s="230"/>
      <c r="CD47" s="231"/>
      <c r="CE47" s="230"/>
      <c r="CF47" s="230"/>
      <c r="CG47" s="230"/>
      <c r="CH47" s="232"/>
      <c r="CI47" s="230"/>
      <c r="CJ47" s="230"/>
      <c r="CK47" s="230"/>
      <c r="CL47" s="230"/>
      <c r="CM47" s="230"/>
      <c r="CN47" s="232"/>
      <c r="CO47" s="230"/>
      <c r="CP47" s="230"/>
      <c r="CQ47" s="230"/>
      <c r="CR47" s="233"/>
      <c r="CS47" s="233"/>
      <c r="CT47" s="234"/>
      <c r="CU47" s="235"/>
      <c r="CV47" s="234"/>
      <c r="CW47" s="233"/>
      <c r="CX47" s="233"/>
      <c r="CY47" s="233"/>
      <c r="DB47" s="224"/>
      <c r="DE47" s="224"/>
      <c r="DF47" s="224"/>
      <c r="DG47" s="224">
        <v>0</v>
      </c>
      <c r="DH47" s="215" t="e">
        <v>#DIV/0!</v>
      </c>
      <c r="DI47" s="212"/>
      <c r="DJ47" s="212"/>
      <c r="DK47" s="213"/>
      <c r="DL47" s="213"/>
      <c r="DM47" s="212"/>
      <c r="DN47" s="213"/>
      <c r="DO47" s="212"/>
      <c r="DP47" s="212"/>
      <c r="DQ47" s="212"/>
      <c r="DR47" s="212"/>
      <c r="DS47" s="213"/>
      <c r="DT47" s="213"/>
      <c r="DU47" s="212"/>
      <c r="DV47" s="212"/>
      <c r="DW47" s="212"/>
      <c r="DX47" s="212"/>
      <c r="DY47" s="212"/>
      <c r="DZ47" s="212"/>
      <c r="EA47" s="212"/>
      <c r="EB47" s="212"/>
      <c r="EC47" s="212"/>
      <c r="ED47" s="212"/>
      <c r="EE47" s="212"/>
      <c r="EF47" s="212"/>
      <c r="EG47" s="213"/>
      <c r="EH47" s="212"/>
      <c r="EI47" s="212"/>
      <c r="EJ47" s="212"/>
      <c r="EK47" s="212"/>
      <c r="EL47" s="212"/>
      <c r="EM47" s="212"/>
      <c r="EN47" s="212"/>
      <c r="EO47" s="212"/>
      <c r="EP47" s="212"/>
      <c r="EQ47" s="212"/>
      <c r="ER47" s="212"/>
      <c r="ES47" s="212"/>
      <c r="ET47" s="212"/>
      <c r="EU47" s="212"/>
      <c r="EV47" s="212"/>
      <c r="EW47" s="212"/>
      <c r="EX47" s="212"/>
      <c r="EY47" s="212"/>
      <c r="EZ47" s="212"/>
      <c r="FA47" s="212"/>
      <c r="FB47" s="212"/>
      <c r="FC47" s="212"/>
      <c r="FD47" s="212"/>
      <c r="FE47" s="212"/>
      <c r="FF47" s="212"/>
      <c r="FG47" s="212"/>
      <c r="FH47" s="212"/>
      <c r="FI47" s="212"/>
      <c r="FJ47" s="212"/>
      <c r="FK47" s="212"/>
      <c r="FL47" s="212"/>
      <c r="FM47" s="216"/>
      <c r="FN47" s="212"/>
      <c r="FO47" s="212"/>
      <c r="FP47" s="212"/>
      <c r="FQ47" s="212"/>
      <c r="FR47" s="212"/>
      <c r="FS47" s="212"/>
      <c r="FT47" s="212"/>
      <c r="FU47" s="212"/>
      <c r="FV47" s="212"/>
      <c r="FW47" s="212"/>
      <c r="FX47" s="212"/>
      <c r="FY47" s="212"/>
      <c r="FZ47" s="212"/>
      <c r="GA47" s="212"/>
      <c r="GB47" s="212"/>
      <c r="GC47" s="212"/>
      <c r="GD47" s="212"/>
      <c r="GE47" s="212"/>
      <c r="GF47" s="213"/>
      <c r="GG47" s="214"/>
      <c r="GH47" s="213"/>
      <c r="GI47" s="212"/>
      <c r="GJ47" s="212"/>
      <c r="GK47" s="212"/>
      <c r="GL47" s="212"/>
      <c r="GM47" s="212"/>
      <c r="GN47" s="213"/>
      <c r="GO47" s="213"/>
      <c r="GP47" s="212"/>
      <c r="GQ47" s="213" t="s">
        <v>382</v>
      </c>
      <c r="GR47" s="212">
        <v>0</v>
      </c>
      <c r="GS47" s="213"/>
      <c r="GT47" s="213"/>
      <c r="GU47" s="213"/>
      <c r="GV47" s="213"/>
      <c r="GW47" s="213" t="s">
        <v>383</v>
      </c>
      <c r="GX47" s="215" t="e">
        <v>#DIV/0!</v>
      </c>
      <c r="HA47" s="224"/>
      <c r="HB47" s="224"/>
      <c r="HC47" s="224"/>
      <c r="HM47" s="236"/>
      <c r="HP47" s="224"/>
      <c r="HT47" s="236"/>
      <c r="ID47" s="237"/>
      <c r="IJ47" s="224"/>
      <c r="IK47" s="237"/>
      <c r="IL47" s="224"/>
    </row>
    <row r="48" spans="3:246" s="223" customFormat="1">
      <c r="C48" s="224"/>
      <c r="D48" s="224"/>
      <c r="E48" s="224"/>
      <c r="F48" s="224"/>
      <c r="G48" s="222"/>
      <c r="H48" s="224"/>
      <c r="I48" s="224"/>
      <c r="J48" s="224"/>
      <c r="K48" s="224"/>
      <c r="L48" s="224"/>
      <c r="M48" s="224"/>
      <c r="N48" s="224"/>
      <c r="O48" s="224"/>
      <c r="P48" s="224"/>
      <c r="Q48" s="224"/>
      <c r="R48" s="224"/>
      <c r="S48" s="213"/>
      <c r="T48" s="213"/>
      <c r="U48" s="213"/>
      <c r="V48" s="213"/>
      <c r="W48" s="213"/>
      <c r="X48" s="213"/>
      <c r="Y48" s="222"/>
      <c r="Z48" s="225"/>
      <c r="AA48" s="225"/>
      <c r="AB48" s="226"/>
      <c r="AC48" s="226"/>
      <c r="AD48" s="227"/>
      <c r="AE48" s="228"/>
      <c r="AF48" s="228"/>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30"/>
      <c r="BC48" s="230"/>
      <c r="BD48" s="230"/>
      <c r="BE48" s="230"/>
      <c r="BF48" s="230"/>
      <c r="BG48" s="230"/>
      <c r="BH48" s="230"/>
      <c r="BI48" s="230"/>
      <c r="BJ48" s="230"/>
      <c r="BK48" s="230"/>
      <c r="BL48" s="230"/>
      <c r="BM48" s="230"/>
      <c r="BN48" s="230"/>
      <c r="BO48" s="230"/>
      <c r="BP48" s="230"/>
      <c r="BQ48" s="230"/>
      <c r="BR48" s="230"/>
      <c r="BS48" s="230"/>
      <c r="BT48" s="230"/>
      <c r="BU48" s="230"/>
      <c r="BV48" s="231"/>
      <c r="BW48" s="231"/>
      <c r="BX48" s="231"/>
      <c r="BY48" s="230"/>
      <c r="BZ48" s="230"/>
      <c r="CA48" s="230"/>
      <c r="CB48" s="231"/>
      <c r="CC48" s="230"/>
      <c r="CD48" s="231"/>
      <c r="CE48" s="230"/>
      <c r="CF48" s="230"/>
      <c r="CG48" s="230"/>
      <c r="CH48" s="232"/>
      <c r="CI48" s="230"/>
      <c r="CJ48" s="230"/>
      <c r="CK48" s="230"/>
      <c r="CL48" s="230"/>
      <c r="CM48" s="230"/>
      <c r="CN48" s="232"/>
      <c r="CO48" s="230"/>
      <c r="CP48" s="230"/>
      <c r="CQ48" s="230"/>
      <c r="CR48" s="233"/>
      <c r="CS48" s="233"/>
      <c r="CT48" s="234"/>
      <c r="CU48" s="235"/>
      <c r="CV48" s="234"/>
      <c r="CW48" s="233"/>
      <c r="CX48" s="233"/>
      <c r="CY48" s="233"/>
      <c r="DB48" s="224"/>
      <c r="DE48" s="224"/>
      <c r="DF48" s="224"/>
      <c r="DG48" s="224">
        <v>0</v>
      </c>
      <c r="DH48" s="215" t="e">
        <v>#DIV/0!</v>
      </c>
      <c r="DI48" s="212"/>
      <c r="DJ48" s="212"/>
      <c r="DK48" s="213"/>
      <c r="DL48" s="213"/>
      <c r="DM48" s="212"/>
      <c r="DN48" s="213"/>
      <c r="DO48" s="212"/>
      <c r="DP48" s="212"/>
      <c r="DQ48" s="212"/>
      <c r="DR48" s="212"/>
      <c r="DS48" s="213"/>
      <c r="DT48" s="213"/>
      <c r="DU48" s="212"/>
      <c r="DV48" s="212"/>
      <c r="DW48" s="212"/>
      <c r="DX48" s="212"/>
      <c r="DY48" s="212"/>
      <c r="DZ48" s="212"/>
      <c r="EA48" s="212"/>
      <c r="EB48" s="212"/>
      <c r="EC48" s="212"/>
      <c r="ED48" s="212"/>
      <c r="EE48" s="212"/>
      <c r="EF48" s="212"/>
      <c r="EG48" s="213"/>
      <c r="EH48" s="212"/>
      <c r="EI48" s="212"/>
      <c r="EJ48" s="212"/>
      <c r="EK48" s="212"/>
      <c r="EL48" s="212"/>
      <c r="EM48" s="212"/>
      <c r="EN48" s="212"/>
      <c r="EO48" s="212"/>
      <c r="EP48" s="212"/>
      <c r="EQ48" s="212"/>
      <c r="ER48" s="212"/>
      <c r="ES48" s="212"/>
      <c r="ET48" s="212"/>
      <c r="EU48" s="212"/>
      <c r="EV48" s="212"/>
      <c r="EW48" s="212"/>
      <c r="EX48" s="212"/>
      <c r="EY48" s="212"/>
      <c r="EZ48" s="212"/>
      <c r="FA48" s="212"/>
      <c r="FB48" s="212"/>
      <c r="FC48" s="212"/>
      <c r="FD48" s="212"/>
      <c r="FE48" s="212"/>
      <c r="FF48" s="212"/>
      <c r="FG48" s="212"/>
      <c r="FH48" s="212"/>
      <c r="FI48" s="212"/>
      <c r="FJ48" s="212"/>
      <c r="FK48" s="212"/>
      <c r="FL48" s="212"/>
      <c r="FM48" s="216"/>
      <c r="FN48" s="212"/>
      <c r="FO48" s="212"/>
      <c r="FP48" s="212"/>
      <c r="FQ48" s="212"/>
      <c r="FR48" s="212"/>
      <c r="FS48" s="212"/>
      <c r="FT48" s="212"/>
      <c r="FU48" s="212"/>
      <c r="FV48" s="212"/>
      <c r="FW48" s="212"/>
      <c r="FX48" s="212"/>
      <c r="FY48" s="212"/>
      <c r="FZ48" s="212"/>
      <c r="GA48" s="212"/>
      <c r="GB48" s="212"/>
      <c r="GC48" s="212"/>
      <c r="GD48" s="212"/>
      <c r="GE48" s="212"/>
      <c r="GF48" s="213"/>
      <c r="GG48" s="214"/>
      <c r="GH48" s="213"/>
      <c r="GI48" s="212"/>
      <c r="GJ48" s="212"/>
      <c r="GK48" s="212"/>
      <c r="GL48" s="212"/>
      <c r="GM48" s="212"/>
      <c r="GN48" s="213"/>
      <c r="GO48" s="213"/>
      <c r="GP48" s="212"/>
      <c r="GQ48" s="213" t="s">
        <v>382</v>
      </c>
      <c r="GR48" s="212">
        <v>0</v>
      </c>
      <c r="GS48" s="213"/>
      <c r="GT48" s="213"/>
      <c r="GU48" s="213"/>
      <c r="GV48" s="213"/>
      <c r="GW48" s="213" t="s">
        <v>383</v>
      </c>
      <c r="GX48" s="215" t="e">
        <v>#DIV/0!</v>
      </c>
      <c r="HA48" s="224"/>
      <c r="HB48" s="224"/>
      <c r="HC48" s="224"/>
      <c r="HM48" s="236"/>
      <c r="HP48" s="224"/>
      <c r="HT48" s="236"/>
      <c r="ID48" s="237"/>
      <c r="IJ48" s="224"/>
      <c r="IK48" s="237"/>
      <c r="IL48" s="224"/>
    </row>
    <row r="49" spans="3:246" s="223" customFormat="1">
      <c r="C49" s="224"/>
      <c r="D49" s="224"/>
      <c r="E49" s="224"/>
      <c r="F49" s="224"/>
      <c r="G49" s="222"/>
      <c r="H49" s="224"/>
      <c r="I49" s="224"/>
      <c r="J49" s="224"/>
      <c r="K49" s="224"/>
      <c r="L49" s="224"/>
      <c r="M49" s="224"/>
      <c r="N49" s="224"/>
      <c r="O49" s="224"/>
      <c r="P49" s="224"/>
      <c r="Q49" s="224"/>
      <c r="R49" s="224"/>
      <c r="S49" s="213"/>
      <c r="T49" s="213"/>
      <c r="U49" s="213"/>
      <c r="V49" s="213"/>
      <c r="W49" s="213"/>
      <c r="X49" s="213"/>
      <c r="Y49" s="222"/>
      <c r="Z49" s="225"/>
      <c r="AA49" s="225"/>
      <c r="AB49" s="226"/>
      <c r="AC49" s="226"/>
      <c r="AD49" s="227"/>
      <c r="AE49" s="228"/>
      <c r="AF49" s="228"/>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30"/>
      <c r="BC49" s="230"/>
      <c r="BD49" s="230"/>
      <c r="BE49" s="230"/>
      <c r="BF49" s="230"/>
      <c r="BG49" s="230"/>
      <c r="BH49" s="230"/>
      <c r="BI49" s="230"/>
      <c r="BJ49" s="230"/>
      <c r="BK49" s="230"/>
      <c r="BL49" s="230"/>
      <c r="BM49" s="230"/>
      <c r="BN49" s="230"/>
      <c r="BO49" s="230"/>
      <c r="BP49" s="230"/>
      <c r="BQ49" s="230"/>
      <c r="BR49" s="230"/>
      <c r="BS49" s="230"/>
      <c r="BT49" s="230"/>
      <c r="BU49" s="230"/>
      <c r="BV49" s="231"/>
      <c r="BW49" s="231"/>
      <c r="BX49" s="231"/>
      <c r="BY49" s="230"/>
      <c r="BZ49" s="230"/>
      <c r="CA49" s="230"/>
      <c r="CB49" s="231"/>
      <c r="CC49" s="230"/>
      <c r="CD49" s="231"/>
      <c r="CE49" s="230"/>
      <c r="CF49" s="230"/>
      <c r="CG49" s="230"/>
      <c r="CH49" s="232"/>
      <c r="CI49" s="230"/>
      <c r="CJ49" s="230"/>
      <c r="CK49" s="230"/>
      <c r="CL49" s="230"/>
      <c r="CM49" s="230"/>
      <c r="CN49" s="232"/>
      <c r="CO49" s="230"/>
      <c r="CP49" s="230"/>
      <c r="CQ49" s="230"/>
      <c r="CR49" s="233"/>
      <c r="CS49" s="233"/>
      <c r="CT49" s="234"/>
      <c r="CU49" s="235"/>
      <c r="CV49" s="234"/>
      <c r="CW49" s="233"/>
      <c r="CX49" s="233"/>
      <c r="CY49" s="233"/>
      <c r="DB49" s="224"/>
      <c r="DE49" s="224"/>
      <c r="DF49" s="224"/>
      <c r="DG49" s="224">
        <v>0</v>
      </c>
      <c r="DH49" s="215" t="e">
        <v>#DIV/0!</v>
      </c>
      <c r="DI49" s="212"/>
      <c r="DJ49" s="212"/>
      <c r="DK49" s="213"/>
      <c r="DL49" s="213"/>
      <c r="DM49" s="212"/>
      <c r="DN49" s="213"/>
      <c r="DO49" s="212"/>
      <c r="DP49" s="212"/>
      <c r="DQ49" s="212"/>
      <c r="DR49" s="212"/>
      <c r="DS49" s="213"/>
      <c r="DT49" s="213"/>
      <c r="DU49" s="212"/>
      <c r="DV49" s="212"/>
      <c r="DW49" s="212"/>
      <c r="DX49" s="212"/>
      <c r="DY49" s="212"/>
      <c r="DZ49" s="212"/>
      <c r="EA49" s="212"/>
      <c r="EB49" s="212"/>
      <c r="EC49" s="212"/>
      <c r="ED49" s="212"/>
      <c r="EE49" s="212"/>
      <c r="EF49" s="212"/>
      <c r="EG49" s="213"/>
      <c r="EH49" s="212"/>
      <c r="EI49" s="212"/>
      <c r="EJ49" s="212"/>
      <c r="EK49" s="212"/>
      <c r="EL49" s="212"/>
      <c r="EM49" s="212"/>
      <c r="EN49" s="212"/>
      <c r="EO49" s="212"/>
      <c r="EP49" s="212"/>
      <c r="EQ49" s="212"/>
      <c r="ER49" s="212"/>
      <c r="ES49" s="212"/>
      <c r="ET49" s="212"/>
      <c r="EU49" s="212"/>
      <c r="EV49" s="212"/>
      <c r="EW49" s="212"/>
      <c r="EX49" s="212"/>
      <c r="EY49" s="212"/>
      <c r="EZ49" s="212"/>
      <c r="FA49" s="212"/>
      <c r="FB49" s="212"/>
      <c r="FC49" s="212"/>
      <c r="FD49" s="212"/>
      <c r="FE49" s="212"/>
      <c r="FF49" s="212"/>
      <c r="FG49" s="212"/>
      <c r="FH49" s="212"/>
      <c r="FI49" s="212"/>
      <c r="FJ49" s="212"/>
      <c r="FK49" s="212"/>
      <c r="FL49" s="212"/>
      <c r="FM49" s="216"/>
      <c r="FN49" s="212"/>
      <c r="FO49" s="212"/>
      <c r="FP49" s="212"/>
      <c r="FQ49" s="212"/>
      <c r="FR49" s="212"/>
      <c r="FS49" s="212"/>
      <c r="FT49" s="212"/>
      <c r="FU49" s="212"/>
      <c r="FV49" s="212"/>
      <c r="FW49" s="212"/>
      <c r="FX49" s="212"/>
      <c r="FY49" s="212"/>
      <c r="FZ49" s="212"/>
      <c r="GA49" s="212"/>
      <c r="GB49" s="212"/>
      <c r="GC49" s="212"/>
      <c r="GD49" s="212"/>
      <c r="GE49" s="212"/>
      <c r="GF49" s="213"/>
      <c r="GG49" s="214"/>
      <c r="GH49" s="213"/>
      <c r="GI49" s="212"/>
      <c r="GJ49" s="212"/>
      <c r="GK49" s="212"/>
      <c r="GL49" s="212"/>
      <c r="GM49" s="212"/>
      <c r="GN49" s="213"/>
      <c r="GO49" s="213"/>
      <c r="GP49" s="212"/>
      <c r="GQ49" s="213" t="s">
        <v>382</v>
      </c>
      <c r="GR49" s="212">
        <v>0</v>
      </c>
      <c r="GS49" s="213"/>
      <c r="GT49" s="213"/>
      <c r="GU49" s="213"/>
      <c r="GV49" s="213"/>
      <c r="GW49" s="213" t="s">
        <v>383</v>
      </c>
      <c r="GX49" s="215" t="e">
        <v>#DIV/0!</v>
      </c>
      <c r="HA49" s="224"/>
      <c r="HB49" s="224"/>
      <c r="HC49" s="224"/>
      <c r="HM49" s="236"/>
      <c r="HP49" s="224"/>
      <c r="HT49" s="236"/>
      <c r="ID49" s="237"/>
      <c r="IJ49" s="224"/>
      <c r="IK49" s="237"/>
      <c r="IL49" s="224"/>
    </row>
    <row r="50" spans="3:246" s="223" customFormat="1">
      <c r="C50" s="224"/>
      <c r="D50" s="224"/>
      <c r="E50" s="224"/>
      <c r="F50" s="224"/>
      <c r="G50" s="222"/>
      <c r="H50" s="224"/>
      <c r="I50" s="224"/>
      <c r="J50" s="224"/>
      <c r="K50" s="224"/>
      <c r="L50" s="224"/>
      <c r="M50" s="224"/>
      <c r="N50" s="224"/>
      <c r="O50" s="224"/>
      <c r="P50" s="224"/>
      <c r="Q50" s="224"/>
      <c r="R50" s="224"/>
      <c r="S50" s="213"/>
      <c r="T50" s="213"/>
      <c r="U50" s="213"/>
      <c r="V50" s="213"/>
      <c r="W50" s="213"/>
      <c r="X50" s="213"/>
      <c r="Y50" s="222"/>
      <c r="Z50" s="225"/>
      <c r="AA50" s="225"/>
      <c r="AB50" s="226"/>
      <c r="AC50" s="226"/>
      <c r="AD50" s="227"/>
      <c r="AE50" s="228"/>
      <c r="AF50" s="228"/>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30"/>
      <c r="BC50" s="230"/>
      <c r="BD50" s="230"/>
      <c r="BE50" s="230"/>
      <c r="BF50" s="230"/>
      <c r="BG50" s="230"/>
      <c r="BH50" s="230"/>
      <c r="BI50" s="230"/>
      <c r="BJ50" s="230"/>
      <c r="BK50" s="230"/>
      <c r="BL50" s="230"/>
      <c r="BM50" s="230"/>
      <c r="BN50" s="230"/>
      <c r="BO50" s="230"/>
      <c r="BP50" s="230"/>
      <c r="BQ50" s="230"/>
      <c r="BR50" s="230"/>
      <c r="BS50" s="230"/>
      <c r="BT50" s="230"/>
      <c r="BU50" s="230"/>
      <c r="BV50" s="231"/>
      <c r="BW50" s="231"/>
      <c r="BX50" s="231"/>
      <c r="BY50" s="230"/>
      <c r="BZ50" s="230"/>
      <c r="CA50" s="230"/>
      <c r="CB50" s="231"/>
      <c r="CC50" s="230"/>
      <c r="CD50" s="231"/>
      <c r="CE50" s="230"/>
      <c r="CF50" s="230"/>
      <c r="CG50" s="230"/>
      <c r="CH50" s="232"/>
      <c r="CI50" s="230"/>
      <c r="CJ50" s="230"/>
      <c r="CK50" s="230"/>
      <c r="CL50" s="230"/>
      <c r="CM50" s="230"/>
      <c r="CN50" s="232"/>
      <c r="CO50" s="230"/>
      <c r="CP50" s="230"/>
      <c r="CQ50" s="230"/>
      <c r="CR50" s="233"/>
      <c r="CS50" s="233"/>
      <c r="CT50" s="234"/>
      <c r="CU50" s="235"/>
      <c r="CV50" s="234"/>
      <c r="CW50" s="233"/>
      <c r="CX50" s="233"/>
      <c r="CY50" s="233"/>
      <c r="DB50" s="224"/>
      <c r="DE50" s="224"/>
      <c r="DF50" s="224"/>
      <c r="DG50" s="224">
        <v>0</v>
      </c>
      <c r="DH50" s="215" t="e">
        <v>#DIV/0!</v>
      </c>
      <c r="DI50" s="212"/>
      <c r="DJ50" s="212"/>
      <c r="DK50" s="213"/>
      <c r="DL50" s="213"/>
      <c r="DM50" s="212"/>
      <c r="DN50" s="213"/>
      <c r="DO50" s="212"/>
      <c r="DP50" s="212"/>
      <c r="DQ50" s="212"/>
      <c r="DR50" s="212"/>
      <c r="DS50" s="213"/>
      <c r="DT50" s="213"/>
      <c r="DU50" s="212"/>
      <c r="DV50" s="212"/>
      <c r="DW50" s="212"/>
      <c r="DX50" s="212"/>
      <c r="DY50" s="212"/>
      <c r="DZ50" s="212"/>
      <c r="EA50" s="212"/>
      <c r="EB50" s="212"/>
      <c r="EC50" s="212"/>
      <c r="ED50" s="212"/>
      <c r="EE50" s="212"/>
      <c r="EF50" s="212"/>
      <c r="EG50" s="213"/>
      <c r="EH50" s="212"/>
      <c r="EI50" s="212"/>
      <c r="EJ50" s="212"/>
      <c r="EK50" s="212"/>
      <c r="EL50" s="212"/>
      <c r="EM50" s="212"/>
      <c r="EN50" s="212"/>
      <c r="EO50" s="212"/>
      <c r="EP50" s="212"/>
      <c r="EQ50" s="212"/>
      <c r="ER50" s="212"/>
      <c r="ES50" s="212"/>
      <c r="ET50" s="212"/>
      <c r="EU50" s="212"/>
      <c r="EV50" s="212"/>
      <c r="EW50" s="212"/>
      <c r="EX50" s="212"/>
      <c r="EY50" s="212"/>
      <c r="EZ50" s="212"/>
      <c r="FA50" s="212"/>
      <c r="FB50" s="212"/>
      <c r="FC50" s="212"/>
      <c r="FD50" s="212"/>
      <c r="FE50" s="212"/>
      <c r="FF50" s="212"/>
      <c r="FG50" s="212"/>
      <c r="FH50" s="212"/>
      <c r="FI50" s="212"/>
      <c r="FJ50" s="212"/>
      <c r="FK50" s="212"/>
      <c r="FL50" s="212"/>
      <c r="FM50" s="216"/>
      <c r="FN50" s="212"/>
      <c r="FO50" s="212"/>
      <c r="FP50" s="212"/>
      <c r="FQ50" s="212"/>
      <c r="FR50" s="212"/>
      <c r="FS50" s="212"/>
      <c r="FT50" s="212"/>
      <c r="FU50" s="212"/>
      <c r="FV50" s="212"/>
      <c r="FW50" s="212"/>
      <c r="FX50" s="212"/>
      <c r="FY50" s="212"/>
      <c r="FZ50" s="212"/>
      <c r="GA50" s="212"/>
      <c r="GB50" s="212"/>
      <c r="GC50" s="212"/>
      <c r="GD50" s="212"/>
      <c r="GE50" s="212"/>
      <c r="GF50" s="213"/>
      <c r="GG50" s="214"/>
      <c r="GH50" s="213"/>
      <c r="GI50" s="212"/>
      <c r="GJ50" s="212"/>
      <c r="GK50" s="212"/>
      <c r="GL50" s="212"/>
      <c r="GM50" s="212"/>
      <c r="GN50" s="213"/>
      <c r="GO50" s="213"/>
      <c r="GP50" s="212"/>
      <c r="GQ50" s="213" t="s">
        <v>382</v>
      </c>
      <c r="GR50" s="212">
        <v>0</v>
      </c>
      <c r="GS50" s="213"/>
      <c r="GT50" s="213"/>
      <c r="GU50" s="213"/>
      <c r="GV50" s="213"/>
      <c r="GW50" s="213" t="s">
        <v>383</v>
      </c>
      <c r="GX50" s="215" t="e">
        <v>#DIV/0!</v>
      </c>
      <c r="HA50" s="224"/>
      <c r="HB50" s="224"/>
      <c r="HC50" s="224"/>
      <c r="HM50" s="236"/>
      <c r="HP50" s="224"/>
      <c r="HT50" s="236"/>
      <c r="ID50" s="237"/>
      <c r="IJ50" s="224"/>
      <c r="IK50" s="237"/>
      <c r="IL50" s="224"/>
    </row>
    <row r="51" spans="3:246" s="223" customFormat="1">
      <c r="C51" s="224"/>
      <c r="D51" s="224"/>
      <c r="E51" s="224"/>
      <c r="F51" s="224"/>
      <c r="G51" s="222"/>
      <c r="H51" s="224"/>
      <c r="I51" s="224"/>
      <c r="J51" s="224"/>
      <c r="K51" s="224"/>
      <c r="L51" s="224"/>
      <c r="M51" s="224"/>
      <c r="N51" s="224"/>
      <c r="O51" s="224"/>
      <c r="P51" s="224"/>
      <c r="Q51" s="224"/>
      <c r="R51" s="224"/>
      <c r="S51" s="213"/>
      <c r="T51" s="213"/>
      <c r="U51" s="213"/>
      <c r="V51" s="213"/>
      <c r="W51" s="213"/>
      <c r="X51" s="213"/>
      <c r="Y51" s="222"/>
      <c r="Z51" s="225"/>
      <c r="AA51" s="225"/>
      <c r="AB51" s="226"/>
      <c r="AC51" s="226"/>
      <c r="AD51" s="227"/>
      <c r="AE51" s="228"/>
      <c r="AF51" s="228"/>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30"/>
      <c r="BC51" s="230"/>
      <c r="BD51" s="230"/>
      <c r="BE51" s="230"/>
      <c r="BF51" s="230"/>
      <c r="BG51" s="230"/>
      <c r="BH51" s="230"/>
      <c r="BI51" s="230"/>
      <c r="BJ51" s="230"/>
      <c r="BK51" s="230"/>
      <c r="BL51" s="230"/>
      <c r="BM51" s="230"/>
      <c r="BN51" s="230"/>
      <c r="BO51" s="230"/>
      <c r="BP51" s="230"/>
      <c r="BQ51" s="230"/>
      <c r="BR51" s="230"/>
      <c r="BS51" s="230"/>
      <c r="BT51" s="230"/>
      <c r="BU51" s="230"/>
      <c r="BV51" s="231"/>
      <c r="BW51" s="231"/>
      <c r="BX51" s="231"/>
      <c r="BY51" s="230"/>
      <c r="BZ51" s="230"/>
      <c r="CA51" s="230"/>
      <c r="CB51" s="231"/>
      <c r="CC51" s="230"/>
      <c r="CD51" s="231"/>
      <c r="CE51" s="230"/>
      <c r="CF51" s="230"/>
      <c r="CG51" s="230"/>
      <c r="CH51" s="232"/>
      <c r="CI51" s="230"/>
      <c r="CJ51" s="230"/>
      <c r="CK51" s="230"/>
      <c r="CL51" s="230"/>
      <c r="CM51" s="230"/>
      <c r="CN51" s="232"/>
      <c r="CO51" s="230"/>
      <c r="CP51" s="230"/>
      <c r="CQ51" s="230"/>
      <c r="CR51" s="233"/>
      <c r="CS51" s="233"/>
      <c r="CT51" s="234"/>
      <c r="CU51" s="235"/>
      <c r="CV51" s="234"/>
      <c r="CW51" s="233"/>
      <c r="CX51" s="233"/>
      <c r="CY51" s="233"/>
      <c r="DB51" s="224"/>
      <c r="DE51" s="224"/>
      <c r="DF51" s="224"/>
      <c r="DG51" s="224">
        <v>0</v>
      </c>
      <c r="DH51" s="215" t="e">
        <v>#DIV/0!</v>
      </c>
      <c r="DI51" s="212"/>
      <c r="DJ51" s="212"/>
      <c r="DK51" s="213"/>
      <c r="DL51" s="213"/>
      <c r="DM51" s="212"/>
      <c r="DN51" s="213"/>
      <c r="DO51" s="212"/>
      <c r="DP51" s="212"/>
      <c r="DQ51" s="212"/>
      <c r="DR51" s="212"/>
      <c r="DS51" s="213"/>
      <c r="DT51" s="213"/>
      <c r="DU51" s="212"/>
      <c r="DV51" s="212"/>
      <c r="DW51" s="212"/>
      <c r="DX51" s="212"/>
      <c r="DY51" s="212"/>
      <c r="DZ51" s="212"/>
      <c r="EA51" s="212"/>
      <c r="EB51" s="212"/>
      <c r="EC51" s="212"/>
      <c r="ED51" s="212"/>
      <c r="EE51" s="212"/>
      <c r="EF51" s="212"/>
      <c r="EG51" s="213"/>
      <c r="EH51" s="212"/>
      <c r="EI51" s="212"/>
      <c r="EJ51" s="212"/>
      <c r="EK51" s="212"/>
      <c r="EL51" s="212"/>
      <c r="EM51" s="212"/>
      <c r="EN51" s="212"/>
      <c r="EO51" s="212"/>
      <c r="EP51" s="212"/>
      <c r="EQ51" s="212"/>
      <c r="ER51" s="212"/>
      <c r="ES51" s="212"/>
      <c r="ET51" s="212"/>
      <c r="EU51" s="212"/>
      <c r="EV51" s="212"/>
      <c r="EW51" s="212"/>
      <c r="EX51" s="212"/>
      <c r="EY51" s="212"/>
      <c r="EZ51" s="212"/>
      <c r="FA51" s="212"/>
      <c r="FB51" s="212"/>
      <c r="FC51" s="212"/>
      <c r="FD51" s="212"/>
      <c r="FE51" s="212"/>
      <c r="FF51" s="212"/>
      <c r="FG51" s="212"/>
      <c r="FH51" s="212"/>
      <c r="FI51" s="212"/>
      <c r="FJ51" s="212"/>
      <c r="FK51" s="212"/>
      <c r="FL51" s="212"/>
      <c r="FM51" s="216"/>
      <c r="FN51" s="212"/>
      <c r="FO51" s="212"/>
      <c r="FP51" s="212"/>
      <c r="FQ51" s="212"/>
      <c r="FR51" s="212"/>
      <c r="FS51" s="212"/>
      <c r="FT51" s="212"/>
      <c r="FU51" s="212"/>
      <c r="FV51" s="212"/>
      <c r="FW51" s="212"/>
      <c r="FX51" s="212"/>
      <c r="FY51" s="212"/>
      <c r="FZ51" s="212"/>
      <c r="GA51" s="212"/>
      <c r="GB51" s="212"/>
      <c r="GC51" s="212"/>
      <c r="GD51" s="212"/>
      <c r="GE51" s="212"/>
      <c r="GF51" s="213"/>
      <c r="GG51" s="214"/>
      <c r="GH51" s="213"/>
      <c r="GI51" s="212"/>
      <c r="GJ51" s="212"/>
      <c r="GK51" s="212"/>
      <c r="GL51" s="212"/>
      <c r="GM51" s="212"/>
      <c r="GN51" s="213"/>
      <c r="GO51" s="213"/>
      <c r="GP51" s="212"/>
      <c r="GQ51" s="213" t="s">
        <v>382</v>
      </c>
      <c r="GR51" s="212">
        <v>0</v>
      </c>
      <c r="GS51" s="213"/>
      <c r="GT51" s="213"/>
      <c r="GU51" s="213"/>
      <c r="GV51" s="213"/>
      <c r="GW51" s="213" t="s">
        <v>383</v>
      </c>
      <c r="GX51" s="215" t="e">
        <v>#DIV/0!</v>
      </c>
      <c r="HA51" s="224"/>
      <c r="HB51" s="224"/>
      <c r="HC51" s="224"/>
      <c r="HM51" s="236"/>
      <c r="HP51" s="224"/>
      <c r="HT51" s="236"/>
      <c r="ID51" s="237"/>
      <c r="IJ51" s="224"/>
      <c r="IK51" s="237"/>
      <c r="IL51" s="224"/>
    </row>
    <row r="52" spans="3:246" s="223" customFormat="1">
      <c r="C52" s="224"/>
      <c r="D52" s="224"/>
      <c r="E52" s="224"/>
      <c r="F52" s="224"/>
      <c r="G52" s="222"/>
      <c r="H52" s="224"/>
      <c r="I52" s="224"/>
      <c r="J52" s="224"/>
      <c r="K52" s="224"/>
      <c r="L52" s="224"/>
      <c r="M52" s="224"/>
      <c r="N52" s="224"/>
      <c r="O52" s="224"/>
      <c r="P52" s="224"/>
      <c r="Q52" s="224"/>
      <c r="R52" s="224"/>
      <c r="S52" s="213"/>
      <c r="T52" s="213"/>
      <c r="U52" s="213"/>
      <c r="V52" s="213"/>
      <c r="W52" s="213"/>
      <c r="X52" s="213"/>
      <c r="Y52" s="222"/>
      <c r="Z52" s="225"/>
      <c r="AA52" s="225"/>
      <c r="AB52" s="226"/>
      <c r="AC52" s="226"/>
      <c r="AD52" s="227"/>
      <c r="AE52" s="228"/>
      <c r="AF52" s="228"/>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30"/>
      <c r="BC52" s="230"/>
      <c r="BD52" s="230"/>
      <c r="BE52" s="230"/>
      <c r="BF52" s="230"/>
      <c r="BG52" s="230"/>
      <c r="BH52" s="230"/>
      <c r="BI52" s="230"/>
      <c r="BJ52" s="230"/>
      <c r="BK52" s="230"/>
      <c r="BL52" s="230"/>
      <c r="BM52" s="230"/>
      <c r="BN52" s="230"/>
      <c r="BO52" s="230"/>
      <c r="BP52" s="230"/>
      <c r="BQ52" s="230"/>
      <c r="BR52" s="230"/>
      <c r="BS52" s="230"/>
      <c r="BT52" s="230"/>
      <c r="BU52" s="230"/>
      <c r="BV52" s="231"/>
      <c r="BW52" s="231"/>
      <c r="BX52" s="231"/>
      <c r="BY52" s="230"/>
      <c r="BZ52" s="230"/>
      <c r="CA52" s="230"/>
      <c r="CB52" s="231"/>
      <c r="CC52" s="230"/>
      <c r="CD52" s="231"/>
      <c r="CE52" s="230"/>
      <c r="CF52" s="230"/>
      <c r="CG52" s="230"/>
      <c r="CH52" s="232"/>
      <c r="CI52" s="230"/>
      <c r="CJ52" s="230"/>
      <c r="CK52" s="230"/>
      <c r="CL52" s="230"/>
      <c r="CM52" s="230"/>
      <c r="CN52" s="232"/>
      <c r="CO52" s="230"/>
      <c r="CP52" s="230"/>
      <c r="CQ52" s="230"/>
      <c r="CR52" s="233"/>
      <c r="CS52" s="233"/>
      <c r="CT52" s="234"/>
      <c r="CU52" s="235"/>
      <c r="CV52" s="234"/>
      <c r="CW52" s="233"/>
      <c r="CX52" s="233"/>
      <c r="CY52" s="233"/>
      <c r="DB52" s="224"/>
      <c r="DE52" s="224"/>
      <c r="DF52" s="224"/>
      <c r="DG52" s="224">
        <v>0</v>
      </c>
      <c r="DH52" s="215" t="e">
        <v>#DIV/0!</v>
      </c>
      <c r="DI52" s="212"/>
      <c r="DJ52" s="212"/>
      <c r="DK52" s="213"/>
      <c r="DL52" s="213"/>
      <c r="DM52" s="212"/>
      <c r="DN52" s="213"/>
      <c r="DO52" s="212"/>
      <c r="DP52" s="212"/>
      <c r="DQ52" s="212"/>
      <c r="DR52" s="212"/>
      <c r="DS52" s="213"/>
      <c r="DT52" s="213"/>
      <c r="DU52" s="212"/>
      <c r="DV52" s="212"/>
      <c r="DW52" s="212"/>
      <c r="DX52" s="212"/>
      <c r="DY52" s="212"/>
      <c r="DZ52" s="212"/>
      <c r="EA52" s="212"/>
      <c r="EB52" s="212"/>
      <c r="EC52" s="212"/>
      <c r="ED52" s="212"/>
      <c r="EE52" s="212"/>
      <c r="EF52" s="212"/>
      <c r="EG52" s="213"/>
      <c r="EH52" s="212"/>
      <c r="EI52" s="212"/>
      <c r="EJ52" s="212"/>
      <c r="EK52" s="212"/>
      <c r="EL52" s="212"/>
      <c r="EM52" s="212"/>
      <c r="EN52" s="212"/>
      <c r="EO52" s="212"/>
      <c r="EP52" s="212"/>
      <c r="EQ52" s="212"/>
      <c r="ER52" s="212"/>
      <c r="ES52" s="212"/>
      <c r="ET52" s="212"/>
      <c r="EU52" s="212"/>
      <c r="EV52" s="212"/>
      <c r="EW52" s="212"/>
      <c r="EX52" s="212"/>
      <c r="EY52" s="212"/>
      <c r="EZ52" s="212"/>
      <c r="FA52" s="212"/>
      <c r="FB52" s="212"/>
      <c r="FC52" s="212"/>
      <c r="FD52" s="212"/>
      <c r="FE52" s="212"/>
      <c r="FF52" s="212"/>
      <c r="FG52" s="212"/>
      <c r="FH52" s="212"/>
      <c r="FI52" s="212"/>
      <c r="FJ52" s="212"/>
      <c r="FK52" s="212"/>
      <c r="FL52" s="212"/>
      <c r="FM52" s="216"/>
      <c r="FN52" s="212"/>
      <c r="FO52" s="212"/>
      <c r="FP52" s="212"/>
      <c r="FQ52" s="212"/>
      <c r="FR52" s="212"/>
      <c r="FS52" s="212"/>
      <c r="FT52" s="212"/>
      <c r="FU52" s="212"/>
      <c r="FV52" s="212"/>
      <c r="FW52" s="212"/>
      <c r="FX52" s="212"/>
      <c r="FY52" s="212"/>
      <c r="FZ52" s="212"/>
      <c r="GA52" s="212"/>
      <c r="GB52" s="212"/>
      <c r="GC52" s="212"/>
      <c r="GD52" s="212"/>
      <c r="GE52" s="212"/>
      <c r="GF52" s="213"/>
      <c r="GG52" s="214"/>
      <c r="GH52" s="213"/>
      <c r="GI52" s="212"/>
      <c r="GJ52" s="212"/>
      <c r="GK52" s="212"/>
      <c r="GL52" s="212"/>
      <c r="GM52" s="212"/>
      <c r="GN52" s="213"/>
      <c r="GO52" s="213"/>
      <c r="GP52" s="212"/>
      <c r="GQ52" s="213" t="s">
        <v>382</v>
      </c>
      <c r="GR52" s="212">
        <v>0</v>
      </c>
      <c r="GS52" s="213"/>
      <c r="GT52" s="213"/>
      <c r="GU52" s="213"/>
      <c r="GV52" s="213"/>
      <c r="GW52" s="213" t="s">
        <v>383</v>
      </c>
      <c r="GX52" s="215" t="e">
        <v>#DIV/0!</v>
      </c>
      <c r="HA52" s="224"/>
      <c r="HB52" s="224"/>
      <c r="HC52" s="224"/>
      <c r="HM52" s="236"/>
      <c r="HP52" s="224"/>
      <c r="HT52" s="236"/>
      <c r="ID52" s="237"/>
      <c r="IJ52" s="224"/>
      <c r="IK52" s="237"/>
      <c r="IL52" s="224"/>
    </row>
    <row r="53" spans="3:246" s="223" customFormat="1">
      <c r="C53" s="224"/>
      <c r="D53" s="224"/>
      <c r="E53" s="224"/>
      <c r="F53" s="224"/>
      <c r="G53" s="222"/>
      <c r="H53" s="224"/>
      <c r="I53" s="224"/>
      <c r="J53" s="224"/>
      <c r="K53" s="224"/>
      <c r="L53" s="224"/>
      <c r="M53" s="224"/>
      <c r="N53" s="224"/>
      <c r="O53" s="224"/>
      <c r="P53" s="224"/>
      <c r="Q53" s="224"/>
      <c r="R53" s="224"/>
      <c r="S53" s="213"/>
      <c r="T53" s="213"/>
      <c r="U53" s="213"/>
      <c r="V53" s="213"/>
      <c r="W53" s="213"/>
      <c r="X53" s="213"/>
      <c r="Y53" s="222"/>
      <c r="Z53" s="225"/>
      <c r="AA53" s="225"/>
      <c r="AB53" s="226"/>
      <c r="AC53" s="226"/>
      <c r="AD53" s="227"/>
      <c r="AE53" s="228"/>
      <c r="AF53" s="228"/>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30"/>
      <c r="BC53" s="230"/>
      <c r="BD53" s="230"/>
      <c r="BE53" s="230"/>
      <c r="BF53" s="230"/>
      <c r="BG53" s="230"/>
      <c r="BH53" s="230"/>
      <c r="BI53" s="230"/>
      <c r="BJ53" s="230"/>
      <c r="BK53" s="230"/>
      <c r="BL53" s="230"/>
      <c r="BM53" s="230"/>
      <c r="BN53" s="230"/>
      <c r="BO53" s="230"/>
      <c r="BP53" s="230"/>
      <c r="BQ53" s="230"/>
      <c r="BR53" s="230"/>
      <c r="BS53" s="230"/>
      <c r="BT53" s="230"/>
      <c r="BU53" s="230"/>
      <c r="BV53" s="231"/>
      <c r="BW53" s="231"/>
      <c r="BX53" s="231"/>
      <c r="BY53" s="230"/>
      <c r="BZ53" s="230"/>
      <c r="CA53" s="230"/>
      <c r="CB53" s="231"/>
      <c r="CC53" s="230"/>
      <c r="CD53" s="231"/>
      <c r="CE53" s="230"/>
      <c r="CF53" s="230"/>
      <c r="CG53" s="230"/>
      <c r="CH53" s="232"/>
      <c r="CI53" s="230"/>
      <c r="CJ53" s="230"/>
      <c r="CK53" s="230"/>
      <c r="CL53" s="230"/>
      <c r="CM53" s="230"/>
      <c r="CN53" s="232"/>
      <c r="CO53" s="230"/>
      <c r="CP53" s="230"/>
      <c r="CQ53" s="230"/>
      <c r="CR53" s="233"/>
      <c r="CS53" s="233"/>
      <c r="CT53" s="234"/>
      <c r="CU53" s="235"/>
      <c r="CV53" s="234"/>
      <c r="CW53" s="233"/>
      <c r="CX53" s="233"/>
      <c r="CY53" s="233"/>
      <c r="DB53" s="224"/>
      <c r="DE53" s="224"/>
      <c r="DF53" s="224"/>
      <c r="DG53" s="224">
        <v>0</v>
      </c>
      <c r="DH53" s="215" t="e">
        <v>#DIV/0!</v>
      </c>
      <c r="DI53" s="212"/>
      <c r="DJ53" s="212"/>
      <c r="DK53" s="213"/>
      <c r="DL53" s="213"/>
      <c r="DM53" s="212"/>
      <c r="DN53" s="213"/>
      <c r="DO53" s="212"/>
      <c r="DP53" s="212"/>
      <c r="DQ53" s="212"/>
      <c r="DR53" s="212"/>
      <c r="DS53" s="213"/>
      <c r="DT53" s="213"/>
      <c r="DU53" s="212"/>
      <c r="DV53" s="212"/>
      <c r="DW53" s="212"/>
      <c r="DX53" s="212"/>
      <c r="DY53" s="212"/>
      <c r="DZ53" s="212"/>
      <c r="EA53" s="212"/>
      <c r="EB53" s="212"/>
      <c r="EC53" s="212"/>
      <c r="ED53" s="212"/>
      <c r="EE53" s="212"/>
      <c r="EF53" s="212"/>
      <c r="EG53" s="213"/>
      <c r="EH53" s="212"/>
      <c r="EI53" s="212"/>
      <c r="EJ53" s="212"/>
      <c r="EK53" s="212"/>
      <c r="EL53" s="212"/>
      <c r="EM53" s="212"/>
      <c r="EN53" s="212"/>
      <c r="EO53" s="212"/>
      <c r="EP53" s="212"/>
      <c r="EQ53" s="212"/>
      <c r="ER53" s="212"/>
      <c r="ES53" s="212"/>
      <c r="ET53" s="212"/>
      <c r="EU53" s="212"/>
      <c r="EV53" s="212"/>
      <c r="EW53" s="212"/>
      <c r="EX53" s="212"/>
      <c r="EY53" s="212"/>
      <c r="EZ53" s="212"/>
      <c r="FA53" s="212"/>
      <c r="FB53" s="212"/>
      <c r="FC53" s="212"/>
      <c r="FD53" s="212"/>
      <c r="FE53" s="212"/>
      <c r="FF53" s="212"/>
      <c r="FG53" s="212"/>
      <c r="FH53" s="212"/>
      <c r="FI53" s="212"/>
      <c r="FJ53" s="212"/>
      <c r="FK53" s="212"/>
      <c r="FL53" s="212"/>
      <c r="FM53" s="216"/>
      <c r="FN53" s="212"/>
      <c r="FO53" s="212"/>
      <c r="FP53" s="212"/>
      <c r="FQ53" s="212"/>
      <c r="FR53" s="212"/>
      <c r="FS53" s="212"/>
      <c r="FT53" s="212"/>
      <c r="FU53" s="212"/>
      <c r="FV53" s="212"/>
      <c r="FW53" s="212"/>
      <c r="FX53" s="212"/>
      <c r="FY53" s="212"/>
      <c r="FZ53" s="212"/>
      <c r="GA53" s="212"/>
      <c r="GB53" s="212"/>
      <c r="GC53" s="212"/>
      <c r="GD53" s="212"/>
      <c r="GE53" s="212"/>
      <c r="GF53" s="213"/>
      <c r="GG53" s="214"/>
      <c r="GH53" s="213"/>
      <c r="GI53" s="212"/>
      <c r="GJ53" s="212"/>
      <c r="GK53" s="212"/>
      <c r="GL53" s="212"/>
      <c r="GM53" s="212"/>
      <c r="GN53" s="213"/>
      <c r="GO53" s="213"/>
      <c r="GP53" s="212"/>
      <c r="GQ53" s="213" t="s">
        <v>382</v>
      </c>
      <c r="GR53" s="212">
        <v>0</v>
      </c>
      <c r="GS53" s="213"/>
      <c r="GT53" s="213"/>
      <c r="GU53" s="213"/>
      <c r="GV53" s="213"/>
      <c r="GW53" s="213" t="s">
        <v>383</v>
      </c>
      <c r="GX53" s="215" t="e">
        <v>#DIV/0!</v>
      </c>
      <c r="HA53" s="224"/>
      <c r="HB53" s="224"/>
      <c r="HC53" s="224"/>
      <c r="HM53" s="236"/>
      <c r="HP53" s="224"/>
      <c r="HT53" s="236"/>
      <c r="ID53" s="237"/>
      <c r="IJ53" s="224"/>
      <c r="IK53" s="237"/>
      <c r="IL53" s="224"/>
    </row>
    <row r="54" spans="3:246" s="223" customFormat="1">
      <c r="C54" s="224"/>
      <c r="D54" s="224"/>
      <c r="E54" s="224"/>
      <c r="F54" s="224"/>
      <c r="G54" s="222"/>
      <c r="H54" s="224"/>
      <c r="I54" s="224"/>
      <c r="J54" s="224"/>
      <c r="K54" s="224"/>
      <c r="L54" s="224"/>
      <c r="M54" s="224"/>
      <c r="N54" s="224"/>
      <c r="O54" s="224"/>
      <c r="P54" s="224"/>
      <c r="Q54" s="224"/>
      <c r="R54" s="224"/>
      <c r="S54" s="213"/>
      <c r="T54" s="213"/>
      <c r="U54" s="213"/>
      <c r="V54" s="213"/>
      <c r="W54" s="213"/>
      <c r="X54" s="213"/>
      <c r="Y54" s="222"/>
      <c r="Z54" s="225"/>
      <c r="AA54" s="225"/>
      <c r="AB54" s="226"/>
      <c r="AC54" s="226"/>
      <c r="AD54" s="227"/>
      <c r="AE54" s="228"/>
      <c r="AF54" s="228"/>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30"/>
      <c r="BC54" s="230"/>
      <c r="BD54" s="230"/>
      <c r="BE54" s="230"/>
      <c r="BF54" s="230"/>
      <c r="BG54" s="230"/>
      <c r="BH54" s="230"/>
      <c r="BI54" s="230"/>
      <c r="BJ54" s="230"/>
      <c r="BK54" s="230"/>
      <c r="BL54" s="230"/>
      <c r="BM54" s="230"/>
      <c r="BN54" s="230"/>
      <c r="BO54" s="230"/>
      <c r="BP54" s="230"/>
      <c r="BQ54" s="230"/>
      <c r="BR54" s="230"/>
      <c r="BS54" s="230"/>
      <c r="BT54" s="230"/>
      <c r="BU54" s="230"/>
      <c r="BV54" s="231"/>
      <c r="BW54" s="231"/>
      <c r="BX54" s="231"/>
      <c r="BY54" s="230"/>
      <c r="BZ54" s="230"/>
      <c r="CA54" s="230"/>
      <c r="CB54" s="231"/>
      <c r="CC54" s="230"/>
      <c r="CD54" s="231"/>
      <c r="CE54" s="230"/>
      <c r="CF54" s="230"/>
      <c r="CG54" s="230"/>
      <c r="CH54" s="232"/>
      <c r="CI54" s="230"/>
      <c r="CJ54" s="230"/>
      <c r="CK54" s="230"/>
      <c r="CL54" s="230"/>
      <c r="CM54" s="230"/>
      <c r="CN54" s="232"/>
      <c r="CO54" s="230"/>
      <c r="CP54" s="230"/>
      <c r="CQ54" s="230"/>
      <c r="CR54" s="233"/>
      <c r="CS54" s="233"/>
      <c r="CT54" s="234"/>
      <c r="CU54" s="235"/>
      <c r="CV54" s="234"/>
      <c r="CW54" s="233"/>
      <c r="CX54" s="233"/>
      <c r="CY54" s="233"/>
      <c r="DB54" s="224"/>
      <c r="DE54" s="224"/>
      <c r="DF54" s="224"/>
      <c r="DG54" s="224">
        <v>0</v>
      </c>
      <c r="DH54" s="215" t="e">
        <v>#DIV/0!</v>
      </c>
      <c r="DI54" s="212"/>
      <c r="DJ54" s="212"/>
      <c r="DK54" s="213"/>
      <c r="DL54" s="213"/>
      <c r="DM54" s="212"/>
      <c r="DN54" s="213"/>
      <c r="DO54" s="212"/>
      <c r="DP54" s="212"/>
      <c r="DQ54" s="212"/>
      <c r="DR54" s="212"/>
      <c r="DS54" s="213"/>
      <c r="DT54" s="213"/>
      <c r="DU54" s="212"/>
      <c r="DV54" s="212"/>
      <c r="DW54" s="212"/>
      <c r="DX54" s="212"/>
      <c r="DY54" s="212"/>
      <c r="DZ54" s="212"/>
      <c r="EA54" s="212"/>
      <c r="EB54" s="212"/>
      <c r="EC54" s="212"/>
      <c r="ED54" s="212"/>
      <c r="EE54" s="212"/>
      <c r="EF54" s="212"/>
      <c r="EG54" s="213"/>
      <c r="EH54" s="212"/>
      <c r="EI54" s="212"/>
      <c r="EJ54" s="212"/>
      <c r="EK54" s="212"/>
      <c r="EL54" s="212"/>
      <c r="EM54" s="212"/>
      <c r="EN54" s="212"/>
      <c r="EO54" s="212"/>
      <c r="EP54" s="212"/>
      <c r="EQ54" s="212"/>
      <c r="ER54" s="212"/>
      <c r="ES54" s="212"/>
      <c r="ET54" s="212"/>
      <c r="EU54" s="212"/>
      <c r="EV54" s="212"/>
      <c r="EW54" s="212"/>
      <c r="EX54" s="212"/>
      <c r="EY54" s="212"/>
      <c r="EZ54" s="212"/>
      <c r="FA54" s="212"/>
      <c r="FB54" s="212"/>
      <c r="FC54" s="212"/>
      <c r="FD54" s="212"/>
      <c r="FE54" s="212"/>
      <c r="FF54" s="212"/>
      <c r="FG54" s="212"/>
      <c r="FH54" s="212"/>
      <c r="FI54" s="212"/>
      <c r="FJ54" s="212"/>
      <c r="FK54" s="212"/>
      <c r="FL54" s="212"/>
      <c r="FM54" s="216"/>
      <c r="FN54" s="212"/>
      <c r="FO54" s="212"/>
      <c r="FP54" s="212"/>
      <c r="FQ54" s="212"/>
      <c r="FR54" s="212"/>
      <c r="FS54" s="212"/>
      <c r="FT54" s="212"/>
      <c r="FU54" s="212"/>
      <c r="FV54" s="212"/>
      <c r="FW54" s="212"/>
      <c r="FX54" s="212"/>
      <c r="FY54" s="212"/>
      <c r="FZ54" s="212"/>
      <c r="GA54" s="212"/>
      <c r="GB54" s="212"/>
      <c r="GC54" s="212"/>
      <c r="GD54" s="212"/>
      <c r="GE54" s="212"/>
      <c r="GF54" s="213"/>
      <c r="GG54" s="214"/>
      <c r="GH54" s="213"/>
      <c r="GI54" s="212"/>
      <c r="GJ54" s="212"/>
      <c r="GK54" s="212"/>
      <c r="GL54" s="212"/>
      <c r="GM54" s="212"/>
      <c r="GN54" s="213"/>
      <c r="GO54" s="213"/>
      <c r="GP54" s="212"/>
      <c r="GQ54" s="213" t="s">
        <v>382</v>
      </c>
      <c r="GR54" s="212">
        <v>0</v>
      </c>
      <c r="GS54" s="213"/>
      <c r="GT54" s="213"/>
      <c r="GU54" s="213"/>
      <c r="GV54" s="213"/>
      <c r="GW54" s="213" t="s">
        <v>383</v>
      </c>
      <c r="GX54" s="215" t="e">
        <v>#DIV/0!</v>
      </c>
      <c r="HA54" s="224"/>
      <c r="HB54" s="224"/>
      <c r="HC54" s="224"/>
      <c r="HM54" s="236"/>
      <c r="HP54" s="224"/>
      <c r="HT54" s="236"/>
      <c r="ID54" s="237"/>
      <c r="IJ54" s="224"/>
      <c r="IK54" s="237"/>
      <c r="IL54" s="224"/>
    </row>
    <row r="55" spans="3:246" s="223" customFormat="1">
      <c r="C55" s="224"/>
      <c r="D55" s="224"/>
      <c r="E55" s="224"/>
      <c r="F55" s="224"/>
      <c r="G55" s="222"/>
      <c r="H55" s="224"/>
      <c r="I55" s="224"/>
      <c r="J55" s="224"/>
      <c r="K55" s="224"/>
      <c r="L55" s="224"/>
      <c r="M55" s="224"/>
      <c r="N55" s="224"/>
      <c r="O55" s="224"/>
      <c r="P55" s="224"/>
      <c r="Q55" s="224"/>
      <c r="R55" s="224"/>
      <c r="S55" s="213"/>
      <c r="T55" s="213"/>
      <c r="U55" s="213"/>
      <c r="V55" s="213"/>
      <c r="W55" s="213"/>
      <c r="X55" s="213"/>
      <c r="Y55" s="222"/>
      <c r="Z55" s="225"/>
      <c r="AA55" s="225"/>
      <c r="AB55" s="226"/>
      <c r="AC55" s="226"/>
      <c r="AD55" s="227"/>
      <c r="AE55" s="228"/>
      <c r="AF55" s="228"/>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30"/>
      <c r="BC55" s="230"/>
      <c r="BD55" s="230"/>
      <c r="BE55" s="230"/>
      <c r="BF55" s="230"/>
      <c r="BG55" s="230"/>
      <c r="BH55" s="230"/>
      <c r="BI55" s="230"/>
      <c r="BJ55" s="230"/>
      <c r="BK55" s="230"/>
      <c r="BL55" s="230"/>
      <c r="BM55" s="230"/>
      <c r="BN55" s="230"/>
      <c r="BO55" s="230"/>
      <c r="BP55" s="230"/>
      <c r="BQ55" s="230"/>
      <c r="BR55" s="230"/>
      <c r="BS55" s="230"/>
      <c r="BT55" s="230"/>
      <c r="BU55" s="230"/>
      <c r="BV55" s="231"/>
      <c r="BW55" s="231"/>
      <c r="BX55" s="231"/>
      <c r="BY55" s="230"/>
      <c r="BZ55" s="230"/>
      <c r="CA55" s="230"/>
      <c r="CB55" s="231"/>
      <c r="CC55" s="230"/>
      <c r="CD55" s="231"/>
      <c r="CE55" s="230"/>
      <c r="CF55" s="230"/>
      <c r="CG55" s="230"/>
      <c r="CH55" s="232"/>
      <c r="CI55" s="230"/>
      <c r="CJ55" s="230"/>
      <c r="CK55" s="230"/>
      <c r="CL55" s="230"/>
      <c r="CM55" s="230"/>
      <c r="CN55" s="232"/>
      <c r="CO55" s="230"/>
      <c r="CP55" s="230"/>
      <c r="CQ55" s="230"/>
      <c r="CR55" s="233"/>
      <c r="CS55" s="233"/>
      <c r="CT55" s="234"/>
      <c r="CU55" s="235"/>
      <c r="CV55" s="234"/>
      <c r="CW55" s="233"/>
      <c r="CX55" s="233"/>
      <c r="CY55" s="233"/>
      <c r="DB55" s="224"/>
      <c r="DE55" s="224"/>
      <c r="DF55" s="224"/>
      <c r="DG55" s="224">
        <v>0</v>
      </c>
      <c r="DH55" s="215" t="e">
        <v>#DIV/0!</v>
      </c>
      <c r="DI55" s="212"/>
      <c r="DJ55" s="212"/>
      <c r="DK55" s="213"/>
      <c r="DL55" s="213"/>
      <c r="DM55" s="212"/>
      <c r="DN55" s="213"/>
      <c r="DO55" s="212"/>
      <c r="DP55" s="212"/>
      <c r="DQ55" s="212"/>
      <c r="DR55" s="212"/>
      <c r="DS55" s="213"/>
      <c r="DT55" s="213"/>
      <c r="DU55" s="212"/>
      <c r="DV55" s="212"/>
      <c r="DW55" s="212"/>
      <c r="DX55" s="212"/>
      <c r="DY55" s="212"/>
      <c r="DZ55" s="212"/>
      <c r="EA55" s="212"/>
      <c r="EB55" s="212"/>
      <c r="EC55" s="212"/>
      <c r="ED55" s="212"/>
      <c r="EE55" s="212"/>
      <c r="EF55" s="212"/>
      <c r="EG55" s="213"/>
      <c r="EH55" s="212"/>
      <c r="EI55" s="212"/>
      <c r="EJ55" s="212"/>
      <c r="EK55" s="212"/>
      <c r="EL55" s="212"/>
      <c r="EM55" s="212"/>
      <c r="EN55" s="212"/>
      <c r="EO55" s="212"/>
      <c r="EP55" s="212"/>
      <c r="EQ55" s="212"/>
      <c r="ER55" s="212"/>
      <c r="ES55" s="212"/>
      <c r="ET55" s="212"/>
      <c r="EU55" s="212"/>
      <c r="EV55" s="212"/>
      <c r="EW55" s="212"/>
      <c r="EX55" s="212"/>
      <c r="EY55" s="212"/>
      <c r="EZ55" s="212"/>
      <c r="FA55" s="212"/>
      <c r="FB55" s="212"/>
      <c r="FC55" s="212"/>
      <c r="FD55" s="212"/>
      <c r="FE55" s="212"/>
      <c r="FF55" s="212"/>
      <c r="FG55" s="212"/>
      <c r="FH55" s="212"/>
      <c r="FI55" s="212"/>
      <c r="FJ55" s="212"/>
      <c r="FK55" s="212"/>
      <c r="FL55" s="212"/>
      <c r="FM55" s="216"/>
      <c r="FN55" s="212"/>
      <c r="FO55" s="212"/>
      <c r="FP55" s="212"/>
      <c r="FQ55" s="212"/>
      <c r="FR55" s="212"/>
      <c r="FS55" s="212"/>
      <c r="FT55" s="212"/>
      <c r="FU55" s="212"/>
      <c r="FV55" s="212"/>
      <c r="FW55" s="212"/>
      <c r="FX55" s="212"/>
      <c r="FY55" s="212"/>
      <c r="FZ55" s="212"/>
      <c r="GA55" s="212"/>
      <c r="GB55" s="212"/>
      <c r="GC55" s="212"/>
      <c r="GD55" s="212"/>
      <c r="GE55" s="212"/>
      <c r="GF55" s="213"/>
      <c r="GG55" s="214"/>
      <c r="GH55" s="213"/>
      <c r="GI55" s="212"/>
      <c r="GJ55" s="212"/>
      <c r="GK55" s="212"/>
      <c r="GL55" s="212"/>
      <c r="GM55" s="212"/>
      <c r="GN55" s="213"/>
      <c r="GO55" s="213"/>
      <c r="GP55" s="212"/>
      <c r="GQ55" s="213" t="s">
        <v>382</v>
      </c>
      <c r="GR55" s="212">
        <v>0</v>
      </c>
      <c r="GS55" s="213"/>
      <c r="GT55" s="213"/>
      <c r="GU55" s="213"/>
      <c r="GV55" s="213"/>
      <c r="GW55" s="213" t="s">
        <v>383</v>
      </c>
      <c r="GX55" s="215" t="e">
        <v>#DIV/0!</v>
      </c>
      <c r="HA55" s="224"/>
      <c r="HB55" s="224"/>
      <c r="HC55" s="224"/>
      <c r="HM55" s="236"/>
      <c r="HP55" s="224"/>
      <c r="HT55" s="236"/>
      <c r="ID55" s="237"/>
      <c r="IJ55" s="224"/>
      <c r="IK55" s="237"/>
      <c r="IL55" s="224"/>
    </row>
    <row r="56" spans="3:246" s="223" customFormat="1">
      <c r="C56" s="224"/>
      <c r="D56" s="224"/>
      <c r="E56" s="224"/>
      <c r="F56" s="224"/>
      <c r="G56" s="222"/>
      <c r="H56" s="224"/>
      <c r="I56" s="224"/>
      <c r="J56" s="224"/>
      <c r="K56" s="224"/>
      <c r="L56" s="224"/>
      <c r="M56" s="224"/>
      <c r="N56" s="224"/>
      <c r="O56" s="224"/>
      <c r="P56" s="224"/>
      <c r="Q56" s="224"/>
      <c r="R56" s="224"/>
      <c r="S56" s="213"/>
      <c r="T56" s="213"/>
      <c r="U56" s="213"/>
      <c r="V56" s="213"/>
      <c r="W56" s="213"/>
      <c r="X56" s="213"/>
      <c r="Y56" s="222"/>
      <c r="Z56" s="225"/>
      <c r="AA56" s="225"/>
      <c r="AB56" s="226"/>
      <c r="AC56" s="226"/>
      <c r="AD56" s="227"/>
      <c r="AE56" s="228"/>
      <c r="AF56" s="228"/>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30"/>
      <c r="BC56" s="230"/>
      <c r="BD56" s="230"/>
      <c r="BE56" s="230"/>
      <c r="BF56" s="230"/>
      <c r="BG56" s="230"/>
      <c r="BH56" s="230"/>
      <c r="BI56" s="230"/>
      <c r="BJ56" s="230"/>
      <c r="BK56" s="230"/>
      <c r="BL56" s="230"/>
      <c r="BM56" s="230"/>
      <c r="BN56" s="230"/>
      <c r="BO56" s="230"/>
      <c r="BP56" s="230"/>
      <c r="BQ56" s="230"/>
      <c r="BR56" s="230"/>
      <c r="BS56" s="230"/>
      <c r="BT56" s="230"/>
      <c r="BU56" s="230"/>
      <c r="BV56" s="231"/>
      <c r="BW56" s="231"/>
      <c r="BX56" s="231"/>
      <c r="BY56" s="230"/>
      <c r="BZ56" s="230"/>
      <c r="CA56" s="230"/>
      <c r="CB56" s="231"/>
      <c r="CC56" s="230"/>
      <c r="CD56" s="231"/>
      <c r="CE56" s="230"/>
      <c r="CF56" s="230"/>
      <c r="CG56" s="230"/>
      <c r="CH56" s="232"/>
      <c r="CI56" s="230"/>
      <c r="CJ56" s="230"/>
      <c r="CK56" s="230"/>
      <c r="CL56" s="230"/>
      <c r="CM56" s="230"/>
      <c r="CN56" s="232"/>
      <c r="CO56" s="230"/>
      <c r="CP56" s="230"/>
      <c r="CQ56" s="230"/>
      <c r="CR56" s="233"/>
      <c r="CS56" s="233"/>
      <c r="CT56" s="234"/>
      <c r="CU56" s="235"/>
      <c r="CV56" s="234"/>
      <c r="CW56" s="233"/>
      <c r="CX56" s="233"/>
      <c r="CY56" s="233"/>
      <c r="DB56" s="224"/>
      <c r="DE56" s="224"/>
      <c r="DF56" s="224"/>
      <c r="DG56" s="224">
        <v>0</v>
      </c>
      <c r="DH56" s="215" t="e">
        <v>#DIV/0!</v>
      </c>
      <c r="DI56" s="212"/>
      <c r="DJ56" s="212"/>
      <c r="DK56" s="213"/>
      <c r="DL56" s="213"/>
      <c r="DM56" s="212"/>
      <c r="DN56" s="213"/>
      <c r="DO56" s="212"/>
      <c r="DP56" s="212"/>
      <c r="DQ56" s="212"/>
      <c r="DR56" s="212"/>
      <c r="DS56" s="213"/>
      <c r="DT56" s="213"/>
      <c r="DU56" s="212"/>
      <c r="DV56" s="212"/>
      <c r="DW56" s="212"/>
      <c r="DX56" s="212"/>
      <c r="DY56" s="212"/>
      <c r="DZ56" s="212"/>
      <c r="EA56" s="212"/>
      <c r="EB56" s="212"/>
      <c r="EC56" s="212"/>
      <c r="ED56" s="212"/>
      <c r="EE56" s="212"/>
      <c r="EF56" s="212"/>
      <c r="EG56" s="213"/>
      <c r="EH56" s="212"/>
      <c r="EI56" s="212"/>
      <c r="EJ56" s="212"/>
      <c r="EK56" s="212"/>
      <c r="EL56" s="212"/>
      <c r="EM56" s="212"/>
      <c r="EN56" s="212"/>
      <c r="EO56" s="212"/>
      <c r="EP56" s="212"/>
      <c r="EQ56" s="212"/>
      <c r="ER56" s="212"/>
      <c r="ES56" s="212"/>
      <c r="ET56" s="212"/>
      <c r="EU56" s="212"/>
      <c r="EV56" s="212"/>
      <c r="EW56" s="212"/>
      <c r="EX56" s="212"/>
      <c r="EY56" s="212"/>
      <c r="EZ56" s="212"/>
      <c r="FA56" s="212"/>
      <c r="FB56" s="212"/>
      <c r="FC56" s="212"/>
      <c r="FD56" s="212"/>
      <c r="FE56" s="212"/>
      <c r="FF56" s="212"/>
      <c r="FG56" s="212"/>
      <c r="FH56" s="212"/>
      <c r="FI56" s="212"/>
      <c r="FJ56" s="212"/>
      <c r="FK56" s="212"/>
      <c r="FL56" s="212"/>
      <c r="FM56" s="216"/>
      <c r="FN56" s="212"/>
      <c r="FO56" s="212"/>
      <c r="FP56" s="212"/>
      <c r="FQ56" s="212"/>
      <c r="FR56" s="212"/>
      <c r="FS56" s="212"/>
      <c r="FT56" s="212"/>
      <c r="FU56" s="212"/>
      <c r="FV56" s="212"/>
      <c r="FW56" s="212"/>
      <c r="FX56" s="212"/>
      <c r="FY56" s="212"/>
      <c r="FZ56" s="212"/>
      <c r="GA56" s="212"/>
      <c r="GB56" s="212"/>
      <c r="GC56" s="212"/>
      <c r="GD56" s="212"/>
      <c r="GE56" s="212"/>
      <c r="GF56" s="213"/>
      <c r="GG56" s="214"/>
      <c r="GH56" s="213"/>
      <c r="GI56" s="212"/>
      <c r="GJ56" s="212"/>
      <c r="GK56" s="212"/>
      <c r="GL56" s="212"/>
      <c r="GM56" s="212"/>
      <c r="GN56" s="213"/>
      <c r="GO56" s="213"/>
      <c r="GP56" s="212"/>
      <c r="GQ56" s="213" t="s">
        <v>382</v>
      </c>
      <c r="GR56" s="212">
        <v>0</v>
      </c>
      <c r="GS56" s="213"/>
      <c r="GT56" s="213"/>
      <c r="GU56" s="213"/>
      <c r="GV56" s="213"/>
      <c r="GW56" s="213" t="s">
        <v>383</v>
      </c>
      <c r="GX56" s="215" t="e">
        <v>#DIV/0!</v>
      </c>
      <c r="HA56" s="224"/>
      <c r="HB56" s="224"/>
      <c r="HC56" s="224"/>
      <c r="HM56" s="236"/>
      <c r="HP56" s="224"/>
      <c r="HT56" s="236"/>
      <c r="ID56" s="237"/>
      <c r="IJ56" s="224"/>
      <c r="IK56" s="237"/>
      <c r="IL56" s="224"/>
    </row>
    <row r="57" spans="3:246" s="223" customFormat="1">
      <c r="C57" s="224"/>
      <c r="D57" s="224"/>
      <c r="E57" s="224"/>
      <c r="F57" s="224"/>
      <c r="G57" s="222"/>
      <c r="H57" s="224"/>
      <c r="I57" s="224"/>
      <c r="J57" s="224"/>
      <c r="K57" s="224"/>
      <c r="L57" s="224"/>
      <c r="M57" s="224"/>
      <c r="N57" s="224"/>
      <c r="O57" s="224"/>
      <c r="P57" s="224"/>
      <c r="Q57" s="224"/>
      <c r="R57" s="224"/>
      <c r="S57" s="213"/>
      <c r="T57" s="213"/>
      <c r="U57" s="213"/>
      <c r="V57" s="213"/>
      <c r="W57" s="213"/>
      <c r="X57" s="213"/>
      <c r="Y57" s="222"/>
      <c r="Z57" s="225"/>
      <c r="AA57" s="225"/>
      <c r="AB57" s="226"/>
      <c r="AC57" s="226"/>
      <c r="AD57" s="227"/>
      <c r="AE57" s="228"/>
      <c r="AF57" s="228"/>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30"/>
      <c r="BC57" s="230"/>
      <c r="BD57" s="230"/>
      <c r="BE57" s="230"/>
      <c r="BF57" s="230"/>
      <c r="BG57" s="230"/>
      <c r="BH57" s="230"/>
      <c r="BI57" s="230"/>
      <c r="BJ57" s="230"/>
      <c r="BK57" s="230"/>
      <c r="BL57" s="230"/>
      <c r="BM57" s="230"/>
      <c r="BN57" s="230"/>
      <c r="BO57" s="230"/>
      <c r="BP57" s="230"/>
      <c r="BQ57" s="230"/>
      <c r="BR57" s="230"/>
      <c r="BS57" s="230"/>
      <c r="BT57" s="230"/>
      <c r="BU57" s="230"/>
      <c r="BV57" s="231"/>
      <c r="BW57" s="231"/>
      <c r="BX57" s="231"/>
      <c r="BY57" s="230"/>
      <c r="BZ57" s="230"/>
      <c r="CA57" s="230"/>
      <c r="CB57" s="231"/>
      <c r="CC57" s="230"/>
      <c r="CD57" s="231"/>
      <c r="CE57" s="230"/>
      <c r="CF57" s="230"/>
      <c r="CG57" s="230"/>
      <c r="CH57" s="232"/>
      <c r="CI57" s="230"/>
      <c r="CJ57" s="230"/>
      <c r="CK57" s="230"/>
      <c r="CL57" s="230"/>
      <c r="CM57" s="230"/>
      <c r="CN57" s="232"/>
      <c r="CO57" s="230"/>
      <c r="CP57" s="230"/>
      <c r="CQ57" s="230"/>
      <c r="CR57" s="233"/>
      <c r="CS57" s="233"/>
      <c r="CT57" s="234"/>
      <c r="CU57" s="235"/>
      <c r="CV57" s="234"/>
      <c r="CW57" s="233"/>
      <c r="CX57" s="233"/>
      <c r="CY57" s="233"/>
      <c r="DB57" s="224"/>
      <c r="DE57" s="224"/>
      <c r="DF57" s="224"/>
      <c r="DG57" s="224">
        <v>0</v>
      </c>
      <c r="DH57" s="215" t="e">
        <v>#DIV/0!</v>
      </c>
      <c r="DI57" s="212"/>
      <c r="DJ57" s="212"/>
      <c r="DK57" s="213"/>
      <c r="DL57" s="213"/>
      <c r="DM57" s="212"/>
      <c r="DN57" s="213"/>
      <c r="DO57" s="212"/>
      <c r="DP57" s="212"/>
      <c r="DQ57" s="212"/>
      <c r="DR57" s="212"/>
      <c r="DS57" s="213"/>
      <c r="DT57" s="213"/>
      <c r="DU57" s="212"/>
      <c r="DV57" s="212"/>
      <c r="DW57" s="212"/>
      <c r="DX57" s="212"/>
      <c r="DY57" s="212"/>
      <c r="DZ57" s="212"/>
      <c r="EA57" s="212"/>
      <c r="EB57" s="212"/>
      <c r="EC57" s="212"/>
      <c r="ED57" s="212"/>
      <c r="EE57" s="212"/>
      <c r="EF57" s="212"/>
      <c r="EG57" s="213"/>
      <c r="EH57" s="212"/>
      <c r="EI57" s="212"/>
      <c r="EJ57" s="212"/>
      <c r="EK57" s="212"/>
      <c r="EL57" s="212"/>
      <c r="EM57" s="212"/>
      <c r="EN57" s="212"/>
      <c r="EO57" s="212"/>
      <c r="EP57" s="212"/>
      <c r="EQ57" s="212"/>
      <c r="ER57" s="212"/>
      <c r="ES57" s="212"/>
      <c r="ET57" s="212"/>
      <c r="EU57" s="212"/>
      <c r="EV57" s="212"/>
      <c r="EW57" s="212"/>
      <c r="EX57" s="212"/>
      <c r="EY57" s="212"/>
      <c r="EZ57" s="212"/>
      <c r="FA57" s="212"/>
      <c r="FB57" s="212"/>
      <c r="FC57" s="212"/>
      <c r="FD57" s="212"/>
      <c r="FE57" s="212"/>
      <c r="FF57" s="212"/>
      <c r="FG57" s="212"/>
      <c r="FH57" s="212"/>
      <c r="FI57" s="212"/>
      <c r="FJ57" s="212"/>
      <c r="FK57" s="212"/>
      <c r="FL57" s="212"/>
      <c r="FM57" s="216"/>
      <c r="FN57" s="212"/>
      <c r="FO57" s="212"/>
      <c r="FP57" s="212"/>
      <c r="FQ57" s="212"/>
      <c r="FR57" s="212"/>
      <c r="FS57" s="212"/>
      <c r="FT57" s="212"/>
      <c r="FU57" s="212"/>
      <c r="FV57" s="212"/>
      <c r="FW57" s="212"/>
      <c r="FX57" s="212"/>
      <c r="FY57" s="212"/>
      <c r="FZ57" s="212"/>
      <c r="GA57" s="212"/>
      <c r="GB57" s="212"/>
      <c r="GC57" s="212"/>
      <c r="GD57" s="212"/>
      <c r="GE57" s="212"/>
      <c r="GF57" s="213"/>
      <c r="GG57" s="214"/>
      <c r="GH57" s="213"/>
      <c r="GI57" s="212"/>
      <c r="GJ57" s="212"/>
      <c r="GK57" s="212"/>
      <c r="GL57" s="212"/>
      <c r="GM57" s="212"/>
      <c r="GN57" s="213"/>
      <c r="GO57" s="213"/>
      <c r="GP57" s="212"/>
      <c r="GQ57" s="213" t="s">
        <v>382</v>
      </c>
      <c r="GR57" s="212">
        <v>0</v>
      </c>
      <c r="GS57" s="213"/>
      <c r="GT57" s="213"/>
      <c r="GU57" s="213"/>
      <c r="GV57" s="213"/>
      <c r="GW57" s="213" t="s">
        <v>383</v>
      </c>
      <c r="GX57" s="215" t="e">
        <v>#DIV/0!</v>
      </c>
      <c r="HA57" s="224"/>
      <c r="HB57" s="224"/>
      <c r="HC57" s="224"/>
      <c r="HM57" s="236"/>
      <c r="HP57" s="224"/>
      <c r="HT57" s="236"/>
      <c r="ID57" s="237"/>
      <c r="IJ57" s="224"/>
      <c r="IK57" s="237"/>
      <c r="IL57" s="224"/>
    </row>
    <row r="58" spans="3:246" s="223" customFormat="1">
      <c r="C58" s="224"/>
      <c r="D58" s="224"/>
      <c r="E58" s="224"/>
      <c r="F58" s="224"/>
      <c r="G58" s="222"/>
      <c r="H58" s="224"/>
      <c r="I58" s="224"/>
      <c r="J58" s="224"/>
      <c r="K58" s="224"/>
      <c r="L58" s="224"/>
      <c r="M58" s="224"/>
      <c r="N58" s="224"/>
      <c r="O58" s="224"/>
      <c r="P58" s="224"/>
      <c r="Q58" s="224"/>
      <c r="R58" s="224"/>
      <c r="S58" s="213"/>
      <c r="T58" s="213"/>
      <c r="U58" s="213"/>
      <c r="V58" s="213"/>
      <c r="W58" s="213"/>
      <c r="X58" s="213"/>
      <c r="Y58" s="222"/>
      <c r="Z58" s="225"/>
      <c r="AA58" s="225"/>
      <c r="AB58" s="226"/>
      <c r="AC58" s="226"/>
      <c r="AD58" s="227"/>
      <c r="AE58" s="228"/>
      <c r="AF58" s="228"/>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30"/>
      <c r="BC58" s="230"/>
      <c r="BD58" s="230"/>
      <c r="BE58" s="230"/>
      <c r="BF58" s="230"/>
      <c r="BG58" s="230"/>
      <c r="BH58" s="230"/>
      <c r="BI58" s="230"/>
      <c r="BJ58" s="230"/>
      <c r="BK58" s="230"/>
      <c r="BL58" s="230"/>
      <c r="BM58" s="230"/>
      <c r="BN58" s="230"/>
      <c r="BO58" s="230"/>
      <c r="BP58" s="230"/>
      <c r="BQ58" s="230"/>
      <c r="BR58" s="230"/>
      <c r="BS58" s="230"/>
      <c r="BT58" s="230"/>
      <c r="BU58" s="230"/>
      <c r="BV58" s="231"/>
      <c r="BW58" s="231"/>
      <c r="BX58" s="231"/>
      <c r="BY58" s="230"/>
      <c r="BZ58" s="230"/>
      <c r="CA58" s="230"/>
      <c r="CB58" s="231"/>
      <c r="CC58" s="230"/>
      <c r="CD58" s="231"/>
      <c r="CE58" s="230"/>
      <c r="CF58" s="230"/>
      <c r="CG58" s="230"/>
      <c r="CH58" s="232"/>
      <c r="CI58" s="230"/>
      <c r="CJ58" s="230"/>
      <c r="CK58" s="230"/>
      <c r="CL58" s="230"/>
      <c r="CM58" s="230"/>
      <c r="CN58" s="232"/>
      <c r="CO58" s="230"/>
      <c r="CP58" s="230"/>
      <c r="CQ58" s="230"/>
      <c r="CR58" s="233"/>
      <c r="CS58" s="233"/>
      <c r="CT58" s="234"/>
      <c r="CU58" s="235"/>
      <c r="CV58" s="234"/>
      <c r="CW58" s="233"/>
      <c r="CX58" s="233"/>
      <c r="CY58" s="233"/>
      <c r="DB58" s="224"/>
      <c r="DE58" s="224"/>
      <c r="DF58" s="224"/>
      <c r="DG58" s="224">
        <v>0</v>
      </c>
      <c r="DH58" s="215" t="e">
        <v>#DIV/0!</v>
      </c>
      <c r="DI58" s="212"/>
      <c r="DJ58" s="212"/>
      <c r="DK58" s="213"/>
      <c r="DL58" s="213"/>
      <c r="DM58" s="212"/>
      <c r="DN58" s="213"/>
      <c r="DO58" s="212"/>
      <c r="DP58" s="212"/>
      <c r="DQ58" s="212"/>
      <c r="DR58" s="212"/>
      <c r="DS58" s="213"/>
      <c r="DT58" s="213"/>
      <c r="DU58" s="212"/>
      <c r="DV58" s="212"/>
      <c r="DW58" s="212"/>
      <c r="DX58" s="212"/>
      <c r="DY58" s="212"/>
      <c r="DZ58" s="212"/>
      <c r="EA58" s="212"/>
      <c r="EB58" s="212"/>
      <c r="EC58" s="212"/>
      <c r="ED58" s="212"/>
      <c r="EE58" s="212"/>
      <c r="EF58" s="212"/>
      <c r="EG58" s="213"/>
      <c r="EH58" s="212"/>
      <c r="EI58" s="212"/>
      <c r="EJ58" s="212"/>
      <c r="EK58" s="212"/>
      <c r="EL58" s="212"/>
      <c r="EM58" s="212"/>
      <c r="EN58" s="212"/>
      <c r="EO58" s="212"/>
      <c r="EP58" s="212"/>
      <c r="EQ58" s="212"/>
      <c r="ER58" s="212"/>
      <c r="ES58" s="212"/>
      <c r="ET58" s="212"/>
      <c r="EU58" s="212"/>
      <c r="EV58" s="212"/>
      <c r="EW58" s="212"/>
      <c r="EX58" s="212"/>
      <c r="EY58" s="212"/>
      <c r="EZ58" s="212"/>
      <c r="FA58" s="212"/>
      <c r="FB58" s="212"/>
      <c r="FC58" s="212"/>
      <c r="FD58" s="212"/>
      <c r="FE58" s="212"/>
      <c r="FF58" s="212"/>
      <c r="FG58" s="212"/>
      <c r="FH58" s="212"/>
      <c r="FI58" s="212"/>
      <c r="FJ58" s="212"/>
      <c r="FK58" s="212"/>
      <c r="FL58" s="212"/>
      <c r="FM58" s="216"/>
      <c r="FN58" s="212"/>
      <c r="FO58" s="212"/>
      <c r="FP58" s="212"/>
      <c r="FQ58" s="212"/>
      <c r="FR58" s="212"/>
      <c r="FS58" s="212"/>
      <c r="FT58" s="212"/>
      <c r="FU58" s="212"/>
      <c r="FV58" s="212"/>
      <c r="FW58" s="212"/>
      <c r="FX58" s="212"/>
      <c r="FY58" s="212"/>
      <c r="FZ58" s="212"/>
      <c r="GA58" s="212"/>
      <c r="GB58" s="212"/>
      <c r="GC58" s="212"/>
      <c r="GD58" s="212"/>
      <c r="GE58" s="212"/>
      <c r="GF58" s="213"/>
      <c r="GG58" s="214"/>
      <c r="GH58" s="213"/>
      <c r="GI58" s="212"/>
      <c r="GJ58" s="212"/>
      <c r="GK58" s="212"/>
      <c r="GL58" s="212"/>
      <c r="GM58" s="212"/>
      <c r="GN58" s="213"/>
      <c r="GO58" s="213"/>
      <c r="GP58" s="212"/>
      <c r="GQ58" s="213" t="s">
        <v>382</v>
      </c>
      <c r="GR58" s="212">
        <v>0</v>
      </c>
      <c r="GS58" s="213"/>
      <c r="GT58" s="213"/>
      <c r="GU58" s="213"/>
      <c r="GV58" s="213"/>
      <c r="GW58" s="213" t="s">
        <v>383</v>
      </c>
      <c r="GX58" s="215" t="e">
        <v>#DIV/0!</v>
      </c>
      <c r="HA58" s="224"/>
      <c r="HB58" s="224"/>
      <c r="HC58" s="224"/>
      <c r="HM58" s="236"/>
      <c r="HP58" s="224"/>
      <c r="HT58" s="236"/>
      <c r="ID58" s="237"/>
      <c r="IJ58" s="224"/>
      <c r="IK58" s="237"/>
      <c r="IL58" s="224"/>
    </row>
    <row r="59" spans="3:246" s="223" customFormat="1">
      <c r="C59" s="224"/>
      <c r="D59" s="224"/>
      <c r="E59" s="224"/>
      <c r="F59" s="224"/>
      <c r="G59" s="222"/>
      <c r="H59" s="224"/>
      <c r="I59" s="224"/>
      <c r="J59" s="224"/>
      <c r="K59" s="224"/>
      <c r="L59" s="224"/>
      <c r="M59" s="224"/>
      <c r="N59" s="224"/>
      <c r="O59" s="224"/>
      <c r="P59" s="224"/>
      <c r="Q59" s="224"/>
      <c r="R59" s="224"/>
      <c r="S59" s="213"/>
      <c r="T59" s="213"/>
      <c r="U59" s="213"/>
      <c r="V59" s="213"/>
      <c r="W59" s="213"/>
      <c r="X59" s="213"/>
      <c r="Y59" s="222"/>
      <c r="Z59" s="225"/>
      <c r="AA59" s="225"/>
      <c r="AB59" s="226"/>
      <c r="AC59" s="226"/>
      <c r="AD59" s="227"/>
      <c r="AE59" s="228"/>
      <c r="AF59" s="228"/>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30"/>
      <c r="BC59" s="230"/>
      <c r="BD59" s="230"/>
      <c r="BE59" s="230"/>
      <c r="BF59" s="230"/>
      <c r="BG59" s="230"/>
      <c r="BH59" s="230"/>
      <c r="BI59" s="230"/>
      <c r="BJ59" s="230"/>
      <c r="BK59" s="230"/>
      <c r="BL59" s="230"/>
      <c r="BM59" s="230"/>
      <c r="BN59" s="230"/>
      <c r="BO59" s="230"/>
      <c r="BP59" s="230"/>
      <c r="BQ59" s="230"/>
      <c r="BR59" s="230"/>
      <c r="BS59" s="230"/>
      <c r="BT59" s="230"/>
      <c r="BU59" s="230"/>
      <c r="BV59" s="231"/>
      <c r="BW59" s="231"/>
      <c r="BX59" s="231"/>
      <c r="BY59" s="230"/>
      <c r="BZ59" s="230"/>
      <c r="CA59" s="230"/>
      <c r="CB59" s="231"/>
      <c r="CC59" s="230"/>
      <c r="CD59" s="231"/>
      <c r="CE59" s="230"/>
      <c r="CF59" s="230"/>
      <c r="CG59" s="230"/>
      <c r="CH59" s="232"/>
      <c r="CI59" s="230"/>
      <c r="CJ59" s="230"/>
      <c r="CK59" s="230"/>
      <c r="CL59" s="230"/>
      <c r="CM59" s="230"/>
      <c r="CN59" s="232"/>
      <c r="CO59" s="230"/>
      <c r="CP59" s="230"/>
      <c r="CQ59" s="230"/>
      <c r="CR59" s="233"/>
      <c r="CS59" s="233"/>
      <c r="CT59" s="234"/>
      <c r="CU59" s="235"/>
      <c r="CV59" s="234"/>
      <c r="CW59" s="233"/>
      <c r="CX59" s="233"/>
      <c r="CY59" s="233"/>
      <c r="DB59" s="224"/>
      <c r="DE59" s="224"/>
      <c r="DF59" s="224"/>
      <c r="DG59" s="224">
        <v>0</v>
      </c>
      <c r="DH59" s="215" t="e">
        <v>#DIV/0!</v>
      </c>
      <c r="DI59" s="212"/>
      <c r="DJ59" s="212"/>
      <c r="DK59" s="213"/>
      <c r="DL59" s="213"/>
      <c r="DM59" s="212"/>
      <c r="DN59" s="213"/>
      <c r="DO59" s="212"/>
      <c r="DP59" s="212"/>
      <c r="DQ59" s="212"/>
      <c r="DR59" s="212"/>
      <c r="DS59" s="213"/>
      <c r="DT59" s="213"/>
      <c r="DU59" s="212"/>
      <c r="DV59" s="212"/>
      <c r="DW59" s="212"/>
      <c r="DX59" s="212"/>
      <c r="DY59" s="212"/>
      <c r="DZ59" s="212"/>
      <c r="EA59" s="212"/>
      <c r="EB59" s="212"/>
      <c r="EC59" s="212"/>
      <c r="ED59" s="212"/>
      <c r="EE59" s="212"/>
      <c r="EF59" s="212"/>
      <c r="EG59" s="213"/>
      <c r="EH59" s="212"/>
      <c r="EI59" s="212"/>
      <c r="EJ59" s="212"/>
      <c r="EK59" s="212"/>
      <c r="EL59" s="212"/>
      <c r="EM59" s="212"/>
      <c r="EN59" s="212"/>
      <c r="EO59" s="212"/>
      <c r="EP59" s="212"/>
      <c r="EQ59" s="212"/>
      <c r="ER59" s="212"/>
      <c r="ES59" s="212"/>
      <c r="ET59" s="212"/>
      <c r="EU59" s="212"/>
      <c r="EV59" s="212"/>
      <c r="EW59" s="212"/>
      <c r="EX59" s="212"/>
      <c r="EY59" s="212"/>
      <c r="EZ59" s="212"/>
      <c r="FA59" s="212"/>
      <c r="FB59" s="212"/>
      <c r="FC59" s="212"/>
      <c r="FD59" s="212"/>
      <c r="FE59" s="212"/>
      <c r="FF59" s="212"/>
      <c r="FG59" s="212"/>
      <c r="FH59" s="212"/>
      <c r="FI59" s="212"/>
      <c r="FJ59" s="212"/>
      <c r="FK59" s="212"/>
      <c r="FL59" s="212"/>
      <c r="FM59" s="216"/>
      <c r="FN59" s="212"/>
      <c r="FO59" s="212"/>
      <c r="FP59" s="212"/>
      <c r="FQ59" s="212"/>
      <c r="FR59" s="212"/>
      <c r="FS59" s="212"/>
      <c r="FT59" s="212"/>
      <c r="FU59" s="212"/>
      <c r="FV59" s="212"/>
      <c r="FW59" s="212"/>
      <c r="FX59" s="212"/>
      <c r="FY59" s="212"/>
      <c r="FZ59" s="212"/>
      <c r="GA59" s="212"/>
      <c r="GB59" s="212"/>
      <c r="GC59" s="212"/>
      <c r="GD59" s="212"/>
      <c r="GE59" s="212"/>
      <c r="GF59" s="213"/>
      <c r="GG59" s="214"/>
      <c r="GH59" s="213"/>
      <c r="GI59" s="212"/>
      <c r="GJ59" s="212"/>
      <c r="GK59" s="212"/>
      <c r="GL59" s="212"/>
      <c r="GM59" s="212"/>
      <c r="GN59" s="213"/>
      <c r="GO59" s="213"/>
      <c r="GP59" s="212"/>
      <c r="GQ59" s="213" t="s">
        <v>382</v>
      </c>
      <c r="GR59" s="212">
        <v>0</v>
      </c>
      <c r="GS59" s="213"/>
      <c r="GT59" s="213"/>
      <c r="GU59" s="213"/>
      <c r="GV59" s="213"/>
      <c r="GW59" s="213" t="s">
        <v>383</v>
      </c>
      <c r="GX59" s="215" t="e">
        <v>#DIV/0!</v>
      </c>
      <c r="HA59" s="224"/>
      <c r="HB59" s="224"/>
      <c r="HC59" s="224"/>
      <c r="HM59" s="236"/>
      <c r="HP59" s="224"/>
      <c r="HT59" s="236"/>
      <c r="ID59" s="237"/>
      <c r="IJ59" s="224"/>
      <c r="IK59" s="237"/>
      <c r="IL59" s="224"/>
    </row>
    <row r="60" spans="3:246" s="223" customFormat="1">
      <c r="C60" s="224"/>
      <c r="D60" s="224"/>
      <c r="E60" s="224"/>
      <c r="F60" s="224"/>
      <c r="G60" s="222"/>
      <c r="H60" s="224"/>
      <c r="I60" s="224"/>
      <c r="J60" s="224"/>
      <c r="K60" s="224"/>
      <c r="L60" s="224"/>
      <c r="M60" s="224"/>
      <c r="N60" s="224"/>
      <c r="O60" s="224"/>
      <c r="P60" s="224"/>
      <c r="Q60" s="224"/>
      <c r="R60" s="224"/>
      <c r="S60" s="213"/>
      <c r="T60" s="213"/>
      <c r="U60" s="213"/>
      <c r="V60" s="213"/>
      <c r="W60" s="213"/>
      <c r="X60" s="213"/>
      <c r="Y60" s="222"/>
      <c r="Z60" s="225"/>
      <c r="AA60" s="225"/>
      <c r="AB60" s="226"/>
      <c r="AC60" s="226"/>
      <c r="AD60" s="227"/>
      <c r="AE60" s="228"/>
      <c r="AF60" s="228"/>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30"/>
      <c r="BC60" s="230"/>
      <c r="BD60" s="230"/>
      <c r="BE60" s="230"/>
      <c r="BF60" s="230"/>
      <c r="BG60" s="230"/>
      <c r="BH60" s="230"/>
      <c r="BI60" s="230"/>
      <c r="BJ60" s="230"/>
      <c r="BK60" s="230"/>
      <c r="BL60" s="230"/>
      <c r="BM60" s="230"/>
      <c r="BN60" s="230"/>
      <c r="BO60" s="230"/>
      <c r="BP60" s="230"/>
      <c r="BQ60" s="230"/>
      <c r="BR60" s="230"/>
      <c r="BS60" s="230"/>
      <c r="BT60" s="230"/>
      <c r="BU60" s="230"/>
      <c r="BV60" s="231"/>
      <c r="BW60" s="231"/>
      <c r="BX60" s="231"/>
      <c r="BY60" s="230"/>
      <c r="BZ60" s="230"/>
      <c r="CA60" s="230"/>
      <c r="CB60" s="231"/>
      <c r="CC60" s="230"/>
      <c r="CD60" s="231"/>
      <c r="CE60" s="230"/>
      <c r="CF60" s="230"/>
      <c r="CG60" s="230"/>
      <c r="CH60" s="232"/>
      <c r="CI60" s="230"/>
      <c r="CJ60" s="230"/>
      <c r="CK60" s="230"/>
      <c r="CL60" s="230"/>
      <c r="CM60" s="230"/>
      <c r="CN60" s="232"/>
      <c r="CO60" s="230"/>
      <c r="CP60" s="230"/>
      <c r="CQ60" s="230"/>
      <c r="CR60" s="233"/>
      <c r="CS60" s="233"/>
      <c r="CT60" s="234"/>
      <c r="CU60" s="235"/>
      <c r="CV60" s="234"/>
      <c r="CW60" s="233"/>
      <c r="CX60" s="233"/>
      <c r="CY60" s="233"/>
      <c r="DB60" s="224"/>
      <c r="DE60" s="224"/>
      <c r="DF60" s="224"/>
      <c r="DG60" s="224">
        <v>0</v>
      </c>
      <c r="DH60" s="215" t="e">
        <v>#DIV/0!</v>
      </c>
      <c r="DI60" s="212"/>
      <c r="DJ60" s="212"/>
      <c r="DK60" s="213"/>
      <c r="DL60" s="213"/>
      <c r="DM60" s="212"/>
      <c r="DN60" s="213"/>
      <c r="DO60" s="212"/>
      <c r="DP60" s="212"/>
      <c r="DQ60" s="212"/>
      <c r="DR60" s="212"/>
      <c r="DS60" s="213"/>
      <c r="DT60" s="213"/>
      <c r="DU60" s="212"/>
      <c r="DV60" s="212"/>
      <c r="DW60" s="212"/>
      <c r="DX60" s="212"/>
      <c r="DY60" s="212"/>
      <c r="DZ60" s="212"/>
      <c r="EA60" s="212"/>
      <c r="EB60" s="212"/>
      <c r="EC60" s="212"/>
      <c r="ED60" s="212"/>
      <c r="EE60" s="212"/>
      <c r="EF60" s="212"/>
      <c r="EG60" s="213"/>
      <c r="EH60" s="212"/>
      <c r="EI60" s="212"/>
      <c r="EJ60" s="212"/>
      <c r="EK60" s="212"/>
      <c r="EL60" s="212"/>
      <c r="EM60" s="212"/>
      <c r="EN60" s="212"/>
      <c r="EO60" s="212"/>
      <c r="EP60" s="212"/>
      <c r="EQ60" s="212"/>
      <c r="ER60" s="212"/>
      <c r="ES60" s="212"/>
      <c r="ET60" s="212"/>
      <c r="EU60" s="212"/>
      <c r="EV60" s="212"/>
      <c r="EW60" s="212"/>
      <c r="EX60" s="212"/>
      <c r="EY60" s="212"/>
      <c r="EZ60" s="212"/>
      <c r="FA60" s="212"/>
      <c r="FB60" s="212"/>
      <c r="FC60" s="212"/>
      <c r="FD60" s="212"/>
      <c r="FE60" s="212"/>
      <c r="FF60" s="212"/>
      <c r="FG60" s="212"/>
      <c r="FH60" s="212"/>
      <c r="FI60" s="212"/>
      <c r="FJ60" s="212"/>
      <c r="FK60" s="212"/>
      <c r="FL60" s="212"/>
      <c r="FM60" s="216"/>
      <c r="FN60" s="212"/>
      <c r="FO60" s="212"/>
      <c r="FP60" s="212"/>
      <c r="FQ60" s="212"/>
      <c r="FR60" s="212"/>
      <c r="FS60" s="212"/>
      <c r="FT60" s="212"/>
      <c r="FU60" s="212"/>
      <c r="FV60" s="212"/>
      <c r="FW60" s="212"/>
      <c r="FX60" s="212"/>
      <c r="FY60" s="212"/>
      <c r="FZ60" s="212"/>
      <c r="GA60" s="212"/>
      <c r="GB60" s="212"/>
      <c r="GC60" s="212"/>
      <c r="GD60" s="212"/>
      <c r="GE60" s="212"/>
      <c r="GF60" s="213"/>
      <c r="GG60" s="214"/>
      <c r="GH60" s="213"/>
      <c r="GI60" s="212"/>
      <c r="GJ60" s="212"/>
      <c r="GK60" s="212"/>
      <c r="GL60" s="212"/>
      <c r="GM60" s="212"/>
      <c r="GN60" s="213"/>
      <c r="GO60" s="213"/>
      <c r="GP60" s="212"/>
      <c r="GQ60" s="213" t="s">
        <v>382</v>
      </c>
      <c r="GR60" s="212">
        <v>0</v>
      </c>
      <c r="GS60" s="213"/>
      <c r="GT60" s="213"/>
      <c r="GU60" s="213"/>
      <c r="GV60" s="213"/>
      <c r="GW60" s="213" t="s">
        <v>383</v>
      </c>
      <c r="GX60" s="215" t="e">
        <v>#DIV/0!</v>
      </c>
      <c r="HA60" s="224"/>
      <c r="HB60" s="224"/>
      <c r="HC60" s="224"/>
      <c r="HM60" s="236"/>
      <c r="HP60" s="224"/>
      <c r="HT60" s="236"/>
      <c r="ID60" s="237"/>
      <c r="IJ60" s="224"/>
      <c r="IK60" s="237"/>
      <c r="IL60" s="224"/>
    </row>
    <row r="61" spans="3:246" s="223" customFormat="1">
      <c r="C61" s="224"/>
      <c r="D61" s="224"/>
      <c r="E61" s="224"/>
      <c r="F61" s="224"/>
      <c r="G61" s="222"/>
      <c r="H61" s="224"/>
      <c r="I61" s="224"/>
      <c r="J61" s="224"/>
      <c r="K61" s="224"/>
      <c r="L61" s="224"/>
      <c r="M61" s="224"/>
      <c r="N61" s="224"/>
      <c r="O61" s="224"/>
      <c r="P61" s="224"/>
      <c r="Q61" s="224"/>
      <c r="R61" s="224"/>
      <c r="S61" s="213"/>
      <c r="T61" s="213"/>
      <c r="U61" s="213"/>
      <c r="V61" s="213"/>
      <c r="W61" s="213"/>
      <c r="X61" s="213"/>
      <c r="Y61" s="222"/>
      <c r="Z61" s="225"/>
      <c r="AA61" s="225"/>
      <c r="AB61" s="226"/>
      <c r="AC61" s="226"/>
      <c r="AD61" s="227"/>
      <c r="AE61" s="228"/>
      <c r="AF61" s="228"/>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30"/>
      <c r="BC61" s="230"/>
      <c r="BD61" s="230"/>
      <c r="BE61" s="230"/>
      <c r="BF61" s="230"/>
      <c r="BG61" s="230"/>
      <c r="BH61" s="230"/>
      <c r="BI61" s="230"/>
      <c r="BJ61" s="230"/>
      <c r="BK61" s="230"/>
      <c r="BL61" s="230"/>
      <c r="BM61" s="230"/>
      <c r="BN61" s="230"/>
      <c r="BO61" s="230"/>
      <c r="BP61" s="230"/>
      <c r="BQ61" s="230"/>
      <c r="BR61" s="230"/>
      <c r="BS61" s="230"/>
      <c r="BT61" s="230"/>
      <c r="BU61" s="230"/>
      <c r="BV61" s="231"/>
      <c r="BW61" s="231"/>
      <c r="BX61" s="231"/>
      <c r="BY61" s="230"/>
      <c r="BZ61" s="230"/>
      <c r="CA61" s="230"/>
      <c r="CB61" s="231"/>
      <c r="CC61" s="230"/>
      <c r="CD61" s="231"/>
      <c r="CE61" s="230"/>
      <c r="CF61" s="230"/>
      <c r="CG61" s="230"/>
      <c r="CH61" s="232"/>
      <c r="CI61" s="230"/>
      <c r="CJ61" s="230"/>
      <c r="CK61" s="230"/>
      <c r="CL61" s="230"/>
      <c r="CM61" s="230"/>
      <c r="CN61" s="232"/>
      <c r="CO61" s="230"/>
      <c r="CP61" s="230"/>
      <c r="CQ61" s="230"/>
      <c r="CR61" s="233"/>
      <c r="CS61" s="233"/>
      <c r="CT61" s="234"/>
      <c r="CU61" s="235"/>
      <c r="CV61" s="234"/>
      <c r="CW61" s="233"/>
      <c r="CX61" s="233"/>
      <c r="CY61" s="233"/>
      <c r="DB61" s="224"/>
      <c r="DE61" s="224"/>
      <c r="DF61" s="224"/>
      <c r="DG61" s="224">
        <v>0</v>
      </c>
      <c r="DH61" s="215" t="e">
        <v>#DIV/0!</v>
      </c>
      <c r="DI61" s="212"/>
      <c r="DJ61" s="212"/>
      <c r="DK61" s="213"/>
      <c r="DL61" s="213"/>
      <c r="DM61" s="212"/>
      <c r="DN61" s="213"/>
      <c r="DO61" s="212"/>
      <c r="DP61" s="212"/>
      <c r="DQ61" s="212"/>
      <c r="DR61" s="212"/>
      <c r="DS61" s="213"/>
      <c r="DT61" s="213"/>
      <c r="DU61" s="212"/>
      <c r="DV61" s="212"/>
      <c r="DW61" s="212"/>
      <c r="DX61" s="212"/>
      <c r="DY61" s="212"/>
      <c r="DZ61" s="212"/>
      <c r="EA61" s="212"/>
      <c r="EB61" s="212"/>
      <c r="EC61" s="212"/>
      <c r="ED61" s="212"/>
      <c r="EE61" s="212"/>
      <c r="EF61" s="212"/>
      <c r="EG61" s="213"/>
      <c r="EH61" s="212"/>
      <c r="EI61" s="212"/>
      <c r="EJ61" s="212"/>
      <c r="EK61" s="212"/>
      <c r="EL61" s="212"/>
      <c r="EM61" s="212"/>
      <c r="EN61" s="212"/>
      <c r="EO61" s="212"/>
      <c r="EP61" s="212"/>
      <c r="EQ61" s="212"/>
      <c r="ER61" s="212"/>
      <c r="ES61" s="212"/>
      <c r="ET61" s="212"/>
      <c r="EU61" s="212"/>
      <c r="EV61" s="212"/>
      <c r="EW61" s="212"/>
      <c r="EX61" s="212"/>
      <c r="EY61" s="212"/>
      <c r="EZ61" s="212"/>
      <c r="FA61" s="212"/>
      <c r="FB61" s="212"/>
      <c r="FC61" s="212"/>
      <c r="FD61" s="212"/>
      <c r="FE61" s="212"/>
      <c r="FF61" s="212"/>
      <c r="FG61" s="212"/>
      <c r="FH61" s="212"/>
      <c r="FI61" s="212"/>
      <c r="FJ61" s="212"/>
      <c r="FK61" s="212"/>
      <c r="FL61" s="212"/>
      <c r="FM61" s="216"/>
      <c r="FN61" s="212"/>
      <c r="FO61" s="212"/>
      <c r="FP61" s="212"/>
      <c r="FQ61" s="212"/>
      <c r="FR61" s="212"/>
      <c r="FS61" s="212"/>
      <c r="FT61" s="212"/>
      <c r="FU61" s="212"/>
      <c r="FV61" s="212"/>
      <c r="FW61" s="212"/>
      <c r="FX61" s="212"/>
      <c r="FY61" s="212"/>
      <c r="FZ61" s="212"/>
      <c r="GA61" s="212"/>
      <c r="GB61" s="212"/>
      <c r="GC61" s="212"/>
      <c r="GD61" s="212"/>
      <c r="GE61" s="212"/>
      <c r="GF61" s="213"/>
      <c r="GG61" s="214"/>
      <c r="GH61" s="213"/>
      <c r="GI61" s="212"/>
      <c r="GJ61" s="212"/>
      <c r="GK61" s="212"/>
      <c r="GL61" s="212"/>
      <c r="GM61" s="212"/>
      <c r="GN61" s="213"/>
      <c r="GO61" s="213"/>
      <c r="GP61" s="212"/>
      <c r="GQ61" s="213">
        <v>7065</v>
      </c>
      <c r="GR61" s="212">
        <v>0</v>
      </c>
      <c r="GS61" s="213"/>
      <c r="GT61" s="213"/>
      <c r="GU61" s="213"/>
      <c r="GV61" s="213"/>
      <c r="GW61" s="213" t="s">
        <v>384</v>
      </c>
      <c r="GX61" s="215" t="e">
        <v>#DIV/0!</v>
      </c>
      <c r="HA61" s="224"/>
      <c r="HB61" s="224"/>
      <c r="HC61" s="224"/>
      <c r="HM61" s="236"/>
      <c r="HP61" s="224"/>
      <c r="HT61" s="236"/>
      <c r="ID61" s="237"/>
      <c r="IJ61" s="224"/>
      <c r="IK61" s="237"/>
      <c r="IL61" s="224"/>
    </row>
    <row r="62" spans="3:246" s="223" customFormat="1">
      <c r="C62" s="224"/>
      <c r="D62" s="224"/>
      <c r="E62" s="224"/>
      <c r="F62" s="224"/>
      <c r="G62" s="222"/>
      <c r="H62" s="224"/>
      <c r="I62" s="224"/>
      <c r="J62" s="224"/>
      <c r="K62" s="224"/>
      <c r="L62" s="224"/>
      <c r="M62" s="224"/>
      <c r="N62" s="224"/>
      <c r="O62" s="224"/>
      <c r="P62" s="224"/>
      <c r="Q62" s="224"/>
      <c r="R62" s="224"/>
      <c r="S62" s="213"/>
      <c r="T62" s="213"/>
      <c r="U62" s="213"/>
      <c r="V62" s="213"/>
      <c r="W62" s="213"/>
      <c r="X62" s="213"/>
      <c r="Y62" s="222"/>
      <c r="Z62" s="225"/>
      <c r="AA62" s="225"/>
      <c r="AB62" s="226"/>
      <c r="AC62" s="226"/>
      <c r="AD62" s="227"/>
      <c r="AE62" s="228"/>
      <c r="AF62" s="228"/>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30"/>
      <c r="BC62" s="230"/>
      <c r="BD62" s="230"/>
      <c r="BE62" s="230"/>
      <c r="BF62" s="230"/>
      <c r="BG62" s="230"/>
      <c r="BH62" s="230"/>
      <c r="BI62" s="230"/>
      <c r="BJ62" s="230"/>
      <c r="BK62" s="230"/>
      <c r="BL62" s="230"/>
      <c r="BM62" s="230"/>
      <c r="BN62" s="230"/>
      <c r="BO62" s="230"/>
      <c r="BP62" s="230"/>
      <c r="BQ62" s="230"/>
      <c r="BR62" s="230"/>
      <c r="BS62" s="230"/>
      <c r="BT62" s="230"/>
      <c r="BU62" s="230"/>
      <c r="BV62" s="231"/>
      <c r="BW62" s="231"/>
      <c r="BX62" s="231"/>
      <c r="BY62" s="230"/>
      <c r="BZ62" s="230"/>
      <c r="CA62" s="230"/>
      <c r="CB62" s="231"/>
      <c r="CC62" s="230"/>
      <c r="CD62" s="231"/>
      <c r="CE62" s="230"/>
      <c r="CF62" s="230"/>
      <c r="CG62" s="230"/>
      <c r="CH62" s="232"/>
      <c r="CI62" s="230"/>
      <c r="CJ62" s="230"/>
      <c r="CK62" s="230"/>
      <c r="CL62" s="230"/>
      <c r="CM62" s="230"/>
      <c r="CN62" s="232"/>
      <c r="CO62" s="230"/>
      <c r="CP62" s="230"/>
      <c r="CQ62" s="230"/>
      <c r="CR62" s="233"/>
      <c r="CS62" s="233"/>
      <c r="CT62" s="234"/>
      <c r="CU62" s="235"/>
      <c r="CV62" s="234"/>
      <c r="CW62" s="233"/>
      <c r="CX62" s="233"/>
      <c r="CY62" s="233"/>
      <c r="DB62" s="224"/>
      <c r="DE62" s="224"/>
      <c r="DF62" s="224"/>
      <c r="DG62" s="224">
        <v>0</v>
      </c>
      <c r="DH62" s="215" t="e">
        <v>#DIV/0!</v>
      </c>
      <c r="DI62" s="212"/>
      <c r="DJ62" s="212"/>
      <c r="DK62" s="213"/>
      <c r="DL62" s="213"/>
      <c r="DM62" s="212"/>
      <c r="DN62" s="213"/>
      <c r="DO62" s="212"/>
      <c r="DP62" s="212"/>
      <c r="DQ62" s="212"/>
      <c r="DR62" s="212"/>
      <c r="DS62" s="213"/>
      <c r="DT62" s="213"/>
      <c r="DU62" s="212"/>
      <c r="DV62" s="212"/>
      <c r="DW62" s="212"/>
      <c r="DX62" s="212"/>
      <c r="DY62" s="212"/>
      <c r="DZ62" s="212"/>
      <c r="EA62" s="212"/>
      <c r="EB62" s="212"/>
      <c r="EC62" s="212"/>
      <c r="ED62" s="212"/>
      <c r="EE62" s="212"/>
      <c r="EF62" s="212"/>
      <c r="EG62" s="213"/>
      <c r="EH62" s="212"/>
      <c r="EI62" s="212"/>
      <c r="EJ62" s="212"/>
      <c r="EK62" s="212"/>
      <c r="EL62" s="212"/>
      <c r="EM62" s="212"/>
      <c r="EN62" s="212"/>
      <c r="EO62" s="212"/>
      <c r="EP62" s="212"/>
      <c r="EQ62" s="212"/>
      <c r="ER62" s="212"/>
      <c r="ES62" s="212"/>
      <c r="ET62" s="212"/>
      <c r="EU62" s="212"/>
      <c r="EV62" s="212"/>
      <c r="EW62" s="212"/>
      <c r="EX62" s="212"/>
      <c r="EY62" s="212"/>
      <c r="EZ62" s="212"/>
      <c r="FA62" s="212"/>
      <c r="FB62" s="212"/>
      <c r="FC62" s="212"/>
      <c r="FD62" s="212"/>
      <c r="FE62" s="212"/>
      <c r="FF62" s="212"/>
      <c r="FG62" s="212"/>
      <c r="FH62" s="212"/>
      <c r="FI62" s="212"/>
      <c r="FJ62" s="212"/>
      <c r="FK62" s="212"/>
      <c r="FL62" s="212"/>
      <c r="FM62" s="216"/>
      <c r="FN62" s="212"/>
      <c r="FO62" s="212"/>
      <c r="FP62" s="212"/>
      <c r="FQ62" s="212"/>
      <c r="FR62" s="212"/>
      <c r="FS62" s="212"/>
      <c r="FT62" s="212"/>
      <c r="FU62" s="212"/>
      <c r="FV62" s="212"/>
      <c r="FW62" s="212"/>
      <c r="FX62" s="212"/>
      <c r="FY62" s="212"/>
      <c r="FZ62" s="212"/>
      <c r="GA62" s="212"/>
      <c r="GB62" s="212"/>
      <c r="GC62" s="212"/>
      <c r="GD62" s="212"/>
      <c r="GE62" s="212"/>
      <c r="GF62" s="213"/>
      <c r="GG62" s="214"/>
      <c r="GH62" s="213"/>
      <c r="GI62" s="212"/>
      <c r="GJ62" s="212"/>
      <c r="GK62" s="212"/>
      <c r="GL62" s="212"/>
      <c r="GM62" s="212"/>
      <c r="GN62" s="213"/>
      <c r="GO62" s="213"/>
      <c r="GP62" s="212"/>
      <c r="GQ62" s="213">
        <v>7066</v>
      </c>
      <c r="GR62" s="212">
        <v>0</v>
      </c>
      <c r="GS62" s="213"/>
      <c r="GT62" s="213"/>
      <c r="GU62" s="213"/>
      <c r="GV62" s="213"/>
      <c r="GW62" s="213" t="s">
        <v>385</v>
      </c>
      <c r="GX62" s="215" t="e">
        <v>#DIV/0!</v>
      </c>
      <c r="HA62" s="224"/>
      <c r="HB62" s="224"/>
      <c r="HC62" s="224"/>
      <c r="HM62" s="236"/>
      <c r="HP62" s="224"/>
      <c r="HT62" s="236"/>
      <c r="ID62" s="237"/>
      <c r="IJ62" s="224"/>
      <c r="IK62" s="237"/>
      <c r="IL62" s="224"/>
    </row>
    <row r="63" spans="3:246" s="223" customFormat="1">
      <c r="C63" s="224"/>
      <c r="D63" s="224"/>
      <c r="E63" s="224"/>
      <c r="F63" s="224"/>
      <c r="G63" s="222"/>
      <c r="H63" s="224"/>
      <c r="I63" s="224"/>
      <c r="J63" s="224"/>
      <c r="K63" s="224"/>
      <c r="L63" s="224"/>
      <c r="M63" s="224"/>
      <c r="N63" s="224"/>
      <c r="O63" s="224"/>
      <c r="P63" s="224"/>
      <c r="Q63" s="224"/>
      <c r="R63" s="224"/>
      <c r="S63" s="213"/>
      <c r="T63" s="213"/>
      <c r="U63" s="213"/>
      <c r="V63" s="213"/>
      <c r="W63" s="213"/>
      <c r="X63" s="213"/>
      <c r="Y63" s="222"/>
      <c r="Z63" s="225"/>
      <c r="AA63" s="225"/>
      <c r="AB63" s="226"/>
      <c r="AC63" s="226"/>
      <c r="AD63" s="227"/>
      <c r="AE63" s="228"/>
      <c r="AF63" s="228"/>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30"/>
      <c r="BC63" s="230"/>
      <c r="BD63" s="230"/>
      <c r="BE63" s="230"/>
      <c r="BF63" s="230"/>
      <c r="BG63" s="230"/>
      <c r="BH63" s="230"/>
      <c r="BI63" s="230"/>
      <c r="BJ63" s="230"/>
      <c r="BK63" s="230"/>
      <c r="BL63" s="230"/>
      <c r="BM63" s="230"/>
      <c r="BN63" s="230"/>
      <c r="BO63" s="230"/>
      <c r="BP63" s="230"/>
      <c r="BQ63" s="230"/>
      <c r="BR63" s="230"/>
      <c r="BS63" s="230"/>
      <c r="BT63" s="230"/>
      <c r="BU63" s="230"/>
      <c r="BV63" s="231"/>
      <c r="BW63" s="231"/>
      <c r="BX63" s="231"/>
      <c r="BY63" s="230"/>
      <c r="BZ63" s="230"/>
      <c r="CA63" s="230"/>
      <c r="CB63" s="231"/>
      <c r="CC63" s="230"/>
      <c r="CD63" s="231"/>
      <c r="CE63" s="230"/>
      <c r="CF63" s="230"/>
      <c r="CG63" s="230"/>
      <c r="CH63" s="232"/>
      <c r="CI63" s="230"/>
      <c r="CJ63" s="230"/>
      <c r="CK63" s="230"/>
      <c r="CL63" s="230"/>
      <c r="CM63" s="230"/>
      <c r="CN63" s="232"/>
      <c r="CO63" s="230"/>
      <c r="CP63" s="230"/>
      <c r="CQ63" s="230"/>
      <c r="CR63" s="233"/>
      <c r="CS63" s="233"/>
      <c r="CT63" s="234"/>
      <c r="CU63" s="235"/>
      <c r="CV63" s="234"/>
      <c r="CW63" s="233"/>
      <c r="CX63" s="233"/>
      <c r="CY63" s="233"/>
      <c r="DB63" s="224"/>
      <c r="DE63" s="224"/>
      <c r="DF63" s="224"/>
      <c r="DG63" s="224">
        <v>0</v>
      </c>
      <c r="DH63" s="215" t="e">
        <v>#DIV/0!</v>
      </c>
      <c r="DI63" s="212"/>
      <c r="DJ63" s="212"/>
      <c r="DK63" s="213"/>
      <c r="DL63" s="213"/>
      <c r="DM63" s="212"/>
      <c r="DN63" s="213"/>
      <c r="DO63" s="212"/>
      <c r="DP63" s="212"/>
      <c r="DQ63" s="212"/>
      <c r="DR63" s="212"/>
      <c r="DS63" s="213"/>
      <c r="DT63" s="213"/>
      <c r="DU63" s="212"/>
      <c r="DV63" s="212"/>
      <c r="DW63" s="212"/>
      <c r="DX63" s="212"/>
      <c r="DY63" s="212"/>
      <c r="DZ63" s="212"/>
      <c r="EA63" s="212"/>
      <c r="EB63" s="212"/>
      <c r="EC63" s="212"/>
      <c r="ED63" s="212"/>
      <c r="EE63" s="212"/>
      <c r="EF63" s="212"/>
      <c r="EG63" s="213"/>
      <c r="EH63" s="212"/>
      <c r="EI63" s="212"/>
      <c r="EJ63" s="212"/>
      <c r="EK63" s="212"/>
      <c r="EL63" s="212"/>
      <c r="EM63" s="212"/>
      <c r="EN63" s="212"/>
      <c r="EO63" s="212"/>
      <c r="EP63" s="212"/>
      <c r="EQ63" s="212"/>
      <c r="ER63" s="212"/>
      <c r="ES63" s="212"/>
      <c r="ET63" s="212"/>
      <c r="EU63" s="212"/>
      <c r="EV63" s="212"/>
      <c r="EW63" s="212"/>
      <c r="EX63" s="212"/>
      <c r="EY63" s="212"/>
      <c r="EZ63" s="212"/>
      <c r="FA63" s="212"/>
      <c r="FB63" s="212"/>
      <c r="FC63" s="212"/>
      <c r="FD63" s="212"/>
      <c r="FE63" s="212"/>
      <c r="FF63" s="212"/>
      <c r="FG63" s="212"/>
      <c r="FH63" s="212"/>
      <c r="FI63" s="212"/>
      <c r="FJ63" s="212"/>
      <c r="FK63" s="212"/>
      <c r="FL63" s="212"/>
      <c r="FM63" s="216"/>
      <c r="FN63" s="212"/>
      <c r="FO63" s="212"/>
      <c r="FP63" s="212"/>
      <c r="FQ63" s="212"/>
      <c r="FR63" s="212"/>
      <c r="FS63" s="212"/>
      <c r="FT63" s="212"/>
      <c r="FU63" s="212"/>
      <c r="FV63" s="212"/>
      <c r="FW63" s="212"/>
      <c r="FX63" s="212"/>
      <c r="FY63" s="212"/>
      <c r="FZ63" s="212"/>
      <c r="GA63" s="212"/>
      <c r="GB63" s="212"/>
      <c r="GC63" s="212"/>
      <c r="GD63" s="212"/>
      <c r="GE63" s="212"/>
      <c r="GF63" s="213"/>
      <c r="GG63" s="214"/>
      <c r="GH63" s="213"/>
      <c r="GI63" s="212"/>
      <c r="GJ63" s="212"/>
      <c r="GK63" s="212"/>
      <c r="GL63" s="212"/>
      <c r="GM63" s="212"/>
      <c r="GN63" s="213"/>
      <c r="GO63" s="213"/>
      <c r="GP63" s="212"/>
      <c r="GQ63" s="213">
        <v>7067</v>
      </c>
      <c r="GR63" s="212">
        <v>0</v>
      </c>
      <c r="GS63" s="213"/>
      <c r="GT63" s="213"/>
      <c r="GU63" s="213"/>
      <c r="GV63" s="213"/>
      <c r="GW63" s="213" t="s">
        <v>19</v>
      </c>
      <c r="GX63" s="215" t="e">
        <v>#DIV/0!</v>
      </c>
      <c r="HA63" s="224"/>
      <c r="HB63" s="224"/>
      <c r="HC63" s="224"/>
      <c r="HM63" s="236"/>
      <c r="HP63" s="224"/>
      <c r="HT63" s="236"/>
      <c r="ID63" s="237"/>
      <c r="IJ63" s="224"/>
      <c r="IK63" s="237"/>
      <c r="IL63" s="224"/>
    </row>
    <row r="64" spans="3:246" s="223" customFormat="1">
      <c r="C64" s="224"/>
      <c r="D64" s="224"/>
      <c r="E64" s="224"/>
      <c r="F64" s="224"/>
      <c r="G64" s="222"/>
      <c r="H64" s="224"/>
      <c r="I64" s="224"/>
      <c r="J64" s="224"/>
      <c r="K64" s="224"/>
      <c r="L64" s="224"/>
      <c r="M64" s="224"/>
      <c r="N64" s="224"/>
      <c r="O64" s="224"/>
      <c r="P64" s="224"/>
      <c r="Q64" s="224"/>
      <c r="R64" s="224"/>
      <c r="S64" s="213"/>
      <c r="T64" s="213"/>
      <c r="U64" s="213"/>
      <c r="V64" s="213"/>
      <c r="W64" s="213"/>
      <c r="X64" s="213"/>
      <c r="Y64" s="222"/>
      <c r="Z64" s="225"/>
      <c r="AA64" s="225"/>
      <c r="AB64" s="226"/>
      <c r="AC64" s="226"/>
      <c r="AD64" s="227"/>
      <c r="AE64" s="228"/>
      <c r="AF64" s="228"/>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30"/>
      <c r="BC64" s="230"/>
      <c r="BD64" s="230"/>
      <c r="BE64" s="230"/>
      <c r="BF64" s="230"/>
      <c r="BG64" s="230"/>
      <c r="BH64" s="230"/>
      <c r="BI64" s="230"/>
      <c r="BJ64" s="230"/>
      <c r="BK64" s="230"/>
      <c r="BL64" s="230"/>
      <c r="BM64" s="230"/>
      <c r="BN64" s="230"/>
      <c r="BO64" s="230"/>
      <c r="BP64" s="230"/>
      <c r="BQ64" s="230"/>
      <c r="BR64" s="230"/>
      <c r="BS64" s="230"/>
      <c r="BT64" s="230"/>
      <c r="BU64" s="230"/>
      <c r="BV64" s="231"/>
      <c r="BW64" s="231"/>
      <c r="BX64" s="231"/>
      <c r="BY64" s="230"/>
      <c r="BZ64" s="230"/>
      <c r="CA64" s="230"/>
      <c r="CB64" s="231"/>
      <c r="CC64" s="230"/>
      <c r="CD64" s="231"/>
      <c r="CE64" s="230"/>
      <c r="CF64" s="230"/>
      <c r="CG64" s="230"/>
      <c r="CH64" s="232"/>
      <c r="CI64" s="230"/>
      <c r="CJ64" s="230"/>
      <c r="CK64" s="230"/>
      <c r="CL64" s="230"/>
      <c r="CM64" s="230"/>
      <c r="CN64" s="232"/>
      <c r="CO64" s="230"/>
      <c r="CP64" s="230"/>
      <c r="CQ64" s="230"/>
      <c r="CR64" s="233"/>
      <c r="CS64" s="233"/>
      <c r="CT64" s="234"/>
      <c r="CU64" s="235"/>
      <c r="CV64" s="234"/>
      <c r="CW64" s="233"/>
      <c r="CX64" s="233"/>
      <c r="CY64" s="233"/>
      <c r="DB64" s="224"/>
      <c r="DE64" s="224"/>
      <c r="DF64" s="224"/>
      <c r="DG64" s="224">
        <v>0</v>
      </c>
      <c r="DH64" s="215" t="e">
        <v>#DIV/0!</v>
      </c>
      <c r="DI64" s="212"/>
      <c r="DJ64" s="212"/>
      <c r="DK64" s="213"/>
      <c r="DL64" s="213"/>
      <c r="DM64" s="212"/>
      <c r="DN64" s="213"/>
      <c r="DO64" s="212"/>
      <c r="DP64" s="212"/>
      <c r="DQ64" s="212"/>
      <c r="DR64" s="212"/>
      <c r="DS64" s="213"/>
      <c r="DT64" s="213"/>
      <c r="DU64" s="212"/>
      <c r="DV64" s="212"/>
      <c r="DW64" s="212"/>
      <c r="DX64" s="212"/>
      <c r="DY64" s="212"/>
      <c r="DZ64" s="212"/>
      <c r="EA64" s="212"/>
      <c r="EB64" s="212"/>
      <c r="EC64" s="212"/>
      <c r="ED64" s="212"/>
      <c r="EE64" s="212"/>
      <c r="EF64" s="212"/>
      <c r="EG64" s="213"/>
      <c r="EH64" s="212"/>
      <c r="EI64" s="212"/>
      <c r="EJ64" s="212"/>
      <c r="EK64" s="212"/>
      <c r="EL64" s="212"/>
      <c r="EM64" s="212"/>
      <c r="EN64" s="212"/>
      <c r="EO64" s="212"/>
      <c r="EP64" s="212"/>
      <c r="EQ64" s="212"/>
      <c r="ER64" s="212"/>
      <c r="ES64" s="212"/>
      <c r="ET64" s="212"/>
      <c r="EU64" s="212"/>
      <c r="EV64" s="212"/>
      <c r="EW64" s="212"/>
      <c r="EX64" s="212"/>
      <c r="EY64" s="212"/>
      <c r="EZ64" s="212"/>
      <c r="FA64" s="212"/>
      <c r="FB64" s="212"/>
      <c r="FC64" s="212"/>
      <c r="FD64" s="212"/>
      <c r="FE64" s="212"/>
      <c r="FF64" s="212"/>
      <c r="FG64" s="212"/>
      <c r="FH64" s="212"/>
      <c r="FI64" s="212"/>
      <c r="FJ64" s="212"/>
      <c r="FK64" s="212"/>
      <c r="FL64" s="212"/>
      <c r="FM64" s="216"/>
      <c r="FN64" s="212"/>
      <c r="FO64" s="212"/>
      <c r="FP64" s="212"/>
      <c r="FQ64" s="212"/>
      <c r="FR64" s="212"/>
      <c r="FS64" s="212"/>
      <c r="FT64" s="212"/>
      <c r="FU64" s="212"/>
      <c r="FV64" s="212"/>
      <c r="FW64" s="212"/>
      <c r="FX64" s="212"/>
      <c r="FY64" s="212"/>
      <c r="FZ64" s="212"/>
      <c r="GA64" s="212"/>
      <c r="GB64" s="212"/>
      <c r="GC64" s="212"/>
      <c r="GD64" s="212"/>
      <c r="GE64" s="212"/>
      <c r="GF64" s="213"/>
      <c r="GG64" s="214"/>
      <c r="GH64" s="213"/>
      <c r="GI64" s="212"/>
      <c r="GJ64" s="212"/>
      <c r="GK64" s="212"/>
      <c r="GL64" s="212"/>
      <c r="GM64" s="212"/>
      <c r="GN64" s="213"/>
      <c r="GO64" s="213"/>
      <c r="GP64" s="212"/>
      <c r="GQ64" s="213" t="s">
        <v>382</v>
      </c>
      <c r="GR64" s="212">
        <v>0</v>
      </c>
      <c r="GS64" s="213"/>
      <c r="GT64" s="213"/>
      <c r="GU64" s="213"/>
      <c r="GV64" s="213"/>
      <c r="GW64" s="213" t="s">
        <v>383</v>
      </c>
      <c r="GX64" s="215" t="e">
        <v>#DIV/0!</v>
      </c>
      <c r="HA64" s="224"/>
      <c r="HB64" s="224"/>
      <c r="HC64" s="224"/>
      <c r="HM64" s="236"/>
      <c r="HP64" s="224"/>
      <c r="HT64" s="236"/>
      <c r="ID64" s="237"/>
      <c r="IJ64" s="224"/>
      <c r="IK64" s="237"/>
      <c r="IL64" s="224"/>
    </row>
    <row r="65" spans="3:246" s="223" customFormat="1">
      <c r="C65" s="224"/>
      <c r="D65" s="224"/>
      <c r="E65" s="224"/>
      <c r="F65" s="224"/>
      <c r="G65" s="222"/>
      <c r="H65" s="224"/>
      <c r="I65" s="224"/>
      <c r="J65" s="224"/>
      <c r="K65" s="224"/>
      <c r="L65" s="224"/>
      <c r="M65" s="224"/>
      <c r="N65" s="224"/>
      <c r="O65" s="224"/>
      <c r="P65" s="224"/>
      <c r="Q65" s="224"/>
      <c r="R65" s="224"/>
      <c r="S65" s="213"/>
      <c r="T65" s="213"/>
      <c r="U65" s="213"/>
      <c r="V65" s="213"/>
      <c r="W65" s="213"/>
      <c r="X65" s="213"/>
      <c r="Y65" s="222"/>
      <c r="Z65" s="225"/>
      <c r="AA65" s="225"/>
      <c r="AB65" s="226"/>
      <c r="AC65" s="226"/>
      <c r="AD65" s="227"/>
      <c r="AE65" s="228"/>
      <c r="AF65" s="228"/>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30"/>
      <c r="BC65" s="230"/>
      <c r="BD65" s="230"/>
      <c r="BE65" s="230"/>
      <c r="BF65" s="230"/>
      <c r="BG65" s="230"/>
      <c r="BH65" s="230"/>
      <c r="BI65" s="230"/>
      <c r="BJ65" s="230"/>
      <c r="BK65" s="230"/>
      <c r="BL65" s="230"/>
      <c r="BM65" s="230"/>
      <c r="BN65" s="230"/>
      <c r="BO65" s="230"/>
      <c r="BP65" s="230"/>
      <c r="BQ65" s="230"/>
      <c r="BR65" s="230"/>
      <c r="BS65" s="230"/>
      <c r="BT65" s="230"/>
      <c r="BU65" s="230"/>
      <c r="BV65" s="231"/>
      <c r="BW65" s="231"/>
      <c r="BX65" s="231"/>
      <c r="BY65" s="230"/>
      <c r="BZ65" s="230"/>
      <c r="CA65" s="230"/>
      <c r="CB65" s="231"/>
      <c r="CC65" s="230"/>
      <c r="CD65" s="231"/>
      <c r="CE65" s="230"/>
      <c r="CF65" s="230"/>
      <c r="CG65" s="230"/>
      <c r="CH65" s="232"/>
      <c r="CI65" s="230"/>
      <c r="CJ65" s="230"/>
      <c r="CK65" s="230"/>
      <c r="CL65" s="230"/>
      <c r="CM65" s="230"/>
      <c r="CN65" s="232"/>
      <c r="CO65" s="230"/>
      <c r="CP65" s="230"/>
      <c r="CQ65" s="230"/>
      <c r="CR65" s="233"/>
      <c r="CS65" s="233"/>
      <c r="CT65" s="234"/>
      <c r="CU65" s="235"/>
      <c r="CV65" s="234"/>
      <c r="CW65" s="233"/>
      <c r="CX65" s="233"/>
      <c r="CY65" s="233"/>
      <c r="DB65" s="224"/>
      <c r="DE65" s="224"/>
      <c r="DF65" s="224"/>
      <c r="DG65" s="224">
        <v>0</v>
      </c>
      <c r="DH65" s="215" t="e">
        <v>#DIV/0!</v>
      </c>
      <c r="DI65" s="212"/>
      <c r="DJ65" s="212"/>
      <c r="DK65" s="213"/>
      <c r="DL65" s="213"/>
      <c r="DM65" s="212"/>
      <c r="DN65" s="213"/>
      <c r="DO65" s="212"/>
      <c r="DP65" s="212"/>
      <c r="DQ65" s="212"/>
      <c r="DR65" s="212"/>
      <c r="DS65" s="213"/>
      <c r="DT65" s="213"/>
      <c r="DU65" s="212"/>
      <c r="DV65" s="212"/>
      <c r="DW65" s="212"/>
      <c r="DX65" s="212"/>
      <c r="DY65" s="212"/>
      <c r="DZ65" s="212"/>
      <c r="EA65" s="212"/>
      <c r="EB65" s="212"/>
      <c r="EC65" s="212"/>
      <c r="ED65" s="212"/>
      <c r="EE65" s="212"/>
      <c r="EF65" s="212"/>
      <c r="EG65" s="213"/>
      <c r="EH65" s="212"/>
      <c r="EI65" s="212"/>
      <c r="EJ65" s="212"/>
      <c r="EK65" s="212"/>
      <c r="EL65" s="212"/>
      <c r="EM65" s="212"/>
      <c r="EN65" s="212"/>
      <c r="EO65" s="212"/>
      <c r="EP65" s="212"/>
      <c r="EQ65" s="212"/>
      <c r="ER65" s="212"/>
      <c r="ES65" s="212"/>
      <c r="ET65" s="212"/>
      <c r="EU65" s="212"/>
      <c r="EV65" s="212"/>
      <c r="EW65" s="212"/>
      <c r="EX65" s="212"/>
      <c r="EY65" s="212"/>
      <c r="EZ65" s="212"/>
      <c r="FA65" s="212"/>
      <c r="FB65" s="212"/>
      <c r="FC65" s="212"/>
      <c r="FD65" s="212"/>
      <c r="FE65" s="212"/>
      <c r="FF65" s="212"/>
      <c r="FG65" s="212"/>
      <c r="FH65" s="212"/>
      <c r="FI65" s="212"/>
      <c r="FJ65" s="212"/>
      <c r="FK65" s="212"/>
      <c r="FL65" s="212"/>
      <c r="FM65" s="216"/>
      <c r="FN65" s="212"/>
      <c r="FO65" s="212"/>
      <c r="FP65" s="212"/>
      <c r="FQ65" s="212"/>
      <c r="FR65" s="212"/>
      <c r="FS65" s="212"/>
      <c r="FT65" s="212"/>
      <c r="FU65" s="212"/>
      <c r="FV65" s="212"/>
      <c r="FW65" s="212"/>
      <c r="FX65" s="212"/>
      <c r="FY65" s="212"/>
      <c r="FZ65" s="212"/>
      <c r="GA65" s="212"/>
      <c r="GB65" s="212"/>
      <c r="GC65" s="212"/>
      <c r="GD65" s="212"/>
      <c r="GE65" s="212"/>
      <c r="GF65" s="213"/>
      <c r="GG65" s="214"/>
      <c r="GH65" s="213"/>
      <c r="GI65" s="212"/>
      <c r="GJ65" s="212"/>
      <c r="GK65" s="212"/>
      <c r="GL65" s="212"/>
      <c r="GM65" s="212"/>
      <c r="GN65" s="213"/>
      <c r="GO65" s="213"/>
      <c r="GP65" s="212"/>
      <c r="GQ65" s="213" t="s">
        <v>382</v>
      </c>
      <c r="GR65" s="212">
        <v>0</v>
      </c>
      <c r="GS65" s="213"/>
      <c r="GT65" s="213"/>
      <c r="GU65" s="213"/>
      <c r="GV65" s="213"/>
      <c r="GW65" s="213" t="s">
        <v>383</v>
      </c>
      <c r="GX65" s="215" t="e">
        <v>#DIV/0!</v>
      </c>
      <c r="HA65" s="224"/>
      <c r="HB65" s="224"/>
      <c r="HC65" s="224"/>
      <c r="HM65" s="236"/>
      <c r="HP65" s="224"/>
      <c r="HT65" s="236"/>
      <c r="ID65" s="237"/>
      <c r="IJ65" s="224"/>
      <c r="IK65" s="237"/>
      <c r="IL65" s="224"/>
    </row>
    <row r="66" spans="3:246" s="223" customFormat="1">
      <c r="C66" s="224"/>
      <c r="D66" s="224"/>
      <c r="E66" s="224"/>
      <c r="F66" s="224"/>
      <c r="G66" s="222"/>
      <c r="H66" s="224"/>
      <c r="I66" s="224"/>
      <c r="J66" s="224"/>
      <c r="K66" s="224"/>
      <c r="L66" s="224"/>
      <c r="M66" s="224"/>
      <c r="N66" s="224"/>
      <c r="O66" s="224"/>
      <c r="P66" s="224"/>
      <c r="Q66" s="224"/>
      <c r="R66" s="224"/>
      <c r="S66" s="213"/>
      <c r="T66" s="213"/>
      <c r="U66" s="213"/>
      <c r="V66" s="213"/>
      <c r="W66" s="213"/>
      <c r="X66" s="213"/>
      <c r="Y66" s="222"/>
      <c r="Z66" s="225"/>
      <c r="AA66" s="225"/>
      <c r="AB66" s="226"/>
      <c r="AC66" s="226"/>
      <c r="AD66" s="227"/>
      <c r="AE66" s="228"/>
      <c r="AF66" s="228"/>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30"/>
      <c r="BC66" s="230"/>
      <c r="BD66" s="230"/>
      <c r="BE66" s="230"/>
      <c r="BF66" s="230"/>
      <c r="BG66" s="230"/>
      <c r="BH66" s="230"/>
      <c r="BI66" s="230"/>
      <c r="BJ66" s="230"/>
      <c r="BK66" s="230"/>
      <c r="BL66" s="230"/>
      <c r="BM66" s="230"/>
      <c r="BN66" s="230"/>
      <c r="BO66" s="230"/>
      <c r="BP66" s="230"/>
      <c r="BQ66" s="230"/>
      <c r="BR66" s="230"/>
      <c r="BS66" s="230"/>
      <c r="BT66" s="230"/>
      <c r="BU66" s="230"/>
      <c r="BV66" s="231"/>
      <c r="BW66" s="231"/>
      <c r="BX66" s="231"/>
      <c r="BY66" s="230"/>
      <c r="BZ66" s="230"/>
      <c r="CA66" s="230"/>
      <c r="CB66" s="231"/>
      <c r="CC66" s="230"/>
      <c r="CD66" s="231"/>
      <c r="CE66" s="230"/>
      <c r="CF66" s="230"/>
      <c r="CG66" s="230"/>
      <c r="CH66" s="232"/>
      <c r="CI66" s="230"/>
      <c r="CJ66" s="230"/>
      <c r="CK66" s="230"/>
      <c r="CL66" s="230"/>
      <c r="CM66" s="230"/>
      <c r="CN66" s="232"/>
      <c r="CO66" s="230"/>
      <c r="CP66" s="230"/>
      <c r="CQ66" s="230"/>
      <c r="CR66" s="233"/>
      <c r="CS66" s="233"/>
      <c r="CT66" s="234"/>
      <c r="CU66" s="235"/>
      <c r="CV66" s="234"/>
      <c r="CW66" s="233"/>
      <c r="CX66" s="233"/>
      <c r="CY66" s="233"/>
      <c r="DB66" s="224"/>
      <c r="DE66" s="224"/>
      <c r="DF66" s="224"/>
      <c r="DG66" s="224">
        <v>0</v>
      </c>
      <c r="DH66" s="215" t="e">
        <v>#DIV/0!</v>
      </c>
      <c r="DI66" s="212"/>
      <c r="DJ66" s="212"/>
      <c r="DK66" s="213"/>
      <c r="DL66" s="213"/>
      <c r="DM66" s="212"/>
      <c r="DN66" s="213"/>
      <c r="DO66" s="212"/>
      <c r="DP66" s="212"/>
      <c r="DQ66" s="212"/>
      <c r="DR66" s="212"/>
      <c r="DS66" s="213"/>
      <c r="DT66" s="213"/>
      <c r="DU66" s="212"/>
      <c r="DV66" s="212"/>
      <c r="DW66" s="212"/>
      <c r="DX66" s="212"/>
      <c r="DY66" s="212"/>
      <c r="DZ66" s="212"/>
      <c r="EA66" s="212"/>
      <c r="EB66" s="212"/>
      <c r="EC66" s="212"/>
      <c r="ED66" s="212"/>
      <c r="EE66" s="212"/>
      <c r="EF66" s="212"/>
      <c r="EG66" s="213"/>
      <c r="EH66" s="212"/>
      <c r="EI66" s="212"/>
      <c r="EJ66" s="212"/>
      <c r="EK66" s="212"/>
      <c r="EL66" s="212"/>
      <c r="EM66" s="212"/>
      <c r="EN66" s="212"/>
      <c r="EO66" s="212"/>
      <c r="EP66" s="212"/>
      <c r="EQ66" s="212"/>
      <c r="ER66" s="212"/>
      <c r="ES66" s="212"/>
      <c r="ET66" s="212"/>
      <c r="EU66" s="212"/>
      <c r="EV66" s="212"/>
      <c r="EW66" s="212"/>
      <c r="EX66" s="212"/>
      <c r="EY66" s="212"/>
      <c r="EZ66" s="212"/>
      <c r="FA66" s="212"/>
      <c r="FB66" s="212"/>
      <c r="FC66" s="212"/>
      <c r="FD66" s="212"/>
      <c r="FE66" s="212"/>
      <c r="FF66" s="212"/>
      <c r="FG66" s="212"/>
      <c r="FH66" s="212"/>
      <c r="FI66" s="212"/>
      <c r="FJ66" s="212"/>
      <c r="FK66" s="212"/>
      <c r="FL66" s="212"/>
      <c r="FM66" s="216"/>
      <c r="FN66" s="212"/>
      <c r="FO66" s="212"/>
      <c r="FP66" s="212"/>
      <c r="FQ66" s="212"/>
      <c r="FR66" s="212"/>
      <c r="FS66" s="212"/>
      <c r="FT66" s="212"/>
      <c r="FU66" s="212"/>
      <c r="FV66" s="212"/>
      <c r="FW66" s="212"/>
      <c r="FX66" s="212"/>
      <c r="FY66" s="212"/>
      <c r="FZ66" s="212"/>
      <c r="GA66" s="212"/>
      <c r="GB66" s="212"/>
      <c r="GC66" s="212"/>
      <c r="GD66" s="212"/>
      <c r="GE66" s="212"/>
      <c r="GF66" s="213"/>
      <c r="GG66" s="214"/>
      <c r="GH66" s="213"/>
      <c r="GI66" s="212"/>
      <c r="GJ66" s="212"/>
      <c r="GK66" s="212"/>
      <c r="GL66" s="212"/>
      <c r="GM66" s="212"/>
      <c r="GN66" s="213"/>
      <c r="GO66" s="213"/>
      <c r="GP66" s="212"/>
      <c r="GQ66" s="213" t="s">
        <v>382</v>
      </c>
      <c r="GR66" s="212">
        <v>0</v>
      </c>
      <c r="GS66" s="213"/>
      <c r="GT66" s="213"/>
      <c r="GU66" s="213"/>
      <c r="GV66" s="213"/>
      <c r="GW66" s="213" t="s">
        <v>383</v>
      </c>
      <c r="GX66" s="215" t="e">
        <v>#DIV/0!</v>
      </c>
      <c r="HA66" s="224"/>
      <c r="HB66" s="224"/>
      <c r="HC66" s="224"/>
      <c r="HM66" s="236"/>
      <c r="HP66" s="224"/>
      <c r="HT66" s="236"/>
      <c r="ID66" s="237"/>
      <c r="IJ66" s="224"/>
      <c r="IK66" s="237"/>
      <c r="IL66" s="224"/>
    </row>
    <row r="67" spans="3:246" s="223" customFormat="1">
      <c r="C67" s="224"/>
      <c r="D67" s="224"/>
      <c r="E67" s="224"/>
      <c r="F67" s="224"/>
      <c r="G67" s="222"/>
      <c r="H67" s="224"/>
      <c r="I67" s="224"/>
      <c r="J67" s="224"/>
      <c r="K67" s="224"/>
      <c r="L67" s="224"/>
      <c r="M67" s="224"/>
      <c r="N67" s="224"/>
      <c r="O67" s="224"/>
      <c r="P67" s="224"/>
      <c r="Q67" s="224"/>
      <c r="R67" s="224"/>
      <c r="S67" s="213"/>
      <c r="T67" s="213"/>
      <c r="U67" s="213"/>
      <c r="V67" s="213"/>
      <c r="W67" s="213"/>
      <c r="X67" s="213"/>
      <c r="Y67" s="222"/>
      <c r="Z67" s="225"/>
      <c r="AA67" s="225"/>
      <c r="AB67" s="226"/>
      <c r="AC67" s="226"/>
      <c r="AD67" s="227"/>
      <c r="AE67" s="228"/>
      <c r="AF67" s="228"/>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30"/>
      <c r="BC67" s="230"/>
      <c r="BD67" s="230"/>
      <c r="BE67" s="230"/>
      <c r="BF67" s="230"/>
      <c r="BG67" s="230"/>
      <c r="BH67" s="230"/>
      <c r="BI67" s="230"/>
      <c r="BJ67" s="230"/>
      <c r="BK67" s="230"/>
      <c r="BL67" s="230"/>
      <c r="BM67" s="230"/>
      <c r="BN67" s="230"/>
      <c r="BO67" s="230"/>
      <c r="BP67" s="230"/>
      <c r="BQ67" s="230"/>
      <c r="BR67" s="230"/>
      <c r="BS67" s="230"/>
      <c r="BT67" s="230"/>
      <c r="BU67" s="230"/>
      <c r="BV67" s="231"/>
      <c r="BW67" s="231"/>
      <c r="BX67" s="231"/>
      <c r="BY67" s="230"/>
      <c r="BZ67" s="230"/>
      <c r="CA67" s="230"/>
      <c r="CB67" s="231"/>
      <c r="CC67" s="230"/>
      <c r="CD67" s="231"/>
      <c r="CE67" s="230"/>
      <c r="CF67" s="230"/>
      <c r="CG67" s="230"/>
      <c r="CH67" s="232"/>
      <c r="CI67" s="230"/>
      <c r="CJ67" s="230"/>
      <c r="CK67" s="230"/>
      <c r="CL67" s="230"/>
      <c r="CM67" s="230"/>
      <c r="CN67" s="232"/>
      <c r="CO67" s="230"/>
      <c r="CP67" s="230"/>
      <c r="CQ67" s="230"/>
      <c r="CR67" s="233"/>
      <c r="CS67" s="233"/>
      <c r="CT67" s="234"/>
      <c r="CU67" s="235"/>
      <c r="CV67" s="234"/>
      <c r="CW67" s="233"/>
      <c r="CX67" s="233"/>
      <c r="CY67" s="233"/>
      <c r="DB67" s="224"/>
      <c r="DE67" s="224"/>
      <c r="DF67" s="224"/>
      <c r="DG67" s="224">
        <v>0</v>
      </c>
      <c r="DH67" s="215" t="e">
        <v>#DIV/0!</v>
      </c>
      <c r="DI67" s="212"/>
      <c r="DJ67" s="212"/>
      <c r="DK67" s="213"/>
      <c r="DL67" s="213"/>
      <c r="DM67" s="212"/>
      <c r="DN67" s="213"/>
      <c r="DO67" s="212"/>
      <c r="DP67" s="212"/>
      <c r="DQ67" s="212"/>
      <c r="DR67" s="212"/>
      <c r="DS67" s="213"/>
      <c r="DT67" s="213"/>
      <c r="DU67" s="212"/>
      <c r="DV67" s="212"/>
      <c r="DW67" s="212"/>
      <c r="DX67" s="212"/>
      <c r="DY67" s="212"/>
      <c r="DZ67" s="212"/>
      <c r="EA67" s="212"/>
      <c r="EB67" s="212"/>
      <c r="EC67" s="212"/>
      <c r="ED67" s="212"/>
      <c r="EE67" s="212"/>
      <c r="EF67" s="212"/>
      <c r="EG67" s="213"/>
      <c r="EH67" s="212"/>
      <c r="EI67" s="212"/>
      <c r="EJ67" s="212"/>
      <c r="EK67" s="212"/>
      <c r="EL67" s="212"/>
      <c r="EM67" s="212"/>
      <c r="EN67" s="212"/>
      <c r="EO67" s="212"/>
      <c r="EP67" s="212"/>
      <c r="EQ67" s="212"/>
      <c r="ER67" s="212"/>
      <c r="ES67" s="212"/>
      <c r="ET67" s="212"/>
      <c r="EU67" s="212"/>
      <c r="EV67" s="212"/>
      <c r="EW67" s="212"/>
      <c r="EX67" s="212"/>
      <c r="EY67" s="212"/>
      <c r="EZ67" s="212"/>
      <c r="FA67" s="212"/>
      <c r="FB67" s="212"/>
      <c r="FC67" s="212"/>
      <c r="FD67" s="212"/>
      <c r="FE67" s="212"/>
      <c r="FF67" s="212"/>
      <c r="FG67" s="212"/>
      <c r="FH67" s="212"/>
      <c r="FI67" s="212"/>
      <c r="FJ67" s="212"/>
      <c r="FK67" s="212"/>
      <c r="FL67" s="212"/>
      <c r="FM67" s="216"/>
      <c r="FN67" s="212"/>
      <c r="FO67" s="212"/>
      <c r="FP67" s="212"/>
      <c r="FQ67" s="212"/>
      <c r="FR67" s="212"/>
      <c r="FS67" s="212"/>
      <c r="FT67" s="212"/>
      <c r="FU67" s="212"/>
      <c r="FV67" s="212"/>
      <c r="FW67" s="212"/>
      <c r="FX67" s="212"/>
      <c r="FY67" s="212"/>
      <c r="FZ67" s="212"/>
      <c r="GA67" s="212"/>
      <c r="GB67" s="212"/>
      <c r="GC67" s="212"/>
      <c r="GD67" s="212"/>
      <c r="GE67" s="212"/>
      <c r="GF67" s="213"/>
      <c r="GG67" s="214"/>
      <c r="GH67" s="213"/>
      <c r="GI67" s="212"/>
      <c r="GJ67" s="212"/>
      <c r="GK67" s="212"/>
      <c r="GL67" s="212"/>
      <c r="GM67" s="212"/>
      <c r="GN67" s="213"/>
      <c r="GO67" s="213"/>
      <c r="GP67" s="212"/>
      <c r="GQ67" s="213" t="s">
        <v>382</v>
      </c>
      <c r="GR67" s="212">
        <v>0</v>
      </c>
      <c r="GS67" s="213"/>
      <c r="GT67" s="213"/>
      <c r="GU67" s="213"/>
      <c r="GV67" s="213"/>
      <c r="GW67" s="213" t="s">
        <v>383</v>
      </c>
      <c r="GX67" s="215" t="e">
        <v>#DIV/0!</v>
      </c>
      <c r="HA67" s="224"/>
      <c r="HB67" s="224"/>
      <c r="HC67" s="224"/>
      <c r="HM67" s="236"/>
      <c r="HP67" s="224"/>
      <c r="HT67" s="236"/>
      <c r="ID67" s="237"/>
      <c r="IJ67" s="224"/>
      <c r="IK67" s="237"/>
      <c r="IL67" s="224"/>
    </row>
    <row r="68" spans="3:246" s="223" customFormat="1">
      <c r="C68" s="224"/>
      <c r="D68" s="224"/>
      <c r="E68" s="224"/>
      <c r="F68" s="224"/>
      <c r="G68" s="222"/>
      <c r="H68" s="224"/>
      <c r="I68" s="224"/>
      <c r="J68" s="224"/>
      <c r="K68" s="224"/>
      <c r="L68" s="224"/>
      <c r="M68" s="224"/>
      <c r="N68" s="224"/>
      <c r="O68" s="224"/>
      <c r="P68" s="224"/>
      <c r="Q68" s="224"/>
      <c r="R68" s="224"/>
      <c r="S68" s="213"/>
      <c r="T68" s="213"/>
      <c r="U68" s="213"/>
      <c r="V68" s="213"/>
      <c r="W68" s="213"/>
      <c r="X68" s="213"/>
      <c r="Y68" s="222"/>
      <c r="Z68" s="225"/>
      <c r="AA68" s="225"/>
      <c r="AB68" s="226"/>
      <c r="AC68" s="226"/>
      <c r="AD68" s="227"/>
      <c r="AE68" s="228"/>
      <c r="AF68" s="228"/>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30"/>
      <c r="BC68" s="230"/>
      <c r="BD68" s="230"/>
      <c r="BE68" s="230"/>
      <c r="BF68" s="230"/>
      <c r="BG68" s="230"/>
      <c r="BH68" s="230"/>
      <c r="BI68" s="230"/>
      <c r="BJ68" s="230"/>
      <c r="BK68" s="230"/>
      <c r="BL68" s="230"/>
      <c r="BM68" s="230"/>
      <c r="BN68" s="230"/>
      <c r="BO68" s="230"/>
      <c r="BP68" s="230"/>
      <c r="BQ68" s="230"/>
      <c r="BR68" s="230"/>
      <c r="BS68" s="230"/>
      <c r="BT68" s="230"/>
      <c r="BU68" s="230"/>
      <c r="BV68" s="231"/>
      <c r="BW68" s="231"/>
      <c r="BX68" s="231"/>
      <c r="BY68" s="230"/>
      <c r="BZ68" s="230"/>
      <c r="CA68" s="230"/>
      <c r="CB68" s="231"/>
      <c r="CC68" s="230"/>
      <c r="CD68" s="231"/>
      <c r="CE68" s="230"/>
      <c r="CF68" s="230"/>
      <c r="CG68" s="230"/>
      <c r="CH68" s="232"/>
      <c r="CI68" s="230"/>
      <c r="CJ68" s="230"/>
      <c r="CK68" s="230"/>
      <c r="CL68" s="230"/>
      <c r="CM68" s="230"/>
      <c r="CN68" s="232"/>
      <c r="CO68" s="230"/>
      <c r="CP68" s="230"/>
      <c r="CQ68" s="230"/>
      <c r="CR68" s="233"/>
      <c r="CS68" s="233"/>
      <c r="CT68" s="234"/>
      <c r="CU68" s="235"/>
      <c r="CV68" s="234"/>
      <c r="CW68" s="233"/>
      <c r="CX68" s="233"/>
      <c r="CY68" s="233"/>
      <c r="DB68" s="224"/>
      <c r="DE68" s="224"/>
      <c r="DF68" s="224"/>
      <c r="DG68" s="224">
        <v>0</v>
      </c>
      <c r="DH68" s="215" t="e">
        <v>#DIV/0!</v>
      </c>
      <c r="DI68" s="212"/>
      <c r="DJ68" s="212"/>
      <c r="DK68" s="213"/>
      <c r="DL68" s="213"/>
      <c r="DM68" s="212"/>
      <c r="DN68" s="213"/>
      <c r="DO68" s="212"/>
      <c r="DP68" s="212"/>
      <c r="DQ68" s="212"/>
      <c r="DR68" s="212"/>
      <c r="DS68" s="213"/>
      <c r="DT68" s="213"/>
      <c r="DU68" s="212"/>
      <c r="DV68" s="212"/>
      <c r="DW68" s="212"/>
      <c r="DX68" s="212"/>
      <c r="DY68" s="212"/>
      <c r="DZ68" s="212"/>
      <c r="EA68" s="212"/>
      <c r="EB68" s="212"/>
      <c r="EC68" s="212"/>
      <c r="ED68" s="212"/>
      <c r="EE68" s="212"/>
      <c r="EF68" s="212"/>
      <c r="EG68" s="213"/>
      <c r="EH68" s="212"/>
      <c r="EI68" s="212"/>
      <c r="EJ68" s="212"/>
      <c r="EK68" s="212"/>
      <c r="EL68" s="212"/>
      <c r="EM68" s="212"/>
      <c r="EN68" s="212"/>
      <c r="EO68" s="212"/>
      <c r="EP68" s="212"/>
      <c r="EQ68" s="212"/>
      <c r="ER68" s="212"/>
      <c r="ES68" s="212"/>
      <c r="ET68" s="212"/>
      <c r="EU68" s="212"/>
      <c r="EV68" s="212"/>
      <c r="EW68" s="212"/>
      <c r="EX68" s="212"/>
      <c r="EY68" s="212"/>
      <c r="EZ68" s="212"/>
      <c r="FA68" s="212"/>
      <c r="FB68" s="212"/>
      <c r="FC68" s="212"/>
      <c r="FD68" s="212"/>
      <c r="FE68" s="212"/>
      <c r="FF68" s="212"/>
      <c r="FG68" s="212"/>
      <c r="FH68" s="212"/>
      <c r="FI68" s="212"/>
      <c r="FJ68" s="212"/>
      <c r="FK68" s="212"/>
      <c r="FL68" s="212"/>
      <c r="FM68" s="216"/>
      <c r="FN68" s="212"/>
      <c r="FO68" s="212"/>
      <c r="FP68" s="212"/>
      <c r="FQ68" s="212"/>
      <c r="FR68" s="212"/>
      <c r="FS68" s="212"/>
      <c r="FT68" s="212"/>
      <c r="FU68" s="212"/>
      <c r="FV68" s="212"/>
      <c r="FW68" s="212"/>
      <c r="FX68" s="212"/>
      <c r="FY68" s="212"/>
      <c r="FZ68" s="212"/>
      <c r="GA68" s="212"/>
      <c r="GB68" s="212"/>
      <c r="GC68" s="212"/>
      <c r="GD68" s="212"/>
      <c r="GE68" s="212"/>
      <c r="GF68" s="213"/>
      <c r="GG68" s="214"/>
      <c r="GH68" s="213"/>
      <c r="GI68" s="212"/>
      <c r="GJ68" s="212"/>
      <c r="GK68" s="212"/>
      <c r="GL68" s="212"/>
      <c r="GM68" s="212"/>
      <c r="GN68" s="213"/>
      <c r="GO68" s="213"/>
      <c r="GP68" s="212"/>
      <c r="GQ68" s="213" t="s">
        <v>382</v>
      </c>
      <c r="GR68" s="212">
        <v>0</v>
      </c>
      <c r="GS68" s="213"/>
      <c r="GT68" s="213"/>
      <c r="GU68" s="213"/>
      <c r="GV68" s="213"/>
      <c r="GW68" s="213" t="s">
        <v>383</v>
      </c>
      <c r="GX68" s="215" t="e">
        <v>#DIV/0!</v>
      </c>
      <c r="HA68" s="224"/>
      <c r="HB68" s="224"/>
      <c r="HC68" s="224"/>
      <c r="HM68" s="236"/>
      <c r="HP68" s="224"/>
      <c r="HT68" s="236"/>
      <c r="ID68" s="237"/>
      <c r="IJ68" s="224"/>
      <c r="IK68" s="237"/>
      <c r="IL68" s="224"/>
    </row>
    <row r="69" spans="3:246" s="223" customFormat="1">
      <c r="C69" s="224"/>
      <c r="D69" s="224"/>
      <c r="E69" s="224"/>
      <c r="F69" s="224"/>
      <c r="G69" s="222"/>
      <c r="H69" s="224"/>
      <c r="I69" s="224"/>
      <c r="J69" s="224"/>
      <c r="K69" s="224"/>
      <c r="L69" s="224"/>
      <c r="M69" s="224"/>
      <c r="N69" s="224"/>
      <c r="O69" s="224"/>
      <c r="P69" s="224"/>
      <c r="Q69" s="224"/>
      <c r="R69" s="224"/>
      <c r="S69" s="213"/>
      <c r="T69" s="213"/>
      <c r="U69" s="213"/>
      <c r="V69" s="213"/>
      <c r="W69" s="213"/>
      <c r="X69" s="213"/>
      <c r="Y69" s="222"/>
      <c r="Z69" s="225"/>
      <c r="AA69" s="225"/>
      <c r="AB69" s="226"/>
      <c r="AC69" s="226"/>
      <c r="AD69" s="227"/>
      <c r="AE69" s="228"/>
      <c r="AF69" s="228"/>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30"/>
      <c r="BC69" s="230"/>
      <c r="BD69" s="230"/>
      <c r="BE69" s="230"/>
      <c r="BF69" s="230"/>
      <c r="BG69" s="230"/>
      <c r="BH69" s="230"/>
      <c r="BI69" s="230"/>
      <c r="BJ69" s="230"/>
      <c r="BK69" s="230"/>
      <c r="BL69" s="230"/>
      <c r="BM69" s="230"/>
      <c r="BN69" s="230"/>
      <c r="BO69" s="230"/>
      <c r="BP69" s="230"/>
      <c r="BQ69" s="230"/>
      <c r="BR69" s="230"/>
      <c r="BS69" s="230"/>
      <c r="BT69" s="230"/>
      <c r="BU69" s="230"/>
      <c r="BV69" s="231"/>
      <c r="BW69" s="231"/>
      <c r="BX69" s="231"/>
      <c r="BY69" s="230"/>
      <c r="BZ69" s="230"/>
      <c r="CA69" s="230"/>
      <c r="CB69" s="231"/>
      <c r="CC69" s="230"/>
      <c r="CD69" s="231"/>
      <c r="CE69" s="230"/>
      <c r="CF69" s="230"/>
      <c r="CG69" s="230"/>
      <c r="CH69" s="232"/>
      <c r="CI69" s="230"/>
      <c r="CJ69" s="230"/>
      <c r="CK69" s="230"/>
      <c r="CL69" s="230"/>
      <c r="CM69" s="230"/>
      <c r="CN69" s="232"/>
      <c r="CO69" s="230"/>
      <c r="CP69" s="230"/>
      <c r="CQ69" s="230"/>
      <c r="CR69" s="233"/>
      <c r="CS69" s="233"/>
      <c r="CT69" s="234"/>
      <c r="CU69" s="235"/>
      <c r="CV69" s="234"/>
      <c r="CW69" s="233"/>
      <c r="CX69" s="233"/>
      <c r="CY69" s="233"/>
      <c r="DB69" s="224"/>
      <c r="DE69" s="224"/>
      <c r="DF69" s="224"/>
      <c r="DG69" s="224">
        <v>0</v>
      </c>
      <c r="DH69" s="215" t="e">
        <v>#DIV/0!</v>
      </c>
      <c r="DI69" s="212"/>
      <c r="DJ69" s="212"/>
      <c r="DK69" s="213"/>
      <c r="DL69" s="213"/>
      <c r="DM69" s="212"/>
      <c r="DN69" s="213"/>
      <c r="DO69" s="212"/>
      <c r="DP69" s="212"/>
      <c r="DQ69" s="212"/>
      <c r="DR69" s="212"/>
      <c r="DS69" s="213"/>
      <c r="DT69" s="213"/>
      <c r="DU69" s="212"/>
      <c r="DV69" s="212"/>
      <c r="DW69" s="212"/>
      <c r="DX69" s="212"/>
      <c r="DY69" s="212"/>
      <c r="DZ69" s="212"/>
      <c r="EA69" s="212"/>
      <c r="EB69" s="212"/>
      <c r="EC69" s="212"/>
      <c r="ED69" s="212"/>
      <c r="EE69" s="212"/>
      <c r="EF69" s="212"/>
      <c r="EG69" s="213"/>
      <c r="EH69" s="212"/>
      <c r="EI69" s="212"/>
      <c r="EJ69" s="212"/>
      <c r="EK69" s="212"/>
      <c r="EL69" s="212"/>
      <c r="EM69" s="212"/>
      <c r="EN69" s="212"/>
      <c r="EO69" s="212"/>
      <c r="EP69" s="212"/>
      <c r="EQ69" s="212"/>
      <c r="ER69" s="212"/>
      <c r="ES69" s="212"/>
      <c r="ET69" s="212"/>
      <c r="EU69" s="212"/>
      <c r="EV69" s="212"/>
      <c r="EW69" s="212"/>
      <c r="EX69" s="212"/>
      <c r="EY69" s="212"/>
      <c r="EZ69" s="212"/>
      <c r="FA69" s="212"/>
      <c r="FB69" s="212"/>
      <c r="FC69" s="212"/>
      <c r="FD69" s="212"/>
      <c r="FE69" s="212"/>
      <c r="FF69" s="212"/>
      <c r="FG69" s="212"/>
      <c r="FH69" s="212"/>
      <c r="FI69" s="212"/>
      <c r="FJ69" s="212"/>
      <c r="FK69" s="212"/>
      <c r="FL69" s="212"/>
      <c r="FM69" s="216"/>
      <c r="FN69" s="212"/>
      <c r="FO69" s="212"/>
      <c r="FP69" s="212"/>
      <c r="FQ69" s="212"/>
      <c r="FR69" s="212"/>
      <c r="FS69" s="212"/>
      <c r="FT69" s="212"/>
      <c r="FU69" s="212"/>
      <c r="FV69" s="212"/>
      <c r="FW69" s="212"/>
      <c r="FX69" s="212"/>
      <c r="FY69" s="212"/>
      <c r="FZ69" s="212"/>
      <c r="GA69" s="212"/>
      <c r="GB69" s="212"/>
      <c r="GC69" s="212"/>
      <c r="GD69" s="212"/>
      <c r="GE69" s="212"/>
      <c r="GF69" s="213"/>
      <c r="GG69" s="214"/>
      <c r="GH69" s="213"/>
      <c r="GI69" s="212"/>
      <c r="GJ69" s="212"/>
      <c r="GK69" s="212"/>
      <c r="GL69" s="212"/>
      <c r="GM69" s="212"/>
      <c r="GN69" s="213"/>
      <c r="GO69" s="213"/>
      <c r="GP69" s="212"/>
      <c r="GQ69" s="213" t="s">
        <v>382</v>
      </c>
      <c r="GR69" s="212">
        <v>0</v>
      </c>
      <c r="GS69" s="213"/>
      <c r="GT69" s="213"/>
      <c r="GU69" s="213"/>
      <c r="GV69" s="213"/>
      <c r="GW69" s="213" t="s">
        <v>383</v>
      </c>
      <c r="GX69" s="215" t="e">
        <v>#DIV/0!</v>
      </c>
      <c r="HA69" s="224"/>
      <c r="HB69" s="224"/>
      <c r="HC69" s="224"/>
      <c r="HM69" s="236"/>
      <c r="HP69" s="224"/>
      <c r="HT69" s="236"/>
      <c r="ID69" s="237"/>
      <c r="IJ69" s="224"/>
      <c r="IK69" s="237"/>
      <c r="IL69" s="224"/>
    </row>
    <row r="70" spans="3:246" s="223" customFormat="1">
      <c r="C70" s="224"/>
      <c r="D70" s="224"/>
      <c r="E70" s="224"/>
      <c r="F70" s="224"/>
      <c r="G70" s="222"/>
      <c r="H70" s="224"/>
      <c r="I70" s="224"/>
      <c r="J70" s="224"/>
      <c r="K70" s="224"/>
      <c r="L70" s="224"/>
      <c r="M70" s="224"/>
      <c r="N70" s="224"/>
      <c r="O70" s="224"/>
      <c r="P70" s="224"/>
      <c r="Q70" s="224"/>
      <c r="R70" s="224"/>
      <c r="S70" s="213"/>
      <c r="T70" s="213"/>
      <c r="U70" s="213"/>
      <c r="V70" s="213"/>
      <c r="W70" s="213"/>
      <c r="X70" s="213"/>
      <c r="Y70" s="222"/>
      <c r="Z70" s="225"/>
      <c r="AA70" s="225"/>
      <c r="AB70" s="226"/>
      <c r="AC70" s="226"/>
      <c r="AD70" s="227"/>
      <c r="AE70" s="228"/>
      <c r="AF70" s="228"/>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30"/>
      <c r="BC70" s="230"/>
      <c r="BD70" s="230"/>
      <c r="BE70" s="230"/>
      <c r="BF70" s="230"/>
      <c r="BG70" s="230"/>
      <c r="BH70" s="230"/>
      <c r="BI70" s="230"/>
      <c r="BJ70" s="230"/>
      <c r="BK70" s="230"/>
      <c r="BL70" s="230"/>
      <c r="BM70" s="230"/>
      <c r="BN70" s="230"/>
      <c r="BO70" s="230"/>
      <c r="BP70" s="230"/>
      <c r="BQ70" s="230"/>
      <c r="BR70" s="230"/>
      <c r="BS70" s="230"/>
      <c r="BT70" s="230"/>
      <c r="BU70" s="230"/>
      <c r="BV70" s="231"/>
      <c r="BW70" s="231"/>
      <c r="BX70" s="231"/>
      <c r="BY70" s="230"/>
      <c r="BZ70" s="230"/>
      <c r="CA70" s="230"/>
      <c r="CB70" s="231"/>
      <c r="CC70" s="230"/>
      <c r="CD70" s="231"/>
      <c r="CE70" s="230"/>
      <c r="CF70" s="230"/>
      <c r="CG70" s="230"/>
      <c r="CH70" s="232"/>
      <c r="CI70" s="230"/>
      <c r="CJ70" s="230"/>
      <c r="CK70" s="230"/>
      <c r="CL70" s="230"/>
      <c r="CM70" s="230"/>
      <c r="CN70" s="232"/>
      <c r="CO70" s="230"/>
      <c r="CP70" s="230"/>
      <c r="CQ70" s="230"/>
      <c r="CR70" s="233"/>
      <c r="CS70" s="233"/>
      <c r="CT70" s="234"/>
      <c r="CU70" s="235"/>
      <c r="CV70" s="234"/>
      <c r="CW70" s="233"/>
      <c r="CX70" s="233"/>
      <c r="CY70" s="233"/>
      <c r="DB70" s="224"/>
      <c r="DE70" s="224"/>
      <c r="DF70" s="224"/>
      <c r="DG70" s="224">
        <v>0</v>
      </c>
      <c r="DH70" s="215" t="e">
        <v>#DIV/0!</v>
      </c>
      <c r="DI70" s="212"/>
      <c r="DJ70" s="212"/>
      <c r="DK70" s="213"/>
      <c r="DL70" s="213"/>
      <c r="DM70" s="212"/>
      <c r="DN70" s="213"/>
      <c r="DO70" s="212"/>
      <c r="DP70" s="212"/>
      <c r="DQ70" s="212"/>
      <c r="DR70" s="212"/>
      <c r="DS70" s="213"/>
      <c r="DT70" s="213"/>
      <c r="DU70" s="212"/>
      <c r="DV70" s="212"/>
      <c r="DW70" s="212"/>
      <c r="DX70" s="212"/>
      <c r="DY70" s="212"/>
      <c r="DZ70" s="212"/>
      <c r="EA70" s="212"/>
      <c r="EB70" s="212"/>
      <c r="EC70" s="212"/>
      <c r="ED70" s="212"/>
      <c r="EE70" s="212"/>
      <c r="EF70" s="212"/>
      <c r="EG70" s="213"/>
      <c r="EH70" s="212"/>
      <c r="EI70" s="212"/>
      <c r="EJ70" s="212"/>
      <c r="EK70" s="212"/>
      <c r="EL70" s="212"/>
      <c r="EM70" s="212"/>
      <c r="EN70" s="212"/>
      <c r="EO70" s="212"/>
      <c r="EP70" s="212"/>
      <c r="EQ70" s="212"/>
      <c r="ER70" s="212"/>
      <c r="ES70" s="212"/>
      <c r="ET70" s="212"/>
      <c r="EU70" s="212"/>
      <c r="EV70" s="212"/>
      <c r="EW70" s="212"/>
      <c r="EX70" s="212"/>
      <c r="EY70" s="212"/>
      <c r="EZ70" s="212"/>
      <c r="FA70" s="212"/>
      <c r="FB70" s="212"/>
      <c r="FC70" s="212"/>
      <c r="FD70" s="212"/>
      <c r="FE70" s="212"/>
      <c r="FF70" s="212"/>
      <c r="FG70" s="212"/>
      <c r="FH70" s="212"/>
      <c r="FI70" s="212"/>
      <c r="FJ70" s="212"/>
      <c r="FK70" s="212"/>
      <c r="FL70" s="212"/>
      <c r="FM70" s="216"/>
      <c r="FN70" s="212"/>
      <c r="FO70" s="212"/>
      <c r="FP70" s="212"/>
      <c r="FQ70" s="212"/>
      <c r="FR70" s="212"/>
      <c r="FS70" s="212"/>
      <c r="FT70" s="212"/>
      <c r="FU70" s="212"/>
      <c r="FV70" s="212"/>
      <c r="FW70" s="212"/>
      <c r="FX70" s="212"/>
      <c r="FY70" s="212"/>
      <c r="FZ70" s="212"/>
      <c r="GA70" s="212"/>
      <c r="GB70" s="212"/>
      <c r="GC70" s="212"/>
      <c r="GD70" s="212"/>
      <c r="GE70" s="212"/>
      <c r="GF70" s="213"/>
      <c r="GG70" s="214"/>
      <c r="GH70" s="213"/>
      <c r="GI70" s="212"/>
      <c r="GJ70" s="212"/>
      <c r="GK70" s="212"/>
      <c r="GL70" s="212"/>
      <c r="GM70" s="212"/>
      <c r="GN70" s="213"/>
      <c r="GO70" s="213"/>
      <c r="GP70" s="212"/>
      <c r="GQ70" s="213" t="s">
        <v>382</v>
      </c>
      <c r="GR70" s="212">
        <v>0</v>
      </c>
      <c r="GS70" s="213"/>
      <c r="GT70" s="213"/>
      <c r="GU70" s="213"/>
      <c r="GV70" s="213"/>
      <c r="GW70" s="213" t="s">
        <v>383</v>
      </c>
      <c r="GX70" s="215" t="e">
        <v>#DIV/0!</v>
      </c>
      <c r="HA70" s="224"/>
      <c r="HB70" s="224"/>
      <c r="HC70" s="224"/>
      <c r="HM70" s="236"/>
      <c r="HP70" s="224"/>
      <c r="HT70" s="236"/>
      <c r="ID70" s="237"/>
      <c r="IJ70" s="224"/>
      <c r="IK70" s="237"/>
      <c r="IL70" s="224"/>
    </row>
    <row r="71" spans="3:246" s="223" customFormat="1">
      <c r="C71" s="224"/>
      <c r="D71" s="224"/>
      <c r="E71" s="224"/>
      <c r="F71" s="224"/>
      <c r="G71" s="222"/>
      <c r="H71" s="224"/>
      <c r="I71" s="224"/>
      <c r="J71" s="224"/>
      <c r="K71" s="224"/>
      <c r="L71" s="224"/>
      <c r="M71" s="224"/>
      <c r="N71" s="224"/>
      <c r="O71" s="224"/>
      <c r="P71" s="224"/>
      <c r="Q71" s="224"/>
      <c r="R71" s="224"/>
      <c r="S71" s="213"/>
      <c r="T71" s="213"/>
      <c r="U71" s="213"/>
      <c r="V71" s="213"/>
      <c r="W71" s="213"/>
      <c r="X71" s="213"/>
      <c r="Y71" s="222"/>
      <c r="Z71" s="225"/>
      <c r="AA71" s="225"/>
      <c r="AB71" s="226"/>
      <c r="AC71" s="226"/>
      <c r="AD71" s="227"/>
      <c r="AE71" s="228"/>
      <c r="AF71" s="228"/>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30"/>
      <c r="BC71" s="230"/>
      <c r="BD71" s="230"/>
      <c r="BE71" s="230"/>
      <c r="BF71" s="230"/>
      <c r="BG71" s="230"/>
      <c r="BH71" s="230"/>
      <c r="BI71" s="230"/>
      <c r="BJ71" s="230"/>
      <c r="BK71" s="230"/>
      <c r="BL71" s="230"/>
      <c r="BM71" s="230"/>
      <c r="BN71" s="230"/>
      <c r="BO71" s="230"/>
      <c r="BP71" s="230"/>
      <c r="BQ71" s="230"/>
      <c r="BR71" s="230"/>
      <c r="BS71" s="230"/>
      <c r="BT71" s="230"/>
      <c r="BU71" s="230"/>
      <c r="BV71" s="231"/>
      <c r="BW71" s="231"/>
      <c r="BX71" s="231"/>
      <c r="BY71" s="230"/>
      <c r="BZ71" s="230"/>
      <c r="CA71" s="230"/>
      <c r="CB71" s="231"/>
      <c r="CC71" s="230"/>
      <c r="CD71" s="231"/>
      <c r="CE71" s="230"/>
      <c r="CF71" s="230"/>
      <c r="CG71" s="230"/>
      <c r="CH71" s="232"/>
      <c r="CI71" s="230"/>
      <c r="CJ71" s="230"/>
      <c r="CK71" s="230"/>
      <c r="CL71" s="230"/>
      <c r="CM71" s="230"/>
      <c r="CN71" s="232"/>
      <c r="CO71" s="230"/>
      <c r="CP71" s="230"/>
      <c r="CQ71" s="230"/>
      <c r="CR71" s="233"/>
      <c r="CS71" s="233"/>
      <c r="CT71" s="234"/>
      <c r="CU71" s="235"/>
      <c r="CV71" s="234"/>
      <c r="CW71" s="233"/>
      <c r="CX71" s="233"/>
      <c r="CY71" s="233"/>
      <c r="DB71" s="224"/>
      <c r="DE71" s="224"/>
      <c r="DF71" s="224"/>
      <c r="DG71" s="224">
        <v>0</v>
      </c>
      <c r="DH71" s="215" t="e">
        <v>#DIV/0!</v>
      </c>
      <c r="DI71" s="212"/>
      <c r="DJ71" s="212"/>
      <c r="DK71" s="213"/>
      <c r="DL71" s="213"/>
      <c r="DM71" s="212"/>
      <c r="DN71" s="213"/>
      <c r="DO71" s="212"/>
      <c r="DP71" s="212"/>
      <c r="DQ71" s="212"/>
      <c r="DR71" s="212"/>
      <c r="DS71" s="213"/>
      <c r="DT71" s="213"/>
      <c r="DU71" s="212"/>
      <c r="DV71" s="212"/>
      <c r="DW71" s="212"/>
      <c r="DX71" s="212"/>
      <c r="DY71" s="212"/>
      <c r="DZ71" s="212"/>
      <c r="EA71" s="212"/>
      <c r="EB71" s="212"/>
      <c r="EC71" s="212"/>
      <c r="ED71" s="212"/>
      <c r="EE71" s="212"/>
      <c r="EF71" s="212"/>
      <c r="EG71" s="213"/>
      <c r="EH71" s="212"/>
      <c r="EI71" s="212"/>
      <c r="EJ71" s="212"/>
      <c r="EK71" s="212"/>
      <c r="EL71" s="212"/>
      <c r="EM71" s="212"/>
      <c r="EN71" s="212"/>
      <c r="EO71" s="212"/>
      <c r="EP71" s="212"/>
      <c r="EQ71" s="212"/>
      <c r="ER71" s="212"/>
      <c r="ES71" s="212"/>
      <c r="ET71" s="212"/>
      <c r="EU71" s="212"/>
      <c r="EV71" s="212"/>
      <c r="EW71" s="212"/>
      <c r="EX71" s="212"/>
      <c r="EY71" s="212"/>
      <c r="EZ71" s="212"/>
      <c r="FA71" s="212"/>
      <c r="FB71" s="212"/>
      <c r="FC71" s="212"/>
      <c r="FD71" s="212"/>
      <c r="FE71" s="212"/>
      <c r="FF71" s="212"/>
      <c r="FG71" s="212"/>
      <c r="FH71" s="212"/>
      <c r="FI71" s="212"/>
      <c r="FJ71" s="212"/>
      <c r="FK71" s="212"/>
      <c r="FL71" s="212"/>
      <c r="FM71" s="216"/>
      <c r="FN71" s="212"/>
      <c r="FO71" s="212"/>
      <c r="FP71" s="212"/>
      <c r="FQ71" s="212"/>
      <c r="FR71" s="212"/>
      <c r="FS71" s="212"/>
      <c r="FT71" s="212"/>
      <c r="FU71" s="212"/>
      <c r="FV71" s="212"/>
      <c r="FW71" s="212"/>
      <c r="FX71" s="212"/>
      <c r="FY71" s="212"/>
      <c r="FZ71" s="212"/>
      <c r="GA71" s="212"/>
      <c r="GB71" s="212"/>
      <c r="GC71" s="212"/>
      <c r="GD71" s="212"/>
      <c r="GE71" s="212"/>
      <c r="GF71" s="213"/>
      <c r="GG71" s="214"/>
      <c r="GH71" s="213"/>
      <c r="GI71" s="212"/>
      <c r="GJ71" s="212"/>
      <c r="GK71" s="212"/>
      <c r="GL71" s="212"/>
      <c r="GM71" s="212"/>
      <c r="GN71" s="213"/>
      <c r="GO71" s="213"/>
      <c r="GP71" s="212"/>
      <c r="GQ71" s="213" t="s">
        <v>382</v>
      </c>
      <c r="GR71" s="212">
        <v>0</v>
      </c>
      <c r="GS71" s="213"/>
      <c r="GT71" s="213"/>
      <c r="GU71" s="213"/>
      <c r="GV71" s="213"/>
      <c r="GW71" s="213" t="s">
        <v>383</v>
      </c>
      <c r="GX71" s="215" t="e">
        <v>#DIV/0!</v>
      </c>
      <c r="HA71" s="224"/>
      <c r="HB71" s="224"/>
      <c r="HC71" s="224"/>
      <c r="HM71" s="236"/>
      <c r="HP71" s="224"/>
      <c r="HT71" s="236"/>
      <c r="ID71" s="237"/>
      <c r="IJ71" s="224"/>
      <c r="IK71" s="237"/>
      <c r="IL71" s="224"/>
    </row>
    <row r="72" spans="3:246" s="223" customFormat="1">
      <c r="C72" s="224"/>
      <c r="D72" s="224"/>
      <c r="E72" s="224"/>
      <c r="F72" s="224"/>
      <c r="G72" s="222"/>
      <c r="H72" s="224"/>
      <c r="I72" s="224"/>
      <c r="J72" s="224"/>
      <c r="K72" s="224"/>
      <c r="L72" s="224"/>
      <c r="M72" s="224"/>
      <c r="N72" s="224"/>
      <c r="O72" s="224"/>
      <c r="P72" s="224"/>
      <c r="Q72" s="224"/>
      <c r="R72" s="224"/>
      <c r="S72" s="213"/>
      <c r="T72" s="213"/>
      <c r="U72" s="213"/>
      <c r="V72" s="213"/>
      <c r="W72" s="213"/>
      <c r="X72" s="213"/>
      <c r="Y72" s="222"/>
      <c r="Z72" s="225"/>
      <c r="AA72" s="225"/>
      <c r="AB72" s="226"/>
      <c r="AC72" s="226"/>
      <c r="AD72" s="227"/>
      <c r="AE72" s="228"/>
      <c r="AF72" s="228"/>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30"/>
      <c r="BC72" s="230"/>
      <c r="BD72" s="230"/>
      <c r="BE72" s="230"/>
      <c r="BF72" s="230"/>
      <c r="BG72" s="230"/>
      <c r="BH72" s="230"/>
      <c r="BI72" s="230"/>
      <c r="BJ72" s="230"/>
      <c r="BK72" s="230"/>
      <c r="BL72" s="230"/>
      <c r="BM72" s="230"/>
      <c r="BN72" s="230"/>
      <c r="BO72" s="230"/>
      <c r="BP72" s="230"/>
      <c r="BQ72" s="230"/>
      <c r="BR72" s="230"/>
      <c r="BS72" s="230"/>
      <c r="BT72" s="230"/>
      <c r="BU72" s="230"/>
      <c r="BV72" s="231"/>
      <c r="BW72" s="231"/>
      <c r="BX72" s="231"/>
      <c r="BY72" s="230"/>
      <c r="BZ72" s="230"/>
      <c r="CA72" s="230"/>
      <c r="CB72" s="231"/>
      <c r="CC72" s="230"/>
      <c r="CD72" s="231"/>
      <c r="CE72" s="230"/>
      <c r="CF72" s="230"/>
      <c r="CG72" s="230"/>
      <c r="CH72" s="232"/>
      <c r="CI72" s="230"/>
      <c r="CJ72" s="230"/>
      <c r="CK72" s="230"/>
      <c r="CL72" s="230"/>
      <c r="CM72" s="230"/>
      <c r="CN72" s="232"/>
      <c r="CO72" s="230"/>
      <c r="CP72" s="230"/>
      <c r="CQ72" s="230"/>
      <c r="CR72" s="233"/>
      <c r="CS72" s="233"/>
      <c r="CT72" s="234"/>
      <c r="CU72" s="235"/>
      <c r="CV72" s="234"/>
      <c r="CW72" s="233"/>
      <c r="CX72" s="233"/>
      <c r="CY72" s="233"/>
      <c r="DB72" s="224"/>
      <c r="DE72" s="224"/>
      <c r="DF72" s="224"/>
      <c r="DG72" s="224">
        <v>0</v>
      </c>
      <c r="DH72" s="215" t="e">
        <v>#DIV/0!</v>
      </c>
      <c r="DI72" s="212"/>
      <c r="DJ72" s="212"/>
      <c r="DK72" s="213"/>
      <c r="DL72" s="213"/>
      <c r="DM72" s="212"/>
      <c r="DN72" s="213"/>
      <c r="DO72" s="212"/>
      <c r="DP72" s="212"/>
      <c r="DQ72" s="212"/>
      <c r="DR72" s="212"/>
      <c r="DS72" s="213"/>
      <c r="DT72" s="213"/>
      <c r="DU72" s="212"/>
      <c r="DV72" s="212"/>
      <c r="DW72" s="212"/>
      <c r="DX72" s="212"/>
      <c r="DY72" s="212"/>
      <c r="DZ72" s="212"/>
      <c r="EA72" s="212"/>
      <c r="EB72" s="212"/>
      <c r="EC72" s="212"/>
      <c r="ED72" s="212"/>
      <c r="EE72" s="212"/>
      <c r="EF72" s="212"/>
      <c r="EG72" s="213"/>
      <c r="EH72" s="212"/>
      <c r="EI72" s="212"/>
      <c r="EJ72" s="212"/>
      <c r="EK72" s="212"/>
      <c r="EL72" s="212"/>
      <c r="EM72" s="212"/>
      <c r="EN72" s="212"/>
      <c r="EO72" s="212"/>
      <c r="EP72" s="212"/>
      <c r="EQ72" s="212"/>
      <c r="ER72" s="212"/>
      <c r="ES72" s="212"/>
      <c r="ET72" s="212"/>
      <c r="EU72" s="212"/>
      <c r="EV72" s="212"/>
      <c r="EW72" s="212"/>
      <c r="EX72" s="212"/>
      <c r="EY72" s="212"/>
      <c r="EZ72" s="212"/>
      <c r="FA72" s="212"/>
      <c r="FB72" s="212"/>
      <c r="FC72" s="212"/>
      <c r="FD72" s="212"/>
      <c r="FE72" s="212"/>
      <c r="FF72" s="212"/>
      <c r="FG72" s="212"/>
      <c r="FH72" s="212"/>
      <c r="FI72" s="212"/>
      <c r="FJ72" s="212"/>
      <c r="FK72" s="212"/>
      <c r="FL72" s="212"/>
      <c r="FM72" s="216"/>
      <c r="FN72" s="212"/>
      <c r="FO72" s="212"/>
      <c r="FP72" s="212"/>
      <c r="FQ72" s="212"/>
      <c r="FR72" s="212"/>
      <c r="FS72" s="212"/>
      <c r="FT72" s="212"/>
      <c r="FU72" s="212"/>
      <c r="FV72" s="212"/>
      <c r="FW72" s="212"/>
      <c r="FX72" s="212"/>
      <c r="FY72" s="212"/>
      <c r="FZ72" s="212"/>
      <c r="GA72" s="212"/>
      <c r="GB72" s="212"/>
      <c r="GC72" s="212"/>
      <c r="GD72" s="212"/>
      <c r="GE72" s="212"/>
      <c r="GF72" s="213"/>
      <c r="GG72" s="214"/>
      <c r="GH72" s="213"/>
      <c r="GI72" s="212"/>
      <c r="GJ72" s="212"/>
      <c r="GK72" s="212"/>
      <c r="GL72" s="212"/>
      <c r="GM72" s="212"/>
      <c r="GN72" s="213"/>
      <c r="GO72" s="213"/>
      <c r="GP72" s="212"/>
      <c r="GQ72" s="213" t="s">
        <v>382</v>
      </c>
      <c r="GR72" s="212">
        <v>0</v>
      </c>
      <c r="GS72" s="213"/>
      <c r="GT72" s="213"/>
      <c r="GU72" s="213"/>
      <c r="GV72" s="213"/>
      <c r="GW72" s="213" t="s">
        <v>383</v>
      </c>
      <c r="GX72" s="215" t="e">
        <v>#DIV/0!</v>
      </c>
      <c r="HA72" s="224"/>
      <c r="HB72" s="224"/>
      <c r="HC72" s="224"/>
      <c r="HM72" s="236"/>
      <c r="HP72" s="224"/>
      <c r="HT72" s="236"/>
      <c r="ID72" s="237"/>
      <c r="IJ72" s="224"/>
      <c r="IK72" s="237"/>
      <c r="IL72" s="224"/>
    </row>
    <row r="73" spans="3:246" s="223" customFormat="1">
      <c r="C73" s="224"/>
      <c r="D73" s="224"/>
      <c r="E73" s="224"/>
      <c r="F73" s="224"/>
      <c r="G73" s="222"/>
      <c r="H73" s="224"/>
      <c r="I73" s="224"/>
      <c r="J73" s="224"/>
      <c r="K73" s="224"/>
      <c r="L73" s="224"/>
      <c r="M73" s="224"/>
      <c r="N73" s="224"/>
      <c r="O73" s="224"/>
      <c r="P73" s="224"/>
      <c r="Q73" s="224"/>
      <c r="R73" s="224"/>
      <c r="S73" s="213"/>
      <c r="T73" s="213"/>
      <c r="U73" s="213"/>
      <c r="V73" s="213"/>
      <c r="W73" s="213"/>
      <c r="X73" s="213"/>
      <c r="Y73" s="222"/>
      <c r="Z73" s="225"/>
      <c r="AA73" s="225"/>
      <c r="AB73" s="226"/>
      <c r="AC73" s="226"/>
      <c r="AD73" s="227"/>
      <c r="AE73" s="228"/>
      <c r="AF73" s="228"/>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30"/>
      <c r="BC73" s="230"/>
      <c r="BD73" s="230"/>
      <c r="BE73" s="230"/>
      <c r="BF73" s="230"/>
      <c r="BG73" s="230"/>
      <c r="BH73" s="230"/>
      <c r="BI73" s="230"/>
      <c r="BJ73" s="230"/>
      <c r="BK73" s="230"/>
      <c r="BL73" s="230"/>
      <c r="BM73" s="230"/>
      <c r="BN73" s="230"/>
      <c r="BO73" s="230"/>
      <c r="BP73" s="230"/>
      <c r="BQ73" s="230"/>
      <c r="BR73" s="230"/>
      <c r="BS73" s="230"/>
      <c r="BT73" s="230"/>
      <c r="BU73" s="230"/>
      <c r="BV73" s="231"/>
      <c r="BW73" s="231"/>
      <c r="BX73" s="231"/>
      <c r="BY73" s="230"/>
      <c r="BZ73" s="230"/>
      <c r="CA73" s="230"/>
      <c r="CB73" s="231"/>
      <c r="CC73" s="230"/>
      <c r="CD73" s="231"/>
      <c r="CE73" s="230"/>
      <c r="CF73" s="230"/>
      <c r="CG73" s="230"/>
      <c r="CH73" s="232"/>
      <c r="CI73" s="230"/>
      <c r="CJ73" s="230"/>
      <c r="CK73" s="230"/>
      <c r="CL73" s="230"/>
      <c r="CM73" s="230"/>
      <c r="CN73" s="232"/>
      <c r="CO73" s="230"/>
      <c r="CP73" s="230"/>
      <c r="CQ73" s="230"/>
      <c r="CR73" s="233"/>
      <c r="CS73" s="233"/>
      <c r="CT73" s="234"/>
      <c r="CU73" s="235"/>
      <c r="CV73" s="234"/>
      <c r="CW73" s="233"/>
      <c r="CX73" s="233"/>
      <c r="CY73" s="233"/>
      <c r="DB73" s="224"/>
      <c r="DE73" s="224"/>
      <c r="DF73" s="224"/>
      <c r="DG73" s="224">
        <v>0</v>
      </c>
      <c r="DH73" s="215" t="e">
        <v>#DIV/0!</v>
      </c>
      <c r="DI73" s="212"/>
      <c r="DJ73" s="212"/>
      <c r="DK73" s="213"/>
      <c r="DL73" s="213"/>
      <c r="DM73" s="212"/>
      <c r="DN73" s="213"/>
      <c r="DO73" s="212"/>
      <c r="DP73" s="212"/>
      <c r="DQ73" s="212"/>
      <c r="DR73" s="212"/>
      <c r="DS73" s="213"/>
      <c r="DT73" s="213"/>
      <c r="DU73" s="212"/>
      <c r="DV73" s="212"/>
      <c r="DW73" s="212"/>
      <c r="DX73" s="212"/>
      <c r="DY73" s="212"/>
      <c r="DZ73" s="212"/>
      <c r="EA73" s="212"/>
      <c r="EB73" s="212"/>
      <c r="EC73" s="212"/>
      <c r="ED73" s="212"/>
      <c r="EE73" s="212"/>
      <c r="EF73" s="212"/>
      <c r="EG73" s="213"/>
      <c r="EH73" s="212"/>
      <c r="EI73" s="212"/>
      <c r="EJ73" s="212"/>
      <c r="EK73" s="212"/>
      <c r="EL73" s="212"/>
      <c r="EM73" s="212"/>
      <c r="EN73" s="212"/>
      <c r="EO73" s="212"/>
      <c r="EP73" s="212"/>
      <c r="EQ73" s="212"/>
      <c r="ER73" s="212"/>
      <c r="ES73" s="212"/>
      <c r="ET73" s="212"/>
      <c r="EU73" s="212"/>
      <c r="EV73" s="212"/>
      <c r="EW73" s="212"/>
      <c r="EX73" s="212"/>
      <c r="EY73" s="212"/>
      <c r="EZ73" s="212"/>
      <c r="FA73" s="212"/>
      <c r="FB73" s="212"/>
      <c r="FC73" s="212"/>
      <c r="FD73" s="212"/>
      <c r="FE73" s="212"/>
      <c r="FF73" s="212"/>
      <c r="FG73" s="212"/>
      <c r="FH73" s="212"/>
      <c r="FI73" s="212"/>
      <c r="FJ73" s="212"/>
      <c r="FK73" s="212"/>
      <c r="FL73" s="212"/>
      <c r="FM73" s="216"/>
      <c r="FN73" s="212"/>
      <c r="FO73" s="212"/>
      <c r="FP73" s="212"/>
      <c r="FQ73" s="212"/>
      <c r="FR73" s="212"/>
      <c r="FS73" s="212"/>
      <c r="FT73" s="212"/>
      <c r="FU73" s="212"/>
      <c r="FV73" s="212"/>
      <c r="FW73" s="212"/>
      <c r="FX73" s="212"/>
      <c r="FY73" s="212"/>
      <c r="FZ73" s="212"/>
      <c r="GA73" s="212"/>
      <c r="GB73" s="212"/>
      <c r="GC73" s="212"/>
      <c r="GD73" s="212"/>
      <c r="GE73" s="212"/>
      <c r="GF73" s="213"/>
      <c r="GG73" s="214"/>
      <c r="GH73" s="213"/>
      <c r="GI73" s="212"/>
      <c r="GJ73" s="212"/>
      <c r="GK73" s="212"/>
      <c r="GL73" s="212"/>
      <c r="GM73" s="212"/>
      <c r="GN73" s="213"/>
      <c r="GO73" s="213"/>
      <c r="GP73" s="212"/>
      <c r="GQ73" s="213" t="s">
        <v>382</v>
      </c>
      <c r="GR73" s="212">
        <v>0</v>
      </c>
      <c r="GS73" s="213"/>
      <c r="GT73" s="213"/>
      <c r="GU73" s="213"/>
      <c r="GV73" s="213"/>
      <c r="GW73" s="213" t="s">
        <v>383</v>
      </c>
      <c r="GX73" s="215" t="e">
        <v>#DIV/0!</v>
      </c>
      <c r="HA73" s="224"/>
      <c r="HB73" s="224"/>
      <c r="HC73" s="224"/>
      <c r="HM73" s="236"/>
      <c r="HP73" s="224"/>
      <c r="HT73" s="236"/>
      <c r="ID73" s="237"/>
      <c r="IJ73" s="224"/>
      <c r="IK73" s="237"/>
      <c r="IL73" s="224"/>
    </row>
    <row r="74" spans="3:246" s="223" customFormat="1">
      <c r="C74" s="224"/>
      <c r="D74" s="224"/>
      <c r="E74" s="224"/>
      <c r="F74" s="224"/>
      <c r="G74" s="222"/>
      <c r="H74" s="224"/>
      <c r="I74" s="224"/>
      <c r="J74" s="224"/>
      <c r="K74" s="224"/>
      <c r="L74" s="224"/>
      <c r="M74" s="224"/>
      <c r="N74" s="224"/>
      <c r="O74" s="224"/>
      <c r="P74" s="224"/>
      <c r="Q74" s="224"/>
      <c r="R74" s="224"/>
      <c r="S74" s="213"/>
      <c r="T74" s="213"/>
      <c r="U74" s="213"/>
      <c r="V74" s="213"/>
      <c r="W74" s="213"/>
      <c r="X74" s="213"/>
      <c r="Y74" s="222"/>
      <c r="Z74" s="225"/>
      <c r="AA74" s="225"/>
      <c r="AB74" s="226"/>
      <c r="AC74" s="226"/>
      <c r="AD74" s="227"/>
      <c r="AE74" s="228"/>
      <c r="AF74" s="228"/>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30"/>
      <c r="BC74" s="230"/>
      <c r="BD74" s="230"/>
      <c r="BE74" s="230"/>
      <c r="BF74" s="230"/>
      <c r="BG74" s="230"/>
      <c r="BH74" s="230"/>
      <c r="BI74" s="230"/>
      <c r="BJ74" s="230"/>
      <c r="BK74" s="230"/>
      <c r="BL74" s="230"/>
      <c r="BM74" s="230"/>
      <c r="BN74" s="230"/>
      <c r="BO74" s="230"/>
      <c r="BP74" s="230"/>
      <c r="BQ74" s="230"/>
      <c r="BR74" s="230"/>
      <c r="BS74" s="230"/>
      <c r="BT74" s="230"/>
      <c r="BU74" s="230"/>
      <c r="BV74" s="231"/>
      <c r="BW74" s="231"/>
      <c r="BX74" s="231"/>
      <c r="BY74" s="230"/>
      <c r="BZ74" s="230"/>
      <c r="CA74" s="230"/>
      <c r="CB74" s="231"/>
      <c r="CC74" s="230"/>
      <c r="CD74" s="231"/>
      <c r="CE74" s="230"/>
      <c r="CF74" s="230"/>
      <c r="CG74" s="230"/>
      <c r="CH74" s="232"/>
      <c r="CI74" s="230"/>
      <c r="CJ74" s="230"/>
      <c r="CK74" s="230"/>
      <c r="CL74" s="230"/>
      <c r="CM74" s="230"/>
      <c r="CN74" s="232"/>
      <c r="CO74" s="230"/>
      <c r="CP74" s="230"/>
      <c r="CQ74" s="230"/>
      <c r="CR74" s="233"/>
      <c r="CS74" s="233"/>
      <c r="CT74" s="234"/>
      <c r="CU74" s="235"/>
      <c r="CV74" s="234"/>
      <c r="CW74" s="233"/>
      <c r="CX74" s="233"/>
      <c r="CY74" s="233"/>
      <c r="DB74" s="224"/>
      <c r="DE74" s="224"/>
      <c r="DF74" s="224"/>
      <c r="DG74" s="224">
        <v>0</v>
      </c>
      <c r="DH74" s="215" t="e">
        <v>#DIV/0!</v>
      </c>
      <c r="DI74" s="212"/>
      <c r="DJ74" s="212"/>
      <c r="DK74" s="213"/>
      <c r="DL74" s="213"/>
      <c r="DM74" s="212"/>
      <c r="DN74" s="213"/>
      <c r="DO74" s="212"/>
      <c r="DP74" s="212"/>
      <c r="DQ74" s="212"/>
      <c r="DR74" s="212"/>
      <c r="DS74" s="213"/>
      <c r="DT74" s="213"/>
      <c r="DU74" s="212"/>
      <c r="DV74" s="212"/>
      <c r="DW74" s="212"/>
      <c r="DX74" s="212"/>
      <c r="DY74" s="212"/>
      <c r="DZ74" s="212"/>
      <c r="EA74" s="212"/>
      <c r="EB74" s="212"/>
      <c r="EC74" s="212"/>
      <c r="ED74" s="212"/>
      <c r="EE74" s="212"/>
      <c r="EF74" s="212"/>
      <c r="EG74" s="213"/>
      <c r="EH74" s="212"/>
      <c r="EI74" s="212"/>
      <c r="EJ74" s="212"/>
      <c r="EK74" s="212"/>
      <c r="EL74" s="212"/>
      <c r="EM74" s="212"/>
      <c r="EN74" s="212"/>
      <c r="EO74" s="212"/>
      <c r="EP74" s="212"/>
      <c r="EQ74" s="212"/>
      <c r="ER74" s="212"/>
      <c r="ES74" s="212"/>
      <c r="ET74" s="212"/>
      <c r="EU74" s="212"/>
      <c r="EV74" s="212"/>
      <c r="EW74" s="212"/>
      <c r="EX74" s="212"/>
      <c r="EY74" s="212"/>
      <c r="EZ74" s="212"/>
      <c r="FA74" s="212"/>
      <c r="FB74" s="212"/>
      <c r="FC74" s="212"/>
      <c r="FD74" s="212"/>
      <c r="FE74" s="212"/>
      <c r="FF74" s="212"/>
      <c r="FG74" s="212"/>
      <c r="FH74" s="212"/>
      <c r="FI74" s="212"/>
      <c r="FJ74" s="212"/>
      <c r="FK74" s="212"/>
      <c r="FL74" s="212"/>
      <c r="FM74" s="216"/>
      <c r="FN74" s="212"/>
      <c r="FO74" s="212"/>
      <c r="FP74" s="212"/>
      <c r="FQ74" s="212"/>
      <c r="FR74" s="212"/>
      <c r="FS74" s="212"/>
      <c r="FT74" s="212"/>
      <c r="FU74" s="212"/>
      <c r="FV74" s="212"/>
      <c r="FW74" s="212"/>
      <c r="FX74" s="212"/>
      <c r="FY74" s="212"/>
      <c r="FZ74" s="212"/>
      <c r="GA74" s="212"/>
      <c r="GB74" s="212"/>
      <c r="GC74" s="212"/>
      <c r="GD74" s="212"/>
      <c r="GE74" s="212"/>
      <c r="GF74" s="213"/>
      <c r="GG74" s="214"/>
      <c r="GH74" s="213"/>
      <c r="GI74" s="212"/>
      <c r="GJ74" s="212"/>
      <c r="GK74" s="212"/>
      <c r="GL74" s="212"/>
      <c r="GM74" s="212"/>
      <c r="GN74" s="213"/>
      <c r="GO74" s="213"/>
      <c r="GP74" s="212"/>
      <c r="GQ74" s="213" t="s">
        <v>382</v>
      </c>
      <c r="GR74" s="212">
        <v>0</v>
      </c>
      <c r="GS74" s="213"/>
      <c r="GT74" s="213"/>
      <c r="GU74" s="213"/>
      <c r="GV74" s="213"/>
      <c r="GW74" s="213" t="s">
        <v>383</v>
      </c>
      <c r="GX74" s="215" t="e">
        <v>#DIV/0!</v>
      </c>
      <c r="HA74" s="224"/>
      <c r="HB74" s="224"/>
      <c r="HC74" s="224"/>
      <c r="HM74" s="236"/>
      <c r="HP74" s="224"/>
      <c r="HT74" s="236"/>
      <c r="ID74" s="237"/>
      <c r="IJ74" s="224"/>
      <c r="IK74" s="237"/>
      <c r="IL74" s="224"/>
    </row>
    <row r="75" spans="3:246" s="223" customFormat="1">
      <c r="C75" s="224"/>
      <c r="D75" s="224"/>
      <c r="E75" s="224"/>
      <c r="F75" s="224"/>
      <c r="G75" s="222"/>
      <c r="H75" s="224"/>
      <c r="I75" s="224"/>
      <c r="J75" s="224"/>
      <c r="K75" s="224"/>
      <c r="L75" s="224"/>
      <c r="M75" s="224"/>
      <c r="N75" s="224"/>
      <c r="O75" s="224"/>
      <c r="P75" s="224"/>
      <c r="Q75" s="224"/>
      <c r="R75" s="224"/>
      <c r="S75" s="213"/>
      <c r="T75" s="213"/>
      <c r="U75" s="213"/>
      <c r="V75" s="213"/>
      <c r="W75" s="213"/>
      <c r="X75" s="213"/>
      <c r="Y75" s="222"/>
      <c r="Z75" s="225"/>
      <c r="AA75" s="225"/>
      <c r="AB75" s="226"/>
      <c r="AC75" s="226"/>
      <c r="AD75" s="227"/>
      <c r="AE75" s="228"/>
      <c r="AF75" s="228"/>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30"/>
      <c r="BC75" s="230"/>
      <c r="BD75" s="230"/>
      <c r="BE75" s="230"/>
      <c r="BF75" s="230"/>
      <c r="BG75" s="230"/>
      <c r="BH75" s="230"/>
      <c r="BI75" s="230"/>
      <c r="BJ75" s="230"/>
      <c r="BK75" s="230"/>
      <c r="BL75" s="230"/>
      <c r="BM75" s="230"/>
      <c r="BN75" s="230"/>
      <c r="BO75" s="230"/>
      <c r="BP75" s="230"/>
      <c r="BQ75" s="230"/>
      <c r="BR75" s="230"/>
      <c r="BS75" s="230"/>
      <c r="BT75" s="230"/>
      <c r="BU75" s="230"/>
      <c r="BV75" s="231"/>
      <c r="BW75" s="231"/>
      <c r="BX75" s="231"/>
      <c r="BY75" s="230"/>
      <c r="BZ75" s="230"/>
      <c r="CA75" s="230"/>
      <c r="CB75" s="231"/>
      <c r="CC75" s="230"/>
      <c r="CD75" s="231"/>
      <c r="CE75" s="230"/>
      <c r="CF75" s="230"/>
      <c r="CG75" s="230"/>
      <c r="CH75" s="232"/>
      <c r="CI75" s="230"/>
      <c r="CJ75" s="230"/>
      <c r="CK75" s="230"/>
      <c r="CL75" s="230"/>
      <c r="CM75" s="230"/>
      <c r="CN75" s="232"/>
      <c r="CO75" s="230"/>
      <c r="CP75" s="230"/>
      <c r="CQ75" s="230"/>
      <c r="CR75" s="233"/>
      <c r="CS75" s="233"/>
      <c r="CT75" s="234"/>
      <c r="CU75" s="235"/>
      <c r="CV75" s="234"/>
      <c r="CW75" s="233"/>
      <c r="CX75" s="233"/>
      <c r="CY75" s="233"/>
      <c r="DB75" s="224"/>
      <c r="DE75" s="224"/>
      <c r="DF75" s="224"/>
      <c r="DG75" s="224">
        <v>0</v>
      </c>
      <c r="DH75" s="215" t="e">
        <v>#DIV/0!</v>
      </c>
      <c r="DI75" s="212"/>
      <c r="DJ75" s="212"/>
      <c r="DK75" s="213"/>
      <c r="DL75" s="213"/>
      <c r="DM75" s="212"/>
      <c r="DN75" s="213"/>
      <c r="DO75" s="212"/>
      <c r="DP75" s="212"/>
      <c r="DQ75" s="212"/>
      <c r="DR75" s="212"/>
      <c r="DS75" s="213"/>
      <c r="DT75" s="213"/>
      <c r="DU75" s="212"/>
      <c r="DV75" s="212"/>
      <c r="DW75" s="212"/>
      <c r="DX75" s="212"/>
      <c r="DY75" s="212"/>
      <c r="DZ75" s="212"/>
      <c r="EA75" s="212"/>
      <c r="EB75" s="212"/>
      <c r="EC75" s="212"/>
      <c r="ED75" s="212"/>
      <c r="EE75" s="212"/>
      <c r="EF75" s="212"/>
      <c r="EG75" s="213"/>
      <c r="EH75" s="212"/>
      <c r="EI75" s="212"/>
      <c r="EJ75" s="212"/>
      <c r="EK75" s="212"/>
      <c r="EL75" s="212"/>
      <c r="EM75" s="212"/>
      <c r="EN75" s="212"/>
      <c r="EO75" s="212"/>
      <c r="EP75" s="212"/>
      <c r="EQ75" s="212"/>
      <c r="ER75" s="212"/>
      <c r="ES75" s="212"/>
      <c r="ET75" s="212"/>
      <c r="EU75" s="212"/>
      <c r="EV75" s="212"/>
      <c r="EW75" s="212"/>
      <c r="EX75" s="212"/>
      <c r="EY75" s="212"/>
      <c r="EZ75" s="212"/>
      <c r="FA75" s="212"/>
      <c r="FB75" s="212"/>
      <c r="FC75" s="212"/>
      <c r="FD75" s="212"/>
      <c r="FE75" s="212"/>
      <c r="FF75" s="212"/>
      <c r="FG75" s="212"/>
      <c r="FH75" s="212"/>
      <c r="FI75" s="212"/>
      <c r="FJ75" s="212"/>
      <c r="FK75" s="212"/>
      <c r="FL75" s="212"/>
      <c r="FM75" s="216"/>
      <c r="FN75" s="212"/>
      <c r="FO75" s="212"/>
      <c r="FP75" s="212"/>
      <c r="FQ75" s="212"/>
      <c r="FR75" s="212"/>
      <c r="FS75" s="212"/>
      <c r="FT75" s="212"/>
      <c r="FU75" s="212"/>
      <c r="FV75" s="212"/>
      <c r="FW75" s="212"/>
      <c r="FX75" s="212"/>
      <c r="FY75" s="212"/>
      <c r="FZ75" s="212"/>
      <c r="GA75" s="212"/>
      <c r="GB75" s="212"/>
      <c r="GC75" s="212"/>
      <c r="GD75" s="212"/>
      <c r="GE75" s="212"/>
      <c r="GF75" s="213"/>
      <c r="GG75" s="214"/>
      <c r="GH75" s="213"/>
      <c r="GI75" s="212"/>
      <c r="GJ75" s="212"/>
      <c r="GK75" s="212"/>
      <c r="GL75" s="212"/>
      <c r="GM75" s="212"/>
      <c r="GN75" s="213"/>
      <c r="GO75" s="213"/>
      <c r="GP75" s="212"/>
      <c r="GQ75" s="213" t="s">
        <v>382</v>
      </c>
      <c r="GR75" s="212">
        <v>0</v>
      </c>
      <c r="GS75" s="213"/>
      <c r="GT75" s="213"/>
      <c r="GU75" s="213"/>
      <c r="GV75" s="213"/>
      <c r="GW75" s="213" t="s">
        <v>383</v>
      </c>
      <c r="GX75" s="215" t="e">
        <v>#DIV/0!</v>
      </c>
      <c r="HA75" s="224"/>
      <c r="HB75" s="224"/>
      <c r="HC75" s="224"/>
      <c r="HM75" s="236"/>
      <c r="HP75" s="224"/>
      <c r="HT75" s="236"/>
      <c r="ID75" s="237"/>
      <c r="IJ75" s="224"/>
      <c r="IK75" s="237"/>
      <c r="IL75" s="224"/>
    </row>
    <row r="76" spans="3:246" s="223" customFormat="1">
      <c r="C76" s="224"/>
      <c r="D76" s="224"/>
      <c r="E76" s="224"/>
      <c r="F76" s="224"/>
      <c r="G76" s="222"/>
      <c r="H76" s="224"/>
      <c r="I76" s="224"/>
      <c r="J76" s="224"/>
      <c r="K76" s="224"/>
      <c r="L76" s="224"/>
      <c r="M76" s="224"/>
      <c r="N76" s="224"/>
      <c r="O76" s="224"/>
      <c r="P76" s="224"/>
      <c r="Q76" s="224"/>
      <c r="R76" s="224"/>
      <c r="S76" s="213"/>
      <c r="T76" s="213"/>
      <c r="U76" s="213"/>
      <c r="V76" s="213"/>
      <c r="W76" s="213"/>
      <c r="X76" s="213"/>
      <c r="Y76" s="222"/>
      <c r="Z76" s="225"/>
      <c r="AA76" s="225"/>
      <c r="AB76" s="226"/>
      <c r="AC76" s="226"/>
      <c r="AD76" s="227"/>
      <c r="AE76" s="228"/>
      <c r="AF76" s="228"/>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30"/>
      <c r="BC76" s="230"/>
      <c r="BD76" s="230"/>
      <c r="BE76" s="230"/>
      <c r="BF76" s="230"/>
      <c r="BG76" s="230"/>
      <c r="BH76" s="230"/>
      <c r="BI76" s="230"/>
      <c r="BJ76" s="230"/>
      <c r="BK76" s="230"/>
      <c r="BL76" s="230"/>
      <c r="BM76" s="230"/>
      <c r="BN76" s="230"/>
      <c r="BO76" s="230"/>
      <c r="BP76" s="230"/>
      <c r="BQ76" s="230"/>
      <c r="BR76" s="230"/>
      <c r="BS76" s="230"/>
      <c r="BT76" s="230"/>
      <c r="BU76" s="230"/>
      <c r="BV76" s="231"/>
      <c r="BW76" s="231"/>
      <c r="BX76" s="231"/>
      <c r="BY76" s="230"/>
      <c r="BZ76" s="230"/>
      <c r="CA76" s="230"/>
      <c r="CB76" s="231"/>
      <c r="CC76" s="230"/>
      <c r="CD76" s="231"/>
      <c r="CE76" s="230"/>
      <c r="CF76" s="230"/>
      <c r="CG76" s="230"/>
      <c r="CH76" s="232"/>
      <c r="CI76" s="230"/>
      <c r="CJ76" s="230"/>
      <c r="CK76" s="230"/>
      <c r="CL76" s="230"/>
      <c r="CM76" s="230"/>
      <c r="CN76" s="232"/>
      <c r="CO76" s="230"/>
      <c r="CP76" s="230"/>
      <c r="CQ76" s="230"/>
      <c r="CR76" s="233"/>
      <c r="CS76" s="233"/>
      <c r="CT76" s="234"/>
      <c r="CU76" s="235"/>
      <c r="CV76" s="234"/>
      <c r="CW76" s="233"/>
      <c r="CX76" s="233"/>
      <c r="CY76" s="233"/>
      <c r="DB76" s="224"/>
      <c r="DE76" s="224"/>
      <c r="DF76" s="224"/>
      <c r="DG76" s="224">
        <v>0</v>
      </c>
      <c r="DH76" s="215" t="e">
        <v>#DIV/0!</v>
      </c>
      <c r="DI76" s="212"/>
      <c r="DJ76" s="212"/>
      <c r="DK76" s="213"/>
      <c r="DL76" s="213"/>
      <c r="DM76" s="212"/>
      <c r="DN76" s="213"/>
      <c r="DO76" s="212"/>
      <c r="DP76" s="212"/>
      <c r="DQ76" s="212"/>
      <c r="DR76" s="212"/>
      <c r="DS76" s="213"/>
      <c r="DT76" s="213"/>
      <c r="DU76" s="212"/>
      <c r="DV76" s="212"/>
      <c r="DW76" s="212"/>
      <c r="DX76" s="212"/>
      <c r="DY76" s="212"/>
      <c r="DZ76" s="212"/>
      <c r="EA76" s="212"/>
      <c r="EB76" s="212"/>
      <c r="EC76" s="212"/>
      <c r="ED76" s="212"/>
      <c r="EE76" s="212"/>
      <c r="EF76" s="212"/>
      <c r="EG76" s="213"/>
      <c r="EH76" s="212"/>
      <c r="EI76" s="212"/>
      <c r="EJ76" s="212"/>
      <c r="EK76" s="212"/>
      <c r="EL76" s="212"/>
      <c r="EM76" s="212"/>
      <c r="EN76" s="212"/>
      <c r="EO76" s="212"/>
      <c r="EP76" s="212"/>
      <c r="EQ76" s="212"/>
      <c r="ER76" s="212"/>
      <c r="ES76" s="212"/>
      <c r="ET76" s="212"/>
      <c r="EU76" s="212"/>
      <c r="EV76" s="212"/>
      <c r="EW76" s="212"/>
      <c r="EX76" s="212"/>
      <c r="EY76" s="212"/>
      <c r="EZ76" s="212"/>
      <c r="FA76" s="212"/>
      <c r="FB76" s="212"/>
      <c r="FC76" s="212"/>
      <c r="FD76" s="212"/>
      <c r="FE76" s="212"/>
      <c r="FF76" s="212"/>
      <c r="FG76" s="212"/>
      <c r="FH76" s="212"/>
      <c r="FI76" s="212"/>
      <c r="FJ76" s="212"/>
      <c r="FK76" s="212"/>
      <c r="FL76" s="212"/>
      <c r="FM76" s="216"/>
      <c r="FN76" s="212"/>
      <c r="FO76" s="212"/>
      <c r="FP76" s="212"/>
      <c r="FQ76" s="212"/>
      <c r="FR76" s="212"/>
      <c r="FS76" s="212"/>
      <c r="FT76" s="212"/>
      <c r="FU76" s="212"/>
      <c r="FV76" s="212"/>
      <c r="FW76" s="212"/>
      <c r="FX76" s="212"/>
      <c r="FY76" s="212"/>
      <c r="FZ76" s="212"/>
      <c r="GA76" s="212"/>
      <c r="GB76" s="212"/>
      <c r="GC76" s="212"/>
      <c r="GD76" s="212"/>
      <c r="GE76" s="212"/>
      <c r="GF76" s="213"/>
      <c r="GG76" s="214"/>
      <c r="GH76" s="213"/>
      <c r="GI76" s="212"/>
      <c r="GJ76" s="212"/>
      <c r="GK76" s="212"/>
      <c r="GL76" s="212"/>
      <c r="GM76" s="212"/>
      <c r="GN76" s="213"/>
      <c r="GO76" s="213"/>
      <c r="GP76" s="212"/>
      <c r="GQ76" s="213" t="s">
        <v>382</v>
      </c>
      <c r="GR76" s="212">
        <v>0</v>
      </c>
      <c r="GS76" s="213"/>
      <c r="GT76" s="213"/>
      <c r="GU76" s="213"/>
      <c r="GV76" s="213"/>
      <c r="GW76" s="213" t="s">
        <v>383</v>
      </c>
      <c r="GX76" s="215" t="e">
        <v>#DIV/0!</v>
      </c>
      <c r="HA76" s="224"/>
      <c r="HB76" s="224"/>
      <c r="HC76" s="224"/>
      <c r="HM76" s="236"/>
      <c r="HP76" s="224"/>
      <c r="HT76" s="236"/>
      <c r="ID76" s="237"/>
      <c r="IJ76" s="224"/>
      <c r="IK76" s="237"/>
      <c r="IL76" s="224"/>
    </row>
    <row r="77" spans="3:246" s="223" customFormat="1">
      <c r="C77" s="224"/>
      <c r="D77" s="224"/>
      <c r="E77" s="224"/>
      <c r="F77" s="224"/>
      <c r="G77" s="222"/>
      <c r="H77" s="224"/>
      <c r="I77" s="224"/>
      <c r="J77" s="224"/>
      <c r="K77" s="224"/>
      <c r="L77" s="224"/>
      <c r="M77" s="224"/>
      <c r="N77" s="224"/>
      <c r="O77" s="224"/>
      <c r="P77" s="224"/>
      <c r="Q77" s="224"/>
      <c r="R77" s="224"/>
      <c r="S77" s="213"/>
      <c r="T77" s="213"/>
      <c r="U77" s="213"/>
      <c r="V77" s="213"/>
      <c r="W77" s="213"/>
      <c r="X77" s="213"/>
      <c r="Y77" s="222"/>
      <c r="Z77" s="225"/>
      <c r="AA77" s="225"/>
      <c r="AB77" s="226"/>
      <c r="AC77" s="226"/>
      <c r="AD77" s="227"/>
      <c r="AE77" s="228"/>
      <c r="AF77" s="228"/>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30"/>
      <c r="BC77" s="230"/>
      <c r="BD77" s="230"/>
      <c r="BE77" s="230"/>
      <c r="BF77" s="230"/>
      <c r="BG77" s="230"/>
      <c r="BH77" s="230"/>
      <c r="BI77" s="230"/>
      <c r="BJ77" s="230"/>
      <c r="BK77" s="230"/>
      <c r="BL77" s="230"/>
      <c r="BM77" s="230"/>
      <c r="BN77" s="230"/>
      <c r="BO77" s="230"/>
      <c r="BP77" s="230"/>
      <c r="BQ77" s="230"/>
      <c r="BR77" s="230"/>
      <c r="BS77" s="230"/>
      <c r="BT77" s="230"/>
      <c r="BU77" s="230"/>
      <c r="BV77" s="231"/>
      <c r="BW77" s="231"/>
      <c r="BX77" s="231"/>
      <c r="BY77" s="230"/>
      <c r="BZ77" s="230"/>
      <c r="CA77" s="230"/>
      <c r="CB77" s="231"/>
      <c r="CC77" s="230"/>
      <c r="CD77" s="231"/>
      <c r="CE77" s="230"/>
      <c r="CF77" s="230"/>
      <c r="CG77" s="230"/>
      <c r="CH77" s="232"/>
      <c r="CI77" s="230"/>
      <c r="CJ77" s="230"/>
      <c r="CK77" s="230"/>
      <c r="CL77" s="230"/>
      <c r="CM77" s="230"/>
      <c r="CN77" s="232"/>
      <c r="CO77" s="230"/>
      <c r="CP77" s="230"/>
      <c r="CQ77" s="230"/>
      <c r="CR77" s="233"/>
      <c r="CS77" s="233"/>
      <c r="CT77" s="234"/>
      <c r="CU77" s="235"/>
      <c r="CV77" s="234"/>
      <c r="CW77" s="233"/>
      <c r="CX77" s="233"/>
      <c r="CY77" s="233"/>
      <c r="DB77" s="224"/>
      <c r="DE77" s="224"/>
      <c r="DF77" s="224"/>
      <c r="DG77" s="224">
        <v>0</v>
      </c>
      <c r="DH77" s="215" t="e">
        <v>#DIV/0!</v>
      </c>
      <c r="DI77" s="212"/>
      <c r="DJ77" s="212"/>
      <c r="DK77" s="213"/>
      <c r="DL77" s="213"/>
      <c r="DM77" s="212"/>
      <c r="DN77" s="213"/>
      <c r="DO77" s="212"/>
      <c r="DP77" s="212"/>
      <c r="DQ77" s="212"/>
      <c r="DR77" s="212"/>
      <c r="DS77" s="213"/>
      <c r="DT77" s="213"/>
      <c r="DU77" s="212"/>
      <c r="DV77" s="212"/>
      <c r="DW77" s="212"/>
      <c r="DX77" s="212"/>
      <c r="DY77" s="212"/>
      <c r="DZ77" s="212"/>
      <c r="EA77" s="212"/>
      <c r="EB77" s="212"/>
      <c r="EC77" s="212"/>
      <c r="ED77" s="212"/>
      <c r="EE77" s="212"/>
      <c r="EF77" s="212"/>
      <c r="EG77" s="213"/>
      <c r="EH77" s="212"/>
      <c r="EI77" s="212"/>
      <c r="EJ77" s="212"/>
      <c r="EK77" s="212"/>
      <c r="EL77" s="212"/>
      <c r="EM77" s="212"/>
      <c r="EN77" s="212"/>
      <c r="EO77" s="212"/>
      <c r="EP77" s="212"/>
      <c r="EQ77" s="212"/>
      <c r="ER77" s="212"/>
      <c r="ES77" s="212"/>
      <c r="ET77" s="212"/>
      <c r="EU77" s="212"/>
      <c r="EV77" s="212"/>
      <c r="EW77" s="212"/>
      <c r="EX77" s="212"/>
      <c r="EY77" s="212"/>
      <c r="EZ77" s="212"/>
      <c r="FA77" s="212"/>
      <c r="FB77" s="212"/>
      <c r="FC77" s="212"/>
      <c r="FD77" s="212"/>
      <c r="FE77" s="212"/>
      <c r="FF77" s="212"/>
      <c r="FG77" s="212"/>
      <c r="FH77" s="212"/>
      <c r="FI77" s="212"/>
      <c r="FJ77" s="212"/>
      <c r="FK77" s="212"/>
      <c r="FL77" s="212"/>
      <c r="FM77" s="216"/>
      <c r="FN77" s="212"/>
      <c r="FO77" s="212"/>
      <c r="FP77" s="212"/>
      <c r="FQ77" s="212"/>
      <c r="FR77" s="212"/>
      <c r="FS77" s="212"/>
      <c r="FT77" s="212"/>
      <c r="FU77" s="212"/>
      <c r="FV77" s="212"/>
      <c r="FW77" s="212"/>
      <c r="FX77" s="212"/>
      <c r="FY77" s="212"/>
      <c r="FZ77" s="212"/>
      <c r="GA77" s="212"/>
      <c r="GB77" s="212"/>
      <c r="GC77" s="212"/>
      <c r="GD77" s="212"/>
      <c r="GE77" s="212"/>
      <c r="GF77" s="213"/>
      <c r="GG77" s="214"/>
      <c r="GH77" s="213"/>
      <c r="GI77" s="212"/>
      <c r="GJ77" s="212"/>
      <c r="GK77" s="212"/>
      <c r="GL77" s="212"/>
      <c r="GM77" s="212"/>
      <c r="GN77" s="213"/>
      <c r="GO77" s="213"/>
      <c r="GP77" s="212"/>
      <c r="GQ77" s="213" t="s">
        <v>382</v>
      </c>
      <c r="GR77" s="212">
        <v>0</v>
      </c>
      <c r="GS77" s="213"/>
      <c r="GT77" s="213"/>
      <c r="GU77" s="213"/>
      <c r="GV77" s="213"/>
      <c r="GW77" s="213" t="s">
        <v>383</v>
      </c>
      <c r="GX77" s="215" t="e">
        <v>#DIV/0!</v>
      </c>
      <c r="HA77" s="224"/>
      <c r="HB77" s="224"/>
      <c r="HC77" s="224"/>
      <c r="HM77" s="236"/>
      <c r="HP77" s="224"/>
      <c r="HT77" s="236"/>
      <c r="ID77" s="237"/>
      <c r="IJ77" s="224"/>
      <c r="IK77" s="237"/>
      <c r="IL77" s="224"/>
    </row>
    <row r="78" spans="3:246" s="223" customFormat="1">
      <c r="C78" s="224"/>
      <c r="D78" s="224"/>
      <c r="E78" s="224"/>
      <c r="F78" s="224"/>
      <c r="G78" s="222"/>
      <c r="H78" s="224"/>
      <c r="I78" s="224"/>
      <c r="J78" s="224"/>
      <c r="K78" s="224"/>
      <c r="L78" s="224"/>
      <c r="M78" s="224"/>
      <c r="N78" s="224"/>
      <c r="O78" s="224"/>
      <c r="P78" s="224"/>
      <c r="Q78" s="224"/>
      <c r="R78" s="224"/>
      <c r="S78" s="213"/>
      <c r="T78" s="213"/>
      <c r="U78" s="213"/>
      <c r="V78" s="213"/>
      <c r="W78" s="213"/>
      <c r="X78" s="213"/>
      <c r="Y78" s="222"/>
      <c r="Z78" s="225"/>
      <c r="AA78" s="225"/>
      <c r="AB78" s="226"/>
      <c r="AC78" s="226"/>
      <c r="AD78" s="227"/>
      <c r="AE78" s="228"/>
      <c r="AF78" s="228"/>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30"/>
      <c r="BC78" s="230"/>
      <c r="BD78" s="230"/>
      <c r="BE78" s="230"/>
      <c r="BF78" s="230"/>
      <c r="BG78" s="230"/>
      <c r="BH78" s="230"/>
      <c r="BI78" s="230"/>
      <c r="BJ78" s="230"/>
      <c r="BK78" s="230"/>
      <c r="BL78" s="230"/>
      <c r="BM78" s="230"/>
      <c r="BN78" s="230"/>
      <c r="BO78" s="230"/>
      <c r="BP78" s="230"/>
      <c r="BQ78" s="230"/>
      <c r="BR78" s="230"/>
      <c r="BS78" s="230"/>
      <c r="BT78" s="230"/>
      <c r="BU78" s="230"/>
      <c r="BV78" s="231"/>
      <c r="BW78" s="231"/>
      <c r="BX78" s="231"/>
      <c r="BY78" s="230"/>
      <c r="BZ78" s="230"/>
      <c r="CA78" s="230"/>
      <c r="CB78" s="231"/>
      <c r="CC78" s="230"/>
      <c r="CD78" s="231"/>
      <c r="CE78" s="230"/>
      <c r="CF78" s="230"/>
      <c r="CG78" s="230"/>
      <c r="CH78" s="232"/>
      <c r="CI78" s="230"/>
      <c r="CJ78" s="230"/>
      <c r="CK78" s="230"/>
      <c r="CL78" s="230"/>
      <c r="CM78" s="230"/>
      <c r="CN78" s="232"/>
      <c r="CO78" s="230"/>
      <c r="CP78" s="230"/>
      <c r="CQ78" s="230"/>
      <c r="CR78" s="233"/>
      <c r="CS78" s="233"/>
      <c r="CT78" s="234"/>
      <c r="CU78" s="235"/>
      <c r="CV78" s="234"/>
      <c r="CW78" s="233"/>
      <c r="CX78" s="233"/>
      <c r="CY78" s="233"/>
      <c r="DB78" s="224"/>
      <c r="DE78" s="224"/>
      <c r="DF78" s="224"/>
      <c r="DG78" s="224">
        <v>0</v>
      </c>
      <c r="DH78" s="215" t="e">
        <v>#DIV/0!</v>
      </c>
      <c r="DI78" s="212"/>
      <c r="DJ78" s="212"/>
      <c r="DK78" s="213"/>
      <c r="DL78" s="213"/>
      <c r="DM78" s="212"/>
      <c r="DN78" s="213"/>
      <c r="DO78" s="212"/>
      <c r="DP78" s="212"/>
      <c r="DQ78" s="212"/>
      <c r="DR78" s="212"/>
      <c r="DS78" s="213"/>
      <c r="DT78" s="213"/>
      <c r="DU78" s="212"/>
      <c r="DV78" s="212"/>
      <c r="DW78" s="212"/>
      <c r="DX78" s="212"/>
      <c r="DY78" s="212"/>
      <c r="DZ78" s="212"/>
      <c r="EA78" s="212"/>
      <c r="EB78" s="212"/>
      <c r="EC78" s="212"/>
      <c r="ED78" s="212"/>
      <c r="EE78" s="212"/>
      <c r="EF78" s="212"/>
      <c r="EG78" s="213"/>
      <c r="EH78" s="212"/>
      <c r="EI78" s="212"/>
      <c r="EJ78" s="212"/>
      <c r="EK78" s="212"/>
      <c r="EL78" s="212"/>
      <c r="EM78" s="212"/>
      <c r="EN78" s="212"/>
      <c r="EO78" s="212"/>
      <c r="EP78" s="212"/>
      <c r="EQ78" s="212"/>
      <c r="ER78" s="212"/>
      <c r="ES78" s="212"/>
      <c r="ET78" s="212"/>
      <c r="EU78" s="212"/>
      <c r="EV78" s="212"/>
      <c r="EW78" s="212"/>
      <c r="EX78" s="212"/>
      <c r="EY78" s="212"/>
      <c r="EZ78" s="212"/>
      <c r="FA78" s="212"/>
      <c r="FB78" s="212"/>
      <c r="FC78" s="212"/>
      <c r="FD78" s="212"/>
      <c r="FE78" s="212"/>
      <c r="FF78" s="212"/>
      <c r="FG78" s="212"/>
      <c r="FH78" s="212"/>
      <c r="FI78" s="212"/>
      <c r="FJ78" s="212"/>
      <c r="FK78" s="212"/>
      <c r="FL78" s="212"/>
      <c r="FM78" s="216"/>
      <c r="FN78" s="212"/>
      <c r="FO78" s="212"/>
      <c r="FP78" s="212"/>
      <c r="FQ78" s="212"/>
      <c r="FR78" s="212"/>
      <c r="FS78" s="212"/>
      <c r="FT78" s="212"/>
      <c r="FU78" s="212"/>
      <c r="FV78" s="212"/>
      <c r="FW78" s="212"/>
      <c r="FX78" s="212"/>
      <c r="FY78" s="212"/>
      <c r="FZ78" s="212"/>
      <c r="GA78" s="212"/>
      <c r="GB78" s="212"/>
      <c r="GC78" s="212"/>
      <c r="GD78" s="212"/>
      <c r="GE78" s="212"/>
      <c r="GF78" s="213"/>
      <c r="GG78" s="214"/>
      <c r="GH78" s="213"/>
      <c r="GI78" s="212"/>
      <c r="GJ78" s="212"/>
      <c r="GK78" s="212"/>
      <c r="GL78" s="212"/>
      <c r="GM78" s="212"/>
      <c r="GN78" s="213"/>
      <c r="GO78" s="213"/>
      <c r="GP78" s="212"/>
      <c r="GQ78" s="213" t="s">
        <v>382</v>
      </c>
      <c r="GR78" s="212">
        <v>0</v>
      </c>
      <c r="GS78" s="213"/>
      <c r="GT78" s="213"/>
      <c r="GU78" s="213"/>
      <c r="GV78" s="213"/>
      <c r="GW78" s="213" t="s">
        <v>383</v>
      </c>
      <c r="GX78" s="215" t="e">
        <v>#DIV/0!</v>
      </c>
      <c r="HA78" s="224"/>
      <c r="HB78" s="224"/>
      <c r="HC78" s="224"/>
      <c r="HM78" s="236"/>
      <c r="HP78" s="224"/>
      <c r="HT78" s="236"/>
      <c r="ID78" s="237"/>
      <c r="IJ78" s="224"/>
      <c r="IK78" s="237"/>
      <c r="IL78" s="224"/>
    </row>
    <row r="79" spans="3:246" s="223" customFormat="1">
      <c r="C79" s="224"/>
      <c r="D79" s="224"/>
      <c r="E79" s="224"/>
      <c r="F79" s="224"/>
      <c r="G79" s="222"/>
      <c r="H79" s="224"/>
      <c r="I79" s="224"/>
      <c r="J79" s="224"/>
      <c r="K79" s="224"/>
      <c r="L79" s="224"/>
      <c r="M79" s="224"/>
      <c r="N79" s="224"/>
      <c r="O79" s="224"/>
      <c r="P79" s="224"/>
      <c r="Q79" s="224"/>
      <c r="R79" s="224"/>
      <c r="S79" s="213"/>
      <c r="T79" s="213"/>
      <c r="U79" s="213"/>
      <c r="V79" s="213"/>
      <c r="W79" s="213"/>
      <c r="X79" s="213"/>
      <c r="Y79" s="222"/>
      <c r="Z79" s="225"/>
      <c r="AA79" s="225"/>
      <c r="AB79" s="226"/>
      <c r="AC79" s="226"/>
      <c r="AD79" s="227"/>
      <c r="AE79" s="228"/>
      <c r="AF79" s="228"/>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30"/>
      <c r="BC79" s="230"/>
      <c r="BD79" s="230"/>
      <c r="BE79" s="230"/>
      <c r="BF79" s="230"/>
      <c r="BG79" s="230"/>
      <c r="BH79" s="230"/>
      <c r="BI79" s="230"/>
      <c r="BJ79" s="230"/>
      <c r="BK79" s="230"/>
      <c r="BL79" s="230"/>
      <c r="BM79" s="230"/>
      <c r="BN79" s="230"/>
      <c r="BO79" s="230"/>
      <c r="BP79" s="230"/>
      <c r="BQ79" s="230"/>
      <c r="BR79" s="230"/>
      <c r="BS79" s="230"/>
      <c r="BT79" s="230"/>
      <c r="BU79" s="230"/>
      <c r="BV79" s="231"/>
      <c r="BW79" s="231"/>
      <c r="BX79" s="231"/>
      <c r="BY79" s="230"/>
      <c r="BZ79" s="230"/>
      <c r="CA79" s="230"/>
      <c r="CB79" s="231"/>
      <c r="CC79" s="230"/>
      <c r="CD79" s="231"/>
      <c r="CE79" s="230"/>
      <c r="CF79" s="230"/>
      <c r="CG79" s="230"/>
      <c r="CH79" s="232"/>
      <c r="CI79" s="230"/>
      <c r="CJ79" s="230"/>
      <c r="CK79" s="230"/>
      <c r="CL79" s="230"/>
      <c r="CM79" s="230"/>
      <c r="CN79" s="232"/>
      <c r="CO79" s="230"/>
      <c r="CP79" s="230"/>
      <c r="CQ79" s="230"/>
      <c r="CR79" s="233"/>
      <c r="CS79" s="233"/>
      <c r="CT79" s="234"/>
      <c r="CU79" s="235"/>
      <c r="CV79" s="234"/>
      <c r="CW79" s="233"/>
      <c r="CX79" s="233"/>
      <c r="CY79" s="233"/>
      <c r="DB79" s="224"/>
      <c r="DE79" s="224"/>
      <c r="DF79" s="224"/>
      <c r="DG79" s="224">
        <v>0</v>
      </c>
      <c r="DH79" s="215" t="e">
        <v>#DIV/0!</v>
      </c>
      <c r="DI79" s="212"/>
      <c r="DJ79" s="212"/>
      <c r="DK79" s="213"/>
      <c r="DL79" s="213"/>
      <c r="DM79" s="212"/>
      <c r="DN79" s="213"/>
      <c r="DO79" s="212"/>
      <c r="DP79" s="212"/>
      <c r="DQ79" s="212"/>
      <c r="DR79" s="212"/>
      <c r="DS79" s="213"/>
      <c r="DT79" s="213"/>
      <c r="DU79" s="212"/>
      <c r="DV79" s="212"/>
      <c r="DW79" s="212"/>
      <c r="DX79" s="212"/>
      <c r="DY79" s="212"/>
      <c r="DZ79" s="212"/>
      <c r="EA79" s="212"/>
      <c r="EB79" s="212"/>
      <c r="EC79" s="212"/>
      <c r="ED79" s="212"/>
      <c r="EE79" s="212"/>
      <c r="EF79" s="212"/>
      <c r="EG79" s="213"/>
      <c r="EH79" s="212"/>
      <c r="EI79" s="212"/>
      <c r="EJ79" s="212"/>
      <c r="EK79" s="212"/>
      <c r="EL79" s="212"/>
      <c r="EM79" s="212"/>
      <c r="EN79" s="212"/>
      <c r="EO79" s="212"/>
      <c r="EP79" s="212"/>
      <c r="EQ79" s="212"/>
      <c r="ER79" s="212"/>
      <c r="ES79" s="212"/>
      <c r="ET79" s="212"/>
      <c r="EU79" s="212"/>
      <c r="EV79" s="212"/>
      <c r="EW79" s="212"/>
      <c r="EX79" s="212"/>
      <c r="EY79" s="212"/>
      <c r="EZ79" s="212"/>
      <c r="FA79" s="212"/>
      <c r="FB79" s="212"/>
      <c r="FC79" s="212"/>
      <c r="FD79" s="212"/>
      <c r="FE79" s="212"/>
      <c r="FF79" s="212"/>
      <c r="FG79" s="212"/>
      <c r="FH79" s="212"/>
      <c r="FI79" s="212"/>
      <c r="FJ79" s="212"/>
      <c r="FK79" s="212"/>
      <c r="FL79" s="212"/>
      <c r="FM79" s="216"/>
      <c r="FN79" s="212"/>
      <c r="FO79" s="212"/>
      <c r="FP79" s="212"/>
      <c r="FQ79" s="212"/>
      <c r="FR79" s="212"/>
      <c r="FS79" s="212"/>
      <c r="FT79" s="212"/>
      <c r="FU79" s="212"/>
      <c r="FV79" s="212"/>
      <c r="FW79" s="212"/>
      <c r="FX79" s="212"/>
      <c r="FY79" s="212"/>
      <c r="FZ79" s="212"/>
      <c r="GA79" s="212"/>
      <c r="GB79" s="212"/>
      <c r="GC79" s="212"/>
      <c r="GD79" s="212"/>
      <c r="GE79" s="212"/>
      <c r="GF79" s="213"/>
      <c r="GG79" s="214"/>
      <c r="GH79" s="213"/>
      <c r="GI79" s="212"/>
      <c r="GJ79" s="212"/>
      <c r="GK79" s="212"/>
      <c r="GL79" s="212"/>
      <c r="GM79" s="212"/>
      <c r="GN79" s="213"/>
      <c r="GO79" s="213"/>
      <c r="GP79" s="212"/>
      <c r="GQ79" s="213" t="s">
        <v>382</v>
      </c>
      <c r="GR79" s="212">
        <v>0</v>
      </c>
      <c r="GS79" s="213"/>
      <c r="GT79" s="213"/>
      <c r="GU79" s="213"/>
      <c r="GV79" s="213"/>
      <c r="GW79" s="213" t="s">
        <v>383</v>
      </c>
      <c r="GX79" s="215" t="e">
        <v>#DIV/0!</v>
      </c>
      <c r="HA79" s="224"/>
      <c r="HB79" s="224"/>
      <c r="HC79" s="224"/>
      <c r="HM79" s="236"/>
      <c r="HP79" s="224"/>
      <c r="HT79" s="236"/>
      <c r="ID79" s="237"/>
      <c r="IJ79" s="224"/>
      <c r="IK79" s="237"/>
      <c r="IL79" s="224"/>
    </row>
    <row r="80" spans="3:246" s="223" customFormat="1">
      <c r="C80" s="224"/>
      <c r="D80" s="224"/>
      <c r="E80" s="224"/>
      <c r="F80" s="224"/>
      <c r="G80" s="222"/>
      <c r="H80" s="224"/>
      <c r="I80" s="224"/>
      <c r="J80" s="224"/>
      <c r="K80" s="224"/>
      <c r="L80" s="224"/>
      <c r="M80" s="224"/>
      <c r="N80" s="224"/>
      <c r="O80" s="224"/>
      <c r="P80" s="224"/>
      <c r="Q80" s="224"/>
      <c r="R80" s="224"/>
      <c r="S80" s="213"/>
      <c r="T80" s="213"/>
      <c r="U80" s="213"/>
      <c r="V80" s="213"/>
      <c r="W80" s="213"/>
      <c r="X80" s="213"/>
      <c r="Y80" s="222"/>
      <c r="Z80" s="225"/>
      <c r="AA80" s="225"/>
      <c r="AB80" s="226"/>
      <c r="AC80" s="226"/>
      <c r="AD80" s="227"/>
      <c r="AE80" s="228"/>
      <c r="AF80" s="228"/>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30"/>
      <c r="BC80" s="230"/>
      <c r="BD80" s="230"/>
      <c r="BE80" s="230"/>
      <c r="BF80" s="230"/>
      <c r="BG80" s="230"/>
      <c r="BH80" s="230"/>
      <c r="BI80" s="230"/>
      <c r="BJ80" s="230"/>
      <c r="BK80" s="230"/>
      <c r="BL80" s="230"/>
      <c r="BM80" s="230"/>
      <c r="BN80" s="230"/>
      <c r="BO80" s="230"/>
      <c r="BP80" s="230"/>
      <c r="BQ80" s="230"/>
      <c r="BR80" s="230"/>
      <c r="BS80" s="230"/>
      <c r="BT80" s="230"/>
      <c r="BU80" s="230"/>
      <c r="BV80" s="231"/>
      <c r="BW80" s="231"/>
      <c r="BX80" s="231"/>
      <c r="BY80" s="230"/>
      <c r="BZ80" s="230"/>
      <c r="CA80" s="230"/>
      <c r="CB80" s="231"/>
      <c r="CC80" s="230"/>
      <c r="CD80" s="231"/>
      <c r="CE80" s="230"/>
      <c r="CF80" s="230"/>
      <c r="CG80" s="230"/>
      <c r="CH80" s="232"/>
      <c r="CI80" s="230"/>
      <c r="CJ80" s="230"/>
      <c r="CK80" s="230"/>
      <c r="CL80" s="230"/>
      <c r="CM80" s="230"/>
      <c r="CN80" s="232"/>
      <c r="CO80" s="230"/>
      <c r="CP80" s="230"/>
      <c r="CQ80" s="230"/>
      <c r="CR80" s="233"/>
      <c r="CS80" s="233"/>
      <c r="CT80" s="234"/>
      <c r="CU80" s="235"/>
      <c r="CV80" s="234"/>
      <c r="CW80" s="233"/>
      <c r="CX80" s="233"/>
      <c r="CY80" s="233"/>
      <c r="DB80" s="224"/>
      <c r="DE80" s="224"/>
      <c r="DF80" s="224"/>
      <c r="DG80" s="224">
        <v>0</v>
      </c>
      <c r="DH80" s="215" t="e">
        <v>#DIV/0!</v>
      </c>
      <c r="DI80" s="212"/>
      <c r="DJ80" s="212"/>
      <c r="DK80" s="213"/>
      <c r="DL80" s="213"/>
      <c r="DM80" s="212"/>
      <c r="DN80" s="213"/>
      <c r="DO80" s="212"/>
      <c r="DP80" s="212"/>
      <c r="DQ80" s="212"/>
      <c r="DR80" s="212"/>
      <c r="DS80" s="213"/>
      <c r="DT80" s="213"/>
      <c r="DU80" s="212"/>
      <c r="DV80" s="212"/>
      <c r="DW80" s="212"/>
      <c r="DX80" s="212"/>
      <c r="DY80" s="212"/>
      <c r="DZ80" s="212"/>
      <c r="EA80" s="212"/>
      <c r="EB80" s="212"/>
      <c r="EC80" s="212"/>
      <c r="ED80" s="212"/>
      <c r="EE80" s="212"/>
      <c r="EF80" s="212"/>
      <c r="EG80" s="213"/>
      <c r="EH80" s="212"/>
      <c r="EI80" s="212"/>
      <c r="EJ80" s="212"/>
      <c r="EK80" s="212"/>
      <c r="EL80" s="212"/>
      <c r="EM80" s="212"/>
      <c r="EN80" s="212"/>
      <c r="EO80" s="212"/>
      <c r="EP80" s="212"/>
      <c r="EQ80" s="212"/>
      <c r="ER80" s="212"/>
      <c r="ES80" s="212"/>
      <c r="ET80" s="212"/>
      <c r="EU80" s="212"/>
      <c r="EV80" s="212"/>
      <c r="EW80" s="212"/>
      <c r="EX80" s="212"/>
      <c r="EY80" s="212"/>
      <c r="EZ80" s="212"/>
      <c r="FA80" s="212"/>
      <c r="FB80" s="212"/>
      <c r="FC80" s="212"/>
      <c r="FD80" s="212"/>
      <c r="FE80" s="212"/>
      <c r="FF80" s="212"/>
      <c r="FG80" s="212"/>
      <c r="FH80" s="212"/>
      <c r="FI80" s="212"/>
      <c r="FJ80" s="212"/>
      <c r="FK80" s="212"/>
      <c r="FL80" s="212"/>
      <c r="FM80" s="216"/>
      <c r="FN80" s="212"/>
      <c r="FO80" s="212"/>
      <c r="FP80" s="212"/>
      <c r="FQ80" s="212"/>
      <c r="FR80" s="212"/>
      <c r="FS80" s="212"/>
      <c r="FT80" s="212"/>
      <c r="FU80" s="212"/>
      <c r="FV80" s="212"/>
      <c r="FW80" s="212"/>
      <c r="FX80" s="212"/>
      <c r="FY80" s="212"/>
      <c r="FZ80" s="212"/>
      <c r="GA80" s="212"/>
      <c r="GB80" s="212"/>
      <c r="GC80" s="212"/>
      <c r="GD80" s="212"/>
      <c r="GE80" s="212"/>
      <c r="GF80" s="213"/>
      <c r="GG80" s="214"/>
      <c r="GH80" s="213"/>
      <c r="GI80" s="212"/>
      <c r="GJ80" s="212"/>
      <c r="GK80" s="212"/>
      <c r="GL80" s="212"/>
      <c r="GM80" s="212"/>
      <c r="GN80" s="213"/>
      <c r="GO80" s="213"/>
      <c r="GP80" s="212"/>
      <c r="GQ80" s="213" t="s">
        <v>382</v>
      </c>
      <c r="GR80" s="212">
        <v>0</v>
      </c>
      <c r="GS80" s="213"/>
      <c r="GT80" s="213"/>
      <c r="GU80" s="213"/>
      <c r="GV80" s="213"/>
      <c r="GW80" s="213" t="s">
        <v>383</v>
      </c>
      <c r="GX80" s="215" t="e">
        <v>#DIV/0!</v>
      </c>
      <c r="HA80" s="224"/>
      <c r="HB80" s="224"/>
      <c r="HC80" s="224"/>
      <c r="HM80" s="236"/>
      <c r="HP80" s="224"/>
      <c r="HT80" s="236"/>
      <c r="ID80" s="237"/>
      <c r="IJ80" s="224"/>
      <c r="IK80" s="237"/>
      <c r="IL80" s="224"/>
    </row>
    <row r="81" spans="3:246" s="223" customFormat="1">
      <c r="C81" s="224"/>
      <c r="D81" s="224"/>
      <c r="E81" s="224"/>
      <c r="F81" s="224"/>
      <c r="G81" s="222"/>
      <c r="H81" s="224"/>
      <c r="I81" s="224"/>
      <c r="J81" s="224"/>
      <c r="K81" s="224"/>
      <c r="L81" s="224"/>
      <c r="M81" s="224"/>
      <c r="N81" s="224"/>
      <c r="O81" s="224"/>
      <c r="P81" s="224"/>
      <c r="Q81" s="224"/>
      <c r="R81" s="224"/>
      <c r="S81" s="213"/>
      <c r="T81" s="213"/>
      <c r="U81" s="213"/>
      <c r="V81" s="213"/>
      <c r="W81" s="213"/>
      <c r="X81" s="213"/>
      <c r="Y81" s="222"/>
      <c r="Z81" s="225"/>
      <c r="AA81" s="225"/>
      <c r="AB81" s="226"/>
      <c r="AC81" s="226"/>
      <c r="AD81" s="227"/>
      <c r="AE81" s="228"/>
      <c r="AF81" s="228"/>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30"/>
      <c r="BC81" s="230"/>
      <c r="BD81" s="230"/>
      <c r="BE81" s="230"/>
      <c r="BF81" s="230"/>
      <c r="BG81" s="230"/>
      <c r="BH81" s="230"/>
      <c r="BI81" s="230"/>
      <c r="BJ81" s="230"/>
      <c r="BK81" s="230"/>
      <c r="BL81" s="230"/>
      <c r="BM81" s="230"/>
      <c r="BN81" s="230"/>
      <c r="BO81" s="230"/>
      <c r="BP81" s="230"/>
      <c r="BQ81" s="230"/>
      <c r="BR81" s="230"/>
      <c r="BS81" s="230"/>
      <c r="BT81" s="230"/>
      <c r="BU81" s="230"/>
      <c r="BV81" s="231"/>
      <c r="BW81" s="231"/>
      <c r="BX81" s="231"/>
      <c r="BY81" s="230"/>
      <c r="BZ81" s="230"/>
      <c r="CA81" s="230"/>
      <c r="CB81" s="231"/>
      <c r="CC81" s="230"/>
      <c r="CD81" s="231"/>
      <c r="CE81" s="230"/>
      <c r="CF81" s="230"/>
      <c r="CG81" s="230"/>
      <c r="CH81" s="232"/>
      <c r="CI81" s="230"/>
      <c r="CJ81" s="230"/>
      <c r="CK81" s="230"/>
      <c r="CL81" s="230"/>
      <c r="CM81" s="230"/>
      <c r="CN81" s="232"/>
      <c r="CO81" s="230"/>
      <c r="CP81" s="230"/>
      <c r="CQ81" s="230"/>
      <c r="CR81" s="233"/>
      <c r="CS81" s="233"/>
      <c r="CT81" s="234"/>
      <c r="CU81" s="235"/>
      <c r="CV81" s="234"/>
      <c r="CW81" s="233"/>
      <c r="CX81" s="233"/>
      <c r="CY81" s="233"/>
      <c r="DB81" s="224"/>
      <c r="DE81" s="224"/>
      <c r="DF81" s="224"/>
      <c r="DG81" s="224">
        <v>0</v>
      </c>
      <c r="DH81" s="215" t="e">
        <v>#DIV/0!</v>
      </c>
      <c r="DI81" s="212"/>
      <c r="DJ81" s="212"/>
      <c r="DK81" s="213"/>
      <c r="DL81" s="213"/>
      <c r="DM81" s="212"/>
      <c r="DN81" s="213"/>
      <c r="DO81" s="212"/>
      <c r="DP81" s="212"/>
      <c r="DQ81" s="212"/>
      <c r="DR81" s="212"/>
      <c r="DS81" s="213"/>
      <c r="DT81" s="213"/>
      <c r="DU81" s="212"/>
      <c r="DV81" s="212"/>
      <c r="DW81" s="212"/>
      <c r="DX81" s="212"/>
      <c r="DY81" s="212"/>
      <c r="DZ81" s="212"/>
      <c r="EA81" s="212"/>
      <c r="EB81" s="212"/>
      <c r="EC81" s="212"/>
      <c r="ED81" s="212"/>
      <c r="EE81" s="212"/>
      <c r="EF81" s="212"/>
      <c r="EG81" s="213"/>
      <c r="EH81" s="212"/>
      <c r="EI81" s="212"/>
      <c r="EJ81" s="212"/>
      <c r="EK81" s="212"/>
      <c r="EL81" s="212"/>
      <c r="EM81" s="212"/>
      <c r="EN81" s="212"/>
      <c r="EO81" s="212"/>
      <c r="EP81" s="212"/>
      <c r="EQ81" s="212"/>
      <c r="ER81" s="212"/>
      <c r="ES81" s="212"/>
      <c r="ET81" s="212"/>
      <c r="EU81" s="212"/>
      <c r="EV81" s="212"/>
      <c r="EW81" s="212"/>
      <c r="EX81" s="212"/>
      <c r="EY81" s="212"/>
      <c r="EZ81" s="212"/>
      <c r="FA81" s="212"/>
      <c r="FB81" s="212"/>
      <c r="FC81" s="212"/>
      <c r="FD81" s="212"/>
      <c r="FE81" s="212"/>
      <c r="FF81" s="212"/>
      <c r="FG81" s="212"/>
      <c r="FH81" s="212"/>
      <c r="FI81" s="212"/>
      <c r="FJ81" s="212"/>
      <c r="FK81" s="212"/>
      <c r="FL81" s="212"/>
      <c r="FM81" s="216"/>
      <c r="FN81" s="212"/>
      <c r="FO81" s="212"/>
      <c r="FP81" s="212"/>
      <c r="FQ81" s="212"/>
      <c r="FR81" s="212"/>
      <c r="FS81" s="212"/>
      <c r="FT81" s="212"/>
      <c r="FU81" s="212"/>
      <c r="FV81" s="212"/>
      <c r="FW81" s="212"/>
      <c r="FX81" s="212"/>
      <c r="FY81" s="212"/>
      <c r="FZ81" s="212"/>
      <c r="GA81" s="212"/>
      <c r="GB81" s="212"/>
      <c r="GC81" s="212"/>
      <c r="GD81" s="212"/>
      <c r="GE81" s="212"/>
      <c r="GF81" s="213"/>
      <c r="GG81" s="214"/>
      <c r="GH81" s="213"/>
      <c r="GI81" s="212"/>
      <c r="GJ81" s="212"/>
      <c r="GK81" s="212"/>
      <c r="GL81" s="212"/>
      <c r="GM81" s="212"/>
      <c r="GN81" s="213"/>
      <c r="GO81" s="213"/>
      <c r="GP81" s="212"/>
      <c r="GQ81" s="213" t="s">
        <v>382</v>
      </c>
      <c r="GR81" s="212">
        <v>0</v>
      </c>
      <c r="GS81" s="213"/>
      <c r="GT81" s="213"/>
      <c r="GU81" s="213"/>
      <c r="GV81" s="213"/>
      <c r="GW81" s="213" t="s">
        <v>383</v>
      </c>
      <c r="GX81" s="215" t="e">
        <v>#DIV/0!</v>
      </c>
      <c r="HA81" s="224"/>
      <c r="HB81" s="224"/>
      <c r="HC81" s="224"/>
      <c r="HM81" s="236"/>
      <c r="HP81" s="224"/>
      <c r="HT81" s="236"/>
      <c r="ID81" s="237"/>
      <c r="IJ81" s="224"/>
      <c r="IK81" s="237"/>
      <c r="IL81" s="224"/>
    </row>
    <row r="82" spans="3:246" s="223" customFormat="1">
      <c r="C82" s="224"/>
      <c r="D82" s="224"/>
      <c r="E82" s="224"/>
      <c r="F82" s="224"/>
      <c r="G82" s="222"/>
      <c r="H82" s="224"/>
      <c r="I82" s="224"/>
      <c r="J82" s="224"/>
      <c r="K82" s="224"/>
      <c r="L82" s="224"/>
      <c r="M82" s="224"/>
      <c r="N82" s="224"/>
      <c r="O82" s="224"/>
      <c r="P82" s="224"/>
      <c r="Q82" s="224"/>
      <c r="R82" s="224"/>
      <c r="S82" s="213"/>
      <c r="T82" s="213"/>
      <c r="U82" s="213"/>
      <c r="V82" s="213"/>
      <c r="W82" s="213"/>
      <c r="X82" s="213"/>
      <c r="Y82" s="222"/>
      <c r="Z82" s="225"/>
      <c r="AA82" s="225"/>
      <c r="AB82" s="226"/>
      <c r="AC82" s="226"/>
      <c r="AD82" s="227"/>
      <c r="AE82" s="228"/>
      <c r="AF82" s="228"/>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30"/>
      <c r="BC82" s="230"/>
      <c r="BD82" s="230"/>
      <c r="BE82" s="230"/>
      <c r="BF82" s="230"/>
      <c r="BG82" s="230"/>
      <c r="BH82" s="230"/>
      <c r="BI82" s="230"/>
      <c r="BJ82" s="230"/>
      <c r="BK82" s="230"/>
      <c r="BL82" s="230"/>
      <c r="BM82" s="230"/>
      <c r="BN82" s="230"/>
      <c r="BO82" s="230"/>
      <c r="BP82" s="230"/>
      <c r="BQ82" s="230"/>
      <c r="BR82" s="230"/>
      <c r="BS82" s="230"/>
      <c r="BT82" s="230"/>
      <c r="BU82" s="230"/>
      <c r="BV82" s="231"/>
      <c r="BW82" s="231"/>
      <c r="BX82" s="231"/>
      <c r="BY82" s="230"/>
      <c r="BZ82" s="230"/>
      <c r="CA82" s="230"/>
      <c r="CB82" s="231"/>
      <c r="CC82" s="230"/>
      <c r="CD82" s="231"/>
      <c r="CE82" s="230"/>
      <c r="CF82" s="230"/>
      <c r="CG82" s="230"/>
      <c r="CH82" s="232"/>
      <c r="CI82" s="230"/>
      <c r="CJ82" s="230"/>
      <c r="CK82" s="230"/>
      <c r="CL82" s="230"/>
      <c r="CM82" s="230"/>
      <c r="CN82" s="232"/>
      <c r="CO82" s="230"/>
      <c r="CP82" s="230"/>
      <c r="CQ82" s="230"/>
      <c r="CR82" s="233"/>
      <c r="CS82" s="233"/>
      <c r="CT82" s="234"/>
      <c r="CU82" s="235"/>
      <c r="CV82" s="234"/>
      <c r="CW82" s="233"/>
      <c r="CX82" s="233"/>
      <c r="CY82" s="233"/>
      <c r="DB82" s="224"/>
      <c r="DE82" s="224"/>
      <c r="DF82" s="224"/>
      <c r="DG82" s="224">
        <v>0</v>
      </c>
      <c r="DH82" s="215" t="e">
        <v>#DIV/0!</v>
      </c>
      <c r="DI82" s="212"/>
      <c r="DJ82" s="212"/>
      <c r="DK82" s="213"/>
      <c r="DL82" s="213"/>
      <c r="DM82" s="212"/>
      <c r="DN82" s="213"/>
      <c r="DO82" s="212"/>
      <c r="DP82" s="212"/>
      <c r="DQ82" s="212"/>
      <c r="DR82" s="212"/>
      <c r="DS82" s="213"/>
      <c r="DT82" s="213"/>
      <c r="DU82" s="212"/>
      <c r="DV82" s="212"/>
      <c r="DW82" s="212"/>
      <c r="DX82" s="212"/>
      <c r="DY82" s="212"/>
      <c r="DZ82" s="212"/>
      <c r="EA82" s="212"/>
      <c r="EB82" s="212"/>
      <c r="EC82" s="212"/>
      <c r="ED82" s="212"/>
      <c r="EE82" s="212"/>
      <c r="EF82" s="212"/>
      <c r="EG82" s="213"/>
      <c r="EH82" s="212"/>
      <c r="EI82" s="212"/>
      <c r="EJ82" s="212"/>
      <c r="EK82" s="212"/>
      <c r="EL82" s="212"/>
      <c r="EM82" s="212"/>
      <c r="EN82" s="212"/>
      <c r="EO82" s="212"/>
      <c r="EP82" s="212"/>
      <c r="EQ82" s="212"/>
      <c r="ER82" s="212"/>
      <c r="ES82" s="212"/>
      <c r="ET82" s="212"/>
      <c r="EU82" s="212"/>
      <c r="EV82" s="212"/>
      <c r="EW82" s="212"/>
      <c r="EX82" s="212"/>
      <c r="EY82" s="212"/>
      <c r="EZ82" s="212"/>
      <c r="FA82" s="212"/>
      <c r="FB82" s="212"/>
      <c r="FC82" s="212"/>
      <c r="FD82" s="212"/>
      <c r="FE82" s="212"/>
      <c r="FF82" s="212"/>
      <c r="FG82" s="212"/>
      <c r="FH82" s="212"/>
      <c r="FI82" s="212"/>
      <c r="FJ82" s="212"/>
      <c r="FK82" s="212"/>
      <c r="FL82" s="212"/>
      <c r="FM82" s="216"/>
      <c r="FN82" s="212"/>
      <c r="FO82" s="212"/>
      <c r="FP82" s="212"/>
      <c r="FQ82" s="212"/>
      <c r="FR82" s="212"/>
      <c r="FS82" s="212"/>
      <c r="FT82" s="212"/>
      <c r="FU82" s="212"/>
      <c r="FV82" s="212"/>
      <c r="FW82" s="212"/>
      <c r="FX82" s="212"/>
      <c r="FY82" s="212"/>
      <c r="FZ82" s="212"/>
      <c r="GA82" s="212"/>
      <c r="GB82" s="212"/>
      <c r="GC82" s="212"/>
      <c r="GD82" s="212"/>
      <c r="GE82" s="212"/>
      <c r="GF82" s="213"/>
      <c r="GG82" s="214"/>
      <c r="GH82" s="213"/>
      <c r="GI82" s="212"/>
      <c r="GJ82" s="212"/>
      <c r="GK82" s="212"/>
      <c r="GL82" s="212"/>
      <c r="GM82" s="212"/>
      <c r="GN82" s="213"/>
      <c r="GO82" s="213"/>
      <c r="GP82" s="212"/>
      <c r="GQ82" s="213" t="s">
        <v>382</v>
      </c>
      <c r="GR82" s="212">
        <v>0</v>
      </c>
      <c r="GS82" s="213"/>
      <c r="GT82" s="213"/>
      <c r="GU82" s="213"/>
      <c r="GV82" s="213"/>
      <c r="GW82" s="213" t="s">
        <v>383</v>
      </c>
      <c r="GX82" s="215" t="e">
        <v>#DIV/0!</v>
      </c>
      <c r="HA82" s="224"/>
      <c r="HB82" s="224"/>
      <c r="HC82" s="224"/>
      <c r="HM82" s="236"/>
      <c r="HP82" s="224"/>
      <c r="HT82" s="236"/>
      <c r="ID82" s="237"/>
      <c r="IJ82" s="224"/>
      <c r="IK82" s="237"/>
      <c r="IL82" s="224"/>
    </row>
    <row r="83" spans="3:246" s="223" customFormat="1">
      <c r="C83" s="224"/>
      <c r="D83" s="224"/>
      <c r="E83" s="224"/>
      <c r="F83" s="224"/>
      <c r="G83" s="222"/>
      <c r="H83" s="224"/>
      <c r="I83" s="224"/>
      <c r="J83" s="224"/>
      <c r="K83" s="224"/>
      <c r="L83" s="224"/>
      <c r="M83" s="224"/>
      <c r="N83" s="224"/>
      <c r="O83" s="224"/>
      <c r="P83" s="224"/>
      <c r="Q83" s="224"/>
      <c r="R83" s="224"/>
      <c r="S83" s="213"/>
      <c r="T83" s="213"/>
      <c r="U83" s="213"/>
      <c r="V83" s="213"/>
      <c r="W83" s="213"/>
      <c r="X83" s="213"/>
      <c r="Y83" s="222"/>
      <c r="Z83" s="225"/>
      <c r="AA83" s="225"/>
      <c r="AB83" s="226"/>
      <c r="AC83" s="226"/>
      <c r="AD83" s="227"/>
      <c r="AE83" s="228"/>
      <c r="AF83" s="228"/>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30"/>
      <c r="BC83" s="230"/>
      <c r="BD83" s="230"/>
      <c r="BE83" s="230"/>
      <c r="BF83" s="230"/>
      <c r="BG83" s="230"/>
      <c r="BH83" s="230"/>
      <c r="BI83" s="230"/>
      <c r="BJ83" s="230"/>
      <c r="BK83" s="230"/>
      <c r="BL83" s="230"/>
      <c r="BM83" s="230"/>
      <c r="BN83" s="230"/>
      <c r="BO83" s="230"/>
      <c r="BP83" s="230"/>
      <c r="BQ83" s="230"/>
      <c r="BR83" s="230"/>
      <c r="BS83" s="230"/>
      <c r="BT83" s="230"/>
      <c r="BU83" s="230"/>
      <c r="BV83" s="231"/>
      <c r="BW83" s="231"/>
      <c r="BX83" s="231"/>
      <c r="BY83" s="230"/>
      <c r="BZ83" s="230"/>
      <c r="CA83" s="230"/>
      <c r="CB83" s="231"/>
      <c r="CC83" s="230"/>
      <c r="CD83" s="231"/>
      <c r="CE83" s="230"/>
      <c r="CF83" s="230"/>
      <c r="CG83" s="230"/>
      <c r="CH83" s="232"/>
      <c r="CI83" s="230"/>
      <c r="CJ83" s="230"/>
      <c r="CK83" s="230"/>
      <c r="CL83" s="230"/>
      <c r="CM83" s="230"/>
      <c r="CN83" s="232"/>
      <c r="CO83" s="230"/>
      <c r="CP83" s="230"/>
      <c r="CQ83" s="230"/>
      <c r="CR83" s="233"/>
      <c r="CS83" s="233"/>
      <c r="CT83" s="234"/>
      <c r="CU83" s="235"/>
      <c r="CV83" s="234"/>
      <c r="CW83" s="233"/>
      <c r="CX83" s="233"/>
      <c r="CY83" s="233"/>
      <c r="DB83" s="224"/>
      <c r="DE83" s="224"/>
      <c r="DF83" s="224"/>
      <c r="DG83" s="224">
        <v>0</v>
      </c>
      <c r="DH83" s="215" t="e">
        <v>#DIV/0!</v>
      </c>
      <c r="DI83" s="212"/>
      <c r="DJ83" s="212"/>
      <c r="DK83" s="213"/>
      <c r="DL83" s="213"/>
      <c r="DM83" s="212"/>
      <c r="DN83" s="213"/>
      <c r="DO83" s="212"/>
      <c r="DP83" s="212"/>
      <c r="DQ83" s="212"/>
      <c r="DR83" s="212"/>
      <c r="DS83" s="213"/>
      <c r="DT83" s="213"/>
      <c r="DU83" s="212"/>
      <c r="DV83" s="212"/>
      <c r="DW83" s="212"/>
      <c r="DX83" s="212"/>
      <c r="DY83" s="212"/>
      <c r="DZ83" s="212"/>
      <c r="EA83" s="212"/>
      <c r="EB83" s="212"/>
      <c r="EC83" s="212"/>
      <c r="ED83" s="212"/>
      <c r="EE83" s="212"/>
      <c r="EF83" s="212"/>
      <c r="EG83" s="213"/>
      <c r="EH83" s="212"/>
      <c r="EI83" s="212"/>
      <c r="EJ83" s="212"/>
      <c r="EK83" s="212"/>
      <c r="EL83" s="212"/>
      <c r="EM83" s="212"/>
      <c r="EN83" s="212"/>
      <c r="EO83" s="212"/>
      <c r="EP83" s="212"/>
      <c r="EQ83" s="212"/>
      <c r="ER83" s="212"/>
      <c r="ES83" s="212"/>
      <c r="ET83" s="212"/>
      <c r="EU83" s="212"/>
      <c r="EV83" s="212"/>
      <c r="EW83" s="212"/>
      <c r="EX83" s="212"/>
      <c r="EY83" s="212"/>
      <c r="EZ83" s="212"/>
      <c r="FA83" s="212"/>
      <c r="FB83" s="212"/>
      <c r="FC83" s="212"/>
      <c r="FD83" s="212"/>
      <c r="FE83" s="212"/>
      <c r="FF83" s="212"/>
      <c r="FG83" s="212"/>
      <c r="FH83" s="212"/>
      <c r="FI83" s="212"/>
      <c r="FJ83" s="212"/>
      <c r="FK83" s="212"/>
      <c r="FL83" s="212"/>
      <c r="FM83" s="216"/>
      <c r="FN83" s="212"/>
      <c r="FO83" s="212"/>
      <c r="FP83" s="212"/>
      <c r="FQ83" s="212"/>
      <c r="FR83" s="212"/>
      <c r="FS83" s="212"/>
      <c r="FT83" s="212"/>
      <c r="FU83" s="212"/>
      <c r="FV83" s="212"/>
      <c r="FW83" s="212"/>
      <c r="FX83" s="212"/>
      <c r="FY83" s="212"/>
      <c r="FZ83" s="212"/>
      <c r="GA83" s="212"/>
      <c r="GB83" s="212"/>
      <c r="GC83" s="212"/>
      <c r="GD83" s="212"/>
      <c r="GE83" s="212"/>
      <c r="GF83" s="213"/>
      <c r="GG83" s="214"/>
      <c r="GH83" s="213"/>
      <c r="GI83" s="212"/>
      <c r="GJ83" s="212"/>
      <c r="GK83" s="212"/>
      <c r="GL83" s="212"/>
      <c r="GM83" s="212"/>
      <c r="GN83" s="213"/>
      <c r="GO83" s="213"/>
      <c r="GP83" s="212"/>
      <c r="GQ83" s="213" t="s">
        <v>382</v>
      </c>
      <c r="GR83" s="212">
        <v>0</v>
      </c>
      <c r="GS83" s="213"/>
      <c r="GT83" s="213"/>
      <c r="GU83" s="213"/>
      <c r="GV83" s="213"/>
      <c r="GW83" s="213" t="s">
        <v>383</v>
      </c>
      <c r="GX83" s="215" t="e">
        <v>#DIV/0!</v>
      </c>
      <c r="HA83" s="224"/>
      <c r="HB83" s="224"/>
      <c r="HC83" s="224"/>
      <c r="HM83" s="236"/>
      <c r="HP83" s="224"/>
      <c r="HT83" s="236"/>
      <c r="ID83" s="237"/>
      <c r="IJ83" s="224"/>
      <c r="IK83" s="237"/>
      <c r="IL83" s="224"/>
    </row>
    <row r="84" spans="3:246" s="223" customFormat="1">
      <c r="C84" s="224"/>
      <c r="D84" s="224"/>
      <c r="E84" s="224"/>
      <c r="F84" s="224"/>
      <c r="G84" s="222"/>
      <c r="H84" s="224"/>
      <c r="I84" s="224"/>
      <c r="J84" s="224"/>
      <c r="K84" s="224"/>
      <c r="L84" s="224"/>
      <c r="M84" s="224"/>
      <c r="N84" s="224"/>
      <c r="O84" s="224"/>
      <c r="P84" s="224"/>
      <c r="Q84" s="224"/>
      <c r="R84" s="224"/>
      <c r="S84" s="213"/>
      <c r="T84" s="213"/>
      <c r="U84" s="213"/>
      <c r="V84" s="213"/>
      <c r="W84" s="213"/>
      <c r="X84" s="213"/>
      <c r="Y84" s="222"/>
      <c r="Z84" s="225"/>
      <c r="AA84" s="225"/>
      <c r="AB84" s="226"/>
      <c r="AC84" s="226"/>
      <c r="AD84" s="227"/>
      <c r="AE84" s="228"/>
      <c r="AF84" s="228"/>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30"/>
      <c r="BC84" s="230"/>
      <c r="BD84" s="230"/>
      <c r="BE84" s="230"/>
      <c r="BF84" s="230"/>
      <c r="BG84" s="230"/>
      <c r="BH84" s="230"/>
      <c r="BI84" s="230"/>
      <c r="BJ84" s="230"/>
      <c r="BK84" s="230"/>
      <c r="BL84" s="230"/>
      <c r="BM84" s="230"/>
      <c r="BN84" s="230"/>
      <c r="BO84" s="230"/>
      <c r="BP84" s="230"/>
      <c r="BQ84" s="230"/>
      <c r="BR84" s="230"/>
      <c r="BS84" s="230"/>
      <c r="BT84" s="230"/>
      <c r="BU84" s="230"/>
      <c r="BV84" s="231"/>
      <c r="BW84" s="231"/>
      <c r="BX84" s="231"/>
      <c r="BY84" s="230"/>
      <c r="BZ84" s="230"/>
      <c r="CA84" s="230"/>
      <c r="CB84" s="231"/>
      <c r="CC84" s="230"/>
      <c r="CD84" s="231"/>
      <c r="CE84" s="230"/>
      <c r="CF84" s="230"/>
      <c r="CG84" s="230"/>
      <c r="CH84" s="232"/>
      <c r="CI84" s="230"/>
      <c r="CJ84" s="230"/>
      <c r="CK84" s="230"/>
      <c r="CL84" s="230"/>
      <c r="CM84" s="230"/>
      <c r="CN84" s="232"/>
      <c r="CO84" s="230"/>
      <c r="CP84" s="230"/>
      <c r="CQ84" s="230"/>
      <c r="CR84" s="233"/>
      <c r="CS84" s="233"/>
      <c r="CT84" s="234"/>
      <c r="CU84" s="235"/>
      <c r="CV84" s="234"/>
      <c r="CW84" s="233"/>
      <c r="CX84" s="233"/>
      <c r="CY84" s="233"/>
      <c r="DB84" s="224"/>
      <c r="DE84" s="224"/>
      <c r="DF84" s="224"/>
      <c r="DG84" s="224">
        <v>0</v>
      </c>
      <c r="DH84" s="215" t="e">
        <v>#DIV/0!</v>
      </c>
      <c r="DI84" s="212"/>
      <c r="DJ84" s="212"/>
      <c r="DK84" s="213"/>
      <c r="DL84" s="213"/>
      <c r="DM84" s="212"/>
      <c r="DN84" s="213"/>
      <c r="DO84" s="212"/>
      <c r="DP84" s="212"/>
      <c r="DQ84" s="212"/>
      <c r="DR84" s="212"/>
      <c r="DS84" s="213"/>
      <c r="DT84" s="213"/>
      <c r="DU84" s="212"/>
      <c r="DV84" s="212"/>
      <c r="DW84" s="212"/>
      <c r="DX84" s="212"/>
      <c r="DY84" s="212"/>
      <c r="DZ84" s="212"/>
      <c r="EA84" s="212"/>
      <c r="EB84" s="212"/>
      <c r="EC84" s="212"/>
      <c r="ED84" s="212"/>
      <c r="EE84" s="212"/>
      <c r="EF84" s="212"/>
      <c r="EG84" s="213"/>
      <c r="EH84" s="212"/>
      <c r="EI84" s="212"/>
      <c r="EJ84" s="212"/>
      <c r="EK84" s="212"/>
      <c r="EL84" s="212"/>
      <c r="EM84" s="212"/>
      <c r="EN84" s="212"/>
      <c r="EO84" s="212"/>
      <c r="EP84" s="212"/>
      <c r="EQ84" s="212"/>
      <c r="ER84" s="212"/>
      <c r="ES84" s="212"/>
      <c r="ET84" s="212"/>
      <c r="EU84" s="212"/>
      <c r="EV84" s="212"/>
      <c r="EW84" s="212"/>
      <c r="EX84" s="212"/>
      <c r="EY84" s="212"/>
      <c r="EZ84" s="212"/>
      <c r="FA84" s="212"/>
      <c r="FB84" s="212"/>
      <c r="FC84" s="212"/>
      <c r="FD84" s="212"/>
      <c r="FE84" s="212"/>
      <c r="FF84" s="212"/>
      <c r="FG84" s="212"/>
      <c r="FH84" s="212"/>
      <c r="FI84" s="212"/>
      <c r="FJ84" s="212"/>
      <c r="FK84" s="212"/>
      <c r="FL84" s="212"/>
      <c r="FM84" s="216"/>
      <c r="FN84" s="212"/>
      <c r="FO84" s="212"/>
      <c r="FP84" s="212"/>
      <c r="FQ84" s="212"/>
      <c r="FR84" s="212"/>
      <c r="FS84" s="212"/>
      <c r="FT84" s="212"/>
      <c r="FU84" s="212"/>
      <c r="FV84" s="212"/>
      <c r="FW84" s="212"/>
      <c r="FX84" s="212"/>
      <c r="FY84" s="212"/>
      <c r="FZ84" s="212"/>
      <c r="GA84" s="212"/>
      <c r="GB84" s="212"/>
      <c r="GC84" s="212"/>
      <c r="GD84" s="212"/>
      <c r="GE84" s="212"/>
      <c r="GF84" s="213"/>
      <c r="GG84" s="214"/>
      <c r="GH84" s="213"/>
      <c r="GI84" s="212"/>
      <c r="GJ84" s="212"/>
      <c r="GK84" s="212"/>
      <c r="GL84" s="212"/>
      <c r="GM84" s="212"/>
      <c r="GN84" s="213"/>
      <c r="GO84" s="213"/>
      <c r="GP84" s="212"/>
      <c r="GQ84" s="213" t="s">
        <v>382</v>
      </c>
      <c r="GR84" s="212">
        <v>0</v>
      </c>
      <c r="GS84" s="213"/>
      <c r="GT84" s="213"/>
      <c r="GU84" s="213"/>
      <c r="GV84" s="213"/>
      <c r="GW84" s="213" t="s">
        <v>383</v>
      </c>
      <c r="GX84" s="215" t="e">
        <v>#DIV/0!</v>
      </c>
      <c r="HA84" s="224"/>
      <c r="HB84" s="224"/>
      <c r="HC84" s="224"/>
      <c r="HM84" s="236"/>
      <c r="HP84" s="224"/>
      <c r="HT84" s="236"/>
      <c r="ID84" s="237"/>
      <c r="IJ84" s="224"/>
      <c r="IK84" s="237"/>
      <c r="IL84" s="224"/>
    </row>
    <row r="85" spans="3:246" s="223" customFormat="1">
      <c r="C85" s="224"/>
      <c r="D85" s="224"/>
      <c r="E85" s="224"/>
      <c r="F85" s="224"/>
      <c r="G85" s="222"/>
      <c r="H85" s="224"/>
      <c r="I85" s="224"/>
      <c r="J85" s="224"/>
      <c r="K85" s="224"/>
      <c r="L85" s="224"/>
      <c r="M85" s="224"/>
      <c r="N85" s="224"/>
      <c r="O85" s="224"/>
      <c r="P85" s="224"/>
      <c r="Q85" s="224"/>
      <c r="R85" s="224"/>
      <c r="S85" s="213"/>
      <c r="T85" s="213"/>
      <c r="U85" s="213"/>
      <c r="V85" s="213"/>
      <c r="W85" s="213"/>
      <c r="X85" s="213"/>
      <c r="Y85" s="222"/>
      <c r="Z85" s="225"/>
      <c r="AA85" s="225"/>
      <c r="AB85" s="226"/>
      <c r="AC85" s="226"/>
      <c r="AD85" s="227"/>
      <c r="AE85" s="228"/>
      <c r="AF85" s="228"/>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30"/>
      <c r="BC85" s="230"/>
      <c r="BD85" s="230"/>
      <c r="BE85" s="230"/>
      <c r="BF85" s="230"/>
      <c r="BG85" s="230"/>
      <c r="BH85" s="230"/>
      <c r="BI85" s="230"/>
      <c r="BJ85" s="230"/>
      <c r="BK85" s="230"/>
      <c r="BL85" s="230"/>
      <c r="BM85" s="230"/>
      <c r="BN85" s="230"/>
      <c r="BO85" s="230"/>
      <c r="BP85" s="230"/>
      <c r="BQ85" s="230"/>
      <c r="BR85" s="230"/>
      <c r="BS85" s="230"/>
      <c r="BT85" s="230"/>
      <c r="BU85" s="230"/>
      <c r="BV85" s="231"/>
      <c r="BW85" s="231"/>
      <c r="BX85" s="231"/>
      <c r="BY85" s="230"/>
      <c r="BZ85" s="230"/>
      <c r="CA85" s="230"/>
      <c r="CB85" s="231"/>
      <c r="CC85" s="230"/>
      <c r="CD85" s="231"/>
      <c r="CE85" s="230"/>
      <c r="CF85" s="230"/>
      <c r="CG85" s="230"/>
      <c r="CH85" s="232"/>
      <c r="CI85" s="230"/>
      <c r="CJ85" s="230"/>
      <c r="CK85" s="230"/>
      <c r="CL85" s="230"/>
      <c r="CM85" s="230"/>
      <c r="CN85" s="232"/>
      <c r="CO85" s="230"/>
      <c r="CP85" s="230"/>
      <c r="CQ85" s="230"/>
      <c r="CR85" s="233"/>
      <c r="CS85" s="233"/>
      <c r="CT85" s="234"/>
      <c r="CU85" s="235"/>
      <c r="CV85" s="234"/>
      <c r="CW85" s="233"/>
      <c r="CX85" s="233"/>
      <c r="CY85" s="233"/>
      <c r="DB85" s="224"/>
      <c r="DE85" s="224"/>
      <c r="DF85" s="224"/>
      <c r="DG85" s="224">
        <v>0</v>
      </c>
      <c r="DH85" s="215" t="e">
        <v>#DIV/0!</v>
      </c>
      <c r="DI85" s="212"/>
      <c r="DJ85" s="212"/>
      <c r="DK85" s="213"/>
      <c r="DL85" s="213"/>
      <c r="DM85" s="212"/>
      <c r="DN85" s="213"/>
      <c r="DO85" s="212"/>
      <c r="DP85" s="212"/>
      <c r="DQ85" s="212"/>
      <c r="DR85" s="212"/>
      <c r="DS85" s="213"/>
      <c r="DT85" s="213"/>
      <c r="DU85" s="212"/>
      <c r="DV85" s="212"/>
      <c r="DW85" s="212"/>
      <c r="DX85" s="212"/>
      <c r="DY85" s="212"/>
      <c r="DZ85" s="212"/>
      <c r="EA85" s="212"/>
      <c r="EB85" s="212"/>
      <c r="EC85" s="212"/>
      <c r="ED85" s="212"/>
      <c r="EE85" s="212"/>
      <c r="EF85" s="212"/>
      <c r="EG85" s="213"/>
      <c r="EH85" s="212"/>
      <c r="EI85" s="212"/>
      <c r="EJ85" s="212"/>
      <c r="EK85" s="212"/>
      <c r="EL85" s="212"/>
      <c r="EM85" s="212"/>
      <c r="EN85" s="212"/>
      <c r="EO85" s="212"/>
      <c r="EP85" s="212"/>
      <c r="EQ85" s="212"/>
      <c r="ER85" s="212"/>
      <c r="ES85" s="212"/>
      <c r="ET85" s="212"/>
      <c r="EU85" s="212"/>
      <c r="EV85" s="212"/>
      <c r="EW85" s="212"/>
      <c r="EX85" s="212"/>
      <c r="EY85" s="212"/>
      <c r="EZ85" s="212"/>
      <c r="FA85" s="212"/>
      <c r="FB85" s="212"/>
      <c r="FC85" s="212"/>
      <c r="FD85" s="212"/>
      <c r="FE85" s="212"/>
      <c r="FF85" s="212"/>
      <c r="FG85" s="212"/>
      <c r="FH85" s="212"/>
      <c r="FI85" s="212"/>
      <c r="FJ85" s="212"/>
      <c r="FK85" s="212"/>
      <c r="FL85" s="212"/>
      <c r="FM85" s="216"/>
      <c r="FN85" s="212"/>
      <c r="FO85" s="212"/>
      <c r="FP85" s="212"/>
      <c r="FQ85" s="212"/>
      <c r="FR85" s="212"/>
      <c r="FS85" s="212"/>
      <c r="FT85" s="212"/>
      <c r="FU85" s="212"/>
      <c r="FV85" s="212"/>
      <c r="FW85" s="212"/>
      <c r="FX85" s="212"/>
      <c r="FY85" s="212"/>
      <c r="FZ85" s="212"/>
      <c r="GA85" s="212"/>
      <c r="GB85" s="212"/>
      <c r="GC85" s="212"/>
      <c r="GD85" s="212"/>
      <c r="GE85" s="212"/>
      <c r="GF85" s="213"/>
      <c r="GG85" s="214"/>
      <c r="GH85" s="213"/>
      <c r="GI85" s="212"/>
      <c r="GJ85" s="212"/>
      <c r="GK85" s="212"/>
      <c r="GL85" s="212"/>
      <c r="GM85" s="212"/>
      <c r="GN85" s="213"/>
      <c r="GO85" s="213"/>
      <c r="GP85" s="212"/>
      <c r="GQ85" s="213" t="s">
        <v>382</v>
      </c>
      <c r="GR85" s="212">
        <v>0</v>
      </c>
      <c r="GS85" s="213"/>
      <c r="GT85" s="213"/>
      <c r="GU85" s="213"/>
      <c r="GV85" s="213"/>
      <c r="GW85" s="213" t="s">
        <v>383</v>
      </c>
      <c r="GX85" s="215" t="e">
        <v>#DIV/0!</v>
      </c>
      <c r="HA85" s="224"/>
      <c r="HB85" s="224"/>
      <c r="HC85" s="224"/>
      <c r="HM85" s="236"/>
      <c r="HP85" s="224"/>
      <c r="HT85" s="236"/>
      <c r="ID85" s="237"/>
      <c r="IJ85" s="224"/>
      <c r="IK85" s="237"/>
      <c r="IL85" s="224"/>
    </row>
    <row r="86" spans="3:246" s="223" customFormat="1">
      <c r="C86" s="224"/>
      <c r="D86" s="224"/>
      <c r="E86" s="224"/>
      <c r="F86" s="224"/>
      <c r="G86" s="222"/>
      <c r="H86" s="224"/>
      <c r="I86" s="224"/>
      <c r="J86" s="224"/>
      <c r="K86" s="224"/>
      <c r="L86" s="224"/>
      <c r="M86" s="224"/>
      <c r="N86" s="224"/>
      <c r="O86" s="224"/>
      <c r="P86" s="224"/>
      <c r="Q86" s="224"/>
      <c r="R86" s="224"/>
      <c r="S86" s="213"/>
      <c r="T86" s="213"/>
      <c r="U86" s="213"/>
      <c r="V86" s="213"/>
      <c r="W86" s="213"/>
      <c r="X86" s="213"/>
      <c r="Y86" s="222"/>
      <c r="Z86" s="225"/>
      <c r="AA86" s="225"/>
      <c r="AB86" s="226"/>
      <c r="AC86" s="226"/>
      <c r="AD86" s="227"/>
      <c r="AE86" s="228"/>
      <c r="AF86" s="228"/>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30"/>
      <c r="BC86" s="230"/>
      <c r="BD86" s="230"/>
      <c r="BE86" s="230"/>
      <c r="BF86" s="230"/>
      <c r="BG86" s="230"/>
      <c r="BH86" s="230"/>
      <c r="BI86" s="230"/>
      <c r="BJ86" s="230"/>
      <c r="BK86" s="230"/>
      <c r="BL86" s="230"/>
      <c r="BM86" s="230"/>
      <c r="BN86" s="230"/>
      <c r="BO86" s="230"/>
      <c r="BP86" s="230"/>
      <c r="BQ86" s="230"/>
      <c r="BR86" s="230"/>
      <c r="BS86" s="230"/>
      <c r="BT86" s="230"/>
      <c r="BU86" s="230"/>
      <c r="BV86" s="231"/>
      <c r="BW86" s="231"/>
      <c r="BX86" s="231"/>
      <c r="BY86" s="230"/>
      <c r="BZ86" s="230"/>
      <c r="CA86" s="230"/>
      <c r="CB86" s="231"/>
      <c r="CC86" s="230"/>
      <c r="CD86" s="231"/>
      <c r="CE86" s="230"/>
      <c r="CF86" s="230"/>
      <c r="CG86" s="230"/>
      <c r="CH86" s="232"/>
      <c r="CI86" s="230"/>
      <c r="CJ86" s="230"/>
      <c r="CK86" s="230"/>
      <c r="CL86" s="230"/>
      <c r="CM86" s="230"/>
      <c r="CN86" s="232"/>
      <c r="CO86" s="230"/>
      <c r="CP86" s="230"/>
      <c r="CQ86" s="230"/>
      <c r="CR86" s="233"/>
      <c r="CS86" s="233"/>
      <c r="CT86" s="234"/>
      <c r="CU86" s="235"/>
      <c r="CV86" s="234"/>
      <c r="CW86" s="233"/>
      <c r="CX86" s="233"/>
      <c r="CY86" s="233"/>
      <c r="DB86" s="224"/>
      <c r="DE86" s="224"/>
      <c r="DF86" s="224"/>
      <c r="DG86" s="224">
        <v>0</v>
      </c>
      <c r="DH86" s="215" t="e">
        <v>#DIV/0!</v>
      </c>
      <c r="DI86" s="212"/>
      <c r="DJ86" s="212"/>
      <c r="DK86" s="213"/>
      <c r="DL86" s="213"/>
      <c r="DM86" s="212"/>
      <c r="DN86" s="213"/>
      <c r="DO86" s="212"/>
      <c r="DP86" s="212"/>
      <c r="DQ86" s="212"/>
      <c r="DR86" s="212"/>
      <c r="DS86" s="213"/>
      <c r="DT86" s="213"/>
      <c r="DU86" s="212"/>
      <c r="DV86" s="212"/>
      <c r="DW86" s="212"/>
      <c r="DX86" s="212"/>
      <c r="DY86" s="212"/>
      <c r="DZ86" s="212"/>
      <c r="EA86" s="212"/>
      <c r="EB86" s="212"/>
      <c r="EC86" s="212"/>
      <c r="ED86" s="212"/>
      <c r="EE86" s="212"/>
      <c r="EF86" s="212"/>
      <c r="EG86" s="213"/>
      <c r="EH86" s="212"/>
      <c r="EI86" s="212"/>
      <c r="EJ86" s="212"/>
      <c r="EK86" s="212"/>
      <c r="EL86" s="212"/>
      <c r="EM86" s="212"/>
      <c r="EN86" s="212"/>
      <c r="EO86" s="212"/>
      <c r="EP86" s="212"/>
      <c r="EQ86" s="212"/>
      <c r="ER86" s="212"/>
      <c r="ES86" s="212"/>
      <c r="ET86" s="212"/>
      <c r="EU86" s="212"/>
      <c r="EV86" s="212"/>
      <c r="EW86" s="212"/>
      <c r="EX86" s="212"/>
      <c r="EY86" s="212"/>
      <c r="EZ86" s="212"/>
      <c r="FA86" s="212"/>
      <c r="FB86" s="212"/>
      <c r="FC86" s="212"/>
      <c r="FD86" s="212"/>
      <c r="FE86" s="212"/>
      <c r="FF86" s="212"/>
      <c r="FG86" s="212"/>
      <c r="FH86" s="212"/>
      <c r="FI86" s="212"/>
      <c r="FJ86" s="212"/>
      <c r="FK86" s="212"/>
      <c r="FL86" s="212"/>
      <c r="FM86" s="216"/>
      <c r="FN86" s="212"/>
      <c r="FO86" s="212"/>
      <c r="FP86" s="212"/>
      <c r="FQ86" s="212"/>
      <c r="FR86" s="212"/>
      <c r="FS86" s="212"/>
      <c r="FT86" s="212"/>
      <c r="FU86" s="212"/>
      <c r="FV86" s="212"/>
      <c r="FW86" s="212"/>
      <c r="FX86" s="212"/>
      <c r="FY86" s="212"/>
      <c r="FZ86" s="212"/>
      <c r="GA86" s="212"/>
      <c r="GB86" s="212"/>
      <c r="GC86" s="212"/>
      <c r="GD86" s="212"/>
      <c r="GE86" s="212"/>
      <c r="GF86" s="213"/>
      <c r="GG86" s="214"/>
      <c r="GH86" s="213"/>
      <c r="GI86" s="212"/>
      <c r="GJ86" s="212"/>
      <c r="GK86" s="212"/>
      <c r="GL86" s="212"/>
      <c r="GM86" s="212"/>
      <c r="GN86" s="213"/>
      <c r="GO86" s="213"/>
      <c r="GP86" s="212"/>
      <c r="GQ86" s="213" t="s">
        <v>382</v>
      </c>
      <c r="GR86" s="212">
        <v>0</v>
      </c>
      <c r="GS86" s="213"/>
      <c r="GT86" s="213"/>
      <c r="GU86" s="213"/>
      <c r="GV86" s="213"/>
      <c r="GW86" s="213" t="s">
        <v>383</v>
      </c>
      <c r="GX86" s="215" t="e">
        <v>#DIV/0!</v>
      </c>
      <c r="HA86" s="224"/>
      <c r="HB86" s="224"/>
      <c r="HC86" s="224"/>
      <c r="HM86" s="236"/>
      <c r="HP86" s="224"/>
      <c r="HT86" s="236"/>
      <c r="ID86" s="237"/>
      <c r="IJ86" s="224"/>
      <c r="IK86" s="237"/>
      <c r="IL86" s="224"/>
    </row>
    <row r="87" spans="3:246" s="223" customFormat="1">
      <c r="C87" s="224"/>
      <c r="D87" s="224"/>
      <c r="E87" s="224"/>
      <c r="F87" s="224"/>
      <c r="G87" s="222"/>
      <c r="H87" s="224"/>
      <c r="I87" s="224"/>
      <c r="J87" s="224"/>
      <c r="K87" s="224"/>
      <c r="L87" s="224"/>
      <c r="M87" s="224"/>
      <c r="N87" s="224"/>
      <c r="O87" s="224"/>
      <c r="P87" s="224"/>
      <c r="Q87" s="224"/>
      <c r="R87" s="224"/>
      <c r="S87" s="213"/>
      <c r="T87" s="213"/>
      <c r="U87" s="213"/>
      <c r="V87" s="213"/>
      <c r="W87" s="213"/>
      <c r="X87" s="213"/>
      <c r="Y87" s="222"/>
      <c r="Z87" s="225"/>
      <c r="AA87" s="225"/>
      <c r="AB87" s="226"/>
      <c r="AC87" s="226"/>
      <c r="AD87" s="227"/>
      <c r="AE87" s="228"/>
      <c r="AF87" s="228"/>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30"/>
      <c r="BC87" s="230"/>
      <c r="BD87" s="230"/>
      <c r="BE87" s="230"/>
      <c r="BF87" s="230"/>
      <c r="BG87" s="230"/>
      <c r="BH87" s="230"/>
      <c r="BI87" s="230"/>
      <c r="BJ87" s="230"/>
      <c r="BK87" s="230"/>
      <c r="BL87" s="230"/>
      <c r="BM87" s="230"/>
      <c r="BN87" s="230"/>
      <c r="BO87" s="230"/>
      <c r="BP87" s="230"/>
      <c r="BQ87" s="230"/>
      <c r="BR87" s="230"/>
      <c r="BS87" s="230"/>
      <c r="BT87" s="230"/>
      <c r="BU87" s="230"/>
      <c r="BV87" s="231"/>
      <c r="BW87" s="231"/>
      <c r="BX87" s="231"/>
      <c r="BY87" s="230"/>
      <c r="BZ87" s="230"/>
      <c r="CA87" s="230"/>
      <c r="CB87" s="231"/>
      <c r="CC87" s="230"/>
      <c r="CD87" s="231"/>
      <c r="CE87" s="230"/>
      <c r="CF87" s="230"/>
      <c r="CG87" s="230"/>
      <c r="CH87" s="232"/>
      <c r="CI87" s="230"/>
      <c r="CJ87" s="230"/>
      <c r="CK87" s="230"/>
      <c r="CL87" s="230"/>
      <c r="CM87" s="230"/>
      <c r="CN87" s="232"/>
      <c r="CO87" s="230"/>
      <c r="CP87" s="230"/>
      <c r="CQ87" s="230"/>
      <c r="CR87" s="233"/>
      <c r="CS87" s="233"/>
      <c r="CT87" s="234"/>
      <c r="CU87" s="235"/>
      <c r="CV87" s="234"/>
      <c r="CW87" s="233"/>
      <c r="CX87" s="233"/>
      <c r="CY87" s="233"/>
      <c r="DB87" s="224"/>
      <c r="DE87" s="224"/>
      <c r="DF87" s="224"/>
      <c r="DG87" s="224">
        <v>0</v>
      </c>
      <c r="DH87" s="215" t="e">
        <v>#DIV/0!</v>
      </c>
      <c r="DI87" s="212"/>
      <c r="DJ87" s="212"/>
      <c r="DK87" s="213"/>
      <c r="DL87" s="213"/>
      <c r="DM87" s="212"/>
      <c r="DN87" s="213"/>
      <c r="DO87" s="212"/>
      <c r="DP87" s="212"/>
      <c r="DQ87" s="212"/>
      <c r="DR87" s="212"/>
      <c r="DS87" s="213"/>
      <c r="DT87" s="213"/>
      <c r="DU87" s="212"/>
      <c r="DV87" s="212"/>
      <c r="DW87" s="212"/>
      <c r="DX87" s="212"/>
      <c r="DY87" s="212"/>
      <c r="DZ87" s="212"/>
      <c r="EA87" s="212"/>
      <c r="EB87" s="212"/>
      <c r="EC87" s="212"/>
      <c r="ED87" s="212"/>
      <c r="EE87" s="212"/>
      <c r="EF87" s="212"/>
      <c r="EG87" s="213"/>
      <c r="EH87" s="212"/>
      <c r="EI87" s="212"/>
      <c r="EJ87" s="212"/>
      <c r="EK87" s="212"/>
      <c r="EL87" s="212"/>
      <c r="EM87" s="212"/>
      <c r="EN87" s="212"/>
      <c r="EO87" s="212"/>
      <c r="EP87" s="212"/>
      <c r="EQ87" s="212"/>
      <c r="ER87" s="212"/>
      <c r="ES87" s="212"/>
      <c r="ET87" s="212"/>
      <c r="EU87" s="212"/>
      <c r="EV87" s="212"/>
      <c r="EW87" s="212"/>
      <c r="EX87" s="212"/>
      <c r="EY87" s="212"/>
      <c r="EZ87" s="212"/>
      <c r="FA87" s="212"/>
      <c r="FB87" s="212"/>
      <c r="FC87" s="212"/>
      <c r="FD87" s="212"/>
      <c r="FE87" s="212"/>
      <c r="FF87" s="212"/>
      <c r="FG87" s="212"/>
      <c r="FH87" s="212"/>
      <c r="FI87" s="212"/>
      <c r="FJ87" s="212"/>
      <c r="FK87" s="212"/>
      <c r="FL87" s="212"/>
      <c r="FM87" s="216"/>
      <c r="FN87" s="212"/>
      <c r="FO87" s="212"/>
      <c r="FP87" s="212"/>
      <c r="FQ87" s="212"/>
      <c r="FR87" s="212"/>
      <c r="FS87" s="212"/>
      <c r="FT87" s="212"/>
      <c r="FU87" s="212"/>
      <c r="FV87" s="212"/>
      <c r="FW87" s="212"/>
      <c r="FX87" s="212"/>
      <c r="FY87" s="212"/>
      <c r="FZ87" s="212"/>
      <c r="GA87" s="212"/>
      <c r="GB87" s="212"/>
      <c r="GC87" s="212"/>
      <c r="GD87" s="212"/>
      <c r="GE87" s="212"/>
      <c r="GF87" s="213"/>
      <c r="GG87" s="214"/>
      <c r="GH87" s="213"/>
      <c r="GI87" s="212"/>
      <c r="GJ87" s="212"/>
      <c r="GK87" s="212"/>
      <c r="GL87" s="212"/>
      <c r="GM87" s="212"/>
      <c r="GN87" s="213"/>
      <c r="GO87" s="213"/>
      <c r="GP87" s="212"/>
      <c r="GQ87" s="213">
        <v>7065</v>
      </c>
      <c r="GR87" s="212">
        <v>0</v>
      </c>
      <c r="GS87" s="213"/>
      <c r="GT87" s="213"/>
      <c r="GU87" s="213"/>
      <c r="GV87" s="213"/>
      <c r="GW87" s="213" t="s">
        <v>384</v>
      </c>
      <c r="GX87" s="215" t="e">
        <v>#DIV/0!</v>
      </c>
      <c r="HA87" s="224"/>
      <c r="HB87" s="224"/>
      <c r="HC87" s="224"/>
      <c r="HM87" s="236"/>
      <c r="HP87" s="224"/>
      <c r="HT87" s="236"/>
      <c r="ID87" s="237"/>
      <c r="IJ87" s="224"/>
      <c r="IK87" s="237"/>
      <c r="IL87" s="224"/>
    </row>
    <row r="88" spans="3:246" s="223" customFormat="1">
      <c r="C88" s="224"/>
      <c r="D88" s="224"/>
      <c r="E88" s="224"/>
      <c r="F88" s="224"/>
      <c r="G88" s="222"/>
      <c r="H88" s="224"/>
      <c r="I88" s="224"/>
      <c r="J88" s="224"/>
      <c r="K88" s="224"/>
      <c r="L88" s="224"/>
      <c r="M88" s="224"/>
      <c r="N88" s="224"/>
      <c r="O88" s="224"/>
      <c r="P88" s="224"/>
      <c r="Q88" s="224"/>
      <c r="R88" s="224"/>
      <c r="S88" s="213"/>
      <c r="T88" s="213"/>
      <c r="U88" s="213"/>
      <c r="V88" s="213"/>
      <c r="W88" s="213"/>
      <c r="X88" s="213"/>
      <c r="Y88" s="222"/>
      <c r="Z88" s="225"/>
      <c r="AA88" s="225"/>
      <c r="AB88" s="226"/>
      <c r="AC88" s="226"/>
      <c r="AD88" s="227"/>
      <c r="AE88" s="228"/>
      <c r="AF88" s="228"/>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30"/>
      <c r="BC88" s="230"/>
      <c r="BD88" s="230"/>
      <c r="BE88" s="230"/>
      <c r="BF88" s="230"/>
      <c r="BG88" s="230"/>
      <c r="BH88" s="230"/>
      <c r="BI88" s="230"/>
      <c r="BJ88" s="230"/>
      <c r="BK88" s="230"/>
      <c r="BL88" s="230"/>
      <c r="BM88" s="230"/>
      <c r="BN88" s="230"/>
      <c r="BO88" s="230"/>
      <c r="BP88" s="230"/>
      <c r="BQ88" s="230"/>
      <c r="BR88" s="230"/>
      <c r="BS88" s="230"/>
      <c r="BT88" s="230"/>
      <c r="BU88" s="230"/>
      <c r="BV88" s="231"/>
      <c r="BW88" s="231"/>
      <c r="BX88" s="231"/>
      <c r="BY88" s="230"/>
      <c r="BZ88" s="230"/>
      <c r="CA88" s="230"/>
      <c r="CB88" s="231"/>
      <c r="CC88" s="230"/>
      <c r="CD88" s="231"/>
      <c r="CE88" s="230"/>
      <c r="CF88" s="230"/>
      <c r="CG88" s="230"/>
      <c r="CH88" s="232"/>
      <c r="CI88" s="230"/>
      <c r="CJ88" s="230"/>
      <c r="CK88" s="230"/>
      <c r="CL88" s="230"/>
      <c r="CM88" s="230"/>
      <c r="CN88" s="232"/>
      <c r="CO88" s="230"/>
      <c r="CP88" s="230"/>
      <c r="CQ88" s="230"/>
      <c r="CR88" s="233"/>
      <c r="CS88" s="233"/>
      <c r="CT88" s="234"/>
      <c r="CU88" s="235"/>
      <c r="CV88" s="234"/>
      <c r="CW88" s="233"/>
      <c r="CX88" s="233"/>
      <c r="CY88" s="233"/>
      <c r="DB88" s="224"/>
      <c r="DE88" s="224"/>
      <c r="DF88" s="224"/>
      <c r="DG88" s="224">
        <v>0</v>
      </c>
      <c r="DH88" s="215" t="e">
        <v>#DIV/0!</v>
      </c>
      <c r="DI88" s="212"/>
      <c r="DJ88" s="212"/>
      <c r="DK88" s="213"/>
      <c r="DL88" s="213"/>
      <c r="DM88" s="212"/>
      <c r="DN88" s="213"/>
      <c r="DO88" s="212"/>
      <c r="DP88" s="212"/>
      <c r="DQ88" s="212"/>
      <c r="DR88" s="212"/>
      <c r="DS88" s="213"/>
      <c r="DT88" s="213"/>
      <c r="DU88" s="212"/>
      <c r="DV88" s="212"/>
      <c r="DW88" s="212"/>
      <c r="DX88" s="212"/>
      <c r="DY88" s="212"/>
      <c r="DZ88" s="212"/>
      <c r="EA88" s="212"/>
      <c r="EB88" s="212"/>
      <c r="EC88" s="212"/>
      <c r="ED88" s="212"/>
      <c r="EE88" s="212"/>
      <c r="EF88" s="212"/>
      <c r="EG88" s="213"/>
      <c r="EH88" s="212"/>
      <c r="EI88" s="212"/>
      <c r="EJ88" s="212"/>
      <c r="EK88" s="212"/>
      <c r="EL88" s="212"/>
      <c r="EM88" s="212"/>
      <c r="EN88" s="212"/>
      <c r="EO88" s="212"/>
      <c r="EP88" s="212"/>
      <c r="EQ88" s="212"/>
      <c r="ER88" s="212"/>
      <c r="ES88" s="212"/>
      <c r="ET88" s="212"/>
      <c r="EU88" s="212"/>
      <c r="EV88" s="212"/>
      <c r="EW88" s="212"/>
      <c r="EX88" s="212"/>
      <c r="EY88" s="212"/>
      <c r="EZ88" s="212"/>
      <c r="FA88" s="212"/>
      <c r="FB88" s="212"/>
      <c r="FC88" s="212"/>
      <c r="FD88" s="212"/>
      <c r="FE88" s="212"/>
      <c r="FF88" s="212"/>
      <c r="FG88" s="212"/>
      <c r="FH88" s="212"/>
      <c r="FI88" s="212"/>
      <c r="FJ88" s="212"/>
      <c r="FK88" s="212"/>
      <c r="FL88" s="212"/>
      <c r="FM88" s="216"/>
      <c r="FN88" s="212"/>
      <c r="FO88" s="212"/>
      <c r="FP88" s="212"/>
      <c r="FQ88" s="212"/>
      <c r="FR88" s="212"/>
      <c r="FS88" s="212"/>
      <c r="FT88" s="212"/>
      <c r="FU88" s="212"/>
      <c r="FV88" s="212"/>
      <c r="FW88" s="212"/>
      <c r="FX88" s="212"/>
      <c r="FY88" s="212"/>
      <c r="FZ88" s="212"/>
      <c r="GA88" s="212"/>
      <c r="GB88" s="212"/>
      <c r="GC88" s="212"/>
      <c r="GD88" s="212"/>
      <c r="GE88" s="212"/>
      <c r="GF88" s="213"/>
      <c r="GG88" s="214"/>
      <c r="GH88" s="213"/>
      <c r="GI88" s="212"/>
      <c r="GJ88" s="212"/>
      <c r="GK88" s="212"/>
      <c r="GL88" s="212"/>
      <c r="GM88" s="212"/>
      <c r="GN88" s="213"/>
      <c r="GO88" s="213"/>
      <c r="GP88" s="212"/>
      <c r="GQ88" s="213">
        <v>7066</v>
      </c>
      <c r="GR88" s="212">
        <v>0</v>
      </c>
      <c r="GS88" s="213"/>
      <c r="GT88" s="213"/>
      <c r="GU88" s="213"/>
      <c r="GV88" s="213"/>
      <c r="GW88" s="213" t="s">
        <v>385</v>
      </c>
      <c r="GX88" s="215" t="e">
        <v>#DIV/0!</v>
      </c>
      <c r="HA88" s="224"/>
      <c r="HB88" s="224"/>
      <c r="HC88" s="224"/>
      <c r="HM88" s="236"/>
      <c r="HP88" s="224"/>
      <c r="HT88" s="236"/>
      <c r="ID88" s="237"/>
      <c r="IJ88" s="224"/>
      <c r="IK88" s="237"/>
      <c r="IL88" s="224"/>
    </row>
    <row r="89" spans="3:246" s="223" customFormat="1">
      <c r="C89" s="224"/>
      <c r="D89" s="224"/>
      <c r="E89" s="224"/>
      <c r="F89" s="224"/>
      <c r="G89" s="222"/>
      <c r="H89" s="224"/>
      <c r="I89" s="224"/>
      <c r="J89" s="224"/>
      <c r="K89" s="224"/>
      <c r="L89" s="224"/>
      <c r="M89" s="224"/>
      <c r="N89" s="224"/>
      <c r="O89" s="224"/>
      <c r="P89" s="224"/>
      <c r="Q89" s="224"/>
      <c r="R89" s="224"/>
      <c r="S89" s="213"/>
      <c r="T89" s="213"/>
      <c r="U89" s="213"/>
      <c r="V89" s="213"/>
      <c r="W89" s="213"/>
      <c r="X89" s="213"/>
      <c r="Y89" s="222"/>
      <c r="Z89" s="225"/>
      <c r="AA89" s="225"/>
      <c r="AB89" s="226"/>
      <c r="AC89" s="226"/>
      <c r="AD89" s="227"/>
      <c r="AE89" s="228"/>
      <c r="AF89" s="228"/>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30"/>
      <c r="BC89" s="230"/>
      <c r="BD89" s="230"/>
      <c r="BE89" s="230"/>
      <c r="BF89" s="230"/>
      <c r="BG89" s="230"/>
      <c r="BH89" s="230"/>
      <c r="BI89" s="230"/>
      <c r="BJ89" s="230"/>
      <c r="BK89" s="230"/>
      <c r="BL89" s="230"/>
      <c r="BM89" s="230"/>
      <c r="BN89" s="230"/>
      <c r="BO89" s="230"/>
      <c r="BP89" s="230"/>
      <c r="BQ89" s="230"/>
      <c r="BR89" s="230"/>
      <c r="BS89" s="230"/>
      <c r="BT89" s="230"/>
      <c r="BU89" s="230"/>
      <c r="BV89" s="231"/>
      <c r="BW89" s="231"/>
      <c r="BX89" s="231"/>
      <c r="BY89" s="230"/>
      <c r="BZ89" s="230"/>
      <c r="CA89" s="230"/>
      <c r="CB89" s="231"/>
      <c r="CC89" s="230"/>
      <c r="CD89" s="231"/>
      <c r="CE89" s="230"/>
      <c r="CF89" s="230"/>
      <c r="CG89" s="230"/>
      <c r="CH89" s="232"/>
      <c r="CI89" s="230"/>
      <c r="CJ89" s="230"/>
      <c r="CK89" s="230"/>
      <c r="CL89" s="230"/>
      <c r="CM89" s="230"/>
      <c r="CN89" s="232"/>
      <c r="CO89" s="230"/>
      <c r="CP89" s="230"/>
      <c r="CQ89" s="230"/>
      <c r="CR89" s="233"/>
      <c r="CS89" s="233"/>
      <c r="CT89" s="234"/>
      <c r="CU89" s="235"/>
      <c r="CV89" s="234"/>
      <c r="CW89" s="233"/>
      <c r="CX89" s="233"/>
      <c r="CY89" s="233"/>
      <c r="DB89" s="224"/>
      <c r="DE89" s="224"/>
      <c r="DF89" s="224"/>
      <c r="DG89" s="224">
        <v>0</v>
      </c>
      <c r="DH89" s="215" t="e">
        <v>#DIV/0!</v>
      </c>
      <c r="DI89" s="212"/>
      <c r="DJ89" s="212"/>
      <c r="DK89" s="213"/>
      <c r="DL89" s="213"/>
      <c r="DM89" s="212"/>
      <c r="DN89" s="213"/>
      <c r="DO89" s="212"/>
      <c r="DP89" s="212"/>
      <c r="DQ89" s="212"/>
      <c r="DR89" s="212"/>
      <c r="DS89" s="213"/>
      <c r="DT89" s="213"/>
      <c r="DU89" s="212"/>
      <c r="DV89" s="212"/>
      <c r="DW89" s="212"/>
      <c r="DX89" s="212"/>
      <c r="DY89" s="212"/>
      <c r="DZ89" s="212"/>
      <c r="EA89" s="212"/>
      <c r="EB89" s="212"/>
      <c r="EC89" s="212"/>
      <c r="ED89" s="212"/>
      <c r="EE89" s="212"/>
      <c r="EF89" s="212"/>
      <c r="EG89" s="213"/>
      <c r="EH89" s="212"/>
      <c r="EI89" s="212"/>
      <c r="EJ89" s="212"/>
      <c r="EK89" s="212"/>
      <c r="EL89" s="212"/>
      <c r="EM89" s="212"/>
      <c r="EN89" s="212"/>
      <c r="EO89" s="212"/>
      <c r="EP89" s="212"/>
      <c r="EQ89" s="212"/>
      <c r="ER89" s="212"/>
      <c r="ES89" s="212"/>
      <c r="ET89" s="212"/>
      <c r="EU89" s="212"/>
      <c r="EV89" s="212"/>
      <c r="EW89" s="212"/>
      <c r="EX89" s="212"/>
      <c r="EY89" s="212"/>
      <c r="EZ89" s="212"/>
      <c r="FA89" s="212"/>
      <c r="FB89" s="212"/>
      <c r="FC89" s="212"/>
      <c r="FD89" s="212"/>
      <c r="FE89" s="212"/>
      <c r="FF89" s="212"/>
      <c r="FG89" s="212"/>
      <c r="FH89" s="212"/>
      <c r="FI89" s="212"/>
      <c r="FJ89" s="212"/>
      <c r="FK89" s="212"/>
      <c r="FL89" s="212"/>
      <c r="FM89" s="216"/>
      <c r="FN89" s="212"/>
      <c r="FO89" s="212"/>
      <c r="FP89" s="212"/>
      <c r="FQ89" s="212"/>
      <c r="FR89" s="212"/>
      <c r="FS89" s="212"/>
      <c r="FT89" s="212"/>
      <c r="FU89" s="212"/>
      <c r="FV89" s="212"/>
      <c r="FW89" s="212"/>
      <c r="FX89" s="212"/>
      <c r="FY89" s="212"/>
      <c r="FZ89" s="212"/>
      <c r="GA89" s="212"/>
      <c r="GB89" s="212"/>
      <c r="GC89" s="212"/>
      <c r="GD89" s="212"/>
      <c r="GE89" s="212"/>
      <c r="GF89" s="213"/>
      <c r="GG89" s="214"/>
      <c r="GH89" s="213"/>
      <c r="GI89" s="212"/>
      <c r="GJ89" s="212"/>
      <c r="GK89" s="212"/>
      <c r="GL89" s="212"/>
      <c r="GM89" s="212"/>
      <c r="GN89" s="213"/>
      <c r="GO89" s="213"/>
      <c r="GP89" s="212"/>
      <c r="GQ89" s="213">
        <v>7067</v>
      </c>
      <c r="GR89" s="212">
        <v>0</v>
      </c>
      <c r="GS89" s="213"/>
      <c r="GT89" s="213"/>
      <c r="GU89" s="213"/>
      <c r="GV89" s="213"/>
      <c r="GW89" s="213" t="s">
        <v>19</v>
      </c>
      <c r="GX89" s="215" t="e">
        <v>#DIV/0!</v>
      </c>
      <c r="HA89" s="224"/>
      <c r="HB89" s="224"/>
      <c r="HC89" s="224"/>
      <c r="HM89" s="236"/>
      <c r="HP89" s="224"/>
      <c r="HT89" s="236"/>
      <c r="ID89" s="237"/>
      <c r="IJ89" s="224"/>
      <c r="IK89" s="237"/>
      <c r="IL89" s="224"/>
    </row>
    <row r="90" spans="3:246" s="223" customFormat="1">
      <c r="C90" s="224"/>
      <c r="D90" s="224"/>
      <c r="E90" s="224"/>
      <c r="F90" s="224"/>
      <c r="G90" s="222"/>
      <c r="H90" s="224"/>
      <c r="I90" s="224"/>
      <c r="J90" s="224"/>
      <c r="K90" s="224"/>
      <c r="L90" s="224"/>
      <c r="M90" s="224"/>
      <c r="N90" s="224"/>
      <c r="O90" s="224"/>
      <c r="P90" s="224"/>
      <c r="Q90" s="224"/>
      <c r="R90" s="224"/>
      <c r="S90" s="213"/>
      <c r="T90" s="213"/>
      <c r="U90" s="213"/>
      <c r="V90" s="213"/>
      <c r="W90" s="213"/>
      <c r="X90" s="213"/>
      <c r="Y90" s="222"/>
      <c r="Z90" s="225"/>
      <c r="AA90" s="225"/>
      <c r="AB90" s="226"/>
      <c r="AC90" s="226"/>
      <c r="AD90" s="227"/>
      <c r="AE90" s="228"/>
      <c r="AF90" s="228"/>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30"/>
      <c r="BC90" s="230"/>
      <c r="BD90" s="230"/>
      <c r="BE90" s="230"/>
      <c r="BF90" s="230"/>
      <c r="BG90" s="230"/>
      <c r="BH90" s="230"/>
      <c r="BI90" s="230"/>
      <c r="BJ90" s="230"/>
      <c r="BK90" s="230"/>
      <c r="BL90" s="230"/>
      <c r="BM90" s="230"/>
      <c r="BN90" s="230"/>
      <c r="BO90" s="230"/>
      <c r="BP90" s="230"/>
      <c r="BQ90" s="230"/>
      <c r="BR90" s="230"/>
      <c r="BS90" s="230"/>
      <c r="BT90" s="230"/>
      <c r="BU90" s="230"/>
      <c r="BV90" s="231"/>
      <c r="BW90" s="231"/>
      <c r="BX90" s="231"/>
      <c r="BY90" s="230"/>
      <c r="BZ90" s="230"/>
      <c r="CA90" s="230"/>
      <c r="CB90" s="231"/>
      <c r="CC90" s="230"/>
      <c r="CD90" s="231"/>
      <c r="CE90" s="230"/>
      <c r="CF90" s="230"/>
      <c r="CG90" s="230"/>
      <c r="CH90" s="232"/>
      <c r="CI90" s="230"/>
      <c r="CJ90" s="230"/>
      <c r="CK90" s="230"/>
      <c r="CL90" s="230"/>
      <c r="CM90" s="230"/>
      <c r="CN90" s="232"/>
      <c r="CO90" s="230"/>
      <c r="CP90" s="230"/>
      <c r="CQ90" s="230"/>
      <c r="CR90" s="233"/>
      <c r="CS90" s="233"/>
      <c r="CT90" s="234"/>
      <c r="CU90" s="235"/>
      <c r="CV90" s="234"/>
      <c r="CW90" s="233"/>
      <c r="CX90" s="233"/>
      <c r="CY90" s="233"/>
      <c r="DB90" s="224"/>
      <c r="DE90" s="224"/>
      <c r="DF90" s="224"/>
      <c r="DG90" s="224">
        <v>0</v>
      </c>
      <c r="DH90" s="215" t="e">
        <v>#DIV/0!</v>
      </c>
      <c r="DI90" s="212"/>
      <c r="DJ90" s="212"/>
      <c r="DK90" s="213"/>
      <c r="DL90" s="213"/>
      <c r="DM90" s="212"/>
      <c r="DN90" s="213"/>
      <c r="DO90" s="212"/>
      <c r="DP90" s="212"/>
      <c r="DQ90" s="212"/>
      <c r="DR90" s="212"/>
      <c r="DS90" s="213"/>
      <c r="DT90" s="213"/>
      <c r="DU90" s="212"/>
      <c r="DV90" s="212"/>
      <c r="DW90" s="212"/>
      <c r="DX90" s="212"/>
      <c r="DY90" s="212"/>
      <c r="DZ90" s="212"/>
      <c r="EA90" s="212"/>
      <c r="EB90" s="212"/>
      <c r="EC90" s="212"/>
      <c r="ED90" s="212"/>
      <c r="EE90" s="212"/>
      <c r="EF90" s="212"/>
      <c r="EG90" s="213"/>
      <c r="EH90" s="212"/>
      <c r="EI90" s="212"/>
      <c r="EJ90" s="212"/>
      <c r="EK90" s="212"/>
      <c r="EL90" s="212"/>
      <c r="EM90" s="212"/>
      <c r="EN90" s="212"/>
      <c r="EO90" s="212"/>
      <c r="EP90" s="212"/>
      <c r="EQ90" s="212"/>
      <c r="ER90" s="212"/>
      <c r="ES90" s="212"/>
      <c r="ET90" s="212"/>
      <c r="EU90" s="212"/>
      <c r="EV90" s="212"/>
      <c r="EW90" s="212"/>
      <c r="EX90" s="212"/>
      <c r="EY90" s="212"/>
      <c r="EZ90" s="212"/>
      <c r="FA90" s="212"/>
      <c r="FB90" s="212"/>
      <c r="FC90" s="212"/>
      <c r="FD90" s="212"/>
      <c r="FE90" s="212"/>
      <c r="FF90" s="212"/>
      <c r="FG90" s="212"/>
      <c r="FH90" s="212"/>
      <c r="FI90" s="212"/>
      <c r="FJ90" s="212"/>
      <c r="FK90" s="212"/>
      <c r="FL90" s="212"/>
      <c r="FM90" s="216"/>
      <c r="FN90" s="212"/>
      <c r="FO90" s="212"/>
      <c r="FP90" s="212"/>
      <c r="FQ90" s="212"/>
      <c r="FR90" s="212"/>
      <c r="FS90" s="212"/>
      <c r="FT90" s="212"/>
      <c r="FU90" s="212"/>
      <c r="FV90" s="212"/>
      <c r="FW90" s="212"/>
      <c r="FX90" s="212"/>
      <c r="FY90" s="212"/>
      <c r="FZ90" s="212"/>
      <c r="GA90" s="212"/>
      <c r="GB90" s="212"/>
      <c r="GC90" s="212"/>
      <c r="GD90" s="212"/>
      <c r="GE90" s="212"/>
      <c r="GF90" s="213"/>
      <c r="GG90" s="214"/>
      <c r="GH90" s="213"/>
      <c r="GI90" s="212"/>
      <c r="GJ90" s="212"/>
      <c r="GK90" s="212"/>
      <c r="GL90" s="212"/>
      <c r="GM90" s="212"/>
      <c r="GN90" s="213"/>
      <c r="GO90" s="213"/>
      <c r="GP90" s="212"/>
      <c r="GQ90" s="213" t="s">
        <v>382</v>
      </c>
      <c r="GR90" s="212">
        <v>0</v>
      </c>
      <c r="GS90" s="213"/>
      <c r="GT90" s="213"/>
      <c r="GU90" s="213"/>
      <c r="GV90" s="213"/>
      <c r="GW90" s="213" t="s">
        <v>383</v>
      </c>
      <c r="GX90" s="215" t="e">
        <v>#DIV/0!</v>
      </c>
      <c r="HA90" s="224"/>
      <c r="HB90" s="224"/>
      <c r="HC90" s="224"/>
      <c r="HM90" s="236"/>
      <c r="HP90" s="224"/>
      <c r="HT90" s="236"/>
      <c r="ID90" s="237"/>
      <c r="IJ90" s="224"/>
      <c r="IK90" s="237"/>
      <c r="IL90" s="224"/>
    </row>
    <row r="91" spans="3:246" s="223" customFormat="1">
      <c r="C91" s="224"/>
      <c r="D91" s="224"/>
      <c r="E91" s="224"/>
      <c r="F91" s="224"/>
      <c r="G91" s="222"/>
      <c r="H91" s="224"/>
      <c r="I91" s="224"/>
      <c r="J91" s="224"/>
      <c r="K91" s="224"/>
      <c r="L91" s="224"/>
      <c r="M91" s="224"/>
      <c r="N91" s="224"/>
      <c r="O91" s="224"/>
      <c r="P91" s="224"/>
      <c r="Q91" s="224"/>
      <c r="R91" s="224"/>
      <c r="S91" s="213"/>
      <c r="T91" s="213"/>
      <c r="U91" s="213"/>
      <c r="V91" s="213"/>
      <c r="W91" s="213"/>
      <c r="X91" s="213"/>
      <c r="Y91" s="222"/>
      <c r="Z91" s="225"/>
      <c r="AA91" s="225"/>
      <c r="AB91" s="226"/>
      <c r="AC91" s="226"/>
      <c r="AD91" s="227"/>
      <c r="AE91" s="228"/>
      <c r="AF91" s="228"/>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30"/>
      <c r="BC91" s="230"/>
      <c r="BD91" s="230"/>
      <c r="BE91" s="230"/>
      <c r="BF91" s="230"/>
      <c r="BG91" s="230"/>
      <c r="BH91" s="230"/>
      <c r="BI91" s="230"/>
      <c r="BJ91" s="230"/>
      <c r="BK91" s="230"/>
      <c r="BL91" s="230"/>
      <c r="BM91" s="230"/>
      <c r="BN91" s="230"/>
      <c r="BO91" s="230"/>
      <c r="BP91" s="230"/>
      <c r="BQ91" s="230"/>
      <c r="BR91" s="230"/>
      <c r="BS91" s="230"/>
      <c r="BT91" s="230"/>
      <c r="BU91" s="230"/>
      <c r="BV91" s="231"/>
      <c r="BW91" s="231"/>
      <c r="BX91" s="231"/>
      <c r="BY91" s="230"/>
      <c r="BZ91" s="230"/>
      <c r="CA91" s="230"/>
      <c r="CB91" s="231"/>
      <c r="CC91" s="230"/>
      <c r="CD91" s="231"/>
      <c r="CE91" s="230"/>
      <c r="CF91" s="230"/>
      <c r="CG91" s="230"/>
      <c r="CH91" s="232"/>
      <c r="CI91" s="230"/>
      <c r="CJ91" s="230"/>
      <c r="CK91" s="230"/>
      <c r="CL91" s="230"/>
      <c r="CM91" s="230"/>
      <c r="CN91" s="232"/>
      <c r="CO91" s="230"/>
      <c r="CP91" s="230"/>
      <c r="CQ91" s="230"/>
      <c r="CR91" s="233"/>
      <c r="CS91" s="233"/>
      <c r="CT91" s="234"/>
      <c r="CU91" s="235"/>
      <c r="CV91" s="234"/>
      <c r="CW91" s="233"/>
      <c r="CX91" s="233"/>
      <c r="CY91" s="233"/>
      <c r="DB91" s="224"/>
      <c r="DE91" s="224"/>
      <c r="DF91" s="224"/>
      <c r="DG91" s="224">
        <v>0</v>
      </c>
      <c r="DH91" s="215" t="e">
        <v>#DIV/0!</v>
      </c>
      <c r="DI91" s="212"/>
      <c r="DJ91" s="212"/>
      <c r="DK91" s="213"/>
      <c r="DL91" s="213"/>
      <c r="DM91" s="212"/>
      <c r="DN91" s="213"/>
      <c r="DO91" s="212"/>
      <c r="DP91" s="212"/>
      <c r="DQ91" s="212"/>
      <c r="DR91" s="212"/>
      <c r="DS91" s="213"/>
      <c r="DT91" s="213"/>
      <c r="DU91" s="212"/>
      <c r="DV91" s="212"/>
      <c r="DW91" s="212"/>
      <c r="DX91" s="212"/>
      <c r="DY91" s="212"/>
      <c r="DZ91" s="212"/>
      <c r="EA91" s="212"/>
      <c r="EB91" s="212"/>
      <c r="EC91" s="212"/>
      <c r="ED91" s="212"/>
      <c r="EE91" s="212"/>
      <c r="EF91" s="212"/>
      <c r="EG91" s="213"/>
      <c r="EH91" s="212"/>
      <c r="EI91" s="212"/>
      <c r="EJ91" s="212"/>
      <c r="EK91" s="212"/>
      <c r="EL91" s="212"/>
      <c r="EM91" s="212"/>
      <c r="EN91" s="212"/>
      <c r="EO91" s="212"/>
      <c r="EP91" s="212"/>
      <c r="EQ91" s="212"/>
      <c r="ER91" s="212"/>
      <c r="ES91" s="212"/>
      <c r="ET91" s="212"/>
      <c r="EU91" s="212"/>
      <c r="EV91" s="212"/>
      <c r="EW91" s="212"/>
      <c r="EX91" s="212"/>
      <c r="EY91" s="212"/>
      <c r="EZ91" s="212"/>
      <c r="FA91" s="212"/>
      <c r="FB91" s="212"/>
      <c r="FC91" s="212"/>
      <c r="FD91" s="212"/>
      <c r="FE91" s="212"/>
      <c r="FF91" s="212"/>
      <c r="FG91" s="212"/>
      <c r="FH91" s="212"/>
      <c r="FI91" s="212"/>
      <c r="FJ91" s="212"/>
      <c r="FK91" s="212"/>
      <c r="FL91" s="212"/>
      <c r="FM91" s="216"/>
      <c r="FN91" s="212"/>
      <c r="FO91" s="212"/>
      <c r="FP91" s="212"/>
      <c r="FQ91" s="212"/>
      <c r="FR91" s="212"/>
      <c r="FS91" s="212"/>
      <c r="FT91" s="212"/>
      <c r="FU91" s="212"/>
      <c r="FV91" s="212"/>
      <c r="FW91" s="212"/>
      <c r="FX91" s="212"/>
      <c r="FY91" s="212"/>
      <c r="FZ91" s="212"/>
      <c r="GA91" s="212"/>
      <c r="GB91" s="212"/>
      <c r="GC91" s="212"/>
      <c r="GD91" s="212"/>
      <c r="GE91" s="212"/>
      <c r="GF91" s="213"/>
      <c r="GG91" s="214"/>
      <c r="GH91" s="213"/>
      <c r="GI91" s="212"/>
      <c r="GJ91" s="212"/>
      <c r="GK91" s="212"/>
      <c r="GL91" s="212"/>
      <c r="GM91" s="212"/>
      <c r="GN91" s="213"/>
      <c r="GO91" s="213"/>
      <c r="GP91" s="212"/>
      <c r="GQ91" s="213" t="s">
        <v>382</v>
      </c>
      <c r="GR91" s="212">
        <v>0</v>
      </c>
      <c r="GS91" s="213"/>
      <c r="GT91" s="213"/>
      <c r="GU91" s="213"/>
      <c r="GV91" s="213"/>
      <c r="GW91" s="213" t="s">
        <v>383</v>
      </c>
      <c r="GX91" s="215" t="e">
        <v>#DIV/0!</v>
      </c>
      <c r="HA91" s="224"/>
      <c r="HB91" s="224"/>
      <c r="HC91" s="224"/>
      <c r="HM91" s="236"/>
      <c r="HP91" s="224"/>
      <c r="HT91" s="236"/>
      <c r="ID91" s="237"/>
      <c r="IJ91" s="224"/>
      <c r="IK91" s="237"/>
      <c r="IL91" s="224"/>
    </row>
    <row r="92" spans="3:246" s="223" customFormat="1">
      <c r="C92" s="224"/>
      <c r="D92" s="224"/>
      <c r="E92" s="224"/>
      <c r="F92" s="224"/>
      <c r="G92" s="222"/>
      <c r="H92" s="224"/>
      <c r="I92" s="224"/>
      <c r="J92" s="224"/>
      <c r="K92" s="224"/>
      <c r="L92" s="224"/>
      <c r="M92" s="224"/>
      <c r="N92" s="224"/>
      <c r="O92" s="224"/>
      <c r="P92" s="224"/>
      <c r="Q92" s="224"/>
      <c r="R92" s="224"/>
      <c r="S92" s="213"/>
      <c r="T92" s="213"/>
      <c r="U92" s="213"/>
      <c r="V92" s="213"/>
      <c r="W92" s="213"/>
      <c r="X92" s="213"/>
      <c r="Y92" s="222"/>
      <c r="Z92" s="225"/>
      <c r="AA92" s="225"/>
      <c r="AB92" s="226"/>
      <c r="AC92" s="226"/>
      <c r="AD92" s="227"/>
      <c r="AE92" s="228"/>
      <c r="AF92" s="228"/>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30"/>
      <c r="BC92" s="230"/>
      <c r="BD92" s="230"/>
      <c r="BE92" s="230"/>
      <c r="BF92" s="230"/>
      <c r="BG92" s="230"/>
      <c r="BH92" s="230"/>
      <c r="BI92" s="230"/>
      <c r="BJ92" s="230"/>
      <c r="BK92" s="230"/>
      <c r="BL92" s="230"/>
      <c r="BM92" s="230"/>
      <c r="BN92" s="230"/>
      <c r="BO92" s="230"/>
      <c r="BP92" s="230"/>
      <c r="BQ92" s="230"/>
      <c r="BR92" s="230"/>
      <c r="BS92" s="230"/>
      <c r="BT92" s="230"/>
      <c r="BU92" s="230"/>
      <c r="BV92" s="231"/>
      <c r="BW92" s="231"/>
      <c r="BX92" s="231"/>
      <c r="BY92" s="230"/>
      <c r="BZ92" s="230"/>
      <c r="CA92" s="230"/>
      <c r="CB92" s="231"/>
      <c r="CC92" s="230"/>
      <c r="CD92" s="231"/>
      <c r="CE92" s="230"/>
      <c r="CF92" s="230"/>
      <c r="CG92" s="230"/>
      <c r="CH92" s="232"/>
      <c r="CI92" s="230"/>
      <c r="CJ92" s="230"/>
      <c r="CK92" s="230"/>
      <c r="CL92" s="230"/>
      <c r="CM92" s="230"/>
      <c r="CN92" s="232"/>
      <c r="CO92" s="230"/>
      <c r="CP92" s="230"/>
      <c r="CQ92" s="230"/>
      <c r="CR92" s="233"/>
      <c r="CS92" s="233"/>
      <c r="CT92" s="234"/>
      <c r="CU92" s="235"/>
      <c r="CV92" s="234"/>
      <c r="CW92" s="233"/>
      <c r="CX92" s="233"/>
      <c r="CY92" s="233"/>
      <c r="DB92" s="224"/>
      <c r="DE92" s="224"/>
      <c r="DF92" s="224"/>
      <c r="DG92" s="224">
        <v>0</v>
      </c>
      <c r="DH92" s="215" t="e">
        <v>#DIV/0!</v>
      </c>
      <c r="DI92" s="212"/>
      <c r="DJ92" s="212"/>
      <c r="DK92" s="213"/>
      <c r="DL92" s="213"/>
      <c r="DM92" s="212"/>
      <c r="DN92" s="213"/>
      <c r="DO92" s="212"/>
      <c r="DP92" s="212"/>
      <c r="DQ92" s="212"/>
      <c r="DR92" s="212"/>
      <c r="DS92" s="213"/>
      <c r="DT92" s="213"/>
      <c r="DU92" s="212"/>
      <c r="DV92" s="212"/>
      <c r="DW92" s="212"/>
      <c r="DX92" s="212"/>
      <c r="DY92" s="212"/>
      <c r="DZ92" s="212"/>
      <c r="EA92" s="212"/>
      <c r="EB92" s="212"/>
      <c r="EC92" s="212"/>
      <c r="ED92" s="212"/>
      <c r="EE92" s="212"/>
      <c r="EF92" s="212"/>
      <c r="EG92" s="213"/>
      <c r="EH92" s="212"/>
      <c r="EI92" s="212"/>
      <c r="EJ92" s="212"/>
      <c r="EK92" s="212"/>
      <c r="EL92" s="212"/>
      <c r="EM92" s="212"/>
      <c r="EN92" s="212"/>
      <c r="EO92" s="212"/>
      <c r="EP92" s="212"/>
      <c r="EQ92" s="212"/>
      <c r="ER92" s="212"/>
      <c r="ES92" s="212"/>
      <c r="ET92" s="212"/>
      <c r="EU92" s="212"/>
      <c r="EV92" s="212"/>
      <c r="EW92" s="212"/>
      <c r="EX92" s="212"/>
      <c r="EY92" s="212"/>
      <c r="EZ92" s="212"/>
      <c r="FA92" s="212"/>
      <c r="FB92" s="212"/>
      <c r="FC92" s="212"/>
      <c r="FD92" s="212"/>
      <c r="FE92" s="212"/>
      <c r="FF92" s="212"/>
      <c r="FG92" s="212"/>
      <c r="FH92" s="212"/>
      <c r="FI92" s="212"/>
      <c r="FJ92" s="212"/>
      <c r="FK92" s="212"/>
      <c r="FL92" s="212"/>
      <c r="FM92" s="216"/>
      <c r="FN92" s="212"/>
      <c r="FO92" s="212"/>
      <c r="FP92" s="212"/>
      <c r="FQ92" s="212"/>
      <c r="FR92" s="212"/>
      <c r="FS92" s="212"/>
      <c r="FT92" s="212"/>
      <c r="FU92" s="212"/>
      <c r="FV92" s="212"/>
      <c r="FW92" s="212"/>
      <c r="FX92" s="212"/>
      <c r="FY92" s="212"/>
      <c r="FZ92" s="212"/>
      <c r="GA92" s="212"/>
      <c r="GB92" s="212"/>
      <c r="GC92" s="212"/>
      <c r="GD92" s="212"/>
      <c r="GE92" s="212"/>
      <c r="GF92" s="213"/>
      <c r="GG92" s="214"/>
      <c r="GH92" s="213"/>
      <c r="GI92" s="212"/>
      <c r="GJ92" s="212"/>
      <c r="GK92" s="212"/>
      <c r="GL92" s="212"/>
      <c r="GM92" s="212"/>
      <c r="GN92" s="213"/>
      <c r="GO92" s="213"/>
      <c r="GP92" s="212"/>
      <c r="GQ92" s="213" t="s">
        <v>382</v>
      </c>
      <c r="GR92" s="212">
        <v>0</v>
      </c>
      <c r="GS92" s="213"/>
      <c r="GT92" s="213"/>
      <c r="GU92" s="213"/>
      <c r="GV92" s="213"/>
      <c r="GW92" s="213" t="s">
        <v>383</v>
      </c>
      <c r="GX92" s="215" t="e">
        <v>#DIV/0!</v>
      </c>
      <c r="HA92" s="224"/>
      <c r="HB92" s="224"/>
      <c r="HC92" s="224"/>
      <c r="HM92" s="236"/>
      <c r="HP92" s="224"/>
      <c r="HT92" s="236"/>
      <c r="ID92" s="237"/>
      <c r="IJ92" s="224"/>
      <c r="IK92" s="237"/>
      <c r="IL92" s="224"/>
    </row>
    <row r="93" spans="3:246" s="223" customFormat="1">
      <c r="C93" s="224"/>
      <c r="D93" s="224"/>
      <c r="E93" s="224"/>
      <c r="F93" s="224"/>
      <c r="G93" s="222"/>
      <c r="H93" s="224"/>
      <c r="I93" s="224"/>
      <c r="J93" s="224"/>
      <c r="K93" s="224"/>
      <c r="L93" s="224"/>
      <c r="M93" s="224"/>
      <c r="N93" s="224"/>
      <c r="O93" s="224"/>
      <c r="P93" s="224"/>
      <c r="Q93" s="224"/>
      <c r="R93" s="224"/>
      <c r="S93" s="213"/>
      <c r="T93" s="213"/>
      <c r="U93" s="213"/>
      <c r="V93" s="213"/>
      <c r="W93" s="213"/>
      <c r="X93" s="213"/>
      <c r="Y93" s="222"/>
      <c r="Z93" s="225"/>
      <c r="AA93" s="225"/>
      <c r="AB93" s="226"/>
      <c r="AC93" s="226"/>
      <c r="AD93" s="227"/>
      <c r="AE93" s="228"/>
      <c r="AF93" s="228"/>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30"/>
      <c r="BC93" s="230"/>
      <c r="BD93" s="230"/>
      <c r="BE93" s="230"/>
      <c r="BF93" s="230"/>
      <c r="BG93" s="230"/>
      <c r="BH93" s="230"/>
      <c r="BI93" s="230"/>
      <c r="BJ93" s="230"/>
      <c r="BK93" s="230"/>
      <c r="BL93" s="230"/>
      <c r="BM93" s="230"/>
      <c r="BN93" s="230"/>
      <c r="BO93" s="230"/>
      <c r="BP93" s="230"/>
      <c r="BQ93" s="230"/>
      <c r="BR93" s="230"/>
      <c r="BS93" s="230"/>
      <c r="BT93" s="230"/>
      <c r="BU93" s="230"/>
      <c r="BV93" s="231"/>
      <c r="BW93" s="231"/>
      <c r="BX93" s="231"/>
      <c r="BY93" s="230"/>
      <c r="BZ93" s="230"/>
      <c r="CA93" s="230"/>
      <c r="CB93" s="231"/>
      <c r="CC93" s="230"/>
      <c r="CD93" s="231"/>
      <c r="CE93" s="230"/>
      <c r="CF93" s="230"/>
      <c r="CG93" s="230"/>
      <c r="CH93" s="232"/>
      <c r="CI93" s="230"/>
      <c r="CJ93" s="230"/>
      <c r="CK93" s="230"/>
      <c r="CL93" s="230"/>
      <c r="CM93" s="230"/>
      <c r="CN93" s="232"/>
      <c r="CO93" s="230"/>
      <c r="CP93" s="230"/>
      <c r="CQ93" s="230"/>
      <c r="CR93" s="233"/>
      <c r="CS93" s="233"/>
      <c r="CT93" s="234"/>
      <c r="CU93" s="235"/>
      <c r="CV93" s="234"/>
      <c r="CW93" s="233"/>
      <c r="CX93" s="233"/>
      <c r="CY93" s="233"/>
      <c r="DB93" s="224"/>
      <c r="DE93" s="224"/>
      <c r="DF93" s="224"/>
      <c r="DG93" s="224">
        <v>0</v>
      </c>
      <c r="DH93" s="215" t="e">
        <v>#DIV/0!</v>
      </c>
      <c r="DI93" s="212"/>
      <c r="DJ93" s="212"/>
      <c r="DK93" s="213"/>
      <c r="DL93" s="213"/>
      <c r="DM93" s="212"/>
      <c r="DN93" s="213"/>
      <c r="DO93" s="212"/>
      <c r="DP93" s="212"/>
      <c r="DQ93" s="212"/>
      <c r="DR93" s="212"/>
      <c r="DS93" s="213"/>
      <c r="DT93" s="213"/>
      <c r="DU93" s="212"/>
      <c r="DV93" s="212"/>
      <c r="DW93" s="212"/>
      <c r="DX93" s="212"/>
      <c r="DY93" s="212"/>
      <c r="DZ93" s="212"/>
      <c r="EA93" s="212"/>
      <c r="EB93" s="212"/>
      <c r="EC93" s="212"/>
      <c r="ED93" s="212"/>
      <c r="EE93" s="212"/>
      <c r="EF93" s="212"/>
      <c r="EG93" s="213"/>
      <c r="EH93" s="212"/>
      <c r="EI93" s="212"/>
      <c r="EJ93" s="212"/>
      <c r="EK93" s="212"/>
      <c r="EL93" s="212"/>
      <c r="EM93" s="212"/>
      <c r="EN93" s="212"/>
      <c r="EO93" s="212"/>
      <c r="EP93" s="212"/>
      <c r="EQ93" s="212"/>
      <c r="ER93" s="212"/>
      <c r="ES93" s="212"/>
      <c r="ET93" s="212"/>
      <c r="EU93" s="212"/>
      <c r="EV93" s="212"/>
      <c r="EW93" s="212"/>
      <c r="EX93" s="212"/>
      <c r="EY93" s="212"/>
      <c r="EZ93" s="212"/>
      <c r="FA93" s="212"/>
      <c r="FB93" s="212"/>
      <c r="FC93" s="212"/>
      <c r="FD93" s="212"/>
      <c r="FE93" s="212"/>
      <c r="FF93" s="212"/>
      <c r="FG93" s="212"/>
      <c r="FH93" s="212"/>
      <c r="FI93" s="212"/>
      <c r="FJ93" s="212"/>
      <c r="FK93" s="212"/>
      <c r="FL93" s="212"/>
      <c r="FM93" s="216"/>
      <c r="FN93" s="212"/>
      <c r="FO93" s="212"/>
      <c r="FP93" s="212"/>
      <c r="FQ93" s="212"/>
      <c r="FR93" s="212"/>
      <c r="FS93" s="212"/>
      <c r="FT93" s="212"/>
      <c r="FU93" s="212"/>
      <c r="FV93" s="212"/>
      <c r="FW93" s="212"/>
      <c r="FX93" s="212"/>
      <c r="FY93" s="212"/>
      <c r="FZ93" s="212"/>
      <c r="GA93" s="212"/>
      <c r="GB93" s="212"/>
      <c r="GC93" s="212"/>
      <c r="GD93" s="212"/>
      <c r="GE93" s="212"/>
      <c r="GF93" s="213"/>
      <c r="GG93" s="214"/>
      <c r="GH93" s="213"/>
      <c r="GI93" s="212"/>
      <c r="GJ93" s="212"/>
      <c r="GK93" s="212"/>
      <c r="GL93" s="212"/>
      <c r="GM93" s="212"/>
      <c r="GN93" s="213"/>
      <c r="GO93" s="213"/>
      <c r="GP93" s="212"/>
      <c r="GQ93" s="213" t="s">
        <v>382</v>
      </c>
      <c r="GR93" s="212">
        <v>0</v>
      </c>
      <c r="GS93" s="213"/>
      <c r="GT93" s="213"/>
      <c r="GU93" s="213"/>
      <c r="GV93" s="213"/>
      <c r="GW93" s="213" t="s">
        <v>383</v>
      </c>
      <c r="GX93" s="215" t="e">
        <v>#DIV/0!</v>
      </c>
      <c r="HA93" s="224"/>
      <c r="HB93" s="224"/>
      <c r="HC93" s="224"/>
      <c r="HM93" s="236"/>
      <c r="HP93" s="224"/>
      <c r="HT93" s="236"/>
      <c r="ID93" s="237"/>
      <c r="IJ93" s="224"/>
      <c r="IK93" s="237"/>
      <c r="IL93" s="224"/>
    </row>
    <row r="94" spans="3:246" s="223" customFormat="1">
      <c r="C94" s="224"/>
      <c r="D94" s="224"/>
      <c r="E94" s="224"/>
      <c r="F94" s="224"/>
      <c r="G94" s="222"/>
      <c r="H94" s="224"/>
      <c r="I94" s="224"/>
      <c r="J94" s="224"/>
      <c r="K94" s="224"/>
      <c r="L94" s="224"/>
      <c r="M94" s="224"/>
      <c r="N94" s="224"/>
      <c r="O94" s="224"/>
      <c r="P94" s="224"/>
      <c r="Q94" s="224"/>
      <c r="R94" s="224"/>
      <c r="S94" s="213"/>
      <c r="T94" s="213"/>
      <c r="U94" s="213"/>
      <c r="V94" s="213"/>
      <c r="W94" s="213"/>
      <c r="X94" s="213"/>
      <c r="Y94" s="222"/>
      <c r="Z94" s="225"/>
      <c r="AA94" s="225"/>
      <c r="AB94" s="226"/>
      <c r="AC94" s="226"/>
      <c r="AD94" s="227"/>
      <c r="AE94" s="228"/>
      <c r="AF94" s="228"/>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30"/>
      <c r="BC94" s="230"/>
      <c r="BD94" s="230"/>
      <c r="BE94" s="230"/>
      <c r="BF94" s="230"/>
      <c r="BG94" s="230"/>
      <c r="BH94" s="230"/>
      <c r="BI94" s="230"/>
      <c r="BJ94" s="230"/>
      <c r="BK94" s="230"/>
      <c r="BL94" s="230"/>
      <c r="BM94" s="230"/>
      <c r="BN94" s="230"/>
      <c r="BO94" s="230"/>
      <c r="BP94" s="230"/>
      <c r="BQ94" s="230"/>
      <c r="BR94" s="230"/>
      <c r="BS94" s="230"/>
      <c r="BT94" s="230"/>
      <c r="BU94" s="230"/>
      <c r="BV94" s="231"/>
      <c r="BW94" s="231"/>
      <c r="BX94" s="231"/>
      <c r="BY94" s="230"/>
      <c r="BZ94" s="230"/>
      <c r="CA94" s="230"/>
      <c r="CB94" s="231"/>
      <c r="CC94" s="230"/>
      <c r="CD94" s="231"/>
      <c r="CE94" s="230"/>
      <c r="CF94" s="230"/>
      <c r="CG94" s="230"/>
      <c r="CH94" s="232"/>
      <c r="CI94" s="230"/>
      <c r="CJ94" s="230"/>
      <c r="CK94" s="230"/>
      <c r="CL94" s="230"/>
      <c r="CM94" s="230"/>
      <c r="CN94" s="232"/>
      <c r="CO94" s="230"/>
      <c r="CP94" s="230"/>
      <c r="CQ94" s="230"/>
      <c r="CR94" s="233"/>
      <c r="CS94" s="233"/>
      <c r="CT94" s="234"/>
      <c r="CU94" s="235"/>
      <c r="CV94" s="234"/>
      <c r="CW94" s="233"/>
      <c r="CX94" s="233"/>
      <c r="CY94" s="233"/>
      <c r="DB94" s="224"/>
      <c r="DE94" s="224"/>
      <c r="DF94" s="224"/>
      <c r="DG94" s="224">
        <v>0</v>
      </c>
      <c r="DH94" s="215" t="e">
        <v>#DIV/0!</v>
      </c>
      <c r="DI94" s="212"/>
      <c r="DJ94" s="212"/>
      <c r="DK94" s="213"/>
      <c r="DL94" s="213"/>
      <c r="DM94" s="212"/>
      <c r="DN94" s="213"/>
      <c r="DO94" s="212"/>
      <c r="DP94" s="212"/>
      <c r="DQ94" s="212"/>
      <c r="DR94" s="212"/>
      <c r="DS94" s="213"/>
      <c r="DT94" s="213"/>
      <c r="DU94" s="212"/>
      <c r="DV94" s="212"/>
      <c r="DW94" s="212"/>
      <c r="DX94" s="212"/>
      <c r="DY94" s="212"/>
      <c r="DZ94" s="212"/>
      <c r="EA94" s="212"/>
      <c r="EB94" s="212"/>
      <c r="EC94" s="212"/>
      <c r="ED94" s="212"/>
      <c r="EE94" s="212"/>
      <c r="EF94" s="212"/>
      <c r="EG94" s="213"/>
      <c r="EH94" s="212"/>
      <c r="EI94" s="212"/>
      <c r="EJ94" s="212"/>
      <c r="EK94" s="212"/>
      <c r="EL94" s="212"/>
      <c r="EM94" s="212"/>
      <c r="EN94" s="212"/>
      <c r="EO94" s="212"/>
      <c r="EP94" s="212"/>
      <c r="EQ94" s="212"/>
      <c r="ER94" s="212"/>
      <c r="ES94" s="212"/>
      <c r="ET94" s="212"/>
      <c r="EU94" s="212"/>
      <c r="EV94" s="212"/>
      <c r="EW94" s="212"/>
      <c r="EX94" s="212"/>
      <c r="EY94" s="212"/>
      <c r="EZ94" s="212"/>
      <c r="FA94" s="212"/>
      <c r="FB94" s="212"/>
      <c r="FC94" s="212"/>
      <c r="FD94" s="212"/>
      <c r="FE94" s="212"/>
      <c r="FF94" s="212"/>
      <c r="FG94" s="212"/>
      <c r="FH94" s="212"/>
      <c r="FI94" s="212"/>
      <c r="FJ94" s="212"/>
      <c r="FK94" s="212"/>
      <c r="FL94" s="212"/>
      <c r="FM94" s="216"/>
      <c r="FN94" s="212"/>
      <c r="FO94" s="212"/>
      <c r="FP94" s="212"/>
      <c r="FQ94" s="212"/>
      <c r="FR94" s="212"/>
      <c r="FS94" s="212"/>
      <c r="FT94" s="212"/>
      <c r="FU94" s="212"/>
      <c r="FV94" s="212"/>
      <c r="FW94" s="212"/>
      <c r="FX94" s="212"/>
      <c r="FY94" s="212"/>
      <c r="FZ94" s="212"/>
      <c r="GA94" s="212"/>
      <c r="GB94" s="212"/>
      <c r="GC94" s="212"/>
      <c r="GD94" s="212"/>
      <c r="GE94" s="212"/>
      <c r="GF94" s="213"/>
      <c r="GG94" s="214"/>
      <c r="GH94" s="213"/>
      <c r="GI94" s="212"/>
      <c r="GJ94" s="212"/>
      <c r="GK94" s="212"/>
      <c r="GL94" s="212"/>
      <c r="GM94" s="212"/>
      <c r="GN94" s="213"/>
      <c r="GO94" s="213"/>
      <c r="GP94" s="212"/>
      <c r="GQ94" s="213" t="s">
        <v>382</v>
      </c>
      <c r="GR94" s="212">
        <v>0</v>
      </c>
      <c r="GS94" s="213"/>
      <c r="GT94" s="213"/>
      <c r="GU94" s="213"/>
      <c r="GV94" s="213"/>
      <c r="GW94" s="213" t="s">
        <v>383</v>
      </c>
      <c r="GX94" s="215" t="e">
        <v>#DIV/0!</v>
      </c>
      <c r="HA94" s="224"/>
      <c r="HB94" s="224"/>
      <c r="HC94" s="224"/>
      <c r="HM94" s="236"/>
      <c r="HP94" s="224"/>
      <c r="HT94" s="236"/>
      <c r="ID94" s="237"/>
      <c r="IJ94" s="224"/>
      <c r="IK94" s="237"/>
      <c r="IL94" s="224"/>
    </row>
    <row r="95" spans="3:246" s="223" customFormat="1">
      <c r="C95" s="224"/>
      <c r="D95" s="224"/>
      <c r="E95" s="224"/>
      <c r="F95" s="224"/>
      <c r="G95" s="222"/>
      <c r="H95" s="224"/>
      <c r="I95" s="224"/>
      <c r="J95" s="224"/>
      <c r="K95" s="224"/>
      <c r="L95" s="224"/>
      <c r="M95" s="224"/>
      <c r="N95" s="224"/>
      <c r="O95" s="224"/>
      <c r="P95" s="224"/>
      <c r="Q95" s="224"/>
      <c r="R95" s="224"/>
      <c r="S95" s="213"/>
      <c r="T95" s="213"/>
      <c r="U95" s="213"/>
      <c r="V95" s="213"/>
      <c r="W95" s="213"/>
      <c r="X95" s="213"/>
      <c r="Y95" s="222"/>
      <c r="Z95" s="225"/>
      <c r="AA95" s="225"/>
      <c r="AB95" s="226"/>
      <c r="AC95" s="226"/>
      <c r="AD95" s="227"/>
      <c r="AE95" s="228"/>
      <c r="AF95" s="228"/>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30"/>
      <c r="BC95" s="230"/>
      <c r="BD95" s="230"/>
      <c r="BE95" s="230"/>
      <c r="BF95" s="230"/>
      <c r="BG95" s="230"/>
      <c r="BH95" s="230"/>
      <c r="BI95" s="230"/>
      <c r="BJ95" s="230"/>
      <c r="BK95" s="230"/>
      <c r="BL95" s="230"/>
      <c r="BM95" s="230"/>
      <c r="BN95" s="230"/>
      <c r="BO95" s="230"/>
      <c r="BP95" s="230"/>
      <c r="BQ95" s="230"/>
      <c r="BR95" s="230"/>
      <c r="BS95" s="230"/>
      <c r="BT95" s="230"/>
      <c r="BU95" s="230"/>
      <c r="BV95" s="231"/>
      <c r="BW95" s="231"/>
      <c r="BX95" s="231"/>
      <c r="BY95" s="230"/>
      <c r="BZ95" s="230"/>
      <c r="CA95" s="230"/>
      <c r="CB95" s="231"/>
      <c r="CC95" s="230"/>
      <c r="CD95" s="231"/>
      <c r="CE95" s="230"/>
      <c r="CF95" s="230"/>
      <c r="CG95" s="230"/>
      <c r="CH95" s="232"/>
      <c r="CI95" s="230"/>
      <c r="CJ95" s="230"/>
      <c r="CK95" s="230"/>
      <c r="CL95" s="230"/>
      <c r="CM95" s="230"/>
      <c r="CN95" s="232"/>
      <c r="CO95" s="230"/>
      <c r="CP95" s="230"/>
      <c r="CQ95" s="230"/>
      <c r="CR95" s="233"/>
      <c r="CS95" s="233"/>
      <c r="CT95" s="234"/>
      <c r="CU95" s="235"/>
      <c r="CV95" s="234"/>
      <c r="CW95" s="233"/>
      <c r="CX95" s="233"/>
      <c r="CY95" s="233"/>
      <c r="DB95" s="224"/>
      <c r="DE95" s="224"/>
      <c r="DF95" s="224"/>
      <c r="DG95" s="224">
        <v>0</v>
      </c>
      <c r="DH95" s="215" t="e">
        <v>#DIV/0!</v>
      </c>
      <c r="DI95" s="212"/>
      <c r="DJ95" s="212"/>
      <c r="DK95" s="213"/>
      <c r="DL95" s="213"/>
      <c r="DM95" s="212"/>
      <c r="DN95" s="213"/>
      <c r="DO95" s="212"/>
      <c r="DP95" s="212"/>
      <c r="DQ95" s="212"/>
      <c r="DR95" s="212"/>
      <c r="DS95" s="213"/>
      <c r="DT95" s="213"/>
      <c r="DU95" s="212"/>
      <c r="DV95" s="212"/>
      <c r="DW95" s="212"/>
      <c r="DX95" s="212"/>
      <c r="DY95" s="212"/>
      <c r="DZ95" s="212"/>
      <c r="EA95" s="212"/>
      <c r="EB95" s="212"/>
      <c r="EC95" s="212"/>
      <c r="ED95" s="212"/>
      <c r="EE95" s="212"/>
      <c r="EF95" s="212"/>
      <c r="EG95" s="213"/>
      <c r="EH95" s="212"/>
      <c r="EI95" s="212"/>
      <c r="EJ95" s="212"/>
      <c r="EK95" s="212"/>
      <c r="EL95" s="212"/>
      <c r="EM95" s="212"/>
      <c r="EN95" s="212"/>
      <c r="EO95" s="212"/>
      <c r="EP95" s="212"/>
      <c r="EQ95" s="212"/>
      <c r="ER95" s="212"/>
      <c r="ES95" s="212"/>
      <c r="ET95" s="212"/>
      <c r="EU95" s="212"/>
      <c r="EV95" s="212"/>
      <c r="EW95" s="212"/>
      <c r="EX95" s="212"/>
      <c r="EY95" s="212"/>
      <c r="EZ95" s="212"/>
      <c r="FA95" s="212"/>
      <c r="FB95" s="212"/>
      <c r="FC95" s="212"/>
      <c r="FD95" s="212"/>
      <c r="FE95" s="212"/>
      <c r="FF95" s="212"/>
      <c r="FG95" s="212"/>
      <c r="FH95" s="212"/>
      <c r="FI95" s="212"/>
      <c r="FJ95" s="212"/>
      <c r="FK95" s="212"/>
      <c r="FL95" s="212"/>
      <c r="FM95" s="216"/>
      <c r="FN95" s="212"/>
      <c r="FO95" s="212"/>
      <c r="FP95" s="212"/>
      <c r="FQ95" s="212"/>
      <c r="FR95" s="212"/>
      <c r="FS95" s="212"/>
      <c r="FT95" s="212"/>
      <c r="FU95" s="212"/>
      <c r="FV95" s="212"/>
      <c r="FW95" s="212"/>
      <c r="FX95" s="212"/>
      <c r="FY95" s="212"/>
      <c r="FZ95" s="212"/>
      <c r="GA95" s="212"/>
      <c r="GB95" s="212"/>
      <c r="GC95" s="212"/>
      <c r="GD95" s="212"/>
      <c r="GE95" s="212"/>
      <c r="GF95" s="213"/>
      <c r="GG95" s="214"/>
      <c r="GH95" s="213"/>
      <c r="GI95" s="212"/>
      <c r="GJ95" s="212"/>
      <c r="GK95" s="212"/>
      <c r="GL95" s="212"/>
      <c r="GM95" s="212"/>
      <c r="GN95" s="213"/>
      <c r="GO95" s="213"/>
      <c r="GP95" s="212"/>
      <c r="GQ95" s="213" t="s">
        <v>382</v>
      </c>
      <c r="GR95" s="212">
        <v>0</v>
      </c>
      <c r="GS95" s="213"/>
      <c r="GT95" s="213"/>
      <c r="GU95" s="213"/>
      <c r="GV95" s="213"/>
      <c r="GW95" s="213" t="s">
        <v>383</v>
      </c>
      <c r="GX95" s="215" t="e">
        <v>#DIV/0!</v>
      </c>
      <c r="HA95" s="224"/>
      <c r="HB95" s="224"/>
      <c r="HC95" s="224"/>
      <c r="HM95" s="236"/>
      <c r="HP95" s="224"/>
      <c r="HT95" s="236"/>
      <c r="ID95" s="237"/>
      <c r="IJ95" s="224"/>
      <c r="IK95" s="237"/>
      <c r="IL95" s="224"/>
    </row>
    <row r="96" spans="3:246" s="223" customFormat="1">
      <c r="C96" s="224"/>
      <c r="D96" s="224"/>
      <c r="E96" s="224"/>
      <c r="F96" s="224"/>
      <c r="G96" s="222"/>
      <c r="H96" s="224"/>
      <c r="I96" s="224"/>
      <c r="J96" s="224"/>
      <c r="K96" s="224"/>
      <c r="L96" s="224"/>
      <c r="M96" s="224"/>
      <c r="N96" s="224"/>
      <c r="O96" s="224"/>
      <c r="P96" s="224"/>
      <c r="Q96" s="224"/>
      <c r="R96" s="224"/>
      <c r="S96" s="213"/>
      <c r="T96" s="213"/>
      <c r="U96" s="213"/>
      <c r="V96" s="213"/>
      <c r="W96" s="213"/>
      <c r="X96" s="213"/>
      <c r="Y96" s="222"/>
      <c r="Z96" s="225"/>
      <c r="AA96" s="225"/>
      <c r="AB96" s="226"/>
      <c r="AC96" s="226"/>
      <c r="AD96" s="227"/>
      <c r="AE96" s="228"/>
      <c r="AF96" s="228"/>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30"/>
      <c r="BC96" s="230"/>
      <c r="BD96" s="230"/>
      <c r="BE96" s="230"/>
      <c r="BF96" s="230"/>
      <c r="BG96" s="230"/>
      <c r="BH96" s="230"/>
      <c r="BI96" s="230"/>
      <c r="BJ96" s="230"/>
      <c r="BK96" s="230"/>
      <c r="BL96" s="230"/>
      <c r="BM96" s="230"/>
      <c r="BN96" s="230"/>
      <c r="BO96" s="230"/>
      <c r="BP96" s="230"/>
      <c r="BQ96" s="230"/>
      <c r="BR96" s="230"/>
      <c r="BS96" s="230"/>
      <c r="BT96" s="230"/>
      <c r="BU96" s="230"/>
      <c r="BV96" s="231"/>
      <c r="BW96" s="231"/>
      <c r="BX96" s="231"/>
      <c r="BY96" s="230"/>
      <c r="BZ96" s="230"/>
      <c r="CA96" s="230"/>
      <c r="CB96" s="231"/>
      <c r="CC96" s="230"/>
      <c r="CD96" s="231"/>
      <c r="CE96" s="230"/>
      <c r="CF96" s="230"/>
      <c r="CG96" s="230"/>
      <c r="CH96" s="232"/>
      <c r="CI96" s="230"/>
      <c r="CJ96" s="230"/>
      <c r="CK96" s="230"/>
      <c r="CL96" s="230"/>
      <c r="CM96" s="230"/>
      <c r="CN96" s="232"/>
      <c r="CO96" s="230"/>
      <c r="CP96" s="230"/>
      <c r="CQ96" s="230"/>
      <c r="CR96" s="233"/>
      <c r="CS96" s="233"/>
      <c r="CT96" s="234"/>
      <c r="CU96" s="235"/>
      <c r="CV96" s="234"/>
      <c r="CW96" s="233"/>
      <c r="CX96" s="233"/>
      <c r="CY96" s="233"/>
      <c r="DB96" s="224"/>
      <c r="DE96" s="224"/>
      <c r="DF96" s="224"/>
      <c r="DG96" s="224">
        <v>0</v>
      </c>
      <c r="DH96" s="215" t="e">
        <v>#DIV/0!</v>
      </c>
      <c r="DI96" s="212"/>
      <c r="DJ96" s="212"/>
      <c r="DK96" s="213"/>
      <c r="DL96" s="213"/>
      <c r="DM96" s="212"/>
      <c r="DN96" s="213"/>
      <c r="DO96" s="212"/>
      <c r="DP96" s="212"/>
      <c r="DQ96" s="212"/>
      <c r="DR96" s="212"/>
      <c r="DS96" s="213"/>
      <c r="DT96" s="213"/>
      <c r="DU96" s="212"/>
      <c r="DV96" s="212"/>
      <c r="DW96" s="212"/>
      <c r="DX96" s="212"/>
      <c r="DY96" s="212"/>
      <c r="DZ96" s="212"/>
      <c r="EA96" s="212"/>
      <c r="EB96" s="212"/>
      <c r="EC96" s="212"/>
      <c r="ED96" s="212"/>
      <c r="EE96" s="212"/>
      <c r="EF96" s="212"/>
      <c r="EG96" s="213"/>
      <c r="EH96" s="212"/>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2"/>
      <c r="FG96" s="212"/>
      <c r="FH96" s="212"/>
      <c r="FI96" s="212"/>
      <c r="FJ96" s="212"/>
      <c r="FK96" s="212"/>
      <c r="FL96" s="212"/>
      <c r="FM96" s="216"/>
      <c r="FN96" s="212"/>
      <c r="FO96" s="212"/>
      <c r="FP96" s="212"/>
      <c r="FQ96" s="212"/>
      <c r="FR96" s="212"/>
      <c r="FS96" s="212"/>
      <c r="FT96" s="212"/>
      <c r="FU96" s="212"/>
      <c r="FV96" s="212"/>
      <c r="FW96" s="212"/>
      <c r="FX96" s="212"/>
      <c r="FY96" s="212"/>
      <c r="FZ96" s="212"/>
      <c r="GA96" s="212"/>
      <c r="GB96" s="212"/>
      <c r="GC96" s="212"/>
      <c r="GD96" s="212"/>
      <c r="GE96" s="212"/>
      <c r="GF96" s="213"/>
      <c r="GG96" s="214"/>
      <c r="GH96" s="213"/>
      <c r="GI96" s="212"/>
      <c r="GJ96" s="212"/>
      <c r="GK96" s="212"/>
      <c r="GL96" s="212"/>
      <c r="GM96" s="212"/>
      <c r="GN96" s="213"/>
      <c r="GO96" s="213"/>
      <c r="GP96" s="212"/>
      <c r="GQ96" s="213" t="s">
        <v>382</v>
      </c>
      <c r="GR96" s="212">
        <v>0</v>
      </c>
      <c r="GS96" s="213"/>
      <c r="GT96" s="213"/>
      <c r="GU96" s="213"/>
      <c r="GV96" s="213"/>
      <c r="GW96" s="213" t="s">
        <v>383</v>
      </c>
      <c r="GX96" s="215" t="e">
        <v>#DIV/0!</v>
      </c>
      <c r="HA96" s="224"/>
      <c r="HB96" s="224"/>
      <c r="HC96" s="224"/>
      <c r="HM96" s="236"/>
      <c r="HP96" s="224"/>
      <c r="HT96" s="236"/>
      <c r="ID96" s="237"/>
      <c r="IJ96" s="224"/>
      <c r="IK96" s="237"/>
      <c r="IL96" s="224"/>
    </row>
    <row r="97" spans="3:246" s="223" customFormat="1">
      <c r="C97" s="224"/>
      <c r="D97" s="224"/>
      <c r="E97" s="224"/>
      <c r="F97" s="224"/>
      <c r="G97" s="222"/>
      <c r="H97" s="224"/>
      <c r="I97" s="224"/>
      <c r="J97" s="224"/>
      <c r="K97" s="224"/>
      <c r="L97" s="224"/>
      <c r="M97" s="224"/>
      <c r="N97" s="224"/>
      <c r="O97" s="224"/>
      <c r="P97" s="224"/>
      <c r="Q97" s="224"/>
      <c r="R97" s="224"/>
      <c r="S97" s="213"/>
      <c r="T97" s="213"/>
      <c r="U97" s="213"/>
      <c r="V97" s="213"/>
      <c r="W97" s="213"/>
      <c r="X97" s="213"/>
      <c r="Y97" s="222"/>
      <c r="Z97" s="225"/>
      <c r="AA97" s="225"/>
      <c r="AB97" s="226"/>
      <c r="AC97" s="226"/>
      <c r="AD97" s="227"/>
      <c r="AE97" s="228"/>
      <c r="AF97" s="228"/>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30"/>
      <c r="BC97" s="230"/>
      <c r="BD97" s="230"/>
      <c r="BE97" s="230"/>
      <c r="BF97" s="230"/>
      <c r="BG97" s="230"/>
      <c r="BH97" s="230"/>
      <c r="BI97" s="230"/>
      <c r="BJ97" s="230"/>
      <c r="BK97" s="230"/>
      <c r="BL97" s="230"/>
      <c r="BM97" s="230"/>
      <c r="BN97" s="230"/>
      <c r="BO97" s="230"/>
      <c r="BP97" s="230"/>
      <c r="BQ97" s="230"/>
      <c r="BR97" s="230"/>
      <c r="BS97" s="230"/>
      <c r="BT97" s="230"/>
      <c r="BU97" s="230"/>
      <c r="BV97" s="231"/>
      <c r="BW97" s="231"/>
      <c r="BX97" s="231"/>
      <c r="BY97" s="230"/>
      <c r="BZ97" s="230"/>
      <c r="CA97" s="230"/>
      <c r="CB97" s="231"/>
      <c r="CC97" s="230"/>
      <c r="CD97" s="231"/>
      <c r="CE97" s="230"/>
      <c r="CF97" s="230"/>
      <c r="CG97" s="230"/>
      <c r="CH97" s="232"/>
      <c r="CI97" s="230"/>
      <c r="CJ97" s="230"/>
      <c r="CK97" s="230"/>
      <c r="CL97" s="230"/>
      <c r="CM97" s="230"/>
      <c r="CN97" s="232"/>
      <c r="CO97" s="230"/>
      <c r="CP97" s="230"/>
      <c r="CQ97" s="230"/>
      <c r="CR97" s="233"/>
      <c r="CS97" s="233"/>
      <c r="CT97" s="234"/>
      <c r="CU97" s="235"/>
      <c r="CV97" s="234"/>
      <c r="CW97" s="233"/>
      <c r="CX97" s="233"/>
      <c r="CY97" s="233"/>
      <c r="DB97" s="224"/>
      <c r="DE97" s="224"/>
      <c r="DF97" s="224"/>
      <c r="DG97" s="224">
        <v>0</v>
      </c>
      <c r="DH97" s="215" t="e">
        <v>#DIV/0!</v>
      </c>
      <c r="DI97" s="212"/>
      <c r="DJ97" s="212"/>
      <c r="DK97" s="213"/>
      <c r="DL97" s="213"/>
      <c r="DM97" s="212"/>
      <c r="DN97" s="213"/>
      <c r="DO97" s="212"/>
      <c r="DP97" s="212"/>
      <c r="DQ97" s="212"/>
      <c r="DR97" s="212"/>
      <c r="DS97" s="213"/>
      <c r="DT97" s="213"/>
      <c r="DU97" s="212"/>
      <c r="DV97" s="212"/>
      <c r="DW97" s="212"/>
      <c r="DX97" s="212"/>
      <c r="DY97" s="212"/>
      <c r="DZ97" s="212"/>
      <c r="EA97" s="212"/>
      <c r="EB97" s="212"/>
      <c r="EC97" s="212"/>
      <c r="ED97" s="212"/>
      <c r="EE97" s="212"/>
      <c r="EF97" s="212"/>
      <c r="EG97" s="213"/>
      <c r="EH97" s="212"/>
      <c r="EI97" s="212"/>
      <c r="EJ97" s="212"/>
      <c r="EK97" s="212"/>
      <c r="EL97" s="212"/>
      <c r="EM97" s="212"/>
      <c r="EN97" s="212"/>
      <c r="EO97" s="212"/>
      <c r="EP97" s="212"/>
      <c r="EQ97" s="212"/>
      <c r="ER97" s="212"/>
      <c r="ES97" s="212"/>
      <c r="ET97" s="212"/>
      <c r="EU97" s="212"/>
      <c r="EV97" s="212"/>
      <c r="EW97" s="212"/>
      <c r="EX97" s="212"/>
      <c r="EY97" s="212"/>
      <c r="EZ97" s="212"/>
      <c r="FA97" s="212"/>
      <c r="FB97" s="212"/>
      <c r="FC97" s="212"/>
      <c r="FD97" s="212"/>
      <c r="FE97" s="212"/>
      <c r="FF97" s="212"/>
      <c r="FG97" s="212"/>
      <c r="FH97" s="212"/>
      <c r="FI97" s="212"/>
      <c r="FJ97" s="212"/>
      <c r="FK97" s="212"/>
      <c r="FL97" s="212"/>
      <c r="FM97" s="216"/>
      <c r="FN97" s="212"/>
      <c r="FO97" s="212"/>
      <c r="FP97" s="212"/>
      <c r="FQ97" s="212"/>
      <c r="FR97" s="212"/>
      <c r="FS97" s="212"/>
      <c r="FT97" s="212"/>
      <c r="FU97" s="212"/>
      <c r="FV97" s="212"/>
      <c r="FW97" s="212"/>
      <c r="FX97" s="212"/>
      <c r="FY97" s="212"/>
      <c r="FZ97" s="212"/>
      <c r="GA97" s="212"/>
      <c r="GB97" s="212"/>
      <c r="GC97" s="212"/>
      <c r="GD97" s="212"/>
      <c r="GE97" s="212"/>
      <c r="GF97" s="213"/>
      <c r="GG97" s="214"/>
      <c r="GH97" s="213"/>
      <c r="GI97" s="212"/>
      <c r="GJ97" s="212"/>
      <c r="GK97" s="212"/>
      <c r="GL97" s="212"/>
      <c r="GM97" s="212"/>
      <c r="GN97" s="213"/>
      <c r="GO97" s="213"/>
      <c r="GP97" s="212"/>
      <c r="GQ97" s="213" t="s">
        <v>382</v>
      </c>
      <c r="GR97" s="212">
        <v>0</v>
      </c>
      <c r="GS97" s="213"/>
      <c r="GT97" s="213"/>
      <c r="GU97" s="213"/>
      <c r="GV97" s="213"/>
      <c r="GW97" s="213" t="s">
        <v>383</v>
      </c>
      <c r="GX97" s="215" t="e">
        <v>#DIV/0!</v>
      </c>
      <c r="HA97" s="224"/>
      <c r="HB97" s="224"/>
      <c r="HC97" s="224"/>
      <c r="HM97" s="236"/>
      <c r="HP97" s="224"/>
      <c r="HT97" s="236"/>
      <c r="ID97" s="237"/>
      <c r="IJ97" s="224"/>
      <c r="IK97" s="237"/>
      <c r="IL97" s="224"/>
    </row>
    <row r="98" spans="3:246" s="223" customFormat="1">
      <c r="C98" s="224"/>
      <c r="D98" s="224"/>
      <c r="E98" s="224"/>
      <c r="F98" s="224"/>
      <c r="G98" s="222"/>
      <c r="H98" s="224"/>
      <c r="I98" s="224"/>
      <c r="J98" s="224"/>
      <c r="K98" s="224"/>
      <c r="L98" s="224"/>
      <c r="M98" s="224"/>
      <c r="N98" s="224"/>
      <c r="O98" s="224"/>
      <c r="P98" s="224"/>
      <c r="Q98" s="224"/>
      <c r="R98" s="224"/>
      <c r="S98" s="213"/>
      <c r="T98" s="213"/>
      <c r="U98" s="213"/>
      <c r="V98" s="213"/>
      <c r="W98" s="213"/>
      <c r="X98" s="213"/>
      <c r="Y98" s="222"/>
      <c r="Z98" s="225"/>
      <c r="AA98" s="225"/>
      <c r="AB98" s="226"/>
      <c r="AC98" s="226"/>
      <c r="AD98" s="227"/>
      <c r="AE98" s="228"/>
      <c r="AF98" s="228"/>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30"/>
      <c r="BC98" s="230"/>
      <c r="BD98" s="230"/>
      <c r="BE98" s="230"/>
      <c r="BF98" s="230"/>
      <c r="BG98" s="230"/>
      <c r="BH98" s="230"/>
      <c r="BI98" s="230"/>
      <c r="BJ98" s="230"/>
      <c r="BK98" s="230"/>
      <c r="BL98" s="230"/>
      <c r="BM98" s="230"/>
      <c r="BN98" s="230"/>
      <c r="BO98" s="230"/>
      <c r="BP98" s="230"/>
      <c r="BQ98" s="230"/>
      <c r="BR98" s="230"/>
      <c r="BS98" s="230"/>
      <c r="BT98" s="230"/>
      <c r="BU98" s="230"/>
      <c r="BV98" s="231"/>
      <c r="BW98" s="231"/>
      <c r="BX98" s="231"/>
      <c r="BY98" s="230"/>
      <c r="BZ98" s="230"/>
      <c r="CA98" s="230"/>
      <c r="CB98" s="231"/>
      <c r="CC98" s="230"/>
      <c r="CD98" s="231"/>
      <c r="CE98" s="230"/>
      <c r="CF98" s="230"/>
      <c r="CG98" s="230"/>
      <c r="CH98" s="232"/>
      <c r="CI98" s="230"/>
      <c r="CJ98" s="230"/>
      <c r="CK98" s="230"/>
      <c r="CL98" s="230"/>
      <c r="CM98" s="230"/>
      <c r="CN98" s="232"/>
      <c r="CO98" s="230"/>
      <c r="CP98" s="230"/>
      <c r="CQ98" s="230"/>
      <c r="CR98" s="233"/>
      <c r="CS98" s="233"/>
      <c r="CT98" s="234"/>
      <c r="CU98" s="235"/>
      <c r="CV98" s="234"/>
      <c r="CW98" s="233"/>
      <c r="CX98" s="233"/>
      <c r="CY98" s="233"/>
      <c r="DB98" s="224"/>
      <c r="DE98" s="224"/>
      <c r="DF98" s="224"/>
      <c r="DG98" s="224">
        <v>0</v>
      </c>
      <c r="DH98" s="215" t="e">
        <v>#DIV/0!</v>
      </c>
      <c r="DI98" s="212"/>
      <c r="DJ98" s="212"/>
      <c r="DK98" s="213"/>
      <c r="DL98" s="213"/>
      <c r="DM98" s="212"/>
      <c r="DN98" s="213"/>
      <c r="DO98" s="212"/>
      <c r="DP98" s="212"/>
      <c r="DQ98" s="212"/>
      <c r="DR98" s="212"/>
      <c r="DS98" s="213"/>
      <c r="DT98" s="213"/>
      <c r="DU98" s="212"/>
      <c r="DV98" s="212"/>
      <c r="DW98" s="212"/>
      <c r="DX98" s="212"/>
      <c r="DY98" s="212"/>
      <c r="DZ98" s="212"/>
      <c r="EA98" s="212"/>
      <c r="EB98" s="212"/>
      <c r="EC98" s="212"/>
      <c r="ED98" s="212"/>
      <c r="EE98" s="212"/>
      <c r="EF98" s="212"/>
      <c r="EG98" s="213"/>
      <c r="EH98" s="212"/>
      <c r="EI98" s="212"/>
      <c r="EJ98" s="212"/>
      <c r="EK98" s="212"/>
      <c r="EL98" s="212"/>
      <c r="EM98" s="212"/>
      <c r="EN98" s="212"/>
      <c r="EO98" s="212"/>
      <c r="EP98" s="212"/>
      <c r="EQ98" s="212"/>
      <c r="ER98" s="212"/>
      <c r="ES98" s="212"/>
      <c r="ET98" s="212"/>
      <c r="EU98" s="212"/>
      <c r="EV98" s="212"/>
      <c r="EW98" s="212"/>
      <c r="EX98" s="212"/>
      <c r="EY98" s="212"/>
      <c r="EZ98" s="212"/>
      <c r="FA98" s="212"/>
      <c r="FB98" s="212"/>
      <c r="FC98" s="212"/>
      <c r="FD98" s="212"/>
      <c r="FE98" s="212"/>
      <c r="FF98" s="212"/>
      <c r="FG98" s="212"/>
      <c r="FH98" s="212"/>
      <c r="FI98" s="212"/>
      <c r="FJ98" s="212"/>
      <c r="FK98" s="212"/>
      <c r="FL98" s="212"/>
      <c r="FM98" s="216"/>
      <c r="FN98" s="212"/>
      <c r="FO98" s="212"/>
      <c r="FP98" s="212"/>
      <c r="FQ98" s="212"/>
      <c r="FR98" s="212"/>
      <c r="FS98" s="212"/>
      <c r="FT98" s="212"/>
      <c r="FU98" s="212"/>
      <c r="FV98" s="212"/>
      <c r="FW98" s="212"/>
      <c r="FX98" s="212"/>
      <c r="FY98" s="212"/>
      <c r="FZ98" s="212"/>
      <c r="GA98" s="212"/>
      <c r="GB98" s="212"/>
      <c r="GC98" s="212"/>
      <c r="GD98" s="212"/>
      <c r="GE98" s="212"/>
      <c r="GF98" s="213"/>
      <c r="GG98" s="214"/>
      <c r="GH98" s="213"/>
      <c r="GI98" s="212"/>
      <c r="GJ98" s="212"/>
      <c r="GK98" s="212"/>
      <c r="GL98" s="212"/>
      <c r="GM98" s="212"/>
      <c r="GN98" s="213"/>
      <c r="GO98" s="213"/>
      <c r="GP98" s="212"/>
      <c r="GQ98" s="213" t="s">
        <v>382</v>
      </c>
      <c r="GR98" s="212">
        <v>0</v>
      </c>
      <c r="GS98" s="213"/>
      <c r="GT98" s="213"/>
      <c r="GU98" s="213"/>
      <c r="GV98" s="213"/>
      <c r="GW98" s="213" t="s">
        <v>383</v>
      </c>
      <c r="GX98" s="215" t="e">
        <v>#DIV/0!</v>
      </c>
      <c r="HA98" s="224"/>
      <c r="HB98" s="224"/>
      <c r="HC98" s="224"/>
      <c r="HM98" s="236"/>
      <c r="HP98" s="224"/>
      <c r="HT98" s="236"/>
      <c r="ID98" s="237"/>
      <c r="IJ98" s="224"/>
      <c r="IK98" s="237"/>
      <c r="IL98" s="224"/>
    </row>
    <row r="99" spans="3:246" s="223" customFormat="1">
      <c r="C99" s="224"/>
      <c r="D99" s="224"/>
      <c r="E99" s="224"/>
      <c r="F99" s="224"/>
      <c r="G99" s="222"/>
      <c r="H99" s="224"/>
      <c r="I99" s="224"/>
      <c r="J99" s="224"/>
      <c r="K99" s="224"/>
      <c r="L99" s="224"/>
      <c r="M99" s="224"/>
      <c r="N99" s="224"/>
      <c r="O99" s="224"/>
      <c r="P99" s="224"/>
      <c r="Q99" s="224"/>
      <c r="R99" s="224"/>
      <c r="S99" s="213"/>
      <c r="T99" s="213"/>
      <c r="U99" s="213"/>
      <c r="V99" s="213"/>
      <c r="W99" s="213"/>
      <c r="X99" s="213"/>
      <c r="Y99" s="222"/>
      <c r="Z99" s="225"/>
      <c r="AA99" s="225"/>
      <c r="AB99" s="226"/>
      <c r="AC99" s="226"/>
      <c r="AD99" s="227"/>
      <c r="AE99" s="228"/>
      <c r="AF99" s="228"/>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30"/>
      <c r="BC99" s="230"/>
      <c r="BD99" s="230"/>
      <c r="BE99" s="230"/>
      <c r="BF99" s="230"/>
      <c r="BG99" s="230"/>
      <c r="BH99" s="230"/>
      <c r="BI99" s="230"/>
      <c r="BJ99" s="230"/>
      <c r="BK99" s="230"/>
      <c r="BL99" s="230"/>
      <c r="BM99" s="230"/>
      <c r="BN99" s="230"/>
      <c r="BO99" s="230"/>
      <c r="BP99" s="230"/>
      <c r="BQ99" s="230"/>
      <c r="BR99" s="230"/>
      <c r="BS99" s="230"/>
      <c r="BT99" s="230"/>
      <c r="BU99" s="230"/>
      <c r="BV99" s="231"/>
      <c r="BW99" s="231"/>
      <c r="BX99" s="231"/>
      <c r="BY99" s="230"/>
      <c r="BZ99" s="230"/>
      <c r="CA99" s="230"/>
      <c r="CB99" s="231"/>
      <c r="CC99" s="230"/>
      <c r="CD99" s="231"/>
      <c r="CE99" s="230"/>
      <c r="CF99" s="230"/>
      <c r="CG99" s="230"/>
      <c r="CH99" s="232"/>
      <c r="CI99" s="230"/>
      <c r="CJ99" s="230"/>
      <c r="CK99" s="230"/>
      <c r="CL99" s="230"/>
      <c r="CM99" s="230"/>
      <c r="CN99" s="232"/>
      <c r="CO99" s="230"/>
      <c r="CP99" s="230"/>
      <c r="CQ99" s="230"/>
      <c r="CR99" s="233"/>
      <c r="CS99" s="233"/>
      <c r="CT99" s="234"/>
      <c r="CU99" s="235"/>
      <c r="CV99" s="234"/>
      <c r="CW99" s="233"/>
      <c r="CX99" s="233"/>
      <c r="CY99" s="233"/>
      <c r="DB99" s="224"/>
      <c r="DE99" s="224"/>
      <c r="DF99" s="224"/>
      <c r="DG99" s="224">
        <v>0</v>
      </c>
      <c r="DH99" s="215" t="e">
        <v>#DIV/0!</v>
      </c>
      <c r="DI99" s="212"/>
      <c r="DJ99" s="212"/>
      <c r="DK99" s="213"/>
      <c r="DL99" s="213"/>
      <c r="DM99" s="212"/>
      <c r="DN99" s="213"/>
      <c r="DO99" s="212"/>
      <c r="DP99" s="212"/>
      <c r="DQ99" s="212"/>
      <c r="DR99" s="212"/>
      <c r="DS99" s="213"/>
      <c r="DT99" s="213"/>
      <c r="DU99" s="212"/>
      <c r="DV99" s="212"/>
      <c r="DW99" s="212"/>
      <c r="DX99" s="212"/>
      <c r="DY99" s="212"/>
      <c r="DZ99" s="212"/>
      <c r="EA99" s="212"/>
      <c r="EB99" s="212"/>
      <c r="EC99" s="212"/>
      <c r="ED99" s="212"/>
      <c r="EE99" s="212"/>
      <c r="EF99" s="212"/>
      <c r="EG99" s="213"/>
      <c r="EH99" s="212"/>
      <c r="EI99" s="212"/>
      <c r="EJ99" s="212"/>
      <c r="EK99" s="212"/>
      <c r="EL99" s="212"/>
      <c r="EM99" s="212"/>
      <c r="EN99" s="212"/>
      <c r="EO99" s="212"/>
      <c r="EP99" s="212"/>
      <c r="EQ99" s="212"/>
      <c r="ER99" s="212"/>
      <c r="ES99" s="212"/>
      <c r="ET99" s="212"/>
      <c r="EU99" s="212"/>
      <c r="EV99" s="212"/>
      <c r="EW99" s="212"/>
      <c r="EX99" s="212"/>
      <c r="EY99" s="212"/>
      <c r="EZ99" s="212"/>
      <c r="FA99" s="212"/>
      <c r="FB99" s="212"/>
      <c r="FC99" s="212"/>
      <c r="FD99" s="212"/>
      <c r="FE99" s="212"/>
      <c r="FF99" s="212"/>
      <c r="FG99" s="212"/>
      <c r="FH99" s="212"/>
      <c r="FI99" s="212"/>
      <c r="FJ99" s="212"/>
      <c r="FK99" s="212"/>
      <c r="FL99" s="212"/>
      <c r="FM99" s="216"/>
      <c r="FN99" s="212"/>
      <c r="FO99" s="212"/>
      <c r="FP99" s="212"/>
      <c r="FQ99" s="212"/>
      <c r="FR99" s="212"/>
      <c r="FS99" s="212"/>
      <c r="FT99" s="212"/>
      <c r="FU99" s="212"/>
      <c r="FV99" s="212"/>
      <c r="FW99" s="212"/>
      <c r="FX99" s="212"/>
      <c r="FY99" s="212"/>
      <c r="FZ99" s="212"/>
      <c r="GA99" s="212"/>
      <c r="GB99" s="212"/>
      <c r="GC99" s="212"/>
      <c r="GD99" s="212"/>
      <c r="GE99" s="212"/>
      <c r="GF99" s="213"/>
      <c r="GG99" s="214"/>
      <c r="GH99" s="213"/>
      <c r="GI99" s="212"/>
      <c r="GJ99" s="212"/>
      <c r="GK99" s="212"/>
      <c r="GL99" s="212"/>
      <c r="GM99" s="212"/>
      <c r="GN99" s="213"/>
      <c r="GO99" s="213"/>
      <c r="GP99" s="212"/>
      <c r="GQ99" s="213" t="s">
        <v>382</v>
      </c>
      <c r="GR99" s="212">
        <v>0</v>
      </c>
      <c r="GS99" s="213"/>
      <c r="GT99" s="213"/>
      <c r="GU99" s="213"/>
      <c r="GV99" s="213"/>
      <c r="GW99" s="213" t="s">
        <v>383</v>
      </c>
      <c r="GX99" s="215" t="e">
        <v>#DIV/0!</v>
      </c>
      <c r="HA99" s="224"/>
      <c r="HB99" s="224"/>
      <c r="HC99" s="224"/>
      <c r="HM99" s="236"/>
      <c r="HP99" s="224"/>
      <c r="HT99" s="236"/>
      <c r="ID99" s="237"/>
      <c r="IJ99" s="224"/>
      <c r="IK99" s="237"/>
      <c r="IL99" s="224"/>
    </row>
    <row r="100" spans="3:246" s="223" customFormat="1">
      <c r="C100" s="224"/>
      <c r="D100" s="224"/>
      <c r="E100" s="224"/>
      <c r="F100" s="224"/>
      <c r="G100" s="222"/>
      <c r="H100" s="224"/>
      <c r="I100" s="224"/>
      <c r="J100" s="224"/>
      <c r="K100" s="224"/>
      <c r="L100" s="224"/>
      <c r="M100" s="224"/>
      <c r="N100" s="224"/>
      <c r="O100" s="224"/>
      <c r="P100" s="224"/>
      <c r="Q100" s="224"/>
      <c r="R100" s="224"/>
      <c r="S100" s="213"/>
      <c r="T100" s="213"/>
      <c r="U100" s="213"/>
      <c r="V100" s="213"/>
      <c r="W100" s="213"/>
      <c r="X100" s="213"/>
      <c r="Y100" s="222"/>
      <c r="Z100" s="225"/>
      <c r="AA100" s="225"/>
      <c r="AB100" s="226"/>
      <c r="AC100" s="226"/>
      <c r="AD100" s="227"/>
      <c r="AE100" s="228"/>
      <c r="AF100" s="228"/>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30"/>
      <c r="BC100" s="230"/>
      <c r="BD100" s="230"/>
      <c r="BE100" s="230"/>
      <c r="BF100" s="230"/>
      <c r="BG100" s="230"/>
      <c r="BH100" s="230"/>
      <c r="BI100" s="230"/>
      <c r="BJ100" s="230"/>
      <c r="BK100" s="230"/>
      <c r="BL100" s="230"/>
      <c r="BM100" s="230"/>
      <c r="BN100" s="230"/>
      <c r="BO100" s="230"/>
      <c r="BP100" s="230"/>
      <c r="BQ100" s="230"/>
      <c r="BR100" s="230"/>
      <c r="BS100" s="230"/>
      <c r="BT100" s="230"/>
      <c r="BU100" s="230"/>
      <c r="BV100" s="231"/>
      <c r="BW100" s="231"/>
      <c r="BX100" s="231"/>
      <c r="BY100" s="230"/>
      <c r="BZ100" s="230"/>
      <c r="CA100" s="230"/>
      <c r="CB100" s="231"/>
      <c r="CC100" s="230"/>
      <c r="CD100" s="231"/>
      <c r="CE100" s="230"/>
      <c r="CF100" s="230"/>
      <c r="CG100" s="230"/>
      <c r="CH100" s="232"/>
      <c r="CI100" s="230"/>
      <c r="CJ100" s="230"/>
      <c r="CK100" s="230"/>
      <c r="CL100" s="230"/>
      <c r="CM100" s="230"/>
      <c r="CN100" s="232"/>
      <c r="CO100" s="230"/>
      <c r="CP100" s="230"/>
      <c r="CQ100" s="230"/>
      <c r="CR100" s="233"/>
      <c r="CS100" s="233"/>
      <c r="CT100" s="234"/>
      <c r="CU100" s="235"/>
      <c r="CV100" s="234"/>
      <c r="CW100" s="233"/>
      <c r="CX100" s="233"/>
      <c r="CY100" s="233"/>
      <c r="DB100" s="224"/>
      <c r="DE100" s="224"/>
      <c r="DF100" s="224"/>
      <c r="DG100" s="224">
        <v>0</v>
      </c>
      <c r="DH100" s="215" t="e">
        <v>#DIV/0!</v>
      </c>
      <c r="DI100" s="212"/>
      <c r="DJ100" s="212"/>
      <c r="DK100" s="213"/>
      <c r="DL100" s="213"/>
      <c r="DM100" s="212"/>
      <c r="DN100" s="213"/>
      <c r="DO100" s="212"/>
      <c r="DP100" s="212"/>
      <c r="DQ100" s="212"/>
      <c r="DR100" s="212"/>
      <c r="DS100" s="213"/>
      <c r="DT100" s="213"/>
      <c r="DU100" s="212"/>
      <c r="DV100" s="212"/>
      <c r="DW100" s="212"/>
      <c r="DX100" s="212"/>
      <c r="DY100" s="212"/>
      <c r="DZ100" s="212"/>
      <c r="EA100" s="212"/>
      <c r="EB100" s="212"/>
      <c r="EC100" s="212"/>
      <c r="ED100" s="212"/>
      <c r="EE100" s="212"/>
      <c r="EF100" s="212"/>
      <c r="EG100" s="213"/>
      <c r="EH100" s="212"/>
      <c r="EI100" s="212"/>
      <c r="EJ100" s="212"/>
      <c r="EK100" s="212"/>
      <c r="EL100" s="212"/>
      <c r="EM100" s="212"/>
      <c r="EN100" s="212"/>
      <c r="EO100" s="212"/>
      <c r="EP100" s="212"/>
      <c r="EQ100" s="212"/>
      <c r="ER100" s="212"/>
      <c r="ES100" s="212"/>
      <c r="ET100" s="212"/>
      <c r="EU100" s="212"/>
      <c r="EV100" s="212"/>
      <c r="EW100" s="212"/>
      <c r="EX100" s="212"/>
      <c r="EY100" s="212"/>
      <c r="EZ100" s="212"/>
      <c r="FA100" s="212"/>
      <c r="FB100" s="212"/>
      <c r="FC100" s="212"/>
      <c r="FD100" s="212"/>
      <c r="FE100" s="212"/>
      <c r="FF100" s="212"/>
      <c r="FG100" s="212"/>
      <c r="FH100" s="212"/>
      <c r="FI100" s="212"/>
      <c r="FJ100" s="212"/>
      <c r="FK100" s="212"/>
      <c r="FL100" s="212"/>
      <c r="FM100" s="216"/>
      <c r="FN100" s="212"/>
      <c r="FO100" s="212"/>
      <c r="FP100" s="212"/>
      <c r="FQ100" s="212"/>
      <c r="FR100" s="212"/>
      <c r="FS100" s="212"/>
      <c r="FT100" s="212"/>
      <c r="FU100" s="212"/>
      <c r="FV100" s="212"/>
      <c r="FW100" s="212"/>
      <c r="FX100" s="212"/>
      <c r="FY100" s="212"/>
      <c r="FZ100" s="212"/>
      <c r="GA100" s="212"/>
      <c r="GB100" s="212"/>
      <c r="GC100" s="212"/>
      <c r="GD100" s="212"/>
      <c r="GE100" s="212"/>
      <c r="GF100" s="213"/>
      <c r="GG100" s="214"/>
      <c r="GH100" s="213"/>
      <c r="GI100" s="212"/>
      <c r="GJ100" s="212"/>
      <c r="GK100" s="212"/>
      <c r="GL100" s="212"/>
      <c r="GM100" s="212"/>
      <c r="GN100" s="213"/>
      <c r="GO100" s="213"/>
      <c r="GP100" s="212"/>
      <c r="GQ100" s="213" t="s">
        <v>382</v>
      </c>
      <c r="GR100" s="212">
        <v>0</v>
      </c>
      <c r="GS100" s="213"/>
      <c r="GT100" s="213"/>
      <c r="GU100" s="213"/>
      <c r="GV100" s="213"/>
      <c r="GW100" s="213" t="s">
        <v>383</v>
      </c>
      <c r="GX100" s="215" t="e">
        <v>#DIV/0!</v>
      </c>
      <c r="HA100" s="224"/>
      <c r="HB100" s="224"/>
      <c r="HC100" s="224"/>
      <c r="HM100" s="236"/>
      <c r="HP100" s="224"/>
      <c r="HT100" s="236"/>
      <c r="ID100" s="237"/>
      <c r="IJ100" s="224"/>
      <c r="IK100" s="237"/>
      <c r="IL100" s="224"/>
    </row>
    <row r="101" spans="3:246" s="223" customFormat="1">
      <c r="C101" s="224"/>
      <c r="D101" s="224"/>
      <c r="E101" s="224"/>
      <c r="F101" s="224"/>
      <c r="G101" s="222"/>
      <c r="H101" s="224"/>
      <c r="I101" s="224"/>
      <c r="J101" s="224"/>
      <c r="K101" s="224"/>
      <c r="L101" s="224"/>
      <c r="M101" s="224"/>
      <c r="N101" s="224"/>
      <c r="O101" s="224"/>
      <c r="P101" s="224"/>
      <c r="Q101" s="224"/>
      <c r="R101" s="224"/>
      <c r="S101" s="213"/>
      <c r="T101" s="213"/>
      <c r="U101" s="213"/>
      <c r="V101" s="213"/>
      <c r="W101" s="213"/>
      <c r="X101" s="213"/>
      <c r="Y101" s="222"/>
      <c r="Z101" s="225"/>
      <c r="AA101" s="225"/>
      <c r="AB101" s="226"/>
      <c r="AC101" s="226"/>
      <c r="AD101" s="227"/>
      <c r="AE101" s="228"/>
      <c r="AF101" s="228"/>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30"/>
      <c r="BC101" s="230"/>
      <c r="BD101" s="230"/>
      <c r="BE101" s="230"/>
      <c r="BF101" s="230"/>
      <c r="BG101" s="230"/>
      <c r="BH101" s="230"/>
      <c r="BI101" s="230"/>
      <c r="BJ101" s="230"/>
      <c r="BK101" s="230"/>
      <c r="BL101" s="230"/>
      <c r="BM101" s="230"/>
      <c r="BN101" s="230"/>
      <c r="BO101" s="230"/>
      <c r="BP101" s="230"/>
      <c r="BQ101" s="230"/>
      <c r="BR101" s="230"/>
      <c r="BS101" s="230"/>
      <c r="BT101" s="230"/>
      <c r="BU101" s="230"/>
      <c r="BV101" s="231"/>
      <c r="BW101" s="231"/>
      <c r="BX101" s="231"/>
      <c r="BY101" s="230"/>
      <c r="BZ101" s="230"/>
      <c r="CA101" s="230"/>
      <c r="CB101" s="231"/>
      <c r="CC101" s="230"/>
      <c r="CD101" s="231"/>
      <c r="CE101" s="230"/>
      <c r="CF101" s="230"/>
      <c r="CG101" s="230"/>
      <c r="CH101" s="232"/>
      <c r="CI101" s="230"/>
      <c r="CJ101" s="230"/>
      <c r="CK101" s="230"/>
      <c r="CL101" s="230"/>
      <c r="CM101" s="230"/>
      <c r="CN101" s="232"/>
      <c r="CO101" s="230"/>
      <c r="CP101" s="230"/>
      <c r="CQ101" s="230"/>
      <c r="CR101" s="233"/>
      <c r="CS101" s="233"/>
      <c r="CT101" s="234"/>
      <c r="CU101" s="235"/>
      <c r="CV101" s="234"/>
      <c r="CW101" s="233"/>
      <c r="CX101" s="233"/>
      <c r="CY101" s="233"/>
      <c r="DB101" s="224"/>
      <c r="DE101" s="224"/>
      <c r="DF101" s="224"/>
      <c r="DG101" s="224">
        <v>0</v>
      </c>
      <c r="DH101" s="215" t="e">
        <v>#DIV/0!</v>
      </c>
      <c r="DI101" s="212"/>
      <c r="DJ101" s="212"/>
      <c r="DK101" s="213"/>
      <c r="DL101" s="213"/>
      <c r="DM101" s="212"/>
      <c r="DN101" s="213"/>
      <c r="DO101" s="212"/>
      <c r="DP101" s="212"/>
      <c r="DQ101" s="212"/>
      <c r="DR101" s="212"/>
      <c r="DS101" s="213"/>
      <c r="DT101" s="213"/>
      <c r="DU101" s="212"/>
      <c r="DV101" s="212"/>
      <c r="DW101" s="212"/>
      <c r="DX101" s="212"/>
      <c r="DY101" s="212"/>
      <c r="DZ101" s="212"/>
      <c r="EA101" s="212"/>
      <c r="EB101" s="212"/>
      <c r="EC101" s="212"/>
      <c r="ED101" s="212"/>
      <c r="EE101" s="212"/>
      <c r="EF101" s="212"/>
      <c r="EG101" s="213"/>
      <c r="EH101" s="212"/>
      <c r="EI101" s="212"/>
      <c r="EJ101" s="212"/>
      <c r="EK101" s="212"/>
      <c r="EL101" s="212"/>
      <c r="EM101" s="212"/>
      <c r="EN101" s="212"/>
      <c r="EO101" s="212"/>
      <c r="EP101" s="212"/>
      <c r="EQ101" s="212"/>
      <c r="ER101" s="212"/>
      <c r="ES101" s="212"/>
      <c r="ET101" s="212"/>
      <c r="EU101" s="212"/>
      <c r="EV101" s="212"/>
      <c r="EW101" s="212"/>
      <c r="EX101" s="212"/>
      <c r="EY101" s="212"/>
      <c r="EZ101" s="212"/>
      <c r="FA101" s="212"/>
      <c r="FB101" s="212"/>
      <c r="FC101" s="212"/>
      <c r="FD101" s="212"/>
      <c r="FE101" s="212"/>
      <c r="FF101" s="212"/>
      <c r="FG101" s="212"/>
      <c r="FH101" s="212"/>
      <c r="FI101" s="212"/>
      <c r="FJ101" s="212"/>
      <c r="FK101" s="212"/>
      <c r="FL101" s="212"/>
      <c r="FM101" s="216"/>
      <c r="FN101" s="212"/>
      <c r="FO101" s="212"/>
      <c r="FP101" s="212"/>
      <c r="FQ101" s="212"/>
      <c r="FR101" s="212"/>
      <c r="FS101" s="212"/>
      <c r="FT101" s="212"/>
      <c r="FU101" s="212"/>
      <c r="FV101" s="212"/>
      <c r="FW101" s="212"/>
      <c r="FX101" s="212"/>
      <c r="FY101" s="212"/>
      <c r="FZ101" s="212"/>
      <c r="GA101" s="212"/>
      <c r="GB101" s="212"/>
      <c r="GC101" s="212"/>
      <c r="GD101" s="212"/>
      <c r="GE101" s="212"/>
      <c r="GF101" s="213"/>
      <c r="GG101" s="214"/>
      <c r="GH101" s="213"/>
      <c r="GI101" s="212"/>
      <c r="GJ101" s="212"/>
      <c r="GK101" s="212"/>
      <c r="GL101" s="212"/>
      <c r="GM101" s="212"/>
      <c r="GN101" s="213"/>
      <c r="GO101" s="213"/>
      <c r="GP101" s="212"/>
      <c r="GQ101" s="213" t="s">
        <v>382</v>
      </c>
      <c r="GR101" s="212">
        <v>0</v>
      </c>
      <c r="GS101" s="213"/>
      <c r="GT101" s="213"/>
      <c r="GU101" s="213"/>
      <c r="GV101" s="213"/>
      <c r="GW101" s="213" t="s">
        <v>383</v>
      </c>
      <c r="GX101" s="215" t="e">
        <v>#DIV/0!</v>
      </c>
      <c r="HA101" s="224"/>
      <c r="HB101" s="224"/>
      <c r="HC101" s="224"/>
      <c r="HM101" s="236"/>
      <c r="HP101" s="224"/>
      <c r="HT101" s="236"/>
      <c r="ID101" s="237"/>
      <c r="IJ101" s="224"/>
      <c r="IK101" s="237"/>
      <c r="IL101" s="224"/>
    </row>
    <row r="102" spans="3:246" s="223" customFormat="1">
      <c r="C102" s="224"/>
      <c r="D102" s="224"/>
      <c r="E102" s="224"/>
      <c r="F102" s="224"/>
      <c r="G102" s="222"/>
      <c r="H102" s="224"/>
      <c r="I102" s="224"/>
      <c r="J102" s="224"/>
      <c r="K102" s="224"/>
      <c r="L102" s="224"/>
      <c r="M102" s="224"/>
      <c r="N102" s="224"/>
      <c r="O102" s="224"/>
      <c r="P102" s="224"/>
      <c r="Q102" s="224"/>
      <c r="R102" s="224"/>
      <c r="S102" s="213"/>
      <c r="T102" s="213"/>
      <c r="U102" s="213"/>
      <c r="V102" s="213"/>
      <c r="W102" s="213"/>
      <c r="X102" s="213"/>
      <c r="Y102" s="222"/>
      <c r="Z102" s="225"/>
      <c r="AA102" s="225"/>
      <c r="AB102" s="226"/>
      <c r="AC102" s="226"/>
      <c r="AD102" s="227"/>
      <c r="AE102" s="228"/>
      <c r="AF102" s="228"/>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30"/>
      <c r="BC102" s="230"/>
      <c r="BD102" s="230"/>
      <c r="BE102" s="230"/>
      <c r="BF102" s="230"/>
      <c r="BG102" s="230"/>
      <c r="BH102" s="230"/>
      <c r="BI102" s="230"/>
      <c r="BJ102" s="230"/>
      <c r="BK102" s="230"/>
      <c r="BL102" s="230"/>
      <c r="BM102" s="230"/>
      <c r="BN102" s="230"/>
      <c r="BO102" s="230"/>
      <c r="BP102" s="230"/>
      <c r="BQ102" s="230"/>
      <c r="BR102" s="230"/>
      <c r="BS102" s="230"/>
      <c r="BT102" s="230"/>
      <c r="BU102" s="230"/>
      <c r="BV102" s="231"/>
      <c r="BW102" s="231"/>
      <c r="BX102" s="231"/>
      <c r="BY102" s="230"/>
      <c r="BZ102" s="230"/>
      <c r="CA102" s="230"/>
      <c r="CB102" s="231"/>
      <c r="CC102" s="230"/>
      <c r="CD102" s="231"/>
      <c r="CE102" s="230"/>
      <c r="CF102" s="230"/>
      <c r="CG102" s="230"/>
      <c r="CH102" s="232"/>
      <c r="CI102" s="230"/>
      <c r="CJ102" s="230"/>
      <c r="CK102" s="230"/>
      <c r="CL102" s="230"/>
      <c r="CM102" s="230"/>
      <c r="CN102" s="232"/>
      <c r="CO102" s="230"/>
      <c r="CP102" s="230"/>
      <c r="CQ102" s="230"/>
      <c r="CR102" s="233"/>
      <c r="CS102" s="233"/>
      <c r="CT102" s="234"/>
      <c r="CU102" s="235"/>
      <c r="CV102" s="234"/>
      <c r="CW102" s="233"/>
      <c r="CX102" s="233"/>
      <c r="CY102" s="233"/>
      <c r="DB102" s="224"/>
      <c r="DE102" s="224"/>
      <c r="DF102" s="224"/>
      <c r="DG102" s="224">
        <v>0</v>
      </c>
      <c r="DH102" s="215" t="e">
        <v>#DIV/0!</v>
      </c>
      <c r="DI102" s="212"/>
      <c r="DJ102" s="212"/>
      <c r="DK102" s="213"/>
      <c r="DL102" s="213"/>
      <c r="DM102" s="212"/>
      <c r="DN102" s="213"/>
      <c r="DO102" s="212"/>
      <c r="DP102" s="212"/>
      <c r="DQ102" s="212"/>
      <c r="DR102" s="212"/>
      <c r="DS102" s="213"/>
      <c r="DT102" s="213"/>
      <c r="DU102" s="212"/>
      <c r="DV102" s="212"/>
      <c r="DW102" s="212"/>
      <c r="DX102" s="212"/>
      <c r="DY102" s="212"/>
      <c r="DZ102" s="212"/>
      <c r="EA102" s="212"/>
      <c r="EB102" s="212"/>
      <c r="EC102" s="212"/>
      <c r="ED102" s="212"/>
      <c r="EE102" s="212"/>
      <c r="EF102" s="212"/>
      <c r="EG102" s="213"/>
      <c r="EH102" s="212"/>
      <c r="EI102" s="212"/>
      <c r="EJ102" s="212"/>
      <c r="EK102" s="212"/>
      <c r="EL102" s="212"/>
      <c r="EM102" s="212"/>
      <c r="EN102" s="212"/>
      <c r="EO102" s="212"/>
      <c r="EP102" s="212"/>
      <c r="EQ102" s="212"/>
      <c r="ER102" s="212"/>
      <c r="ES102" s="212"/>
      <c r="ET102" s="212"/>
      <c r="EU102" s="212"/>
      <c r="EV102" s="212"/>
      <c r="EW102" s="212"/>
      <c r="EX102" s="212"/>
      <c r="EY102" s="212"/>
      <c r="EZ102" s="212"/>
      <c r="FA102" s="212"/>
      <c r="FB102" s="212"/>
      <c r="FC102" s="212"/>
      <c r="FD102" s="212"/>
      <c r="FE102" s="212"/>
      <c r="FF102" s="212"/>
      <c r="FG102" s="212"/>
      <c r="FH102" s="212"/>
      <c r="FI102" s="212"/>
      <c r="FJ102" s="212"/>
      <c r="FK102" s="212"/>
      <c r="FL102" s="212"/>
      <c r="FM102" s="216"/>
      <c r="FN102" s="212"/>
      <c r="FO102" s="212"/>
      <c r="FP102" s="212"/>
      <c r="FQ102" s="212"/>
      <c r="FR102" s="212"/>
      <c r="FS102" s="212"/>
      <c r="FT102" s="212"/>
      <c r="FU102" s="212"/>
      <c r="FV102" s="212"/>
      <c r="FW102" s="212"/>
      <c r="FX102" s="212"/>
      <c r="FY102" s="212"/>
      <c r="FZ102" s="212"/>
      <c r="GA102" s="212"/>
      <c r="GB102" s="212"/>
      <c r="GC102" s="212"/>
      <c r="GD102" s="212"/>
      <c r="GE102" s="212"/>
      <c r="GF102" s="213"/>
      <c r="GG102" s="214"/>
      <c r="GH102" s="213"/>
      <c r="GI102" s="212"/>
      <c r="GJ102" s="212"/>
      <c r="GK102" s="212"/>
      <c r="GL102" s="212"/>
      <c r="GM102" s="212"/>
      <c r="GN102" s="213"/>
      <c r="GO102" s="213"/>
      <c r="GP102" s="212"/>
      <c r="GQ102" s="213" t="s">
        <v>382</v>
      </c>
      <c r="GR102" s="212">
        <v>0</v>
      </c>
      <c r="GS102" s="213"/>
      <c r="GT102" s="213"/>
      <c r="GU102" s="213"/>
      <c r="GV102" s="213"/>
      <c r="GW102" s="213" t="s">
        <v>383</v>
      </c>
      <c r="GX102" s="215" t="e">
        <v>#DIV/0!</v>
      </c>
      <c r="HA102" s="224"/>
      <c r="HB102" s="224"/>
      <c r="HC102" s="224"/>
      <c r="HM102" s="236"/>
      <c r="HP102" s="224"/>
      <c r="HT102" s="236"/>
      <c r="ID102" s="237"/>
      <c r="IJ102" s="224"/>
      <c r="IK102" s="237"/>
      <c r="IL102" s="224"/>
    </row>
    <row r="103" spans="3:246" s="223" customFormat="1">
      <c r="C103" s="224"/>
      <c r="D103" s="224"/>
      <c r="E103" s="224"/>
      <c r="F103" s="224"/>
      <c r="G103" s="222"/>
      <c r="H103" s="224"/>
      <c r="I103" s="224"/>
      <c r="J103" s="224"/>
      <c r="K103" s="224"/>
      <c r="L103" s="224"/>
      <c r="M103" s="224"/>
      <c r="N103" s="224"/>
      <c r="O103" s="224"/>
      <c r="P103" s="224"/>
      <c r="Q103" s="224"/>
      <c r="R103" s="224"/>
      <c r="S103" s="213"/>
      <c r="T103" s="213"/>
      <c r="U103" s="213"/>
      <c r="V103" s="213"/>
      <c r="W103" s="213"/>
      <c r="X103" s="213"/>
      <c r="Y103" s="222"/>
      <c r="Z103" s="225"/>
      <c r="AA103" s="225"/>
      <c r="AB103" s="226"/>
      <c r="AC103" s="226"/>
      <c r="AD103" s="227"/>
      <c r="AE103" s="228"/>
      <c r="AF103" s="228"/>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30"/>
      <c r="BC103" s="230"/>
      <c r="BD103" s="230"/>
      <c r="BE103" s="230"/>
      <c r="BF103" s="230"/>
      <c r="BG103" s="230"/>
      <c r="BH103" s="230"/>
      <c r="BI103" s="230"/>
      <c r="BJ103" s="230"/>
      <c r="BK103" s="230"/>
      <c r="BL103" s="230"/>
      <c r="BM103" s="230"/>
      <c r="BN103" s="230"/>
      <c r="BO103" s="230"/>
      <c r="BP103" s="230"/>
      <c r="BQ103" s="230"/>
      <c r="BR103" s="230"/>
      <c r="BS103" s="230"/>
      <c r="BT103" s="230"/>
      <c r="BU103" s="230"/>
      <c r="BV103" s="231"/>
      <c r="BW103" s="231"/>
      <c r="BX103" s="231"/>
      <c r="BY103" s="230"/>
      <c r="BZ103" s="230"/>
      <c r="CA103" s="230"/>
      <c r="CB103" s="231"/>
      <c r="CC103" s="230"/>
      <c r="CD103" s="231"/>
      <c r="CE103" s="230"/>
      <c r="CF103" s="230"/>
      <c r="CG103" s="230"/>
      <c r="CH103" s="232"/>
      <c r="CI103" s="230"/>
      <c r="CJ103" s="230"/>
      <c r="CK103" s="230"/>
      <c r="CL103" s="230"/>
      <c r="CM103" s="230"/>
      <c r="CN103" s="232"/>
      <c r="CO103" s="230"/>
      <c r="CP103" s="230"/>
      <c r="CQ103" s="230"/>
      <c r="CR103" s="233"/>
      <c r="CS103" s="233"/>
      <c r="CT103" s="234"/>
      <c r="CU103" s="235"/>
      <c r="CV103" s="234"/>
      <c r="CW103" s="233"/>
      <c r="CX103" s="233"/>
      <c r="CY103" s="233"/>
      <c r="DB103" s="224"/>
      <c r="DE103" s="224"/>
      <c r="DF103" s="224"/>
      <c r="DG103" s="224">
        <v>0</v>
      </c>
      <c r="DH103" s="215" t="e">
        <v>#DIV/0!</v>
      </c>
      <c r="DI103" s="212"/>
      <c r="DJ103" s="212"/>
      <c r="DK103" s="213"/>
      <c r="DL103" s="213"/>
      <c r="DM103" s="212"/>
      <c r="DN103" s="213"/>
      <c r="DO103" s="212"/>
      <c r="DP103" s="212"/>
      <c r="DQ103" s="212"/>
      <c r="DR103" s="212"/>
      <c r="DS103" s="213"/>
      <c r="DT103" s="213"/>
      <c r="DU103" s="212"/>
      <c r="DV103" s="212"/>
      <c r="DW103" s="212"/>
      <c r="DX103" s="212"/>
      <c r="DY103" s="212"/>
      <c r="DZ103" s="212"/>
      <c r="EA103" s="212"/>
      <c r="EB103" s="212"/>
      <c r="EC103" s="212"/>
      <c r="ED103" s="212"/>
      <c r="EE103" s="212"/>
      <c r="EF103" s="212"/>
      <c r="EG103" s="213"/>
      <c r="EH103" s="212"/>
      <c r="EI103" s="212"/>
      <c r="EJ103" s="212"/>
      <c r="EK103" s="212"/>
      <c r="EL103" s="212"/>
      <c r="EM103" s="212"/>
      <c r="EN103" s="212"/>
      <c r="EO103" s="212"/>
      <c r="EP103" s="212"/>
      <c r="EQ103" s="212"/>
      <c r="ER103" s="212"/>
      <c r="ES103" s="212"/>
      <c r="ET103" s="212"/>
      <c r="EU103" s="212"/>
      <c r="EV103" s="212"/>
      <c r="EW103" s="212"/>
      <c r="EX103" s="212"/>
      <c r="EY103" s="212"/>
      <c r="EZ103" s="212"/>
      <c r="FA103" s="212"/>
      <c r="FB103" s="212"/>
      <c r="FC103" s="212"/>
      <c r="FD103" s="212"/>
      <c r="FE103" s="212"/>
      <c r="FF103" s="212"/>
      <c r="FG103" s="212"/>
      <c r="FH103" s="212"/>
      <c r="FI103" s="212"/>
      <c r="FJ103" s="212"/>
      <c r="FK103" s="212"/>
      <c r="FL103" s="212"/>
      <c r="FM103" s="216"/>
      <c r="FN103" s="212"/>
      <c r="FO103" s="212"/>
      <c r="FP103" s="212"/>
      <c r="FQ103" s="212"/>
      <c r="FR103" s="212"/>
      <c r="FS103" s="212"/>
      <c r="FT103" s="212"/>
      <c r="FU103" s="212"/>
      <c r="FV103" s="212"/>
      <c r="FW103" s="212"/>
      <c r="FX103" s="212"/>
      <c r="FY103" s="212"/>
      <c r="FZ103" s="212"/>
      <c r="GA103" s="212"/>
      <c r="GB103" s="212"/>
      <c r="GC103" s="212"/>
      <c r="GD103" s="212"/>
      <c r="GE103" s="212"/>
      <c r="GF103" s="213"/>
      <c r="GG103" s="214"/>
      <c r="GH103" s="213"/>
      <c r="GI103" s="212"/>
      <c r="GJ103" s="212"/>
      <c r="GK103" s="212"/>
      <c r="GL103" s="212"/>
      <c r="GM103" s="212"/>
      <c r="GN103" s="213"/>
      <c r="GO103" s="213"/>
      <c r="GP103" s="212"/>
      <c r="GQ103" s="213" t="s">
        <v>382</v>
      </c>
      <c r="GR103" s="212">
        <v>0</v>
      </c>
      <c r="GS103" s="213"/>
      <c r="GT103" s="213"/>
      <c r="GU103" s="213"/>
      <c r="GV103" s="213"/>
      <c r="GW103" s="213" t="s">
        <v>383</v>
      </c>
      <c r="GX103" s="215" t="e">
        <v>#DIV/0!</v>
      </c>
      <c r="HA103" s="224"/>
      <c r="HB103" s="224"/>
      <c r="HC103" s="224"/>
      <c r="HM103" s="236"/>
      <c r="HP103" s="224"/>
      <c r="HT103" s="236"/>
      <c r="ID103" s="237"/>
      <c r="IJ103" s="224"/>
      <c r="IK103" s="237"/>
      <c r="IL103" s="224"/>
    </row>
    <row r="104" spans="3:246" s="223" customFormat="1">
      <c r="C104" s="224"/>
      <c r="D104" s="224"/>
      <c r="E104" s="224"/>
      <c r="F104" s="224"/>
      <c r="G104" s="222"/>
      <c r="H104" s="224"/>
      <c r="I104" s="224"/>
      <c r="J104" s="224"/>
      <c r="K104" s="224"/>
      <c r="L104" s="224"/>
      <c r="M104" s="224"/>
      <c r="N104" s="224"/>
      <c r="O104" s="224"/>
      <c r="P104" s="224"/>
      <c r="Q104" s="224"/>
      <c r="R104" s="224"/>
      <c r="S104" s="213"/>
      <c r="T104" s="213"/>
      <c r="U104" s="213"/>
      <c r="V104" s="213"/>
      <c r="W104" s="213"/>
      <c r="X104" s="213"/>
      <c r="Y104" s="222"/>
      <c r="Z104" s="225"/>
      <c r="AA104" s="225"/>
      <c r="AB104" s="226"/>
      <c r="AC104" s="226"/>
      <c r="AD104" s="227"/>
      <c r="AE104" s="228"/>
      <c r="AF104" s="228"/>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30"/>
      <c r="BC104" s="230"/>
      <c r="BD104" s="230"/>
      <c r="BE104" s="230"/>
      <c r="BF104" s="230"/>
      <c r="BG104" s="230"/>
      <c r="BH104" s="230"/>
      <c r="BI104" s="230"/>
      <c r="BJ104" s="230"/>
      <c r="BK104" s="230"/>
      <c r="BL104" s="230"/>
      <c r="BM104" s="230"/>
      <c r="BN104" s="230"/>
      <c r="BO104" s="230"/>
      <c r="BP104" s="230"/>
      <c r="BQ104" s="230"/>
      <c r="BR104" s="230"/>
      <c r="BS104" s="230"/>
      <c r="BT104" s="230"/>
      <c r="BU104" s="230"/>
      <c r="BV104" s="231"/>
      <c r="BW104" s="231"/>
      <c r="BX104" s="231"/>
      <c r="BY104" s="230"/>
      <c r="BZ104" s="230"/>
      <c r="CA104" s="230"/>
      <c r="CB104" s="231"/>
      <c r="CC104" s="230"/>
      <c r="CD104" s="231"/>
      <c r="CE104" s="230"/>
      <c r="CF104" s="230"/>
      <c r="CG104" s="230"/>
      <c r="CH104" s="232"/>
      <c r="CI104" s="230"/>
      <c r="CJ104" s="230"/>
      <c r="CK104" s="230"/>
      <c r="CL104" s="230"/>
      <c r="CM104" s="230"/>
      <c r="CN104" s="232"/>
      <c r="CO104" s="230"/>
      <c r="CP104" s="230"/>
      <c r="CQ104" s="230"/>
      <c r="CR104" s="233"/>
      <c r="CS104" s="233"/>
      <c r="CT104" s="234"/>
      <c r="CU104" s="235"/>
      <c r="CV104" s="234"/>
      <c r="CW104" s="233"/>
      <c r="CX104" s="233"/>
      <c r="CY104" s="233"/>
      <c r="DB104" s="224"/>
      <c r="DE104" s="224"/>
      <c r="DF104" s="224"/>
      <c r="DG104" s="224">
        <v>0</v>
      </c>
      <c r="DH104" s="215" t="e">
        <v>#DIV/0!</v>
      </c>
      <c r="DI104" s="212"/>
      <c r="DJ104" s="212"/>
      <c r="DK104" s="213"/>
      <c r="DL104" s="213"/>
      <c r="DM104" s="212"/>
      <c r="DN104" s="213"/>
      <c r="DO104" s="212"/>
      <c r="DP104" s="212"/>
      <c r="DQ104" s="212"/>
      <c r="DR104" s="212"/>
      <c r="DS104" s="213"/>
      <c r="DT104" s="213"/>
      <c r="DU104" s="212"/>
      <c r="DV104" s="212"/>
      <c r="DW104" s="212"/>
      <c r="DX104" s="212"/>
      <c r="DY104" s="212"/>
      <c r="DZ104" s="212"/>
      <c r="EA104" s="212"/>
      <c r="EB104" s="212"/>
      <c r="EC104" s="212"/>
      <c r="ED104" s="212"/>
      <c r="EE104" s="212"/>
      <c r="EF104" s="212"/>
      <c r="EG104" s="213"/>
      <c r="EH104" s="212"/>
      <c r="EI104" s="212"/>
      <c r="EJ104" s="212"/>
      <c r="EK104" s="212"/>
      <c r="EL104" s="212"/>
      <c r="EM104" s="212"/>
      <c r="EN104" s="212"/>
      <c r="EO104" s="212"/>
      <c r="EP104" s="212"/>
      <c r="EQ104" s="212"/>
      <c r="ER104" s="212"/>
      <c r="ES104" s="212"/>
      <c r="ET104" s="212"/>
      <c r="EU104" s="212"/>
      <c r="EV104" s="212"/>
      <c r="EW104" s="212"/>
      <c r="EX104" s="212"/>
      <c r="EY104" s="212"/>
      <c r="EZ104" s="212"/>
      <c r="FA104" s="212"/>
      <c r="FB104" s="212"/>
      <c r="FC104" s="212"/>
      <c r="FD104" s="212"/>
      <c r="FE104" s="212"/>
      <c r="FF104" s="212"/>
      <c r="FG104" s="212"/>
      <c r="FH104" s="212"/>
      <c r="FI104" s="212"/>
      <c r="FJ104" s="212"/>
      <c r="FK104" s="212"/>
      <c r="FL104" s="212"/>
      <c r="FM104" s="216"/>
      <c r="FN104" s="212"/>
      <c r="FO104" s="212"/>
      <c r="FP104" s="212"/>
      <c r="FQ104" s="212"/>
      <c r="FR104" s="212"/>
      <c r="FS104" s="212"/>
      <c r="FT104" s="212"/>
      <c r="FU104" s="212"/>
      <c r="FV104" s="212"/>
      <c r="FW104" s="212"/>
      <c r="FX104" s="212"/>
      <c r="FY104" s="212"/>
      <c r="FZ104" s="212"/>
      <c r="GA104" s="212"/>
      <c r="GB104" s="212"/>
      <c r="GC104" s="212"/>
      <c r="GD104" s="212"/>
      <c r="GE104" s="212"/>
      <c r="GF104" s="213"/>
      <c r="GG104" s="214"/>
      <c r="GH104" s="213"/>
      <c r="GI104" s="212"/>
      <c r="GJ104" s="212"/>
      <c r="GK104" s="212"/>
      <c r="GL104" s="212"/>
      <c r="GM104" s="212"/>
      <c r="GN104" s="213"/>
      <c r="GO104" s="213"/>
      <c r="GP104" s="212"/>
      <c r="GQ104" s="213" t="s">
        <v>382</v>
      </c>
      <c r="GR104" s="212">
        <v>0</v>
      </c>
      <c r="GS104" s="213"/>
      <c r="GT104" s="213"/>
      <c r="GU104" s="213"/>
      <c r="GV104" s="213"/>
      <c r="GW104" s="213" t="s">
        <v>383</v>
      </c>
      <c r="GX104" s="215" t="e">
        <v>#DIV/0!</v>
      </c>
      <c r="HA104" s="224"/>
      <c r="HB104" s="224"/>
      <c r="HC104" s="224"/>
      <c r="HM104" s="236"/>
      <c r="HP104" s="224"/>
      <c r="HT104" s="236"/>
      <c r="ID104" s="237"/>
      <c r="IJ104" s="224"/>
      <c r="IK104" s="237"/>
      <c r="IL104" s="224"/>
    </row>
    <row r="105" spans="3:246" s="223" customFormat="1">
      <c r="C105" s="224"/>
      <c r="D105" s="224"/>
      <c r="E105" s="224"/>
      <c r="F105" s="224"/>
      <c r="G105" s="222"/>
      <c r="H105" s="224"/>
      <c r="I105" s="224"/>
      <c r="J105" s="224"/>
      <c r="K105" s="224"/>
      <c r="L105" s="224"/>
      <c r="M105" s="224"/>
      <c r="N105" s="224"/>
      <c r="O105" s="224"/>
      <c r="P105" s="224"/>
      <c r="Q105" s="224"/>
      <c r="R105" s="224"/>
      <c r="S105" s="213"/>
      <c r="T105" s="213"/>
      <c r="U105" s="213"/>
      <c r="V105" s="213"/>
      <c r="W105" s="213"/>
      <c r="X105" s="213"/>
      <c r="Y105" s="222"/>
      <c r="Z105" s="225"/>
      <c r="AA105" s="225"/>
      <c r="AB105" s="226"/>
      <c r="AC105" s="226"/>
      <c r="AD105" s="227"/>
      <c r="AE105" s="228"/>
      <c r="AF105" s="228"/>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30"/>
      <c r="BC105" s="230"/>
      <c r="BD105" s="230"/>
      <c r="BE105" s="230"/>
      <c r="BF105" s="230"/>
      <c r="BG105" s="230"/>
      <c r="BH105" s="230"/>
      <c r="BI105" s="230"/>
      <c r="BJ105" s="230"/>
      <c r="BK105" s="230"/>
      <c r="BL105" s="230"/>
      <c r="BM105" s="230"/>
      <c r="BN105" s="230"/>
      <c r="BO105" s="230"/>
      <c r="BP105" s="230"/>
      <c r="BQ105" s="230"/>
      <c r="BR105" s="230"/>
      <c r="BS105" s="230"/>
      <c r="BT105" s="230"/>
      <c r="BU105" s="230"/>
      <c r="BV105" s="231"/>
      <c r="BW105" s="231"/>
      <c r="BX105" s="231"/>
      <c r="BY105" s="230"/>
      <c r="BZ105" s="230"/>
      <c r="CA105" s="230"/>
      <c r="CB105" s="231"/>
      <c r="CC105" s="230"/>
      <c r="CD105" s="231"/>
      <c r="CE105" s="230"/>
      <c r="CF105" s="230"/>
      <c r="CG105" s="230"/>
      <c r="CH105" s="232"/>
      <c r="CI105" s="230"/>
      <c r="CJ105" s="230"/>
      <c r="CK105" s="230"/>
      <c r="CL105" s="230"/>
      <c r="CM105" s="230"/>
      <c r="CN105" s="232"/>
      <c r="CO105" s="230"/>
      <c r="CP105" s="230"/>
      <c r="CQ105" s="230"/>
      <c r="CR105" s="233"/>
      <c r="CS105" s="233"/>
      <c r="CT105" s="234"/>
      <c r="CU105" s="235"/>
      <c r="CV105" s="234"/>
      <c r="CW105" s="233"/>
      <c r="CX105" s="233"/>
      <c r="CY105" s="233"/>
      <c r="DB105" s="224"/>
      <c r="DE105" s="224"/>
      <c r="DF105" s="224"/>
      <c r="DG105" s="224">
        <v>0</v>
      </c>
      <c r="DH105" s="215" t="e">
        <v>#DIV/0!</v>
      </c>
      <c r="DI105" s="212"/>
      <c r="DJ105" s="212"/>
      <c r="DK105" s="213"/>
      <c r="DL105" s="213"/>
      <c r="DM105" s="212"/>
      <c r="DN105" s="213"/>
      <c r="DO105" s="212"/>
      <c r="DP105" s="212"/>
      <c r="DQ105" s="212"/>
      <c r="DR105" s="212"/>
      <c r="DS105" s="213"/>
      <c r="DT105" s="213"/>
      <c r="DU105" s="212"/>
      <c r="DV105" s="212"/>
      <c r="DW105" s="212"/>
      <c r="DX105" s="212"/>
      <c r="DY105" s="212"/>
      <c r="DZ105" s="212"/>
      <c r="EA105" s="212"/>
      <c r="EB105" s="212"/>
      <c r="EC105" s="212"/>
      <c r="ED105" s="212"/>
      <c r="EE105" s="212"/>
      <c r="EF105" s="212"/>
      <c r="EG105" s="213"/>
      <c r="EH105" s="212"/>
      <c r="EI105" s="212"/>
      <c r="EJ105" s="212"/>
      <c r="EK105" s="212"/>
      <c r="EL105" s="212"/>
      <c r="EM105" s="212"/>
      <c r="EN105" s="212"/>
      <c r="EO105" s="212"/>
      <c r="EP105" s="212"/>
      <c r="EQ105" s="212"/>
      <c r="ER105" s="212"/>
      <c r="ES105" s="212"/>
      <c r="ET105" s="212"/>
      <c r="EU105" s="212"/>
      <c r="EV105" s="212"/>
      <c r="EW105" s="212"/>
      <c r="EX105" s="212"/>
      <c r="EY105" s="212"/>
      <c r="EZ105" s="212"/>
      <c r="FA105" s="212"/>
      <c r="FB105" s="212"/>
      <c r="FC105" s="212"/>
      <c r="FD105" s="212"/>
      <c r="FE105" s="212"/>
      <c r="FF105" s="212"/>
      <c r="FG105" s="212"/>
      <c r="FH105" s="212"/>
      <c r="FI105" s="212"/>
      <c r="FJ105" s="212"/>
      <c r="FK105" s="212"/>
      <c r="FL105" s="212"/>
      <c r="FM105" s="216"/>
      <c r="FN105" s="212"/>
      <c r="FO105" s="212"/>
      <c r="FP105" s="212"/>
      <c r="FQ105" s="212"/>
      <c r="FR105" s="212"/>
      <c r="FS105" s="212"/>
      <c r="FT105" s="212"/>
      <c r="FU105" s="212"/>
      <c r="FV105" s="212"/>
      <c r="FW105" s="212"/>
      <c r="FX105" s="212"/>
      <c r="FY105" s="212"/>
      <c r="FZ105" s="212"/>
      <c r="GA105" s="212"/>
      <c r="GB105" s="212"/>
      <c r="GC105" s="212"/>
      <c r="GD105" s="212"/>
      <c r="GE105" s="212"/>
      <c r="GF105" s="213"/>
      <c r="GG105" s="214"/>
      <c r="GH105" s="213"/>
      <c r="GI105" s="212"/>
      <c r="GJ105" s="212"/>
      <c r="GK105" s="212"/>
      <c r="GL105" s="212"/>
      <c r="GM105" s="212"/>
      <c r="GN105" s="213"/>
      <c r="GO105" s="213"/>
      <c r="GP105" s="212"/>
      <c r="GQ105" s="213" t="s">
        <v>382</v>
      </c>
      <c r="GR105" s="212">
        <v>0</v>
      </c>
      <c r="GS105" s="213"/>
      <c r="GT105" s="213"/>
      <c r="GU105" s="213"/>
      <c r="GV105" s="213"/>
      <c r="GW105" s="213" t="s">
        <v>383</v>
      </c>
      <c r="GX105" s="215" t="e">
        <v>#DIV/0!</v>
      </c>
      <c r="HA105" s="224"/>
      <c r="HB105" s="224"/>
      <c r="HC105" s="224"/>
      <c r="HM105" s="236"/>
      <c r="HP105" s="224"/>
      <c r="HT105" s="236"/>
      <c r="ID105" s="237"/>
      <c r="IJ105" s="224"/>
      <c r="IK105" s="237"/>
      <c r="IL105" s="224"/>
    </row>
    <row r="106" spans="3:246" s="223" customFormat="1">
      <c r="C106" s="224"/>
      <c r="D106" s="224"/>
      <c r="E106" s="224"/>
      <c r="F106" s="224"/>
      <c r="G106" s="222"/>
      <c r="H106" s="224"/>
      <c r="I106" s="224"/>
      <c r="J106" s="224"/>
      <c r="K106" s="224"/>
      <c r="L106" s="224"/>
      <c r="M106" s="224"/>
      <c r="N106" s="224"/>
      <c r="O106" s="224"/>
      <c r="P106" s="224"/>
      <c r="Q106" s="224"/>
      <c r="R106" s="224"/>
      <c r="S106" s="213"/>
      <c r="T106" s="213"/>
      <c r="U106" s="213"/>
      <c r="V106" s="213"/>
      <c r="W106" s="213"/>
      <c r="X106" s="213"/>
      <c r="Y106" s="222"/>
      <c r="Z106" s="225"/>
      <c r="AA106" s="225"/>
      <c r="AB106" s="226"/>
      <c r="AC106" s="226"/>
      <c r="AD106" s="227"/>
      <c r="AE106" s="228"/>
      <c r="AF106" s="228"/>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30"/>
      <c r="BC106" s="230"/>
      <c r="BD106" s="230"/>
      <c r="BE106" s="230"/>
      <c r="BF106" s="230"/>
      <c r="BG106" s="230"/>
      <c r="BH106" s="230"/>
      <c r="BI106" s="230"/>
      <c r="BJ106" s="230"/>
      <c r="BK106" s="230"/>
      <c r="BL106" s="230"/>
      <c r="BM106" s="230"/>
      <c r="BN106" s="230"/>
      <c r="BO106" s="230"/>
      <c r="BP106" s="230"/>
      <c r="BQ106" s="230"/>
      <c r="BR106" s="230"/>
      <c r="BS106" s="230"/>
      <c r="BT106" s="230"/>
      <c r="BU106" s="230"/>
      <c r="BV106" s="231"/>
      <c r="BW106" s="231"/>
      <c r="BX106" s="231"/>
      <c r="BY106" s="230"/>
      <c r="BZ106" s="230"/>
      <c r="CA106" s="230"/>
      <c r="CB106" s="231"/>
      <c r="CC106" s="230"/>
      <c r="CD106" s="231"/>
      <c r="CE106" s="230"/>
      <c r="CF106" s="230"/>
      <c r="CG106" s="230"/>
      <c r="CH106" s="232"/>
      <c r="CI106" s="230"/>
      <c r="CJ106" s="230"/>
      <c r="CK106" s="230"/>
      <c r="CL106" s="230"/>
      <c r="CM106" s="230"/>
      <c r="CN106" s="232"/>
      <c r="CO106" s="230"/>
      <c r="CP106" s="230"/>
      <c r="CQ106" s="230"/>
      <c r="CR106" s="233"/>
      <c r="CS106" s="233"/>
      <c r="CT106" s="234"/>
      <c r="CU106" s="235"/>
      <c r="CV106" s="234"/>
      <c r="CW106" s="233"/>
      <c r="CX106" s="233"/>
      <c r="CY106" s="233"/>
      <c r="DB106" s="224"/>
      <c r="DE106" s="224"/>
      <c r="DF106" s="224"/>
      <c r="DG106" s="224">
        <v>0</v>
      </c>
      <c r="DH106" s="215" t="e">
        <v>#DIV/0!</v>
      </c>
      <c r="DI106" s="212"/>
      <c r="DJ106" s="212"/>
      <c r="DK106" s="213"/>
      <c r="DL106" s="213"/>
      <c r="DM106" s="212"/>
      <c r="DN106" s="213"/>
      <c r="DO106" s="212"/>
      <c r="DP106" s="212"/>
      <c r="DQ106" s="212"/>
      <c r="DR106" s="212"/>
      <c r="DS106" s="213"/>
      <c r="DT106" s="213"/>
      <c r="DU106" s="212"/>
      <c r="DV106" s="212"/>
      <c r="DW106" s="212"/>
      <c r="DX106" s="212"/>
      <c r="DY106" s="212"/>
      <c r="DZ106" s="212"/>
      <c r="EA106" s="212"/>
      <c r="EB106" s="212"/>
      <c r="EC106" s="212"/>
      <c r="ED106" s="212"/>
      <c r="EE106" s="212"/>
      <c r="EF106" s="212"/>
      <c r="EG106" s="213"/>
      <c r="EH106" s="212"/>
      <c r="EI106" s="212"/>
      <c r="EJ106" s="212"/>
      <c r="EK106" s="212"/>
      <c r="EL106" s="212"/>
      <c r="EM106" s="212"/>
      <c r="EN106" s="212"/>
      <c r="EO106" s="212"/>
      <c r="EP106" s="212"/>
      <c r="EQ106" s="212"/>
      <c r="ER106" s="212"/>
      <c r="ES106" s="212"/>
      <c r="ET106" s="212"/>
      <c r="EU106" s="212"/>
      <c r="EV106" s="212"/>
      <c r="EW106" s="212"/>
      <c r="EX106" s="212"/>
      <c r="EY106" s="212"/>
      <c r="EZ106" s="212"/>
      <c r="FA106" s="212"/>
      <c r="FB106" s="212"/>
      <c r="FC106" s="212"/>
      <c r="FD106" s="212"/>
      <c r="FE106" s="212"/>
      <c r="FF106" s="212"/>
      <c r="FG106" s="212"/>
      <c r="FH106" s="212"/>
      <c r="FI106" s="212"/>
      <c r="FJ106" s="212"/>
      <c r="FK106" s="212"/>
      <c r="FL106" s="212"/>
      <c r="FM106" s="216"/>
      <c r="FN106" s="212"/>
      <c r="FO106" s="212"/>
      <c r="FP106" s="212"/>
      <c r="FQ106" s="212"/>
      <c r="FR106" s="212"/>
      <c r="FS106" s="212"/>
      <c r="FT106" s="212"/>
      <c r="FU106" s="212"/>
      <c r="FV106" s="212"/>
      <c r="FW106" s="212"/>
      <c r="FX106" s="212"/>
      <c r="FY106" s="212"/>
      <c r="FZ106" s="212"/>
      <c r="GA106" s="212"/>
      <c r="GB106" s="212"/>
      <c r="GC106" s="212"/>
      <c r="GD106" s="212"/>
      <c r="GE106" s="212"/>
      <c r="GF106" s="213"/>
      <c r="GG106" s="214"/>
      <c r="GH106" s="213"/>
      <c r="GI106" s="212"/>
      <c r="GJ106" s="212"/>
      <c r="GK106" s="212"/>
      <c r="GL106" s="212"/>
      <c r="GM106" s="212"/>
      <c r="GN106" s="213"/>
      <c r="GO106" s="213"/>
      <c r="GP106" s="212"/>
      <c r="GQ106" s="213" t="s">
        <v>382</v>
      </c>
      <c r="GR106" s="212">
        <v>0</v>
      </c>
      <c r="GS106" s="213"/>
      <c r="GT106" s="213"/>
      <c r="GU106" s="213"/>
      <c r="GV106" s="213"/>
      <c r="GW106" s="213" t="s">
        <v>383</v>
      </c>
      <c r="GX106" s="215" t="e">
        <v>#DIV/0!</v>
      </c>
      <c r="HA106" s="224"/>
      <c r="HB106" s="224"/>
      <c r="HC106" s="224"/>
      <c r="HM106" s="236"/>
      <c r="HP106" s="224"/>
      <c r="HT106" s="236"/>
      <c r="ID106" s="237"/>
      <c r="IJ106" s="224"/>
      <c r="IK106" s="237"/>
      <c r="IL106" s="224"/>
    </row>
    <row r="107" spans="3:246" s="223" customFormat="1">
      <c r="C107" s="224"/>
      <c r="D107" s="224"/>
      <c r="E107" s="224"/>
      <c r="F107" s="224"/>
      <c r="G107" s="222"/>
      <c r="H107" s="224"/>
      <c r="I107" s="224"/>
      <c r="J107" s="224"/>
      <c r="K107" s="224"/>
      <c r="L107" s="224"/>
      <c r="M107" s="224"/>
      <c r="N107" s="224"/>
      <c r="O107" s="224"/>
      <c r="P107" s="224"/>
      <c r="Q107" s="224"/>
      <c r="R107" s="224"/>
      <c r="S107" s="213"/>
      <c r="T107" s="213"/>
      <c r="U107" s="213"/>
      <c r="V107" s="213"/>
      <c r="W107" s="213"/>
      <c r="X107" s="213"/>
      <c r="Y107" s="222"/>
      <c r="Z107" s="225"/>
      <c r="AA107" s="225"/>
      <c r="AB107" s="226"/>
      <c r="AC107" s="226"/>
      <c r="AD107" s="227"/>
      <c r="AE107" s="228"/>
      <c r="AF107" s="228"/>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1"/>
      <c r="BW107" s="231"/>
      <c r="BX107" s="231"/>
      <c r="BY107" s="230"/>
      <c r="BZ107" s="230"/>
      <c r="CA107" s="230"/>
      <c r="CB107" s="231"/>
      <c r="CC107" s="230"/>
      <c r="CD107" s="231"/>
      <c r="CE107" s="230"/>
      <c r="CF107" s="230"/>
      <c r="CG107" s="230"/>
      <c r="CH107" s="232"/>
      <c r="CI107" s="230"/>
      <c r="CJ107" s="230"/>
      <c r="CK107" s="230"/>
      <c r="CL107" s="230"/>
      <c r="CM107" s="230"/>
      <c r="CN107" s="232"/>
      <c r="CO107" s="230"/>
      <c r="CP107" s="230"/>
      <c r="CQ107" s="230"/>
      <c r="CR107" s="233"/>
      <c r="CS107" s="233"/>
      <c r="CT107" s="234"/>
      <c r="CU107" s="235"/>
      <c r="CV107" s="234"/>
      <c r="CW107" s="233"/>
      <c r="CX107" s="233"/>
      <c r="CY107" s="233"/>
      <c r="DB107" s="224"/>
      <c r="DE107" s="224"/>
      <c r="DF107" s="224"/>
      <c r="DG107" s="224">
        <v>0</v>
      </c>
      <c r="DH107" s="215" t="e">
        <v>#DIV/0!</v>
      </c>
      <c r="DI107" s="212"/>
      <c r="DJ107" s="212"/>
      <c r="DK107" s="213"/>
      <c r="DL107" s="213"/>
      <c r="DM107" s="212"/>
      <c r="DN107" s="213"/>
      <c r="DO107" s="212"/>
      <c r="DP107" s="212"/>
      <c r="DQ107" s="212"/>
      <c r="DR107" s="212"/>
      <c r="DS107" s="213"/>
      <c r="DT107" s="213"/>
      <c r="DU107" s="212"/>
      <c r="DV107" s="212"/>
      <c r="DW107" s="212"/>
      <c r="DX107" s="212"/>
      <c r="DY107" s="212"/>
      <c r="DZ107" s="212"/>
      <c r="EA107" s="212"/>
      <c r="EB107" s="212"/>
      <c r="EC107" s="212"/>
      <c r="ED107" s="212"/>
      <c r="EE107" s="212"/>
      <c r="EF107" s="212"/>
      <c r="EG107" s="213"/>
      <c r="EH107" s="212"/>
      <c r="EI107" s="212"/>
      <c r="EJ107" s="212"/>
      <c r="EK107" s="212"/>
      <c r="EL107" s="212"/>
      <c r="EM107" s="212"/>
      <c r="EN107" s="212"/>
      <c r="EO107" s="212"/>
      <c r="EP107" s="212"/>
      <c r="EQ107" s="212"/>
      <c r="ER107" s="212"/>
      <c r="ES107" s="212"/>
      <c r="ET107" s="212"/>
      <c r="EU107" s="212"/>
      <c r="EV107" s="212"/>
      <c r="EW107" s="212"/>
      <c r="EX107" s="212"/>
      <c r="EY107" s="212"/>
      <c r="EZ107" s="212"/>
      <c r="FA107" s="212"/>
      <c r="FB107" s="212"/>
      <c r="FC107" s="212"/>
      <c r="FD107" s="212"/>
      <c r="FE107" s="212"/>
      <c r="FF107" s="212"/>
      <c r="FG107" s="212"/>
      <c r="FH107" s="212"/>
      <c r="FI107" s="212"/>
      <c r="FJ107" s="212"/>
      <c r="FK107" s="212"/>
      <c r="FL107" s="212"/>
      <c r="FM107" s="216"/>
      <c r="FN107" s="212"/>
      <c r="FO107" s="212"/>
      <c r="FP107" s="212"/>
      <c r="FQ107" s="212"/>
      <c r="FR107" s="212"/>
      <c r="FS107" s="212"/>
      <c r="FT107" s="212"/>
      <c r="FU107" s="212"/>
      <c r="FV107" s="212"/>
      <c r="FW107" s="212"/>
      <c r="FX107" s="212"/>
      <c r="FY107" s="212"/>
      <c r="FZ107" s="212"/>
      <c r="GA107" s="212"/>
      <c r="GB107" s="212"/>
      <c r="GC107" s="212"/>
      <c r="GD107" s="212"/>
      <c r="GE107" s="212"/>
      <c r="GF107" s="213"/>
      <c r="GG107" s="214"/>
      <c r="GH107" s="213"/>
      <c r="GI107" s="212"/>
      <c r="GJ107" s="212"/>
      <c r="GK107" s="212"/>
      <c r="GL107" s="212"/>
      <c r="GM107" s="212"/>
      <c r="GN107" s="213"/>
      <c r="GO107" s="213"/>
      <c r="GP107" s="212"/>
      <c r="GQ107" s="213" t="s">
        <v>382</v>
      </c>
      <c r="GR107" s="212">
        <v>0</v>
      </c>
      <c r="GS107" s="213"/>
      <c r="GT107" s="213"/>
      <c r="GU107" s="213"/>
      <c r="GV107" s="213"/>
      <c r="GW107" s="213" t="s">
        <v>383</v>
      </c>
      <c r="GX107" s="215" t="e">
        <v>#DIV/0!</v>
      </c>
      <c r="HA107" s="224"/>
      <c r="HB107" s="224"/>
      <c r="HC107" s="224"/>
      <c r="HM107" s="236"/>
      <c r="HP107" s="224"/>
      <c r="HT107" s="236"/>
      <c r="ID107" s="237"/>
      <c r="IJ107" s="224"/>
      <c r="IK107" s="237"/>
      <c r="IL107" s="224"/>
    </row>
    <row r="108" spans="3:246">
      <c r="C108" s="194"/>
      <c r="D108" s="194"/>
      <c r="E108" s="194"/>
      <c r="F108" s="194"/>
      <c r="G108" s="194"/>
      <c r="H108" s="194"/>
      <c r="I108" s="194"/>
      <c r="J108" s="194"/>
      <c r="K108" s="258"/>
      <c r="L108" s="258"/>
      <c r="M108" s="211"/>
      <c r="N108" s="211"/>
      <c r="O108" s="211"/>
      <c r="P108" s="199"/>
      <c r="Q108" s="199"/>
      <c r="R108" s="199"/>
      <c r="S108" s="199"/>
      <c r="T108" s="199"/>
      <c r="U108" s="199"/>
      <c r="V108" s="199"/>
      <c r="W108" s="199"/>
      <c r="X108" s="199"/>
      <c r="Y108" s="199"/>
      <c r="Z108" s="198"/>
      <c r="AA108" s="198"/>
      <c r="AB108" s="199"/>
      <c r="AC108" s="199"/>
      <c r="AD108" s="201"/>
      <c r="AE108" s="202"/>
      <c r="AF108" s="202"/>
      <c r="AG108" s="203"/>
      <c r="AH108" s="203"/>
      <c r="AI108" s="203"/>
      <c r="AJ108" s="203"/>
      <c r="AK108" s="203"/>
      <c r="AL108" s="203"/>
      <c r="AM108" s="203"/>
      <c r="AN108" s="203"/>
      <c r="AO108" s="203"/>
      <c r="AP108" s="203"/>
      <c r="AQ108" s="203"/>
      <c r="AR108" s="203"/>
      <c r="AS108" s="203"/>
      <c r="AT108" s="203"/>
      <c r="AU108" s="203"/>
      <c r="AV108" s="203"/>
      <c r="AW108" s="203"/>
      <c r="AX108" s="203"/>
      <c r="AY108" s="203"/>
      <c r="AZ108" s="203"/>
      <c r="BA108" s="203"/>
      <c r="BB108" s="204"/>
      <c r="BC108" s="204"/>
      <c r="BD108" s="204"/>
      <c r="BE108" s="204"/>
      <c r="BF108" s="204"/>
      <c r="BG108" s="204"/>
      <c r="BH108" s="204"/>
      <c r="BI108" s="204"/>
      <c r="BJ108" s="204"/>
      <c r="BK108" s="204"/>
      <c r="BL108" s="204"/>
      <c r="BM108" s="204"/>
      <c r="BN108" s="204"/>
      <c r="BO108" s="204"/>
      <c r="BP108" s="204"/>
      <c r="BQ108" s="204"/>
      <c r="BR108" s="204"/>
      <c r="BS108" s="204"/>
      <c r="BT108" s="204"/>
      <c r="BU108" s="204"/>
      <c r="BV108" s="205"/>
      <c r="BW108" s="205"/>
      <c r="BX108" s="205"/>
      <c r="BY108" s="204"/>
      <c r="BZ108" s="204"/>
      <c r="CA108" s="204"/>
      <c r="CB108" s="205"/>
      <c r="CC108" s="204"/>
      <c r="CD108" s="205"/>
      <c r="CE108" s="204"/>
      <c r="CF108" s="204"/>
      <c r="CG108" s="204"/>
      <c r="CH108" s="206"/>
      <c r="CI108" s="204"/>
      <c r="CJ108" s="204"/>
      <c r="CK108" s="204"/>
      <c r="CL108" s="204"/>
      <c r="CM108" s="204"/>
      <c r="CN108" s="206"/>
      <c r="CO108" s="204"/>
      <c r="CP108" s="204"/>
      <c r="CQ108" s="204"/>
      <c r="CR108" s="207"/>
      <c r="CS108" s="207"/>
      <c r="CT108" s="208"/>
      <c r="CU108" s="209"/>
      <c r="CV108" s="208"/>
      <c r="CW108" s="207"/>
      <c r="CX108" s="207"/>
      <c r="CY108" s="207"/>
      <c r="DG108" s="172"/>
      <c r="GS108" s="172"/>
      <c r="GT108" s="172"/>
      <c r="GV108" s="169"/>
      <c r="GX108" s="169"/>
      <c r="HA108" s="169"/>
      <c r="HB108" s="169"/>
      <c r="HC108" s="169"/>
      <c r="HE108" s="210"/>
      <c r="HH108" s="172"/>
      <c r="HL108" s="210"/>
      <c r="HM108" s="169"/>
      <c r="HP108" s="169"/>
      <c r="HT108" s="169"/>
      <c r="HV108" s="171"/>
      <c r="IB108" s="172"/>
      <c r="IC108" s="171"/>
      <c r="ID108" s="172"/>
      <c r="IJ108" s="169"/>
      <c r="IK108" s="169"/>
      <c r="IL108" s="169"/>
    </row>
    <row r="109" spans="3:246">
      <c r="C109" s="194"/>
      <c r="D109" s="194"/>
      <c r="E109" s="194"/>
      <c r="F109" s="194"/>
      <c r="G109" s="194"/>
      <c r="H109" s="194"/>
      <c r="I109" s="194"/>
      <c r="J109" s="194"/>
      <c r="K109" s="258"/>
      <c r="L109" s="258"/>
      <c r="M109" s="211"/>
      <c r="N109" s="211"/>
      <c r="O109" s="211"/>
      <c r="P109" s="199"/>
      <c r="Q109" s="199"/>
      <c r="R109" s="199"/>
      <c r="S109" s="199"/>
      <c r="T109" s="199"/>
      <c r="U109" s="199"/>
      <c r="V109" s="199"/>
      <c r="W109" s="199"/>
      <c r="X109" s="199"/>
      <c r="Y109" s="199"/>
      <c r="Z109" s="198"/>
      <c r="AA109" s="198"/>
      <c r="AB109" s="199"/>
      <c r="AC109" s="199"/>
      <c r="AD109" s="201"/>
      <c r="AE109" s="202"/>
      <c r="AF109" s="202"/>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4"/>
      <c r="BC109" s="204"/>
      <c r="BD109" s="204"/>
      <c r="BE109" s="204"/>
      <c r="BF109" s="204"/>
      <c r="BG109" s="204"/>
      <c r="BH109" s="204"/>
      <c r="BI109" s="204"/>
      <c r="BJ109" s="204"/>
      <c r="BK109" s="204"/>
      <c r="BL109" s="204"/>
      <c r="BM109" s="204"/>
      <c r="BN109" s="204"/>
      <c r="BO109" s="204"/>
      <c r="BP109" s="204"/>
      <c r="BQ109" s="204"/>
      <c r="BR109" s="204"/>
      <c r="BS109" s="204"/>
      <c r="BT109" s="204"/>
      <c r="BU109" s="204"/>
      <c r="BV109" s="205"/>
      <c r="BW109" s="205"/>
      <c r="BX109" s="205"/>
      <c r="BY109" s="204"/>
      <c r="BZ109" s="204"/>
      <c r="CA109" s="204"/>
      <c r="CB109" s="205"/>
      <c r="CC109" s="204"/>
      <c r="CD109" s="205"/>
      <c r="CE109" s="204"/>
      <c r="CF109" s="204"/>
      <c r="CG109" s="204"/>
      <c r="CH109" s="206"/>
      <c r="CI109" s="204"/>
      <c r="CJ109" s="204"/>
      <c r="CK109" s="204"/>
      <c r="CL109" s="204"/>
      <c r="CM109" s="204"/>
      <c r="CN109" s="206"/>
      <c r="CO109" s="204"/>
      <c r="CP109" s="204"/>
      <c r="CQ109" s="204"/>
      <c r="CR109" s="207"/>
      <c r="CS109" s="207"/>
      <c r="CT109" s="208"/>
      <c r="CU109" s="209"/>
      <c r="CV109" s="208"/>
      <c r="CW109" s="207"/>
      <c r="CX109" s="207"/>
      <c r="CY109" s="207"/>
      <c r="DG109" s="172"/>
      <c r="DH109" s="220"/>
      <c r="GS109" s="172"/>
      <c r="GT109" s="172"/>
      <c r="GV109" s="169"/>
      <c r="GX109" s="220"/>
      <c r="HA109" s="169"/>
      <c r="HB109" s="169"/>
      <c r="HC109" s="169"/>
      <c r="HE109" s="210"/>
      <c r="HH109" s="172"/>
      <c r="HL109" s="210"/>
      <c r="HM109" s="169"/>
      <c r="HP109" s="169"/>
      <c r="HT109" s="169"/>
      <c r="HV109" s="171"/>
      <c r="IB109" s="172"/>
      <c r="IC109" s="171"/>
      <c r="ID109" s="172"/>
      <c r="IJ109" s="169"/>
      <c r="IK109" s="169"/>
      <c r="IL109" s="169"/>
    </row>
    <row r="110" spans="3:246">
      <c r="C110" s="194"/>
      <c r="D110" s="194"/>
      <c r="E110" s="194"/>
      <c r="F110" s="194"/>
      <c r="G110" s="194"/>
      <c r="H110" s="194"/>
      <c r="I110" s="194"/>
      <c r="J110" s="194"/>
      <c r="K110" s="258"/>
      <c r="L110" s="258"/>
      <c r="M110" s="211"/>
      <c r="N110" s="211"/>
      <c r="O110" s="211"/>
      <c r="P110" s="199"/>
      <c r="Q110" s="199"/>
      <c r="R110" s="199"/>
      <c r="S110" s="199"/>
      <c r="T110" s="199"/>
      <c r="U110" s="199"/>
      <c r="V110" s="199"/>
      <c r="W110" s="199"/>
      <c r="X110" s="199"/>
      <c r="Y110" s="199"/>
      <c r="Z110" s="198"/>
      <c r="AA110" s="198"/>
      <c r="AB110" s="199"/>
      <c r="AC110" s="199"/>
      <c r="AD110" s="201"/>
      <c r="AE110" s="202"/>
      <c r="AF110" s="202"/>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4"/>
      <c r="BC110" s="204"/>
      <c r="BD110" s="204"/>
      <c r="BE110" s="204"/>
      <c r="BF110" s="204"/>
      <c r="BG110" s="204"/>
      <c r="BH110" s="204"/>
      <c r="BI110" s="204"/>
      <c r="BJ110" s="204"/>
      <c r="BK110" s="204"/>
      <c r="BL110" s="204"/>
      <c r="BM110" s="204"/>
      <c r="BN110" s="204"/>
      <c r="BO110" s="204"/>
      <c r="BP110" s="204"/>
      <c r="BQ110" s="204"/>
      <c r="BR110" s="204"/>
      <c r="BS110" s="204"/>
      <c r="BT110" s="204"/>
      <c r="BU110" s="204"/>
      <c r="BV110" s="205"/>
      <c r="BW110" s="205"/>
      <c r="BX110" s="205"/>
      <c r="BY110" s="204"/>
      <c r="BZ110" s="204"/>
      <c r="CA110" s="204"/>
      <c r="CB110" s="205"/>
      <c r="CC110" s="204"/>
      <c r="CD110" s="205"/>
      <c r="CE110" s="204"/>
      <c r="CF110" s="204"/>
      <c r="CG110" s="204"/>
      <c r="CH110" s="206"/>
      <c r="CI110" s="204"/>
      <c r="CJ110" s="204"/>
      <c r="CK110" s="204"/>
      <c r="CL110" s="204"/>
      <c r="CM110" s="204"/>
      <c r="CN110" s="206"/>
      <c r="CO110" s="204"/>
      <c r="CP110" s="204"/>
      <c r="CQ110" s="204"/>
      <c r="CR110" s="207"/>
      <c r="CS110" s="207"/>
      <c r="CT110" s="208"/>
      <c r="CU110" s="209"/>
      <c r="CV110" s="208"/>
      <c r="CW110" s="207"/>
      <c r="CX110" s="207"/>
      <c r="CY110" s="207"/>
      <c r="DG110" s="172"/>
      <c r="GS110" s="172"/>
      <c r="GT110" s="172"/>
      <c r="GV110" s="169"/>
      <c r="GX110" s="169"/>
      <c r="HA110" s="169"/>
      <c r="HB110" s="169"/>
      <c r="HC110" s="169"/>
      <c r="HE110" s="210"/>
      <c r="HH110" s="172"/>
      <c r="HL110" s="210"/>
      <c r="HM110" s="169"/>
      <c r="HP110" s="169"/>
      <c r="HT110" s="169"/>
      <c r="HV110" s="171"/>
      <c r="IB110" s="172"/>
      <c r="IC110" s="171"/>
      <c r="ID110" s="172"/>
      <c r="IJ110" s="169"/>
      <c r="IK110" s="169"/>
      <c r="IL110" s="169"/>
    </row>
    <row r="111" spans="3:246">
      <c r="C111" s="194"/>
      <c r="D111" s="194"/>
      <c r="E111" s="194"/>
      <c r="F111" s="194"/>
      <c r="G111" s="194"/>
      <c r="H111" s="194"/>
      <c r="I111" s="194"/>
      <c r="J111" s="194"/>
      <c r="K111" s="258"/>
      <c r="L111" s="258"/>
      <c r="M111" s="211"/>
      <c r="N111" s="211"/>
      <c r="O111" s="211"/>
      <c r="P111" s="199"/>
      <c r="Q111" s="199"/>
      <c r="R111" s="199"/>
      <c r="S111" s="199"/>
      <c r="T111" s="199"/>
      <c r="U111" s="199"/>
      <c r="V111" s="199"/>
      <c r="W111" s="199"/>
      <c r="X111" s="199"/>
      <c r="Y111" s="199"/>
      <c r="Z111" s="198"/>
      <c r="AA111" s="198"/>
      <c r="AB111" s="199"/>
      <c r="AC111" s="199"/>
      <c r="AD111" s="201"/>
      <c r="AE111" s="202"/>
      <c r="AF111" s="202"/>
      <c r="AG111" s="203"/>
      <c r="AH111" s="203"/>
      <c r="AI111" s="203"/>
      <c r="AJ111" s="203"/>
      <c r="AK111" s="203"/>
      <c r="AL111" s="203"/>
      <c r="AM111" s="203"/>
      <c r="AN111" s="203"/>
      <c r="AO111" s="203"/>
      <c r="AP111" s="203"/>
      <c r="AQ111" s="203"/>
      <c r="AR111" s="203"/>
      <c r="AS111" s="203"/>
      <c r="AT111" s="203"/>
      <c r="AU111" s="203"/>
      <c r="AV111" s="203"/>
      <c r="AW111" s="203"/>
      <c r="AX111" s="203"/>
      <c r="AY111" s="203"/>
      <c r="AZ111" s="203"/>
      <c r="BA111" s="203"/>
      <c r="BB111" s="204"/>
      <c r="BC111" s="204"/>
      <c r="BD111" s="204"/>
      <c r="BE111" s="204"/>
      <c r="BF111" s="204"/>
      <c r="BG111" s="204"/>
      <c r="BH111" s="204"/>
      <c r="BI111" s="204"/>
      <c r="BJ111" s="204"/>
      <c r="BK111" s="204"/>
      <c r="BL111" s="204"/>
      <c r="BM111" s="204"/>
      <c r="BN111" s="204"/>
      <c r="BO111" s="204"/>
      <c r="BP111" s="204"/>
      <c r="BQ111" s="204"/>
      <c r="BR111" s="204"/>
      <c r="BS111" s="204"/>
      <c r="BT111" s="204"/>
      <c r="BU111" s="204"/>
      <c r="BV111" s="205"/>
      <c r="BW111" s="205"/>
      <c r="BX111" s="205"/>
      <c r="BY111" s="204"/>
      <c r="BZ111" s="204"/>
      <c r="CA111" s="204"/>
      <c r="CB111" s="205"/>
      <c r="CC111" s="204"/>
      <c r="CD111" s="205"/>
      <c r="CE111" s="204"/>
      <c r="CF111" s="204"/>
      <c r="CG111" s="204"/>
      <c r="CH111" s="206"/>
      <c r="CI111" s="204"/>
      <c r="CJ111" s="204"/>
      <c r="CK111" s="204"/>
      <c r="CL111" s="204"/>
      <c r="CM111" s="204"/>
      <c r="CN111" s="206"/>
      <c r="CO111" s="204"/>
      <c r="CP111" s="204"/>
      <c r="CQ111" s="204"/>
      <c r="CR111" s="207"/>
      <c r="CS111" s="207"/>
      <c r="CT111" s="208"/>
      <c r="CU111" s="209"/>
      <c r="CV111" s="208"/>
      <c r="CW111" s="207"/>
      <c r="CX111" s="207"/>
      <c r="CY111" s="207"/>
      <c r="DG111" s="172"/>
      <c r="GS111" s="172"/>
      <c r="GT111" s="172"/>
      <c r="GV111" s="169"/>
      <c r="GX111" s="169"/>
      <c r="HA111" s="169"/>
      <c r="HB111" s="169"/>
      <c r="HC111" s="169"/>
      <c r="HE111" s="210"/>
      <c r="HH111" s="172"/>
      <c r="HL111" s="210"/>
      <c r="HM111" s="169"/>
      <c r="HP111" s="169"/>
      <c r="HT111" s="169"/>
      <c r="HV111" s="171"/>
      <c r="IB111" s="172"/>
      <c r="IC111" s="171"/>
      <c r="ID111" s="172"/>
      <c r="IJ111" s="169"/>
      <c r="IK111" s="169"/>
      <c r="IL111" s="169"/>
    </row>
    <row r="112" spans="3:246">
      <c r="C112" s="194"/>
      <c r="D112" s="194"/>
      <c r="E112" s="194"/>
      <c r="F112" s="194"/>
      <c r="G112" s="194"/>
      <c r="H112" s="194"/>
      <c r="I112" s="194"/>
      <c r="J112" s="194"/>
      <c r="K112" s="258"/>
      <c r="L112" s="258"/>
      <c r="M112" s="211"/>
      <c r="N112" s="211"/>
      <c r="O112" s="211"/>
      <c r="P112" s="199"/>
      <c r="Q112" s="199"/>
      <c r="R112" s="199"/>
      <c r="S112" s="199"/>
      <c r="T112" s="199"/>
      <c r="U112" s="199"/>
      <c r="V112" s="199"/>
      <c r="W112" s="199"/>
      <c r="X112" s="199"/>
      <c r="Y112" s="199"/>
      <c r="Z112" s="198"/>
      <c r="AA112" s="198"/>
      <c r="AB112" s="199"/>
      <c r="AC112" s="199"/>
      <c r="AD112" s="201"/>
      <c r="AE112" s="202"/>
      <c r="AF112" s="202"/>
      <c r="AG112" s="203"/>
      <c r="AH112" s="203"/>
      <c r="AI112" s="203"/>
      <c r="AJ112" s="203"/>
      <c r="AK112" s="203"/>
      <c r="AL112" s="203"/>
      <c r="AM112" s="203"/>
      <c r="AN112" s="203"/>
      <c r="AO112" s="203"/>
      <c r="AP112" s="203"/>
      <c r="AQ112" s="203"/>
      <c r="AR112" s="203"/>
      <c r="AS112" s="203"/>
      <c r="AT112" s="203"/>
      <c r="AU112" s="203"/>
      <c r="AV112" s="203"/>
      <c r="AW112" s="203"/>
      <c r="AX112" s="203"/>
      <c r="AY112" s="203"/>
      <c r="AZ112" s="203"/>
      <c r="BA112" s="203"/>
      <c r="BB112" s="204"/>
      <c r="BC112" s="204"/>
      <c r="BD112" s="204"/>
      <c r="BE112" s="204"/>
      <c r="BF112" s="204"/>
      <c r="BG112" s="204"/>
      <c r="BH112" s="204"/>
      <c r="BI112" s="204"/>
      <c r="BJ112" s="204"/>
      <c r="BK112" s="204"/>
      <c r="BL112" s="204"/>
      <c r="BM112" s="204"/>
      <c r="BN112" s="204"/>
      <c r="BO112" s="204"/>
      <c r="BP112" s="204"/>
      <c r="BQ112" s="204"/>
      <c r="BR112" s="204"/>
      <c r="BS112" s="204"/>
      <c r="BT112" s="204"/>
      <c r="BU112" s="204"/>
      <c r="BV112" s="205"/>
      <c r="BW112" s="205"/>
      <c r="BX112" s="205"/>
      <c r="BY112" s="204"/>
      <c r="BZ112" s="204"/>
      <c r="CA112" s="204"/>
      <c r="CB112" s="205"/>
      <c r="CC112" s="204"/>
      <c r="CD112" s="205"/>
      <c r="CE112" s="204"/>
      <c r="CF112" s="204"/>
      <c r="CG112" s="204"/>
      <c r="CH112" s="206"/>
      <c r="CI112" s="204"/>
      <c r="CJ112" s="204"/>
      <c r="CK112" s="204"/>
      <c r="CL112" s="204"/>
      <c r="CM112" s="204"/>
      <c r="CN112" s="206"/>
      <c r="CO112" s="204"/>
      <c r="CP112" s="204"/>
      <c r="CQ112" s="204"/>
      <c r="CR112" s="207"/>
      <c r="CS112" s="207"/>
      <c r="CT112" s="208"/>
      <c r="CU112" s="209"/>
      <c r="CV112" s="208"/>
      <c r="CW112" s="207"/>
      <c r="CX112" s="207"/>
      <c r="CY112" s="207"/>
      <c r="DG112" s="172"/>
      <c r="GS112" s="172"/>
      <c r="GT112" s="172"/>
      <c r="GV112" s="169"/>
      <c r="GX112" s="169"/>
      <c r="HA112" s="169"/>
      <c r="HB112" s="169"/>
      <c r="HC112" s="169"/>
      <c r="HE112" s="210"/>
      <c r="HH112" s="172"/>
      <c r="HL112" s="210"/>
      <c r="HM112" s="169"/>
      <c r="HP112" s="169"/>
      <c r="HT112" s="169"/>
      <c r="HV112" s="171"/>
      <c r="IB112" s="172"/>
      <c r="IC112" s="171"/>
      <c r="ID112" s="172"/>
      <c r="IJ112" s="169"/>
      <c r="IK112" s="169"/>
      <c r="IL112" s="169"/>
    </row>
    <row r="113" spans="3:246">
      <c r="C113" s="194"/>
      <c r="D113" s="194"/>
      <c r="E113" s="194"/>
      <c r="F113" s="194"/>
      <c r="G113" s="194"/>
      <c r="H113" s="194"/>
      <c r="I113" s="194"/>
      <c r="J113" s="194"/>
      <c r="K113" s="258"/>
      <c r="L113" s="258"/>
      <c r="M113" s="211"/>
      <c r="N113" s="211"/>
      <c r="O113" s="211"/>
      <c r="P113" s="199"/>
      <c r="Q113" s="199"/>
      <c r="R113" s="199"/>
      <c r="S113" s="199"/>
      <c r="T113" s="199"/>
      <c r="U113" s="199"/>
      <c r="V113" s="199"/>
      <c r="W113" s="199"/>
      <c r="X113" s="199"/>
      <c r="Y113" s="199"/>
      <c r="Z113" s="198"/>
      <c r="AA113" s="198"/>
      <c r="AB113" s="199"/>
      <c r="AC113" s="199"/>
      <c r="AD113" s="201"/>
      <c r="AE113" s="202"/>
      <c r="AF113" s="202"/>
      <c r="AG113" s="203"/>
      <c r="AH113" s="203"/>
      <c r="AI113" s="203"/>
      <c r="AJ113" s="203"/>
      <c r="AK113" s="203"/>
      <c r="AL113" s="203"/>
      <c r="AM113" s="203"/>
      <c r="AN113" s="203"/>
      <c r="AO113" s="203"/>
      <c r="AP113" s="203"/>
      <c r="AQ113" s="203"/>
      <c r="AR113" s="203"/>
      <c r="AS113" s="203"/>
      <c r="AT113" s="203"/>
      <c r="AU113" s="203"/>
      <c r="AV113" s="203"/>
      <c r="AW113" s="203"/>
      <c r="AX113" s="203"/>
      <c r="AY113" s="203"/>
      <c r="AZ113" s="203"/>
      <c r="BA113" s="203"/>
      <c r="BB113" s="204"/>
      <c r="BC113" s="204"/>
      <c r="BD113" s="204"/>
      <c r="BE113" s="204"/>
      <c r="BF113" s="204"/>
      <c r="BG113" s="204"/>
      <c r="BH113" s="204"/>
      <c r="BI113" s="204"/>
      <c r="BJ113" s="204"/>
      <c r="BK113" s="204"/>
      <c r="BL113" s="204"/>
      <c r="BM113" s="204"/>
      <c r="BN113" s="204"/>
      <c r="BO113" s="204"/>
      <c r="BP113" s="204"/>
      <c r="BQ113" s="204"/>
      <c r="BR113" s="204"/>
      <c r="BS113" s="204"/>
      <c r="BT113" s="204"/>
      <c r="BU113" s="204"/>
      <c r="BV113" s="205"/>
      <c r="BW113" s="205"/>
      <c r="BX113" s="205"/>
      <c r="BY113" s="204"/>
      <c r="BZ113" s="204"/>
      <c r="CA113" s="204"/>
      <c r="CB113" s="205"/>
      <c r="CC113" s="204"/>
      <c r="CD113" s="205"/>
      <c r="CE113" s="204"/>
      <c r="CF113" s="204"/>
      <c r="CG113" s="204"/>
      <c r="CH113" s="206"/>
      <c r="CI113" s="204"/>
      <c r="CJ113" s="204"/>
      <c r="CK113" s="204"/>
      <c r="CL113" s="204"/>
      <c r="CM113" s="204"/>
      <c r="CN113" s="206"/>
      <c r="CO113" s="204"/>
      <c r="CP113" s="204"/>
      <c r="CQ113" s="204"/>
      <c r="CR113" s="207"/>
      <c r="CS113" s="207"/>
      <c r="CT113" s="208"/>
      <c r="CU113" s="209"/>
      <c r="CV113" s="208"/>
      <c r="CW113" s="207"/>
      <c r="CX113" s="207"/>
      <c r="CY113" s="207"/>
      <c r="DG113" s="172"/>
      <c r="GS113" s="172"/>
      <c r="GT113" s="172"/>
      <c r="GV113" s="169"/>
      <c r="GX113" s="169"/>
      <c r="HA113" s="169"/>
      <c r="HB113" s="169"/>
      <c r="HC113" s="169"/>
      <c r="HE113" s="210"/>
      <c r="HH113" s="172"/>
      <c r="HL113" s="210"/>
      <c r="HM113" s="169"/>
      <c r="HP113" s="169"/>
      <c r="HT113" s="169"/>
      <c r="HV113" s="171"/>
      <c r="IB113" s="172"/>
      <c r="IC113" s="171"/>
      <c r="ID113" s="172"/>
      <c r="IJ113" s="169"/>
      <c r="IK113" s="169"/>
      <c r="IL113" s="169"/>
    </row>
    <row r="114" spans="3:246">
      <c r="C114" s="194"/>
      <c r="D114" s="194"/>
      <c r="E114" s="194"/>
      <c r="F114" s="194"/>
      <c r="G114" s="194"/>
      <c r="H114" s="194"/>
      <c r="I114" s="194"/>
      <c r="J114" s="194"/>
      <c r="K114" s="258"/>
      <c r="L114" s="258"/>
      <c r="M114" s="211"/>
      <c r="N114" s="211"/>
      <c r="O114" s="211"/>
      <c r="P114" s="199"/>
      <c r="Q114" s="199"/>
      <c r="R114" s="199"/>
      <c r="S114" s="199"/>
      <c r="T114" s="199"/>
      <c r="U114" s="199"/>
      <c r="V114" s="199"/>
      <c r="W114" s="199"/>
      <c r="X114" s="199"/>
      <c r="Y114" s="199"/>
      <c r="Z114" s="198"/>
      <c r="AA114" s="198"/>
      <c r="AB114" s="199"/>
      <c r="AC114" s="199"/>
      <c r="AD114" s="201"/>
      <c r="AE114" s="202"/>
      <c r="AF114" s="202"/>
      <c r="AG114" s="203"/>
      <c r="AH114" s="203"/>
      <c r="AI114" s="203"/>
      <c r="AJ114" s="203"/>
      <c r="AK114" s="203"/>
      <c r="AL114" s="203"/>
      <c r="AM114" s="203"/>
      <c r="AN114" s="203"/>
      <c r="AO114" s="203"/>
      <c r="AP114" s="203"/>
      <c r="AQ114" s="203"/>
      <c r="AR114" s="203"/>
      <c r="AS114" s="203"/>
      <c r="AT114" s="203"/>
      <c r="AU114" s="203"/>
      <c r="AV114" s="203"/>
      <c r="AW114" s="203"/>
      <c r="AX114" s="203"/>
      <c r="AY114" s="203"/>
      <c r="AZ114" s="203"/>
      <c r="BA114" s="203"/>
      <c r="BB114" s="204"/>
      <c r="BC114" s="204"/>
      <c r="BD114" s="204"/>
      <c r="BE114" s="204"/>
      <c r="BF114" s="204"/>
      <c r="BG114" s="204"/>
      <c r="BH114" s="204"/>
      <c r="BI114" s="204"/>
      <c r="BJ114" s="204"/>
      <c r="BK114" s="204"/>
      <c r="BL114" s="204"/>
      <c r="BM114" s="204"/>
      <c r="BN114" s="204"/>
      <c r="BO114" s="204"/>
      <c r="BP114" s="204"/>
      <c r="BQ114" s="204"/>
      <c r="BR114" s="204"/>
      <c r="BS114" s="204"/>
      <c r="BT114" s="204"/>
      <c r="BU114" s="204"/>
      <c r="BV114" s="205"/>
      <c r="BW114" s="205"/>
      <c r="BX114" s="205"/>
      <c r="BY114" s="204"/>
      <c r="BZ114" s="204"/>
      <c r="CA114" s="204"/>
      <c r="CB114" s="205"/>
      <c r="CC114" s="204"/>
      <c r="CD114" s="205"/>
      <c r="CE114" s="204"/>
      <c r="CF114" s="204"/>
      <c r="CG114" s="204"/>
      <c r="CH114" s="206"/>
      <c r="CI114" s="204"/>
      <c r="CJ114" s="204"/>
      <c r="CK114" s="204"/>
      <c r="CL114" s="204"/>
      <c r="CM114" s="204"/>
      <c r="CN114" s="206"/>
      <c r="CO114" s="204"/>
      <c r="CP114" s="204"/>
      <c r="CQ114" s="204"/>
      <c r="CR114" s="207"/>
      <c r="CS114" s="207"/>
      <c r="CT114" s="208"/>
      <c r="CU114" s="209"/>
      <c r="CV114" s="208"/>
      <c r="CW114" s="207"/>
      <c r="CX114" s="207"/>
      <c r="CY114" s="207"/>
      <c r="DG114" s="172"/>
      <c r="GS114" s="172"/>
      <c r="GT114" s="172"/>
      <c r="GV114" s="169"/>
      <c r="GX114" s="169"/>
      <c r="HA114" s="169"/>
      <c r="HB114" s="169"/>
      <c r="HC114" s="169"/>
      <c r="HE114" s="210"/>
      <c r="HH114" s="172"/>
      <c r="HL114" s="210"/>
      <c r="HM114" s="169"/>
      <c r="HP114" s="169"/>
      <c r="HT114" s="169"/>
      <c r="HV114" s="171"/>
      <c r="IB114" s="172"/>
      <c r="IC114" s="171"/>
      <c r="ID114" s="172"/>
      <c r="IJ114" s="169"/>
      <c r="IK114" s="169"/>
      <c r="IL114" s="169"/>
    </row>
    <row r="115" spans="3:246">
      <c r="C115" s="194"/>
      <c r="D115" s="194"/>
      <c r="E115" s="194"/>
      <c r="F115" s="194"/>
      <c r="G115" s="194"/>
      <c r="H115" s="194"/>
      <c r="I115" s="194"/>
      <c r="J115" s="194"/>
      <c r="K115" s="258"/>
      <c r="L115" s="258"/>
      <c r="M115" s="211"/>
      <c r="N115" s="211"/>
      <c r="O115" s="211"/>
      <c r="P115" s="199"/>
      <c r="Q115" s="199"/>
      <c r="R115" s="199"/>
      <c r="S115" s="199"/>
      <c r="T115" s="199"/>
      <c r="U115" s="199"/>
      <c r="V115" s="199"/>
      <c r="W115" s="199"/>
      <c r="X115" s="199"/>
      <c r="Y115" s="199"/>
      <c r="Z115" s="198"/>
      <c r="AA115" s="198"/>
      <c r="AB115" s="199"/>
      <c r="AC115" s="199"/>
      <c r="AD115" s="201"/>
      <c r="AE115" s="202"/>
      <c r="AF115" s="202"/>
      <c r="AG115" s="203"/>
      <c r="AH115" s="203"/>
      <c r="AI115" s="203"/>
      <c r="AJ115" s="203"/>
      <c r="AK115" s="203"/>
      <c r="AL115" s="203"/>
      <c r="AM115" s="203"/>
      <c r="AN115" s="203"/>
      <c r="AO115" s="203"/>
      <c r="AP115" s="203"/>
      <c r="AQ115" s="203"/>
      <c r="AR115" s="203"/>
      <c r="AS115" s="203"/>
      <c r="AT115" s="203"/>
      <c r="AU115" s="203"/>
      <c r="AV115" s="203"/>
      <c r="AW115" s="203"/>
      <c r="AX115" s="203"/>
      <c r="AY115" s="203"/>
      <c r="AZ115" s="203"/>
      <c r="BA115" s="203"/>
      <c r="BB115" s="204"/>
      <c r="BC115" s="204"/>
      <c r="BD115" s="204"/>
      <c r="BE115" s="204"/>
      <c r="BF115" s="204"/>
      <c r="BG115" s="204"/>
      <c r="BH115" s="204"/>
      <c r="BI115" s="204"/>
      <c r="BJ115" s="204"/>
      <c r="BK115" s="204"/>
      <c r="BL115" s="204"/>
      <c r="BM115" s="204"/>
      <c r="BN115" s="204"/>
      <c r="BO115" s="204"/>
      <c r="BP115" s="204"/>
      <c r="BQ115" s="204"/>
      <c r="BR115" s="204"/>
      <c r="BS115" s="204"/>
      <c r="BT115" s="204"/>
      <c r="BU115" s="204"/>
      <c r="BV115" s="205"/>
      <c r="BW115" s="205"/>
      <c r="BX115" s="205"/>
      <c r="BY115" s="204"/>
      <c r="BZ115" s="204"/>
      <c r="CA115" s="204"/>
      <c r="CB115" s="205"/>
      <c r="CC115" s="204"/>
      <c r="CD115" s="205"/>
      <c r="CE115" s="204"/>
      <c r="CF115" s="204"/>
      <c r="CG115" s="204"/>
      <c r="CH115" s="206"/>
      <c r="CI115" s="204"/>
      <c r="CJ115" s="204"/>
      <c r="CK115" s="204"/>
      <c r="CL115" s="204"/>
      <c r="CM115" s="204"/>
      <c r="CN115" s="206"/>
      <c r="CO115" s="204"/>
      <c r="CP115" s="204"/>
      <c r="CQ115" s="204"/>
      <c r="CR115" s="207"/>
      <c r="CS115" s="207"/>
      <c r="CT115" s="208"/>
      <c r="CU115" s="209"/>
      <c r="CV115" s="208"/>
      <c r="CW115" s="207"/>
      <c r="CX115" s="207"/>
      <c r="CY115" s="207"/>
      <c r="DG115" s="172"/>
      <c r="GS115" s="172"/>
      <c r="GT115" s="172"/>
      <c r="GV115" s="169"/>
      <c r="GX115" s="169"/>
      <c r="HA115" s="169"/>
      <c r="HB115" s="169"/>
      <c r="HC115" s="169"/>
      <c r="HE115" s="210"/>
      <c r="HH115" s="172"/>
      <c r="HL115" s="210"/>
      <c r="HM115" s="169"/>
      <c r="HP115" s="169"/>
      <c r="HT115" s="169"/>
      <c r="HV115" s="171"/>
      <c r="IB115" s="172"/>
      <c r="IC115" s="171"/>
      <c r="ID115" s="172"/>
      <c r="IJ115" s="169"/>
      <c r="IK115" s="169"/>
      <c r="IL115" s="169"/>
    </row>
    <row r="116" spans="3:246">
      <c r="C116" s="194"/>
      <c r="D116" s="194"/>
      <c r="E116" s="194"/>
      <c r="F116" s="194"/>
      <c r="G116" s="194"/>
      <c r="H116" s="194"/>
      <c r="I116" s="194"/>
      <c r="J116" s="194"/>
      <c r="K116" s="258"/>
      <c r="L116" s="258"/>
      <c r="M116" s="211"/>
      <c r="N116" s="211"/>
      <c r="O116" s="211"/>
      <c r="P116" s="199"/>
      <c r="Q116" s="199"/>
      <c r="R116" s="199"/>
      <c r="S116" s="199"/>
      <c r="T116" s="199"/>
      <c r="U116" s="199"/>
      <c r="V116" s="199"/>
      <c r="W116" s="199"/>
      <c r="X116" s="199"/>
      <c r="Y116" s="199"/>
      <c r="Z116" s="198"/>
      <c r="AA116" s="198"/>
      <c r="AB116" s="199"/>
      <c r="AC116" s="199"/>
      <c r="AD116" s="201"/>
      <c r="AE116" s="202"/>
      <c r="AF116" s="202"/>
      <c r="AG116" s="203"/>
      <c r="AH116" s="203"/>
      <c r="AI116" s="203"/>
      <c r="AJ116" s="203"/>
      <c r="AK116" s="203"/>
      <c r="AL116" s="203"/>
      <c r="AM116" s="203"/>
      <c r="AN116" s="203"/>
      <c r="AO116" s="203"/>
      <c r="AP116" s="203"/>
      <c r="AQ116" s="203"/>
      <c r="AR116" s="203"/>
      <c r="AS116" s="203"/>
      <c r="AT116" s="203"/>
      <c r="AU116" s="203"/>
      <c r="AV116" s="203"/>
      <c r="AW116" s="203"/>
      <c r="AX116" s="203"/>
      <c r="AY116" s="203"/>
      <c r="AZ116" s="203"/>
      <c r="BA116" s="203"/>
      <c r="BB116" s="204"/>
      <c r="BC116" s="204"/>
      <c r="BD116" s="204"/>
      <c r="BE116" s="204"/>
      <c r="BF116" s="204"/>
      <c r="BG116" s="204"/>
      <c r="BH116" s="204"/>
      <c r="BI116" s="204"/>
      <c r="BJ116" s="204"/>
      <c r="BK116" s="204"/>
      <c r="BL116" s="204"/>
      <c r="BM116" s="204"/>
      <c r="BN116" s="204"/>
      <c r="BO116" s="204"/>
      <c r="BP116" s="204"/>
      <c r="BQ116" s="204"/>
      <c r="BR116" s="204"/>
      <c r="BS116" s="204"/>
      <c r="BT116" s="204"/>
      <c r="BU116" s="204"/>
      <c r="BV116" s="205"/>
      <c r="BW116" s="205"/>
      <c r="BX116" s="205"/>
      <c r="BY116" s="204"/>
      <c r="BZ116" s="204"/>
      <c r="CA116" s="204"/>
      <c r="CB116" s="205"/>
      <c r="CC116" s="204"/>
      <c r="CD116" s="205"/>
      <c r="CE116" s="204"/>
      <c r="CF116" s="204"/>
      <c r="CG116" s="204"/>
      <c r="CH116" s="206"/>
      <c r="CI116" s="204"/>
      <c r="CJ116" s="204"/>
      <c r="CK116" s="204"/>
      <c r="CL116" s="204"/>
      <c r="CM116" s="204"/>
      <c r="CN116" s="206"/>
      <c r="CO116" s="204"/>
      <c r="CP116" s="204"/>
      <c r="CQ116" s="204"/>
      <c r="CR116" s="207"/>
      <c r="CS116" s="207"/>
      <c r="CT116" s="208"/>
      <c r="CU116" s="209"/>
      <c r="CV116" s="208"/>
      <c r="CW116" s="207"/>
      <c r="CX116" s="207"/>
      <c r="CY116" s="207"/>
      <c r="DG116" s="172"/>
      <c r="GS116" s="172"/>
      <c r="GT116" s="172"/>
      <c r="GV116" s="169"/>
      <c r="GX116" s="169"/>
      <c r="HA116" s="169"/>
      <c r="HB116" s="169"/>
      <c r="HC116" s="169"/>
      <c r="HE116" s="210"/>
      <c r="HH116" s="172"/>
      <c r="HL116" s="210"/>
      <c r="HM116" s="169"/>
      <c r="HP116" s="169"/>
      <c r="HT116" s="169"/>
      <c r="HV116" s="171"/>
      <c r="IB116" s="172"/>
      <c r="IC116" s="171"/>
      <c r="ID116" s="172"/>
      <c r="IJ116" s="169"/>
      <c r="IK116" s="169"/>
      <c r="IL116" s="169"/>
    </row>
    <row r="117" spans="3:246">
      <c r="C117" s="194"/>
      <c r="D117" s="194"/>
      <c r="E117" s="194"/>
      <c r="F117" s="194"/>
      <c r="G117" s="194"/>
      <c r="H117" s="194"/>
      <c r="I117" s="194"/>
      <c r="J117" s="194"/>
      <c r="K117" s="258"/>
      <c r="L117" s="258"/>
      <c r="M117" s="211"/>
      <c r="N117" s="211"/>
      <c r="O117" s="211"/>
      <c r="P117" s="199"/>
      <c r="Q117" s="199"/>
      <c r="R117" s="199"/>
      <c r="S117" s="199"/>
      <c r="T117" s="199"/>
      <c r="U117" s="199"/>
      <c r="V117" s="199"/>
      <c r="W117" s="199"/>
      <c r="X117" s="199"/>
      <c r="Y117" s="199"/>
      <c r="Z117" s="198"/>
      <c r="AA117" s="198"/>
      <c r="AB117" s="199"/>
      <c r="AC117" s="199"/>
      <c r="AD117" s="201"/>
      <c r="AE117" s="202"/>
      <c r="AF117" s="202"/>
      <c r="AG117" s="203"/>
      <c r="AH117" s="203"/>
      <c r="AI117" s="203"/>
      <c r="AJ117" s="203"/>
      <c r="AK117" s="203"/>
      <c r="AL117" s="203"/>
      <c r="AM117" s="203"/>
      <c r="AN117" s="203"/>
      <c r="AO117" s="203"/>
      <c r="AP117" s="203"/>
      <c r="AQ117" s="203"/>
      <c r="AR117" s="203"/>
      <c r="AS117" s="203"/>
      <c r="AT117" s="203"/>
      <c r="AU117" s="203"/>
      <c r="AV117" s="203"/>
      <c r="AW117" s="203"/>
      <c r="AX117" s="203"/>
      <c r="AY117" s="203"/>
      <c r="AZ117" s="203"/>
      <c r="BA117" s="203"/>
      <c r="BB117" s="204"/>
      <c r="BC117" s="204"/>
      <c r="BD117" s="204"/>
      <c r="BE117" s="204"/>
      <c r="BF117" s="204"/>
      <c r="BG117" s="204"/>
      <c r="BH117" s="204"/>
      <c r="BI117" s="204"/>
      <c r="BJ117" s="204"/>
      <c r="BK117" s="204"/>
      <c r="BL117" s="204"/>
      <c r="BM117" s="204"/>
      <c r="BN117" s="204"/>
      <c r="BO117" s="204"/>
      <c r="BP117" s="204"/>
      <c r="BQ117" s="204"/>
      <c r="BR117" s="204"/>
      <c r="BS117" s="204"/>
      <c r="BT117" s="204"/>
      <c r="BU117" s="204"/>
      <c r="BV117" s="205"/>
      <c r="BW117" s="205"/>
      <c r="BX117" s="205"/>
      <c r="BY117" s="204"/>
      <c r="BZ117" s="204"/>
      <c r="CA117" s="204"/>
      <c r="CB117" s="205"/>
      <c r="CC117" s="204"/>
      <c r="CD117" s="205"/>
      <c r="CE117" s="204"/>
      <c r="CF117" s="204"/>
      <c r="CG117" s="204"/>
      <c r="CH117" s="206"/>
      <c r="CI117" s="204"/>
      <c r="CJ117" s="204"/>
      <c r="CK117" s="204"/>
      <c r="CL117" s="204"/>
      <c r="CM117" s="204"/>
      <c r="CN117" s="206"/>
      <c r="CO117" s="204"/>
      <c r="CP117" s="204"/>
      <c r="CQ117" s="204"/>
      <c r="CR117" s="207"/>
      <c r="CS117" s="207"/>
      <c r="CT117" s="208"/>
      <c r="CU117" s="209"/>
      <c r="CV117" s="208"/>
      <c r="CW117" s="207"/>
      <c r="CX117" s="207"/>
      <c r="CY117" s="207"/>
      <c r="DG117" s="172"/>
      <c r="GS117" s="172"/>
      <c r="GT117" s="172"/>
      <c r="GV117" s="169"/>
      <c r="GX117" s="169"/>
      <c r="HA117" s="169"/>
      <c r="HB117" s="169"/>
      <c r="HC117" s="169"/>
      <c r="HE117" s="210"/>
      <c r="HH117" s="172"/>
      <c r="HL117" s="210"/>
      <c r="HM117" s="169"/>
      <c r="HP117" s="169"/>
      <c r="HT117" s="169"/>
      <c r="HV117" s="171"/>
      <c r="IB117" s="172"/>
      <c r="IC117" s="171"/>
      <c r="ID117" s="172"/>
      <c r="IJ117" s="169"/>
      <c r="IK117" s="169"/>
      <c r="IL117" s="169"/>
    </row>
    <row r="118" spans="3:246">
      <c r="C118" s="194"/>
      <c r="D118" s="194"/>
      <c r="E118" s="194"/>
      <c r="F118" s="194"/>
      <c r="G118" s="194"/>
      <c r="H118" s="194"/>
      <c r="I118" s="194"/>
      <c r="J118" s="194"/>
      <c r="K118" s="258"/>
      <c r="L118" s="258"/>
      <c r="M118" s="211"/>
      <c r="N118" s="211"/>
      <c r="O118" s="211"/>
      <c r="P118" s="199"/>
      <c r="Q118" s="199"/>
      <c r="R118" s="199"/>
      <c r="S118" s="199"/>
      <c r="T118" s="199"/>
      <c r="U118" s="199"/>
      <c r="V118" s="199"/>
      <c r="W118" s="199"/>
      <c r="X118" s="199"/>
      <c r="Y118" s="199"/>
      <c r="Z118" s="198"/>
      <c r="AA118" s="198"/>
      <c r="AB118" s="199"/>
      <c r="AC118" s="199"/>
      <c r="AD118" s="201"/>
      <c r="AE118" s="202"/>
      <c r="AF118" s="202"/>
      <c r="AG118" s="203"/>
      <c r="AH118" s="203"/>
      <c r="AI118" s="203"/>
      <c r="AJ118" s="203"/>
      <c r="AK118" s="203"/>
      <c r="AL118" s="203"/>
      <c r="AM118" s="203"/>
      <c r="AN118" s="203"/>
      <c r="AO118" s="203"/>
      <c r="AP118" s="203"/>
      <c r="AQ118" s="203"/>
      <c r="AR118" s="203"/>
      <c r="AS118" s="203"/>
      <c r="AT118" s="203"/>
      <c r="AU118" s="203"/>
      <c r="AV118" s="203"/>
      <c r="AW118" s="203"/>
      <c r="AX118" s="203"/>
      <c r="AY118" s="203"/>
      <c r="AZ118" s="203"/>
      <c r="BA118" s="203"/>
      <c r="BB118" s="204"/>
      <c r="BC118" s="204"/>
      <c r="BD118" s="204"/>
      <c r="BE118" s="204"/>
      <c r="BF118" s="204"/>
      <c r="BG118" s="204"/>
      <c r="BH118" s="204"/>
      <c r="BI118" s="204"/>
      <c r="BJ118" s="204"/>
      <c r="BK118" s="204"/>
      <c r="BL118" s="204"/>
      <c r="BM118" s="204"/>
      <c r="BN118" s="204"/>
      <c r="BO118" s="204"/>
      <c r="BP118" s="204"/>
      <c r="BQ118" s="204"/>
      <c r="BR118" s="204"/>
      <c r="BS118" s="204"/>
      <c r="BT118" s="204"/>
      <c r="BU118" s="204"/>
      <c r="BV118" s="205"/>
      <c r="BW118" s="205"/>
      <c r="BX118" s="205"/>
      <c r="BY118" s="204"/>
      <c r="BZ118" s="204"/>
      <c r="CA118" s="204"/>
      <c r="CB118" s="205"/>
      <c r="CC118" s="204"/>
      <c r="CD118" s="205"/>
      <c r="CE118" s="204"/>
      <c r="CF118" s="204"/>
      <c r="CG118" s="204"/>
      <c r="CH118" s="206"/>
      <c r="CI118" s="204"/>
      <c r="CJ118" s="204"/>
      <c r="CK118" s="204"/>
      <c r="CL118" s="204"/>
      <c r="CM118" s="204"/>
      <c r="CN118" s="206"/>
      <c r="CO118" s="204"/>
      <c r="CP118" s="204"/>
      <c r="CQ118" s="204"/>
      <c r="CR118" s="207"/>
      <c r="CS118" s="207"/>
      <c r="CT118" s="208"/>
      <c r="CU118" s="209"/>
      <c r="CV118" s="208"/>
      <c r="CW118" s="207"/>
      <c r="CX118" s="207"/>
      <c r="CY118" s="207"/>
      <c r="DG118" s="172"/>
      <c r="GS118" s="172"/>
      <c r="GT118" s="172"/>
      <c r="GV118" s="169"/>
      <c r="GX118" s="169"/>
      <c r="HA118" s="169"/>
      <c r="HB118" s="169"/>
      <c r="HC118" s="169"/>
      <c r="HE118" s="210"/>
      <c r="HH118" s="172"/>
      <c r="HL118" s="210"/>
      <c r="HM118" s="169"/>
      <c r="HP118" s="169"/>
      <c r="HT118" s="169"/>
      <c r="HV118" s="171"/>
      <c r="IB118" s="172"/>
      <c r="IC118" s="171"/>
      <c r="ID118" s="172"/>
      <c r="IJ118" s="169"/>
      <c r="IK118" s="169"/>
      <c r="IL118" s="169"/>
    </row>
    <row r="119" spans="3:246">
      <c r="C119" s="194"/>
      <c r="D119" s="194"/>
      <c r="E119" s="194"/>
      <c r="F119" s="194"/>
      <c r="G119" s="194"/>
      <c r="H119" s="194"/>
      <c r="I119" s="194"/>
      <c r="J119" s="194"/>
      <c r="K119" s="258"/>
      <c r="L119" s="258"/>
      <c r="M119" s="211"/>
      <c r="N119" s="211"/>
      <c r="O119" s="211"/>
      <c r="P119" s="199"/>
      <c r="Q119" s="199"/>
      <c r="R119" s="199"/>
      <c r="S119" s="199"/>
      <c r="T119" s="199"/>
      <c r="U119" s="199"/>
      <c r="V119" s="199"/>
      <c r="W119" s="199"/>
      <c r="X119" s="199"/>
      <c r="Y119" s="199"/>
      <c r="Z119" s="198"/>
      <c r="AA119" s="198"/>
      <c r="AB119" s="199"/>
      <c r="AC119" s="199"/>
      <c r="AD119" s="201"/>
      <c r="AE119" s="202"/>
      <c r="AF119" s="202"/>
      <c r="AG119" s="203"/>
      <c r="AH119" s="203"/>
      <c r="AI119" s="203"/>
      <c r="AJ119" s="203"/>
      <c r="AK119" s="203"/>
      <c r="AL119" s="203"/>
      <c r="AM119" s="203"/>
      <c r="AN119" s="203"/>
      <c r="AO119" s="203"/>
      <c r="AP119" s="203"/>
      <c r="AQ119" s="203"/>
      <c r="AR119" s="203"/>
      <c r="AS119" s="203"/>
      <c r="AT119" s="203"/>
      <c r="AU119" s="203"/>
      <c r="AV119" s="203"/>
      <c r="AW119" s="203"/>
      <c r="AX119" s="203"/>
      <c r="AY119" s="203"/>
      <c r="AZ119" s="203"/>
      <c r="BA119" s="203"/>
      <c r="BB119" s="204"/>
      <c r="BC119" s="204"/>
      <c r="BD119" s="204"/>
      <c r="BE119" s="204"/>
      <c r="BF119" s="204"/>
      <c r="BG119" s="204"/>
      <c r="BH119" s="204"/>
      <c r="BI119" s="204"/>
      <c r="BJ119" s="204"/>
      <c r="BK119" s="204"/>
      <c r="BL119" s="204"/>
      <c r="BM119" s="204"/>
      <c r="BN119" s="204"/>
      <c r="BO119" s="204"/>
      <c r="BP119" s="204"/>
      <c r="BQ119" s="204"/>
      <c r="BR119" s="204"/>
      <c r="BS119" s="204"/>
      <c r="BT119" s="204"/>
      <c r="BU119" s="204"/>
      <c r="BV119" s="205"/>
      <c r="BW119" s="205"/>
      <c r="BX119" s="205"/>
      <c r="BY119" s="204"/>
      <c r="BZ119" s="204"/>
      <c r="CA119" s="204"/>
      <c r="CB119" s="205"/>
      <c r="CC119" s="204"/>
      <c r="CD119" s="205"/>
      <c r="CE119" s="204"/>
      <c r="CF119" s="204"/>
      <c r="CG119" s="204"/>
      <c r="CH119" s="206"/>
      <c r="CI119" s="204"/>
      <c r="CJ119" s="204"/>
      <c r="CK119" s="204"/>
      <c r="CL119" s="204"/>
      <c r="CM119" s="204"/>
      <c r="CN119" s="206"/>
      <c r="CO119" s="204"/>
      <c r="CP119" s="204"/>
      <c r="CQ119" s="204"/>
      <c r="CR119" s="207"/>
      <c r="CS119" s="207"/>
      <c r="CT119" s="208"/>
      <c r="CU119" s="209"/>
      <c r="CV119" s="208"/>
      <c r="CW119" s="207"/>
      <c r="CX119" s="207"/>
      <c r="CY119" s="207"/>
      <c r="DG119" s="172"/>
      <c r="GS119" s="172"/>
      <c r="GT119" s="172"/>
      <c r="GV119" s="169"/>
      <c r="GX119" s="169"/>
      <c r="HA119" s="169"/>
      <c r="HB119" s="169"/>
      <c r="HC119" s="169"/>
      <c r="HE119" s="210"/>
      <c r="HH119" s="172"/>
      <c r="HL119" s="210"/>
      <c r="HM119" s="169"/>
      <c r="HP119" s="169"/>
      <c r="HT119" s="169"/>
      <c r="HV119" s="171"/>
      <c r="IB119" s="172"/>
      <c r="IC119" s="171"/>
      <c r="ID119" s="172"/>
      <c r="IJ119" s="169"/>
      <c r="IK119" s="169"/>
      <c r="IL119" s="169"/>
    </row>
    <row r="120" spans="3:246">
      <c r="C120" s="194"/>
      <c r="D120" s="194"/>
      <c r="E120" s="194"/>
      <c r="F120" s="194"/>
      <c r="G120" s="194"/>
      <c r="H120" s="194"/>
      <c r="I120" s="194"/>
      <c r="J120" s="194"/>
      <c r="K120" s="258"/>
      <c r="L120" s="258"/>
      <c r="M120" s="211"/>
      <c r="N120" s="211"/>
      <c r="O120" s="211"/>
      <c r="P120" s="199"/>
      <c r="Q120" s="199"/>
      <c r="R120" s="199"/>
      <c r="S120" s="199"/>
      <c r="T120" s="199"/>
      <c r="U120" s="199"/>
      <c r="V120" s="199"/>
      <c r="W120" s="199"/>
      <c r="X120" s="199"/>
      <c r="Y120" s="199"/>
      <c r="Z120" s="198"/>
      <c r="AA120" s="198"/>
      <c r="AB120" s="199"/>
      <c r="AC120" s="199"/>
      <c r="AD120" s="201"/>
      <c r="AE120" s="202"/>
      <c r="AF120" s="202"/>
      <c r="AG120" s="203"/>
      <c r="AH120" s="203"/>
      <c r="AI120" s="203"/>
      <c r="AJ120" s="203"/>
      <c r="AK120" s="203"/>
      <c r="AL120" s="203"/>
      <c r="AM120" s="203"/>
      <c r="AN120" s="203"/>
      <c r="AO120" s="203"/>
      <c r="AP120" s="203"/>
      <c r="AQ120" s="203"/>
      <c r="AR120" s="203"/>
      <c r="AS120" s="203"/>
      <c r="AT120" s="203"/>
      <c r="AU120" s="203"/>
      <c r="AV120" s="203"/>
      <c r="AW120" s="203"/>
      <c r="AX120" s="203"/>
      <c r="AY120" s="203"/>
      <c r="AZ120" s="203"/>
      <c r="BA120" s="203"/>
      <c r="BB120" s="204"/>
      <c r="BC120" s="204"/>
      <c r="BD120" s="204"/>
      <c r="BE120" s="204"/>
      <c r="BF120" s="204"/>
      <c r="BG120" s="204"/>
      <c r="BH120" s="204"/>
      <c r="BI120" s="204"/>
      <c r="BJ120" s="204"/>
      <c r="BK120" s="204"/>
      <c r="BL120" s="204"/>
      <c r="BM120" s="204"/>
      <c r="BN120" s="204"/>
      <c r="BO120" s="204"/>
      <c r="BP120" s="204"/>
      <c r="BQ120" s="204"/>
      <c r="BR120" s="204"/>
      <c r="BS120" s="204"/>
      <c r="BT120" s="204"/>
      <c r="BU120" s="204"/>
      <c r="BV120" s="205"/>
      <c r="BW120" s="205"/>
      <c r="BX120" s="205"/>
      <c r="BY120" s="204"/>
      <c r="BZ120" s="204"/>
      <c r="CA120" s="204"/>
      <c r="CB120" s="205"/>
      <c r="CC120" s="204"/>
      <c r="CD120" s="205"/>
      <c r="CE120" s="204"/>
      <c r="CF120" s="204"/>
      <c r="CG120" s="204"/>
      <c r="CH120" s="206"/>
      <c r="CI120" s="204"/>
      <c r="CJ120" s="204"/>
      <c r="CK120" s="204"/>
      <c r="CL120" s="204"/>
      <c r="CM120" s="204"/>
      <c r="CN120" s="206"/>
      <c r="CO120" s="204"/>
      <c r="CP120" s="204"/>
      <c r="CQ120" s="204"/>
      <c r="CR120" s="207"/>
      <c r="CS120" s="207"/>
      <c r="CT120" s="208"/>
      <c r="CU120" s="209"/>
      <c r="CV120" s="208"/>
      <c r="CW120" s="207"/>
      <c r="CX120" s="207"/>
      <c r="CY120" s="207"/>
      <c r="DG120" s="172"/>
      <c r="GS120" s="172"/>
      <c r="GT120" s="172"/>
      <c r="GV120" s="169"/>
      <c r="GX120" s="169"/>
      <c r="HA120" s="169"/>
      <c r="HB120" s="169"/>
      <c r="HC120" s="169"/>
      <c r="HE120" s="210"/>
      <c r="HH120" s="172"/>
      <c r="HL120" s="210"/>
      <c r="HM120" s="169"/>
      <c r="HP120" s="169"/>
      <c r="HT120" s="169"/>
      <c r="HV120" s="171"/>
      <c r="IB120" s="172"/>
      <c r="IC120" s="171"/>
      <c r="ID120" s="172"/>
      <c r="IJ120" s="169"/>
      <c r="IK120" s="169"/>
      <c r="IL120" s="169"/>
    </row>
    <row r="121" spans="3:246">
      <c r="C121" s="194"/>
      <c r="D121" s="194"/>
      <c r="E121" s="194"/>
      <c r="F121" s="194"/>
      <c r="G121" s="194"/>
      <c r="H121" s="194"/>
      <c r="I121" s="194"/>
      <c r="J121" s="194"/>
      <c r="K121" s="258"/>
      <c r="L121" s="258"/>
      <c r="M121" s="211"/>
      <c r="N121" s="211"/>
      <c r="O121" s="211"/>
      <c r="P121" s="199"/>
      <c r="Q121" s="199"/>
      <c r="R121" s="199"/>
      <c r="S121" s="199"/>
      <c r="T121" s="199"/>
      <c r="U121" s="199"/>
      <c r="V121" s="199"/>
      <c r="W121" s="199"/>
      <c r="X121" s="199"/>
      <c r="Y121" s="199"/>
      <c r="Z121" s="198"/>
      <c r="AA121" s="198"/>
      <c r="AB121" s="199"/>
      <c r="AC121" s="199"/>
      <c r="AD121" s="201"/>
      <c r="AE121" s="202"/>
      <c r="AF121" s="202"/>
      <c r="AG121" s="203"/>
      <c r="AH121" s="203"/>
      <c r="AI121" s="203"/>
      <c r="AJ121" s="203"/>
      <c r="AK121" s="203"/>
      <c r="AL121" s="203"/>
      <c r="AM121" s="203"/>
      <c r="AN121" s="203"/>
      <c r="AO121" s="203"/>
      <c r="AP121" s="203"/>
      <c r="AQ121" s="203"/>
      <c r="AR121" s="203"/>
      <c r="AS121" s="203"/>
      <c r="AT121" s="203"/>
      <c r="AU121" s="203"/>
      <c r="AV121" s="203"/>
      <c r="AW121" s="203"/>
      <c r="AX121" s="203"/>
      <c r="AY121" s="203"/>
      <c r="AZ121" s="203"/>
      <c r="BA121" s="203"/>
      <c r="BB121" s="204"/>
      <c r="BC121" s="204"/>
      <c r="BD121" s="204"/>
      <c r="BE121" s="204"/>
      <c r="BF121" s="204"/>
      <c r="BG121" s="204"/>
      <c r="BH121" s="204"/>
      <c r="BI121" s="204"/>
      <c r="BJ121" s="204"/>
      <c r="BK121" s="204"/>
      <c r="BL121" s="204"/>
      <c r="BM121" s="204"/>
      <c r="BN121" s="204"/>
      <c r="BO121" s="204"/>
      <c r="BP121" s="204"/>
      <c r="BQ121" s="204"/>
      <c r="BR121" s="204"/>
      <c r="BS121" s="204"/>
      <c r="BT121" s="204"/>
      <c r="BU121" s="204"/>
      <c r="BV121" s="205"/>
      <c r="BW121" s="205"/>
      <c r="BX121" s="205"/>
      <c r="BY121" s="204"/>
      <c r="BZ121" s="204"/>
      <c r="CA121" s="204"/>
      <c r="CB121" s="205"/>
      <c r="CC121" s="204"/>
      <c r="CD121" s="205"/>
      <c r="CE121" s="204"/>
      <c r="CF121" s="204"/>
      <c r="CG121" s="204"/>
      <c r="CH121" s="206"/>
      <c r="CI121" s="204"/>
      <c r="CJ121" s="204"/>
      <c r="CK121" s="204"/>
      <c r="CL121" s="204"/>
      <c r="CM121" s="204"/>
      <c r="CN121" s="206"/>
      <c r="CO121" s="204"/>
      <c r="CP121" s="204"/>
      <c r="CQ121" s="204"/>
      <c r="CR121" s="207"/>
      <c r="CS121" s="207"/>
      <c r="CT121" s="208"/>
      <c r="CU121" s="209"/>
      <c r="CV121" s="208"/>
      <c r="CW121" s="207"/>
      <c r="CX121" s="207"/>
      <c r="CY121" s="207"/>
      <c r="DG121" s="172"/>
      <c r="GS121" s="172"/>
      <c r="GT121" s="172"/>
      <c r="GV121" s="169"/>
      <c r="GX121" s="169"/>
      <c r="HA121" s="169"/>
      <c r="HB121" s="169"/>
      <c r="HC121" s="169"/>
      <c r="HE121" s="210"/>
      <c r="HH121" s="172"/>
      <c r="HL121" s="210"/>
      <c r="HM121" s="169"/>
      <c r="HP121" s="169"/>
      <c r="HT121" s="169"/>
      <c r="HV121" s="171"/>
      <c r="IB121" s="172"/>
      <c r="IC121" s="171"/>
      <c r="ID121" s="172"/>
      <c r="IJ121" s="169"/>
      <c r="IK121" s="169"/>
      <c r="IL121" s="169"/>
    </row>
    <row r="122" spans="3:246">
      <c r="C122" s="194"/>
      <c r="D122" s="194"/>
      <c r="E122" s="194"/>
      <c r="F122" s="194"/>
      <c r="G122" s="194"/>
      <c r="H122" s="194"/>
      <c r="I122" s="194"/>
      <c r="J122" s="194"/>
      <c r="K122" s="258"/>
      <c r="L122" s="258"/>
      <c r="M122" s="211"/>
      <c r="N122" s="211"/>
      <c r="O122" s="211"/>
      <c r="P122" s="199"/>
      <c r="Q122" s="199"/>
      <c r="R122" s="199"/>
      <c r="S122" s="199"/>
      <c r="T122" s="199"/>
      <c r="U122" s="199"/>
      <c r="V122" s="199"/>
      <c r="W122" s="199"/>
      <c r="X122" s="199"/>
      <c r="Y122" s="199"/>
      <c r="Z122" s="198"/>
      <c r="AA122" s="198"/>
      <c r="AB122" s="199"/>
      <c r="AC122" s="199"/>
      <c r="AD122" s="201"/>
      <c r="AE122" s="202"/>
      <c r="AF122" s="202"/>
      <c r="AG122" s="203"/>
      <c r="AH122" s="203"/>
      <c r="AI122" s="203"/>
      <c r="AJ122" s="203"/>
      <c r="AK122" s="203"/>
      <c r="AL122" s="203"/>
      <c r="AM122" s="203"/>
      <c r="AN122" s="203"/>
      <c r="AO122" s="203"/>
      <c r="AP122" s="203"/>
      <c r="AQ122" s="203"/>
      <c r="AR122" s="203"/>
      <c r="AS122" s="203"/>
      <c r="AT122" s="203"/>
      <c r="AU122" s="203"/>
      <c r="AV122" s="203"/>
      <c r="AW122" s="203"/>
      <c r="AX122" s="203"/>
      <c r="AY122" s="203"/>
      <c r="AZ122" s="203"/>
      <c r="BA122" s="203"/>
      <c r="BB122" s="204"/>
      <c r="BC122" s="204"/>
      <c r="BD122" s="204"/>
      <c r="BE122" s="204"/>
      <c r="BF122" s="204"/>
      <c r="BG122" s="204"/>
      <c r="BH122" s="204"/>
      <c r="BI122" s="204"/>
      <c r="BJ122" s="204"/>
      <c r="BK122" s="204"/>
      <c r="BL122" s="204"/>
      <c r="BM122" s="204"/>
      <c r="BN122" s="204"/>
      <c r="BO122" s="204"/>
      <c r="BP122" s="204"/>
      <c r="BQ122" s="204"/>
      <c r="BR122" s="204"/>
      <c r="BS122" s="204"/>
      <c r="BT122" s="204"/>
      <c r="BU122" s="204"/>
      <c r="BV122" s="205"/>
      <c r="BW122" s="205"/>
      <c r="BX122" s="205"/>
      <c r="BY122" s="204"/>
      <c r="BZ122" s="204"/>
      <c r="CA122" s="204"/>
      <c r="CB122" s="205"/>
      <c r="CC122" s="204"/>
      <c r="CD122" s="205"/>
      <c r="CE122" s="204"/>
      <c r="CF122" s="204"/>
      <c r="CG122" s="204"/>
      <c r="CH122" s="206"/>
      <c r="CI122" s="204"/>
      <c r="CJ122" s="204"/>
      <c r="CK122" s="204"/>
      <c r="CL122" s="204"/>
      <c r="CM122" s="204"/>
      <c r="CN122" s="206"/>
      <c r="CO122" s="204"/>
      <c r="CP122" s="204"/>
      <c r="CQ122" s="204"/>
      <c r="CR122" s="207"/>
      <c r="CS122" s="207"/>
      <c r="CT122" s="208"/>
      <c r="CU122" s="209"/>
      <c r="CV122" s="208"/>
      <c r="CW122" s="207"/>
      <c r="CX122" s="207"/>
      <c r="CY122" s="207"/>
      <c r="DG122" s="172"/>
      <c r="GQ122" s="172"/>
      <c r="GR122" s="172"/>
      <c r="GS122" s="172"/>
      <c r="GT122" s="172"/>
      <c r="GW122" s="172"/>
    </row>
    <row r="123" spans="3:246">
      <c r="C123" s="194"/>
      <c r="D123" s="194"/>
      <c r="E123" s="194"/>
      <c r="F123" s="194"/>
      <c r="G123" s="194"/>
      <c r="H123" s="194"/>
      <c r="I123" s="194"/>
      <c r="J123" s="194"/>
      <c r="K123" s="258"/>
      <c r="L123" s="258"/>
      <c r="M123" s="211"/>
      <c r="N123" s="211"/>
      <c r="O123" s="211"/>
      <c r="P123" s="199"/>
      <c r="Q123" s="199"/>
      <c r="R123" s="199"/>
      <c r="S123" s="199"/>
      <c r="T123" s="199"/>
      <c r="U123" s="199"/>
      <c r="V123" s="199"/>
      <c r="W123" s="199"/>
      <c r="X123" s="199"/>
      <c r="Y123" s="199"/>
      <c r="Z123" s="198"/>
      <c r="AA123" s="198"/>
      <c r="AB123" s="199"/>
      <c r="AC123" s="199"/>
      <c r="AD123" s="201"/>
      <c r="AE123" s="202"/>
      <c r="AF123" s="202"/>
      <c r="AG123" s="203"/>
      <c r="AH123" s="203"/>
      <c r="AI123" s="203"/>
      <c r="AJ123" s="203"/>
      <c r="AK123" s="203"/>
      <c r="AL123" s="203"/>
      <c r="AM123" s="203"/>
      <c r="AN123" s="203"/>
      <c r="AO123" s="203"/>
      <c r="AP123" s="203"/>
      <c r="AQ123" s="203"/>
      <c r="AR123" s="203"/>
      <c r="AS123" s="203"/>
      <c r="AT123" s="203"/>
      <c r="AU123" s="203"/>
      <c r="AV123" s="203"/>
      <c r="AW123" s="203"/>
      <c r="AX123" s="203"/>
      <c r="AY123" s="203"/>
      <c r="AZ123" s="203"/>
      <c r="BA123" s="203"/>
      <c r="BB123" s="204"/>
      <c r="BC123" s="204"/>
      <c r="BD123" s="204"/>
      <c r="BE123" s="204"/>
      <c r="BF123" s="204"/>
      <c r="BG123" s="204"/>
      <c r="BH123" s="204"/>
      <c r="BI123" s="204"/>
      <c r="BJ123" s="204"/>
      <c r="BK123" s="204"/>
      <c r="BL123" s="204"/>
      <c r="BM123" s="204"/>
      <c r="BN123" s="204"/>
      <c r="BO123" s="204"/>
      <c r="BP123" s="204"/>
      <c r="BQ123" s="204"/>
      <c r="BR123" s="204"/>
      <c r="BS123" s="204"/>
      <c r="BT123" s="204"/>
      <c r="BU123" s="204"/>
      <c r="BV123" s="205"/>
      <c r="BW123" s="205"/>
      <c r="BX123" s="205"/>
      <c r="BY123" s="204"/>
      <c r="BZ123" s="204"/>
      <c r="CA123" s="204"/>
      <c r="CB123" s="205"/>
      <c r="CC123" s="204"/>
      <c r="CD123" s="205"/>
      <c r="CE123" s="204"/>
      <c r="CF123" s="204"/>
      <c r="CG123" s="204"/>
      <c r="CH123" s="206"/>
      <c r="CI123" s="204"/>
      <c r="CJ123" s="204"/>
      <c r="CK123" s="204"/>
      <c r="CL123" s="204"/>
      <c r="CM123" s="204"/>
      <c r="CN123" s="206"/>
      <c r="CO123" s="204"/>
      <c r="CP123" s="204"/>
      <c r="CQ123" s="204"/>
      <c r="CR123" s="207"/>
      <c r="CS123" s="207"/>
      <c r="CT123" s="208"/>
      <c r="CU123" s="209"/>
      <c r="CV123" s="208"/>
      <c r="CW123" s="207"/>
      <c r="CX123" s="207"/>
      <c r="CY123" s="207"/>
      <c r="DG123" s="172"/>
      <c r="GQ123" s="172"/>
      <c r="GR123" s="172"/>
      <c r="GS123" s="172"/>
      <c r="GT123" s="172"/>
      <c r="GW123" s="172"/>
    </row>
    <row r="124" spans="3:246">
      <c r="C124" s="194"/>
      <c r="D124" s="194"/>
      <c r="E124" s="194"/>
      <c r="F124" s="194"/>
      <c r="G124" s="194"/>
      <c r="H124" s="194"/>
      <c r="I124" s="194"/>
      <c r="J124" s="194"/>
      <c r="K124" s="258"/>
      <c r="L124" s="258"/>
      <c r="M124" s="211"/>
      <c r="N124" s="211"/>
      <c r="O124" s="211"/>
      <c r="P124" s="199"/>
      <c r="Q124" s="199"/>
      <c r="R124" s="199"/>
      <c r="S124" s="199"/>
      <c r="T124" s="199"/>
      <c r="U124" s="199"/>
      <c r="V124" s="199"/>
      <c r="W124" s="199"/>
      <c r="X124" s="199"/>
      <c r="Y124" s="199"/>
      <c r="Z124" s="198"/>
      <c r="AA124" s="198"/>
      <c r="AB124" s="199"/>
      <c r="AC124" s="199"/>
      <c r="AD124" s="201"/>
      <c r="AE124" s="202"/>
      <c r="AF124" s="202"/>
      <c r="AG124" s="203"/>
      <c r="AH124" s="203"/>
      <c r="AI124" s="203"/>
      <c r="AJ124" s="203"/>
      <c r="AK124" s="203"/>
      <c r="AL124" s="203"/>
      <c r="AM124" s="203"/>
      <c r="AN124" s="203"/>
      <c r="AO124" s="203"/>
      <c r="AP124" s="203"/>
      <c r="AQ124" s="203"/>
      <c r="AR124" s="203"/>
      <c r="AS124" s="203"/>
      <c r="AT124" s="203"/>
      <c r="AU124" s="203"/>
      <c r="AV124" s="203"/>
      <c r="AW124" s="203"/>
      <c r="AX124" s="203"/>
      <c r="AY124" s="203"/>
      <c r="AZ124" s="203"/>
      <c r="BA124" s="203"/>
      <c r="BB124" s="204"/>
      <c r="BC124" s="204"/>
      <c r="BD124" s="204"/>
      <c r="BE124" s="204"/>
      <c r="BF124" s="204"/>
      <c r="BG124" s="204"/>
      <c r="BH124" s="204"/>
      <c r="BI124" s="204"/>
      <c r="BJ124" s="204"/>
      <c r="BK124" s="204"/>
      <c r="BL124" s="204"/>
      <c r="BM124" s="204"/>
      <c r="BN124" s="204"/>
      <c r="BO124" s="204"/>
      <c r="BP124" s="204"/>
      <c r="BQ124" s="204"/>
      <c r="BR124" s="204"/>
      <c r="BS124" s="204"/>
      <c r="BT124" s="204"/>
      <c r="BU124" s="204"/>
      <c r="BV124" s="205"/>
      <c r="BW124" s="205"/>
      <c r="BX124" s="205"/>
      <c r="BY124" s="204"/>
      <c r="BZ124" s="204"/>
      <c r="CA124" s="204"/>
      <c r="CB124" s="205"/>
      <c r="CC124" s="204"/>
      <c r="CD124" s="205"/>
      <c r="CE124" s="204"/>
      <c r="CF124" s="204"/>
      <c r="CG124" s="204"/>
      <c r="CH124" s="206"/>
      <c r="CI124" s="204"/>
      <c r="CJ124" s="204"/>
      <c r="CK124" s="204"/>
      <c r="CL124" s="204"/>
      <c r="CM124" s="204"/>
      <c r="CN124" s="206"/>
      <c r="CO124" s="204"/>
      <c r="CP124" s="204"/>
      <c r="CQ124" s="204"/>
      <c r="CR124" s="207"/>
      <c r="CS124" s="207"/>
      <c r="CT124" s="208"/>
      <c r="CU124" s="209"/>
      <c r="CV124" s="208"/>
      <c r="CW124" s="207"/>
      <c r="CX124" s="207"/>
      <c r="CY124" s="207"/>
      <c r="DG124" s="172"/>
      <c r="GQ124" s="172"/>
      <c r="GR124" s="172"/>
      <c r="GS124" s="172"/>
      <c r="GT124" s="172"/>
      <c r="GW124" s="172"/>
    </row>
    <row r="125" spans="3:246">
      <c r="C125" s="194"/>
      <c r="D125" s="194"/>
      <c r="E125" s="194"/>
      <c r="F125" s="194"/>
      <c r="G125" s="194"/>
      <c r="H125" s="194"/>
      <c r="I125" s="194"/>
      <c r="J125" s="194"/>
      <c r="K125" s="258"/>
      <c r="L125" s="258"/>
      <c r="M125" s="211"/>
      <c r="N125" s="211"/>
      <c r="O125" s="211"/>
      <c r="P125" s="199"/>
      <c r="Q125" s="199"/>
      <c r="R125" s="199"/>
      <c r="S125" s="199"/>
      <c r="T125" s="199"/>
      <c r="U125" s="199"/>
      <c r="V125" s="199"/>
      <c r="W125" s="199"/>
      <c r="X125" s="199"/>
      <c r="Y125" s="199"/>
      <c r="Z125" s="198"/>
      <c r="AA125" s="198"/>
      <c r="AB125" s="199"/>
      <c r="AC125" s="199"/>
      <c r="AD125" s="201"/>
      <c r="AE125" s="202"/>
      <c r="AF125" s="202"/>
      <c r="AG125" s="203"/>
      <c r="AH125" s="203"/>
      <c r="AI125" s="203"/>
      <c r="AJ125" s="203"/>
      <c r="AK125" s="203"/>
      <c r="AL125" s="203"/>
      <c r="AM125" s="203"/>
      <c r="AN125" s="203"/>
      <c r="AO125" s="203"/>
      <c r="AP125" s="203"/>
      <c r="AQ125" s="203"/>
      <c r="AR125" s="203"/>
      <c r="AS125" s="203"/>
      <c r="AT125" s="203"/>
      <c r="AU125" s="203"/>
      <c r="AV125" s="203"/>
      <c r="AW125" s="203"/>
      <c r="AX125" s="203"/>
      <c r="AY125" s="203"/>
      <c r="AZ125" s="203"/>
      <c r="BA125" s="203"/>
      <c r="BB125" s="204"/>
      <c r="BC125" s="204"/>
      <c r="BD125" s="204"/>
      <c r="BE125" s="204"/>
      <c r="BF125" s="204"/>
      <c r="BG125" s="204"/>
      <c r="BH125" s="204"/>
      <c r="BI125" s="204"/>
      <c r="BJ125" s="204"/>
      <c r="BK125" s="204"/>
      <c r="BL125" s="204"/>
      <c r="BM125" s="204"/>
      <c r="BN125" s="204"/>
      <c r="BO125" s="204"/>
      <c r="BP125" s="204"/>
      <c r="BQ125" s="204"/>
      <c r="BR125" s="204"/>
      <c r="BS125" s="204"/>
      <c r="BT125" s="204"/>
      <c r="BU125" s="204"/>
      <c r="BV125" s="205"/>
      <c r="BW125" s="205"/>
      <c r="BX125" s="205"/>
      <c r="BY125" s="204"/>
      <c r="BZ125" s="204"/>
      <c r="CA125" s="204"/>
      <c r="CB125" s="205"/>
      <c r="CC125" s="204"/>
      <c r="CD125" s="205"/>
      <c r="CE125" s="204"/>
      <c r="CF125" s="204"/>
      <c r="CG125" s="204"/>
      <c r="CH125" s="206"/>
      <c r="CI125" s="204"/>
      <c r="CJ125" s="204"/>
      <c r="CK125" s="204"/>
      <c r="CL125" s="204"/>
      <c r="CM125" s="204"/>
      <c r="CN125" s="206"/>
      <c r="CO125" s="204"/>
      <c r="CP125" s="204"/>
      <c r="CQ125" s="204"/>
      <c r="CR125" s="207"/>
      <c r="CS125" s="207"/>
      <c r="CT125" s="208"/>
      <c r="CU125" s="209"/>
      <c r="CV125" s="208"/>
      <c r="CW125" s="207"/>
      <c r="CX125" s="207"/>
      <c r="CY125" s="207"/>
      <c r="DG125" s="172"/>
      <c r="GQ125" s="172"/>
      <c r="GR125" s="172"/>
      <c r="GS125" s="172"/>
      <c r="GT125" s="172"/>
      <c r="GW125" s="172"/>
    </row>
    <row r="126" spans="3:246">
      <c r="C126" s="194"/>
      <c r="D126" s="194"/>
      <c r="E126" s="194"/>
      <c r="F126" s="194"/>
      <c r="G126" s="194"/>
      <c r="H126" s="194"/>
      <c r="I126" s="194"/>
      <c r="J126" s="194"/>
      <c r="K126" s="258"/>
      <c r="L126" s="258"/>
      <c r="M126" s="211"/>
      <c r="N126" s="211"/>
      <c r="O126" s="211"/>
      <c r="P126" s="199"/>
      <c r="Q126" s="199"/>
      <c r="R126" s="199"/>
      <c r="S126" s="199"/>
      <c r="T126" s="199"/>
      <c r="U126" s="199"/>
      <c r="V126" s="199"/>
      <c r="W126" s="199"/>
      <c r="X126" s="199"/>
      <c r="Y126" s="199"/>
      <c r="Z126" s="198"/>
      <c r="AA126" s="198"/>
      <c r="AB126" s="199"/>
      <c r="AC126" s="199"/>
      <c r="AD126" s="201"/>
      <c r="AE126" s="202"/>
      <c r="AF126" s="202"/>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4"/>
      <c r="BC126" s="204"/>
      <c r="BD126" s="204"/>
      <c r="BE126" s="204"/>
      <c r="BF126" s="204"/>
      <c r="BG126" s="204"/>
      <c r="BH126" s="204"/>
      <c r="BI126" s="204"/>
      <c r="BJ126" s="204"/>
      <c r="BK126" s="204"/>
      <c r="BL126" s="204"/>
      <c r="BM126" s="204"/>
      <c r="BN126" s="204"/>
      <c r="BO126" s="204"/>
      <c r="BP126" s="204"/>
      <c r="BQ126" s="204"/>
      <c r="BR126" s="204"/>
      <c r="BS126" s="204"/>
      <c r="BT126" s="204"/>
      <c r="BU126" s="204"/>
      <c r="BV126" s="205"/>
      <c r="BW126" s="205"/>
      <c r="BX126" s="205"/>
      <c r="BY126" s="204"/>
      <c r="BZ126" s="204"/>
      <c r="CA126" s="204"/>
      <c r="CB126" s="205"/>
      <c r="CC126" s="204"/>
      <c r="CD126" s="205"/>
      <c r="CE126" s="204"/>
      <c r="CF126" s="204"/>
      <c r="CG126" s="204"/>
      <c r="CH126" s="206"/>
      <c r="CI126" s="204"/>
      <c r="CJ126" s="204"/>
      <c r="CK126" s="204"/>
      <c r="CL126" s="204"/>
      <c r="CM126" s="204"/>
      <c r="CN126" s="206"/>
      <c r="CO126" s="204"/>
      <c r="CP126" s="204"/>
      <c r="CQ126" s="204"/>
      <c r="CR126" s="207"/>
      <c r="CS126" s="207"/>
      <c r="CT126" s="208"/>
      <c r="CU126" s="209"/>
      <c r="CV126" s="208"/>
      <c r="CW126" s="207"/>
      <c r="CX126" s="207"/>
      <c r="CY126" s="207"/>
      <c r="DG126" s="172"/>
      <c r="GQ126" s="172"/>
      <c r="GR126" s="172"/>
      <c r="GS126" s="172"/>
      <c r="GT126" s="172"/>
      <c r="GW126" s="172"/>
    </row>
    <row r="127" spans="3:246">
      <c r="C127" s="194"/>
      <c r="D127" s="194"/>
      <c r="E127" s="194"/>
      <c r="F127" s="194"/>
      <c r="G127" s="194"/>
      <c r="H127" s="194"/>
      <c r="I127" s="194"/>
      <c r="J127" s="194"/>
      <c r="K127" s="258"/>
      <c r="L127" s="258"/>
      <c r="M127" s="211"/>
      <c r="N127" s="211"/>
      <c r="O127" s="211"/>
      <c r="P127" s="199"/>
      <c r="Q127" s="199"/>
      <c r="R127" s="199"/>
      <c r="S127" s="199"/>
      <c r="T127" s="199"/>
      <c r="U127" s="199"/>
      <c r="V127" s="199"/>
      <c r="W127" s="199"/>
      <c r="X127" s="199"/>
      <c r="Y127" s="199"/>
      <c r="Z127" s="198"/>
      <c r="AA127" s="198"/>
      <c r="AB127" s="199"/>
      <c r="AC127" s="199"/>
      <c r="AD127" s="201"/>
      <c r="AE127" s="202"/>
      <c r="AF127" s="202"/>
      <c r="AG127" s="203"/>
      <c r="AH127" s="203"/>
      <c r="AI127" s="203"/>
      <c r="AJ127" s="203"/>
      <c r="AK127" s="203"/>
      <c r="AL127" s="203"/>
      <c r="AM127" s="203"/>
      <c r="AN127" s="203"/>
      <c r="AO127" s="203"/>
      <c r="AP127" s="203"/>
      <c r="AQ127" s="203"/>
      <c r="AR127" s="203"/>
      <c r="AS127" s="203"/>
      <c r="AT127" s="203"/>
      <c r="AU127" s="203"/>
      <c r="AV127" s="203"/>
      <c r="AW127" s="203"/>
      <c r="AX127" s="203"/>
      <c r="AY127" s="203"/>
      <c r="AZ127" s="203"/>
      <c r="BA127" s="203"/>
      <c r="BB127" s="204"/>
      <c r="BC127" s="204"/>
      <c r="BD127" s="204"/>
      <c r="BE127" s="204"/>
      <c r="BF127" s="204"/>
      <c r="BG127" s="204"/>
      <c r="BH127" s="204"/>
      <c r="BI127" s="204"/>
      <c r="BJ127" s="204"/>
      <c r="BK127" s="204"/>
      <c r="BL127" s="204"/>
      <c r="BM127" s="204"/>
      <c r="BN127" s="204"/>
      <c r="BO127" s="204"/>
      <c r="BP127" s="204"/>
      <c r="BQ127" s="204"/>
      <c r="BR127" s="204"/>
      <c r="BS127" s="204"/>
      <c r="BT127" s="204"/>
      <c r="BU127" s="204"/>
      <c r="BV127" s="205"/>
      <c r="BW127" s="205"/>
      <c r="BX127" s="205"/>
      <c r="BY127" s="204"/>
      <c r="BZ127" s="204"/>
      <c r="CA127" s="204"/>
      <c r="CB127" s="205"/>
      <c r="CC127" s="204"/>
      <c r="CD127" s="205"/>
      <c r="CE127" s="204"/>
      <c r="CF127" s="204"/>
      <c r="CG127" s="204"/>
      <c r="CH127" s="206"/>
      <c r="CI127" s="204"/>
      <c r="CJ127" s="204"/>
      <c r="CK127" s="204"/>
      <c r="CL127" s="204"/>
      <c r="CM127" s="204"/>
      <c r="CN127" s="206"/>
      <c r="CO127" s="204"/>
      <c r="CP127" s="204"/>
      <c r="CQ127" s="204"/>
      <c r="CR127" s="207"/>
      <c r="CS127" s="207"/>
      <c r="CT127" s="208"/>
      <c r="CU127" s="209"/>
      <c r="CV127" s="208"/>
      <c r="CW127" s="207"/>
      <c r="CX127" s="207"/>
      <c r="CY127" s="207"/>
      <c r="DG127" s="172"/>
      <c r="GQ127" s="172"/>
      <c r="GR127" s="172"/>
      <c r="GS127" s="172"/>
      <c r="GT127" s="172"/>
      <c r="GW127" s="172"/>
    </row>
    <row r="128" spans="3:246">
      <c r="C128" s="194"/>
      <c r="D128" s="194"/>
      <c r="E128" s="194"/>
      <c r="F128" s="194"/>
      <c r="G128" s="194"/>
      <c r="H128" s="194"/>
      <c r="I128" s="194"/>
      <c r="J128" s="194"/>
      <c r="K128" s="258"/>
      <c r="L128" s="258"/>
      <c r="M128" s="211"/>
      <c r="N128" s="211"/>
      <c r="O128" s="211"/>
      <c r="P128" s="199"/>
      <c r="Q128" s="199"/>
      <c r="R128" s="199"/>
      <c r="S128" s="199"/>
      <c r="T128" s="199"/>
      <c r="U128" s="199"/>
      <c r="V128" s="199"/>
      <c r="W128" s="199"/>
      <c r="X128" s="199"/>
      <c r="Y128" s="199"/>
      <c r="Z128" s="198"/>
      <c r="AA128" s="198"/>
      <c r="AB128" s="199"/>
      <c r="AC128" s="199"/>
      <c r="AD128" s="201"/>
      <c r="AE128" s="202"/>
      <c r="AF128" s="202"/>
      <c r="AG128" s="203"/>
      <c r="AH128" s="203"/>
      <c r="AI128" s="203"/>
      <c r="AJ128" s="203"/>
      <c r="AK128" s="203"/>
      <c r="AL128" s="203"/>
      <c r="AM128" s="203"/>
      <c r="AN128" s="203"/>
      <c r="AO128" s="203"/>
      <c r="AP128" s="203"/>
      <c r="AQ128" s="203"/>
      <c r="AR128" s="203"/>
      <c r="AS128" s="203"/>
      <c r="AT128" s="203"/>
      <c r="AU128" s="203"/>
      <c r="AV128" s="203"/>
      <c r="AW128" s="203"/>
      <c r="AX128" s="203"/>
      <c r="AY128" s="203"/>
      <c r="AZ128" s="203"/>
      <c r="BA128" s="203"/>
      <c r="BB128" s="204"/>
      <c r="BC128" s="204"/>
      <c r="BD128" s="204"/>
      <c r="BE128" s="204"/>
      <c r="BF128" s="204"/>
      <c r="BG128" s="204"/>
      <c r="BH128" s="204"/>
      <c r="BI128" s="204"/>
      <c r="BJ128" s="204"/>
      <c r="BK128" s="204"/>
      <c r="BL128" s="204"/>
      <c r="BM128" s="204"/>
      <c r="BN128" s="204"/>
      <c r="BO128" s="204"/>
      <c r="BP128" s="204"/>
      <c r="BQ128" s="204"/>
      <c r="BR128" s="204"/>
      <c r="BS128" s="204"/>
      <c r="BT128" s="204"/>
      <c r="BU128" s="204"/>
      <c r="BV128" s="205"/>
      <c r="BW128" s="205"/>
      <c r="BX128" s="205"/>
      <c r="BY128" s="204"/>
      <c r="BZ128" s="204"/>
      <c r="CA128" s="204"/>
      <c r="CB128" s="205"/>
      <c r="CC128" s="204"/>
      <c r="CD128" s="205"/>
      <c r="CE128" s="204"/>
      <c r="CF128" s="204"/>
      <c r="CG128" s="204"/>
      <c r="CH128" s="206"/>
      <c r="CI128" s="204"/>
      <c r="CJ128" s="204"/>
      <c r="CK128" s="204"/>
      <c r="CL128" s="204"/>
      <c r="CM128" s="204"/>
      <c r="CN128" s="206"/>
      <c r="CO128" s="204"/>
      <c r="CP128" s="204"/>
      <c r="CQ128" s="204"/>
      <c r="CR128" s="207"/>
      <c r="CS128" s="207"/>
      <c r="CT128" s="208"/>
      <c r="CU128" s="209"/>
      <c r="CV128" s="208"/>
      <c r="CW128" s="207"/>
      <c r="CX128" s="207"/>
      <c r="CY128" s="207"/>
      <c r="DG128" s="172"/>
      <c r="GQ128" s="172"/>
      <c r="GR128" s="172"/>
      <c r="GS128" s="172"/>
      <c r="GT128" s="172"/>
      <c r="GW128" s="172"/>
    </row>
    <row r="129" spans="3:205">
      <c r="C129" s="194"/>
      <c r="D129" s="194"/>
      <c r="E129" s="194"/>
      <c r="F129" s="194"/>
      <c r="G129" s="194"/>
      <c r="H129" s="194"/>
      <c r="I129" s="194"/>
      <c r="J129" s="194"/>
      <c r="K129" s="258"/>
      <c r="L129" s="258"/>
      <c r="M129" s="211"/>
      <c r="N129" s="211"/>
      <c r="O129" s="211"/>
      <c r="P129" s="199"/>
      <c r="Q129" s="199"/>
      <c r="R129" s="199"/>
      <c r="S129" s="199"/>
      <c r="T129" s="199"/>
      <c r="U129" s="199"/>
      <c r="V129" s="199"/>
      <c r="W129" s="199"/>
      <c r="X129" s="199"/>
      <c r="Y129" s="199"/>
      <c r="Z129" s="198"/>
      <c r="AA129" s="198"/>
      <c r="AB129" s="199"/>
      <c r="AC129" s="199"/>
      <c r="AD129" s="201"/>
      <c r="AE129" s="202"/>
      <c r="AF129" s="202"/>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4"/>
      <c r="BC129" s="204"/>
      <c r="BD129" s="204"/>
      <c r="BE129" s="204"/>
      <c r="BF129" s="204"/>
      <c r="BG129" s="204"/>
      <c r="BH129" s="204"/>
      <c r="BI129" s="204"/>
      <c r="BJ129" s="204"/>
      <c r="BK129" s="204"/>
      <c r="BL129" s="204"/>
      <c r="BM129" s="204"/>
      <c r="BN129" s="204"/>
      <c r="BO129" s="204"/>
      <c r="BP129" s="204"/>
      <c r="BQ129" s="204"/>
      <c r="BR129" s="204"/>
      <c r="BS129" s="204"/>
      <c r="BT129" s="204"/>
      <c r="BU129" s="204"/>
      <c r="BV129" s="205"/>
      <c r="BW129" s="205"/>
      <c r="BX129" s="205"/>
      <c r="BY129" s="204"/>
      <c r="BZ129" s="204"/>
      <c r="CA129" s="204"/>
      <c r="CB129" s="205"/>
      <c r="CC129" s="204"/>
      <c r="CD129" s="205"/>
      <c r="CE129" s="204"/>
      <c r="CF129" s="204"/>
      <c r="CG129" s="204"/>
      <c r="CH129" s="206"/>
      <c r="CI129" s="204"/>
      <c r="CJ129" s="204"/>
      <c r="CK129" s="204"/>
      <c r="CL129" s="204"/>
      <c r="CM129" s="204"/>
      <c r="CN129" s="206"/>
      <c r="CO129" s="204"/>
      <c r="CP129" s="204"/>
      <c r="CQ129" s="204"/>
      <c r="CR129" s="207"/>
      <c r="CS129" s="207"/>
      <c r="CT129" s="208"/>
      <c r="CU129" s="209"/>
      <c r="CV129" s="208"/>
      <c r="CW129" s="207"/>
      <c r="CX129" s="207"/>
      <c r="CY129" s="207"/>
      <c r="DG129" s="172"/>
      <c r="GQ129" s="172"/>
      <c r="GR129" s="172"/>
      <c r="GS129" s="172"/>
      <c r="GT129" s="172"/>
      <c r="GW129" s="172"/>
    </row>
    <row r="130" spans="3:205">
      <c r="C130" s="194"/>
      <c r="D130" s="194"/>
      <c r="E130" s="194"/>
      <c r="F130" s="194"/>
      <c r="G130" s="194"/>
      <c r="H130" s="194"/>
      <c r="I130" s="194"/>
      <c r="J130" s="194"/>
      <c r="K130" s="258"/>
      <c r="L130" s="258"/>
      <c r="M130" s="211"/>
      <c r="N130" s="211"/>
      <c r="O130" s="211"/>
      <c r="P130" s="199"/>
      <c r="Q130" s="199"/>
      <c r="R130" s="199"/>
      <c r="S130" s="199"/>
      <c r="T130" s="199"/>
      <c r="U130" s="199"/>
      <c r="V130" s="199"/>
      <c r="W130" s="199"/>
      <c r="X130" s="199"/>
      <c r="Y130" s="199"/>
      <c r="Z130" s="198"/>
      <c r="AA130" s="198"/>
      <c r="AB130" s="199"/>
      <c r="AC130" s="199"/>
      <c r="AD130" s="201"/>
      <c r="AE130" s="202"/>
      <c r="AF130" s="202"/>
      <c r="AG130" s="203"/>
      <c r="AH130" s="203"/>
      <c r="AI130" s="203"/>
      <c r="AJ130" s="203"/>
      <c r="AK130" s="203"/>
      <c r="AL130" s="203"/>
      <c r="AM130" s="203"/>
      <c r="AN130" s="203"/>
      <c r="AO130" s="203"/>
      <c r="AP130" s="203"/>
      <c r="AQ130" s="203"/>
      <c r="AR130" s="203"/>
      <c r="AS130" s="203"/>
      <c r="AT130" s="203"/>
      <c r="AU130" s="203"/>
      <c r="AV130" s="203"/>
      <c r="AW130" s="203"/>
      <c r="AX130" s="203"/>
      <c r="AY130" s="203"/>
      <c r="AZ130" s="203"/>
      <c r="BA130" s="203"/>
      <c r="BB130" s="204"/>
      <c r="BC130" s="204"/>
      <c r="BD130" s="204"/>
      <c r="BE130" s="204"/>
      <c r="BF130" s="204"/>
      <c r="BG130" s="204"/>
      <c r="BH130" s="204"/>
      <c r="BI130" s="204"/>
      <c r="BJ130" s="204"/>
      <c r="BK130" s="204"/>
      <c r="BL130" s="204"/>
      <c r="BM130" s="204"/>
      <c r="BN130" s="204"/>
      <c r="BO130" s="204"/>
      <c r="BP130" s="204"/>
      <c r="BQ130" s="204"/>
      <c r="BR130" s="204"/>
      <c r="BS130" s="204"/>
      <c r="BT130" s="204"/>
      <c r="BU130" s="204"/>
      <c r="BV130" s="205"/>
      <c r="BW130" s="205"/>
      <c r="BX130" s="205"/>
      <c r="BY130" s="204"/>
      <c r="BZ130" s="204"/>
      <c r="CA130" s="204"/>
      <c r="CB130" s="205"/>
      <c r="CC130" s="204"/>
      <c r="CD130" s="205"/>
      <c r="CE130" s="204"/>
      <c r="CF130" s="204"/>
      <c r="CG130" s="204"/>
      <c r="CH130" s="206"/>
      <c r="CI130" s="204"/>
      <c r="CJ130" s="204"/>
      <c r="CK130" s="204"/>
      <c r="CL130" s="204"/>
      <c r="CM130" s="204"/>
      <c r="CN130" s="206"/>
      <c r="CO130" s="204"/>
      <c r="CP130" s="204"/>
      <c r="CQ130" s="204"/>
      <c r="CR130" s="207"/>
      <c r="CS130" s="207"/>
      <c r="CT130" s="208"/>
      <c r="CU130" s="209"/>
      <c r="CV130" s="208"/>
      <c r="CW130" s="207"/>
      <c r="CX130" s="207"/>
      <c r="CY130" s="207"/>
      <c r="DG130" s="172"/>
      <c r="GQ130" s="172"/>
      <c r="GR130" s="172"/>
      <c r="GS130" s="172"/>
      <c r="GT130" s="172"/>
      <c r="GW130" s="172"/>
    </row>
    <row r="131" spans="3:205">
      <c r="C131" s="194"/>
      <c r="D131" s="194"/>
      <c r="E131" s="194"/>
      <c r="F131" s="194"/>
      <c r="G131" s="194"/>
      <c r="H131" s="194"/>
      <c r="I131" s="194"/>
      <c r="J131" s="194"/>
      <c r="K131" s="258"/>
      <c r="L131" s="258"/>
      <c r="M131" s="211"/>
      <c r="N131" s="211"/>
      <c r="O131" s="211"/>
      <c r="P131" s="199"/>
      <c r="Q131" s="199"/>
      <c r="R131" s="199"/>
      <c r="S131" s="199"/>
      <c r="T131" s="199"/>
      <c r="U131" s="199"/>
      <c r="V131" s="199"/>
      <c r="W131" s="199"/>
      <c r="X131" s="199"/>
      <c r="Y131" s="199"/>
      <c r="Z131" s="198"/>
      <c r="AA131" s="198"/>
      <c r="AB131" s="199"/>
      <c r="AC131" s="199"/>
      <c r="AD131" s="201"/>
      <c r="AE131" s="202"/>
      <c r="AF131" s="202"/>
      <c r="AG131" s="203"/>
      <c r="AH131" s="203"/>
      <c r="AI131" s="203"/>
      <c r="AJ131" s="203"/>
      <c r="AK131" s="203"/>
      <c r="AL131" s="203"/>
      <c r="AM131" s="203"/>
      <c r="AN131" s="203"/>
      <c r="AO131" s="203"/>
      <c r="AP131" s="203"/>
      <c r="AQ131" s="203"/>
      <c r="AR131" s="203"/>
      <c r="AS131" s="203"/>
      <c r="AT131" s="203"/>
      <c r="AU131" s="203"/>
      <c r="AV131" s="203"/>
      <c r="AW131" s="203"/>
      <c r="AX131" s="203"/>
      <c r="AY131" s="203"/>
      <c r="AZ131" s="203"/>
      <c r="BA131" s="203"/>
      <c r="BB131" s="204"/>
      <c r="BC131" s="204"/>
      <c r="BD131" s="204"/>
      <c r="BE131" s="204"/>
      <c r="BF131" s="204"/>
      <c r="BG131" s="204"/>
      <c r="BH131" s="204"/>
      <c r="BI131" s="204"/>
      <c r="BJ131" s="204"/>
      <c r="BK131" s="204"/>
      <c r="BL131" s="204"/>
      <c r="BM131" s="204"/>
      <c r="BN131" s="204"/>
      <c r="BO131" s="204"/>
      <c r="BP131" s="204"/>
      <c r="BQ131" s="204"/>
      <c r="BR131" s="204"/>
      <c r="BS131" s="204"/>
      <c r="BT131" s="204"/>
      <c r="BU131" s="204"/>
      <c r="BV131" s="205"/>
      <c r="BW131" s="205"/>
      <c r="BX131" s="205"/>
      <c r="BY131" s="204"/>
      <c r="BZ131" s="204"/>
      <c r="CA131" s="204"/>
      <c r="CB131" s="205"/>
      <c r="CC131" s="204"/>
      <c r="CD131" s="205"/>
      <c r="CE131" s="204"/>
      <c r="CF131" s="204"/>
      <c r="CG131" s="204"/>
      <c r="CH131" s="206"/>
      <c r="CI131" s="204"/>
      <c r="CJ131" s="204"/>
      <c r="CK131" s="204"/>
      <c r="CL131" s="204"/>
      <c r="CM131" s="204"/>
      <c r="CN131" s="206"/>
      <c r="CO131" s="204"/>
      <c r="CP131" s="204"/>
      <c r="CQ131" s="204"/>
      <c r="CR131" s="207"/>
      <c r="CS131" s="207"/>
      <c r="CT131" s="208"/>
      <c r="CU131" s="209"/>
      <c r="CV131" s="208"/>
      <c r="CW131" s="207"/>
      <c r="CX131" s="207"/>
      <c r="CY131" s="207"/>
      <c r="DG131" s="172"/>
      <c r="GQ131" s="172"/>
      <c r="GR131" s="172"/>
      <c r="GS131" s="172"/>
      <c r="GT131" s="172"/>
      <c r="GW131" s="172"/>
    </row>
    <row r="132" spans="3:205">
      <c r="C132" s="194"/>
      <c r="D132" s="194"/>
      <c r="E132" s="194"/>
      <c r="F132" s="194"/>
      <c r="G132" s="194"/>
      <c r="H132" s="194"/>
      <c r="I132" s="194"/>
      <c r="J132" s="194"/>
      <c r="K132" s="258"/>
      <c r="L132" s="258"/>
      <c r="M132" s="211"/>
      <c r="N132" s="211"/>
      <c r="O132" s="211"/>
      <c r="P132" s="199"/>
      <c r="Q132" s="199"/>
      <c r="R132" s="199"/>
      <c r="S132" s="199"/>
      <c r="T132" s="199"/>
      <c r="U132" s="199"/>
      <c r="V132" s="199"/>
      <c r="W132" s="199"/>
      <c r="X132" s="199"/>
      <c r="Y132" s="199"/>
      <c r="Z132" s="198"/>
      <c r="AA132" s="198"/>
      <c r="AB132" s="199"/>
      <c r="AC132" s="199"/>
      <c r="AD132" s="201"/>
      <c r="AE132" s="202"/>
      <c r="AF132" s="202"/>
      <c r="AG132" s="203"/>
      <c r="AH132" s="203"/>
      <c r="AI132" s="203"/>
      <c r="AJ132" s="203"/>
      <c r="AK132" s="203"/>
      <c r="AL132" s="203"/>
      <c r="AM132" s="203"/>
      <c r="AN132" s="203"/>
      <c r="AO132" s="203"/>
      <c r="AP132" s="203"/>
      <c r="AQ132" s="203"/>
      <c r="AR132" s="203"/>
      <c r="AS132" s="203"/>
      <c r="AT132" s="203"/>
      <c r="AU132" s="203"/>
      <c r="AV132" s="203"/>
      <c r="AW132" s="203"/>
      <c r="AX132" s="203"/>
      <c r="AY132" s="203"/>
      <c r="AZ132" s="203"/>
      <c r="BA132" s="203"/>
      <c r="BB132" s="204"/>
      <c r="BC132" s="204"/>
      <c r="BD132" s="204"/>
      <c r="BE132" s="204"/>
      <c r="BF132" s="204"/>
      <c r="BG132" s="204"/>
      <c r="BH132" s="204"/>
      <c r="BI132" s="204"/>
      <c r="BJ132" s="204"/>
      <c r="BK132" s="204"/>
      <c r="BL132" s="204"/>
      <c r="BM132" s="204"/>
      <c r="BN132" s="204"/>
      <c r="BO132" s="204"/>
      <c r="BP132" s="204"/>
      <c r="BQ132" s="204"/>
      <c r="BR132" s="204"/>
      <c r="BS132" s="204"/>
      <c r="BT132" s="204"/>
      <c r="BU132" s="204"/>
      <c r="BV132" s="205"/>
      <c r="BW132" s="205"/>
      <c r="BX132" s="205"/>
      <c r="BY132" s="204"/>
      <c r="BZ132" s="204"/>
      <c r="CA132" s="204"/>
      <c r="CB132" s="205"/>
      <c r="CC132" s="204"/>
      <c r="CD132" s="205"/>
      <c r="CE132" s="204"/>
      <c r="CF132" s="204"/>
      <c r="CG132" s="204"/>
      <c r="CH132" s="206"/>
      <c r="CI132" s="204"/>
      <c r="CJ132" s="204"/>
      <c r="CK132" s="204"/>
      <c r="CL132" s="204"/>
      <c r="CM132" s="204"/>
      <c r="CN132" s="206"/>
      <c r="CO132" s="204"/>
      <c r="CP132" s="204"/>
      <c r="CQ132" s="204"/>
      <c r="CR132" s="207"/>
      <c r="CS132" s="207"/>
      <c r="CT132" s="208"/>
      <c r="CU132" s="209"/>
      <c r="CV132" s="208"/>
      <c r="CW132" s="207"/>
      <c r="CX132" s="207"/>
      <c r="CY132" s="207"/>
      <c r="DG132" s="172"/>
      <c r="GQ132" s="172"/>
      <c r="GR132" s="172"/>
      <c r="GS132" s="172"/>
      <c r="GT132" s="172"/>
      <c r="GW132" s="172"/>
    </row>
    <row r="133" spans="3:205">
      <c r="C133" s="194"/>
      <c r="D133" s="194"/>
      <c r="E133" s="194"/>
      <c r="F133" s="194"/>
      <c r="G133" s="194"/>
      <c r="H133" s="194"/>
      <c r="I133" s="194"/>
      <c r="J133" s="194"/>
      <c r="K133" s="258"/>
      <c r="L133" s="258"/>
      <c r="M133" s="211"/>
      <c r="N133" s="211"/>
      <c r="O133" s="211"/>
      <c r="P133" s="199"/>
      <c r="Q133" s="199"/>
      <c r="R133" s="199"/>
      <c r="S133" s="199"/>
      <c r="T133" s="199"/>
      <c r="U133" s="199"/>
      <c r="V133" s="199"/>
      <c r="W133" s="199"/>
      <c r="X133" s="199"/>
      <c r="Y133" s="199"/>
      <c r="Z133" s="198"/>
      <c r="AA133" s="198"/>
      <c r="AB133" s="199"/>
      <c r="AC133" s="199"/>
      <c r="AD133" s="201"/>
      <c r="AE133" s="202"/>
      <c r="AF133" s="202"/>
      <c r="AG133" s="203"/>
      <c r="AH133" s="203"/>
      <c r="AI133" s="203"/>
      <c r="AJ133" s="203"/>
      <c r="AK133" s="203"/>
      <c r="AL133" s="203"/>
      <c r="AM133" s="203"/>
      <c r="AN133" s="203"/>
      <c r="AO133" s="203"/>
      <c r="AP133" s="203"/>
      <c r="AQ133" s="203"/>
      <c r="AR133" s="203"/>
      <c r="AS133" s="203"/>
      <c r="AT133" s="203"/>
      <c r="AU133" s="203"/>
      <c r="AV133" s="203"/>
      <c r="AW133" s="203"/>
      <c r="AX133" s="203"/>
      <c r="AY133" s="203"/>
      <c r="AZ133" s="203"/>
      <c r="BA133" s="203"/>
      <c r="BB133" s="204"/>
      <c r="BC133" s="204"/>
      <c r="BD133" s="204"/>
      <c r="BE133" s="204"/>
      <c r="BF133" s="204"/>
      <c r="BG133" s="204"/>
      <c r="BH133" s="204"/>
      <c r="BI133" s="204"/>
      <c r="BJ133" s="204"/>
      <c r="BK133" s="204"/>
      <c r="BL133" s="204"/>
      <c r="BM133" s="204"/>
      <c r="BN133" s="204"/>
      <c r="BO133" s="204"/>
      <c r="BP133" s="204"/>
      <c r="BQ133" s="204"/>
      <c r="BR133" s="204"/>
      <c r="BS133" s="204"/>
      <c r="BT133" s="204"/>
      <c r="BU133" s="204"/>
      <c r="BV133" s="205"/>
      <c r="BW133" s="205"/>
      <c r="BX133" s="205"/>
      <c r="BY133" s="204"/>
      <c r="BZ133" s="204"/>
      <c r="CA133" s="204"/>
      <c r="CB133" s="205"/>
      <c r="CC133" s="204"/>
      <c r="CD133" s="205"/>
      <c r="CE133" s="204"/>
      <c r="CF133" s="204"/>
      <c r="CG133" s="204"/>
      <c r="CH133" s="206"/>
      <c r="CI133" s="204"/>
      <c r="CJ133" s="204"/>
      <c r="CK133" s="204"/>
      <c r="CL133" s="204"/>
      <c r="CM133" s="204"/>
      <c r="CN133" s="206"/>
      <c r="CO133" s="204"/>
      <c r="CP133" s="204"/>
      <c r="CQ133" s="204"/>
      <c r="CR133" s="207"/>
      <c r="CS133" s="207"/>
      <c r="CT133" s="208"/>
      <c r="CU133" s="209"/>
      <c r="CV133" s="208"/>
      <c r="CW133" s="207"/>
      <c r="CX133" s="207"/>
      <c r="CY133" s="207"/>
      <c r="DG133" s="172"/>
      <c r="GQ133" s="172"/>
      <c r="GR133" s="172"/>
      <c r="GS133" s="172"/>
      <c r="GT133" s="172"/>
      <c r="GW133" s="172"/>
    </row>
    <row r="134" spans="3:205">
      <c r="C134" s="194"/>
      <c r="D134" s="194"/>
      <c r="E134" s="194"/>
      <c r="F134" s="194"/>
      <c r="G134" s="194"/>
      <c r="H134" s="194"/>
      <c r="I134" s="194"/>
      <c r="J134" s="194"/>
      <c r="K134" s="258"/>
      <c r="L134" s="258"/>
      <c r="M134" s="211"/>
      <c r="N134" s="211"/>
      <c r="O134" s="211"/>
      <c r="P134" s="199"/>
      <c r="Q134" s="199"/>
      <c r="R134" s="199"/>
      <c r="S134" s="199"/>
      <c r="T134" s="199"/>
      <c r="U134" s="199"/>
      <c r="V134" s="199"/>
      <c r="W134" s="199"/>
      <c r="X134" s="199"/>
      <c r="Y134" s="199"/>
      <c r="Z134" s="198"/>
      <c r="AA134" s="198"/>
      <c r="AB134" s="199"/>
      <c r="AC134" s="199"/>
      <c r="AD134" s="201"/>
      <c r="AE134" s="202"/>
      <c r="AF134" s="202"/>
      <c r="AG134" s="203"/>
      <c r="AH134" s="203"/>
      <c r="AI134" s="203"/>
      <c r="AJ134" s="203"/>
      <c r="AK134" s="203"/>
      <c r="AL134" s="203"/>
      <c r="AM134" s="203"/>
      <c r="AN134" s="203"/>
      <c r="AO134" s="203"/>
      <c r="AP134" s="203"/>
      <c r="AQ134" s="203"/>
      <c r="AR134" s="203"/>
      <c r="AS134" s="203"/>
      <c r="AT134" s="203"/>
      <c r="AU134" s="203"/>
      <c r="AV134" s="203"/>
      <c r="AW134" s="203"/>
      <c r="AX134" s="203"/>
      <c r="AY134" s="203"/>
      <c r="AZ134" s="203"/>
      <c r="BA134" s="203"/>
      <c r="BB134" s="204"/>
      <c r="BC134" s="204"/>
      <c r="BD134" s="204"/>
      <c r="BE134" s="204"/>
      <c r="BF134" s="204"/>
      <c r="BG134" s="204"/>
      <c r="BH134" s="204"/>
      <c r="BI134" s="204"/>
      <c r="BJ134" s="204"/>
      <c r="BK134" s="204"/>
      <c r="BL134" s="204"/>
      <c r="BM134" s="204"/>
      <c r="BN134" s="204"/>
      <c r="BO134" s="204"/>
      <c r="BP134" s="204"/>
      <c r="BQ134" s="204"/>
      <c r="BR134" s="204"/>
      <c r="BS134" s="204"/>
      <c r="BT134" s="204"/>
      <c r="BU134" s="204"/>
      <c r="BV134" s="205"/>
      <c r="BW134" s="205"/>
      <c r="BX134" s="205"/>
      <c r="BY134" s="204"/>
      <c r="BZ134" s="204"/>
      <c r="CA134" s="204"/>
      <c r="CB134" s="205"/>
      <c r="CC134" s="204"/>
      <c r="CD134" s="205"/>
      <c r="CE134" s="204"/>
      <c r="CF134" s="204"/>
      <c r="CG134" s="204"/>
      <c r="CH134" s="206"/>
      <c r="CI134" s="204"/>
      <c r="CJ134" s="204"/>
      <c r="CK134" s="204"/>
      <c r="CL134" s="204"/>
      <c r="CM134" s="204"/>
      <c r="CN134" s="206"/>
      <c r="CO134" s="204"/>
      <c r="CP134" s="204"/>
      <c r="CQ134" s="204"/>
      <c r="CR134" s="207"/>
      <c r="CS134" s="207"/>
      <c r="CT134" s="208"/>
      <c r="CU134" s="209"/>
      <c r="CV134" s="208"/>
      <c r="CW134" s="207"/>
      <c r="CX134" s="207"/>
      <c r="CY134" s="207"/>
      <c r="DG134" s="172"/>
      <c r="GQ134" s="172"/>
      <c r="GR134" s="172"/>
      <c r="GS134" s="172"/>
      <c r="GT134" s="172"/>
      <c r="GW134" s="172"/>
    </row>
    <row r="135" spans="3:205">
      <c r="C135" s="194"/>
      <c r="D135" s="194"/>
      <c r="E135" s="194"/>
      <c r="F135" s="194"/>
      <c r="G135" s="194"/>
      <c r="H135" s="194"/>
      <c r="I135" s="194"/>
      <c r="J135" s="194"/>
      <c r="K135" s="258"/>
      <c r="L135" s="258"/>
      <c r="M135" s="211"/>
      <c r="N135" s="211"/>
      <c r="O135" s="211"/>
      <c r="P135" s="199"/>
      <c r="Q135" s="199"/>
      <c r="R135" s="199"/>
      <c r="S135" s="199"/>
      <c r="T135" s="199"/>
      <c r="U135" s="199"/>
      <c r="V135" s="199"/>
      <c r="W135" s="199"/>
      <c r="X135" s="199"/>
      <c r="Y135" s="199"/>
      <c r="Z135" s="198"/>
      <c r="AA135" s="198"/>
      <c r="AB135" s="199"/>
      <c r="AC135" s="199"/>
      <c r="AD135" s="201"/>
      <c r="AE135" s="202"/>
      <c r="AF135" s="202"/>
      <c r="AG135" s="203"/>
      <c r="AH135" s="203"/>
      <c r="AI135" s="203"/>
      <c r="AJ135" s="203"/>
      <c r="AK135" s="203"/>
      <c r="AL135" s="203"/>
      <c r="AM135" s="203"/>
      <c r="AN135" s="203"/>
      <c r="AO135" s="203"/>
      <c r="AP135" s="203"/>
      <c r="AQ135" s="203"/>
      <c r="AR135" s="203"/>
      <c r="AS135" s="203"/>
      <c r="AT135" s="203"/>
      <c r="AU135" s="203"/>
      <c r="AV135" s="203"/>
      <c r="AW135" s="203"/>
      <c r="AX135" s="203"/>
      <c r="AY135" s="203"/>
      <c r="AZ135" s="203"/>
      <c r="BA135" s="203"/>
      <c r="BB135" s="204"/>
      <c r="BC135" s="204"/>
      <c r="BD135" s="204"/>
      <c r="BE135" s="204"/>
      <c r="BF135" s="204"/>
      <c r="BG135" s="204"/>
      <c r="BH135" s="204"/>
      <c r="BI135" s="204"/>
      <c r="BJ135" s="204"/>
      <c r="BK135" s="204"/>
      <c r="BL135" s="204"/>
      <c r="BM135" s="204"/>
      <c r="BN135" s="204"/>
      <c r="BO135" s="204"/>
      <c r="BP135" s="204"/>
      <c r="BQ135" s="204"/>
      <c r="BR135" s="204"/>
      <c r="BS135" s="204"/>
      <c r="BT135" s="204"/>
      <c r="BU135" s="204"/>
      <c r="BV135" s="205"/>
      <c r="BW135" s="205"/>
      <c r="BX135" s="205"/>
      <c r="BY135" s="204"/>
      <c r="BZ135" s="204"/>
      <c r="CA135" s="204"/>
      <c r="CB135" s="205"/>
      <c r="CC135" s="204"/>
      <c r="CD135" s="205"/>
      <c r="CE135" s="204"/>
      <c r="CF135" s="204"/>
      <c r="CG135" s="204"/>
      <c r="CH135" s="206"/>
      <c r="CI135" s="204"/>
      <c r="CJ135" s="204"/>
      <c r="CK135" s="204"/>
      <c r="CL135" s="204"/>
      <c r="CM135" s="204"/>
      <c r="CN135" s="206"/>
      <c r="CO135" s="204"/>
      <c r="CP135" s="204"/>
      <c r="CQ135" s="204"/>
      <c r="CR135" s="207"/>
      <c r="CS135" s="207"/>
      <c r="CT135" s="208"/>
      <c r="CU135" s="209"/>
      <c r="CV135" s="208"/>
      <c r="CW135" s="207"/>
      <c r="CX135" s="207"/>
      <c r="CY135" s="207"/>
      <c r="DG135" s="172"/>
      <c r="GQ135" s="172"/>
      <c r="GR135" s="172"/>
      <c r="GS135" s="172"/>
      <c r="GT135" s="172"/>
      <c r="GW135" s="172"/>
    </row>
    <row r="136" spans="3:205">
      <c r="C136" s="194"/>
      <c r="D136" s="194"/>
      <c r="E136" s="194"/>
      <c r="F136" s="194"/>
      <c r="G136" s="194"/>
      <c r="H136" s="194"/>
      <c r="I136" s="194"/>
      <c r="J136" s="194"/>
      <c r="K136" s="258"/>
      <c r="L136" s="258"/>
      <c r="M136" s="211"/>
      <c r="N136" s="211"/>
      <c r="O136" s="211"/>
      <c r="P136" s="199"/>
      <c r="Q136" s="199"/>
      <c r="R136" s="199"/>
      <c r="S136" s="199"/>
      <c r="T136" s="199"/>
      <c r="U136" s="199"/>
      <c r="V136" s="199"/>
      <c r="W136" s="199"/>
      <c r="X136" s="199"/>
      <c r="Y136" s="199"/>
      <c r="Z136" s="198"/>
      <c r="AA136" s="198"/>
      <c r="AB136" s="199"/>
      <c r="AC136" s="199"/>
      <c r="AD136" s="201"/>
      <c r="AE136" s="202"/>
      <c r="AF136" s="202"/>
      <c r="AG136" s="203"/>
      <c r="AH136" s="203"/>
      <c r="AI136" s="203"/>
      <c r="AJ136" s="203"/>
      <c r="AK136" s="203"/>
      <c r="AL136" s="203"/>
      <c r="AM136" s="203"/>
      <c r="AN136" s="203"/>
      <c r="AO136" s="203"/>
      <c r="AP136" s="203"/>
      <c r="AQ136" s="203"/>
      <c r="AR136" s="203"/>
      <c r="AS136" s="203"/>
      <c r="AT136" s="203"/>
      <c r="AU136" s="203"/>
      <c r="AV136" s="203"/>
      <c r="AW136" s="203"/>
      <c r="AX136" s="203"/>
      <c r="AY136" s="203"/>
      <c r="AZ136" s="203"/>
      <c r="BA136" s="203"/>
      <c r="BB136" s="204"/>
      <c r="BC136" s="204"/>
      <c r="BD136" s="204"/>
      <c r="BE136" s="204"/>
      <c r="BF136" s="204"/>
      <c r="BG136" s="204"/>
      <c r="BH136" s="204"/>
      <c r="BI136" s="204"/>
      <c r="BJ136" s="204"/>
      <c r="BK136" s="204"/>
      <c r="BL136" s="204"/>
      <c r="BM136" s="204"/>
      <c r="BN136" s="204"/>
      <c r="BO136" s="204"/>
      <c r="BP136" s="204"/>
      <c r="BQ136" s="204"/>
      <c r="BR136" s="204"/>
      <c r="BS136" s="204"/>
      <c r="BT136" s="204"/>
      <c r="BU136" s="204"/>
      <c r="BV136" s="205"/>
      <c r="BW136" s="205"/>
      <c r="BX136" s="205"/>
      <c r="BY136" s="204"/>
      <c r="BZ136" s="204"/>
      <c r="CA136" s="204"/>
      <c r="CB136" s="205"/>
      <c r="CC136" s="204"/>
      <c r="CD136" s="205"/>
      <c r="CE136" s="204"/>
      <c r="CF136" s="204"/>
      <c r="CG136" s="204"/>
      <c r="CH136" s="206"/>
      <c r="CI136" s="204"/>
      <c r="CJ136" s="204"/>
      <c r="CK136" s="204"/>
      <c r="CL136" s="204"/>
      <c r="CM136" s="204"/>
      <c r="CN136" s="206"/>
      <c r="CO136" s="204"/>
      <c r="CP136" s="204"/>
      <c r="CQ136" s="204"/>
      <c r="CR136" s="207"/>
      <c r="CS136" s="207"/>
      <c r="CT136" s="208"/>
      <c r="CU136" s="209"/>
      <c r="CV136" s="208"/>
      <c r="CW136" s="207"/>
      <c r="CX136" s="207"/>
      <c r="CY136" s="207"/>
      <c r="DG136" s="172"/>
      <c r="GQ136" s="172"/>
      <c r="GR136" s="172"/>
      <c r="GS136" s="172"/>
      <c r="GT136" s="172"/>
      <c r="GW136" s="172"/>
    </row>
    <row r="137" spans="3:205">
      <c r="C137" s="194"/>
      <c r="D137" s="194"/>
      <c r="E137" s="194"/>
      <c r="F137" s="194"/>
      <c r="G137" s="194"/>
      <c r="H137" s="194"/>
      <c r="I137" s="194"/>
      <c r="J137" s="194"/>
      <c r="K137" s="258"/>
      <c r="L137" s="258"/>
      <c r="M137" s="211"/>
      <c r="N137" s="211"/>
      <c r="O137" s="211"/>
      <c r="P137" s="199"/>
      <c r="Q137" s="199"/>
      <c r="R137" s="199"/>
      <c r="S137" s="199"/>
      <c r="T137" s="199"/>
      <c r="U137" s="199"/>
      <c r="V137" s="199"/>
      <c r="W137" s="199"/>
      <c r="X137" s="199"/>
      <c r="Y137" s="199"/>
      <c r="Z137" s="198"/>
      <c r="AA137" s="198"/>
      <c r="AB137" s="199"/>
      <c r="AC137" s="199"/>
      <c r="AD137" s="201"/>
      <c r="AE137" s="202"/>
      <c r="AF137" s="202"/>
      <c r="AG137" s="203"/>
      <c r="AH137" s="203"/>
      <c r="AI137" s="203"/>
      <c r="AJ137" s="203"/>
      <c r="AK137" s="203"/>
      <c r="AL137" s="203"/>
      <c r="AM137" s="203"/>
      <c r="AN137" s="203"/>
      <c r="AO137" s="203"/>
      <c r="AP137" s="203"/>
      <c r="AQ137" s="203"/>
      <c r="AR137" s="203"/>
      <c r="AS137" s="203"/>
      <c r="AT137" s="203"/>
      <c r="AU137" s="203"/>
      <c r="AV137" s="203"/>
      <c r="AW137" s="203"/>
      <c r="AX137" s="203"/>
      <c r="AY137" s="203"/>
      <c r="AZ137" s="203"/>
      <c r="BA137" s="203"/>
      <c r="BB137" s="204"/>
      <c r="BC137" s="204"/>
      <c r="BD137" s="204"/>
      <c r="BE137" s="204"/>
      <c r="BF137" s="204"/>
      <c r="BG137" s="204"/>
      <c r="BH137" s="204"/>
      <c r="BI137" s="204"/>
      <c r="BJ137" s="204"/>
      <c r="BK137" s="204"/>
      <c r="BL137" s="204"/>
      <c r="BM137" s="204"/>
      <c r="BN137" s="204"/>
      <c r="BO137" s="204"/>
      <c r="BP137" s="204"/>
      <c r="BQ137" s="204"/>
      <c r="BR137" s="204"/>
      <c r="BS137" s="204"/>
      <c r="BT137" s="204"/>
      <c r="BU137" s="204"/>
      <c r="BV137" s="205"/>
      <c r="BW137" s="205"/>
      <c r="BX137" s="205"/>
      <c r="BY137" s="204"/>
      <c r="BZ137" s="204"/>
      <c r="CA137" s="204"/>
      <c r="CB137" s="205"/>
      <c r="CC137" s="204"/>
      <c r="CD137" s="205"/>
      <c r="CE137" s="204"/>
      <c r="CF137" s="204"/>
      <c r="CG137" s="204"/>
      <c r="CH137" s="206"/>
      <c r="CI137" s="204"/>
      <c r="CJ137" s="204"/>
      <c r="CK137" s="204"/>
      <c r="CL137" s="204"/>
      <c r="CM137" s="204"/>
      <c r="CN137" s="206"/>
      <c r="CO137" s="204"/>
      <c r="CP137" s="204"/>
      <c r="CQ137" s="204"/>
      <c r="CR137" s="207"/>
      <c r="CS137" s="207"/>
      <c r="CT137" s="208"/>
      <c r="CU137" s="209"/>
      <c r="CV137" s="208"/>
      <c r="CW137" s="207"/>
      <c r="CX137" s="207"/>
      <c r="CY137" s="207"/>
      <c r="DG137" s="172"/>
      <c r="GQ137" s="172"/>
      <c r="GR137" s="172"/>
      <c r="GS137" s="172"/>
      <c r="GT137" s="172"/>
      <c r="GW137" s="172"/>
    </row>
    <row r="138" spans="3:205">
      <c r="C138" s="194"/>
      <c r="D138" s="194"/>
      <c r="E138" s="194"/>
      <c r="F138" s="194"/>
      <c r="G138" s="194"/>
      <c r="H138" s="194"/>
      <c r="I138" s="194"/>
      <c r="J138" s="194"/>
      <c r="K138" s="258"/>
      <c r="L138" s="258"/>
      <c r="M138" s="211"/>
      <c r="N138" s="211"/>
      <c r="O138" s="211"/>
      <c r="P138" s="199"/>
      <c r="Q138" s="199"/>
      <c r="R138" s="199"/>
      <c r="S138" s="199"/>
      <c r="T138" s="199"/>
      <c r="U138" s="199"/>
      <c r="V138" s="199"/>
      <c r="W138" s="199"/>
      <c r="X138" s="199"/>
      <c r="Y138" s="199"/>
      <c r="Z138" s="198"/>
      <c r="AA138" s="198"/>
      <c r="AB138" s="199"/>
      <c r="AC138" s="199"/>
      <c r="AD138" s="201"/>
      <c r="AE138" s="202"/>
      <c r="AF138" s="202"/>
      <c r="AG138" s="203"/>
      <c r="AH138" s="203"/>
      <c r="AI138" s="203"/>
      <c r="AJ138" s="203"/>
      <c r="AK138" s="203"/>
      <c r="AL138" s="203"/>
      <c r="AM138" s="203"/>
      <c r="AN138" s="203"/>
      <c r="AO138" s="203"/>
      <c r="AP138" s="203"/>
      <c r="AQ138" s="203"/>
      <c r="AR138" s="203"/>
      <c r="AS138" s="203"/>
      <c r="AT138" s="203"/>
      <c r="AU138" s="203"/>
      <c r="AV138" s="203"/>
      <c r="AW138" s="203"/>
      <c r="AX138" s="203"/>
      <c r="AY138" s="203"/>
      <c r="AZ138" s="203"/>
      <c r="BA138" s="203"/>
      <c r="BB138" s="204"/>
      <c r="BC138" s="204"/>
      <c r="BD138" s="204"/>
      <c r="BE138" s="204"/>
      <c r="BF138" s="204"/>
      <c r="BG138" s="204"/>
      <c r="BH138" s="204"/>
      <c r="BI138" s="204"/>
      <c r="BJ138" s="204"/>
      <c r="BK138" s="204"/>
      <c r="BL138" s="204"/>
      <c r="BM138" s="204"/>
      <c r="BN138" s="204"/>
      <c r="BO138" s="204"/>
      <c r="BP138" s="204"/>
      <c r="BQ138" s="204"/>
      <c r="BR138" s="204"/>
      <c r="BS138" s="204"/>
      <c r="BT138" s="204"/>
      <c r="BU138" s="204"/>
      <c r="BV138" s="205"/>
      <c r="BW138" s="205"/>
      <c r="BX138" s="205"/>
      <c r="BY138" s="204"/>
      <c r="BZ138" s="204"/>
      <c r="CA138" s="204"/>
      <c r="CB138" s="205"/>
      <c r="CC138" s="204"/>
      <c r="CD138" s="205"/>
      <c r="CE138" s="204"/>
      <c r="CF138" s="204"/>
      <c r="CG138" s="204"/>
      <c r="CH138" s="206"/>
      <c r="CI138" s="204"/>
      <c r="CJ138" s="204"/>
      <c r="CK138" s="204"/>
      <c r="CL138" s="204"/>
      <c r="CM138" s="204"/>
      <c r="CN138" s="206"/>
      <c r="CO138" s="204"/>
      <c r="CP138" s="204"/>
      <c r="CQ138" s="204"/>
      <c r="CR138" s="207"/>
      <c r="CS138" s="207"/>
      <c r="CT138" s="208"/>
      <c r="CU138" s="209"/>
      <c r="CV138" s="208"/>
      <c r="CW138" s="207"/>
      <c r="CX138" s="207"/>
      <c r="CY138" s="207"/>
      <c r="DG138" s="172"/>
      <c r="GQ138" s="172"/>
      <c r="GR138" s="172"/>
      <c r="GS138" s="172"/>
      <c r="GT138" s="172"/>
      <c r="GW138" s="172"/>
    </row>
    <row r="139" spans="3:205">
      <c r="C139" s="194"/>
      <c r="D139" s="194"/>
      <c r="E139" s="194"/>
      <c r="F139" s="194"/>
      <c r="G139" s="194"/>
      <c r="H139" s="194"/>
      <c r="I139" s="194"/>
      <c r="J139" s="194"/>
      <c r="K139" s="258"/>
      <c r="L139" s="258"/>
      <c r="M139" s="211"/>
      <c r="N139" s="211"/>
      <c r="O139" s="211"/>
      <c r="P139" s="199"/>
      <c r="Q139" s="199"/>
      <c r="R139" s="199"/>
      <c r="S139" s="199"/>
      <c r="T139" s="199"/>
      <c r="U139" s="199"/>
      <c r="V139" s="199"/>
      <c r="W139" s="199"/>
      <c r="X139" s="199"/>
      <c r="Y139" s="199"/>
      <c r="Z139" s="198"/>
      <c r="AA139" s="198"/>
      <c r="AB139" s="199"/>
      <c r="AC139" s="199"/>
      <c r="AD139" s="201"/>
      <c r="AE139" s="202"/>
      <c r="AF139" s="202"/>
      <c r="AG139" s="203"/>
      <c r="AH139" s="203"/>
      <c r="AI139" s="203"/>
      <c r="AJ139" s="203"/>
      <c r="AK139" s="203"/>
      <c r="AL139" s="203"/>
      <c r="AM139" s="203"/>
      <c r="AN139" s="203"/>
      <c r="AO139" s="203"/>
      <c r="AP139" s="203"/>
      <c r="AQ139" s="203"/>
      <c r="AR139" s="203"/>
      <c r="AS139" s="203"/>
      <c r="AT139" s="203"/>
      <c r="AU139" s="203"/>
      <c r="AV139" s="203"/>
      <c r="AW139" s="203"/>
      <c r="AX139" s="203"/>
      <c r="AY139" s="203"/>
      <c r="AZ139" s="203"/>
      <c r="BA139" s="203"/>
      <c r="BB139" s="204"/>
      <c r="BC139" s="204"/>
      <c r="BD139" s="204"/>
      <c r="BE139" s="204"/>
      <c r="BF139" s="204"/>
      <c r="BG139" s="204"/>
      <c r="BH139" s="204"/>
      <c r="BI139" s="204"/>
      <c r="BJ139" s="204"/>
      <c r="BK139" s="204"/>
      <c r="BL139" s="204"/>
      <c r="BM139" s="204"/>
      <c r="BN139" s="204"/>
      <c r="BO139" s="204"/>
      <c r="BP139" s="204"/>
      <c r="BQ139" s="204"/>
      <c r="BR139" s="204"/>
      <c r="BS139" s="204"/>
      <c r="BT139" s="204"/>
      <c r="BU139" s="204"/>
      <c r="BV139" s="205"/>
      <c r="BW139" s="205"/>
      <c r="BX139" s="205"/>
      <c r="BY139" s="204"/>
      <c r="BZ139" s="204"/>
      <c r="CA139" s="204"/>
      <c r="CB139" s="205"/>
      <c r="CC139" s="204"/>
      <c r="CD139" s="205"/>
      <c r="CE139" s="204"/>
      <c r="CF139" s="204"/>
      <c r="CG139" s="204"/>
      <c r="CH139" s="206"/>
      <c r="CI139" s="204"/>
      <c r="CJ139" s="204"/>
      <c r="CK139" s="204"/>
      <c r="CL139" s="204"/>
      <c r="CM139" s="204"/>
      <c r="CN139" s="206"/>
      <c r="CO139" s="204"/>
      <c r="CP139" s="204"/>
      <c r="CQ139" s="204"/>
      <c r="CR139" s="207"/>
      <c r="CS139" s="207"/>
      <c r="CT139" s="208"/>
      <c r="CU139" s="209"/>
      <c r="CV139" s="208"/>
      <c r="CW139" s="207"/>
      <c r="CX139" s="207"/>
      <c r="CY139" s="207"/>
      <c r="DG139" s="172"/>
      <c r="GQ139" s="172"/>
      <c r="GR139" s="172"/>
      <c r="GS139" s="172"/>
      <c r="GT139" s="172"/>
      <c r="GW139" s="172"/>
    </row>
    <row r="140" spans="3:205">
      <c r="C140" s="194"/>
      <c r="D140" s="194"/>
      <c r="E140" s="194"/>
      <c r="F140" s="194"/>
      <c r="G140" s="194"/>
      <c r="H140" s="194"/>
      <c r="I140" s="194"/>
      <c r="J140" s="194"/>
      <c r="K140" s="258"/>
      <c r="L140" s="258"/>
      <c r="M140" s="211"/>
      <c r="N140" s="211"/>
      <c r="O140" s="211"/>
      <c r="P140" s="199"/>
      <c r="Q140" s="199"/>
      <c r="R140" s="199"/>
      <c r="S140" s="199"/>
      <c r="T140" s="199"/>
      <c r="U140" s="199"/>
      <c r="V140" s="199"/>
      <c r="W140" s="199"/>
      <c r="X140" s="199"/>
      <c r="Y140" s="199"/>
      <c r="Z140" s="198"/>
      <c r="AA140" s="198"/>
      <c r="AB140" s="199"/>
      <c r="AC140" s="199"/>
      <c r="AD140" s="201"/>
      <c r="AE140" s="202"/>
      <c r="AF140" s="202"/>
      <c r="AG140" s="203"/>
      <c r="AH140" s="203"/>
      <c r="AI140" s="203"/>
      <c r="AJ140" s="203"/>
      <c r="AK140" s="203"/>
      <c r="AL140" s="203"/>
      <c r="AM140" s="203"/>
      <c r="AN140" s="203"/>
      <c r="AO140" s="203"/>
      <c r="AP140" s="203"/>
      <c r="AQ140" s="203"/>
      <c r="AR140" s="203"/>
      <c r="AS140" s="203"/>
      <c r="AT140" s="203"/>
      <c r="AU140" s="203"/>
      <c r="AV140" s="203"/>
      <c r="AW140" s="203"/>
      <c r="AX140" s="203"/>
      <c r="AY140" s="203"/>
      <c r="AZ140" s="203"/>
      <c r="BA140" s="203"/>
      <c r="BB140" s="204"/>
      <c r="BC140" s="204"/>
      <c r="BD140" s="204"/>
      <c r="BE140" s="204"/>
      <c r="BF140" s="204"/>
      <c r="BG140" s="204"/>
      <c r="BH140" s="204"/>
      <c r="BI140" s="204"/>
      <c r="BJ140" s="204"/>
      <c r="BK140" s="204"/>
      <c r="BL140" s="204"/>
      <c r="BM140" s="204"/>
      <c r="BN140" s="204"/>
      <c r="BO140" s="204"/>
      <c r="BP140" s="204"/>
      <c r="BQ140" s="204"/>
      <c r="BR140" s="204"/>
      <c r="BS140" s="204"/>
      <c r="BT140" s="204"/>
      <c r="BU140" s="204"/>
      <c r="BV140" s="205"/>
      <c r="BW140" s="205"/>
      <c r="BX140" s="205"/>
      <c r="BY140" s="204"/>
      <c r="BZ140" s="204"/>
      <c r="CA140" s="204"/>
      <c r="CB140" s="205"/>
      <c r="CC140" s="204"/>
      <c r="CD140" s="205"/>
      <c r="CE140" s="204"/>
      <c r="CF140" s="204"/>
      <c r="CG140" s="204"/>
      <c r="CH140" s="206"/>
      <c r="CI140" s="204"/>
      <c r="CJ140" s="204"/>
      <c r="CK140" s="204"/>
      <c r="CL140" s="204"/>
      <c r="CM140" s="204"/>
      <c r="CN140" s="206"/>
      <c r="CO140" s="204"/>
      <c r="CP140" s="204"/>
      <c r="CQ140" s="204"/>
      <c r="CR140" s="207"/>
      <c r="CS140" s="207"/>
      <c r="CT140" s="208"/>
      <c r="CU140" s="209"/>
      <c r="CV140" s="208"/>
      <c r="CW140" s="207"/>
      <c r="CX140" s="207"/>
      <c r="CY140" s="207"/>
      <c r="DG140" s="172"/>
      <c r="GQ140" s="172"/>
      <c r="GR140" s="172"/>
      <c r="GS140" s="172"/>
      <c r="GT140" s="172"/>
      <c r="GW140" s="172"/>
    </row>
    <row r="141" spans="3:205">
      <c r="C141" s="194"/>
      <c r="D141" s="194"/>
      <c r="E141" s="194"/>
      <c r="F141" s="194"/>
      <c r="G141" s="194"/>
      <c r="H141" s="194"/>
      <c r="I141" s="194"/>
      <c r="J141" s="194"/>
      <c r="K141" s="258"/>
      <c r="L141" s="258"/>
      <c r="M141" s="211"/>
      <c r="N141" s="211"/>
      <c r="O141" s="211"/>
      <c r="P141" s="199"/>
      <c r="Q141" s="199"/>
      <c r="R141" s="199"/>
      <c r="S141" s="199"/>
      <c r="T141" s="199"/>
      <c r="U141" s="199"/>
      <c r="V141" s="199"/>
      <c r="W141" s="199"/>
      <c r="X141" s="199"/>
      <c r="Y141" s="199"/>
      <c r="Z141" s="198"/>
      <c r="AA141" s="198"/>
      <c r="AB141" s="199"/>
      <c r="AC141" s="199"/>
      <c r="AD141" s="201"/>
      <c r="AE141" s="202"/>
      <c r="AF141" s="202"/>
      <c r="AG141" s="203"/>
      <c r="AH141" s="203"/>
      <c r="AI141" s="203"/>
      <c r="AJ141" s="203"/>
      <c r="AK141" s="203"/>
      <c r="AL141" s="203"/>
      <c r="AM141" s="203"/>
      <c r="AN141" s="203"/>
      <c r="AO141" s="203"/>
      <c r="AP141" s="203"/>
      <c r="AQ141" s="203"/>
      <c r="AR141" s="203"/>
      <c r="AS141" s="203"/>
      <c r="AT141" s="203"/>
      <c r="AU141" s="203"/>
      <c r="AV141" s="203"/>
      <c r="AW141" s="203"/>
      <c r="AX141" s="203"/>
      <c r="AY141" s="203"/>
      <c r="AZ141" s="203"/>
      <c r="BA141" s="203"/>
      <c r="BB141" s="204"/>
      <c r="BC141" s="204"/>
      <c r="BD141" s="204"/>
      <c r="BE141" s="204"/>
      <c r="BF141" s="204"/>
      <c r="BG141" s="204"/>
      <c r="BH141" s="204"/>
      <c r="BI141" s="204"/>
      <c r="BJ141" s="204"/>
      <c r="BK141" s="204"/>
      <c r="BL141" s="204"/>
      <c r="BM141" s="204"/>
      <c r="BN141" s="204"/>
      <c r="BO141" s="204"/>
      <c r="BP141" s="204"/>
      <c r="BQ141" s="204"/>
      <c r="BR141" s="204"/>
      <c r="BS141" s="204"/>
      <c r="BT141" s="204"/>
      <c r="BU141" s="204"/>
      <c r="BV141" s="205"/>
      <c r="BW141" s="205"/>
      <c r="BX141" s="205"/>
      <c r="BY141" s="204"/>
      <c r="BZ141" s="204"/>
      <c r="CA141" s="204"/>
      <c r="CB141" s="205"/>
      <c r="CC141" s="204"/>
      <c r="CD141" s="205"/>
      <c r="CE141" s="204"/>
      <c r="CF141" s="204"/>
      <c r="CG141" s="204"/>
      <c r="CH141" s="206"/>
      <c r="CI141" s="204"/>
      <c r="CJ141" s="204"/>
      <c r="CK141" s="204"/>
      <c r="CL141" s="204"/>
      <c r="CM141" s="204"/>
      <c r="CN141" s="206"/>
      <c r="CO141" s="204"/>
      <c r="CP141" s="204"/>
      <c r="CQ141" s="204"/>
      <c r="CR141" s="207"/>
      <c r="CS141" s="207"/>
      <c r="CT141" s="208"/>
      <c r="CU141" s="209"/>
      <c r="CV141" s="208"/>
      <c r="CW141" s="207"/>
      <c r="CX141" s="207"/>
      <c r="CY141" s="207"/>
      <c r="DG141" s="172"/>
      <c r="GQ141" s="172"/>
      <c r="GR141" s="172"/>
      <c r="GS141" s="172"/>
      <c r="GT141" s="172"/>
      <c r="GW141" s="172"/>
    </row>
    <row r="142" spans="3:205">
      <c r="C142" s="194"/>
      <c r="D142" s="194"/>
      <c r="E142" s="194"/>
      <c r="F142" s="194"/>
      <c r="G142" s="194"/>
      <c r="H142" s="194"/>
      <c r="I142" s="194"/>
      <c r="J142" s="194"/>
      <c r="K142" s="258"/>
      <c r="L142" s="258"/>
      <c r="M142" s="211"/>
      <c r="N142" s="211"/>
      <c r="O142" s="211"/>
      <c r="P142" s="199"/>
      <c r="Q142" s="199"/>
      <c r="R142" s="199"/>
      <c r="S142" s="199"/>
      <c r="T142" s="199"/>
      <c r="U142" s="199"/>
      <c r="V142" s="199"/>
      <c r="W142" s="199"/>
      <c r="X142" s="199"/>
      <c r="Y142" s="199"/>
      <c r="Z142" s="198"/>
      <c r="AA142" s="198"/>
      <c r="AB142" s="199"/>
      <c r="AC142" s="199"/>
      <c r="AD142" s="201"/>
      <c r="AE142" s="202"/>
      <c r="AF142" s="202"/>
      <c r="AG142" s="203"/>
      <c r="AH142" s="203"/>
      <c r="AI142" s="203"/>
      <c r="AJ142" s="203"/>
      <c r="AK142" s="203"/>
      <c r="AL142" s="203"/>
      <c r="AM142" s="203"/>
      <c r="AN142" s="203"/>
      <c r="AO142" s="203"/>
      <c r="AP142" s="203"/>
      <c r="AQ142" s="203"/>
      <c r="AR142" s="203"/>
      <c r="AS142" s="203"/>
      <c r="AT142" s="203"/>
      <c r="AU142" s="203"/>
      <c r="AV142" s="203"/>
      <c r="AW142" s="203"/>
      <c r="AX142" s="203"/>
      <c r="AY142" s="203"/>
      <c r="AZ142" s="203"/>
      <c r="BA142" s="203"/>
      <c r="BB142" s="204"/>
      <c r="BC142" s="204"/>
      <c r="BD142" s="204"/>
      <c r="BE142" s="204"/>
      <c r="BF142" s="204"/>
      <c r="BG142" s="204"/>
      <c r="BH142" s="204"/>
      <c r="BI142" s="204"/>
      <c r="BJ142" s="204"/>
      <c r="BK142" s="204"/>
      <c r="BL142" s="204"/>
      <c r="BM142" s="204"/>
      <c r="BN142" s="204"/>
      <c r="BO142" s="204"/>
      <c r="BP142" s="204"/>
      <c r="BQ142" s="204"/>
      <c r="BR142" s="204"/>
      <c r="BS142" s="204"/>
      <c r="BT142" s="204"/>
      <c r="BU142" s="204"/>
      <c r="BV142" s="205"/>
      <c r="BW142" s="205"/>
      <c r="BX142" s="205"/>
      <c r="BY142" s="204"/>
      <c r="BZ142" s="204"/>
      <c r="CA142" s="204"/>
      <c r="CB142" s="205"/>
      <c r="CC142" s="204"/>
      <c r="CD142" s="205"/>
      <c r="CE142" s="204"/>
      <c r="CF142" s="204"/>
      <c r="CG142" s="204"/>
      <c r="CH142" s="206"/>
      <c r="CI142" s="204"/>
      <c r="CJ142" s="204"/>
      <c r="CK142" s="204"/>
      <c r="CL142" s="204"/>
      <c r="CM142" s="204"/>
      <c r="CN142" s="206"/>
      <c r="CO142" s="204"/>
      <c r="CP142" s="204"/>
      <c r="CQ142" s="204"/>
      <c r="CR142" s="207"/>
      <c r="CS142" s="207"/>
      <c r="CT142" s="208"/>
      <c r="CU142" s="209"/>
      <c r="CV142" s="208"/>
      <c r="CW142" s="207"/>
      <c r="CX142" s="207"/>
      <c r="CY142" s="207"/>
      <c r="DG142" s="172"/>
      <c r="GQ142" s="172"/>
      <c r="GR142" s="172"/>
      <c r="GS142" s="172"/>
      <c r="GT142" s="172"/>
      <c r="GW142" s="172"/>
    </row>
    <row r="143" spans="3:205">
      <c r="C143" s="194"/>
      <c r="D143" s="194"/>
      <c r="E143" s="194"/>
      <c r="F143" s="194"/>
      <c r="G143" s="194"/>
      <c r="H143" s="194"/>
      <c r="I143" s="194"/>
      <c r="J143" s="194"/>
      <c r="K143" s="258"/>
      <c r="L143" s="258"/>
      <c r="M143" s="211"/>
      <c r="N143" s="211"/>
      <c r="O143" s="211"/>
      <c r="P143" s="199"/>
      <c r="Q143" s="199"/>
      <c r="R143" s="199"/>
      <c r="S143" s="199"/>
      <c r="T143" s="199"/>
      <c r="U143" s="199"/>
      <c r="V143" s="199"/>
      <c r="W143" s="199"/>
      <c r="X143" s="199"/>
      <c r="Y143" s="199"/>
      <c r="Z143" s="198"/>
      <c r="AA143" s="198"/>
      <c r="AB143" s="199"/>
      <c r="AC143" s="199"/>
      <c r="AD143" s="201"/>
      <c r="AE143" s="202"/>
      <c r="AF143" s="202"/>
      <c r="AG143" s="203"/>
      <c r="AH143" s="203"/>
      <c r="AI143" s="203"/>
      <c r="AJ143" s="203"/>
      <c r="AK143" s="203"/>
      <c r="AL143" s="203"/>
      <c r="AM143" s="203"/>
      <c r="AN143" s="203"/>
      <c r="AO143" s="203"/>
      <c r="AP143" s="203"/>
      <c r="AQ143" s="203"/>
      <c r="AR143" s="203"/>
      <c r="AS143" s="203"/>
      <c r="AT143" s="203"/>
      <c r="AU143" s="203"/>
      <c r="AV143" s="203"/>
      <c r="AW143" s="203"/>
      <c r="AX143" s="203"/>
      <c r="AY143" s="203"/>
      <c r="AZ143" s="203"/>
      <c r="BA143" s="203"/>
      <c r="BB143" s="204"/>
      <c r="BC143" s="204"/>
      <c r="BD143" s="204"/>
      <c r="BE143" s="204"/>
      <c r="BF143" s="204"/>
      <c r="BG143" s="204"/>
      <c r="BH143" s="204"/>
      <c r="BI143" s="204"/>
      <c r="BJ143" s="204"/>
      <c r="BK143" s="204"/>
      <c r="BL143" s="204"/>
      <c r="BM143" s="204"/>
      <c r="BN143" s="204"/>
      <c r="BO143" s="204"/>
      <c r="BP143" s="204"/>
      <c r="BQ143" s="204"/>
      <c r="BR143" s="204"/>
      <c r="BS143" s="204"/>
      <c r="BT143" s="204"/>
      <c r="BU143" s="204"/>
      <c r="BV143" s="205"/>
      <c r="BW143" s="205"/>
      <c r="BX143" s="205"/>
      <c r="BY143" s="204"/>
      <c r="BZ143" s="204"/>
      <c r="CA143" s="204"/>
      <c r="CB143" s="205"/>
      <c r="CC143" s="204"/>
      <c r="CD143" s="205"/>
      <c r="CE143" s="204"/>
      <c r="CF143" s="204"/>
      <c r="CG143" s="204"/>
      <c r="CH143" s="206"/>
      <c r="CI143" s="204"/>
      <c r="CJ143" s="204"/>
      <c r="CK143" s="204"/>
      <c r="CL143" s="204"/>
      <c r="CM143" s="204"/>
      <c r="CN143" s="206"/>
      <c r="CO143" s="204"/>
      <c r="CP143" s="204"/>
      <c r="CQ143" s="204"/>
      <c r="CR143" s="207"/>
      <c r="CS143" s="207"/>
      <c r="CT143" s="208"/>
      <c r="CU143" s="209"/>
      <c r="CV143" s="208"/>
      <c r="CW143" s="207"/>
      <c r="CX143" s="207"/>
      <c r="CY143" s="207"/>
      <c r="DG143" s="172"/>
      <c r="GQ143" s="172"/>
      <c r="GR143" s="172"/>
      <c r="GS143" s="172"/>
      <c r="GT143" s="172"/>
      <c r="GW143" s="172"/>
    </row>
    <row r="144" spans="3:205">
      <c r="C144" s="194"/>
      <c r="D144" s="194"/>
      <c r="E144" s="194"/>
      <c r="F144" s="194"/>
      <c r="G144" s="194"/>
      <c r="H144" s="194"/>
      <c r="I144" s="194"/>
      <c r="J144" s="194"/>
      <c r="K144" s="258"/>
      <c r="L144" s="258"/>
      <c r="M144" s="211"/>
      <c r="N144" s="211"/>
      <c r="O144" s="211"/>
      <c r="P144" s="199"/>
      <c r="Q144" s="199"/>
      <c r="R144" s="199"/>
      <c r="S144" s="199"/>
      <c r="T144" s="199"/>
      <c r="U144" s="199"/>
      <c r="V144" s="199"/>
      <c r="W144" s="199"/>
      <c r="X144" s="199"/>
      <c r="Y144" s="199"/>
      <c r="Z144" s="198"/>
      <c r="AA144" s="198"/>
      <c r="AB144" s="199"/>
      <c r="AC144" s="199"/>
      <c r="AD144" s="201"/>
      <c r="AE144" s="202"/>
      <c r="AF144" s="202"/>
      <c r="AG144" s="203"/>
      <c r="AH144" s="203"/>
      <c r="AI144" s="203"/>
      <c r="AJ144" s="203"/>
      <c r="AK144" s="203"/>
      <c r="AL144" s="203"/>
      <c r="AM144" s="203"/>
      <c r="AN144" s="203"/>
      <c r="AO144" s="203"/>
      <c r="AP144" s="203"/>
      <c r="AQ144" s="203"/>
      <c r="AR144" s="203"/>
      <c r="AS144" s="203"/>
      <c r="AT144" s="203"/>
      <c r="AU144" s="203"/>
      <c r="AV144" s="203"/>
      <c r="AW144" s="203"/>
      <c r="AX144" s="203"/>
      <c r="AY144" s="203"/>
      <c r="AZ144" s="203"/>
      <c r="BA144" s="203"/>
      <c r="BB144" s="204"/>
      <c r="BC144" s="204"/>
      <c r="BD144" s="204"/>
      <c r="BE144" s="204"/>
      <c r="BF144" s="204"/>
      <c r="BG144" s="204"/>
      <c r="BH144" s="204"/>
      <c r="BI144" s="204"/>
      <c r="BJ144" s="204"/>
      <c r="BK144" s="204"/>
      <c r="BL144" s="204"/>
      <c r="BM144" s="204"/>
      <c r="BN144" s="204"/>
      <c r="BO144" s="204"/>
      <c r="BP144" s="204"/>
      <c r="BQ144" s="204"/>
      <c r="BR144" s="204"/>
      <c r="BS144" s="204"/>
      <c r="BT144" s="204"/>
      <c r="BU144" s="204"/>
      <c r="BV144" s="205"/>
      <c r="BW144" s="205"/>
      <c r="BX144" s="205"/>
      <c r="BY144" s="204"/>
      <c r="BZ144" s="204"/>
      <c r="CA144" s="204"/>
      <c r="CB144" s="205"/>
      <c r="CC144" s="204"/>
      <c r="CD144" s="205"/>
      <c r="CE144" s="204"/>
      <c r="CF144" s="204"/>
      <c r="CG144" s="204"/>
      <c r="CH144" s="206"/>
      <c r="CI144" s="204"/>
      <c r="CJ144" s="204"/>
      <c r="CK144" s="204"/>
      <c r="CL144" s="204"/>
      <c r="CM144" s="204"/>
      <c r="CN144" s="206"/>
      <c r="CO144" s="204"/>
      <c r="CP144" s="204"/>
      <c r="CQ144" s="204"/>
      <c r="CR144" s="207"/>
      <c r="CS144" s="207"/>
      <c r="CT144" s="208"/>
      <c r="CU144" s="209"/>
      <c r="CV144" s="208"/>
      <c r="CW144" s="207"/>
      <c r="CX144" s="207"/>
      <c r="CY144" s="207"/>
      <c r="DG144" s="172"/>
      <c r="GQ144" s="172"/>
      <c r="GR144" s="172"/>
      <c r="GS144" s="172"/>
      <c r="GT144" s="172"/>
      <c r="GW144" s="172"/>
    </row>
    <row r="145" spans="3:205">
      <c r="C145" s="194"/>
      <c r="D145" s="194"/>
      <c r="E145" s="194"/>
      <c r="F145" s="194"/>
      <c r="G145" s="194"/>
      <c r="H145" s="194"/>
      <c r="I145" s="194"/>
      <c r="J145" s="194"/>
      <c r="K145" s="258"/>
      <c r="L145" s="258"/>
      <c r="M145" s="211"/>
      <c r="N145" s="211"/>
      <c r="O145" s="211"/>
      <c r="P145" s="199"/>
      <c r="Q145" s="199"/>
      <c r="R145" s="199"/>
      <c r="S145" s="199"/>
      <c r="T145" s="199"/>
      <c r="U145" s="199"/>
      <c r="V145" s="199"/>
      <c r="W145" s="199"/>
      <c r="X145" s="199"/>
      <c r="Y145" s="199"/>
      <c r="Z145" s="198"/>
      <c r="AA145" s="198"/>
      <c r="AB145" s="199"/>
      <c r="AC145" s="199"/>
      <c r="AD145" s="201"/>
      <c r="AE145" s="202"/>
      <c r="AF145" s="202"/>
      <c r="AG145" s="203"/>
      <c r="AH145" s="203"/>
      <c r="AI145" s="203"/>
      <c r="AJ145" s="203"/>
      <c r="AK145" s="203"/>
      <c r="AL145" s="203"/>
      <c r="AM145" s="203"/>
      <c r="AN145" s="203"/>
      <c r="AO145" s="203"/>
      <c r="AP145" s="203"/>
      <c r="AQ145" s="203"/>
      <c r="AR145" s="203"/>
      <c r="AS145" s="203"/>
      <c r="AT145" s="203"/>
      <c r="AU145" s="203"/>
      <c r="AV145" s="203"/>
      <c r="AW145" s="203"/>
      <c r="AX145" s="203"/>
      <c r="AY145" s="203"/>
      <c r="AZ145" s="203"/>
      <c r="BA145" s="203"/>
      <c r="BB145" s="204"/>
      <c r="BC145" s="204"/>
      <c r="BD145" s="204"/>
      <c r="BE145" s="204"/>
      <c r="BF145" s="204"/>
      <c r="BG145" s="204"/>
      <c r="BH145" s="204"/>
      <c r="BI145" s="204"/>
      <c r="BJ145" s="204"/>
      <c r="BK145" s="204"/>
      <c r="BL145" s="204"/>
      <c r="BM145" s="204"/>
      <c r="BN145" s="204"/>
      <c r="BO145" s="204"/>
      <c r="BP145" s="204"/>
      <c r="BQ145" s="204"/>
      <c r="BR145" s="204"/>
      <c r="BS145" s="204"/>
      <c r="BT145" s="204"/>
      <c r="BU145" s="204"/>
      <c r="BV145" s="205"/>
      <c r="BW145" s="205"/>
      <c r="BX145" s="205"/>
      <c r="BY145" s="204"/>
      <c r="BZ145" s="204"/>
      <c r="CA145" s="204"/>
      <c r="CB145" s="205"/>
      <c r="CC145" s="204"/>
      <c r="CD145" s="205"/>
      <c r="CE145" s="204"/>
      <c r="CF145" s="204"/>
      <c r="CG145" s="204"/>
      <c r="CH145" s="206"/>
      <c r="CI145" s="204"/>
      <c r="CJ145" s="204"/>
      <c r="CK145" s="204"/>
      <c r="CL145" s="204"/>
      <c r="CM145" s="204"/>
      <c r="CN145" s="206"/>
      <c r="CO145" s="204"/>
      <c r="CP145" s="204"/>
      <c r="CQ145" s="204"/>
      <c r="CR145" s="207"/>
      <c r="CS145" s="207"/>
      <c r="CT145" s="208"/>
      <c r="CU145" s="209"/>
      <c r="CV145" s="208"/>
      <c r="CW145" s="207"/>
      <c r="CX145" s="207"/>
      <c r="CY145" s="207"/>
      <c r="DG145" s="172"/>
      <c r="GQ145" s="172"/>
      <c r="GR145" s="172"/>
      <c r="GS145" s="172"/>
      <c r="GT145" s="172"/>
      <c r="GW145" s="172"/>
    </row>
    <row r="146" spans="3:205">
      <c r="C146" s="194"/>
      <c r="D146" s="194"/>
      <c r="E146" s="194"/>
      <c r="F146" s="194"/>
      <c r="G146" s="194"/>
      <c r="H146" s="194"/>
      <c r="I146" s="194"/>
      <c r="J146" s="194"/>
      <c r="K146" s="258"/>
      <c r="L146" s="258"/>
      <c r="M146" s="211"/>
      <c r="N146" s="211"/>
      <c r="O146" s="211"/>
      <c r="P146" s="199"/>
      <c r="Q146" s="199"/>
      <c r="R146" s="199"/>
      <c r="S146" s="199"/>
      <c r="T146" s="199"/>
      <c r="U146" s="199"/>
      <c r="V146" s="199"/>
      <c r="W146" s="199"/>
      <c r="X146" s="199"/>
      <c r="Y146" s="199"/>
      <c r="Z146" s="198"/>
      <c r="AA146" s="198"/>
      <c r="AB146" s="199"/>
      <c r="AC146" s="199"/>
      <c r="AD146" s="201"/>
      <c r="AE146" s="202"/>
      <c r="AF146" s="202"/>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4"/>
      <c r="BC146" s="204"/>
      <c r="BD146" s="204"/>
      <c r="BE146" s="204"/>
      <c r="BF146" s="204"/>
      <c r="BG146" s="204"/>
      <c r="BH146" s="204"/>
      <c r="BI146" s="204"/>
      <c r="BJ146" s="204"/>
      <c r="BK146" s="204"/>
      <c r="BL146" s="204"/>
      <c r="BM146" s="204"/>
      <c r="BN146" s="204"/>
      <c r="BO146" s="204"/>
      <c r="BP146" s="204"/>
      <c r="BQ146" s="204"/>
      <c r="BR146" s="204"/>
      <c r="BS146" s="204"/>
      <c r="BT146" s="204"/>
      <c r="BU146" s="204"/>
      <c r="BV146" s="205"/>
      <c r="BW146" s="205"/>
      <c r="BX146" s="205"/>
      <c r="BY146" s="204"/>
      <c r="BZ146" s="204"/>
      <c r="CA146" s="204"/>
      <c r="CB146" s="205"/>
      <c r="CC146" s="204"/>
      <c r="CD146" s="205"/>
      <c r="CE146" s="204"/>
      <c r="CF146" s="204"/>
      <c r="CG146" s="204"/>
      <c r="CH146" s="206"/>
      <c r="CI146" s="204"/>
      <c r="CJ146" s="204"/>
      <c r="CK146" s="204"/>
      <c r="CL146" s="204"/>
      <c r="CM146" s="204"/>
      <c r="CN146" s="206"/>
      <c r="CO146" s="204"/>
      <c r="CP146" s="204"/>
      <c r="CQ146" s="204"/>
      <c r="CR146" s="207"/>
      <c r="CS146" s="207"/>
      <c r="CT146" s="208"/>
      <c r="CU146" s="209"/>
      <c r="CV146" s="208"/>
      <c r="CW146" s="207"/>
      <c r="CX146" s="207"/>
      <c r="CY146" s="207"/>
      <c r="DG146" s="172"/>
      <c r="GQ146" s="172"/>
      <c r="GR146" s="172"/>
      <c r="GS146" s="172"/>
      <c r="GT146" s="172"/>
      <c r="GW146" s="172"/>
    </row>
    <row r="147" spans="3:205">
      <c r="C147" s="194"/>
      <c r="D147" s="194"/>
      <c r="E147" s="194"/>
      <c r="F147" s="194"/>
      <c r="G147" s="194"/>
      <c r="H147" s="194"/>
      <c r="I147" s="194"/>
      <c r="J147" s="194"/>
      <c r="K147" s="258"/>
      <c r="L147" s="258"/>
      <c r="M147" s="211"/>
      <c r="N147" s="211"/>
      <c r="O147" s="211"/>
      <c r="P147" s="199"/>
      <c r="Q147" s="199"/>
      <c r="R147" s="199"/>
      <c r="S147" s="199"/>
      <c r="T147" s="199"/>
      <c r="U147" s="199"/>
      <c r="V147" s="199"/>
      <c r="W147" s="199"/>
      <c r="X147" s="199"/>
      <c r="Y147" s="199"/>
      <c r="Z147" s="198"/>
      <c r="AA147" s="198"/>
      <c r="AB147" s="199"/>
      <c r="AC147" s="199"/>
      <c r="AD147" s="201"/>
      <c r="AE147" s="202"/>
      <c r="AF147" s="202"/>
      <c r="AG147" s="203"/>
      <c r="AH147" s="203"/>
      <c r="AI147" s="203"/>
      <c r="AJ147" s="203"/>
      <c r="AK147" s="203"/>
      <c r="AL147" s="203"/>
      <c r="AM147" s="203"/>
      <c r="AN147" s="203"/>
      <c r="AO147" s="203"/>
      <c r="AP147" s="203"/>
      <c r="AQ147" s="203"/>
      <c r="AR147" s="203"/>
      <c r="AS147" s="203"/>
      <c r="AT147" s="203"/>
      <c r="AU147" s="203"/>
      <c r="AV147" s="203"/>
      <c r="AW147" s="203"/>
      <c r="AX147" s="203"/>
      <c r="AY147" s="203"/>
      <c r="AZ147" s="203"/>
      <c r="BA147" s="203"/>
      <c r="BB147" s="204"/>
      <c r="BC147" s="204"/>
      <c r="BD147" s="204"/>
      <c r="BE147" s="204"/>
      <c r="BF147" s="204"/>
      <c r="BG147" s="204"/>
      <c r="BH147" s="204"/>
      <c r="BI147" s="204"/>
      <c r="BJ147" s="204"/>
      <c r="BK147" s="204"/>
      <c r="BL147" s="204"/>
      <c r="BM147" s="204"/>
      <c r="BN147" s="204"/>
      <c r="BO147" s="204"/>
      <c r="BP147" s="204"/>
      <c r="BQ147" s="204"/>
      <c r="BR147" s="204"/>
      <c r="BS147" s="204"/>
      <c r="BT147" s="204"/>
      <c r="BU147" s="204"/>
      <c r="BV147" s="205"/>
      <c r="BW147" s="205"/>
      <c r="BX147" s="205"/>
      <c r="BY147" s="204"/>
      <c r="BZ147" s="204"/>
      <c r="CA147" s="204"/>
      <c r="CB147" s="205"/>
      <c r="CC147" s="204"/>
      <c r="CD147" s="205"/>
      <c r="CE147" s="204"/>
      <c r="CF147" s="204"/>
      <c r="CG147" s="204"/>
      <c r="CH147" s="206"/>
      <c r="CI147" s="204"/>
      <c r="CJ147" s="204"/>
      <c r="CK147" s="204"/>
      <c r="CL147" s="204"/>
      <c r="CM147" s="204"/>
      <c r="CN147" s="206"/>
      <c r="CO147" s="204"/>
      <c r="CP147" s="204"/>
      <c r="CQ147" s="204"/>
      <c r="CR147" s="207"/>
      <c r="CS147" s="207"/>
      <c r="CT147" s="208"/>
      <c r="CU147" s="209"/>
      <c r="CV147" s="208"/>
      <c r="CW147" s="207"/>
      <c r="CX147" s="207"/>
      <c r="CY147" s="207"/>
      <c r="DG147" s="172"/>
      <c r="GQ147" s="172"/>
      <c r="GR147" s="172"/>
      <c r="GS147" s="172"/>
      <c r="GT147" s="172"/>
      <c r="GW147" s="172"/>
    </row>
    <row r="148" spans="3:205">
      <c r="C148" s="194"/>
      <c r="D148" s="194"/>
      <c r="E148" s="194"/>
      <c r="F148" s="194"/>
      <c r="G148" s="194"/>
      <c r="H148" s="194"/>
      <c r="I148" s="194"/>
      <c r="J148" s="194"/>
      <c r="K148" s="258"/>
      <c r="L148" s="258"/>
      <c r="M148" s="211"/>
      <c r="N148" s="211"/>
      <c r="O148" s="211"/>
      <c r="P148" s="199"/>
      <c r="Q148" s="199"/>
      <c r="R148" s="199"/>
      <c r="S148" s="199"/>
      <c r="T148" s="199"/>
      <c r="U148" s="199"/>
      <c r="V148" s="199"/>
      <c r="W148" s="199"/>
      <c r="X148" s="199"/>
      <c r="Y148" s="199"/>
      <c r="Z148" s="198"/>
      <c r="AA148" s="198"/>
      <c r="AB148" s="199"/>
      <c r="AC148" s="199"/>
      <c r="AD148" s="201"/>
      <c r="AE148" s="202"/>
      <c r="AF148" s="202"/>
      <c r="AG148" s="203"/>
      <c r="AH148" s="203"/>
      <c r="AI148" s="203"/>
      <c r="AJ148" s="203"/>
      <c r="AK148" s="203"/>
      <c r="AL148" s="203"/>
      <c r="AM148" s="203"/>
      <c r="AN148" s="203"/>
      <c r="AO148" s="203"/>
      <c r="AP148" s="203"/>
      <c r="AQ148" s="203"/>
      <c r="AR148" s="203"/>
      <c r="AS148" s="203"/>
      <c r="AT148" s="203"/>
      <c r="AU148" s="203"/>
      <c r="AV148" s="203"/>
      <c r="AW148" s="203"/>
      <c r="AX148" s="203"/>
      <c r="AY148" s="203"/>
      <c r="AZ148" s="203"/>
      <c r="BA148" s="203"/>
      <c r="BB148" s="204"/>
      <c r="BC148" s="204"/>
      <c r="BD148" s="204"/>
      <c r="BE148" s="204"/>
      <c r="BF148" s="204"/>
      <c r="BG148" s="204"/>
      <c r="BH148" s="204"/>
      <c r="BI148" s="204"/>
      <c r="BJ148" s="204"/>
      <c r="BK148" s="204"/>
      <c r="BL148" s="204"/>
      <c r="BM148" s="204"/>
      <c r="BN148" s="204"/>
      <c r="BO148" s="204"/>
      <c r="BP148" s="204"/>
      <c r="BQ148" s="204"/>
      <c r="BR148" s="204"/>
      <c r="BS148" s="204"/>
      <c r="BT148" s="204"/>
      <c r="BU148" s="204"/>
      <c r="BV148" s="205"/>
      <c r="BW148" s="205"/>
      <c r="BX148" s="205"/>
      <c r="BY148" s="204"/>
      <c r="BZ148" s="204"/>
      <c r="CA148" s="204"/>
      <c r="CB148" s="205"/>
      <c r="CC148" s="204"/>
      <c r="CD148" s="205"/>
      <c r="CE148" s="204"/>
      <c r="CF148" s="204"/>
      <c r="CG148" s="204"/>
      <c r="CH148" s="206"/>
      <c r="CI148" s="204"/>
      <c r="CJ148" s="204"/>
      <c r="CK148" s="204"/>
      <c r="CL148" s="204"/>
      <c r="CM148" s="204"/>
      <c r="CN148" s="206"/>
      <c r="CO148" s="204"/>
      <c r="CP148" s="204"/>
      <c r="CQ148" s="204"/>
      <c r="CR148" s="207"/>
      <c r="CS148" s="207"/>
      <c r="CT148" s="208"/>
      <c r="CU148" s="209"/>
      <c r="CV148" s="208"/>
      <c r="CW148" s="207"/>
      <c r="CX148" s="207"/>
      <c r="CY148" s="207"/>
      <c r="DG148" s="172"/>
      <c r="GQ148" s="172"/>
      <c r="GR148" s="172"/>
      <c r="GS148" s="172"/>
      <c r="GT148" s="172"/>
      <c r="GW148" s="172"/>
    </row>
    <row r="149" spans="3:205">
      <c r="C149" s="194"/>
      <c r="D149" s="194"/>
      <c r="E149" s="194"/>
      <c r="F149" s="194"/>
      <c r="G149" s="194"/>
      <c r="H149" s="194"/>
      <c r="I149" s="194"/>
      <c r="J149" s="194"/>
      <c r="K149" s="258"/>
      <c r="L149" s="258"/>
      <c r="M149" s="211"/>
      <c r="N149" s="211"/>
      <c r="O149" s="211"/>
      <c r="P149" s="199"/>
      <c r="Q149" s="199"/>
      <c r="R149" s="199"/>
      <c r="S149" s="199"/>
      <c r="T149" s="199"/>
      <c r="U149" s="199"/>
      <c r="V149" s="199"/>
      <c r="W149" s="199"/>
      <c r="X149" s="199"/>
      <c r="Y149" s="199"/>
      <c r="Z149" s="198"/>
      <c r="AA149" s="198"/>
      <c r="AB149" s="199"/>
      <c r="AC149" s="199"/>
      <c r="AD149" s="201"/>
      <c r="AE149" s="202"/>
      <c r="AF149" s="202"/>
      <c r="AG149" s="203"/>
      <c r="AH149" s="203"/>
      <c r="AI149" s="203"/>
      <c r="AJ149" s="203"/>
      <c r="AK149" s="203"/>
      <c r="AL149" s="203"/>
      <c r="AM149" s="203"/>
      <c r="AN149" s="203"/>
      <c r="AO149" s="203"/>
      <c r="AP149" s="203"/>
      <c r="AQ149" s="203"/>
      <c r="AR149" s="203"/>
      <c r="AS149" s="203"/>
      <c r="AT149" s="203"/>
      <c r="AU149" s="203"/>
      <c r="AV149" s="203"/>
      <c r="AW149" s="203"/>
      <c r="AX149" s="203"/>
      <c r="AY149" s="203"/>
      <c r="AZ149" s="203"/>
      <c r="BA149" s="203"/>
      <c r="BB149" s="204"/>
      <c r="BC149" s="204"/>
      <c r="BD149" s="204"/>
      <c r="BE149" s="204"/>
      <c r="BF149" s="204"/>
      <c r="BG149" s="204"/>
      <c r="BH149" s="204"/>
      <c r="BI149" s="204"/>
      <c r="BJ149" s="204"/>
      <c r="BK149" s="204"/>
      <c r="BL149" s="204"/>
      <c r="BM149" s="204"/>
      <c r="BN149" s="204"/>
      <c r="BO149" s="204"/>
      <c r="BP149" s="204"/>
      <c r="BQ149" s="204"/>
      <c r="BR149" s="204"/>
      <c r="BS149" s="204"/>
      <c r="BT149" s="204"/>
      <c r="BU149" s="204"/>
      <c r="BV149" s="205"/>
      <c r="BW149" s="205"/>
      <c r="BX149" s="205"/>
      <c r="BY149" s="204"/>
      <c r="BZ149" s="204"/>
      <c r="CA149" s="204"/>
      <c r="CB149" s="205"/>
      <c r="CC149" s="204"/>
      <c r="CD149" s="205"/>
      <c r="CE149" s="204"/>
      <c r="CF149" s="204"/>
      <c r="CG149" s="204"/>
      <c r="CH149" s="206"/>
      <c r="CI149" s="204"/>
      <c r="CJ149" s="204"/>
      <c r="CK149" s="204"/>
      <c r="CL149" s="204"/>
      <c r="CM149" s="204"/>
      <c r="CN149" s="206"/>
      <c r="CO149" s="204"/>
      <c r="CP149" s="204"/>
      <c r="CQ149" s="204"/>
      <c r="CR149" s="207"/>
      <c r="CS149" s="207"/>
      <c r="CT149" s="208"/>
      <c r="CU149" s="209"/>
      <c r="CV149" s="208"/>
      <c r="CW149" s="207"/>
      <c r="CX149" s="207"/>
      <c r="CY149" s="207"/>
      <c r="DG149" s="172"/>
      <c r="GQ149" s="172"/>
      <c r="GR149" s="172"/>
      <c r="GS149" s="172"/>
      <c r="GT149" s="172"/>
      <c r="GW149" s="172"/>
    </row>
    <row r="150" spans="3:205">
      <c r="C150" s="194"/>
      <c r="D150" s="194"/>
      <c r="E150" s="194"/>
      <c r="F150" s="194"/>
      <c r="G150" s="194"/>
      <c r="H150" s="194"/>
      <c r="I150" s="194"/>
      <c r="J150" s="194"/>
      <c r="K150" s="258"/>
      <c r="L150" s="258"/>
      <c r="M150" s="211"/>
      <c r="N150" s="211"/>
      <c r="O150" s="211"/>
      <c r="P150" s="199"/>
      <c r="Q150" s="199"/>
      <c r="R150" s="199"/>
      <c r="S150" s="199"/>
      <c r="T150" s="199"/>
      <c r="U150" s="199"/>
      <c r="V150" s="199"/>
      <c r="W150" s="199"/>
      <c r="X150" s="199"/>
      <c r="Y150" s="199"/>
      <c r="Z150" s="198"/>
      <c r="AA150" s="198"/>
      <c r="AB150" s="199"/>
      <c r="AC150" s="199"/>
      <c r="AD150" s="201"/>
      <c r="AE150" s="202"/>
      <c r="AF150" s="202"/>
      <c r="AG150" s="203"/>
      <c r="AH150" s="203"/>
      <c r="AI150" s="203"/>
      <c r="AJ150" s="203"/>
      <c r="AK150" s="203"/>
      <c r="AL150" s="203"/>
      <c r="AM150" s="203"/>
      <c r="AN150" s="203"/>
      <c r="AO150" s="203"/>
      <c r="AP150" s="203"/>
      <c r="AQ150" s="203"/>
      <c r="AR150" s="203"/>
      <c r="AS150" s="203"/>
      <c r="AT150" s="203"/>
      <c r="AU150" s="203"/>
      <c r="AV150" s="203"/>
      <c r="AW150" s="203"/>
      <c r="AX150" s="203"/>
      <c r="AY150" s="203"/>
      <c r="AZ150" s="203"/>
      <c r="BA150" s="203"/>
      <c r="BB150" s="204"/>
      <c r="BC150" s="204"/>
      <c r="BD150" s="204"/>
      <c r="BE150" s="204"/>
      <c r="BF150" s="204"/>
      <c r="BG150" s="204"/>
      <c r="BH150" s="204"/>
      <c r="BI150" s="204"/>
      <c r="BJ150" s="204"/>
      <c r="BK150" s="204"/>
      <c r="BL150" s="204"/>
      <c r="BM150" s="204"/>
      <c r="BN150" s="204"/>
      <c r="BO150" s="204"/>
      <c r="BP150" s="204"/>
      <c r="BQ150" s="204"/>
      <c r="BR150" s="204"/>
      <c r="BS150" s="204"/>
      <c r="BT150" s="204"/>
      <c r="BU150" s="204"/>
      <c r="BV150" s="205"/>
      <c r="BW150" s="205"/>
      <c r="BX150" s="205"/>
      <c r="BY150" s="204"/>
      <c r="BZ150" s="204"/>
      <c r="CA150" s="204"/>
      <c r="CB150" s="205"/>
      <c r="CC150" s="204"/>
      <c r="CD150" s="205"/>
      <c r="CE150" s="204"/>
      <c r="CF150" s="204"/>
      <c r="CG150" s="204"/>
      <c r="CH150" s="206"/>
      <c r="CI150" s="204"/>
      <c r="CJ150" s="204"/>
      <c r="CK150" s="204"/>
      <c r="CL150" s="204"/>
      <c r="CM150" s="204"/>
      <c r="CN150" s="206"/>
      <c r="CO150" s="204"/>
      <c r="CP150" s="204"/>
      <c r="CQ150" s="204"/>
      <c r="CR150" s="207"/>
      <c r="CS150" s="207"/>
      <c r="CT150" s="208"/>
      <c r="CU150" s="209"/>
      <c r="CV150" s="208"/>
      <c r="CW150" s="207"/>
      <c r="CX150" s="207"/>
      <c r="CY150" s="207"/>
      <c r="DG150" s="172"/>
      <c r="GQ150" s="172"/>
      <c r="GR150" s="172"/>
      <c r="GS150" s="172"/>
      <c r="GT150" s="172"/>
      <c r="GW150" s="172"/>
    </row>
    <row r="151" spans="3:205">
      <c r="C151" s="194"/>
      <c r="D151" s="194"/>
      <c r="E151" s="194"/>
      <c r="F151" s="194"/>
      <c r="G151" s="194"/>
      <c r="H151" s="194"/>
      <c r="I151" s="194"/>
      <c r="J151" s="194"/>
      <c r="K151" s="258"/>
      <c r="L151" s="258"/>
      <c r="M151" s="211"/>
      <c r="N151" s="211"/>
      <c r="O151" s="211"/>
      <c r="P151" s="199"/>
      <c r="Q151" s="199"/>
      <c r="R151" s="199"/>
      <c r="S151" s="199"/>
      <c r="T151" s="199"/>
      <c r="U151" s="199"/>
      <c r="V151" s="199"/>
      <c r="W151" s="199"/>
      <c r="X151" s="199"/>
      <c r="Y151" s="199"/>
      <c r="Z151" s="198"/>
      <c r="AA151" s="198"/>
      <c r="AB151" s="199"/>
      <c r="AC151" s="199"/>
      <c r="AD151" s="201"/>
      <c r="AE151" s="202"/>
      <c r="AF151" s="202"/>
      <c r="AG151" s="203"/>
      <c r="AH151" s="203"/>
      <c r="AI151" s="203"/>
      <c r="AJ151" s="203"/>
      <c r="AK151" s="203"/>
      <c r="AL151" s="203"/>
      <c r="AM151" s="203"/>
      <c r="AN151" s="203"/>
      <c r="AO151" s="203"/>
      <c r="AP151" s="203"/>
      <c r="AQ151" s="203"/>
      <c r="AR151" s="203"/>
      <c r="AS151" s="203"/>
      <c r="AT151" s="203"/>
      <c r="AU151" s="203"/>
      <c r="AV151" s="203"/>
      <c r="AW151" s="203"/>
      <c r="AX151" s="203"/>
      <c r="AY151" s="203"/>
      <c r="AZ151" s="203"/>
      <c r="BA151" s="203"/>
      <c r="BB151" s="204"/>
      <c r="BC151" s="204"/>
      <c r="BD151" s="204"/>
      <c r="BE151" s="204"/>
      <c r="BF151" s="204"/>
      <c r="BG151" s="204"/>
      <c r="BH151" s="204"/>
      <c r="BI151" s="204"/>
      <c r="BJ151" s="204"/>
      <c r="BK151" s="204"/>
      <c r="BL151" s="204"/>
      <c r="BM151" s="204"/>
      <c r="BN151" s="204"/>
      <c r="BO151" s="204"/>
      <c r="BP151" s="204"/>
      <c r="BQ151" s="204"/>
      <c r="BR151" s="204"/>
      <c r="BS151" s="204"/>
      <c r="BT151" s="204"/>
      <c r="BU151" s="204"/>
      <c r="BV151" s="205"/>
      <c r="BW151" s="205"/>
      <c r="BX151" s="205"/>
      <c r="BY151" s="204"/>
      <c r="BZ151" s="204"/>
      <c r="CA151" s="204"/>
      <c r="CB151" s="205"/>
      <c r="CC151" s="204"/>
      <c r="CD151" s="205"/>
      <c r="CE151" s="204"/>
      <c r="CF151" s="204"/>
      <c r="CG151" s="204"/>
      <c r="CH151" s="206"/>
      <c r="CI151" s="204"/>
      <c r="CJ151" s="204"/>
      <c r="CK151" s="204"/>
      <c r="CL151" s="204"/>
      <c r="CM151" s="204"/>
      <c r="CN151" s="206"/>
      <c r="CO151" s="204"/>
      <c r="CP151" s="204"/>
      <c r="CQ151" s="204"/>
      <c r="CR151" s="207"/>
      <c r="CS151" s="207"/>
      <c r="CT151" s="208"/>
      <c r="CU151" s="209"/>
      <c r="CV151" s="208"/>
      <c r="CW151" s="207"/>
      <c r="CX151" s="207"/>
      <c r="CY151" s="207"/>
      <c r="DG151" s="172"/>
      <c r="GQ151" s="172"/>
      <c r="GR151" s="172"/>
      <c r="GS151" s="172"/>
      <c r="GT151" s="172"/>
      <c r="GW151" s="172"/>
    </row>
    <row r="152" spans="3:205">
      <c r="C152" s="194"/>
      <c r="D152" s="194"/>
      <c r="E152" s="194"/>
      <c r="F152" s="194"/>
      <c r="G152" s="194"/>
      <c r="H152" s="194"/>
      <c r="I152" s="194"/>
      <c r="J152" s="194"/>
      <c r="K152" s="258"/>
      <c r="L152" s="258"/>
      <c r="M152" s="211"/>
      <c r="N152" s="211"/>
      <c r="O152" s="211"/>
      <c r="P152" s="199"/>
      <c r="Q152" s="199"/>
      <c r="R152" s="199"/>
      <c r="S152" s="199"/>
      <c r="T152" s="199"/>
      <c r="U152" s="199"/>
      <c r="V152" s="199"/>
      <c r="W152" s="199"/>
      <c r="X152" s="199"/>
      <c r="Y152" s="199"/>
      <c r="Z152" s="198"/>
      <c r="AA152" s="198"/>
      <c r="AB152" s="199"/>
      <c r="AC152" s="199"/>
      <c r="AD152" s="201"/>
      <c r="AE152" s="202"/>
      <c r="AF152" s="202"/>
      <c r="AG152" s="203"/>
      <c r="AH152" s="203"/>
      <c r="AI152" s="203"/>
      <c r="AJ152" s="203"/>
      <c r="AK152" s="203"/>
      <c r="AL152" s="203"/>
      <c r="AM152" s="203"/>
      <c r="AN152" s="203"/>
      <c r="AO152" s="203"/>
      <c r="AP152" s="203"/>
      <c r="AQ152" s="203"/>
      <c r="AR152" s="203"/>
      <c r="AS152" s="203"/>
      <c r="AT152" s="203"/>
      <c r="AU152" s="203"/>
      <c r="AV152" s="203"/>
      <c r="AW152" s="203"/>
      <c r="AX152" s="203"/>
      <c r="AY152" s="203"/>
      <c r="AZ152" s="203"/>
      <c r="BA152" s="203"/>
      <c r="BB152" s="204"/>
      <c r="BC152" s="204"/>
      <c r="BD152" s="204"/>
      <c r="BE152" s="204"/>
      <c r="BF152" s="204"/>
      <c r="BG152" s="204"/>
      <c r="BH152" s="204"/>
      <c r="BI152" s="204"/>
      <c r="BJ152" s="204"/>
      <c r="BK152" s="204"/>
      <c r="BL152" s="204"/>
      <c r="BM152" s="204"/>
      <c r="BN152" s="204"/>
      <c r="BO152" s="204"/>
      <c r="BP152" s="204"/>
      <c r="BQ152" s="204"/>
      <c r="BR152" s="204"/>
      <c r="BS152" s="204"/>
      <c r="BT152" s="204"/>
      <c r="BU152" s="204"/>
      <c r="BV152" s="205"/>
      <c r="BW152" s="205"/>
      <c r="BX152" s="205"/>
      <c r="BY152" s="204"/>
      <c r="BZ152" s="204"/>
      <c r="CA152" s="204"/>
      <c r="CB152" s="205"/>
      <c r="CC152" s="204"/>
      <c r="CD152" s="205"/>
      <c r="CE152" s="204"/>
      <c r="CF152" s="204"/>
      <c r="CG152" s="204"/>
      <c r="CH152" s="206"/>
      <c r="CI152" s="204"/>
      <c r="CJ152" s="204"/>
      <c r="CK152" s="204"/>
      <c r="CL152" s="204"/>
      <c r="CM152" s="204"/>
      <c r="CN152" s="206"/>
      <c r="CO152" s="204"/>
      <c r="CP152" s="204"/>
      <c r="CQ152" s="204"/>
      <c r="CR152" s="207"/>
      <c r="CS152" s="207"/>
      <c r="CT152" s="208"/>
      <c r="CU152" s="209"/>
      <c r="CV152" s="208"/>
      <c r="CW152" s="207"/>
      <c r="CX152" s="207"/>
      <c r="CY152" s="207"/>
      <c r="DG152" s="172"/>
      <c r="GQ152" s="172"/>
      <c r="GR152" s="172"/>
      <c r="GS152" s="172"/>
      <c r="GT152" s="172"/>
      <c r="GW152" s="172"/>
    </row>
    <row r="153" spans="3:205">
      <c r="C153" s="194"/>
      <c r="D153" s="194"/>
      <c r="E153" s="194"/>
      <c r="F153" s="194"/>
      <c r="G153" s="194"/>
      <c r="H153" s="194"/>
      <c r="I153" s="194"/>
      <c r="J153" s="194"/>
      <c r="K153" s="258"/>
      <c r="L153" s="258"/>
      <c r="M153" s="211"/>
      <c r="N153" s="211"/>
      <c r="O153" s="211"/>
      <c r="P153" s="199"/>
      <c r="Q153" s="199"/>
      <c r="R153" s="199"/>
      <c r="S153" s="199"/>
      <c r="T153" s="199"/>
      <c r="U153" s="199"/>
      <c r="V153" s="199"/>
      <c r="W153" s="199"/>
      <c r="X153" s="199"/>
      <c r="Y153" s="199"/>
      <c r="Z153" s="198"/>
      <c r="AA153" s="198"/>
      <c r="AB153" s="199"/>
      <c r="AC153" s="199"/>
      <c r="AD153" s="201"/>
      <c r="AE153" s="202"/>
      <c r="AF153" s="202"/>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4"/>
      <c r="BC153" s="204"/>
      <c r="BD153" s="204"/>
      <c r="BE153" s="204"/>
      <c r="BF153" s="204"/>
      <c r="BG153" s="204"/>
      <c r="BH153" s="204"/>
      <c r="BI153" s="204"/>
      <c r="BJ153" s="204"/>
      <c r="BK153" s="204"/>
      <c r="BL153" s="204"/>
      <c r="BM153" s="204"/>
      <c r="BN153" s="204"/>
      <c r="BO153" s="204"/>
      <c r="BP153" s="204"/>
      <c r="BQ153" s="204"/>
      <c r="BR153" s="204"/>
      <c r="BS153" s="204"/>
      <c r="BT153" s="204"/>
      <c r="BU153" s="204"/>
      <c r="BV153" s="205"/>
      <c r="BW153" s="205"/>
      <c r="BX153" s="205"/>
      <c r="BY153" s="204"/>
      <c r="BZ153" s="204"/>
      <c r="CA153" s="204"/>
      <c r="CB153" s="205"/>
      <c r="CC153" s="204"/>
      <c r="CD153" s="205"/>
      <c r="CE153" s="204"/>
      <c r="CF153" s="204"/>
      <c r="CG153" s="204"/>
      <c r="CH153" s="206"/>
      <c r="CI153" s="204"/>
      <c r="CJ153" s="204"/>
      <c r="CK153" s="204"/>
      <c r="CL153" s="204"/>
      <c r="CM153" s="204"/>
      <c r="CN153" s="206"/>
      <c r="CO153" s="204"/>
      <c r="CP153" s="204"/>
      <c r="CQ153" s="204"/>
      <c r="CR153" s="207"/>
      <c r="CS153" s="207"/>
      <c r="CT153" s="208"/>
      <c r="CU153" s="209"/>
      <c r="CV153" s="208"/>
      <c r="CW153" s="207"/>
      <c r="CX153" s="207"/>
      <c r="CY153" s="207"/>
      <c r="DG153" s="172"/>
      <c r="GQ153" s="172"/>
      <c r="GR153" s="172"/>
      <c r="GS153" s="172"/>
      <c r="GT153" s="172"/>
      <c r="GW153" s="172"/>
    </row>
    <row r="154" spans="3:205">
      <c r="C154" s="194"/>
      <c r="D154" s="194"/>
      <c r="E154" s="194"/>
      <c r="F154" s="194"/>
      <c r="G154" s="194"/>
      <c r="H154" s="194"/>
      <c r="I154" s="194"/>
      <c r="J154" s="194"/>
      <c r="K154" s="258"/>
      <c r="L154" s="258"/>
      <c r="M154" s="211"/>
      <c r="N154" s="211"/>
      <c r="O154" s="211"/>
      <c r="P154" s="199"/>
      <c r="Q154" s="199"/>
      <c r="R154" s="199"/>
      <c r="S154" s="199"/>
      <c r="T154" s="199"/>
      <c r="U154" s="199"/>
      <c r="V154" s="199"/>
      <c r="W154" s="199"/>
      <c r="X154" s="199"/>
      <c r="Y154" s="199"/>
      <c r="Z154" s="198"/>
      <c r="AA154" s="198"/>
      <c r="AB154" s="199"/>
      <c r="AC154" s="199"/>
      <c r="AD154" s="201"/>
      <c r="AE154" s="202"/>
      <c r="AF154" s="202"/>
      <c r="AG154" s="203"/>
      <c r="AH154" s="203"/>
      <c r="AI154" s="203"/>
      <c r="AJ154" s="203"/>
      <c r="AK154" s="203"/>
      <c r="AL154" s="203"/>
      <c r="AM154" s="203"/>
      <c r="AN154" s="203"/>
      <c r="AO154" s="203"/>
      <c r="AP154" s="203"/>
      <c r="AQ154" s="203"/>
      <c r="AR154" s="203"/>
      <c r="AS154" s="203"/>
      <c r="AT154" s="203"/>
      <c r="AU154" s="203"/>
      <c r="AV154" s="203"/>
      <c r="AW154" s="203"/>
      <c r="AX154" s="203"/>
      <c r="AY154" s="203"/>
      <c r="AZ154" s="203"/>
      <c r="BA154" s="203"/>
      <c r="BB154" s="204"/>
      <c r="BC154" s="204"/>
      <c r="BD154" s="204"/>
      <c r="BE154" s="204"/>
      <c r="BF154" s="204"/>
      <c r="BG154" s="204"/>
      <c r="BH154" s="204"/>
      <c r="BI154" s="204"/>
      <c r="BJ154" s="204"/>
      <c r="BK154" s="204"/>
      <c r="BL154" s="204"/>
      <c r="BM154" s="204"/>
      <c r="BN154" s="204"/>
      <c r="BO154" s="204"/>
      <c r="BP154" s="204"/>
      <c r="BQ154" s="204"/>
      <c r="BR154" s="204"/>
      <c r="BS154" s="204"/>
      <c r="BT154" s="204"/>
      <c r="BU154" s="204"/>
      <c r="BV154" s="205"/>
      <c r="BW154" s="205"/>
      <c r="BX154" s="205"/>
      <c r="BY154" s="204"/>
      <c r="BZ154" s="204"/>
      <c r="CA154" s="204"/>
      <c r="CB154" s="205"/>
      <c r="CC154" s="204"/>
      <c r="CD154" s="205"/>
      <c r="CE154" s="204"/>
      <c r="CF154" s="204"/>
      <c r="CG154" s="204"/>
      <c r="CH154" s="206"/>
      <c r="CI154" s="204"/>
      <c r="CJ154" s="204"/>
      <c r="CK154" s="204"/>
      <c r="CL154" s="204"/>
      <c r="CM154" s="204"/>
      <c r="CN154" s="206"/>
      <c r="CO154" s="204"/>
      <c r="CP154" s="204"/>
      <c r="CQ154" s="204"/>
      <c r="CR154" s="207"/>
      <c r="CS154" s="207"/>
      <c r="CT154" s="208"/>
      <c r="CU154" s="209"/>
      <c r="CV154" s="208"/>
      <c r="CW154" s="207"/>
      <c r="CX154" s="207"/>
      <c r="CY154" s="207"/>
      <c r="DG154" s="172"/>
      <c r="GQ154" s="172"/>
      <c r="GR154" s="172"/>
      <c r="GS154" s="172"/>
      <c r="GT154" s="172"/>
      <c r="GW154" s="172"/>
    </row>
    <row r="155" spans="3:205">
      <c r="C155" s="194"/>
      <c r="D155" s="194"/>
      <c r="E155" s="194"/>
      <c r="F155" s="194"/>
      <c r="G155" s="194"/>
      <c r="H155" s="194"/>
      <c r="I155" s="194"/>
      <c r="J155" s="194"/>
      <c r="K155" s="258"/>
      <c r="L155" s="258"/>
      <c r="M155" s="211"/>
      <c r="N155" s="211"/>
      <c r="O155" s="211"/>
      <c r="P155" s="199"/>
      <c r="Q155" s="199"/>
      <c r="R155" s="199"/>
      <c r="S155" s="199"/>
      <c r="T155" s="199"/>
      <c r="U155" s="199"/>
      <c r="V155" s="199"/>
      <c r="W155" s="199"/>
      <c r="X155" s="199"/>
      <c r="Y155" s="199"/>
      <c r="Z155" s="198"/>
      <c r="AA155" s="198"/>
      <c r="AB155" s="199"/>
      <c r="AC155" s="199"/>
      <c r="AD155" s="201"/>
      <c r="AE155" s="202"/>
      <c r="AF155" s="202"/>
      <c r="AG155" s="203"/>
      <c r="AH155" s="203"/>
      <c r="AI155" s="203"/>
      <c r="AJ155" s="203"/>
      <c r="AK155" s="203"/>
      <c r="AL155" s="203"/>
      <c r="AM155" s="203"/>
      <c r="AN155" s="203"/>
      <c r="AO155" s="203"/>
      <c r="AP155" s="203"/>
      <c r="AQ155" s="203"/>
      <c r="AR155" s="203"/>
      <c r="AS155" s="203"/>
      <c r="AT155" s="203"/>
      <c r="AU155" s="203"/>
      <c r="AV155" s="203"/>
      <c r="AW155" s="203"/>
      <c r="AX155" s="203"/>
      <c r="AY155" s="203"/>
      <c r="AZ155" s="203"/>
      <c r="BA155" s="203"/>
      <c r="BB155" s="204"/>
      <c r="BC155" s="204"/>
      <c r="BD155" s="204"/>
      <c r="BE155" s="204"/>
      <c r="BF155" s="204"/>
      <c r="BG155" s="204"/>
      <c r="BH155" s="204"/>
      <c r="BI155" s="204"/>
      <c r="BJ155" s="204"/>
      <c r="BK155" s="204"/>
      <c r="BL155" s="204"/>
      <c r="BM155" s="204"/>
      <c r="BN155" s="204"/>
      <c r="BO155" s="204"/>
      <c r="BP155" s="204"/>
      <c r="BQ155" s="204"/>
      <c r="BR155" s="204"/>
      <c r="BS155" s="204"/>
      <c r="BT155" s="204"/>
      <c r="BU155" s="204"/>
      <c r="BV155" s="205"/>
      <c r="BW155" s="205"/>
      <c r="BX155" s="205"/>
      <c r="BY155" s="204"/>
      <c r="BZ155" s="204"/>
      <c r="CA155" s="204"/>
      <c r="CB155" s="205"/>
      <c r="CC155" s="204"/>
      <c r="CD155" s="205"/>
      <c r="CE155" s="204"/>
      <c r="CF155" s="204"/>
      <c r="CG155" s="204"/>
      <c r="CH155" s="206"/>
      <c r="CI155" s="204"/>
      <c r="CJ155" s="204"/>
      <c r="CK155" s="204"/>
      <c r="CL155" s="204"/>
      <c r="CM155" s="204"/>
      <c r="CN155" s="206"/>
      <c r="CO155" s="204"/>
      <c r="CP155" s="204"/>
      <c r="CQ155" s="204"/>
      <c r="CR155" s="207"/>
      <c r="CS155" s="207"/>
      <c r="CT155" s="208"/>
      <c r="CU155" s="209"/>
      <c r="CV155" s="208"/>
      <c r="CW155" s="207"/>
      <c r="CX155" s="207"/>
      <c r="CY155" s="207"/>
      <c r="DG155" s="172"/>
      <c r="GQ155" s="172"/>
      <c r="GR155" s="172"/>
      <c r="GS155" s="172"/>
      <c r="GT155" s="172"/>
      <c r="GW155" s="172"/>
    </row>
    <row r="156" spans="3:205">
      <c r="C156" s="194"/>
      <c r="D156" s="194"/>
      <c r="E156" s="194"/>
      <c r="F156" s="194"/>
      <c r="G156" s="194"/>
      <c r="H156" s="194"/>
      <c r="I156" s="194"/>
      <c r="J156" s="194"/>
      <c r="K156" s="258"/>
      <c r="L156" s="258"/>
      <c r="M156" s="211"/>
      <c r="N156" s="211"/>
      <c r="O156" s="211"/>
      <c r="P156" s="199"/>
      <c r="Q156" s="199"/>
      <c r="R156" s="199"/>
      <c r="S156" s="199"/>
      <c r="T156" s="199"/>
      <c r="U156" s="199"/>
      <c r="V156" s="199"/>
      <c r="W156" s="199"/>
      <c r="X156" s="199"/>
      <c r="Y156" s="199"/>
      <c r="Z156" s="198"/>
      <c r="AA156" s="198"/>
      <c r="AB156" s="199"/>
      <c r="AC156" s="199"/>
      <c r="AD156" s="201"/>
      <c r="AE156" s="202"/>
      <c r="AF156" s="202"/>
      <c r="AG156" s="203"/>
      <c r="AH156" s="203"/>
      <c r="AI156" s="203"/>
      <c r="AJ156" s="203"/>
      <c r="AK156" s="203"/>
      <c r="AL156" s="203"/>
      <c r="AM156" s="203"/>
      <c r="AN156" s="203"/>
      <c r="AO156" s="203"/>
      <c r="AP156" s="203"/>
      <c r="AQ156" s="203"/>
      <c r="AR156" s="203"/>
      <c r="AS156" s="203"/>
      <c r="AT156" s="203"/>
      <c r="AU156" s="203"/>
      <c r="AV156" s="203"/>
      <c r="AW156" s="203"/>
      <c r="AX156" s="203"/>
      <c r="AY156" s="203"/>
      <c r="AZ156" s="203"/>
      <c r="BA156" s="203"/>
      <c r="BB156" s="204"/>
      <c r="BC156" s="204"/>
      <c r="BD156" s="204"/>
      <c r="BE156" s="204"/>
      <c r="BF156" s="204"/>
      <c r="BG156" s="204"/>
      <c r="BH156" s="204"/>
      <c r="BI156" s="204"/>
      <c r="BJ156" s="204"/>
      <c r="BK156" s="204"/>
      <c r="BL156" s="204"/>
      <c r="BM156" s="204"/>
      <c r="BN156" s="204"/>
      <c r="BO156" s="204"/>
      <c r="BP156" s="204"/>
      <c r="BQ156" s="204"/>
      <c r="BR156" s="204"/>
      <c r="BS156" s="204"/>
      <c r="BT156" s="204"/>
      <c r="BU156" s="204"/>
      <c r="BV156" s="205"/>
      <c r="BW156" s="205"/>
      <c r="BX156" s="205"/>
      <c r="BY156" s="204"/>
      <c r="BZ156" s="204"/>
      <c r="CA156" s="204"/>
      <c r="CB156" s="205"/>
      <c r="CC156" s="204"/>
      <c r="CD156" s="205"/>
      <c r="CE156" s="204"/>
      <c r="CF156" s="204"/>
      <c r="CG156" s="204"/>
      <c r="CH156" s="206"/>
      <c r="CI156" s="204"/>
      <c r="CJ156" s="204"/>
      <c r="CK156" s="204"/>
      <c r="CL156" s="204"/>
      <c r="CM156" s="204"/>
      <c r="CN156" s="206"/>
      <c r="CO156" s="204"/>
      <c r="CP156" s="204"/>
      <c r="CQ156" s="204"/>
      <c r="CR156" s="207"/>
      <c r="CS156" s="207"/>
      <c r="CT156" s="208"/>
      <c r="CU156" s="209"/>
      <c r="CV156" s="208"/>
      <c r="CW156" s="207"/>
      <c r="CX156" s="207"/>
      <c r="CY156" s="207"/>
      <c r="DG156" s="172"/>
      <c r="GQ156" s="172"/>
      <c r="GR156" s="172"/>
      <c r="GS156" s="172"/>
      <c r="GT156" s="172"/>
      <c r="GW156" s="172"/>
    </row>
    <row r="157" spans="3:205">
      <c r="C157" s="194"/>
      <c r="D157" s="194"/>
      <c r="E157" s="194"/>
      <c r="F157" s="194"/>
      <c r="G157" s="194"/>
      <c r="H157" s="194"/>
      <c r="I157" s="194"/>
      <c r="J157" s="194"/>
      <c r="K157" s="258"/>
      <c r="L157" s="258"/>
      <c r="M157" s="211"/>
      <c r="N157" s="211"/>
      <c r="O157" s="211"/>
      <c r="P157" s="199"/>
      <c r="Q157" s="199"/>
      <c r="R157" s="199"/>
      <c r="S157" s="199"/>
      <c r="T157" s="199"/>
      <c r="U157" s="199"/>
      <c r="V157" s="199"/>
      <c r="W157" s="199"/>
      <c r="X157" s="199"/>
      <c r="Y157" s="199"/>
      <c r="Z157" s="198"/>
      <c r="AA157" s="198"/>
      <c r="AB157" s="199"/>
      <c r="AC157" s="199"/>
      <c r="AD157" s="201"/>
      <c r="AE157" s="202"/>
      <c r="AF157" s="202"/>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4"/>
      <c r="BC157" s="204"/>
      <c r="BD157" s="204"/>
      <c r="BE157" s="204"/>
      <c r="BF157" s="204"/>
      <c r="BG157" s="204"/>
      <c r="BH157" s="204"/>
      <c r="BI157" s="204"/>
      <c r="BJ157" s="204"/>
      <c r="BK157" s="204"/>
      <c r="BL157" s="204"/>
      <c r="BM157" s="204"/>
      <c r="BN157" s="204"/>
      <c r="BO157" s="204"/>
      <c r="BP157" s="204"/>
      <c r="BQ157" s="204"/>
      <c r="BR157" s="204"/>
      <c r="BS157" s="204"/>
      <c r="BT157" s="204"/>
      <c r="BU157" s="204"/>
      <c r="BV157" s="205"/>
      <c r="BW157" s="205"/>
      <c r="BX157" s="205"/>
      <c r="BY157" s="204"/>
      <c r="BZ157" s="204"/>
      <c r="CA157" s="204"/>
      <c r="CB157" s="205"/>
      <c r="CC157" s="204"/>
      <c r="CD157" s="205"/>
      <c r="CE157" s="204"/>
      <c r="CF157" s="204"/>
      <c r="CG157" s="204"/>
      <c r="CH157" s="206"/>
      <c r="CI157" s="204"/>
      <c r="CJ157" s="204"/>
      <c r="CK157" s="204"/>
      <c r="CL157" s="204"/>
      <c r="CM157" s="204"/>
      <c r="CN157" s="206"/>
      <c r="CO157" s="204"/>
      <c r="CP157" s="204"/>
      <c r="CQ157" s="204"/>
      <c r="CR157" s="207"/>
      <c r="CS157" s="207"/>
      <c r="CT157" s="208"/>
      <c r="CU157" s="209"/>
      <c r="CV157" s="208"/>
      <c r="CW157" s="207"/>
      <c r="CX157" s="207"/>
      <c r="CY157" s="207"/>
      <c r="DG157" s="172"/>
      <c r="GQ157" s="172"/>
      <c r="GR157" s="172"/>
      <c r="GS157" s="172"/>
      <c r="GT157" s="172"/>
      <c r="GW157" s="172"/>
    </row>
    <row r="158" spans="3:205">
      <c r="C158" s="194"/>
      <c r="D158" s="194"/>
      <c r="E158" s="194"/>
      <c r="F158" s="194"/>
      <c r="G158" s="194"/>
      <c r="H158" s="194"/>
      <c r="I158" s="194"/>
      <c r="J158" s="194"/>
      <c r="K158" s="258"/>
      <c r="L158" s="258"/>
      <c r="M158" s="211"/>
      <c r="N158" s="211"/>
      <c r="O158" s="211"/>
      <c r="P158" s="199"/>
      <c r="Q158" s="199"/>
      <c r="R158" s="199"/>
      <c r="S158" s="199"/>
      <c r="T158" s="199"/>
      <c r="U158" s="199"/>
      <c r="V158" s="199"/>
      <c r="W158" s="199"/>
      <c r="X158" s="199"/>
      <c r="Y158" s="199"/>
      <c r="Z158" s="198"/>
      <c r="AA158" s="198"/>
      <c r="AB158" s="199"/>
      <c r="AC158" s="199"/>
      <c r="AD158" s="201"/>
      <c r="AE158" s="202"/>
      <c r="AF158" s="202"/>
      <c r="AG158" s="203"/>
      <c r="AH158" s="203"/>
      <c r="AI158" s="203"/>
      <c r="AJ158" s="203"/>
      <c r="AK158" s="203"/>
      <c r="AL158" s="203"/>
      <c r="AM158" s="203"/>
      <c r="AN158" s="203"/>
      <c r="AO158" s="203"/>
      <c r="AP158" s="203"/>
      <c r="AQ158" s="203"/>
      <c r="AR158" s="203"/>
      <c r="AS158" s="203"/>
      <c r="AT158" s="203"/>
      <c r="AU158" s="203"/>
      <c r="AV158" s="203"/>
      <c r="AW158" s="203"/>
      <c r="AX158" s="203"/>
      <c r="AY158" s="203"/>
      <c r="AZ158" s="203"/>
      <c r="BA158" s="203"/>
      <c r="BB158" s="204"/>
      <c r="BC158" s="204"/>
      <c r="BD158" s="204"/>
      <c r="BE158" s="204"/>
      <c r="BF158" s="204"/>
      <c r="BG158" s="204"/>
      <c r="BH158" s="204"/>
      <c r="BI158" s="204"/>
      <c r="BJ158" s="204"/>
      <c r="BK158" s="204"/>
      <c r="BL158" s="204"/>
      <c r="BM158" s="204"/>
      <c r="BN158" s="204"/>
      <c r="BO158" s="204"/>
      <c r="BP158" s="204"/>
      <c r="BQ158" s="204"/>
      <c r="BR158" s="204"/>
      <c r="BS158" s="204"/>
      <c r="BT158" s="204"/>
      <c r="BU158" s="204"/>
      <c r="BV158" s="205"/>
      <c r="BW158" s="205"/>
      <c r="BX158" s="205"/>
      <c r="BY158" s="204"/>
      <c r="BZ158" s="204"/>
      <c r="CA158" s="204"/>
      <c r="CB158" s="205"/>
      <c r="CC158" s="204"/>
      <c r="CD158" s="205"/>
      <c r="CE158" s="204"/>
      <c r="CF158" s="204"/>
      <c r="CG158" s="204"/>
      <c r="CH158" s="206"/>
      <c r="CI158" s="204"/>
      <c r="CJ158" s="204"/>
      <c r="CK158" s="204"/>
      <c r="CL158" s="204"/>
      <c r="CM158" s="204"/>
      <c r="CN158" s="206"/>
      <c r="CO158" s="204"/>
      <c r="CP158" s="204"/>
      <c r="CQ158" s="204"/>
      <c r="CR158" s="207"/>
      <c r="CS158" s="207"/>
      <c r="CT158" s="208"/>
      <c r="CU158" s="209"/>
      <c r="CV158" s="208"/>
      <c r="CW158" s="207"/>
      <c r="CX158" s="207"/>
      <c r="CY158" s="207"/>
      <c r="DG158" s="172"/>
      <c r="GQ158" s="172"/>
      <c r="GR158" s="172"/>
      <c r="GS158" s="172"/>
      <c r="GT158" s="172"/>
      <c r="GW158" s="172"/>
    </row>
    <row r="159" spans="3:205">
      <c r="C159" s="194"/>
      <c r="D159" s="194"/>
      <c r="E159" s="194"/>
      <c r="F159" s="194"/>
      <c r="G159" s="194"/>
      <c r="H159" s="194"/>
      <c r="I159" s="194"/>
      <c r="J159" s="194"/>
      <c r="K159" s="258"/>
      <c r="L159" s="258"/>
      <c r="M159" s="211"/>
      <c r="N159" s="211"/>
      <c r="O159" s="211"/>
      <c r="P159" s="199"/>
      <c r="Q159" s="199"/>
      <c r="R159" s="199"/>
      <c r="S159" s="199"/>
      <c r="T159" s="199"/>
      <c r="U159" s="199"/>
      <c r="V159" s="199"/>
      <c r="W159" s="199"/>
      <c r="X159" s="199"/>
      <c r="Y159" s="199"/>
      <c r="Z159" s="198"/>
      <c r="AA159" s="198"/>
      <c r="AB159" s="199"/>
      <c r="AC159" s="199"/>
      <c r="AD159" s="201"/>
      <c r="AE159" s="202"/>
      <c r="AF159" s="202"/>
      <c r="AG159" s="203"/>
      <c r="AH159" s="203"/>
      <c r="AI159" s="203"/>
      <c r="AJ159" s="203"/>
      <c r="AK159" s="203"/>
      <c r="AL159" s="203"/>
      <c r="AM159" s="203"/>
      <c r="AN159" s="203"/>
      <c r="AO159" s="203"/>
      <c r="AP159" s="203"/>
      <c r="AQ159" s="203"/>
      <c r="AR159" s="203"/>
      <c r="AS159" s="203"/>
      <c r="AT159" s="203"/>
      <c r="AU159" s="203"/>
      <c r="AV159" s="203"/>
      <c r="AW159" s="203"/>
      <c r="AX159" s="203"/>
      <c r="AY159" s="203"/>
      <c r="AZ159" s="203"/>
      <c r="BA159" s="203"/>
      <c r="BB159" s="204"/>
      <c r="BC159" s="204"/>
      <c r="BD159" s="204"/>
      <c r="BE159" s="204"/>
      <c r="BF159" s="204"/>
      <c r="BG159" s="204"/>
      <c r="BH159" s="204"/>
      <c r="BI159" s="204"/>
      <c r="BJ159" s="204"/>
      <c r="BK159" s="204"/>
      <c r="BL159" s="204"/>
      <c r="BM159" s="204"/>
      <c r="BN159" s="204"/>
      <c r="BO159" s="204"/>
      <c r="BP159" s="204"/>
      <c r="BQ159" s="204"/>
      <c r="BR159" s="204"/>
      <c r="BS159" s="204"/>
      <c r="BT159" s="204"/>
      <c r="BU159" s="204"/>
      <c r="BV159" s="205"/>
      <c r="BW159" s="205"/>
      <c r="BX159" s="205"/>
      <c r="BY159" s="204"/>
      <c r="BZ159" s="204"/>
      <c r="CA159" s="204"/>
      <c r="CB159" s="205"/>
      <c r="CC159" s="204"/>
      <c r="CD159" s="205"/>
      <c r="CE159" s="204"/>
      <c r="CF159" s="204"/>
      <c r="CG159" s="204"/>
      <c r="CH159" s="206"/>
      <c r="CI159" s="204"/>
      <c r="CJ159" s="204"/>
      <c r="CK159" s="204"/>
      <c r="CL159" s="204"/>
      <c r="CM159" s="204"/>
      <c r="CN159" s="206"/>
      <c r="CO159" s="204"/>
      <c r="CP159" s="204"/>
      <c r="CQ159" s="204"/>
      <c r="CR159" s="207"/>
      <c r="CS159" s="207"/>
      <c r="CT159" s="208"/>
      <c r="CU159" s="209"/>
      <c r="CV159" s="208"/>
      <c r="CW159" s="207"/>
      <c r="CX159" s="207"/>
      <c r="CY159" s="207"/>
      <c r="DG159" s="172"/>
      <c r="GQ159" s="172"/>
      <c r="GR159" s="172"/>
      <c r="GS159" s="172"/>
      <c r="GT159" s="172"/>
      <c r="GW159" s="172"/>
    </row>
    <row r="160" spans="3:205">
      <c r="C160" s="194"/>
      <c r="D160" s="194"/>
      <c r="E160" s="194"/>
      <c r="F160" s="194"/>
      <c r="G160" s="194"/>
      <c r="H160" s="194"/>
      <c r="I160" s="194"/>
      <c r="J160" s="194"/>
      <c r="K160" s="258"/>
      <c r="L160" s="258"/>
      <c r="M160" s="211"/>
      <c r="N160" s="211"/>
      <c r="O160" s="211"/>
      <c r="P160" s="199"/>
      <c r="Q160" s="199"/>
      <c r="R160" s="199"/>
      <c r="S160" s="199"/>
      <c r="T160" s="199"/>
      <c r="U160" s="199"/>
      <c r="V160" s="199"/>
      <c r="W160" s="199"/>
      <c r="X160" s="199"/>
      <c r="Y160" s="199"/>
      <c r="Z160" s="198"/>
      <c r="AA160" s="198"/>
      <c r="AB160" s="199"/>
      <c r="AC160" s="199"/>
      <c r="AD160" s="201"/>
      <c r="AE160" s="202"/>
      <c r="AF160" s="202"/>
      <c r="AG160" s="203"/>
      <c r="AH160" s="203"/>
      <c r="AI160" s="203"/>
      <c r="AJ160" s="203"/>
      <c r="AK160" s="203"/>
      <c r="AL160" s="203"/>
      <c r="AM160" s="203"/>
      <c r="AN160" s="203"/>
      <c r="AO160" s="203"/>
      <c r="AP160" s="203"/>
      <c r="AQ160" s="203"/>
      <c r="AR160" s="203"/>
      <c r="AS160" s="203"/>
      <c r="AT160" s="203"/>
      <c r="AU160" s="203"/>
      <c r="AV160" s="203"/>
      <c r="AW160" s="203"/>
      <c r="AX160" s="203"/>
      <c r="AY160" s="203"/>
      <c r="AZ160" s="203"/>
      <c r="BA160" s="203"/>
      <c r="BB160" s="204"/>
      <c r="BC160" s="204"/>
      <c r="BD160" s="204"/>
      <c r="BE160" s="204"/>
      <c r="BF160" s="204"/>
      <c r="BG160" s="204"/>
      <c r="BH160" s="204"/>
      <c r="BI160" s="204"/>
      <c r="BJ160" s="204"/>
      <c r="BK160" s="204"/>
      <c r="BL160" s="204"/>
      <c r="BM160" s="204"/>
      <c r="BN160" s="204"/>
      <c r="BO160" s="204"/>
      <c r="BP160" s="204"/>
      <c r="BQ160" s="204"/>
      <c r="BR160" s="204"/>
      <c r="BS160" s="204"/>
      <c r="BT160" s="204"/>
      <c r="BU160" s="204"/>
      <c r="BV160" s="205"/>
      <c r="BW160" s="205"/>
      <c r="BX160" s="205"/>
      <c r="BY160" s="204"/>
      <c r="BZ160" s="204"/>
      <c r="CA160" s="204"/>
      <c r="CB160" s="205"/>
      <c r="CC160" s="204"/>
      <c r="CD160" s="205"/>
      <c r="CE160" s="204"/>
      <c r="CF160" s="204"/>
      <c r="CG160" s="204"/>
      <c r="CH160" s="206"/>
      <c r="CI160" s="204"/>
      <c r="CJ160" s="204"/>
      <c r="CK160" s="204"/>
      <c r="CL160" s="204"/>
      <c r="CM160" s="204"/>
      <c r="CN160" s="206"/>
      <c r="CO160" s="204"/>
      <c r="CP160" s="204"/>
      <c r="CQ160" s="204"/>
      <c r="CR160" s="207"/>
      <c r="CS160" s="207"/>
      <c r="CT160" s="208"/>
      <c r="CU160" s="209"/>
      <c r="CV160" s="208"/>
      <c r="CW160" s="207"/>
      <c r="CX160" s="207"/>
      <c r="CY160" s="207"/>
      <c r="DG160" s="172"/>
      <c r="GQ160" s="172"/>
      <c r="GR160" s="172"/>
      <c r="GS160" s="172"/>
      <c r="GT160" s="172"/>
      <c r="GW160" s="172"/>
    </row>
    <row r="161" spans="3:205">
      <c r="C161" s="194"/>
      <c r="D161" s="194"/>
      <c r="E161" s="194"/>
      <c r="F161" s="194"/>
      <c r="G161" s="194"/>
      <c r="H161" s="194"/>
      <c r="I161" s="194"/>
      <c r="J161" s="194"/>
      <c r="K161" s="258"/>
      <c r="L161" s="258"/>
      <c r="M161" s="211"/>
      <c r="N161" s="211"/>
      <c r="O161" s="211"/>
      <c r="P161" s="199"/>
      <c r="Q161" s="199"/>
      <c r="R161" s="199"/>
      <c r="S161" s="199"/>
      <c r="T161" s="199"/>
      <c r="U161" s="199"/>
      <c r="V161" s="199"/>
      <c r="W161" s="199"/>
      <c r="X161" s="199"/>
      <c r="Y161" s="199"/>
      <c r="Z161" s="198"/>
      <c r="AA161" s="198"/>
      <c r="AB161" s="199"/>
      <c r="AC161" s="199"/>
      <c r="AD161" s="201"/>
      <c r="AE161" s="202"/>
      <c r="AF161" s="202"/>
      <c r="AG161" s="203"/>
      <c r="AH161" s="203"/>
      <c r="AI161" s="203"/>
      <c r="AJ161" s="203"/>
      <c r="AK161" s="203"/>
      <c r="AL161" s="203"/>
      <c r="AM161" s="203"/>
      <c r="AN161" s="203"/>
      <c r="AO161" s="203"/>
      <c r="AP161" s="203"/>
      <c r="AQ161" s="203"/>
      <c r="AR161" s="203"/>
      <c r="AS161" s="203"/>
      <c r="AT161" s="203"/>
      <c r="AU161" s="203"/>
      <c r="AV161" s="203"/>
      <c r="AW161" s="203"/>
      <c r="AX161" s="203"/>
      <c r="AY161" s="203"/>
      <c r="AZ161" s="203"/>
      <c r="BA161" s="203"/>
      <c r="BB161" s="204"/>
      <c r="BC161" s="204"/>
      <c r="BD161" s="204"/>
      <c r="BE161" s="204"/>
      <c r="BF161" s="204"/>
      <c r="BG161" s="204"/>
      <c r="BH161" s="204"/>
      <c r="BI161" s="204"/>
      <c r="BJ161" s="204"/>
      <c r="BK161" s="204"/>
      <c r="BL161" s="204"/>
      <c r="BM161" s="204"/>
      <c r="BN161" s="204"/>
      <c r="BO161" s="204"/>
      <c r="BP161" s="204"/>
      <c r="BQ161" s="204"/>
      <c r="BR161" s="204"/>
      <c r="BS161" s="204"/>
      <c r="BT161" s="204"/>
      <c r="BU161" s="204"/>
      <c r="BV161" s="205"/>
      <c r="BW161" s="205"/>
      <c r="BX161" s="205"/>
      <c r="BY161" s="204"/>
      <c r="BZ161" s="204"/>
      <c r="CA161" s="204"/>
      <c r="CB161" s="205"/>
      <c r="CC161" s="204"/>
      <c r="CD161" s="205"/>
      <c r="CE161" s="204"/>
      <c r="CF161" s="204"/>
      <c r="CG161" s="204"/>
      <c r="CH161" s="206"/>
      <c r="CI161" s="204"/>
      <c r="CJ161" s="204"/>
      <c r="CK161" s="204"/>
      <c r="CL161" s="204"/>
      <c r="CM161" s="204"/>
      <c r="CN161" s="206"/>
      <c r="CO161" s="204"/>
      <c r="CP161" s="204"/>
      <c r="CQ161" s="204"/>
      <c r="CR161" s="207"/>
      <c r="CS161" s="207"/>
      <c r="CT161" s="208"/>
      <c r="CU161" s="209"/>
      <c r="CV161" s="208"/>
      <c r="CW161" s="207"/>
      <c r="CX161" s="207"/>
      <c r="CY161" s="207"/>
      <c r="DG161" s="172"/>
      <c r="GQ161" s="172"/>
      <c r="GR161" s="172"/>
      <c r="GS161" s="172"/>
      <c r="GT161" s="172"/>
      <c r="GW161" s="172"/>
    </row>
    <row r="162" spans="3:205">
      <c r="C162" s="194"/>
      <c r="D162" s="194"/>
      <c r="E162" s="194"/>
      <c r="F162" s="194"/>
      <c r="G162" s="194"/>
      <c r="H162" s="194"/>
      <c r="I162" s="194"/>
      <c r="J162" s="194"/>
      <c r="K162" s="258"/>
      <c r="L162" s="258"/>
      <c r="M162" s="211"/>
      <c r="N162" s="211"/>
      <c r="O162" s="211"/>
      <c r="P162" s="199"/>
      <c r="Q162" s="199"/>
      <c r="R162" s="199"/>
      <c r="S162" s="199"/>
      <c r="T162" s="199"/>
      <c r="U162" s="199"/>
      <c r="V162" s="199"/>
      <c r="W162" s="199"/>
      <c r="X162" s="199"/>
      <c r="Y162" s="199"/>
      <c r="Z162" s="198"/>
      <c r="AA162" s="198"/>
      <c r="AB162" s="199"/>
      <c r="AC162" s="199"/>
      <c r="AD162" s="201"/>
      <c r="AE162" s="202"/>
      <c r="AF162" s="202"/>
      <c r="AG162" s="203"/>
      <c r="AH162" s="203"/>
      <c r="AI162" s="203"/>
      <c r="AJ162" s="203"/>
      <c r="AK162" s="203"/>
      <c r="AL162" s="203"/>
      <c r="AM162" s="203"/>
      <c r="AN162" s="203"/>
      <c r="AO162" s="203"/>
      <c r="AP162" s="203"/>
      <c r="AQ162" s="203"/>
      <c r="AR162" s="203"/>
      <c r="AS162" s="203"/>
      <c r="AT162" s="203"/>
      <c r="AU162" s="203"/>
      <c r="AV162" s="203"/>
      <c r="AW162" s="203"/>
      <c r="AX162" s="203"/>
      <c r="AY162" s="203"/>
      <c r="AZ162" s="203"/>
      <c r="BA162" s="203"/>
      <c r="BB162" s="204"/>
      <c r="BC162" s="204"/>
      <c r="BD162" s="204"/>
      <c r="BE162" s="204"/>
      <c r="BF162" s="204"/>
      <c r="BG162" s="204"/>
      <c r="BH162" s="204"/>
      <c r="BI162" s="204"/>
      <c r="BJ162" s="204"/>
      <c r="BK162" s="204"/>
      <c r="BL162" s="204"/>
      <c r="BM162" s="204"/>
      <c r="BN162" s="204"/>
      <c r="BO162" s="204"/>
      <c r="BP162" s="204"/>
      <c r="BQ162" s="204"/>
      <c r="BR162" s="204"/>
      <c r="BS162" s="204"/>
      <c r="BT162" s="204"/>
      <c r="BU162" s="204"/>
      <c r="BV162" s="205"/>
      <c r="BW162" s="205"/>
      <c r="BX162" s="205"/>
      <c r="BY162" s="204"/>
      <c r="BZ162" s="204"/>
      <c r="CA162" s="204"/>
      <c r="CB162" s="205"/>
      <c r="CC162" s="204"/>
      <c r="CD162" s="205"/>
      <c r="CE162" s="204"/>
      <c r="CF162" s="204"/>
      <c r="CG162" s="204"/>
      <c r="CH162" s="206"/>
      <c r="CI162" s="204"/>
      <c r="CJ162" s="204"/>
      <c r="CK162" s="204"/>
      <c r="CL162" s="204"/>
      <c r="CM162" s="204"/>
      <c r="CN162" s="206"/>
      <c r="CO162" s="204"/>
      <c r="CP162" s="204"/>
      <c r="CQ162" s="204"/>
      <c r="CR162" s="207"/>
      <c r="CS162" s="207"/>
      <c r="CT162" s="208"/>
      <c r="CU162" s="209"/>
      <c r="CV162" s="208"/>
      <c r="CW162" s="207"/>
      <c r="CX162" s="207"/>
      <c r="CY162" s="207"/>
      <c r="DG162" s="172"/>
      <c r="GQ162" s="172"/>
      <c r="GR162" s="172"/>
      <c r="GS162" s="172"/>
      <c r="GT162" s="172"/>
      <c r="GW162" s="172"/>
    </row>
    <row r="163" spans="3:205">
      <c r="C163" s="194"/>
      <c r="D163" s="194"/>
      <c r="E163" s="194"/>
      <c r="F163" s="194"/>
      <c r="G163" s="194"/>
      <c r="H163" s="194"/>
      <c r="I163" s="194"/>
      <c r="J163" s="194"/>
      <c r="K163" s="258"/>
      <c r="L163" s="258"/>
      <c r="M163" s="211"/>
      <c r="N163" s="211"/>
      <c r="O163" s="211"/>
      <c r="P163" s="199"/>
      <c r="Q163" s="199"/>
      <c r="R163" s="199"/>
      <c r="S163" s="199"/>
      <c r="T163" s="199"/>
      <c r="U163" s="199"/>
      <c r="V163" s="199"/>
      <c r="W163" s="199"/>
      <c r="X163" s="199"/>
      <c r="Y163" s="199"/>
      <c r="Z163" s="198"/>
      <c r="AA163" s="198"/>
      <c r="AB163" s="199"/>
      <c r="AC163" s="199"/>
      <c r="AD163" s="201"/>
      <c r="AE163" s="202"/>
      <c r="AF163" s="202"/>
      <c r="AG163" s="203"/>
      <c r="AH163" s="203"/>
      <c r="AI163" s="203"/>
      <c r="AJ163" s="203"/>
      <c r="AK163" s="203"/>
      <c r="AL163" s="203"/>
      <c r="AM163" s="203"/>
      <c r="AN163" s="203"/>
      <c r="AO163" s="203"/>
      <c r="AP163" s="203"/>
      <c r="AQ163" s="203"/>
      <c r="AR163" s="203"/>
      <c r="AS163" s="203"/>
      <c r="AT163" s="203"/>
      <c r="AU163" s="203"/>
      <c r="AV163" s="203"/>
      <c r="AW163" s="203"/>
      <c r="AX163" s="203"/>
      <c r="AY163" s="203"/>
      <c r="AZ163" s="203"/>
      <c r="BA163" s="203"/>
      <c r="BB163" s="204"/>
      <c r="BC163" s="204"/>
      <c r="BD163" s="204"/>
      <c r="BE163" s="204"/>
      <c r="BF163" s="204"/>
      <c r="BG163" s="204"/>
      <c r="BH163" s="204"/>
      <c r="BI163" s="204"/>
      <c r="BJ163" s="204"/>
      <c r="BK163" s="204"/>
      <c r="BL163" s="204"/>
      <c r="BM163" s="204"/>
      <c r="BN163" s="204"/>
      <c r="BO163" s="204"/>
      <c r="BP163" s="204"/>
      <c r="BQ163" s="204"/>
      <c r="BR163" s="204"/>
      <c r="BS163" s="204"/>
      <c r="BT163" s="204"/>
      <c r="BU163" s="204"/>
      <c r="BV163" s="205"/>
      <c r="BW163" s="205"/>
      <c r="BX163" s="205"/>
      <c r="BY163" s="204"/>
      <c r="BZ163" s="204"/>
      <c r="CA163" s="204"/>
      <c r="CB163" s="205"/>
      <c r="CC163" s="204"/>
      <c r="CD163" s="205"/>
      <c r="CE163" s="204"/>
      <c r="CF163" s="204"/>
      <c r="CG163" s="204"/>
      <c r="CH163" s="206"/>
      <c r="CI163" s="204"/>
      <c r="CJ163" s="204"/>
      <c r="CK163" s="204"/>
      <c r="CL163" s="204"/>
      <c r="CM163" s="204"/>
      <c r="CN163" s="206"/>
      <c r="CO163" s="204"/>
      <c r="CP163" s="204"/>
      <c r="CQ163" s="204"/>
      <c r="CR163" s="207"/>
      <c r="CS163" s="207"/>
      <c r="CT163" s="208"/>
      <c r="CU163" s="209"/>
      <c r="CV163" s="208"/>
      <c r="CW163" s="207"/>
      <c r="CX163" s="207"/>
      <c r="CY163" s="207"/>
      <c r="DG163" s="172"/>
      <c r="GQ163" s="172"/>
      <c r="GR163" s="172"/>
      <c r="GS163" s="172"/>
      <c r="GT163" s="172"/>
      <c r="GW163" s="172"/>
    </row>
    <row r="164" spans="3:205">
      <c r="C164" s="194"/>
      <c r="D164" s="194"/>
      <c r="E164" s="194"/>
      <c r="F164" s="194"/>
      <c r="G164" s="194"/>
      <c r="H164" s="194"/>
      <c r="I164" s="194"/>
      <c r="J164" s="194"/>
      <c r="K164" s="258"/>
      <c r="L164" s="258"/>
      <c r="M164" s="211"/>
      <c r="N164" s="211"/>
      <c r="O164" s="211"/>
      <c r="P164" s="199"/>
      <c r="Q164" s="199"/>
      <c r="R164" s="199"/>
      <c r="S164" s="199"/>
      <c r="T164" s="199"/>
      <c r="U164" s="199"/>
      <c r="V164" s="199"/>
      <c r="W164" s="199"/>
      <c r="X164" s="199"/>
      <c r="Y164" s="199"/>
      <c r="Z164" s="198"/>
      <c r="AA164" s="198"/>
      <c r="AB164" s="199"/>
      <c r="AC164" s="199"/>
      <c r="AD164" s="201"/>
      <c r="AE164" s="202"/>
      <c r="AF164" s="202"/>
      <c r="AG164" s="203"/>
      <c r="AH164" s="203"/>
      <c r="AI164" s="203"/>
      <c r="AJ164" s="203"/>
      <c r="AK164" s="203"/>
      <c r="AL164" s="203"/>
      <c r="AM164" s="203"/>
      <c r="AN164" s="203"/>
      <c r="AO164" s="203"/>
      <c r="AP164" s="203"/>
      <c r="AQ164" s="203"/>
      <c r="AR164" s="203"/>
      <c r="AS164" s="203"/>
      <c r="AT164" s="203"/>
      <c r="AU164" s="203"/>
      <c r="AV164" s="203"/>
      <c r="AW164" s="203"/>
      <c r="AX164" s="203"/>
      <c r="AY164" s="203"/>
      <c r="AZ164" s="203"/>
      <c r="BA164" s="203"/>
      <c r="BB164" s="204"/>
      <c r="BC164" s="204"/>
      <c r="BD164" s="204"/>
      <c r="BE164" s="204"/>
      <c r="BF164" s="204"/>
      <c r="BG164" s="204"/>
      <c r="BH164" s="204"/>
      <c r="BI164" s="204"/>
      <c r="BJ164" s="204"/>
      <c r="BK164" s="204"/>
      <c r="BL164" s="204"/>
      <c r="BM164" s="204"/>
      <c r="BN164" s="204"/>
      <c r="BO164" s="204"/>
      <c r="BP164" s="204"/>
      <c r="BQ164" s="204"/>
      <c r="BR164" s="204"/>
      <c r="BS164" s="204"/>
      <c r="BT164" s="204"/>
      <c r="BU164" s="204"/>
      <c r="BV164" s="205"/>
      <c r="BW164" s="205"/>
      <c r="BX164" s="205"/>
      <c r="BY164" s="204"/>
      <c r="BZ164" s="204"/>
      <c r="CA164" s="204"/>
      <c r="CB164" s="205"/>
      <c r="CC164" s="204"/>
      <c r="CD164" s="205"/>
      <c r="CE164" s="204"/>
      <c r="CF164" s="204"/>
      <c r="CG164" s="204"/>
      <c r="CH164" s="206"/>
      <c r="CI164" s="204"/>
      <c r="CJ164" s="204"/>
      <c r="CK164" s="204"/>
      <c r="CL164" s="204"/>
      <c r="CM164" s="204"/>
      <c r="CN164" s="206"/>
      <c r="CO164" s="204"/>
      <c r="CP164" s="204"/>
      <c r="CQ164" s="204"/>
      <c r="CR164" s="207"/>
      <c r="CS164" s="207"/>
      <c r="CT164" s="208"/>
      <c r="CU164" s="209"/>
      <c r="CV164" s="208"/>
      <c r="CW164" s="207"/>
      <c r="CX164" s="207"/>
      <c r="CY164" s="207"/>
      <c r="DG164" s="172"/>
      <c r="GQ164" s="172"/>
      <c r="GR164" s="172"/>
      <c r="GS164" s="172"/>
      <c r="GT164" s="172"/>
      <c r="GW164" s="172"/>
    </row>
    <row r="165" spans="3:205">
      <c r="C165" s="194"/>
      <c r="D165" s="194"/>
      <c r="E165" s="194"/>
      <c r="F165" s="194"/>
      <c r="G165" s="194"/>
      <c r="H165" s="194"/>
      <c r="I165" s="194"/>
      <c r="J165" s="194"/>
      <c r="K165" s="258"/>
      <c r="L165" s="258"/>
      <c r="M165" s="211"/>
      <c r="N165" s="211"/>
      <c r="O165" s="211"/>
      <c r="P165" s="199"/>
      <c r="Q165" s="199"/>
      <c r="R165" s="199"/>
      <c r="S165" s="199"/>
      <c r="T165" s="199"/>
      <c r="U165" s="199"/>
      <c r="V165" s="199"/>
      <c r="W165" s="199"/>
      <c r="X165" s="199"/>
      <c r="Y165" s="199"/>
      <c r="Z165" s="198"/>
      <c r="AA165" s="198"/>
      <c r="AB165" s="199"/>
      <c r="AC165" s="199"/>
      <c r="AD165" s="201"/>
      <c r="AE165" s="202"/>
      <c r="AF165" s="202"/>
      <c r="AG165" s="203"/>
      <c r="AH165" s="203"/>
      <c r="AI165" s="203"/>
      <c r="AJ165" s="203"/>
      <c r="AK165" s="203"/>
      <c r="AL165" s="203"/>
      <c r="AM165" s="203"/>
      <c r="AN165" s="203"/>
      <c r="AO165" s="203"/>
      <c r="AP165" s="203"/>
      <c r="AQ165" s="203"/>
      <c r="AR165" s="203"/>
      <c r="AS165" s="203"/>
      <c r="AT165" s="203"/>
      <c r="AU165" s="203"/>
      <c r="AV165" s="203"/>
      <c r="AW165" s="203"/>
      <c r="AX165" s="203"/>
      <c r="AY165" s="203"/>
      <c r="AZ165" s="203"/>
      <c r="BA165" s="203"/>
      <c r="BB165" s="204"/>
      <c r="BC165" s="204"/>
      <c r="BD165" s="204"/>
      <c r="BE165" s="204"/>
      <c r="BF165" s="204"/>
      <c r="BG165" s="204"/>
      <c r="BH165" s="204"/>
      <c r="BI165" s="204"/>
      <c r="BJ165" s="204"/>
      <c r="BK165" s="204"/>
      <c r="BL165" s="204"/>
      <c r="BM165" s="204"/>
      <c r="BN165" s="204"/>
      <c r="BO165" s="204"/>
      <c r="BP165" s="204"/>
      <c r="BQ165" s="204"/>
      <c r="BR165" s="204"/>
      <c r="BS165" s="204"/>
      <c r="BT165" s="204"/>
      <c r="BU165" s="204"/>
      <c r="BV165" s="205"/>
      <c r="BW165" s="205"/>
      <c r="BX165" s="205"/>
      <c r="BY165" s="204"/>
      <c r="BZ165" s="204"/>
      <c r="CA165" s="204"/>
      <c r="CB165" s="205"/>
      <c r="CC165" s="204"/>
      <c r="CD165" s="205"/>
      <c r="CE165" s="204"/>
      <c r="CF165" s="204"/>
      <c r="CG165" s="204"/>
      <c r="CH165" s="206"/>
      <c r="CI165" s="204"/>
      <c r="CJ165" s="204"/>
      <c r="CK165" s="204"/>
      <c r="CL165" s="204"/>
      <c r="CM165" s="204"/>
      <c r="CN165" s="206"/>
      <c r="CO165" s="204"/>
      <c r="CP165" s="204"/>
      <c r="CQ165" s="204"/>
      <c r="CR165" s="207"/>
      <c r="CS165" s="207"/>
      <c r="CT165" s="208"/>
      <c r="CU165" s="209"/>
      <c r="CV165" s="208"/>
      <c r="CW165" s="207"/>
      <c r="CX165" s="207"/>
      <c r="CY165" s="207"/>
      <c r="DG165" s="172"/>
      <c r="GQ165" s="172"/>
      <c r="GR165" s="172"/>
      <c r="GS165" s="172"/>
      <c r="GT165" s="172"/>
      <c r="GW165" s="172"/>
    </row>
    <row r="166" spans="3:205">
      <c r="C166" s="194"/>
      <c r="D166" s="194"/>
      <c r="E166" s="194"/>
      <c r="F166" s="194"/>
      <c r="G166" s="194"/>
      <c r="H166" s="194"/>
      <c r="I166" s="194"/>
      <c r="J166" s="194"/>
      <c r="K166" s="258"/>
      <c r="L166" s="258"/>
      <c r="M166" s="211"/>
      <c r="N166" s="211"/>
      <c r="O166" s="211"/>
      <c r="P166" s="199"/>
      <c r="Q166" s="199"/>
      <c r="R166" s="199"/>
      <c r="S166" s="199"/>
      <c r="T166" s="199"/>
      <c r="U166" s="199"/>
      <c r="V166" s="199"/>
      <c r="W166" s="199"/>
      <c r="X166" s="199"/>
      <c r="Y166" s="199"/>
      <c r="Z166" s="198"/>
      <c r="AA166" s="198"/>
      <c r="AB166" s="199"/>
      <c r="AC166" s="199"/>
      <c r="AD166" s="201"/>
      <c r="AE166" s="202"/>
      <c r="AF166" s="202"/>
      <c r="AG166" s="203"/>
      <c r="AH166" s="203"/>
      <c r="AI166" s="203"/>
      <c r="AJ166" s="203"/>
      <c r="AK166" s="203"/>
      <c r="AL166" s="203"/>
      <c r="AM166" s="203"/>
      <c r="AN166" s="203"/>
      <c r="AO166" s="203"/>
      <c r="AP166" s="203"/>
      <c r="AQ166" s="203"/>
      <c r="AR166" s="203"/>
      <c r="AS166" s="203"/>
      <c r="AT166" s="203"/>
      <c r="AU166" s="203"/>
      <c r="AV166" s="203"/>
      <c r="AW166" s="203"/>
      <c r="AX166" s="203"/>
      <c r="AY166" s="203"/>
      <c r="AZ166" s="203"/>
      <c r="BA166" s="203"/>
      <c r="BB166" s="204"/>
      <c r="BC166" s="204"/>
      <c r="BD166" s="204"/>
      <c r="BE166" s="204"/>
      <c r="BF166" s="204"/>
      <c r="BG166" s="204"/>
      <c r="BH166" s="204"/>
      <c r="BI166" s="204"/>
      <c r="BJ166" s="204"/>
      <c r="BK166" s="204"/>
      <c r="BL166" s="204"/>
      <c r="BM166" s="204"/>
      <c r="BN166" s="204"/>
      <c r="BO166" s="204"/>
      <c r="BP166" s="204"/>
      <c r="BQ166" s="204"/>
      <c r="BR166" s="204"/>
      <c r="BS166" s="204"/>
      <c r="BT166" s="204"/>
      <c r="BU166" s="204"/>
      <c r="BV166" s="205"/>
      <c r="BW166" s="205"/>
      <c r="BX166" s="205"/>
      <c r="BY166" s="204"/>
      <c r="BZ166" s="204"/>
      <c r="CA166" s="204"/>
      <c r="CB166" s="205"/>
      <c r="CC166" s="204"/>
      <c r="CD166" s="205"/>
      <c r="CE166" s="204"/>
      <c r="CF166" s="204"/>
      <c r="CG166" s="204"/>
      <c r="CH166" s="206"/>
      <c r="CI166" s="204"/>
      <c r="CJ166" s="204"/>
      <c r="CK166" s="204"/>
      <c r="CL166" s="204"/>
      <c r="CM166" s="204"/>
      <c r="CN166" s="206"/>
      <c r="CO166" s="204"/>
      <c r="CP166" s="204"/>
      <c r="CQ166" s="204"/>
      <c r="CR166" s="207"/>
      <c r="CS166" s="207"/>
      <c r="CT166" s="208"/>
      <c r="CU166" s="209"/>
      <c r="CV166" s="208"/>
      <c r="CW166" s="207"/>
      <c r="CX166" s="207"/>
      <c r="CY166" s="207"/>
      <c r="DG166" s="172"/>
      <c r="GQ166" s="172"/>
      <c r="GR166" s="172"/>
      <c r="GS166" s="172"/>
      <c r="GT166" s="172"/>
      <c r="GW166" s="172"/>
    </row>
    <row r="167" spans="3:205">
      <c r="C167" s="194"/>
      <c r="D167" s="194"/>
      <c r="E167" s="194"/>
      <c r="F167" s="194"/>
      <c r="G167" s="194"/>
      <c r="H167" s="194"/>
      <c r="I167" s="194"/>
      <c r="J167" s="194"/>
      <c r="K167" s="258"/>
      <c r="L167" s="258"/>
      <c r="M167" s="211"/>
      <c r="N167" s="211"/>
      <c r="O167" s="211"/>
      <c r="P167" s="199"/>
      <c r="Q167" s="199"/>
      <c r="R167" s="199"/>
      <c r="S167" s="199"/>
      <c r="T167" s="199"/>
      <c r="U167" s="199"/>
      <c r="V167" s="199"/>
      <c r="W167" s="199"/>
      <c r="X167" s="199"/>
      <c r="Y167" s="199"/>
      <c r="Z167" s="198"/>
      <c r="AA167" s="198"/>
      <c r="AB167" s="199"/>
      <c r="AC167" s="199"/>
      <c r="AD167" s="201"/>
      <c r="AE167" s="202"/>
      <c r="AF167" s="202"/>
      <c r="AG167" s="203"/>
      <c r="AH167" s="203"/>
      <c r="AI167" s="203"/>
      <c r="AJ167" s="203"/>
      <c r="AK167" s="203"/>
      <c r="AL167" s="203"/>
      <c r="AM167" s="203"/>
      <c r="AN167" s="203"/>
      <c r="AO167" s="203"/>
      <c r="AP167" s="203"/>
      <c r="AQ167" s="203"/>
      <c r="AR167" s="203"/>
      <c r="AS167" s="203"/>
      <c r="AT167" s="203"/>
      <c r="AU167" s="203"/>
      <c r="AV167" s="203"/>
      <c r="AW167" s="203"/>
      <c r="AX167" s="203"/>
      <c r="AY167" s="203"/>
      <c r="AZ167" s="203"/>
      <c r="BA167" s="203"/>
      <c r="BB167" s="204"/>
      <c r="BC167" s="204"/>
      <c r="BD167" s="204"/>
      <c r="BE167" s="204"/>
      <c r="BF167" s="204"/>
      <c r="BG167" s="204"/>
      <c r="BH167" s="204"/>
      <c r="BI167" s="204"/>
      <c r="BJ167" s="204"/>
      <c r="BK167" s="204"/>
      <c r="BL167" s="204"/>
      <c r="BM167" s="204"/>
      <c r="BN167" s="204"/>
      <c r="BO167" s="204"/>
      <c r="BP167" s="204"/>
      <c r="BQ167" s="204"/>
      <c r="BR167" s="204"/>
      <c r="BS167" s="204"/>
      <c r="BT167" s="204"/>
      <c r="BU167" s="204"/>
      <c r="BV167" s="205"/>
      <c r="BW167" s="205"/>
      <c r="BX167" s="205"/>
      <c r="BY167" s="204"/>
      <c r="BZ167" s="204"/>
      <c r="CA167" s="204"/>
      <c r="CB167" s="205"/>
      <c r="CC167" s="204"/>
      <c r="CD167" s="205"/>
      <c r="CE167" s="204"/>
      <c r="CF167" s="204"/>
      <c r="CG167" s="204"/>
      <c r="CH167" s="206"/>
      <c r="CI167" s="204"/>
      <c r="CJ167" s="204"/>
      <c r="CK167" s="204"/>
      <c r="CL167" s="204"/>
      <c r="CM167" s="204"/>
      <c r="CN167" s="206"/>
      <c r="CO167" s="204"/>
      <c r="CP167" s="204"/>
      <c r="CQ167" s="204"/>
      <c r="CR167" s="207"/>
      <c r="CS167" s="207"/>
      <c r="CT167" s="208"/>
      <c r="CU167" s="209"/>
      <c r="CV167" s="208"/>
      <c r="CW167" s="207"/>
      <c r="CX167" s="207"/>
      <c r="CY167" s="207"/>
      <c r="DG167" s="172"/>
      <c r="GQ167" s="172"/>
      <c r="GR167" s="172"/>
      <c r="GS167" s="172"/>
      <c r="GT167" s="172"/>
      <c r="GW167" s="172"/>
    </row>
    <row r="168" spans="3:205">
      <c r="C168" s="194"/>
      <c r="D168" s="194"/>
      <c r="E168" s="194"/>
      <c r="F168" s="194"/>
      <c r="G168" s="194"/>
      <c r="H168" s="194"/>
      <c r="I168" s="194"/>
      <c r="J168" s="194"/>
      <c r="K168" s="258"/>
      <c r="L168" s="258"/>
      <c r="M168" s="211"/>
      <c r="N168" s="211"/>
      <c r="O168" s="211"/>
      <c r="P168" s="199"/>
      <c r="Q168" s="199"/>
      <c r="R168" s="199"/>
      <c r="S168" s="199"/>
      <c r="T168" s="199"/>
      <c r="U168" s="199"/>
      <c r="V168" s="199"/>
      <c r="W168" s="199"/>
      <c r="X168" s="199"/>
      <c r="Y168" s="199"/>
      <c r="Z168" s="198"/>
      <c r="AA168" s="198"/>
      <c r="AB168" s="199"/>
      <c r="AC168" s="199"/>
      <c r="AD168" s="201"/>
      <c r="AE168" s="202"/>
      <c r="AF168" s="202"/>
      <c r="AG168" s="203"/>
      <c r="AH168" s="203"/>
      <c r="AI168" s="203"/>
      <c r="AJ168" s="203"/>
      <c r="AK168" s="203"/>
      <c r="AL168" s="203"/>
      <c r="AM168" s="203"/>
      <c r="AN168" s="203"/>
      <c r="AO168" s="203"/>
      <c r="AP168" s="203"/>
      <c r="AQ168" s="203"/>
      <c r="AR168" s="203"/>
      <c r="AS168" s="203"/>
      <c r="AT168" s="203"/>
      <c r="AU168" s="203"/>
      <c r="AV168" s="203"/>
      <c r="AW168" s="203"/>
      <c r="AX168" s="203"/>
      <c r="AY168" s="203"/>
      <c r="AZ168" s="203"/>
      <c r="BA168" s="203"/>
      <c r="BB168" s="204"/>
      <c r="BC168" s="204"/>
      <c r="BD168" s="204"/>
      <c r="BE168" s="204"/>
      <c r="BF168" s="204"/>
      <c r="BG168" s="204"/>
      <c r="BH168" s="204"/>
      <c r="BI168" s="204"/>
      <c r="BJ168" s="204"/>
      <c r="BK168" s="204"/>
      <c r="BL168" s="204"/>
      <c r="BM168" s="204"/>
      <c r="BN168" s="204"/>
      <c r="BO168" s="204"/>
      <c r="BP168" s="204"/>
      <c r="BQ168" s="204"/>
      <c r="BR168" s="204"/>
      <c r="BS168" s="204"/>
      <c r="BT168" s="204"/>
      <c r="BU168" s="204"/>
      <c r="BV168" s="205"/>
      <c r="BW168" s="205"/>
      <c r="BX168" s="205"/>
      <c r="BY168" s="204"/>
      <c r="BZ168" s="204"/>
      <c r="CA168" s="204"/>
      <c r="CB168" s="205"/>
      <c r="CC168" s="204"/>
      <c r="CD168" s="205"/>
      <c r="CE168" s="204"/>
      <c r="CF168" s="204"/>
      <c r="CG168" s="204"/>
      <c r="CH168" s="206"/>
      <c r="CI168" s="204"/>
      <c r="CJ168" s="204"/>
      <c r="CK168" s="204"/>
      <c r="CL168" s="204"/>
      <c r="CM168" s="204"/>
      <c r="CN168" s="206"/>
      <c r="CO168" s="204"/>
      <c r="CP168" s="204"/>
      <c r="CQ168" s="204"/>
      <c r="CR168" s="207"/>
      <c r="CS168" s="207"/>
      <c r="CT168" s="208"/>
      <c r="CU168" s="209"/>
      <c r="CV168" s="208"/>
      <c r="CW168" s="207"/>
      <c r="CX168" s="207"/>
      <c r="CY168" s="207"/>
      <c r="DG168" s="172"/>
      <c r="GQ168" s="172"/>
      <c r="GR168" s="172"/>
      <c r="GS168" s="172"/>
      <c r="GT168" s="172"/>
      <c r="GW168" s="172"/>
    </row>
    <row r="169" spans="3:205">
      <c r="C169" s="194"/>
      <c r="D169" s="194"/>
      <c r="E169" s="194"/>
      <c r="F169" s="194"/>
      <c r="G169" s="194"/>
      <c r="H169" s="194"/>
      <c r="I169" s="194"/>
      <c r="J169" s="194"/>
      <c r="K169" s="258"/>
      <c r="L169" s="258"/>
      <c r="M169" s="211"/>
      <c r="N169" s="211"/>
      <c r="O169" s="211"/>
      <c r="P169" s="199"/>
      <c r="Q169" s="199"/>
      <c r="R169" s="199"/>
      <c r="S169" s="199"/>
      <c r="T169" s="199"/>
      <c r="U169" s="199"/>
      <c r="V169" s="199"/>
      <c r="W169" s="199"/>
      <c r="X169" s="199"/>
      <c r="Y169" s="199"/>
      <c r="Z169" s="198"/>
      <c r="AA169" s="198"/>
      <c r="AB169" s="199"/>
      <c r="AC169" s="199"/>
      <c r="AD169" s="201"/>
      <c r="AE169" s="202"/>
      <c r="AF169" s="202"/>
      <c r="AG169" s="203"/>
      <c r="AH169" s="203"/>
      <c r="AI169" s="203"/>
      <c r="AJ169" s="203"/>
      <c r="AK169" s="203"/>
      <c r="AL169" s="203"/>
      <c r="AM169" s="203"/>
      <c r="AN169" s="203"/>
      <c r="AO169" s="203"/>
      <c r="AP169" s="203"/>
      <c r="AQ169" s="203"/>
      <c r="AR169" s="203"/>
      <c r="AS169" s="203"/>
      <c r="AT169" s="203"/>
      <c r="AU169" s="203"/>
      <c r="AV169" s="203"/>
      <c r="AW169" s="203"/>
      <c r="AX169" s="203"/>
      <c r="AY169" s="203"/>
      <c r="AZ169" s="203"/>
      <c r="BA169" s="203"/>
      <c r="BB169" s="204"/>
      <c r="BC169" s="204"/>
      <c r="BD169" s="204"/>
      <c r="BE169" s="204"/>
      <c r="BF169" s="204"/>
      <c r="BG169" s="204"/>
      <c r="BH169" s="204"/>
      <c r="BI169" s="204"/>
      <c r="BJ169" s="204"/>
      <c r="BK169" s="204"/>
      <c r="BL169" s="204"/>
      <c r="BM169" s="204"/>
      <c r="BN169" s="204"/>
      <c r="BO169" s="204"/>
      <c r="BP169" s="204"/>
      <c r="BQ169" s="204"/>
      <c r="BR169" s="204"/>
      <c r="BS169" s="204"/>
      <c r="BT169" s="204"/>
      <c r="BU169" s="204"/>
      <c r="BV169" s="205"/>
      <c r="BW169" s="205"/>
      <c r="BX169" s="205"/>
      <c r="BY169" s="204"/>
      <c r="BZ169" s="204"/>
      <c r="CA169" s="204"/>
      <c r="CB169" s="205"/>
      <c r="CC169" s="204"/>
      <c r="CD169" s="205"/>
      <c r="CE169" s="204"/>
      <c r="CF169" s="204"/>
      <c r="CG169" s="204"/>
      <c r="CH169" s="206"/>
      <c r="CI169" s="204"/>
      <c r="CJ169" s="204"/>
      <c r="CK169" s="204"/>
      <c r="CL169" s="204"/>
      <c r="CM169" s="204"/>
      <c r="CN169" s="206"/>
      <c r="CO169" s="204"/>
      <c r="CP169" s="204"/>
      <c r="CQ169" s="204"/>
      <c r="CR169" s="207"/>
      <c r="CS169" s="207"/>
      <c r="CT169" s="208"/>
      <c r="CU169" s="209"/>
      <c r="CV169" s="208"/>
      <c r="CW169" s="207"/>
      <c r="CX169" s="207"/>
      <c r="CY169" s="207"/>
      <c r="DG169" s="172"/>
      <c r="GQ169" s="172"/>
      <c r="GR169" s="172"/>
      <c r="GS169" s="172"/>
      <c r="GT169" s="172"/>
      <c r="GW169" s="172"/>
    </row>
    <row r="170" spans="3:205">
      <c r="C170" s="194"/>
      <c r="D170" s="194"/>
      <c r="E170" s="194"/>
      <c r="F170" s="194"/>
      <c r="G170" s="194"/>
      <c r="H170" s="194"/>
      <c r="I170" s="194"/>
      <c r="J170" s="194"/>
      <c r="K170" s="258"/>
      <c r="L170" s="258"/>
      <c r="M170" s="211"/>
      <c r="N170" s="211"/>
      <c r="O170" s="211"/>
      <c r="P170" s="199"/>
      <c r="Q170" s="199"/>
      <c r="R170" s="199"/>
      <c r="S170" s="199"/>
      <c r="T170" s="199"/>
      <c r="U170" s="199"/>
      <c r="V170" s="199"/>
      <c r="W170" s="199"/>
      <c r="X170" s="199"/>
      <c r="Y170" s="199"/>
      <c r="Z170" s="198"/>
      <c r="AA170" s="198"/>
      <c r="AB170" s="199"/>
      <c r="AC170" s="199"/>
      <c r="AD170" s="201"/>
      <c r="AE170" s="202"/>
      <c r="AF170" s="202"/>
      <c r="AG170" s="203"/>
      <c r="AH170" s="203"/>
      <c r="AI170" s="203"/>
      <c r="AJ170" s="203"/>
      <c r="AK170" s="203"/>
      <c r="AL170" s="203"/>
      <c r="AM170" s="203"/>
      <c r="AN170" s="203"/>
      <c r="AO170" s="203"/>
      <c r="AP170" s="203"/>
      <c r="AQ170" s="203"/>
      <c r="AR170" s="203"/>
      <c r="AS170" s="203"/>
      <c r="AT170" s="203"/>
      <c r="AU170" s="203"/>
      <c r="AV170" s="203"/>
      <c r="AW170" s="203"/>
      <c r="AX170" s="203"/>
      <c r="AY170" s="203"/>
      <c r="AZ170" s="203"/>
      <c r="BA170" s="203"/>
      <c r="BB170" s="204"/>
      <c r="BC170" s="204"/>
      <c r="BD170" s="204"/>
      <c r="BE170" s="204"/>
      <c r="BF170" s="204"/>
      <c r="BG170" s="204"/>
      <c r="BH170" s="204"/>
      <c r="BI170" s="204"/>
      <c r="BJ170" s="204"/>
      <c r="BK170" s="204"/>
      <c r="BL170" s="204"/>
      <c r="BM170" s="204"/>
      <c r="BN170" s="204"/>
      <c r="BO170" s="204"/>
      <c r="BP170" s="204"/>
      <c r="BQ170" s="204"/>
      <c r="BR170" s="204"/>
      <c r="BS170" s="204"/>
      <c r="BT170" s="204"/>
      <c r="BU170" s="204"/>
      <c r="BV170" s="205"/>
      <c r="BW170" s="205"/>
      <c r="BX170" s="205"/>
      <c r="BY170" s="204"/>
      <c r="BZ170" s="204"/>
      <c r="CA170" s="204"/>
      <c r="CB170" s="205"/>
      <c r="CC170" s="204"/>
      <c r="CD170" s="205"/>
      <c r="CE170" s="204"/>
      <c r="CF170" s="204"/>
      <c r="CG170" s="204"/>
      <c r="CH170" s="206"/>
      <c r="CI170" s="204"/>
      <c r="CJ170" s="204"/>
      <c r="CK170" s="204"/>
      <c r="CL170" s="204"/>
      <c r="CM170" s="204"/>
      <c r="CN170" s="206"/>
      <c r="CO170" s="204"/>
      <c r="CP170" s="204"/>
      <c r="CQ170" s="204"/>
      <c r="CR170" s="207"/>
      <c r="CS170" s="207"/>
      <c r="CT170" s="208"/>
      <c r="CU170" s="209"/>
      <c r="CV170" s="208"/>
      <c r="CW170" s="207"/>
      <c r="CX170" s="207"/>
      <c r="CY170" s="207"/>
      <c r="DG170" s="172"/>
      <c r="GQ170" s="172"/>
      <c r="GR170" s="172"/>
      <c r="GS170" s="172"/>
      <c r="GT170" s="172"/>
      <c r="GW170" s="172"/>
    </row>
    <row r="171" spans="3:205">
      <c r="C171" s="194"/>
      <c r="D171" s="194"/>
      <c r="E171" s="194"/>
      <c r="F171" s="194"/>
      <c r="G171" s="194"/>
      <c r="H171" s="194"/>
      <c r="I171" s="194"/>
      <c r="J171" s="194"/>
      <c r="K171" s="258"/>
      <c r="L171" s="258"/>
      <c r="M171" s="211"/>
      <c r="N171" s="211"/>
      <c r="O171" s="211"/>
      <c r="P171" s="199"/>
      <c r="Q171" s="199"/>
      <c r="R171" s="199"/>
      <c r="S171" s="199"/>
      <c r="T171" s="199"/>
      <c r="U171" s="199"/>
      <c r="V171" s="199"/>
      <c r="W171" s="199"/>
      <c r="X171" s="199"/>
      <c r="Y171" s="199"/>
      <c r="Z171" s="198"/>
      <c r="AA171" s="198"/>
      <c r="AB171" s="199"/>
      <c r="AC171" s="199"/>
      <c r="AD171" s="201"/>
      <c r="AE171" s="202"/>
      <c r="AF171" s="202"/>
      <c r="AG171" s="203"/>
      <c r="AH171" s="203"/>
      <c r="AI171" s="203"/>
      <c r="AJ171" s="203"/>
      <c r="AK171" s="203"/>
      <c r="AL171" s="203"/>
      <c r="AM171" s="203"/>
      <c r="AN171" s="203"/>
      <c r="AO171" s="203"/>
      <c r="AP171" s="203"/>
      <c r="AQ171" s="203"/>
      <c r="AR171" s="203"/>
      <c r="AS171" s="203"/>
      <c r="AT171" s="203"/>
      <c r="AU171" s="203"/>
      <c r="AV171" s="203"/>
      <c r="AW171" s="203"/>
      <c r="AX171" s="203"/>
      <c r="AY171" s="203"/>
      <c r="AZ171" s="203"/>
      <c r="BA171" s="203"/>
      <c r="BB171" s="204"/>
      <c r="BC171" s="204"/>
      <c r="BD171" s="204"/>
      <c r="BE171" s="204"/>
      <c r="BF171" s="204"/>
      <c r="BG171" s="204"/>
      <c r="BH171" s="204"/>
      <c r="BI171" s="204"/>
      <c r="BJ171" s="204"/>
      <c r="BK171" s="204"/>
      <c r="BL171" s="204"/>
      <c r="BM171" s="204"/>
      <c r="BN171" s="204"/>
      <c r="BO171" s="204"/>
      <c r="BP171" s="204"/>
      <c r="BQ171" s="204"/>
      <c r="BR171" s="204"/>
      <c r="BS171" s="204"/>
      <c r="BT171" s="204"/>
      <c r="BU171" s="204"/>
      <c r="BV171" s="205"/>
      <c r="BW171" s="205"/>
      <c r="BX171" s="205"/>
      <c r="BY171" s="204"/>
      <c r="BZ171" s="204"/>
      <c r="CA171" s="204"/>
      <c r="CB171" s="205"/>
      <c r="CC171" s="204"/>
      <c r="CD171" s="205"/>
      <c r="CE171" s="204"/>
      <c r="CF171" s="204"/>
      <c r="CG171" s="204"/>
      <c r="CH171" s="206"/>
      <c r="CI171" s="204"/>
      <c r="CJ171" s="204"/>
      <c r="CK171" s="204"/>
      <c r="CL171" s="204"/>
      <c r="CM171" s="204"/>
      <c r="CN171" s="206"/>
      <c r="CO171" s="204"/>
      <c r="CP171" s="204"/>
      <c r="CQ171" s="204"/>
      <c r="CR171" s="207"/>
      <c r="CS171" s="207"/>
      <c r="CT171" s="208"/>
      <c r="CU171" s="209"/>
      <c r="CV171" s="208"/>
      <c r="CW171" s="207"/>
      <c r="CX171" s="207"/>
      <c r="CY171" s="207"/>
      <c r="DG171" s="172"/>
      <c r="GQ171" s="172"/>
      <c r="GR171" s="172"/>
      <c r="GS171" s="172"/>
      <c r="GT171" s="172"/>
      <c r="GW171" s="172"/>
    </row>
    <row r="172" spans="3:205">
      <c r="C172" s="194"/>
      <c r="D172" s="194"/>
      <c r="E172" s="194"/>
      <c r="F172" s="194"/>
      <c r="G172" s="194"/>
      <c r="H172" s="194"/>
      <c r="I172" s="194"/>
      <c r="J172" s="194"/>
      <c r="K172" s="258"/>
      <c r="L172" s="258"/>
      <c r="M172" s="211"/>
      <c r="N172" s="211"/>
      <c r="O172" s="211"/>
      <c r="P172" s="199"/>
      <c r="Q172" s="199"/>
      <c r="R172" s="199"/>
      <c r="S172" s="199"/>
      <c r="T172" s="199"/>
      <c r="U172" s="199"/>
      <c r="V172" s="199"/>
      <c r="W172" s="199"/>
      <c r="X172" s="199"/>
      <c r="Y172" s="199"/>
      <c r="Z172" s="198"/>
      <c r="AA172" s="198"/>
      <c r="AB172" s="199"/>
      <c r="AC172" s="199"/>
      <c r="AD172" s="201"/>
      <c r="AE172" s="202"/>
      <c r="AF172" s="202"/>
      <c r="AG172" s="203"/>
      <c r="AH172" s="203"/>
      <c r="AI172" s="203"/>
      <c r="AJ172" s="203"/>
      <c r="AK172" s="203"/>
      <c r="AL172" s="203"/>
      <c r="AM172" s="203"/>
      <c r="AN172" s="203"/>
      <c r="AO172" s="203"/>
      <c r="AP172" s="203"/>
      <c r="AQ172" s="203"/>
      <c r="AR172" s="203"/>
      <c r="AS172" s="203"/>
      <c r="AT172" s="203"/>
      <c r="AU172" s="203"/>
      <c r="AV172" s="203"/>
      <c r="AW172" s="203"/>
      <c r="AX172" s="203"/>
      <c r="AY172" s="203"/>
      <c r="AZ172" s="203"/>
      <c r="BA172" s="203"/>
      <c r="BB172" s="204"/>
      <c r="BC172" s="204"/>
      <c r="BD172" s="204"/>
      <c r="BE172" s="204"/>
      <c r="BF172" s="204"/>
      <c r="BG172" s="204"/>
      <c r="BH172" s="204"/>
      <c r="BI172" s="204"/>
      <c r="BJ172" s="204"/>
      <c r="BK172" s="204"/>
      <c r="BL172" s="204"/>
      <c r="BM172" s="204"/>
      <c r="BN172" s="204"/>
      <c r="BO172" s="204"/>
      <c r="BP172" s="204"/>
      <c r="BQ172" s="204"/>
      <c r="BR172" s="204"/>
      <c r="BS172" s="204"/>
      <c r="BT172" s="204"/>
      <c r="BU172" s="204"/>
      <c r="BV172" s="205"/>
      <c r="BW172" s="205"/>
      <c r="BX172" s="205"/>
      <c r="BY172" s="204"/>
      <c r="BZ172" s="204"/>
      <c r="CA172" s="204"/>
      <c r="CB172" s="205"/>
      <c r="CC172" s="204"/>
      <c r="CD172" s="205"/>
      <c r="CE172" s="204"/>
      <c r="CF172" s="204"/>
      <c r="CG172" s="204"/>
      <c r="CH172" s="206"/>
      <c r="CI172" s="204"/>
      <c r="CJ172" s="204"/>
      <c r="CK172" s="204"/>
      <c r="CL172" s="204"/>
      <c r="CM172" s="204"/>
      <c r="CN172" s="206"/>
      <c r="CO172" s="204"/>
      <c r="CP172" s="204"/>
      <c r="CQ172" s="204"/>
      <c r="CR172" s="207"/>
      <c r="CS172" s="207"/>
      <c r="CT172" s="208"/>
      <c r="CU172" s="209"/>
      <c r="CV172" s="208"/>
      <c r="CW172" s="207"/>
      <c r="CX172" s="207"/>
      <c r="CY172" s="207"/>
      <c r="DG172" s="172"/>
    </row>
    <row r="173" spans="3:205">
      <c r="C173" s="194"/>
      <c r="D173" s="194"/>
      <c r="E173" s="194"/>
      <c r="F173" s="194"/>
      <c r="G173" s="194"/>
      <c r="H173" s="194"/>
      <c r="I173" s="194"/>
      <c r="J173" s="194"/>
      <c r="K173" s="258"/>
      <c r="L173" s="258"/>
      <c r="M173" s="211"/>
      <c r="N173" s="211"/>
      <c r="O173" s="211"/>
      <c r="P173" s="199"/>
      <c r="Q173" s="199"/>
      <c r="R173" s="199"/>
      <c r="S173" s="199"/>
      <c r="T173" s="199"/>
      <c r="U173" s="199"/>
      <c r="V173" s="199"/>
      <c r="W173" s="199"/>
      <c r="X173" s="199"/>
      <c r="Y173" s="199"/>
      <c r="Z173" s="198"/>
      <c r="AA173" s="198"/>
      <c r="AB173" s="199"/>
      <c r="AC173" s="199"/>
      <c r="AD173" s="201"/>
      <c r="AE173" s="202"/>
      <c r="AF173" s="202"/>
      <c r="AG173" s="203"/>
      <c r="AH173" s="203"/>
      <c r="AI173" s="203"/>
      <c r="AJ173" s="203"/>
      <c r="AK173" s="203"/>
      <c r="AL173" s="203"/>
      <c r="AM173" s="203"/>
      <c r="AN173" s="203"/>
      <c r="AO173" s="203"/>
      <c r="AP173" s="203"/>
      <c r="AQ173" s="203"/>
      <c r="AR173" s="203"/>
      <c r="AS173" s="203"/>
      <c r="AT173" s="203"/>
      <c r="AU173" s="203"/>
      <c r="AV173" s="203"/>
      <c r="AW173" s="203"/>
      <c r="AX173" s="203"/>
      <c r="AY173" s="203"/>
      <c r="AZ173" s="203"/>
      <c r="BA173" s="203"/>
      <c r="BB173" s="204"/>
      <c r="BC173" s="204"/>
      <c r="BD173" s="204"/>
      <c r="BE173" s="204"/>
      <c r="BF173" s="204"/>
      <c r="BG173" s="204"/>
      <c r="BH173" s="204"/>
      <c r="BI173" s="204"/>
      <c r="BJ173" s="204"/>
      <c r="BK173" s="204"/>
      <c r="BL173" s="204"/>
      <c r="BM173" s="204"/>
      <c r="BN173" s="204"/>
      <c r="BO173" s="204"/>
      <c r="BP173" s="204"/>
      <c r="BQ173" s="204"/>
      <c r="BR173" s="204"/>
      <c r="BS173" s="204"/>
      <c r="BT173" s="204"/>
      <c r="BU173" s="204"/>
      <c r="BV173" s="205"/>
      <c r="BW173" s="205"/>
      <c r="BX173" s="205"/>
      <c r="BY173" s="204"/>
      <c r="BZ173" s="204"/>
      <c r="CA173" s="204"/>
      <c r="CB173" s="205"/>
      <c r="CC173" s="204"/>
      <c r="CD173" s="205"/>
      <c r="CE173" s="204"/>
      <c r="CF173" s="204"/>
      <c r="CG173" s="204"/>
      <c r="CH173" s="206"/>
      <c r="CI173" s="204"/>
      <c r="CJ173" s="204"/>
      <c r="CK173" s="204"/>
      <c r="CL173" s="204"/>
      <c r="CM173" s="204"/>
      <c r="CN173" s="206"/>
      <c r="CO173" s="204"/>
      <c r="CP173" s="204"/>
      <c r="CQ173" s="204"/>
      <c r="CR173" s="207"/>
      <c r="CS173" s="207"/>
      <c r="CT173" s="208"/>
      <c r="CU173" s="209"/>
      <c r="CV173" s="208"/>
      <c r="CW173" s="207"/>
      <c r="CX173" s="207"/>
      <c r="CY173" s="207"/>
      <c r="DG173" s="172"/>
    </row>
    <row r="174" spans="3:205">
      <c r="C174" s="194"/>
      <c r="D174" s="194"/>
      <c r="E174" s="194"/>
      <c r="F174" s="194"/>
      <c r="G174" s="194"/>
      <c r="H174" s="194"/>
      <c r="I174" s="194"/>
      <c r="J174" s="194"/>
      <c r="K174" s="258"/>
      <c r="L174" s="258"/>
      <c r="M174" s="211"/>
      <c r="N174" s="211"/>
      <c r="O174" s="211"/>
      <c r="P174" s="199"/>
      <c r="Q174" s="199"/>
      <c r="R174" s="199"/>
      <c r="S174" s="199"/>
      <c r="T174" s="199"/>
      <c r="U174" s="199"/>
      <c r="V174" s="199"/>
      <c r="W174" s="199"/>
      <c r="X174" s="199"/>
      <c r="Y174" s="199"/>
      <c r="Z174" s="198"/>
      <c r="AA174" s="198"/>
      <c r="AB174" s="199"/>
      <c r="AC174" s="199"/>
      <c r="AD174" s="201"/>
      <c r="AE174" s="202"/>
      <c r="AF174" s="202"/>
      <c r="AG174" s="203"/>
      <c r="AH174" s="203"/>
      <c r="AI174" s="203"/>
      <c r="AJ174" s="203"/>
      <c r="AK174" s="203"/>
      <c r="AL174" s="203"/>
      <c r="AM174" s="203"/>
      <c r="AN174" s="203"/>
      <c r="AO174" s="203"/>
      <c r="AP174" s="203"/>
      <c r="AQ174" s="203"/>
      <c r="AR174" s="203"/>
      <c r="AS174" s="203"/>
      <c r="AT174" s="203"/>
      <c r="AU174" s="203"/>
      <c r="AV174" s="203"/>
      <c r="AW174" s="203"/>
      <c r="AX174" s="203"/>
      <c r="AY174" s="203"/>
      <c r="AZ174" s="203"/>
      <c r="BA174" s="203"/>
      <c r="BB174" s="204"/>
      <c r="BC174" s="204"/>
      <c r="BD174" s="204"/>
      <c r="BE174" s="204"/>
      <c r="BF174" s="204"/>
      <c r="BG174" s="204"/>
      <c r="BH174" s="204"/>
      <c r="BI174" s="204"/>
      <c r="BJ174" s="204"/>
      <c r="BK174" s="204"/>
      <c r="BL174" s="204"/>
      <c r="BM174" s="204"/>
      <c r="BN174" s="204"/>
      <c r="BO174" s="204"/>
      <c r="BP174" s="204"/>
      <c r="BQ174" s="204"/>
      <c r="BR174" s="204"/>
      <c r="BS174" s="204"/>
      <c r="BT174" s="204"/>
      <c r="BU174" s="204"/>
      <c r="BV174" s="205"/>
      <c r="BW174" s="205"/>
      <c r="BX174" s="205"/>
      <c r="BY174" s="204"/>
      <c r="BZ174" s="204"/>
      <c r="CA174" s="204"/>
      <c r="CB174" s="205"/>
      <c r="CC174" s="204"/>
      <c r="CD174" s="205"/>
      <c r="CE174" s="204"/>
      <c r="CF174" s="204"/>
      <c r="CG174" s="204"/>
      <c r="CH174" s="206"/>
      <c r="CI174" s="204"/>
      <c r="CJ174" s="204"/>
      <c r="CK174" s="204"/>
      <c r="CL174" s="204"/>
      <c r="CM174" s="204"/>
      <c r="CN174" s="206"/>
      <c r="CO174" s="204"/>
      <c r="CP174" s="204"/>
      <c r="CQ174" s="204"/>
      <c r="CR174" s="207"/>
      <c r="CS174" s="207"/>
      <c r="CT174" s="208"/>
      <c r="CU174" s="209"/>
      <c r="CV174" s="208"/>
      <c r="CW174" s="207"/>
      <c r="CX174" s="207"/>
      <c r="CY174" s="207"/>
      <c r="DG174" s="172"/>
    </row>
    <row r="175" spans="3:205">
      <c r="C175" s="194"/>
      <c r="D175" s="194"/>
      <c r="E175" s="194"/>
      <c r="F175" s="194"/>
      <c r="G175" s="194"/>
      <c r="H175" s="194"/>
      <c r="I175" s="194"/>
      <c r="J175" s="194"/>
      <c r="K175" s="258"/>
      <c r="L175" s="258"/>
      <c r="M175" s="211"/>
      <c r="N175" s="211"/>
      <c r="O175" s="211"/>
      <c r="P175" s="199"/>
      <c r="Q175" s="199"/>
      <c r="R175" s="199"/>
      <c r="S175" s="199"/>
      <c r="T175" s="199"/>
      <c r="U175" s="199"/>
      <c r="V175" s="199"/>
      <c r="W175" s="199"/>
      <c r="X175" s="199"/>
      <c r="Y175" s="199"/>
      <c r="Z175" s="198"/>
      <c r="AA175" s="198"/>
      <c r="AB175" s="199"/>
      <c r="AC175" s="199"/>
      <c r="AD175" s="201"/>
      <c r="AE175" s="202"/>
      <c r="AF175" s="202"/>
      <c r="AG175" s="203"/>
      <c r="AH175" s="203"/>
      <c r="AI175" s="203"/>
      <c r="AJ175" s="203"/>
      <c r="AK175" s="203"/>
      <c r="AL175" s="203"/>
      <c r="AM175" s="203"/>
      <c r="AN175" s="203"/>
      <c r="AO175" s="203"/>
      <c r="AP175" s="203"/>
      <c r="AQ175" s="203"/>
      <c r="AR175" s="203"/>
      <c r="AS175" s="203"/>
      <c r="AT175" s="203"/>
      <c r="AU175" s="203"/>
      <c r="AV175" s="203"/>
      <c r="AW175" s="203"/>
      <c r="AX175" s="203"/>
      <c r="AY175" s="203"/>
      <c r="AZ175" s="203"/>
      <c r="BA175" s="203"/>
      <c r="BB175" s="204"/>
      <c r="BC175" s="204"/>
      <c r="BD175" s="204"/>
      <c r="BE175" s="204"/>
      <c r="BF175" s="204"/>
      <c r="BG175" s="204"/>
      <c r="BH175" s="204"/>
      <c r="BI175" s="204"/>
      <c r="BJ175" s="204"/>
      <c r="BK175" s="204"/>
      <c r="BL175" s="204"/>
      <c r="BM175" s="204"/>
      <c r="BN175" s="204"/>
      <c r="BO175" s="204"/>
      <c r="BP175" s="204"/>
      <c r="BQ175" s="204"/>
      <c r="BR175" s="204"/>
      <c r="BS175" s="204"/>
      <c r="BT175" s="204"/>
      <c r="BU175" s="204"/>
      <c r="BV175" s="205"/>
      <c r="BW175" s="205"/>
      <c r="BX175" s="205"/>
      <c r="BY175" s="204"/>
      <c r="BZ175" s="204"/>
      <c r="CA175" s="204"/>
      <c r="CB175" s="205"/>
      <c r="CC175" s="204"/>
      <c r="CD175" s="205"/>
      <c r="CE175" s="204"/>
      <c r="CF175" s="204"/>
      <c r="CG175" s="204"/>
      <c r="CH175" s="206"/>
      <c r="CI175" s="204"/>
      <c r="CJ175" s="204"/>
      <c r="CK175" s="204"/>
      <c r="CL175" s="204"/>
      <c r="CM175" s="204"/>
      <c r="CN175" s="206"/>
      <c r="CO175" s="204"/>
      <c r="CP175" s="204"/>
      <c r="CQ175" s="204"/>
      <c r="CR175" s="207"/>
      <c r="CS175" s="207"/>
      <c r="CT175" s="208"/>
      <c r="CU175" s="209"/>
      <c r="CV175" s="208"/>
      <c r="CW175" s="207"/>
      <c r="CX175" s="207"/>
      <c r="CY175" s="207"/>
      <c r="DG175" s="172"/>
    </row>
    <row r="176" spans="3:205">
      <c r="C176" s="194"/>
      <c r="D176" s="194"/>
      <c r="E176" s="194"/>
      <c r="F176" s="194"/>
      <c r="G176" s="194"/>
      <c r="H176" s="194"/>
      <c r="I176" s="194"/>
      <c r="J176" s="194"/>
      <c r="K176" s="258"/>
      <c r="L176" s="258"/>
      <c r="M176" s="211"/>
      <c r="N176" s="211"/>
      <c r="O176" s="211"/>
      <c r="P176" s="199"/>
      <c r="Q176" s="199"/>
      <c r="R176" s="199"/>
      <c r="S176" s="199"/>
      <c r="T176" s="199"/>
      <c r="U176" s="199"/>
      <c r="V176" s="199"/>
      <c r="W176" s="199"/>
      <c r="X176" s="199"/>
      <c r="Y176" s="199"/>
      <c r="Z176" s="198"/>
      <c r="AA176" s="198"/>
      <c r="AB176" s="199"/>
      <c r="AC176" s="199"/>
      <c r="AD176" s="201"/>
      <c r="AE176" s="202"/>
      <c r="AF176" s="202"/>
      <c r="AG176" s="203"/>
      <c r="AH176" s="203"/>
      <c r="AI176" s="203"/>
      <c r="AJ176" s="203"/>
      <c r="AK176" s="203"/>
      <c r="AL176" s="203"/>
      <c r="AM176" s="203"/>
      <c r="AN176" s="203"/>
      <c r="AO176" s="203"/>
      <c r="AP176" s="203"/>
      <c r="AQ176" s="203"/>
      <c r="AR176" s="203"/>
      <c r="AS176" s="203"/>
      <c r="AT176" s="203"/>
      <c r="AU176" s="203"/>
      <c r="AV176" s="203"/>
      <c r="AW176" s="203"/>
      <c r="AX176" s="203"/>
      <c r="AY176" s="203"/>
      <c r="AZ176" s="203"/>
      <c r="BA176" s="203"/>
      <c r="BB176" s="204"/>
      <c r="BC176" s="204"/>
      <c r="BD176" s="204"/>
      <c r="BE176" s="204"/>
      <c r="BF176" s="204"/>
      <c r="BG176" s="204"/>
      <c r="BH176" s="204"/>
      <c r="BI176" s="204"/>
      <c r="BJ176" s="204"/>
      <c r="BK176" s="204"/>
      <c r="BL176" s="204"/>
      <c r="BM176" s="204"/>
      <c r="BN176" s="204"/>
      <c r="BO176" s="204"/>
      <c r="BP176" s="204"/>
      <c r="BQ176" s="204"/>
      <c r="BR176" s="204"/>
      <c r="BS176" s="204"/>
      <c r="BT176" s="204"/>
      <c r="BU176" s="204"/>
      <c r="BV176" s="205"/>
      <c r="BW176" s="205"/>
      <c r="BX176" s="205"/>
      <c r="BY176" s="204"/>
      <c r="BZ176" s="204"/>
      <c r="CA176" s="204"/>
      <c r="CB176" s="205"/>
      <c r="CC176" s="204"/>
      <c r="CD176" s="205"/>
      <c r="CE176" s="204"/>
      <c r="CF176" s="204"/>
      <c r="CG176" s="204"/>
      <c r="CH176" s="206"/>
      <c r="CI176" s="204"/>
      <c r="CJ176" s="204"/>
      <c r="CK176" s="204"/>
      <c r="CL176" s="204"/>
      <c r="CM176" s="204"/>
      <c r="CN176" s="206"/>
      <c r="CO176" s="204"/>
      <c r="CP176" s="204"/>
      <c r="CQ176" s="204"/>
      <c r="CR176" s="207"/>
      <c r="CS176" s="207"/>
      <c r="CT176" s="208"/>
      <c r="CU176" s="209"/>
      <c r="CV176" s="208"/>
      <c r="CW176" s="207"/>
      <c r="CX176" s="207"/>
      <c r="CY176" s="207"/>
      <c r="DG176" s="172"/>
    </row>
    <row r="177" spans="3:111">
      <c r="C177" s="194"/>
      <c r="D177" s="194"/>
      <c r="E177" s="194"/>
      <c r="F177" s="194"/>
      <c r="G177" s="194"/>
      <c r="H177" s="194"/>
      <c r="I177" s="194"/>
      <c r="J177" s="194"/>
      <c r="K177" s="258"/>
      <c r="L177" s="258"/>
      <c r="M177" s="211"/>
      <c r="N177" s="211"/>
      <c r="O177" s="211"/>
      <c r="P177" s="199"/>
      <c r="Q177" s="199"/>
      <c r="R177" s="199"/>
      <c r="S177" s="199"/>
      <c r="T177" s="199"/>
      <c r="U177" s="199"/>
      <c r="V177" s="199"/>
      <c r="W177" s="199"/>
      <c r="X177" s="199"/>
      <c r="Y177" s="199"/>
      <c r="Z177" s="198"/>
      <c r="AA177" s="198"/>
      <c r="AB177" s="199"/>
      <c r="AC177" s="199"/>
      <c r="AD177" s="201"/>
      <c r="AE177" s="202"/>
      <c r="AF177" s="202"/>
      <c r="AG177" s="203"/>
      <c r="AH177" s="203"/>
      <c r="AI177" s="203"/>
      <c r="AJ177" s="203"/>
      <c r="AK177" s="203"/>
      <c r="AL177" s="203"/>
      <c r="AM177" s="203"/>
      <c r="AN177" s="203"/>
      <c r="AO177" s="203"/>
      <c r="AP177" s="203"/>
      <c r="AQ177" s="203"/>
      <c r="AR177" s="203"/>
      <c r="AS177" s="203"/>
      <c r="AT177" s="203"/>
      <c r="AU177" s="203"/>
      <c r="AV177" s="203"/>
      <c r="AW177" s="203"/>
      <c r="AX177" s="203"/>
      <c r="AY177" s="203"/>
      <c r="AZ177" s="203"/>
      <c r="BA177" s="203"/>
      <c r="BB177" s="204"/>
      <c r="BC177" s="204"/>
      <c r="BD177" s="204"/>
      <c r="BE177" s="204"/>
      <c r="BF177" s="204"/>
      <c r="BG177" s="204"/>
      <c r="BH177" s="204"/>
      <c r="BI177" s="204"/>
      <c r="BJ177" s="204"/>
      <c r="BK177" s="204"/>
      <c r="BL177" s="204"/>
      <c r="BM177" s="204"/>
      <c r="BN177" s="204"/>
      <c r="BO177" s="204"/>
      <c r="BP177" s="204"/>
      <c r="BQ177" s="204"/>
      <c r="BR177" s="204"/>
      <c r="BS177" s="204"/>
      <c r="BT177" s="204"/>
      <c r="BU177" s="204"/>
      <c r="BV177" s="205"/>
      <c r="BW177" s="205"/>
      <c r="BX177" s="205"/>
      <c r="BY177" s="204"/>
      <c r="BZ177" s="204"/>
      <c r="CA177" s="204"/>
      <c r="CB177" s="205"/>
      <c r="CC177" s="204"/>
      <c r="CD177" s="205"/>
      <c r="CE177" s="204"/>
      <c r="CF177" s="204"/>
      <c r="CG177" s="204"/>
      <c r="CH177" s="206"/>
      <c r="CI177" s="204"/>
      <c r="CJ177" s="204"/>
      <c r="CK177" s="204"/>
      <c r="CL177" s="204"/>
      <c r="CM177" s="204"/>
      <c r="CN177" s="206"/>
      <c r="CO177" s="204"/>
      <c r="CP177" s="204"/>
      <c r="CQ177" s="204"/>
      <c r="CR177" s="207"/>
      <c r="CS177" s="207"/>
      <c r="CT177" s="208"/>
      <c r="CU177" s="209"/>
      <c r="CV177" s="208"/>
      <c r="CW177" s="207"/>
      <c r="CX177" s="207"/>
      <c r="CY177" s="207"/>
      <c r="DG177" s="172"/>
    </row>
    <row r="178" spans="3:111">
      <c r="C178" s="194"/>
      <c r="D178" s="194"/>
      <c r="E178" s="194"/>
      <c r="F178" s="194"/>
      <c r="G178" s="194"/>
      <c r="H178" s="194"/>
      <c r="I178" s="194"/>
      <c r="J178" s="194"/>
      <c r="K178" s="258"/>
      <c r="L178" s="258"/>
      <c r="M178" s="211"/>
      <c r="N178" s="211"/>
      <c r="O178" s="211"/>
      <c r="P178" s="199"/>
      <c r="Q178" s="199"/>
      <c r="R178" s="199"/>
      <c r="S178" s="199"/>
      <c r="T178" s="199"/>
      <c r="U178" s="199"/>
      <c r="V178" s="199"/>
      <c r="W178" s="199"/>
      <c r="X178" s="199"/>
      <c r="Y178" s="199"/>
      <c r="Z178" s="198"/>
      <c r="AA178" s="198"/>
      <c r="AB178" s="199"/>
      <c r="AC178" s="199"/>
      <c r="AD178" s="201"/>
      <c r="AE178" s="202"/>
      <c r="AF178" s="202"/>
      <c r="AG178" s="203"/>
      <c r="AH178" s="203"/>
      <c r="AI178" s="203"/>
      <c r="AJ178" s="203"/>
      <c r="AK178" s="203"/>
      <c r="AL178" s="203"/>
      <c r="AM178" s="203"/>
      <c r="AN178" s="203"/>
      <c r="AO178" s="203"/>
      <c r="AP178" s="203"/>
      <c r="AQ178" s="203"/>
      <c r="AR178" s="203"/>
      <c r="AS178" s="203"/>
      <c r="AT178" s="203"/>
      <c r="AU178" s="203"/>
      <c r="AV178" s="203"/>
      <c r="AW178" s="203"/>
      <c r="AX178" s="203"/>
      <c r="AY178" s="203"/>
      <c r="AZ178" s="203"/>
      <c r="BA178" s="203"/>
      <c r="BB178" s="204"/>
      <c r="BC178" s="204"/>
      <c r="BD178" s="204"/>
      <c r="BE178" s="204"/>
      <c r="BF178" s="204"/>
      <c r="BG178" s="204"/>
      <c r="BH178" s="204"/>
      <c r="BI178" s="204"/>
      <c r="BJ178" s="204"/>
      <c r="BK178" s="204"/>
      <c r="BL178" s="204"/>
      <c r="BM178" s="204"/>
      <c r="BN178" s="204"/>
      <c r="BO178" s="204"/>
      <c r="BP178" s="204"/>
      <c r="BQ178" s="204"/>
      <c r="BR178" s="204"/>
      <c r="BS178" s="204"/>
      <c r="BT178" s="204"/>
      <c r="BU178" s="204"/>
      <c r="BV178" s="205"/>
      <c r="BW178" s="205"/>
      <c r="BX178" s="205"/>
      <c r="BY178" s="204"/>
      <c r="BZ178" s="204"/>
      <c r="CA178" s="204"/>
      <c r="CB178" s="205"/>
      <c r="CC178" s="204"/>
      <c r="CD178" s="205"/>
      <c r="CE178" s="204"/>
      <c r="CF178" s="204"/>
      <c r="CG178" s="204"/>
      <c r="CH178" s="206"/>
      <c r="CI178" s="204"/>
      <c r="CJ178" s="204"/>
      <c r="CK178" s="204"/>
      <c r="CL178" s="204"/>
      <c r="CM178" s="204"/>
      <c r="CN178" s="206"/>
      <c r="CO178" s="204"/>
      <c r="CP178" s="204"/>
      <c r="CQ178" s="204"/>
      <c r="CR178" s="207"/>
      <c r="CS178" s="207"/>
      <c r="CT178" s="208"/>
      <c r="CU178" s="209"/>
      <c r="CV178" s="208"/>
      <c r="CW178" s="207"/>
      <c r="CX178" s="207"/>
      <c r="CY178" s="207"/>
      <c r="DG178" s="172"/>
    </row>
    <row r="179" spans="3:111">
      <c r="C179" s="194"/>
      <c r="D179" s="194"/>
      <c r="E179" s="194"/>
      <c r="F179" s="194"/>
      <c r="G179" s="194"/>
      <c r="H179" s="194"/>
      <c r="I179" s="194"/>
      <c r="J179" s="194"/>
      <c r="K179" s="258"/>
      <c r="L179" s="258"/>
      <c r="M179" s="211"/>
      <c r="N179" s="211"/>
      <c r="O179" s="211"/>
      <c r="P179" s="199"/>
      <c r="Q179" s="199"/>
      <c r="R179" s="199"/>
      <c r="S179" s="199"/>
      <c r="T179" s="199"/>
      <c r="U179" s="199"/>
      <c r="V179" s="199"/>
      <c r="W179" s="199"/>
      <c r="X179" s="199"/>
      <c r="Y179" s="199"/>
      <c r="Z179" s="198"/>
      <c r="AA179" s="198"/>
      <c r="AB179" s="199"/>
      <c r="AC179" s="199"/>
      <c r="AD179" s="201"/>
      <c r="AE179" s="202"/>
      <c r="AF179" s="202"/>
      <c r="AG179" s="203"/>
      <c r="AH179" s="203"/>
      <c r="AI179" s="203"/>
      <c r="AJ179" s="203"/>
      <c r="AK179" s="203"/>
      <c r="AL179" s="203"/>
      <c r="AM179" s="203"/>
      <c r="AN179" s="203"/>
      <c r="AO179" s="203"/>
      <c r="AP179" s="203"/>
      <c r="AQ179" s="203"/>
      <c r="AR179" s="203"/>
      <c r="AS179" s="203"/>
      <c r="AT179" s="203"/>
      <c r="AU179" s="203"/>
      <c r="AV179" s="203"/>
      <c r="AW179" s="203"/>
      <c r="AX179" s="203"/>
      <c r="AY179" s="203"/>
      <c r="AZ179" s="203"/>
      <c r="BA179" s="203"/>
      <c r="BB179" s="204"/>
      <c r="BC179" s="204"/>
      <c r="BD179" s="204"/>
      <c r="BE179" s="204"/>
      <c r="BF179" s="204"/>
      <c r="BG179" s="204"/>
      <c r="BH179" s="204"/>
      <c r="BI179" s="204"/>
      <c r="BJ179" s="204"/>
      <c r="BK179" s="204"/>
      <c r="BL179" s="204"/>
      <c r="BM179" s="204"/>
      <c r="BN179" s="204"/>
      <c r="BO179" s="204"/>
      <c r="BP179" s="204"/>
      <c r="BQ179" s="204"/>
      <c r="BR179" s="204"/>
      <c r="BS179" s="204"/>
      <c r="BT179" s="204"/>
      <c r="BU179" s="204"/>
      <c r="BV179" s="205"/>
      <c r="BW179" s="205"/>
      <c r="BX179" s="205"/>
      <c r="BY179" s="204"/>
      <c r="BZ179" s="204"/>
      <c r="CA179" s="204"/>
      <c r="CB179" s="205"/>
      <c r="CC179" s="204"/>
      <c r="CD179" s="205"/>
      <c r="CE179" s="204"/>
      <c r="CF179" s="204"/>
      <c r="CG179" s="204"/>
      <c r="CH179" s="206"/>
      <c r="CI179" s="204"/>
      <c r="CJ179" s="204"/>
      <c r="CK179" s="204"/>
      <c r="CL179" s="204"/>
      <c r="CM179" s="204"/>
      <c r="CN179" s="206"/>
      <c r="CO179" s="204"/>
      <c r="CP179" s="204"/>
      <c r="CQ179" s="204"/>
      <c r="CR179" s="207"/>
      <c r="CS179" s="207"/>
      <c r="CT179" s="208"/>
      <c r="CU179" s="209"/>
      <c r="CV179" s="208"/>
      <c r="CW179" s="207"/>
      <c r="CX179" s="207"/>
      <c r="CY179" s="207"/>
      <c r="DG179" s="172"/>
    </row>
    <row r="180" spans="3:111">
      <c r="C180" s="194"/>
      <c r="D180" s="194"/>
      <c r="E180" s="194"/>
      <c r="F180" s="194"/>
      <c r="G180" s="194"/>
      <c r="H180" s="194"/>
      <c r="I180" s="194"/>
      <c r="J180" s="194"/>
      <c r="K180" s="258"/>
      <c r="L180" s="258"/>
      <c r="M180" s="211"/>
      <c r="N180" s="211"/>
      <c r="O180" s="211"/>
      <c r="P180" s="199"/>
      <c r="Q180" s="199"/>
      <c r="R180" s="199"/>
      <c r="S180" s="199"/>
      <c r="T180" s="199"/>
      <c r="U180" s="199"/>
      <c r="V180" s="199"/>
      <c r="W180" s="199"/>
      <c r="X180" s="199"/>
      <c r="Y180" s="199"/>
      <c r="Z180" s="198"/>
      <c r="AA180" s="198"/>
      <c r="AB180" s="199"/>
      <c r="AC180" s="199"/>
      <c r="AD180" s="201"/>
      <c r="AE180" s="202"/>
      <c r="AF180" s="202"/>
      <c r="AG180" s="203"/>
      <c r="AH180" s="203"/>
      <c r="AI180" s="203"/>
      <c r="AJ180" s="203"/>
      <c r="AK180" s="203"/>
      <c r="AL180" s="203"/>
      <c r="AM180" s="203"/>
      <c r="AN180" s="203"/>
      <c r="AO180" s="203"/>
      <c r="AP180" s="203"/>
      <c r="AQ180" s="203"/>
      <c r="AR180" s="203"/>
      <c r="AS180" s="203"/>
      <c r="AT180" s="203"/>
      <c r="AU180" s="203"/>
      <c r="AV180" s="203"/>
      <c r="AW180" s="203"/>
      <c r="AX180" s="203"/>
      <c r="AY180" s="203"/>
      <c r="AZ180" s="203"/>
      <c r="BA180" s="203"/>
      <c r="BB180" s="204"/>
      <c r="BC180" s="204"/>
      <c r="BD180" s="204"/>
      <c r="BE180" s="204"/>
      <c r="BF180" s="204"/>
      <c r="BG180" s="204"/>
      <c r="BH180" s="204"/>
      <c r="BI180" s="204"/>
      <c r="BJ180" s="204"/>
      <c r="BK180" s="204"/>
      <c r="BL180" s="204"/>
      <c r="BM180" s="204"/>
      <c r="BN180" s="204"/>
      <c r="BO180" s="204"/>
      <c r="BP180" s="204"/>
      <c r="BQ180" s="204"/>
      <c r="BR180" s="204"/>
      <c r="BS180" s="204"/>
      <c r="BT180" s="204"/>
      <c r="BU180" s="204"/>
      <c r="BV180" s="205"/>
      <c r="BW180" s="205"/>
      <c r="BX180" s="205"/>
      <c r="BY180" s="204"/>
      <c r="BZ180" s="204"/>
      <c r="CA180" s="204"/>
      <c r="CB180" s="205"/>
      <c r="CC180" s="204"/>
      <c r="CD180" s="205"/>
      <c r="CE180" s="204"/>
      <c r="CF180" s="204"/>
      <c r="CG180" s="204"/>
      <c r="CH180" s="206"/>
      <c r="CI180" s="204"/>
      <c r="CJ180" s="204"/>
      <c r="CK180" s="204"/>
      <c r="CL180" s="204"/>
      <c r="CM180" s="204"/>
      <c r="CN180" s="206"/>
      <c r="CO180" s="204"/>
      <c r="CP180" s="204"/>
      <c r="CQ180" s="204"/>
      <c r="CR180" s="207"/>
      <c r="CS180" s="207"/>
      <c r="CT180" s="208"/>
      <c r="CU180" s="209"/>
      <c r="CV180" s="208"/>
      <c r="CW180" s="207"/>
      <c r="CX180" s="207"/>
      <c r="CY180" s="207"/>
      <c r="DG180" s="172"/>
    </row>
    <row r="181" spans="3:111">
      <c r="C181" s="194"/>
      <c r="D181" s="194"/>
      <c r="E181" s="194"/>
      <c r="F181" s="194"/>
      <c r="G181" s="194"/>
      <c r="H181" s="194"/>
      <c r="I181" s="194"/>
      <c r="J181" s="194"/>
      <c r="K181" s="258"/>
      <c r="L181" s="258"/>
      <c r="M181" s="211"/>
      <c r="N181" s="211"/>
      <c r="O181" s="211"/>
      <c r="P181" s="199"/>
      <c r="Q181" s="199"/>
      <c r="R181" s="199"/>
      <c r="S181" s="199"/>
      <c r="T181" s="199"/>
      <c r="U181" s="199"/>
      <c r="V181" s="199"/>
      <c r="W181" s="199"/>
      <c r="X181" s="199"/>
      <c r="Y181" s="199"/>
      <c r="Z181" s="198"/>
      <c r="AA181" s="198"/>
      <c r="AB181" s="199"/>
      <c r="AC181" s="199"/>
      <c r="AD181" s="201"/>
      <c r="AE181" s="202"/>
      <c r="AF181" s="202"/>
      <c r="AG181" s="203"/>
      <c r="AH181" s="203"/>
      <c r="AI181" s="203"/>
      <c r="AJ181" s="203"/>
      <c r="AK181" s="203"/>
      <c r="AL181" s="203"/>
      <c r="AM181" s="203"/>
      <c r="AN181" s="203"/>
      <c r="AO181" s="203"/>
      <c r="AP181" s="203"/>
      <c r="AQ181" s="203"/>
      <c r="AR181" s="203"/>
      <c r="AS181" s="203"/>
      <c r="AT181" s="203"/>
      <c r="AU181" s="203"/>
      <c r="AV181" s="203"/>
      <c r="AW181" s="203"/>
      <c r="AX181" s="203"/>
      <c r="AY181" s="203"/>
      <c r="AZ181" s="203"/>
      <c r="BA181" s="203"/>
      <c r="BB181" s="204"/>
      <c r="BC181" s="204"/>
      <c r="BD181" s="204"/>
      <c r="BE181" s="204"/>
      <c r="BF181" s="204"/>
      <c r="BG181" s="204"/>
      <c r="BH181" s="204"/>
      <c r="BI181" s="204"/>
      <c r="BJ181" s="204"/>
      <c r="BK181" s="204"/>
      <c r="BL181" s="204"/>
      <c r="BM181" s="204"/>
      <c r="BN181" s="204"/>
      <c r="BO181" s="204"/>
      <c r="BP181" s="204"/>
      <c r="BQ181" s="204"/>
      <c r="BR181" s="204"/>
      <c r="BS181" s="204"/>
      <c r="BT181" s="204"/>
      <c r="BU181" s="204"/>
      <c r="BV181" s="205"/>
      <c r="BW181" s="205"/>
      <c r="BX181" s="205"/>
      <c r="BY181" s="204"/>
      <c r="BZ181" s="204"/>
      <c r="CA181" s="204"/>
      <c r="CB181" s="205"/>
      <c r="CC181" s="204"/>
      <c r="CD181" s="205"/>
      <c r="CE181" s="204"/>
      <c r="CF181" s="204"/>
      <c r="CG181" s="204"/>
      <c r="CH181" s="206"/>
      <c r="CI181" s="204"/>
      <c r="CJ181" s="204"/>
      <c r="CK181" s="204"/>
      <c r="CL181" s="204"/>
      <c r="CM181" s="204"/>
      <c r="CN181" s="206"/>
      <c r="CO181" s="204"/>
      <c r="CP181" s="204"/>
      <c r="CQ181" s="204"/>
      <c r="CR181" s="207"/>
      <c r="CS181" s="207"/>
      <c r="CT181" s="208"/>
      <c r="CU181" s="209"/>
      <c r="CV181" s="208"/>
      <c r="CW181" s="207"/>
      <c r="CX181" s="207"/>
      <c r="CY181" s="207"/>
      <c r="DG181" s="172"/>
    </row>
    <row r="182" spans="3:111">
      <c r="C182" s="194"/>
      <c r="D182" s="194"/>
      <c r="E182" s="194"/>
      <c r="F182" s="194"/>
      <c r="G182" s="194"/>
      <c r="H182" s="194"/>
      <c r="I182" s="194"/>
      <c r="J182" s="194"/>
      <c r="K182" s="258"/>
      <c r="L182" s="258"/>
      <c r="M182" s="211"/>
      <c r="N182" s="211"/>
      <c r="O182" s="211"/>
      <c r="P182" s="199"/>
      <c r="Q182" s="199"/>
      <c r="R182" s="199"/>
      <c r="S182" s="199"/>
      <c r="T182" s="199"/>
      <c r="U182" s="199"/>
      <c r="V182" s="199"/>
      <c r="W182" s="199"/>
      <c r="X182" s="199"/>
      <c r="Y182" s="199"/>
      <c r="Z182" s="198"/>
      <c r="AA182" s="198"/>
      <c r="AB182" s="199"/>
      <c r="AC182" s="199"/>
      <c r="AD182" s="201"/>
      <c r="AE182" s="202"/>
      <c r="AF182" s="202"/>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c r="BA182" s="203"/>
      <c r="BB182" s="204"/>
      <c r="BC182" s="204"/>
      <c r="BD182" s="204"/>
      <c r="BE182" s="204"/>
      <c r="BF182" s="204"/>
      <c r="BG182" s="204"/>
      <c r="BH182" s="204"/>
      <c r="BI182" s="204"/>
      <c r="BJ182" s="204"/>
      <c r="BK182" s="204"/>
      <c r="BL182" s="204"/>
      <c r="BM182" s="204"/>
      <c r="BN182" s="204"/>
      <c r="BO182" s="204"/>
      <c r="BP182" s="204"/>
      <c r="BQ182" s="204"/>
      <c r="BR182" s="204"/>
      <c r="BS182" s="204"/>
      <c r="BT182" s="204"/>
      <c r="BU182" s="204"/>
      <c r="BV182" s="205"/>
      <c r="BW182" s="205"/>
      <c r="BX182" s="205"/>
      <c r="BY182" s="204"/>
      <c r="BZ182" s="204"/>
      <c r="CA182" s="204"/>
      <c r="CB182" s="205"/>
      <c r="CC182" s="204"/>
      <c r="CD182" s="205"/>
      <c r="CE182" s="204"/>
      <c r="CF182" s="204"/>
      <c r="CG182" s="204"/>
      <c r="CH182" s="206"/>
      <c r="CI182" s="204"/>
      <c r="CJ182" s="204"/>
      <c r="CK182" s="204"/>
      <c r="CL182" s="204"/>
      <c r="CM182" s="204"/>
      <c r="CN182" s="206"/>
      <c r="CO182" s="204"/>
      <c r="CP182" s="204"/>
      <c r="CQ182" s="204"/>
      <c r="CR182" s="207"/>
      <c r="CS182" s="207"/>
      <c r="CT182" s="208"/>
      <c r="CU182" s="209"/>
      <c r="CV182" s="208"/>
      <c r="CW182" s="207"/>
      <c r="CX182" s="207"/>
      <c r="CY182" s="207"/>
      <c r="DG182" s="172"/>
    </row>
    <row r="183" spans="3:111">
      <c r="C183" s="194"/>
      <c r="D183" s="194"/>
      <c r="E183" s="194"/>
      <c r="F183" s="194"/>
      <c r="G183" s="194"/>
      <c r="H183" s="194"/>
      <c r="I183" s="194"/>
      <c r="J183" s="194"/>
      <c r="K183" s="258"/>
      <c r="L183" s="258"/>
      <c r="M183" s="211"/>
      <c r="N183" s="211"/>
      <c r="O183" s="211"/>
      <c r="P183" s="199"/>
      <c r="Q183" s="199"/>
      <c r="R183" s="199"/>
      <c r="S183" s="199"/>
      <c r="T183" s="199"/>
      <c r="U183" s="199"/>
      <c r="V183" s="199"/>
      <c r="W183" s="199"/>
      <c r="X183" s="199"/>
      <c r="Y183" s="199"/>
      <c r="Z183" s="198"/>
      <c r="AA183" s="198"/>
      <c r="AB183" s="199"/>
      <c r="AC183" s="199"/>
      <c r="AD183" s="201"/>
      <c r="AE183" s="202"/>
      <c r="AF183" s="202"/>
      <c r="AG183" s="203"/>
      <c r="AH183" s="203"/>
      <c r="AI183" s="203"/>
      <c r="AJ183" s="203"/>
      <c r="AK183" s="203"/>
      <c r="AL183" s="203"/>
      <c r="AM183" s="203"/>
      <c r="AN183" s="203"/>
      <c r="AO183" s="203"/>
      <c r="AP183" s="203"/>
      <c r="AQ183" s="203"/>
      <c r="AR183" s="203"/>
      <c r="AS183" s="203"/>
      <c r="AT183" s="203"/>
      <c r="AU183" s="203"/>
      <c r="AV183" s="203"/>
      <c r="AW183" s="203"/>
      <c r="AX183" s="203"/>
      <c r="AY183" s="203"/>
      <c r="AZ183" s="203"/>
      <c r="BA183" s="203"/>
      <c r="BB183" s="204"/>
      <c r="BC183" s="204"/>
      <c r="BD183" s="204"/>
      <c r="BE183" s="204"/>
      <c r="BF183" s="204"/>
      <c r="BG183" s="204"/>
      <c r="BH183" s="204"/>
      <c r="BI183" s="204"/>
      <c r="BJ183" s="204"/>
      <c r="BK183" s="204"/>
      <c r="BL183" s="204"/>
      <c r="BM183" s="204"/>
      <c r="BN183" s="204"/>
      <c r="BO183" s="204"/>
      <c r="BP183" s="204"/>
      <c r="BQ183" s="204"/>
      <c r="BR183" s="204"/>
      <c r="BS183" s="204"/>
      <c r="BT183" s="204"/>
      <c r="BU183" s="204"/>
      <c r="BV183" s="205"/>
      <c r="BW183" s="205"/>
      <c r="BX183" s="205"/>
      <c r="BY183" s="204"/>
      <c r="BZ183" s="204"/>
      <c r="CA183" s="204"/>
      <c r="CB183" s="205"/>
      <c r="CC183" s="204"/>
      <c r="CD183" s="205"/>
      <c r="CE183" s="204"/>
      <c r="CF183" s="204"/>
      <c r="CG183" s="204"/>
      <c r="CH183" s="206"/>
      <c r="CI183" s="204"/>
      <c r="CJ183" s="204"/>
      <c r="CK183" s="204"/>
      <c r="CL183" s="204"/>
      <c r="CM183" s="204"/>
      <c r="CN183" s="206"/>
      <c r="CO183" s="204"/>
      <c r="CP183" s="204"/>
      <c r="CQ183" s="204"/>
      <c r="CR183" s="207"/>
      <c r="CS183" s="207"/>
      <c r="CT183" s="208"/>
      <c r="CU183" s="209"/>
      <c r="CV183" s="208"/>
      <c r="CW183" s="207"/>
      <c r="CX183" s="207"/>
      <c r="CY183" s="207"/>
      <c r="DG183" s="172"/>
    </row>
    <row r="184" spans="3:111">
      <c r="C184" s="194"/>
      <c r="D184" s="194"/>
      <c r="E184" s="194"/>
      <c r="F184" s="194"/>
      <c r="G184" s="194"/>
      <c r="H184" s="194"/>
      <c r="I184" s="194"/>
      <c r="J184" s="194"/>
      <c r="K184" s="258"/>
      <c r="L184" s="258"/>
      <c r="M184" s="211"/>
      <c r="N184" s="211"/>
      <c r="O184" s="211"/>
      <c r="P184" s="199"/>
      <c r="Q184" s="199"/>
      <c r="R184" s="199"/>
      <c r="S184" s="199"/>
      <c r="T184" s="199"/>
      <c r="U184" s="199"/>
      <c r="V184" s="199"/>
      <c r="W184" s="199"/>
      <c r="X184" s="199"/>
      <c r="Y184" s="199"/>
      <c r="Z184" s="198"/>
      <c r="AA184" s="198"/>
      <c r="AB184" s="199"/>
      <c r="AC184" s="199"/>
      <c r="AD184" s="201"/>
      <c r="AE184" s="202"/>
      <c r="AF184" s="202"/>
      <c r="AG184" s="203"/>
      <c r="AH184" s="203"/>
      <c r="AI184" s="203"/>
      <c r="AJ184" s="203"/>
      <c r="AK184" s="203"/>
      <c r="AL184" s="203"/>
      <c r="AM184" s="203"/>
      <c r="AN184" s="203"/>
      <c r="AO184" s="203"/>
      <c r="AP184" s="203"/>
      <c r="AQ184" s="203"/>
      <c r="AR184" s="203"/>
      <c r="AS184" s="203"/>
      <c r="AT184" s="203"/>
      <c r="AU184" s="203"/>
      <c r="AV184" s="203"/>
      <c r="AW184" s="203"/>
      <c r="AX184" s="203"/>
      <c r="AY184" s="203"/>
      <c r="AZ184" s="203"/>
      <c r="BA184" s="203"/>
      <c r="BB184" s="204"/>
      <c r="BC184" s="204"/>
      <c r="BD184" s="204"/>
      <c r="BE184" s="204"/>
      <c r="BF184" s="204"/>
      <c r="BG184" s="204"/>
      <c r="BH184" s="204"/>
      <c r="BI184" s="204"/>
      <c r="BJ184" s="204"/>
      <c r="BK184" s="204"/>
      <c r="BL184" s="204"/>
      <c r="BM184" s="204"/>
      <c r="BN184" s="204"/>
      <c r="BO184" s="204"/>
      <c r="BP184" s="204"/>
      <c r="BQ184" s="204"/>
      <c r="BR184" s="204"/>
      <c r="BS184" s="204"/>
      <c r="BT184" s="204"/>
      <c r="BU184" s="204"/>
      <c r="BV184" s="205"/>
      <c r="BW184" s="205"/>
      <c r="BX184" s="205"/>
      <c r="BY184" s="204"/>
      <c r="BZ184" s="204"/>
      <c r="CA184" s="204"/>
      <c r="CB184" s="205"/>
      <c r="CC184" s="204"/>
      <c r="CD184" s="205"/>
      <c r="CE184" s="204"/>
      <c r="CF184" s="204"/>
      <c r="CG184" s="204"/>
      <c r="CH184" s="206"/>
      <c r="CI184" s="204"/>
      <c r="CJ184" s="204"/>
      <c r="CK184" s="204"/>
      <c r="CL184" s="204"/>
      <c r="CM184" s="204"/>
      <c r="CN184" s="206"/>
      <c r="CO184" s="204"/>
      <c r="CP184" s="204"/>
      <c r="CQ184" s="204"/>
      <c r="CR184" s="207"/>
      <c r="CS184" s="207"/>
      <c r="CT184" s="208"/>
      <c r="CU184" s="209"/>
      <c r="CV184" s="208"/>
      <c r="CW184" s="207"/>
      <c r="CX184" s="207"/>
      <c r="CY184" s="207"/>
      <c r="DG184" s="172"/>
    </row>
    <row r="185" spans="3:111">
      <c r="C185" s="194"/>
      <c r="D185" s="194"/>
      <c r="E185" s="194"/>
      <c r="F185" s="194"/>
      <c r="G185" s="194"/>
      <c r="H185" s="194"/>
      <c r="I185" s="194"/>
      <c r="J185" s="194"/>
      <c r="K185" s="258"/>
      <c r="L185" s="258"/>
      <c r="M185" s="211"/>
      <c r="N185" s="211"/>
      <c r="O185" s="211"/>
      <c r="P185" s="199"/>
      <c r="Q185" s="199"/>
      <c r="R185" s="199"/>
      <c r="S185" s="199"/>
      <c r="T185" s="199"/>
      <c r="U185" s="199"/>
      <c r="V185" s="199"/>
      <c r="W185" s="199"/>
      <c r="X185" s="199"/>
      <c r="Y185" s="199"/>
      <c r="Z185" s="198"/>
      <c r="AA185" s="198"/>
      <c r="AB185" s="199"/>
      <c r="AC185" s="199"/>
      <c r="AD185" s="201"/>
      <c r="AE185" s="202"/>
      <c r="AF185" s="202"/>
      <c r="AG185" s="203"/>
      <c r="AH185" s="203"/>
      <c r="AI185" s="203"/>
      <c r="AJ185" s="203"/>
      <c r="AK185" s="203"/>
      <c r="AL185" s="203"/>
      <c r="AM185" s="203"/>
      <c r="AN185" s="203"/>
      <c r="AO185" s="203"/>
      <c r="AP185" s="203"/>
      <c r="AQ185" s="203"/>
      <c r="AR185" s="203"/>
      <c r="AS185" s="203"/>
      <c r="AT185" s="203"/>
      <c r="AU185" s="203"/>
      <c r="AV185" s="203"/>
      <c r="AW185" s="203"/>
      <c r="AX185" s="203"/>
      <c r="AY185" s="203"/>
      <c r="AZ185" s="203"/>
      <c r="BA185" s="203"/>
      <c r="BB185" s="204"/>
      <c r="BC185" s="204"/>
      <c r="BD185" s="204"/>
      <c r="BE185" s="204"/>
      <c r="BF185" s="204"/>
      <c r="BG185" s="204"/>
      <c r="BH185" s="204"/>
      <c r="BI185" s="204"/>
      <c r="BJ185" s="204"/>
      <c r="BK185" s="204"/>
      <c r="BL185" s="204"/>
      <c r="BM185" s="204"/>
      <c r="BN185" s="204"/>
      <c r="BO185" s="204"/>
      <c r="BP185" s="204"/>
      <c r="BQ185" s="204"/>
      <c r="BR185" s="204"/>
      <c r="BS185" s="204"/>
      <c r="BT185" s="204"/>
      <c r="BU185" s="204"/>
      <c r="BV185" s="205"/>
      <c r="BW185" s="205"/>
      <c r="BX185" s="205"/>
      <c r="BY185" s="204"/>
      <c r="BZ185" s="204"/>
      <c r="CA185" s="204"/>
      <c r="CB185" s="205"/>
      <c r="CC185" s="204"/>
      <c r="CD185" s="205"/>
      <c r="CE185" s="204"/>
      <c r="CF185" s="204"/>
      <c r="CG185" s="204"/>
      <c r="CH185" s="206"/>
      <c r="CI185" s="204"/>
      <c r="CJ185" s="204"/>
      <c r="CK185" s="204"/>
      <c r="CL185" s="204"/>
      <c r="CM185" s="204"/>
      <c r="CN185" s="206"/>
      <c r="CO185" s="204"/>
      <c r="CP185" s="204"/>
      <c r="CQ185" s="204"/>
      <c r="CR185" s="207"/>
      <c r="CS185" s="207"/>
      <c r="CT185" s="208"/>
      <c r="CU185" s="209"/>
      <c r="CV185" s="208"/>
      <c r="CW185" s="207"/>
      <c r="CX185" s="207"/>
      <c r="CY185" s="207"/>
      <c r="DG185" s="172"/>
    </row>
    <row r="186" spans="3:111">
      <c r="C186" s="194"/>
      <c r="D186" s="194"/>
      <c r="E186" s="194"/>
      <c r="F186" s="194"/>
      <c r="G186" s="194"/>
      <c r="H186" s="194"/>
      <c r="I186" s="194"/>
      <c r="J186" s="194"/>
      <c r="K186" s="258"/>
      <c r="L186" s="258"/>
      <c r="M186" s="211"/>
      <c r="N186" s="211"/>
      <c r="O186" s="211"/>
      <c r="P186" s="199"/>
      <c r="Q186" s="199"/>
      <c r="R186" s="199"/>
      <c r="S186" s="199"/>
      <c r="T186" s="199"/>
      <c r="U186" s="199"/>
      <c r="V186" s="199"/>
      <c r="W186" s="199"/>
      <c r="X186" s="199"/>
      <c r="Y186" s="199"/>
      <c r="Z186" s="198"/>
      <c r="AA186" s="198"/>
      <c r="AB186" s="199"/>
      <c r="AC186" s="199"/>
      <c r="AD186" s="201"/>
      <c r="AE186" s="202"/>
      <c r="AF186" s="202"/>
      <c r="AG186" s="203"/>
      <c r="AH186" s="203"/>
      <c r="AI186" s="203"/>
      <c r="AJ186" s="203"/>
      <c r="AK186" s="203"/>
      <c r="AL186" s="203"/>
      <c r="AM186" s="203"/>
      <c r="AN186" s="203"/>
      <c r="AO186" s="203"/>
      <c r="AP186" s="203"/>
      <c r="AQ186" s="203"/>
      <c r="AR186" s="203"/>
      <c r="AS186" s="203"/>
      <c r="AT186" s="203"/>
      <c r="AU186" s="203"/>
      <c r="AV186" s="203"/>
      <c r="AW186" s="203"/>
      <c r="AX186" s="203"/>
      <c r="AY186" s="203"/>
      <c r="AZ186" s="203"/>
      <c r="BA186" s="203"/>
      <c r="BB186" s="204"/>
      <c r="BC186" s="204"/>
      <c r="BD186" s="204"/>
      <c r="BE186" s="204"/>
      <c r="BF186" s="204"/>
      <c r="BG186" s="204"/>
      <c r="BH186" s="204"/>
      <c r="BI186" s="204"/>
      <c r="BJ186" s="204"/>
      <c r="BK186" s="204"/>
      <c r="BL186" s="204"/>
      <c r="BM186" s="204"/>
      <c r="BN186" s="204"/>
      <c r="BO186" s="204"/>
      <c r="BP186" s="204"/>
      <c r="BQ186" s="204"/>
      <c r="BR186" s="204"/>
      <c r="BS186" s="204"/>
      <c r="BT186" s="204"/>
      <c r="BU186" s="204"/>
      <c r="BV186" s="205"/>
      <c r="BW186" s="205"/>
      <c r="BX186" s="205"/>
      <c r="BY186" s="204"/>
      <c r="BZ186" s="204"/>
      <c r="CA186" s="204"/>
      <c r="CB186" s="205"/>
      <c r="CC186" s="204"/>
      <c r="CD186" s="205"/>
      <c r="CE186" s="204"/>
      <c r="CF186" s="204"/>
      <c r="CG186" s="204"/>
      <c r="CH186" s="206"/>
      <c r="CI186" s="204"/>
      <c r="CJ186" s="204"/>
      <c r="CK186" s="204"/>
      <c r="CL186" s="204"/>
      <c r="CM186" s="204"/>
      <c r="CN186" s="206"/>
      <c r="CO186" s="204"/>
      <c r="CP186" s="204"/>
      <c r="CQ186" s="204"/>
      <c r="CR186" s="207"/>
      <c r="CS186" s="207"/>
      <c r="CT186" s="208"/>
      <c r="CU186" s="209"/>
      <c r="CV186" s="208"/>
      <c r="CW186" s="207"/>
      <c r="CX186" s="207"/>
      <c r="CY186" s="207"/>
      <c r="DG186" s="172"/>
    </row>
    <row r="187" spans="3:111">
      <c r="C187" s="194"/>
      <c r="D187" s="194"/>
      <c r="E187" s="194"/>
      <c r="F187" s="194"/>
      <c r="G187" s="194"/>
      <c r="H187" s="194"/>
      <c r="I187" s="194"/>
      <c r="J187" s="194"/>
      <c r="K187" s="258"/>
      <c r="L187" s="258"/>
      <c r="M187" s="211"/>
      <c r="N187" s="211"/>
      <c r="O187" s="211"/>
      <c r="P187" s="199"/>
      <c r="Q187" s="199"/>
      <c r="R187" s="199"/>
      <c r="S187" s="199"/>
      <c r="T187" s="199"/>
      <c r="U187" s="199"/>
      <c r="V187" s="199"/>
      <c r="W187" s="199"/>
      <c r="X187" s="199"/>
      <c r="Y187" s="199"/>
      <c r="Z187" s="198"/>
      <c r="AA187" s="198"/>
      <c r="AB187" s="199"/>
      <c r="AC187" s="199"/>
      <c r="AD187" s="201"/>
      <c r="AE187" s="202"/>
      <c r="AF187" s="202"/>
      <c r="AG187" s="203"/>
      <c r="AH187" s="203"/>
      <c r="AI187" s="203"/>
      <c r="AJ187" s="203"/>
      <c r="AK187" s="203"/>
      <c r="AL187" s="203"/>
      <c r="AM187" s="203"/>
      <c r="AN187" s="203"/>
      <c r="AO187" s="203"/>
      <c r="AP187" s="203"/>
      <c r="AQ187" s="203"/>
      <c r="AR187" s="203"/>
      <c r="AS187" s="203"/>
      <c r="AT187" s="203"/>
      <c r="AU187" s="203"/>
      <c r="AV187" s="203"/>
      <c r="AW187" s="203"/>
      <c r="AX187" s="203"/>
      <c r="AY187" s="203"/>
      <c r="AZ187" s="203"/>
      <c r="BA187" s="203"/>
      <c r="BB187" s="204"/>
      <c r="BC187" s="204"/>
      <c r="BD187" s="204"/>
      <c r="BE187" s="204"/>
      <c r="BF187" s="204"/>
      <c r="BG187" s="204"/>
      <c r="BH187" s="204"/>
      <c r="BI187" s="204"/>
      <c r="BJ187" s="204"/>
      <c r="BK187" s="204"/>
      <c r="BL187" s="204"/>
      <c r="BM187" s="204"/>
      <c r="BN187" s="204"/>
      <c r="BO187" s="204"/>
      <c r="BP187" s="204"/>
      <c r="BQ187" s="204"/>
      <c r="BR187" s="204"/>
      <c r="BS187" s="204"/>
      <c r="BT187" s="204"/>
      <c r="BU187" s="204"/>
      <c r="BV187" s="205"/>
      <c r="BW187" s="205"/>
      <c r="BX187" s="205"/>
      <c r="BY187" s="204"/>
      <c r="BZ187" s="204"/>
      <c r="CA187" s="204"/>
      <c r="CB187" s="205"/>
      <c r="CC187" s="204"/>
      <c r="CD187" s="205"/>
      <c r="CE187" s="204"/>
      <c r="CF187" s="204"/>
      <c r="CG187" s="204"/>
      <c r="CH187" s="206"/>
      <c r="CI187" s="204"/>
      <c r="CJ187" s="204"/>
      <c r="CK187" s="204"/>
      <c r="CL187" s="204"/>
      <c r="CM187" s="204"/>
      <c r="CN187" s="206"/>
      <c r="CO187" s="204"/>
      <c r="CP187" s="204"/>
      <c r="CQ187" s="204"/>
      <c r="CR187" s="207"/>
      <c r="CS187" s="207"/>
      <c r="CT187" s="208"/>
      <c r="CU187" s="209"/>
      <c r="CV187" s="208"/>
      <c r="CW187" s="207"/>
      <c r="CX187" s="207"/>
      <c r="CY187" s="207"/>
      <c r="DG187" s="172"/>
    </row>
    <row r="188" spans="3:111">
      <c r="C188" s="194"/>
      <c r="D188" s="194"/>
      <c r="E188" s="194"/>
      <c r="F188" s="194"/>
      <c r="G188" s="194"/>
      <c r="H188" s="194"/>
      <c r="I188" s="194"/>
      <c r="J188" s="194"/>
      <c r="K188" s="258"/>
      <c r="L188" s="258"/>
      <c r="M188" s="211"/>
      <c r="N188" s="211"/>
      <c r="O188" s="211"/>
      <c r="P188" s="199"/>
      <c r="Q188" s="199"/>
      <c r="R188" s="199"/>
      <c r="S188" s="199"/>
      <c r="T188" s="199"/>
      <c r="U188" s="199"/>
      <c r="V188" s="199"/>
      <c r="W188" s="199"/>
      <c r="X188" s="199"/>
      <c r="Y188" s="199"/>
      <c r="Z188" s="198"/>
      <c r="AA188" s="198"/>
      <c r="AB188" s="199"/>
      <c r="AC188" s="199"/>
      <c r="AD188" s="201"/>
      <c r="AE188" s="202"/>
      <c r="AF188" s="202"/>
      <c r="AG188" s="203"/>
      <c r="AH188" s="203"/>
      <c r="AI188" s="203"/>
      <c r="AJ188" s="203"/>
      <c r="AK188" s="203"/>
      <c r="AL188" s="203"/>
      <c r="AM188" s="203"/>
      <c r="AN188" s="203"/>
      <c r="AO188" s="203"/>
      <c r="AP188" s="203"/>
      <c r="AQ188" s="203"/>
      <c r="AR188" s="203"/>
      <c r="AS188" s="203"/>
      <c r="AT188" s="203"/>
      <c r="AU188" s="203"/>
      <c r="AV188" s="203"/>
      <c r="AW188" s="203"/>
      <c r="AX188" s="203"/>
      <c r="AY188" s="203"/>
      <c r="AZ188" s="203"/>
      <c r="BA188" s="203"/>
      <c r="BB188" s="204"/>
      <c r="BC188" s="204"/>
      <c r="BD188" s="204"/>
      <c r="BE188" s="204"/>
      <c r="BF188" s="204"/>
      <c r="BG188" s="204"/>
      <c r="BH188" s="204"/>
      <c r="BI188" s="204"/>
      <c r="BJ188" s="204"/>
      <c r="BK188" s="204"/>
      <c r="BL188" s="204"/>
      <c r="BM188" s="204"/>
      <c r="BN188" s="204"/>
      <c r="BO188" s="204"/>
      <c r="BP188" s="204"/>
      <c r="BQ188" s="204"/>
      <c r="BR188" s="204"/>
      <c r="BS188" s="204"/>
      <c r="BT188" s="204"/>
      <c r="BU188" s="204"/>
      <c r="BV188" s="205"/>
      <c r="BW188" s="205"/>
      <c r="BX188" s="205"/>
      <c r="BY188" s="204"/>
      <c r="BZ188" s="204"/>
      <c r="CA188" s="204"/>
      <c r="CB188" s="205"/>
      <c r="CC188" s="204"/>
      <c r="CD188" s="205"/>
      <c r="CE188" s="204"/>
      <c r="CF188" s="204"/>
      <c r="CG188" s="204"/>
      <c r="CH188" s="206"/>
      <c r="CI188" s="204"/>
      <c r="CJ188" s="204"/>
      <c r="CK188" s="204"/>
      <c r="CL188" s="204"/>
      <c r="CM188" s="204"/>
      <c r="CN188" s="206"/>
      <c r="CO188" s="204"/>
      <c r="CP188" s="204"/>
      <c r="CQ188" s="204"/>
      <c r="CR188" s="207"/>
      <c r="CS188" s="207"/>
      <c r="CT188" s="208"/>
      <c r="CU188" s="209"/>
      <c r="CV188" s="208"/>
      <c r="CW188" s="207"/>
      <c r="CX188" s="207"/>
      <c r="CY188" s="207"/>
      <c r="DG188" s="172"/>
    </row>
    <row r="189" spans="3:111">
      <c r="C189" s="194"/>
      <c r="D189" s="194"/>
      <c r="E189" s="194"/>
      <c r="F189" s="194"/>
      <c r="G189" s="194"/>
      <c r="H189" s="194"/>
      <c r="I189" s="194"/>
      <c r="J189" s="194"/>
      <c r="K189" s="258"/>
      <c r="L189" s="258"/>
      <c r="M189" s="211"/>
      <c r="N189" s="211"/>
      <c r="O189" s="211"/>
      <c r="P189" s="199"/>
      <c r="Q189" s="199"/>
      <c r="R189" s="199"/>
      <c r="S189" s="199"/>
      <c r="T189" s="199"/>
      <c r="U189" s="199"/>
      <c r="V189" s="199"/>
      <c r="W189" s="199"/>
      <c r="X189" s="199"/>
      <c r="Y189" s="199"/>
      <c r="Z189" s="198"/>
      <c r="AA189" s="198"/>
      <c r="AB189" s="199"/>
      <c r="AC189" s="199"/>
      <c r="AD189" s="201"/>
      <c r="AE189" s="202"/>
      <c r="AF189" s="202"/>
      <c r="AG189" s="203"/>
      <c r="AH189" s="203"/>
      <c r="AI189" s="203"/>
      <c r="AJ189" s="203"/>
      <c r="AK189" s="203"/>
      <c r="AL189" s="203"/>
      <c r="AM189" s="203"/>
      <c r="AN189" s="203"/>
      <c r="AO189" s="203"/>
      <c r="AP189" s="203"/>
      <c r="AQ189" s="203"/>
      <c r="AR189" s="203"/>
      <c r="AS189" s="203"/>
      <c r="AT189" s="203"/>
      <c r="AU189" s="203"/>
      <c r="AV189" s="203"/>
      <c r="AW189" s="203"/>
      <c r="AX189" s="203"/>
      <c r="AY189" s="203"/>
      <c r="AZ189" s="203"/>
      <c r="BA189" s="203"/>
      <c r="BB189" s="204"/>
      <c r="BC189" s="204"/>
      <c r="BD189" s="204"/>
      <c r="BE189" s="204"/>
      <c r="BF189" s="204"/>
      <c r="BG189" s="204"/>
      <c r="BH189" s="204"/>
      <c r="BI189" s="204"/>
      <c r="BJ189" s="204"/>
      <c r="BK189" s="204"/>
      <c r="BL189" s="204"/>
      <c r="BM189" s="204"/>
      <c r="BN189" s="204"/>
      <c r="BO189" s="204"/>
      <c r="BP189" s="204"/>
      <c r="BQ189" s="204"/>
      <c r="BR189" s="204"/>
      <c r="BS189" s="204"/>
      <c r="BT189" s="204"/>
      <c r="BU189" s="204"/>
      <c r="BV189" s="205"/>
      <c r="BW189" s="205"/>
      <c r="BX189" s="205"/>
      <c r="BY189" s="204"/>
      <c r="BZ189" s="204"/>
      <c r="CA189" s="204"/>
      <c r="CB189" s="205"/>
      <c r="CC189" s="204"/>
      <c r="CD189" s="205"/>
      <c r="CE189" s="204"/>
      <c r="CF189" s="204"/>
      <c r="CG189" s="204"/>
      <c r="CH189" s="206"/>
      <c r="CI189" s="204"/>
      <c r="CJ189" s="204"/>
      <c r="CK189" s="204"/>
      <c r="CL189" s="204"/>
      <c r="CM189" s="204"/>
      <c r="CN189" s="206"/>
      <c r="CO189" s="204"/>
      <c r="CP189" s="204"/>
      <c r="CQ189" s="204"/>
      <c r="CR189" s="207"/>
      <c r="CS189" s="207"/>
      <c r="CT189" s="208"/>
      <c r="CU189" s="209"/>
      <c r="CV189" s="208"/>
      <c r="CW189" s="207"/>
      <c r="CX189" s="207"/>
      <c r="CY189" s="207"/>
      <c r="DG189" s="172"/>
    </row>
    <row r="190" spans="3:111">
      <c r="C190" s="194"/>
      <c r="D190" s="194"/>
      <c r="E190" s="194"/>
      <c r="F190" s="194"/>
      <c r="G190" s="194"/>
      <c r="H190" s="194"/>
      <c r="I190" s="194"/>
      <c r="J190" s="194"/>
      <c r="K190" s="258"/>
      <c r="L190" s="258"/>
      <c r="M190" s="211"/>
      <c r="N190" s="211"/>
      <c r="O190" s="211"/>
      <c r="P190" s="199"/>
      <c r="Q190" s="199"/>
      <c r="R190" s="199"/>
      <c r="S190" s="199"/>
      <c r="T190" s="199"/>
      <c r="U190" s="199"/>
      <c r="V190" s="199"/>
      <c r="W190" s="199"/>
      <c r="X190" s="199"/>
      <c r="Y190" s="199"/>
      <c r="Z190" s="198"/>
      <c r="AA190" s="198"/>
      <c r="AB190" s="199"/>
      <c r="AC190" s="199"/>
      <c r="AD190" s="201"/>
      <c r="AE190" s="202"/>
      <c r="AF190" s="202"/>
      <c r="AG190" s="203"/>
      <c r="AH190" s="203"/>
      <c r="AI190" s="203"/>
      <c r="AJ190" s="203"/>
      <c r="AK190" s="203"/>
      <c r="AL190" s="203"/>
      <c r="AM190" s="203"/>
      <c r="AN190" s="203"/>
      <c r="AO190" s="203"/>
      <c r="AP190" s="203"/>
      <c r="AQ190" s="203"/>
      <c r="AR190" s="203"/>
      <c r="AS190" s="203"/>
      <c r="AT190" s="203"/>
      <c r="AU190" s="203"/>
      <c r="AV190" s="203"/>
      <c r="AW190" s="203"/>
      <c r="AX190" s="203"/>
      <c r="AY190" s="203"/>
      <c r="AZ190" s="203"/>
      <c r="BA190" s="203"/>
      <c r="BB190" s="204"/>
      <c r="BC190" s="204"/>
      <c r="BD190" s="204"/>
      <c r="BE190" s="204"/>
      <c r="BF190" s="204"/>
      <c r="BG190" s="204"/>
      <c r="BH190" s="204"/>
      <c r="BI190" s="204"/>
      <c r="BJ190" s="204"/>
      <c r="BK190" s="204"/>
      <c r="BL190" s="204"/>
      <c r="BM190" s="204"/>
      <c r="BN190" s="204"/>
      <c r="BO190" s="204"/>
      <c r="BP190" s="204"/>
      <c r="BQ190" s="204"/>
      <c r="BR190" s="204"/>
      <c r="BS190" s="204"/>
      <c r="BT190" s="204"/>
      <c r="BU190" s="204"/>
      <c r="BV190" s="205"/>
      <c r="BW190" s="205"/>
      <c r="BX190" s="205"/>
      <c r="BY190" s="204"/>
      <c r="BZ190" s="204"/>
      <c r="CA190" s="204"/>
      <c r="CB190" s="205"/>
      <c r="CC190" s="204"/>
      <c r="CD190" s="205"/>
      <c r="CE190" s="204"/>
      <c r="CF190" s="204"/>
      <c r="CG190" s="204"/>
      <c r="CH190" s="206"/>
      <c r="CI190" s="204"/>
      <c r="CJ190" s="204"/>
      <c r="CK190" s="204"/>
      <c r="CL190" s="204"/>
      <c r="CM190" s="204"/>
      <c r="CN190" s="206"/>
      <c r="CO190" s="204"/>
      <c r="CP190" s="204"/>
      <c r="CQ190" s="204"/>
      <c r="CR190" s="207"/>
      <c r="CS190" s="207"/>
      <c r="CT190" s="208"/>
      <c r="CU190" s="209"/>
      <c r="CV190" s="208"/>
      <c r="CW190" s="207"/>
      <c r="CX190" s="207"/>
      <c r="CY190" s="207"/>
      <c r="DG190" s="172"/>
    </row>
    <row r="191" spans="3:111">
      <c r="C191" s="194"/>
      <c r="D191" s="194"/>
      <c r="E191" s="194"/>
      <c r="F191" s="194"/>
      <c r="G191" s="194"/>
      <c r="H191" s="194"/>
      <c r="I191" s="194"/>
      <c r="J191" s="194"/>
      <c r="K191" s="258"/>
      <c r="L191" s="258"/>
      <c r="M191" s="211"/>
      <c r="N191" s="211"/>
      <c r="O191" s="211"/>
      <c r="P191" s="199"/>
      <c r="Q191" s="199"/>
      <c r="R191" s="199"/>
      <c r="S191" s="199"/>
      <c r="T191" s="199"/>
      <c r="U191" s="199"/>
      <c r="V191" s="199"/>
      <c r="W191" s="199"/>
      <c r="X191" s="199"/>
      <c r="Y191" s="199"/>
      <c r="Z191" s="198"/>
      <c r="AA191" s="198"/>
      <c r="AB191" s="199"/>
      <c r="AC191" s="199"/>
      <c r="AD191" s="201"/>
      <c r="AE191" s="202"/>
      <c r="AF191" s="202"/>
      <c r="AG191" s="203"/>
      <c r="AH191" s="203"/>
      <c r="AI191" s="203"/>
      <c r="AJ191" s="203"/>
      <c r="AK191" s="203"/>
      <c r="AL191" s="203"/>
      <c r="AM191" s="203"/>
      <c r="AN191" s="203"/>
      <c r="AO191" s="203"/>
      <c r="AP191" s="203"/>
      <c r="AQ191" s="203"/>
      <c r="AR191" s="203"/>
      <c r="AS191" s="203"/>
      <c r="AT191" s="203"/>
      <c r="AU191" s="203"/>
      <c r="AV191" s="203"/>
      <c r="AW191" s="203"/>
      <c r="AX191" s="203"/>
      <c r="AY191" s="203"/>
      <c r="AZ191" s="203"/>
      <c r="BA191" s="203"/>
      <c r="BB191" s="204"/>
      <c r="BC191" s="204"/>
      <c r="BD191" s="204"/>
      <c r="BE191" s="204"/>
      <c r="BF191" s="204"/>
      <c r="BG191" s="204"/>
      <c r="BH191" s="204"/>
      <c r="BI191" s="204"/>
      <c r="BJ191" s="204"/>
      <c r="BK191" s="204"/>
      <c r="BL191" s="204"/>
      <c r="BM191" s="204"/>
      <c r="BN191" s="204"/>
      <c r="BO191" s="204"/>
      <c r="BP191" s="204"/>
      <c r="BQ191" s="204"/>
      <c r="BR191" s="204"/>
      <c r="BS191" s="204"/>
      <c r="BT191" s="204"/>
      <c r="BU191" s="204"/>
      <c r="BV191" s="205"/>
      <c r="BW191" s="205"/>
      <c r="BX191" s="205"/>
      <c r="BY191" s="204"/>
      <c r="BZ191" s="204"/>
      <c r="CA191" s="204"/>
      <c r="CB191" s="205"/>
      <c r="CC191" s="204"/>
      <c r="CD191" s="205"/>
      <c r="CE191" s="204"/>
      <c r="CF191" s="204"/>
      <c r="CG191" s="204"/>
      <c r="CH191" s="206"/>
      <c r="CI191" s="204"/>
      <c r="CJ191" s="204"/>
      <c r="CK191" s="204"/>
      <c r="CL191" s="204"/>
      <c r="CM191" s="204"/>
      <c r="CN191" s="206"/>
      <c r="CO191" s="204"/>
      <c r="CP191" s="204"/>
      <c r="CQ191" s="204"/>
      <c r="CR191" s="207"/>
      <c r="CS191" s="207"/>
      <c r="CT191" s="208"/>
      <c r="CU191" s="209"/>
      <c r="CV191" s="208"/>
      <c r="CW191" s="207"/>
      <c r="CX191" s="207"/>
      <c r="CY191" s="207"/>
      <c r="DG191" s="172"/>
    </row>
    <row r="192" spans="3:111">
      <c r="C192" s="194"/>
      <c r="D192" s="194"/>
      <c r="E192" s="194"/>
      <c r="F192" s="194"/>
      <c r="G192" s="194"/>
      <c r="H192" s="194"/>
      <c r="I192" s="194"/>
      <c r="J192" s="194"/>
      <c r="K192" s="258"/>
      <c r="L192" s="258"/>
      <c r="M192" s="211"/>
      <c r="N192" s="211"/>
      <c r="O192" s="211"/>
      <c r="P192" s="199"/>
      <c r="Q192" s="199"/>
      <c r="R192" s="199"/>
      <c r="S192" s="199"/>
      <c r="T192" s="199"/>
      <c r="U192" s="199"/>
      <c r="V192" s="199"/>
      <c r="W192" s="199"/>
      <c r="X192" s="199"/>
      <c r="Y192" s="199"/>
      <c r="Z192" s="198"/>
      <c r="AA192" s="198"/>
      <c r="AB192" s="199"/>
      <c r="AC192" s="199"/>
      <c r="AD192" s="201"/>
      <c r="AE192" s="202"/>
      <c r="AF192" s="202"/>
      <c r="AG192" s="203"/>
      <c r="AH192" s="203"/>
      <c r="AI192" s="203"/>
      <c r="AJ192" s="203"/>
      <c r="AK192" s="203"/>
      <c r="AL192" s="203"/>
      <c r="AM192" s="203"/>
      <c r="AN192" s="203"/>
      <c r="AO192" s="203"/>
      <c r="AP192" s="203"/>
      <c r="AQ192" s="203"/>
      <c r="AR192" s="203"/>
      <c r="AS192" s="203"/>
      <c r="AT192" s="203"/>
      <c r="AU192" s="203"/>
      <c r="AV192" s="203"/>
      <c r="AW192" s="203"/>
      <c r="AX192" s="203"/>
      <c r="AY192" s="203"/>
      <c r="AZ192" s="203"/>
      <c r="BA192" s="203"/>
      <c r="BB192" s="204"/>
      <c r="BC192" s="204"/>
      <c r="BD192" s="204"/>
      <c r="BE192" s="204"/>
      <c r="BF192" s="204"/>
      <c r="BG192" s="204"/>
      <c r="BH192" s="204"/>
      <c r="BI192" s="204"/>
      <c r="BJ192" s="204"/>
      <c r="BK192" s="204"/>
      <c r="BL192" s="204"/>
      <c r="BM192" s="204"/>
      <c r="BN192" s="204"/>
      <c r="BO192" s="204"/>
      <c r="BP192" s="204"/>
      <c r="BQ192" s="204"/>
      <c r="BR192" s="204"/>
      <c r="BS192" s="204"/>
      <c r="BT192" s="204"/>
      <c r="BU192" s="204"/>
      <c r="BV192" s="205"/>
      <c r="BW192" s="205"/>
      <c r="BX192" s="205"/>
      <c r="BY192" s="204"/>
      <c r="BZ192" s="204"/>
      <c r="CA192" s="204"/>
      <c r="CB192" s="205"/>
      <c r="CC192" s="204"/>
      <c r="CD192" s="205"/>
      <c r="CE192" s="204"/>
      <c r="CF192" s="204"/>
      <c r="CG192" s="204"/>
      <c r="CH192" s="206"/>
      <c r="CI192" s="204"/>
      <c r="CJ192" s="204"/>
      <c r="CK192" s="204"/>
      <c r="CL192" s="204"/>
      <c r="CM192" s="204"/>
      <c r="CN192" s="206"/>
      <c r="CO192" s="204"/>
      <c r="CP192" s="204"/>
      <c r="CQ192" s="204"/>
      <c r="CR192" s="207"/>
      <c r="CS192" s="207"/>
      <c r="CT192" s="208"/>
      <c r="CU192" s="209"/>
      <c r="CV192" s="208"/>
      <c r="CW192" s="207"/>
      <c r="CX192" s="207"/>
      <c r="CY192" s="207"/>
      <c r="DG192" s="172"/>
    </row>
    <row r="193" spans="3:111">
      <c r="C193" s="194"/>
      <c r="D193" s="194"/>
      <c r="E193" s="194"/>
      <c r="F193" s="194"/>
      <c r="G193" s="194"/>
      <c r="H193" s="194"/>
      <c r="I193" s="194"/>
      <c r="J193" s="194"/>
      <c r="K193" s="258"/>
      <c r="L193" s="258"/>
      <c r="M193" s="211"/>
      <c r="N193" s="211"/>
      <c r="O193" s="211"/>
      <c r="P193" s="199"/>
      <c r="Q193" s="199"/>
      <c r="R193" s="199"/>
      <c r="S193" s="199"/>
      <c r="T193" s="199"/>
      <c r="U193" s="199"/>
      <c r="V193" s="199"/>
      <c r="W193" s="199"/>
      <c r="X193" s="199"/>
      <c r="Y193" s="199"/>
      <c r="Z193" s="198"/>
      <c r="AA193" s="198"/>
      <c r="AB193" s="199"/>
      <c r="AC193" s="199"/>
      <c r="AD193" s="201"/>
      <c r="AE193" s="202"/>
      <c r="AF193" s="202"/>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c r="BA193" s="203"/>
      <c r="BB193" s="204"/>
      <c r="BC193" s="204"/>
      <c r="BD193" s="204"/>
      <c r="BE193" s="204"/>
      <c r="BF193" s="204"/>
      <c r="BG193" s="204"/>
      <c r="BH193" s="204"/>
      <c r="BI193" s="204"/>
      <c r="BJ193" s="204"/>
      <c r="BK193" s="204"/>
      <c r="BL193" s="204"/>
      <c r="BM193" s="204"/>
      <c r="BN193" s="204"/>
      <c r="BO193" s="204"/>
      <c r="BP193" s="204"/>
      <c r="BQ193" s="204"/>
      <c r="BR193" s="204"/>
      <c r="BS193" s="204"/>
      <c r="BT193" s="204"/>
      <c r="BU193" s="204"/>
      <c r="BV193" s="205"/>
      <c r="BW193" s="205"/>
      <c r="BX193" s="205"/>
      <c r="BY193" s="204"/>
      <c r="BZ193" s="204"/>
      <c r="CA193" s="204"/>
      <c r="CB193" s="205"/>
      <c r="CC193" s="204"/>
      <c r="CD193" s="205"/>
      <c r="CE193" s="204"/>
      <c r="CF193" s="204"/>
      <c r="CG193" s="204"/>
      <c r="CH193" s="206"/>
      <c r="CI193" s="204"/>
      <c r="CJ193" s="204"/>
      <c r="CK193" s="204"/>
      <c r="CL193" s="204"/>
      <c r="CM193" s="204"/>
      <c r="CN193" s="206"/>
      <c r="CO193" s="204"/>
      <c r="CP193" s="204"/>
      <c r="CQ193" s="204"/>
      <c r="CR193" s="207"/>
      <c r="CS193" s="207"/>
      <c r="CT193" s="208"/>
      <c r="CU193" s="209"/>
      <c r="CV193" s="208"/>
      <c r="CW193" s="207"/>
      <c r="CX193" s="207"/>
      <c r="CY193" s="207"/>
      <c r="DG193" s="172"/>
    </row>
    <row r="194" spans="3:111">
      <c r="C194" s="194"/>
      <c r="D194" s="194"/>
      <c r="E194" s="194"/>
      <c r="F194" s="194"/>
      <c r="G194" s="194"/>
      <c r="H194" s="194"/>
      <c r="I194" s="194"/>
      <c r="J194" s="194"/>
      <c r="K194" s="258"/>
      <c r="L194" s="258"/>
      <c r="M194" s="211"/>
      <c r="N194" s="211"/>
      <c r="O194" s="211"/>
      <c r="P194" s="199"/>
      <c r="Q194" s="199"/>
      <c r="R194" s="199"/>
      <c r="S194" s="199"/>
      <c r="T194" s="199"/>
      <c r="U194" s="199"/>
      <c r="V194" s="199"/>
      <c r="W194" s="199"/>
      <c r="X194" s="199"/>
      <c r="Y194" s="199"/>
      <c r="Z194" s="198"/>
      <c r="AA194" s="198"/>
      <c r="AB194" s="199"/>
      <c r="AC194" s="199"/>
      <c r="AD194" s="201"/>
      <c r="AE194" s="202"/>
      <c r="AF194" s="202"/>
      <c r="AG194" s="203"/>
      <c r="AH194" s="203"/>
      <c r="AI194" s="203"/>
      <c r="AJ194" s="203"/>
      <c r="AK194" s="203"/>
      <c r="AL194" s="203"/>
      <c r="AM194" s="203"/>
      <c r="AN194" s="203"/>
      <c r="AO194" s="203"/>
      <c r="AP194" s="203"/>
      <c r="AQ194" s="203"/>
      <c r="AR194" s="203"/>
      <c r="AS194" s="203"/>
      <c r="AT194" s="203"/>
      <c r="AU194" s="203"/>
      <c r="AV194" s="203"/>
      <c r="AW194" s="203"/>
      <c r="AX194" s="203"/>
      <c r="AY194" s="203"/>
      <c r="AZ194" s="203"/>
      <c r="BA194" s="203"/>
      <c r="BB194" s="204"/>
      <c r="BC194" s="204"/>
      <c r="BD194" s="204"/>
      <c r="BE194" s="204"/>
      <c r="BF194" s="204"/>
      <c r="BG194" s="204"/>
      <c r="BH194" s="204"/>
      <c r="BI194" s="204"/>
      <c r="BJ194" s="204"/>
      <c r="BK194" s="204"/>
      <c r="BL194" s="204"/>
      <c r="BM194" s="204"/>
      <c r="BN194" s="204"/>
      <c r="BO194" s="204"/>
      <c r="BP194" s="204"/>
      <c r="BQ194" s="204"/>
      <c r="BR194" s="204"/>
      <c r="BS194" s="204"/>
      <c r="BT194" s="204"/>
      <c r="BU194" s="204"/>
      <c r="BV194" s="205"/>
      <c r="BW194" s="205"/>
      <c r="BX194" s="205"/>
      <c r="BY194" s="204"/>
      <c r="BZ194" s="204"/>
      <c r="CA194" s="204"/>
      <c r="CB194" s="205"/>
      <c r="CC194" s="204"/>
      <c r="CD194" s="205"/>
      <c r="CE194" s="204"/>
      <c r="CF194" s="204"/>
      <c r="CG194" s="204"/>
      <c r="CH194" s="206"/>
      <c r="CI194" s="204"/>
      <c r="CJ194" s="204"/>
      <c r="CK194" s="204"/>
      <c r="CL194" s="204"/>
      <c r="CM194" s="204"/>
      <c r="CN194" s="206"/>
      <c r="CO194" s="204"/>
      <c r="CP194" s="204"/>
      <c r="CQ194" s="204"/>
      <c r="CR194" s="207"/>
      <c r="CS194" s="207"/>
      <c r="CT194" s="208"/>
      <c r="CU194" s="209"/>
      <c r="CV194" s="208"/>
      <c r="CW194" s="207"/>
      <c r="CX194" s="207"/>
      <c r="CY194" s="207"/>
      <c r="DG194" s="172"/>
    </row>
    <row r="195" spans="3:111">
      <c r="C195" s="194"/>
      <c r="D195" s="194"/>
      <c r="E195" s="194"/>
      <c r="F195" s="194"/>
      <c r="G195" s="194"/>
      <c r="H195" s="194"/>
      <c r="I195" s="194"/>
      <c r="J195" s="194"/>
      <c r="K195" s="258"/>
      <c r="L195" s="258"/>
      <c r="M195" s="211"/>
      <c r="N195" s="211"/>
      <c r="O195" s="211"/>
      <c r="P195" s="199"/>
      <c r="Q195" s="199"/>
      <c r="R195" s="199"/>
      <c r="S195" s="199"/>
      <c r="T195" s="199"/>
      <c r="U195" s="199"/>
      <c r="V195" s="199"/>
      <c r="W195" s="199"/>
      <c r="X195" s="199"/>
      <c r="Y195" s="199"/>
      <c r="Z195" s="198"/>
      <c r="AA195" s="198"/>
      <c r="AB195" s="199"/>
      <c r="AC195" s="199"/>
      <c r="AD195" s="201"/>
      <c r="AE195" s="202"/>
      <c r="AF195" s="202"/>
      <c r="AG195" s="203"/>
      <c r="AH195" s="203"/>
      <c r="AI195" s="203"/>
      <c r="AJ195" s="203"/>
      <c r="AK195" s="203"/>
      <c r="AL195" s="203"/>
      <c r="AM195" s="203"/>
      <c r="AN195" s="203"/>
      <c r="AO195" s="203"/>
      <c r="AP195" s="203"/>
      <c r="AQ195" s="203"/>
      <c r="AR195" s="203"/>
      <c r="AS195" s="203"/>
      <c r="AT195" s="203"/>
      <c r="AU195" s="203"/>
      <c r="AV195" s="203"/>
      <c r="AW195" s="203"/>
      <c r="AX195" s="203"/>
      <c r="AY195" s="203"/>
      <c r="AZ195" s="203"/>
      <c r="BA195" s="203"/>
      <c r="BB195" s="204"/>
      <c r="BC195" s="204"/>
      <c r="BD195" s="204"/>
      <c r="BE195" s="204"/>
      <c r="BF195" s="204"/>
      <c r="BG195" s="204"/>
      <c r="BH195" s="204"/>
      <c r="BI195" s="204"/>
      <c r="BJ195" s="204"/>
      <c r="BK195" s="204"/>
      <c r="BL195" s="204"/>
      <c r="BM195" s="204"/>
      <c r="BN195" s="204"/>
      <c r="BO195" s="204"/>
      <c r="BP195" s="204"/>
      <c r="BQ195" s="204"/>
      <c r="BR195" s="204"/>
      <c r="BS195" s="204"/>
      <c r="BT195" s="204"/>
      <c r="BU195" s="204"/>
      <c r="BV195" s="205"/>
      <c r="BW195" s="205"/>
      <c r="BX195" s="205"/>
      <c r="BY195" s="204"/>
      <c r="BZ195" s="204"/>
      <c r="CA195" s="204"/>
      <c r="CB195" s="205"/>
      <c r="CC195" s="204"/>
      <c r="CD195" s="205"/>
      <c r="CE195" s="204"/>
      <c r="CF195" s="204"/>
      <c r="CG195" s="204"/>
      <c r="CH195" s="206"/>
      <c r="CI195" s="204"/>
      <c r="CJ195" s="204"/>
      <c r="CK195" s="204"/>
      <c r="CL195" s="204"/>
      <c r="CM195" s="204"/>
      <c r="CN195" s="206"/>
      <c r="CO195" s="204"/>
      <c r="CP195" s="204"/>
      <c r="CQ195" s="204"/>
      <c r="CR195" s="207"/>
      <c r="CS195" s="207"/>
      <c r="CT195" s="208"/>
      <c r="CU195" s="209"/>
      <c r="CV195" s="208"/>
      <c r="CW195" s="207"/>
      <c r="CX195" s="207"/>
      <c r="CY195" s="207"/>
      <c r="DG195" s="172"/>
    </row>
    <row r="196" spans="3:111">
      <c r="C196" s="194"/>
      <c r="D196" s="194"/>
      <c r="E196" s="194"/>
      <c r="F196" s="194"/>
      <c r="G196" s="194"/>
      <c r="H196" s="194"/>
      <c r="I196" s="194"/>
      <c r="J196" s="194"/>
      <c r="K196" s="258"/>
      <c r="L196" s="258"/>
      <c r="M196" s="211"/>
      <c r="N196" s="211"/>
      <c r="O196" s="211"/>
      <c r="P196" s="199"/>
      <c r="Q196" s="199"/>
      <c r="R196" s="199"/>
      <c r="S196" s="199"/>
      <c r="T196" s="199"/>
      <c r="U196" s="199"/>
      <c r="V196" s="199"/>
      <c r="W196" s="199"/>
      <c r="X196" s="199"/>
      <c r="Y196" s="199"/>
      <c r="Z196" s="198"/>
      <c r="AA196" s="198"/>
      <c r="AB196" s="199"/>
      <c r="AC196" s="199"/>
      <c r="AD196" s="201"/>
      <c r="AE196" s="202"/>
      <c r="AF196" s="202"/>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4"/>
      <c r="BC196" s="204"/>
      <c r="BD196" s="204"/>
      <c r="BE196" s="204"/>
      <c r="BF196" s="204"/>
      <c r="BG196" s="204"/>
      <c r="BH196" s="204"/>
      <c r="BI196" s="204"/>
      <c r="BJ196" s="204"/>
      <c r="BK196" s="204"/>
      <c r="BL196" s="204"/>
      <c r="BM196" s="204"/>
      <c r="BN196" s="204"/>
      <c r="BO196" s="204"/>
      <c r="BP196" s="204"/>
      <c r="BQ196" s="204"/>
      <c r="BR196" s="204"/>
      <c r="BS196" s="204"/>
      <c r="BT196" s="204"/>
      <c r="BU196" s="204"/>
      <c r="BV196" s="205"/>
      <c r="BW196" s="205"/>
      <c r="BX196" s="205"/>
      <c r="BY196" s="204"/>
      <c r="BZ196" s="204"/>
      <c r="CA196" s="204"/>
      <c r="CB196" s="205"/>
      <c r="CC196" s="204"/>
      <c r="CD196" s="205"/>
      <c r="CE196" s="204"/>
      <c r="CF196" s="204"/>
      <c r="CG196" s="204"/>
      <c r="CH196" s="206"/>
      <c r="CI196" s="204"/>
      <c r="CJ196" s="204"/>
      <c r="CK196" s="204"/>
      <c r="CL196" s="204"/>
      <c r="CM196" s="204"/>
      <c r="CN196" s="206"/>
      <c r="CO196" s="204"/>
      <c r="CP196" s="204"/>
      <c r="CQ196" s="204"/>
      <c r="CR196" s="207"/>
      <c r="CS196" s="207"/>
      <c r="CT196" s="208"/>
      <c r="CU196" s="209"/>
      <c r="CV196" s="208"/>
      <c r="CW196" s="207"/>
      <c r="CX196" s="207"/>
      <c r="CY196" s="207"/>
      <c r="DG196" s="172"/>
    </row>
    <row r="197" spans="3:111">
      <c r="C197" s="194"/>
      <c r="D197" s="194"/>
      <c r="E197" s="194"/>
      <c r="F197" s="194"/>
      <c r="G197" s="194"/>
      <c r="H197" s="194"/>
      <c r="I197" s="194"/>
      <c r="J197" s="194"/>
      <c r="K197" s="258"/>
      <c r="L197" s="258"/>
      <c r="M197" s="211"/>
      <c r="N197" s="211"/>
      <c r="O197" s="211"/>
      <c r="P197" s="199"/>
      <c r="Q197" s="199"/>
      <c r="R197" s="199"/>
      <c r="S197" s="199"/>
      <c r="T197" s="199"/>
      <c r="U197" s="199"/>
      <c r="V197" s="199"/>
      <c r="W197" s="199"/>
      <c r="X197" s="199"/>
      <c r="Y197" s="199"/>
      <c r="Z197" s="198"/>
      <c r="AA197" s="198"/>
      <c r="AB197" s="199"/>
      <c r="AC197" s="199"/>
      <c r="AD197" s="201"/>
      <c r="AE197" s="202"/>
      <c r="AF197" s="202"/>
      <c r="AG197" s="203"/>
      <c r="AH197" s="203"/>
      <c r="AI197" s="203"/>
      <c r="AJ197" s="203"/>
      <c r="AK197" s="203"/>
      <c r="AL197" s="203"/>
      <c r="AM197" s="203"/>
      <c r="AN197" s="203"/>
      <c r="AO197" s="203"/>
      <c r="AP197" s="203"/>
      <c r="AQ197" s="203"/>
      <c r="AR197" s="203"/>
      <c r="AS197" s="203"/>
      <c r="AT197" s="203"/>
      <c r="AU197" s="203"/>
      <c r="AV197" s="203"/>
      <c r="AW197" s="203"/>
      <c r="AX197" s="203"/>
      <c r="AY197" s="203"/>
      <c r="AZ197" s="203"/>
      <c r="BA197" s="203"/>
      <c r="BB197" s="204"/>
      <c r="BC197" s="204"/>
      <c r="BD197" s="204"/>
      <c r="BE197" s="204"/>
      <c r="BF197" s="204"/>
      <c r="BG197" s="204"/>
      <c r="BH197" s="204"/>
      <c r="BI197" s="204"/>
      <c r="BJ197" s="204"/>
      <c r="BK197" s="204"/>
      <c r="BL197" s="204"/>
      <c r="BM197" s="204"/>
      <c r="BN197" s="204"/>
      <c r="BO197" s="204"/>
      <c r="BP197" s="204"/>
      <c r="BQ197" s="204"/>
      <c r="BR197" s="204"/>
      <c r="BS197" s="204"/>
      <c r="BT197" s="204"/>
      <c r="BU197" s="204"/>
      <c r="BV197" s="205"/>
      <c r="BW197" s="205"/>
      <c r="BX197" s="205"/>
      <c r="BY197" s="204"/>
      <c r="BZ197" s="204"/>
      <c r="CA197" s="204"/>
      <c r="CB197" s="205"/>
      <c r="CC197" s="204"/>
      <c r="CD197" s="205"/>
      <c r="CE197" s="204"/>
      <c r="CF197" s="204"/>
      <c r="CG197" s="204"/>
      <c r="CH197" s="206"/>
      <c r="CI197" s="204"/>
      <c r="CJ197" s="204"/>
      <c r="CK197" s="204"/>
      <c r="CL197" s="204"/>
      <c r="CM197" s="204"/>
      <c r="CN197" s="206"/>
      <c r="CO197" s="204"/>
      <c r="CP197" s="204"/>
      <c r="CQ197" s="204"/>
      <c r="CR197" s="207"/>
      <c r="CS197" s="207"/>
      <c r="CT197" s="208"/>
      <c r="CU197" s="209"/>
      <c r="CV197" s="208"/>
      <c r="CW197" s="207"/>
      <c r="CX197" s="207"/>
      <c r="CY197" s="207"/>
      <c r="DG197" s="172"/>
    </row>
    <row r="198" spans="3:111">
      <c r="C198" s="194"/>
      <c r="D198" s="194"/>
      <c r="E198" s="194"/>
      <c r="F198" s="194"/>
      <c r="G198" s="194"/>
      <c r="H198" s="194"/>
      <c r="I198" s="194"/>
      <c r="J198" s="194"/>
      <c r="K198" s="258"/>
      <c r="L198" s="258"/>
      <c r="M198" s="211"/>
      <c r="N198" s="211"/>
      <c r="O198" s="211"/>
      <c r="P198" s="199"/>
      <c r="Q198" s="199"/>
      <c r="R198" s="199"/>
      <c r="S198" s="199"/>
      <c r="T198" s="199"/>
      <c r="U198" s="199"/>
      <c r="V198" s="199"/>
      <c r="W198" s="199"/>
      <c r="X198" s="199"/>
      <c r="Y198" s="199"/>
      <c r="Z198" s="198"/>
      <c r="AA198" s="198"/>
      <c r="AB198" s="199"/>
      <c r="AC198" s="199"/>
      <c r="AD198" s="201"/>
      <c r="AE198" s="202"/>
      <c r="AF198" s="202"/>
      <c r="AG198" s="203"/>
      <c r="AH198" s="203"/>
      <c r="AI198" s="203"/>
      <c r="AJ198" s="203"/>
      <c r="AK198" s="203"/>
      <c r="AL198" s="203"/>
      <c r="AM198" s="203"/>
      <c r="AN198" s="203"/>
      <c r="AO198" s="203"/>
      <c r="AP198" s="203"/>
      <c r="AQ198" s="203"/>
      <c r="AR198" s="203"/>
      <c r="AS198" s="203"/>
      <c r="AT198" s="203"/>
      <c r="AU198" s="203"/>
      <c r="AV198" s="203"/>
      <c r="AW198" s="203"/>
      <c r="AX198" s="203"/>
      <c r="AY198" s="203"/>
      <c r="AZ198" s="203"/>
      <c r="BA198" s="203"/>
      <c r="BB198" s="204"/>
      <c r="BC198" s="204"/>
      <c r="BD198" s="204"/>
      <c r="BE198" s="204"/>
      <c r="BF198" s="204"/>
      <c r="BG198" s="204"/>
      <c r="BH198" s="204"/>
      <c r="BI198" s="204"/>
      <c r="BJ198" s="204"/>
      <c r="BK198" s="204"/>
      <c r="BL198" s="204"/>
      <c r="BM198" s="204"/>
      <c r="BN198" s="204"/>
      <c r="BO198" s="204"/>
      <c r="BP198" s="204"/>
      <c r="BQ198" s="204"/>
      <c r="BR198" s="204"/>
      <c r="BS198" s="204"/>
      <c r="BT198" s="204"/>
      <c r="BU198" s="204"/>
      <c r="BV198" s="205"/>
      <c r="BW198" s="205"/>
      <c r="BX198" s="205"/>
      <c r="BY198" s="204"/>
      <c r="BZ198" s="204"/>
      <c r="CA198" s="204"/>
      <c r="CB198" s="205"/>
      <c r="CC198" s="204"/>
      <c r="CD198" s="205"/>
      <c r="CE198" s="204"/>
      <c r="CF198" s="204"/>
      <c r="CG198" s="204"/>
      <c r="CH198" s="206"/>
      <c r="CI198" s="204"/>
      <c r="CJ198" s="204"/>
      <c r="CK198" s="204"/>
      <c r="CL198" s="204"/>
      <c r="CM198" s="204"/>
      <c r="CN198" s="206"/>
      <c r="CO198" s="204"/>
      <c r="CP198" s="204"/>
      <c r="CQ198" s="204"/>
      <c r="CR198" s="207"/>
      <c r="CS198" s="207"/>
      <c r="CT198" s="208"/>
      <c r="CU198" s="209"/>
      <c r="CV198" s="208"/>
      <c r="CW198" s="207"/>
      <c r="CX198" s="207"/>
      <c r="CY198" s="207"/>
      <c r="DG198" s="172"/>
    </row>
    <row r="199" spans="3:111">
      <c r="C199" s="194"/>
      <c r="D199" s="194"/>
      <c r="E199" s="194"/>
      <c r="F199" s="194"/>
      <c r="G199" s="194"/>
      <c r="H199" s="194"/>
      <c r="I199" s="194"/>
      <c r="J199" s="194"/>
      <c r="K199" s="258"/>
      <c r="L199" s="258"/>
      <c r="M199" s="211"/>
      <c r="N199" s="211"/>
      <c r="O199" s="211"/>
      <c r="P199" s="199"/>
      <c r="Q199" s="199"/>
      <c r="R199" s="199"/>
      <c r="S199" s="199"/>
      <c r="T199" s="199"/>
      <c r="U199" s="199"/>
      <c r="V199" s="199"/>
      <c r="W199" s="199"/>
      <c r="X199" s="199"/>
      <c r="Y199" s="199"/>
      <c r="Z199" s="198"/>
      <c r="AA199" s="198"/>
      <c r="AB199" s="199"/>
      <c r="AC199" s="199"/>
      <c r="AD199" s="201"/>
      <c r="AE199" s="202"/>
      <c r="AF199" s="202"/>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4"/>
      <c r="BC199" s="204"/>
      <c r="BD199" s="204"/>
      <c r="BE199" s="204"/>
      <c r="BF199" s="204"/>
      <c r="BG199" s="204"/>
      <c r="BH199" s="204"/>
      <c r="BI199" s="204"/>
      <c r="BJ199" s="204"/>
      <c r="BK199" s="204"/>
      <c r="BL199" s="204"/>
      <c r="BM199" s="204"/>
      <c r="BN199" s="204"/>
      <c r="BO199" s="204"/>
      <c r="BP199" s="204"/>
      <c r="BQ199" s="204"/>
      <c r="BR199" s="204"/>
      <c r="BS199" s="204"/>
      <c r="BT199" s="204"/>
      <c r="BU199" s="204"/>
      <c r="BV199" s="205"/>
      <c r="BW199" s="205"/>
      <c r="BX199" s="205"/>
      <c r="BY199" s="204"/>
      <c r="BZ199" s="204"/>
      <c r="CA199" s="204"/>
      <c r="CB199" s="205"/>
      <c r="CC199" s="204"/>
      <c r="CD199" s="205"/>
      <c r="CE199" s="204"/>
      <c r="CF199" s="204"/>
      <c r="CG199" s="204"/>
      <c r="CH199" s="206"/>
      <c r="CI199" s="204"/>
      <c r="CJ199" s="204"/>
      <c r="CK199" s="204"/>
      <c r="CL199" s="204"/>
      <c r="CM199" s="204"/>
      <c r="CN199" s="206"/>
      <c r="CO199" s="204"/>
      <c r="CP199" s="204"/>
      <c r="CQ199" s="204"/>
      <c r="CR199" s="207"/>
      <c r="CS199" s="207"/>
      <c r="CT199" s="208"/>
      <c r="CU199" s="209"/>
      <c r="CV199" s="208"/>
      <c r="CW199" s="207"/>
      <c r="CX199" s="207"/>
      <c r="CY199" s="207"/>
      <c r="DG199" s="172"/>
    </row>
    <row r="200" spans="3:111">
      <c r="C200" s="194"/>
      <c r="D200" s="194"/>
      <c r="E200" s="194"/>
      <c r="F200" s="194"/>
      <c r="G200" s="194"/>
      <c r="H200" s="194"/>
      <c r="I200" s="194"/>
      <c r="J200" s="194"/>
      <c r="K200" s="258"/>
      <c r="L200" s="258"/>
      <c r="M200" s="211"/>
      <c r="N200" s="211"/>
      <c r="O200" s="211"/>
      <c r="P200" s="199"/>
      <c r="Q200" s="199"/>
      <c r="R200" s="199"/>
      <c r="S200" s="199"/>
      <c r="T200" s="199"/>
      <c r="U200" s="199"/>
      <c r="V200" s="199"/>
      <c r="W200" s="199"/>
      <c r="X200" s="199"/>
      <c r="Y200" s="199"/>
      <c r="Z200" s="198"/>
      <c r="AA200" s="198"/>
      <c r="AB200" s="199"/>
      <c r="AC200" s="199"/>
      <c r="AD200" s="201"/>
      <c r="AE200" s="202"/>
      <c r="AF200" s="202"/>
      <c r="AG200" s="203"/>
      <c r="AH200" s="203"/>
      <c r="AI200" s="203"/>
      <c r="AJ200" s="203"/>
      <c r="AK200" s="203"/>
      <c r="AL200" s="203"/>
      <c r="AM200" s="203"/>
      <c r="AN200" s="203"/>
      <c r="AO200" s="203"/>
      <c r="AP200" s="203"/>
      <c r="AQ200" s="203"/>
      <c r="AR200" s="203"/>
      <c r="AS200" s="203"/>
      <c r="AT200" s="203"/>
      <c r="AU200" s="203"/>
      <c r="AV200" s="203"/>
      <c r="AW200" s="203"/>
      <c r="AX200" s="203"/>
      <c r="AY200" s="203"/>
      <c r="AZ200" s="203"/>
      <c r="BA200" s="203"/>
      <c r="BB200" s="204"/>
      <c r="BC200" s="204"/>
      <c r="BD200" s="204"/>
      <c r="BE200" s="204"/>
      <c r="BF200" s="204"/>
      <c r="BG200" s="204"/>
      <c r="BH200" s="204"/>
      <c r="BI200" s="204"/>
      <c r="BJ200" s="204"/>
      <c r="BK200" s="204"/>
      <c r="BL200" s="204"/>
      <c r="BM200" s="204"/>
      <c r="BN200" s="204"/>
      <c r="BO200" s="204"/>
      <c r="BP200" s="204"/>
      <c r="BQ200" s="204"/>
      <c r="BR200" s="204"/>
      <c r="BS200" s="204"/>
      <c r="BT200" s="204"/>
      <c r="BU200" s="204"/>
      <c r="BV200" s="205"/>
      <c r="BW200" s="205"/>
      <c r="BX200" s="205"/>
      <c r="BY200" s="204"/>
      <c r="BZ200" s="204"/>
      <c r="CA200" s="204"/>
      <c r="CB200" s="205"/>
      <c r="CC200" s="204"/>
      <c r="CD200" s="205"/>
      <c r="CE200" s="204"/>
      <c r="CF200" s="204"/>
      <c r="CG200" s="204"/>
      <c r="CH200" s="206"/>
      <c r="CI200" s="204"/>
      <c r="CJ200" s="204"/>
      <c r="CK200" s="204"/>
      <c r="CL200" s="204"/>
      <c r="CM200" s="204"/>
      <c r="CN200" s="206"/>
      <c r="CO200" s="204"/>
      <c r="CP200" s="204"/>
      <c r="CQ200" s="204"/>
      <c r="CR200" s="207"/>
      <c r="CS200" s="207"/>
      <c r="CT200" s="208"/>
      <c r="CU200" s="209"/>
      <c r="CV200" s="208"/>
      <c r="CW200" s="207"/>
      <c r="CX200" s="207"/>
      <c r="CY200" s="207"/>
      <c r="DG200" s="172"/>
    </row>
    <row r="201" spans="3:111">
      <c r="C201" s="194"/>
      <c r="D201" s="194"/>
      <c r="E201" s="194"/>
      <c r="F201" s="194"/>
      <c r="G201" s="194"/>
      <c r="H201" s="194"/>
      <c r="I201" s="194"/>
      <c r="J201" s="194"/>
      <c r="K201" s="258"/>
      <c r="L201" s="258"/>
      <c r="M201" s="211"/>
      <c r="N201" s="211"/>
      <c r="O201" s="211"/>
      <c r="P201" s="199"/>
      <c r="Q201" s="199"/>
      <c r="R201" s="199"/>
      <c r="S201" s="199"/>
      <c r="T201" s="199"/>
      <c r="U201" s="199"/>
      <c r="V201" s="199"/>
      <c r="W201" s="199"/>
      <c r="X201" s="199"/>
      <c r="Y201" s="199"/>
      <c r="Z201" s="198"/>
      <c r="AA201" s="198"/>
      <c r="AB201" s="199"/>
      <c r="AC201" s="199"/>
      <c r="AD201" s="201"/>
      <c r="AE201" s="202"/>
      <c r="AF201" s="202"/>
      <c r="AG201" s="203"/>
      <c r="AH201" s="203"/>
      <c r="AI201" s="203"/>
      <c r="AJ201" s="203"/>
      <c r="AK201" s="203"/>
      <c r="AL201" s="203"/>
      <c r="AM201" s="203"/>
      <c r="AN201" s="203"/>
      <c r="AO201" s="203"/>
      <c r="AP201" s="203"/>
      <c r="AQ201" s="203"/>
      <c r="AR201" s="203"/>
      <c r="AS201" s="203"/>
      <c r="AT201" s="203"/>
      <c r="AU201" s="203"/>
      <c r="AV201" s="203"/>
      <c r="AW201" s="203"/>
      <c r="AX201" s="203"/>
      <c r="AY201" s="203"/>
      <c r="AZ201" s="203"/>
      <c r="BA201" s="203"/>
      <c r="BB201" s="204"/>
      <c r="BC201" s="204"/>
      <c r="BD201" s="204"/>
      <c r="BE201" s="204"/>
      <c r="BF201" s="204"/>
      <c r="BG201" s="204"/>
      <c r="BH201" s="204"/>
      <c r="BI201" s="204"/>
      <c r="BJ201" s="204"/>
      <c r="BK201" s="204"/>
      <c r="BL201" s="204"/>
      <c r="BM201" s="204"/>
      <c r="BN201" s="204"/>
      <c r="BO201" s="204"/>
      <c r="BP201" s="204"/>
      <c r="BQ201" s="204"/>
      <c r="BR201" s="204"/>
      <c r="BS201" s="204"/>
      <c r="BT201" s="204"/>
      <c r="BU201" s="204"/>
      <c r="BV201" s="205"/>
      <c r="BW201" s="205"/>
      <c r="BX201" s="205"/>
      <c r="BY201" s="204"/>
      <c r="BZ201" s="204"/>
      <c r="CA201" s="204"/>
      <c r="CB201" s="205"/>
      <c r="CC201" s="204"/>
      <c r="CD201" s="205"/>
      <c r="CE201" s="204"/>
      <c r="CF201" s="204"/>
      <c r="CG201" s="204"/>
      <c r="CH201" s="206"/>
      <c r="CI201" s="204"/>
      <c r="CJ201" s="204"/>
      <c r="CK201" s="204"/>
      <c r="CL201" s="204"/>
      <c r="CM201" s="204"/>
      <c r="CN201" s="206"/>
      <c r="CO201" s="204"/>
      <c r="CP201" s="204"/>
      <c r="CQ201" s="204"/>
      <c r="CR201" s="207"/>
      <c r="CS201" s="207"/>
      <c r="CT201" s="208"/>
      <c r="CU201" s="209"/>
      <c r="CV201" s="208"/>
      <c r="CW201" s="207"/>
      <c r="CX201" s="207"/>
      <c r="CY201" s="207"/>
      <c r="DG201" s="172"/>
    </row>
    <row r="202" spans="3:111">
      <c r="C202" s="194"/>
      <c r="D202" s="194"/>
      <c r="E202" s="194"/>
      <c r="F202" s="194"/>
      <c r="G202" s="194"/>
      <c r="H202" s="194"/>
      <c r="I202" s="194"/>
      <c r="J202" s="194"/>
      <c r="K202" s="258"/>
      <c r="L202" s="258"/>
      <c r="M202" s="211"/>
      <c r="N202" s="211"/>
      <c r="O202" s="211"/>
      <c r="P202" s="199"/>
      <c r="Q202" s="199"/>
      <c r="R202" s="199"/>
      <c r="S202" s="199"/>
      <c r="T202" s="199"/>
      <c r="U202" s="199"/>
      <c r="V202" s="199"/>
      <c r="W202" s="199"/>
      <c r="X202" s="199"/>
      <c r="Y202" s="199"/>
      <c r="Z202" s="198"/>
      <c r="AA202" s="198"/>
      <c r="AB202" s="199"/>
      <c r="AC202" s="199"/>
      <c r="AD202" s="201"/>
      <c r="AE202" s="202"/>
      <c r="AF202" s="202"/>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4"/>
      <c r="BC202" s="204"/>
      <c r="BD202" s="204"/>
      <c r="BE202" s="204"/>
      <c r="BF202" s="204"/>
      <c r="BG202" s="204"/>
      <c r="BH202" s="204"/>
      <c r="BI202" s="204"/>
      <c r="BJ202" s="204"/>
      <c r="BK202" s="204"/>
      <c r="BL202" s="204"/>
      <c r="BM202" s="204"/>
      <c r="BN202" s="204"/>
      <c r="BO202" s="204"/>
      <c r="BP202" s="204"/>
      <c r="BQ202" s="204"/>
      <c r="BR202" s="204"/>
      <c r="BS202" s="204"/>
      <c r="BT202" s="204"/>
      <c r="BU202" s="204"/>
      <c r="BV202" s="205"/>
      <c r="BW202" s="205"/>
      <c r="BX202" s="205"/>
      <c r="BY202" s="204"/>
      <c r="BZ202" s="204"/>
      <c r="CA202" s="204"/>
      <c r="CB202" s="205"/>
      <c r="CC202" s="204"/>
      <c r="CD202" s="205"/>
      <c r="CE202" s="204"/>
      <c r="CF202" s="204"/>
      <c r="CG202" s="204"/>
      <c r="CH202" s="206"/>
      <c r="CI202" s="204"/>
      <c r="CJ202" s="204"/>
      <c r="CK202" s="204"/>
      <c r="CL202" s="204"/>
      <c r="CM202" s="204"/>
      <c r="CN202" s="206"/>
      <c r="CO202" s="204"/>
      <c r="CP202" s="204"/>
      <c r="CQ202" s="204"/>
      <c r="CR202" s="207"/>
      <c r="CS202" s="207"/>
      <c r="CT202" s="208"/>
      <c r="CU202" s="209"/>
      <c r="CV202" s="208"/>
      <c r="CW202" s="207"/>
      <c r="CX202" s="207"/>
      <c r="CY202" s="207"/>
      <c r="DG202" s="172"/>
    </row>
    <row r="203" spans="3:111">
      <c r="C203" s="194"/>
      <c r="D203" s="194"/>
      <c r="E203" s="194"/>
      <c r="F203" s="194"/>
      <c r="G203" s="194"/>
      <c r="H203" s="194"/>
      <c r="I203" s="194"/>
      <c r="J203" s="194"/>
      <c r="K203" s="258"/>
      <c r="L203" s="258"/>
      <c r="M203" s="211"/>
      <c r="N203" s="211"/>
      <c r="O203" s="211"/>
      <c r="P203" s="199"/>
      <c r="Q203" s="199"/>
      <c r="R203" s="199"/>
      <c r="S203" s="199"/>
      <c r="T203" s="199"/>
      <c r="U203" s="199"/>
      <c r="V203" s="199"/>
      <c r="W203" s="199"/>
      <c r="X203" s="199"/>
      <c r="Y203" s="199"/>
      <c r="Z203" s="198"/>
      <c r="AA203" s="198"/>
      <c r="AB203" s="199"/>
      <c r="AC203" s="199"/>
      <c r="AD203" s="201"/>
      <c r="AE203" s="202"/>
      <c r="AF203" s="202"/>
      <c r="AG203" s="203"/>
      <c r="AH203" s="203"/>
      <c r="AI203" s="203"/>
      <c r="AJ203" s="203"/>
      <c r="AK203" s="203"/>
      <c r="AL203" s="203"/>
      <c r="AM203" s="203"/>
      <c r="AN203" s="203"/>
      <c r="AO203" s="203"/>
      <c r="AP203" s="203"/>
      <c r="AQ203" s="203"/>
      <c r="AR203" s="203"/>
      <c r="AS203" s="203"/>
      <c r="AT203" s="203"/>
      <c r="AU203" s="203"/>
      <c r="AV203" s="203"/>
      <c r="AW203" s="203"/>
      <c r="AX203" s="203"/>
      <c r="AY203" s="203"/>
      <c r="AZ203" s="203"/>
      <c r="BA203" s="203"/>
      <c r="BB203" s="204"/>
      <c r="BC203" s="204"/>
      <c r="BD203" s="204"/>
      <c r="BE203" s="204"/>
      <c r="BF203" s="204"/>
      <c r="BG203" s="204"/>
      <c r="BH203" s="204"/>
      <c r="BI203" s="204"/>
      <c r="BJ203" s="204"/>
      <c r="BK203" s="204"/>
      <c r="BL203" s="204"/>
      <c r="BM203" s="204"/>
      <c r="BN203" s="204"/>
      <c r="BO203" s="204"/>
      <c r="BP203" s="204"/>
      <c r="BQ203" s="204"/>
      <c r="BR203" s="204"/>
      <c r="BS203" s="204"/>
      <c r="BT203" s="204"/>
      <c r="BU203" s="204"/>
      <c r="BV203" s="205"/>
      <c r="BW203" s="205"/>
      <c r="BX203" s="205"/>
      <c r="BY203" s="204"/>
      <c r="BZ203" s="204"/>
      <c r="CA203" s="204"/>
      <c r="CB203" s="205"/>
      <c r="CC203" s="204"/>
      <c r="CD203" s="205"/>
      <c r="CE203" s="204"/>
      <c r="CF203" s="204"/>
      <c r="CG203" s="204"/>
      <c r="CH203" s="206"/>
      <c r="CI203" s="204"/>
      <c r="CJ203" s="204"/>
      <c r="CK203" s="204"/>
      <c r="CL203" s="204"/>
      <c r="CM203" s="204"/>
      <c r="CN203" s="206"/>
      <c r="CO203" s="204"/>
      <c r="CP203" s="204"/>
      <c r="CQ203" s="204"/>
      <c r="CR203" s="207"/>
      <c r="CS203" s="207"/>
      <c r="CT203" s="208"/>
      <c r="CU203" s="209"/>
      <c r="CV203" s="208"/>
      <c r="CW203" s="207"/>
      <c r="CX203" s="207"/>
      <c r="CY203" s="207"/>
      <c r="DG203" s="172"/>
    </row>
    <row r="204" spans="3:111">
      <c r="C204" s="194"/>
      <c r="D204" s="194"/>
      <c r="E204" s="194"/>
      <c r="F204" s="194"/>
      <c r="G204" s="194"/>
      <c r="H204" s="194"/>
      <c r="I204" s="194"/>
      <c r="J204" s="194"/>
      <c r="K204" s="258"/>
      <c r="L204" s="258"/>
      <c r="M204" s="211"/>
      <c r="N204" s="211"/>
      <c r="O204" s="211"/>
      <c r="P204" s="199"/>
      <c r="Q204" s="199"/>
      <c r="R204" s="199"/>
      <c r="S204" s="199"/>
      <c r="T204" s="199"/>
      <c r="U204" s="199"/>
      <c r="V204" s="199"/>
      <c r="W204" s="199"/>
      <c r="X204" s="199"/>
      <c r="Y204" s="199"/>
      <c r="Z204" s="198"/>
      <c r="AA204" s="198"/>
      <c r="AB204" s="199"/>
      <c r="AC204" s="199"/>
      <c r="AD204" s="201"/>
      <c r="AE204" s="202"/>
      <c r="AF204" s="202"/>
      <c r="AG204" s="203"/>
      <c r="AH204" s="203"/>
      <c r="AI204" s="203"/>
      <c r="AJ204" s="203"/>
      <c r="AK204" s="203"/>
      <c r="AL204" s="203"/>
      <c r="AM204" s="203"/>
      <c r="AN204" s="203"/>
      <c r="AO204" s="203"/>
      <c r="AP204" s="203"/>
      <c r="AQ204" s="203"/>
      <c r="AR204" s="203"/>
      <c r="AS204" s="203"/>
      <c r="AT204" s="203"/>
      <c r="AU204" s="203"/>
      <c r="AV204" s="203"/>
      <c r="AW204" s="203"/>
      <c r="AX204" s="203"/>
      <c r="AY204" s="203"/>
      <c r="AZ204" s="203"/>
      <c r="BA204" s="203"/>
      <c r="BB204" s="204"/>
      <c r="BC204" s="204"/>
      <c r="BD204" s="204"/>
      <c r="BE204" s="204"/>
      <c r="BF204" s="204"/>
      <c r="BG204" s="204"/>
      <c r="BH204" s="204"/>
      <c r="BI204" s="204"/>
      <c r="BJ204" s="204"/>
      <c r="BK204" s="204"/>
      <c r="BL204" s="204"/>
      <c r="BM204" s="204"/>
      <c r="BN204" s="204"/>
      <c r="BO204" s="204"/>
      <c r="BP204" s="204"/>
      <c r="BQ204" s="204"/>
      <c r="BR204" s="204"/>
      <c r="BS204" s="204"/>
      <c r="BT204" s="204"/>
      <c r="BU204" s="204"/>
      <c r="BV204" s="205"/>
      <c r="BW204" s="205"/>
      <c r="BX204" s="205"/>
      <c r="BY204" s="204"/>
      <c r="BZ204" s="204"/>
      <c r="CA204" s="204"/>
      <c r="CB204" s="205"/>
      <c r="CC204" s="204"/>
      <c r="CD204" s="205"/>
      <c r="CE204" s="204"/>
      <c r="CF204" s="204"/>
      <c r="CG204" s="204"/>
      <c r="CH204" s="206"/>
      <c r="CI204" s="204"/>
      <c r="CJ204" s="204"/>
      <c r="CK204" s="204"/>
      <c r="CL204" s="204"/>
      <c r="CM204" s="204"/>
      <c r="CN204" s="206"/>
      <c r="CO204" s="204"/>
      <c r="CP204" s="204"/>
      <c r="CQ204" s="204"/>
      <c r="CR204" s="207"/>
      <c r="CS204" s="207"/>
      <c r="CT204" s="208"/>
      <c r="CU204" s="209"/>
      <c r="CV204" s="208"/>
      <c r="CW204" s="207"/>
      <c r="CX204" s="207"/>
      <c r="CY204" s="207"/>
      <c r="DG204" s="172"/>
    </row>
    <row r="205" spans="3:111">
      <c r="C205" s="194"/>
      <c r="D205" s="194"/>
      <c r="E205" s="194"/>
      <c r="F205" s="194"/>
      <c r="G205" s="194"/>
      <c r="H205" s="194"/>
      <c r="I205" s="194"/>
      <c r="J205" s="194"/>
      <c r="K205" s="258"/>
      <c r="L205" s="258"/>
      <c r="M205" s="211"/>
      <c r="N205" s="211"/>
      <c r="O205" s="211"/>
      <c r="P205" s="199"/>
      <c r="Q205" s="199"/>
      <c r="R205" s="199"/>
      <c r="S205" s="199"/>
      <c r="T205" s="199"/>
      <c r="U205" s="199"/>
      <c r="V205" s="199"/>
      <c r="W205" s="199"/>
      <c r="X205" s="199"/>
      <c r="Y205" s="199"/>
      <c r="Z205" s="198"/>
      <c r="AA205" s="198"/>
      <c r="AB205" s="199"/>
      <c r="AC205" s="199"/>
      <c r="AD205" s="201"/>
      <c r="AE205" s="202"/>
      <c r="AF205" s="202"/>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c r="BA205" s="203"/>
      <c r="BB205" s="204"/>
      <c r="BC205" s="204"/>
      <c r="BD205" s="204"/>
      <c r="BE205" s="204"/>
      <c r="BF205" s="204"/>
      <c r="BG205" s="204"/>
      <c r="BH205" s="204"/>
      <c r="BI205" s="204"/>
      <c r="BJ205" s="204"/>
      <c r="BK205" s="204"/>
      <c r="BL205" s="204"/>
      <c r="BM205" s="204"/>
      <c r="BN205" s="204"/>
      <c r="BO205" s="204"/>
      <c r="BP205" s="204"/>
      <c r="BQ205" s="204"/>
      <c r="BR205" s="204"/>
      <c r="BS205" s="204"/>
      <c r="BT205" s="204"/>
      <c r="BU205" s="204"/>
      <c r="BV205" s="205"/>
      <c r="BW205" s="205"/>
      <c r="BX205" s="205"/>
      <c r="BY205" s="204"/>
      <c r="BZ205" s="204"/>
      <c r="CA205" s="204"/>
      <c r="CB205" s="205"/>
      <c r="CC205" s="204"/>
      <c r="CD205" s="205"/>
      <c r="CE205" s="204"/>
      <c r="CF205" s="204"/>
      <c r="CG205" s="204"/>
      <c r="CH205" s="206"/>
      <c r="CI205" s="204"/>
      <c r="CJ205" s="204"/>
      <c r="CK205" s="204"/>
      <c r="CL205" s="204"/>
      <c r="CM205" s="204"/>
      <c r="CN205" s="206"/>
      <c r="CO205" s="204"/>
      <c r="CP205" s="204"/>
      <c r="CQ205" s="204"/>
      <c r="CR205" s="207"/>
      <c r="CS205" s="207"/>
      <c r="CT205" s="208"/>
      <c r="CU205" s="209"/>
      <c r="CV205" s="208"/>
      <c r="CW205" s="207"/>
      <c r="CX205" s="207"/>
      <c r="CY205" s="207"/>
      <c r="DG205" s="172"/>
    </row>
    <row r="206" spans="3:111">
      <c r="C206" s="194"/>
      <c r="D206" s="194"/>
      <c r="E206" s="194"/>
      <c r="F206" s="194"/>
      <c r="G206" s="194"/>
      <c r="H206" s="194"/>
      <c r="I206" s="194"/>
      <c r="J206" s="194"/>
      <c r="K206" s="258"/>
      <c r="L206" s="258"/>
      <c r="M206" s="211"/>
      <c r="N206" s="211"/>
      <c r="O206" s="211"/>
      <c r="P206" s="199"/>
      <c r="Q206" s="199"/>
      <c r="R206" s="199"/>
      <c r="S206" s="199"/>
      <c r="T206" s="199"/>
      <c r="U206" s="199"/>
      <c r="V206" s="199"/>
      <c r="W206" s="199"/>
      <c r="X206" s="199"/>
      <c r="Y206" s="199"/>
      <c r="Z206" s="198"/>
      <c r="AA206" s="198"/>
      <c r="AB206" s="199"/>
      <c r="AC206" s="199"/>
      <c r="AD206" s="201"/>
      <c r="AE206" s="202"/>
      <c r="AF206" s="202"/>
      <c r="AG206" s="203"/>
      <c r="AH206" s="203"/>
      <c r="AI206" s="203"/>
      <c r="AJ206" s="203"/>
      <c r="AK206" s="203"/>
      <c r="AL206" s="203"/>
      <c r="AM206" s="203"/>
      <c r="AN206" s="203"/>
      <c r="AO206" s="203"/>
      <c r="AP206" s="203"/>
      <c r="AQ206" s="203"/>
      <c r="AR206" s="203"/>
      <c r="AS206" s="203"/>
      <c r="AT206" s="203"/>
      <c r="AU206" s="203"/>
      <c r="AV206" s="203"/>
      <c r="AW206" s="203"/>
      <c r="AX206" s="203"/>
      <c r="AY206" s="203"/>
      <c r="AZ206" s="203"/>
      <c r="BA206" s="203"/>
      <c r="BB206" s="204"/>
      <c r="BC206" s="204"/>
      <c r="BD206" s="204"/>
      <c r="BE206" s="204"/>
      <c r="BF206" s="204"/>
      <c r="BG206" s="204"/>
      <c r="BH206" s="204"/>
      <c r="BI206" s="204"/>
      <c r="BJ206" s="204"/>
      <c r="BK206" s="204"/>
      <c r="BL206" s="204"/>
      <c r="BM206" s="204"/>
      <c r="BN206" s="204"/>
      <c r="BO206" s="204"/>
      <c r="BP206" s="204"/>
      <c r="BQ206" s="204"/>
      <c r="BR206" s="204"/>
      <c r="BS206" s="204"/>
      <c r="BT206" s="204"/>
      <c r="BU206" s="204"/>
      <c r="BV206" s="205"/>
      <c r="BW206" s="205"/>
      <c r="BX206" s="205"/>
      <c r="BY206" s="204"/>
      <c r="BZ206" s="204"/>
      <c r="CA206" s="204"/>
      <c r="CB206" s="205"/>
      <c r="CC206" s="204"/>
      <c r="CD206" s="205"/>
      <c r="CE206" s="204"/>
      <c r="CF206" s="204"/>
      <c r="CG206" s="204"/>
      <c r="CH206" s="206"/>
      <c r="CI206" s="204"/>
      <c r="CJ206" s="204"/>
      <c r="CK206" s="204"/>
      <c r="CL206" s="204"/>
      <c r="CM206" s="204"/>
      <c r="CN206" s="206"/>
      <c r="CO206" s="204"/>
      <c r="CP206" s="204"/>
      <c r="CQ206" s="204"/>
      <c r="CR206" s="207"/>
      <c r="CS206" s="207"/>
      <c r="CT206" s="208"/>
      <c r="CU206" s="209"/>
      <c r="CV206" s="208"/>
      <c r="CW206" s="207"/>
      <c r="CX206" s="207"/>
      <c r="CY206" s="207"/>
      <c r="DG206" s="172"/>
    </row>
    <row r="207" spans="3:111">
      <c r="C207" s="194"/>
      <c r="D207" s="194"/>
      <c r="E207" s="194"/>
      <c r="F207" s="194"/>
      <c r="G207" s="194"/>
      <c r="H207" s="194"/>
      <c r="I207" s="194"/>
      <c r="J207" s="194"/>
      <c r="K207" s="258"/>
      <c r="L207" s="258"/>
      <c r="M207" s="211"/>
      <c r="N207" s="211"/>
      <c r="O207" s="211"/>
      <c r="P207" s="199"/>
      <c r="Q207" s="199"/>
      <c r="R207" s="199"/>
      <c r="S207" s="199"/>
      <c r="T207" s="199"/>
      <c r="U207" s="199"/>
      <c r="V207" s="199"/>
      <c r="W207" s="199"/>
      <c r="X207" s="199"/>
      <c r="Y207" s="199"/>
      <c r="Z207" s="198"/>
      <c r="AA207" s="198"/>
      <c r="AB207" s="199"/>
      <c r="AC207" s="199"/>
      <c r="AD207" s="201"/>
      <c r="AE207" s="202"/>
      <c r="AF207" s="202"/>
      <c r="AG207" s="203"/>
      <c r="AH207" s="203"/>
      <c r="AI207" s="203"/>
      <c r="AJ207" s="203"/>
      <c r="AK207" s="203"/>
      <c r="AL207" s="203"/>
      <c r="AM207" s="203"/>
      <c r="AN207" s="203"/>
      <c r="AO207" s="203"/>
      <c r="AP207" s="203"/>
      <c r="AQ207" s="203"/>
      <c r="AR207" s="203"/>
      <c r="AS207" s="203"/>
      <c r="AT207" s="203"/>
      <c r="AU207" s="203"/>
      <c r="AV207" s="203"/>
      <c r="AW207" s="203"/>
      <c r="AX207" s="203"/>
      <c r="AY207" s="203"/>
      <c r="AZ207" s="203"/>
      <c r="BA207" s="203"/>
      <c r="BB207" s="204"/>
      <c r="BC207" s="204"/>
      <c r="BD207" s="204"/>
      <c r="BE207" s="204"/>
      <c r="BF207" s="204"/>
      <c r="BG207" s="204"/>
      <c r="BH207" s="204"/>
      <c r="BI207" s="204"/>
      <c r="BJ207" s="204"/>
      <c r="BK207" s="204"/>
      <c r="BL207" s="204"/>
      <c r="BM207" s="204"/>
      <c r="BN207" s="204"/>
      <c r="BO207" s="204"/>
      <c r="BP207" s="204"/>
      <c r="BQ207" s="204"/>
      <c r="BR207" s="204"/>
      <c r="BS207" s="204"/>
      <c r="BT207" s="204"/>
      <c r="BU207" s="204"/>
      <c r="BV207" s="205"/>
      <c r="BW207" s="205"/>
      <c r="BX207" s="205"/>
      <c r="BY207" s="204"/>
      <c r="BZ207" s="204"/>
      <c r="CA207" s="204"/>
      <c r="CB207" s="205"/>
      <c r="CC207" s="204"/>
      <c r="CD207" s="205"/>
      <c r="CE207" s="204"/>
      <c r="CF207" s="204"/>
      <c r="CG207" s="204"/>
      <c r="CH207" s="206"/>
      <c r="CI207" s="204"/>
      <c r="CJ207" s="204"/>
      <c r="CK207" s="204"/>
      <c r="CL207" s="204"/>
      <c r="CM207" s="204"/>
      <c r="CN207" s="206"/>
      <c r="CO207" s="204"/>
      <c r="CP207" s="204"/>
      <c r="CQ207" s="204"/>
      <c r="CR207" s="207"/>
      <c r="CS207" s="207"/>
      <c r="CT207" s="208"/>
      <c r="CU207" s="209"/>
      <c r="CV207" s="208"/>
      <c r="CW207" s="207"/>
      <c r="CX207" s="207"/>
      <c r="CY207" s="207"/>
      <c r="DG207" s="172"/>
    </row>
    <row r="208" spans="3:111">
      <c r="C208" s="194"/>
      <c r="D208" s="194"/>
      <c r="E208" s="194"/>
      <c r="F208" s="194"/>
      <c r="G208" s="194"/>
      <c r="H208" s="194"/>
      <c r="I208" s="194"/>
      <c r="J208" s="194"/>
      <c r="K208" s="258"/>
      <c r="L208" s="258"/>
      <c r="M208" s="211"/>
      <c r="N208" s="211"/>
      <c r="O208" s="211"/>
      <c r="P208" s="199"/>
      <c r="Q208" s="199"/>
      <c r="R208" s="199"/>
      <c r="S208" s="199"/>
      <c r="T208" s="199"/>
      <c r="U208" s="199"/>
      <c r="V208" s="199"/>
      <c r="W208" s="199"/>
      <c r="X208" s="199"/>
      <c r="Y208" s="199"/>
      <c r="Z208" s="198"/>
      <c r="AA208" s="198"/>
      <c r="AB208" s="199"/>
      <c r="AC208" s="199"/>
      <c r="AD208" s="201"/>
      <c r="AE208" s="202"/>
      <c r="AF208" s="202"/>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4"/>
      <c r="BC208" s="204"/>
      <c r="BD208" s="204"/>
      <c r="BE208" s="204"/>
      <c r="BF208" s="204"/>
      <c r="BG208" s="204"/>
      <c r="BH208" s="204"/>
      <c r="BI208" s="204"/>
      <c r="BJ208" s="204"/>
      <c r="BK208" s="204"/>
      <c r="BL208" s="204"/>
      <c r="BM208" s="204"/>
      <c r="BN208" s="204"/>
      <c r="BO208" s="204"/>
      <c r="BP208" s="204"/>
      <c r="BQ208" s="204"/>
      <c r="BR208" s="204"/>
      <c r="BS208" s="204"/>
      <c r="BT208" s="204"/>
      <c r="BU208" s="204"/>
      <c r="BV208" s="205"/>
      <c r="BW208" s="205"/>
      <c r="BX208" s="205"/>
      <c r="BY208" s="204"/>
      <c r="BZ208" s="204"/>
      <c r="CA208" s="204"/>
      <c r="CB208" s="205"/>
      <c r="CC208" s="204"/>
      <c r="CD208" s="205"/>
      <c r="CE208" s="204"/>
      <c r="CF208" s="204"/>
      <c r="CG208" s="204"/>
      <c r="CH208" s="206"/>
      <c r="CI208" s="204"/>
      <c r="CJ208" s="204"/>
      <c r="CK208" s="204"/>
      <c r="CL208" s="204"/>
      <c r="CM208" s="204"/>
      <c r="CN208" s="206"/>
      <c r="CO208" s="204"/>
      <c r="CP208" s="204"/>
      <c r="CQ208" s="204"/>
      <c r="CR208" s="207"/>
      <c r="CS208" s="207"/>
      <c r="CT208" s="208"/>
      <c r="CU208" s="209"/>
      <c r="CV208" s="208"/>
      <c r="CW208" s="207"/>
      <c r="CX208" s="207"/>
      <c r="CY208" s="207"/>
      <c r="DG208" s="172"/>
    </row>
    <row r="209" spans="3:111">
      <c r="C209" s="194"/>
      <c r="D209" s="194"/>
      <c r="E209" s="194"/>
      <c r="F209" s="194"/>
      <c r="G209" s="194"/>
      <c r="H209" s="194"/>
      <c r="I209" s="194"/>
      <c r="J209" s="194"/>
      <c r="K209" s="258"/>
      <c r="L209" s="258"/>
      <c r="M209" s="211"/>
      <c r="N209" s="211"/>
      <c r="O209" s="211"/>
      <c r="P209" s="199"/>
      <c r="Q209" s="199"/>
      <c r="R209" s="199"/>
      <c r="S209" s="199"/>
      <c r="T209" s="199"/>
      <c r="U209" s="199"/>
      <c r="V209" s="199"/>
      <c r="W209" s="199"/>
      <c r="X209" s="199"/>
      <c r="Y209" s="199"/>
      <c r="Z209" s="198"/>
      <c r="AA209" s="198"/>
      <c r="AB209" s="199"/>
      <c r="AC209" s="199"/>
      <c r="AD209" s="201"/>
      <c r="AE209" s="202"/>
      <c r="AF209" s="202"/>
      <c r="AG209" s="203"/>
      <c r="AH209" s="203"/>
      <c r="AI209" s="203"/>
      <c r="AJ209" s="203"/>
      <c r="AK209" s="203"/>
      <c r="AL209" s="203"/>
      <c r="AM209" s="203"/>
      <c r="AN209" s="203"/>
      <c r="AO209" s="203"/>
      <c r="AP209" s="203"/>
      <c r="AQ209" s="203"/>
      <c r="AR209" s="203"/>
      <c r="AS209" s="203"/>
      <c r="AT209" s="203"/>
      <c r="AU209" s="203"/>
      <c r="AV209" s="203"/>
      <c r="AW209" s="203"/>
      <c r="AX209" s="203"/>
      <c r="AY209" s="203"/>
      <c r="AZ209" s="203"/>
      <c r="BA209" s="203"/>
      <c r="BB209" s="204"/>
      <c r="BC209" s="204"/>
      <c r="BD209" s="204"/>
      <c r="BE209" s="204"/>
      <c r="BF209" s="204"/>
      <c r="BG209" s="204"/>
      <c r="BH209" s="204"/>
      <c r="BI209" s="204"/>
      <c r="BJ209" s="204"/>
      <c r="BK209" s="204"/>
      <c r="BL209" s="204"/>
      <c r="BM209" s="204"/>
      <c r="BN209" s="204"/>
      <c r="BO209" s="204"/>
      <c r="BP209" s="204"/>
      <c r="BQ209" s="204"/>
      <c r="BR209" s="204"/>
      <c r="BS209" s="204"/>
      <c r="BT209" s="204"/>
      <c r="BU209" s="204"/>
      <c r="BV209" s="205"/>
      <c r="BW209" s="205"/>
      <c r="BX209" s="205"/>
      <c r="BY209" s="204"/>
      <c r="BZ209" s="204"/>
      <c r="CA209" s="204"/>
      <c r="CB209" s="205"/>
      <c r="CC209" s="204"/>
      <c r="CD209" s="205"/>
      <c r="CE209" s="204"/>
      <c r="CF209" s="204"/>
      <c r="CG209" s="204"/>
      <c r="CH209" s="206"/>
      <c r="CI209" s="204"/>
      <c r="CJ209" s="204"/>
      <c r="CK209" s="204"/>
      <c r="CL209" s="204"/>
      <c r="CM209" s="204"/>
      <c r="CN209" s="206"/>
      <c r="CO209" s="204"/>
      <c r="CP209" s="204"/>
      <c r="CQ209" s="204"/>
      <c r="CR209" s="207"/>
      <c r="CS209" s="207"/>
      <c r="CT209" s="208"/>
      <c r="CU209" s="209"/>
      <c r="CV209" s="208"/>
      <c r="CW209" s="207"/>
      <c r="CX209" s="207"/>
      <c r="CY209" s="207"/>
      <c r="DG209" s="172"/>
    </row>
    <row r="210" spans="3:111">
      <c r="C210" s="194"/>
      <c r="D210" s="194"/>
      <c r="E210" s="194"/>
      <c r="F210" s="194"/>
      <c r="G210" s="194"/>
      <c r="H210" s="194"/>
      <c r="I210" s="194"/>
      <c r="J210" s="194"/>
      <c r="K210" s="258"/>
      <c r="L210" s="258"/>
      <c r="M210" s="211"/>
      <c r="N210" s="211"/>
      <c r="O210" s="211"/>
      <c r="P210" s="199"/>
      <c r="Q210" s="199"/>
      <c r="R210" s="199"/>
      <c r="S210" s="199"/>
      <c r="T210" s="199"/>
      <c r="U210" s="199"/>
      <c r="V210" s="199"/>
      <c r="W210" s="199"/>
      <c r="X210" s="199"/>
      <c r="Y210" s="199"/>
      <c r="Z210" s="198"/>
      <c r="AA210" s="198"/>
      <c r="AB210" s="199"/>
      <c r="AC210" s="199"/>
      <c r="AD210" s="201"/>
      <c r="AE210" s="202"/>
      <c r="AF210" s="202"/>
      <c r="AG210" s="203"/>
      <c r="AH210" s="203"/>
      <c r="AI210" s="203"/>
      <c r="AJ210" s="203"/>
      <c r="AK210" s="203"/>
      <c r="AL210" s="203"/>
      <c r="AM210" s="203"/>
      <c r="AN210" s="203"/>
      <c r="AO210" s="203"/>
      <c r="AP210" s="203"/>
      <c r="AQ210" s="203"/>
      <c r="AR210" s="203"/>
      <c r="AS210" s="203"/>
      <c r="AT210" s="203"/>
      <c r="AU210" s="203"/>
      <c r="AV210" s="203"/>
      <c r="AW210" s="203"/>
      <c r="AX210" s="203"/>
      <c r="AY210" s="203"/>
      <c r="AZ210" s="203"/>
      <c r="BA210" s="203"/>
      <c r="BB210" s="204"/>
      <c r="BC210" s="204"/>
      <c r="BD210" s="204"/>
      <c r="BE210" s="204"/>
      <c r="BF210" s="204"/>
      <c r="BG210" s="204"/>
      <c r="BH210" s="204"/>
      <c r="BI210" s="204"/>
      <c r="BJ210" s="204"/>
      <c r="BK210" s="204"/>
      <c r="BL210" s="204"/>
      <c r="BM210" s="204"/>
      <c r="BN210" s="204"/>
      <c r="BO210" s="204"/>
      <c r="BP210" s="204"/>
      <c r="BQ210" s="204"/>
      <c r="BR210" s="204"/>
      <c r="BS210" s="204"/>
      <c r="BT210" s="204"/>
      <c r="BU210" s="204"/>
      <c r="BV210" s="205"/>
      <c r="BW210" s="205"/>
      <c r="BX210" s="205"/>
      <c r="BY210" s="204"/>
      <c r="BZ210" s="204"/>
      <c r="CA210" s="204"/>
      <c r="CB210" s="205"/>
      <c r="CC210" s="204"/>
      <c r="CD210" s="205"/>
      <c r="CE210" s="204"/>
      <c r="CF210" s="204"/>
      <c r="CG210" s="204"/>
      <c r="CH210" s="206"/>
      <c r="CI210" s="204"/>
      <c r="CJ210" s="204"/>
      <c r="CK210" s="204"/>
      <c r="CL210" s="204"/>
      <c r="CM210" s="204"/>
      <c r="CN210" s="206"/>
      <c r="CO210" s="204"/>
      <c r="CP210" s="204"/>
      <c r="CQ210" s="204"/>
      <c r="CR210" s="207"/>
      <c r="CS210" s="207"/>
      <c r="CT210" s="208"/>
      <c r="CU210" s="209"/>
      <c r="CV210" s="208"/>
      <c r="CW210" s="207"/>
      <c r="CX210" s="207"/>
      <c r="CY210" s="207"/>
      <c r="DG210" s="172"/>
    </row>
    <row r="211" spans="3:111">
      <c r="C211" s="194"/>
      <c r="D211" s="194"/>
      <c r="E211" s="194"/>
      <c r="F211" s="194"/>
      <c r="G211" s="194"/>
      <c r="H211" s="194"/>
      <c r="I211" s="194"/>
      <c r="J211" s="194"/>
      <c r="K211" s="258"/>
      <c r="L211" s="258"/>
      <c r="M211" s="211"/>
      <c r="N211" s="211"/>
      <c r="O211" s="211"/>
      <c r="P211" s="199"/>
      <c r="Q211" s="199"/>
      <c r="R211" s="199"/>
      <c r="S211" s="199"/>
      <c r="T211" s="199"/>
      <c r="U211" s="199"/>
      <c r="V211" s="199"/>
      <c r="W211" s="199"/>
      <c r="X211" s="199"/>
      <c r="Y211" s="199"/>
      <c r="Z211" s="198"/>
      <c r="AA211" s="198"/>
      <c r="AB211" s="199"/>
      <c r="AC211" s="199"/>
      <c r="AD211" s="201"/>
      <c r="AE211" s="202"/>
      <c r="AF211" s="202"/>
      <c r="AG211" s="203"/>
      <c r="AH211" s="203"/>
      <c r="AI211" s="203"/>
      <c r="AJ211" s="203"/>
      <c r="AK211" s="203"/>
      <c r="AL211" s="203"/>
      <c r="AM211" s="203"/>
      <c r="AN211" s="203"/>
      <c r="AO211" s="203"/>
      <c r="AP211" s="203"/>
      <c r="AQ211" s="203"/>
      <c r="AR211" s="203"/>
      <c r="AS211" s="203"/>
      <c r="AT211" s="203"/>
      <c r="AU211" s="203"/>
      <c r="AV211" s="203"/>
      <c r="AW211" s="203"/>
      <c r="AX211" s="203"/>
      <c r="AY211" s="203"/>
      <c r="AZ211" s="203"/>
      <c r="BA211" s="203"/>
      <c r="BB211" s="204"/>
      <c r="BC211" s="204"/>
      <c r="BD211" s="204"/>
      <c r="BE211" s="204"/>
      <c r="BF211" s="204"/>
      <c r="BG211" s="204"/>
      <c r="BH211" s="204"/>
      <c r="BI211" s="204"/>
      <c r="BJ211" s="204"/>
      <c r="BK211" s="204"/>
      <c r="BL211" s="204"/>
      <c r="BM211" s="204"/>
      <c r="BN211" s="204"/>
      <c r="BO211" s="204"/>
      <c r="BP211" s="204"/>
      <c r="BQ211" s="204"/>
      <c r="BR211" s="204"/>
      <c r="BS211" s="204"/>
      <c r="BT211" s="204"/>
      <c r="BU211" s="204"/>
      <c r="BV211" s="205"/>
      <c r="BW211" s="205"/>
      <c r="BX211" s="205"/>
      <c r="BY211" s="204"/>
      <c r="BZ211" s="204"/>
      <c r="CA211" s="204"/>
      <c r="CB211" s="205"/>
      <c r="CC211" s="204"/>
      <c r="CD211" s="205"/>
      <c r="CE211" s="204"/>
      <c r="CF211" s="204"/>
      <c r="CG211" s="204"/>
      <c r="CH211" s="206"/>
      <c r="CI211" s="204"/>
      <c r="CJ211" s="204"/>
      <c r="CK211" s="204"/>
      <c r="CL211" s="204"/>
      <c r="CM211" s="204"/>
      <c r="CN211" s="206"/>
      <c r="CO211" s="204"/>
      <c r="CP211" s="204"/>
      <c r="CQ211" s="204"/>
      <c r="CR211" s="207"/>
      <c r="CS211" s="207"/>
      <c r="CT211" s="208"/>
      <c r="CU211" s="209"/>
      <c r="CV211" s="208"/>
      <c r="CW211" s="207"/>
      <c r="CX211" s="207"/>
      <c r="CY211" s="207"/>
      <c r="DG211" s="172"/>
    </row>
    <row r="212" spans="3:111">
      <c r="C212" s="194"/>
      <c r="D212" s="194"/>
      <c r="E212" s="194"/>
      <c r="F212" s="194"/>
      <c r="G212" s="194"/>
      <c r="H212" s="194"/>
      <c r="I212" s="194"/>
      <c r="J212" s="194"/>
      <c r="K212" s="258"/>
      <c r="L212" s="258"/>
      <c r="M212" s="211"/>
      <c r="N212" s="211"/>
      <c r="O212" s="211"/>
      <c r="P212" s="199"/>
      <c r="Q212" s="199"/>
      <c r="R212" s="199"/>
      <c r="S212" s="199"/>
      <c r="T212" s="199"/>
      <c r="U212" s="199"/>
      <c r="V212" s="199"/>
      <c r="W212" s="199"/>
      <c r="X212" s="199"/>
      <c r="Y212" s="199"/>
      <c r="Z212" s="198"/>
      <c r="AA212" s="198"/>
      <c r="AB212" s="199"/>
      <c r="AC212" s="199"/>
      <c r="AD212" s="201"/>
      <c r="AE212" s="202"/>
      <c r="AF212" s="202"/>
      <c r="AG212" s="203"/>
      <c r="AH212" s="203"/>
      <c r="AI212" s="203"/>
      <c r="AJ212" s="203"/>
      <c r="AK212" s="203"/>
      <c r="AL212" s="203"/>
      <c r="AM212" s="203"/>
      <c r="AN212" s="203"/>
      <c r="AO212" s="203"/>
      <c r="AP212" s="203"/>
      <c r="AQ212" s="203"/>
      <c r="AR212" s="203"/>
      <c r="AS212" s="203"/>
      <c r="AT212" s="203"/>
      <c r="AU212" s="203"/>
      <c r="AV212" s="203"/>
      <c r="AW212" s="203"/>
      <c r="AX212" s="203"/>
      <c r="AY212" s="203"/>
      <c r="AZ212" s="203"/>
      <c r="BA212" s="203"/>
      <c r="BB212" s="204"/>
      <c r="BC212" s="204"/>
      <c r="BD212" s="204"/>
      <c r="BE212" s="204"/>
      <c r="BF212" s="204"/>
      <c r="BG212" s="204"/>
      <c r="BH212" s="204"/>
      <c r="BI212" s="204"/>
      <c r="BJ212" s="204"/>
      <c r="BK212" s="204"/>
      <c r="BL212" s="204"/>
      <c r="BM212" s="204"/>
      <c r="BN212" s="204"/>
      <c r="BO212" s="204"/>
      <c r="BP212" s="204"/>
      <c r="BQ212" s="204"/>
      <c r="BR212" s="204"/>
      <c r="BS212" s="204"/>
      <c r="BT212" s="204"/>
      <c r="BU212" s="204"/>
      <c r="BV212" s="205"/>
      <c r="BW212" s="205"/>
      <c r="BX212" s="205"/>
      <c r="BY212" s="204"/>
      <c r="BZ212" s="204"/>
      <c r="CA212" s="204"/>
      <c r="CB212" s="205"/>
      <c r="CC212" s="204"/>
      <c r="CD212" s="205"/>
      <c r="CE212" s="204"/>
      <c r="CF212" s="204"/>
      <c r="CG212" s="204"/>
      <c r="CH212" s="206"/>
      <c r="CI212" s="204"/>
      <c r="CJ212" s="204"/>
      <c r="CK212" s="204"/>
      <c r="CL212" s="204"/>
      <c r="CM212" s="204"/>
      <c r="CN212" s="206"/>
      <c r="CO212" s="204"/>
      <c r="CP212" s="204"/>
      <c r="CQ212" s="204"/>
      <c r="CR212" s="207"/>
      <c r="CS212" s="207"/>
      <c r="CT212" s="208"/>
      <c r="CU212" s="209"/>
      <c r="CV212" s="208"/>
      <c r="CW212" s="207"/>
      <c r="CX212" s="207"/>
      <c r="CY212" s="207"/>
      <c r="DG212" s="172"/>
    </row>
    <row r="213" spans="3:111">
      <c r="C213" s="194"/>
      <c r="D213" s="194"/>
      <c r="E213" s="194"/>
      <c r="F213" s="194"/>
      <c r="G213" s="194"/>
      <c r="H213" s="194"/>
      <c r="I213" s="194"/>
      <c r="J213" s="194"/>
      <c r="K213" s="258"/>
      <c r="L213" s="258"/>
      <c r="M213" s="211"/>
      <c r="N213" s="211"/>
      <c r="O213" s="211"/>
      <c r="P213" s="199"/>
      <c r="Q213" s="199"/>
      <c r="R213" s="199"/>
      <c r="S213" s="199"/>
      <c r="T213" s="199"/>
      <c r="U213" s="199"/>
      <c r="V213" s="199"/>
      <c r="W213" s="199"/>
      <c r="X213" s="199"/>
      <c r="Y213" s="199"/>
      <c r="Z213" s="198"/>
      <c r="AA213" s="198"/>
      <c r="AB213" s="199"/>
      <c r="AC213" s="199"/>
      <c r="AD213" s="201"/>
      <c r="AE213" s="202"/>
      <c r="AF213" s="202"/>
      <c r="AG213" s="203"/>
      <c r="AH213" s="203"/>
      <c r="AI213" s="203"/>
      <c r="AJ213" s="203"/>
      <c r="AK213" s="203"/>
      <c r="AL213" s="203"/>
      <c r="AM213" s="203"/>
      <c r="AN213" s="203"/>
      <c r="AO213" s="203"/>
      <c r="AP213" s="203"/>
      <c r="AQ213" s="203"/>
      <c r="AR213" s="203"/>
      <c r="AS213" s="203"/>
      <c r="AT213" s="203"/>
      <c r="AU213" s="203"/>
      <c r="AV213" s="203"/>
      <c r="AW213" s="203"/>
      <c r="AX213" s="203"/>
      <c r="AY213" s="203"/>
      <c r="AZ213" s="203"/>
      <c r="BA213" s="203"/>
      <c r="BB213" s="204"/>
      <c r="BC213" s="204"/>
      <c r="BD213" s="204"/>
      <c r="BE213" s="204"/>
      <c r="BF213" s="204"/>
      <c r="BG213" s="204"/>
      <c r="BH213" s="204"/>
      <c r="BI213" s="204"/>
      <c r="BJ213" s="204"/>
      <c r="BK213" s="204"/>
      <c r="BL213" s="204"/>
      <c r="BM213" s="204"/>
      <c r="BN213" s="204"/>
      <c r="BO213" s="204"/>
      <c r="BP213" s="204"/>
      <c r="BQ213" s="204"/>
      <c r="BR213" s="204"/>
      <c r="BS213" s="204"/>
      <c r="BT213" s="204"/>
      <c r="BU213" s="204"/>
      <c r="BV213" s="205"/>
      <c r="BW213" s="205"/>
      <c r="BX213" s="205"/>
      <c r="BY213" s="204"/>
      <c r="BZ213" s="204"/>
      <c r="CA213" s="204"/>
      <c r="CB213" s="205"/>
      <c r="CC213" s="204"/>
      <c r="CD213" s="205"/>
      <c r="CE213" s="204"/>
      <c r="CF213" s="204"/>
      <c r="CG213" s="204"/>
      <c r="CH213" s="206"/>
      <c r="CI213" s="204"/>
      <c r="CJ213" s="204"/>
      <c r="CK213" s="204"/>
      <c r="CL213" s="204"/>
      <c r="CM213" s="204"/>
      <c r="CN213" s="206"/>
      <c r="CO213" s="204"/>
      <c r="CP213" s="204"/>
      <c r="CQ213" s="204"/>
      <c r="CR213" s="207"/>
      <c r="CS213" s="207"/>
      <c r="CT213" s="208"/>
      <c r="CU213" s="209"/>
      <c r="CV213" s="208"/>
      <c r="CW213" s="207"/>
      <c r="CX213" s="207"/>
      <c r="CY213" s="207"/>
      <c r="DG213" s="172"/>
    </row>
    <row r="214" spans="3:111">
      <c r="C214" s="194"/>
      <c r="D214" s="194"/>
      <c r="E214" s="194"/>
      <c r="F214" s="194"/>
      <c r="G214" s="194"/>
      <c r="H214" s="194"/>
      <c r="I214" s="194"/>
      <c r="J214" s="194"/>
      <c r="K214" s="258"/>
      <c r="L214" s="258"/>
      <c r="M214" s="211"/>
      <c r="N214" s="211"/>
      <c r="O214" s="211"/>
      <c r="P214" s="199"/>
      <c r="Q214" s="199"/>
      <c r="R214" s="199"/>
      <c r="S214" s="199"/>
      <c r="T214" s="199"/>
      <c r="U214" s="199"/>
      <c r="V214" s="199"/>
      <c r="W214" s="199"/>
      <c r="X214" s="199"/>
      <c r="Y214" s="199"/>
      <c r="Z214" s="198"/>
      <c r="AA214" s="198"/>
      <c r="AB214" s="199"/>
      <c r="AC214" s="199"/>
      <c r="AD214" s="201"/>
      <c r="AE214" s="202"/>
      <c r="AF214" s="202"/>
      <c r="AG214" s="203"/>
      <c r="AH214" s="203"/>
      <c r="AI214" s="203"/>
      <c r="AJ214" s="203"/>
      <c r="AK214" s="203"/>
      <c r="AL214" s="203"/>
      <c r="AM214" s="203"/>
      <c r="AN214" s="203"/>
      <c r="AO214" s="203"/>
      <c r="AP214" s="203"/>
      <c r="AQ214" s="203"/>
      <c r="AR214" s="203"/>
      <c r="AS214" s="203"/>
      <c r="AT214" s="203"/>
      <c r="AU214" s="203"/>
      <c r="AV214" s="203"/>
      <c r="AW214" s="203"/>
      <c r="AX214" s="203"/>
      <c r="AY214" s="203"/>
      <c r="AZ214" s="203"/>
      <c r="BA214" s="203"/>
      <c r="BB214" s="204"/>
      <c r="BC214" s="204"/>
      <c r="BD214" s="204"/>
      <c r="BE214" s="204"/>
      <c r="BF214" s="204"/>
      <c r="BG214" s="204"/>
      <c r="BH214" s="204"/>
      <c r="BI214" s="204"/>
      <c r="BJ214" s="204"/>
      <c r="BK214" s="204"/>
      <c r="BL214" s="204"/>
      <c r="BM214" s="204"/>
      <c r="BN214" s="204"/>
      <c r="BO214" s="204"/>
      <c r="BP214" s="204"/>
      <c r="BQ214" s="204"/>
      <c r="BR214" s="204"/>
      <c r="BS214" s="204"/>
      <c r="BT214" s="204"/>
      <c r="BU214" s="204"/>
      <c r="BV214" s="205"/>
      <c r="BW214" s="205"/>
      <c r="BX214" s="205"/>
      <c r="BY214" s="204"/>
      <c r="BZ214" s="204"/>
      <c r="CA214" s="204"/>
      <c r="CB214" s="205"/>
      <c r="CC214" s="204"/>
      <c r="CD214" s="205"/>
      <c r="CE214" s="204"/>
      <c r="CF214" s="204"/>
      <c r="CG214" s="204"/>
      <c r="CH214" s="206"/>
      <c r="CI214" s="204"/>
      <c r="CJ214" s="204"/>
      <c r="CK214" s="204"/>
      <c r="CL214" s="204"/>
      <c r="CM214" s="204"/>
      <c r="CN214" s="206"/>
      <c r="CO214" s="204"/>
      <c r="CP214" s="204"/>
      <c r="CQ214" s="204"/>
      <c r="CR214" s="207"/>
      <c r="CS214" s="207"/>
      <c r="CT214" s="208"/>
      <c r="CU214" s="209"/>
      <c r="CV214" s="208"/>
      <c r="CW214" s="207"/>
      <c r="CX214" s="207"/>
      <c r="CY214" s="207"/>
      <c r="DG214" s="172"/>
    </row>
    <row r="215" spans="3:111">
      <c r="C215" s="194"/>
      <c r="D215" s="194"/>
      <c r="E215" s="194"/>
      <c r="F215" s="194"/>
      <c r="G215" s="194"/>
      <c r="H215" s="194"/>
      <c r="I215" s="194"/>
      <c r="J215" s="194"/>
      <c r="K215" s="258"/>
      <c r="L215" s="258"/>
      <c r="M215" s="211"/>
      <c r="N215" s="211"/>
      <c r="O215" s="211"/>
      <c r="P215" s="199"/>
      <c r="Q215" s="199"/>
      <c r="R215" s="199"/>
      <c r="S215" s="199"/>
      <c r="T215" s="199"/>
      <c r="U215" s="199"/>
      <c r="V215" s="199"/>
      <c r="W215" s="199"/>
      <c r="X215" s="199"/>
      <c r="Y215" s="199"/>
      <c r="Z215" s="198"/>
      <c r="AA215" s="198"/>
      <c r="AB215" s="199"/>
      <c r="AC215" s="199"/>
      <c r="AD215" s="201"/>
      <c r="AE215" s="202"/>
      <c r="AF215" s="202"/>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c r="BA215" s="203"/>
      <c r="BB215" s="204"/>
      <c r="BC215" s="204"/>
      <c r="BD215" s="204"/>
      <c r="BE215" s="204"/>
      <c r="BF215" s="204"/>
      <c r="BG215" s="204"/>
      <c r="BH215" s="204"/>
      <c r="BI215" s="204"/>
      <c r="BJ215" s="204"/>
      <c r="BK215" s="204"/>
      <c r="BL215" s="204"/>
      <c r="BM215" s="204"/>
      <c r="BN215" s="204"/>
      <c r="BO215" s="204"/>
      <c r="BP215" s="204"/>
      <c r="BQ215" s="204"/>
      <c r="BR215" s="204"/>
      <c r="BS215" s="204"/>
      <c r="BT215" s="204"/>
      <c r="BU215" s="204"/>
      <c r="BV215" s="205"/>
      <c r="BW215" s="205"/>
      <c r="BX215" s="205"/>
      <c r="BY215" s="204"/>
      <c r="BZ215" s="204"/>
      <c r="CA215" s="204"/>
      <c r="CB215" s="205"/>
      <c r="CC215" s="204"/>
      <c r="CD215" s="205"/>
      <c r="CE215" s="204"/>
      <c r="CF215" s="204"/>
      <c r="CG215" s="204"/>
      <c r="CH215" s="206"/>
      <c r="CI215" s="204"/>
      <c r="CJ215" s="204"/>
      <c r="CK215" s="204"/>
      <c r="CL215" s="204"/>
      <c r="CM215" s="204"/>
      <c r="CN215" s="206"/>
      <c r="CO215" s="204"/>
      <c r="CP215" s="204"/>
      <c r="CQ215" s="204"/>
      <c r="CR215" s="207"/>
      <c r="CS215" s="207"/>
      <c r="CT215" s="208"/>
      <c r="CU215" s="209"/>
      <c r="CV215" s="208"/>
      <c r="CW215" s="207"/>
      <c r="CX215" s="207"/>
      <c r="CY215" s="207"/>
      <c r="DG215" s="172"/>
    </row>
    <row r="216" spans="3:111">
      <c r="C216" s="194"/>
      <c r="D216" s="194"/>
      <c r="E216" s="194"/>
      <c r="F216" s="194"/>
      <c r="G216" s="194"/>
      <c r="H216" s="194"/>
      <c r="I216" s="194"/>
      <c r="J216" s="194"/>
      <c r="K216" s="258"/>
      <c r="L216" s="258"/>
      <c r="M216" s="211"/>
      <c r="N216" s="211"/>
      <c r="O216" s="211"/>
      <c r="P216" s="199"/>
      <c r="Q216" s="199"/>
      <c r="R216" s="199"/>
      <c r="S216" s="199"/>
      <c r="T216" s="199"/>
      <c r="U216" s="199"/>
      <c r="V216" s="199"/>
      <c r="W216" s="199"/>
      <c r="X216" s="199"/>
      <c r="Y216" s="199"/>
      <c r="Z216" s="198"/>
      <c r="AA216" s="198"/>
      <c r="AB216" s="199"/>
      <c r="AC216" s="199"/>
      <c r="AD216" s="201"/>
      <c r="AE216" s="202"/>
      <c r="AF216" s="202"/>
      <c r="AG216" s="203"/>
      <c r="AH216" s="203"/>
      <c r="AI216" s="203"/>
      <c r="AJ216" s="203"/>
      <c r="AK216" s="203"/>
      <c r="AL216" s="203"/>
      <c r="AM216" s="203"/>
      <c r="AN216" s="203"/>
      <c r="AO216" s="203"/>
      <c r="AP216" s="203"/>
      <c r="AQ216" s="203"/>
      <c r="AR216" s="203"/>
      <c r="AS216" s="203"/>
      <c r="AT216" s="203"/>
      <c r="AU216" s="203"/>
      <c r="AV216" s="203"/>
      <c r="AW216" s="203"/>
      <c r="AX216" s="203"/>
      <c r="AY216" s="203"/>
      <c r="AZ216" s="203"/>
      <c r="BA216" s="203"/>
      <c r="BB216" s="204"/>
      <c r="BC216" s="204"/>
      <c r="BD216" s="204"/>
      <c r="BE216" s="204"/>
      <c r="BF216" s="204"/>
      <c r="BG216" s="204"/>
      <c r="BH216" s="204"/>
      <c r="BI216" s="204"/>
      <c r="BJ216" s="204"/>
      <c r="BK216" s="204"/>
      <c r="BL216" s="204"/>
      <c r="BM216" s="204"/>
      <c r="BN216" s="204"/>
      <c r="BO216" s="204"/>
      <c r="BP216" s="204"/>
      <c r="BQ216" s="204"/>
      <c r="BR216" s="204"/>
      <c r="BS216" s="204"/>
      <c r="BT216" s="204"/>
      <c r="BU216" s="204"/>
      <c r="BV216" s="205"/>
      <c r="BW216" s="205"/>
      <c r="BX216" s="205"/>
      <c r="BY216" s="204"/>
      <c r="BZ216" s="204"/>
      <c r="CA216" s="204"/>
      <c r="CB216" s="205"/>
      <c r="CC216" s="204"/>
      <c r="CD216" s="205"/>
      <c r="CE216" s="204"/>
      <c r="CF216" s="204"/>
      <c r="CG216" s="204"/>
      <c r="CH216" s="206"/>
      <c r="CI216" s="204"/>
      <c r="CJ216" s="204"/>
      <c r="CK216" s="204"/>
      <c r="CL216" s="204"/>
      <c r="CM216" s="204"/>
      <c r="CN216" s="206"/>
      <c r="CO216" s="204"/>
      <c r="CP216" s="204"/>
      <c r="CQ216" s="204"/>
      <c r="CR216" s="207"/>
      <c r="CS216" s="207"/>
      <c r="CT216" s="208"/>
      <c r="CU216" s="209"/>
      <c r="CV216" s="208"/>
      <c r="CW216" s="207"/>
      <c r="CX216" s="207"/>
      <c r="CY216" s="207"/>
      <c r="DG216" s="172"/>
    </row>
    <row r="217" spans="3:111">
      <c r="C217" s="194"/>
      <c r="D217" s="194"/>
      <c r="E217" s="194"/>
      <c r="F217" s="194"/>
      <c r="G217" s="194"/>
      <c r="H217" s="194"/>
      <c r="I217" s="194"/>
      <c r="J217" s="194"/>
      <c r="K217" s="258"/>
      <c r="L217" s="258"/>
      <c r="M217" s="211"/>
      <c r="N217" s="211"/>
      <c r="O217" s="211"/>
      <c r="P217" s="199"/>
      <c r="Q217" s="199"/>
      <c r="R217" s="199"/>
      <c r="S217" s="199"/>
      <c r="T217" s="199"/>
      <c r="U217" s="199"/>
      <c r="V217" s="199"/>
      <c r="W217" s="199"/>
      <c r="X217" s="199"/>
      <c r="Y217" s="199"/>
      <c r="Z217" s="198"/>
      <c r="AA217" s="198"/>
      <c r="AB217" s="199"/>
      <c r="AC217" s="199"/>
      <c r="AD217" s="201"/>
      <c r="AE217" s="202"/>
      <c r="AF217" s="202"/>
      <c r="AG217" s="203"/>
      <c r="AH217" s="203"/>
      <c r="AI217" s="203"/>
      <c r="AJ217" s="203"/>
      <c r="AK217" s="203"/>
      <c r="AL217" s="203"/>
      <c r="AM217" s="203"/>
      <c r="AN217" s="203"/>
      <c r="AO217" s="203"/>
      <c r="AP217" s="203"/>
      <c r="AQ217" s="203"/>
      <c r="AR217" s="203"/>
      <c r="AS217" s="203"/>
      <c r="AT217" s="203"/>
      <c r="AU217" s="203"/>
      <c r="AV217" s="203"/>
      <c r="AW217" s="203"/>
      <c r="AX217" s="203"/>
      <c r="AY217" s="203"/>
      <c r="AZ217" s="203"/>
      <c r="BA217" s="203"/>
      <c r="BB217" s="204"/>
      <c r="BC217" s="204"/>
      <c r="BD217" s="204"/>
      <c r="BE217" s="204"/>
      <c r="BF217" s="204"/>
      <c r="BG217" s="204"/>
      <c r="BH217" s="204"/>
      <c r="BI217" s="204"/>
      <c r="BJ217" s="204"/>
      <c r="BK217" s="204"/>
      <c r="BL217" s="204"/>
      <c r="BM217" s="204"/>
      <c r="BN217" s="204"/>
      <c r="BO217" s="204"/>
      <c r="BP217" s="204"/>
      <c r="BQ217" s="204"/>
      <c r="BR217" s="204"/>
      <c r="BS217" s="204"/>
      <c r="BT217" s="204"/>
      <c r="BU217" s="204"/>
      <c r="BV217" s="205"/>
      <c r="BW217" s="205"/>
      <c r="BX217" s="205"/>
      <c r="BY217" s="204"/>
      <c r="BZ217" s="204"/>
      <c r="CA217" s="204"/>
      <c r="CB217" s="205"/>
      <c r="CC217" s="204"/>
      <c r="CD217" s="205"/>
      <c r="CE217" s="204"/>
      <c r="CF217" s="204"/>
      <c r="CG217" s="204"/>
      <c r="CH217" s="206"/>
      <c r="CI217" s="204"/>
      <c r="CJ217" s="204"/>
      <c r="CK217" s="204"/>
      <c r="CL217" s="204"/>
      <c r="CM217" s="204"/>
      <c r="CN217" s="206"/>
      <c r="CO217" s="204"/>
      <c r="CP217" s="204"/>
      <c r="CQ217" s="204"/>
      <c r="CR217" s="207"/>
      <c r="CS217" s="207"/>
      <c r="CT217" s="208"/>
      <c r="CU217" s="209"/>
      <c r="CV217" s="208"/>
      <c r="CW217" s="207"/>
      <c r="CX217" s="207"/>
      <c r="CY217" s="207"/>
      <c r="DG217" s="172"/>
    </row>
    <row r="218" spans="3:111">
      <c r="C218" s="194"/>
      <c r="D218" s="194"/>
      <c r="E218" s="194"/>
      <c r="F218" s="194"/>
      <c r="G218" s="194"/>
      <c r="H218" s="194"/>
      <c r="I218" s="194"/>
      <c r="J218" s="194"/>
      <c r="K218" s="258"/>
      <c r="L218" s="258"/>
      <c r="M218" s="211"/>
      <c r="N218" s="211"/>
      <c r="O218" s="211"/>
      <c r="P218" s="199"/>
      <c r="Q218" s="199"/>
      <c r="R218" s="199"/>
      <c r="S218" s="199"/>
      <c r="T218" s="199"/>
      <c r="U218" s="199"/>
      <c r="V218" s="199"/>
      <c r="W218" s="199"/>
      <c r="X218" s="199"/>
      <c r="Y218" s="199"/>
      <c r="Z218" s="198"/>
      <c r="AA218" s="198"/>
      <c r="AB218" s="199"/>
      <c r="AC218" s="199"/>
      <c r="AD218" s="201"/>
      <c r="AE218" s="202"/>
      <c r="AF218" s="202"/>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c r="BA218" s="203"/>
      <c r="BB218" s="204"/>
      <c r="BC218" s="204"/>
      <c r="BD218" s="204"/>
      <c r="BE218" s="204"/>
      <c r="BF218" s="204"/>
      <c r="BG218" s="204"/>
      <c r="BH218" s="204"/>
      <c r="BI218" s="204"/>
      <c r="BJ218" s="204"/>
      <c r="BK218" s="204"/>
      <c r="BL218" s="204"/>
      <c r="BM218" s="204"/>
      <c r="BN218" s="204"/>
      <c r="BO218" s="204"/>
      <c r="BP218" s="204"/>
      <c r="BQ218" s="204"/>
      <c r="BR218" s="204"/>
      <c r="BS218" s="204"/>
      <c r="BT218" s="204"/>
      <c r="BU218" s="204"/>
      <c r="BV218" s="205"/>
      <c r="BW218" s="205"/>
      <c r="BX218" s="205"/>
      <c r="BY218" s="204"/>
      <c r="BZ218" s="204"/>
      <c r="CA218" s="204"/>
      <c r="CB218" s="205"/>
      <c r="CC218" s="204"/>
      <c r="CD218" s="205"/>
      <c r="CE218" s="204"/>
      <c r="CF218" s="204"/>
      <c r="CG218" s="204"/>
      <c r="CH218" s="206"/>
      <c r="CI218" s="204"/>
      <c r="CJ218" s="204"/>
      <c r="CK218" s="204"/>
      <c r="CL218" s="204"/>
      <c r="CM218" s="204"/>
      <c r="CN218" s="206"/>
      <c r="CO218" s="204"/>
      <c r="CP218" s="204"/>
      <c r="CQ218" s="204"/>
      <c r="CR218" s="207"/>
      <c r="CS218" s="207"/>
      <c r="CT218" s="208"/>
      <c r="CU218" s="209"/>
      <c r="CV218" s="208"/>
      <c r="CW218" s="207"/>
      <c r="CX218" s="207"/>
      <c r="CY218" s="207"/>
      <c r="DG218" s="172"/>
    </row>
    <row r="219" spans="3:111">
      <c r="C219" s="194"/>
      <c r="D219" s="194"/>
      <c r="E219" s="194"/>
      <c r="F219" s="194"/>
      <c r="G219" s="194"/>
      <c r="H219" s="194"/>
      <c r="I219" s="194"/>
      <c r="J219" s="194"/>
      <c r="K219" s="258"/>
      <c r="L219" s="258"/>
      <c r="M219" s="211"/>
      <c r="N219" s="211"/>
      <c r="O219" s="211"/>
      <c r="P219" s="199"/>
      <c r="Q219" s="199"/>
      <c r="R219" s="199"/>
      <c r="S219" s="199"/>
      <c r="T219" s="199"/>
      <c r="U219" s="199"/>
      <c r="V219" s="199"/>
      <c r="W219" s="199"/>
      <c r="X219" s="199"/>
      <c r="Y219" s="199"/>
      <c r="Z219" s="198"/>
      <c r="AA219" s="198"/>
      <c r="AB219" s="199"/>
      <c r="AC219" s="199"/>
      <c r="AD219" s="201"/>
      <c r="AE219" s="202"/>
      <c r="AF219" s="202"/>
      <c r="AG219" s="203"/>
      <c r="AH219" s="203"/>
      <c r="AI219" s="203"/>
      <c r="AJ219" s="203"/>
      <c r="AK219" s="203"/>
      <c r="AL219" s="203"/>
      <c r="AM219" s="203"/>
      <c r="AN219" s="203"/>
      <c r="AO219" s="203"/>
      <c r="AP219" s="203"/>
      <c r="AQ219" s="203"/>
      <c r="AR219" s="203"/>
      <c r="AS219" s="203"/>
      <c r="AT219" s="203"/>
      <c r="AU219" s="203"/>
      <c r="AV219" s="203"/>
      <c r="AW219" s="203"/>
      <c r="AX219" s="203"/>
      <c r="AY219" s="203"/>
      <c r="AZ219" s="203"/>
      <c r="BA219" s="203"/>
      <c r="BB219" s="204"/>
      <c r="BC219" s="204"/>
      <c r="BD219" s="204"/>
      <c r="BE219" s="204"/>
      <c r="BF219" s="204"/>
      <c r="BG219" s="204"/>
      <c r="BH219" s="204"/>
      <c r="BI219" s="204"/>
      <c r="BJ219" s="204"/>
      <c r="BK219" s="204"/>
      <c r="BL219" s="204"/>
      <c r="BM219" s="204"/>
      <c r="BN219" s="204"/>
      <c r="BO219" s="204"/>
      <c r="BP219" s="204"/>
      <c r="BQ219" s="204"/>
      <c r="BR219" s="204"/>
      <c r="BS219" s="204"/>
      <c r="BT219" s="204"/>
      <c r="BU219" s="204"/>
      <c r="BV219" s="205"/>
      <c r="BW219" s="205"/>
      <c r="BX219" s="205"/>
      <c r="BY219" s="204"/>
      <c r="BZ219" s="204"/>
      <c r="CA219" s="204"/>
      <c r="CB219" s="205"/>
      <c r="CC219" s="204"/>
      <c r="CD219" s="205"/>
      <c r="CE219" s="204"/>
      <c r="CF219" s="204"/>
      <c r="CG219" s="204"/>
      <c r="CH219" s="206"/>
      <c r="CI219" s="204"/>
      <c r="CJ219" s="204"/>
      <c r="CK219" s="204"/>
      <c r="CL219" s="204"/>
      <c r="CM219" s="204"/>
      <c r="CN219" s="206"/>
      <c r="CO219" s="204"/>
      <c r="CP219" s="204"/>
      <c r="CQ219" s="204"/>
      <c r="CR219" s="207"/>
      <c r="CS219" s="207"/>
      <c r="CT219" s="208"/>
      <c r="CU219" s="209"/>
      <c r="CV219" s="208"/>
      <c r="CW219" s="207"/>
      <c r="CX219" s="207"/>
      <c r="CY219" s="207"/>
      <c r="DG219" s="172"/>
    </row>
    <row r="220" spans="3:111">
      <c r="C220" s="194"/>
      <c r="D220" s="194"/>
      <c r="E220" s="194"/>
      <c r="F220" s="194"/>
      <c r="G220" s="194"/>
      <c r="H220" s="194"/>
      <c r="I220" s="194"/>
      <c r="J220" s="194"/>
      <c r="K220" s="258"/>
      <c r="L220" s="258"/>
      <c r="M220" s="211"/>
      <c r="N220" s="211"/>
      <c r="O220" s="211"/>
      <c r="P220" s="199"/>
      <c r="Q220" s="199"/>
      <c r="R220" s="199"/>
      <c r="S220" s="199"/>
      <c r="T220" s="199"/>
      <c r="U220" s="199"/>
      <c r="V220" s="199"/>
      <c r="W220" s="199"/>
      <c r="X220" s="199"/>
      <c r="Y220" s="199"/>
      <c r="Z220" s="198"/>
      <c r="AA220" s="198"/>
      <c r="AB220" s="199"/>
      <c r="AC220" s="199"/>
      <c r="AD220" s="201"/>
      <c r="AE220" s="202"/>
      <c r="AF220" s="202"/>
      <c r="AG220" s="203"/>
      <c r="AH220" s="203"/>
      <c r="AI220" s="203"/>
      <c r="AJ220" s="203"/>
      <c r="AK220" s="203"/>
      <c r="AL220" s="203"/>
      <c r="AM220" s="203"/>
      <c r="AN220" s="203"/>
      <c r="AO220" s="203"/>
      <c r="AP220" s="203"/>
      <c r="AQ220" s="203"/>
      <c r="AR220" s="203"/>
      <c r="AS220" s="203"/>
      <c r="AT220" s="203"/>
      <c r="AU220" s="203"/>
      <c r="AV220" s="203"/>
      <c r="AW220" s="203"/>
      <c r="AX220" s="203"/>
      <c r="AY220" s="203"/>
      <c r="AZ220" s="203"/>
      <c r="BA220" s="203"/>
      <c r="BB220" s="204"/>
      <c r="BC220" s="204"/>
      <c r="BD220" s="204"/>
      <c r="BE220" s="204"/>
      <c r="BF220" s="204"/>
      <c r="BG220" s="204"/>
      <c r="BH220" s="204"/>
      <c r="BI220" s="204"/>
      <c r="BJ220" s="204"/>
      <c r="BK220" s="204"/>
      <c r="BL220" s="204"/>
      <c r="BM220" s="204"/>
      <c r="BN220" s="204"/>
      <c r="BO220" s="204"/>
      <c r="BP220" s="204"/>
      <c r="BQ220" s="204"/>
      <c r="BR220" s="204"/>
      <c r="BS220" s="204"/>
      <c r="BT220" s="204"/>
      <c r="BU220" s="204"/>
      <c r="BV220" s="205"/>
      <c r="BW220" s="205"/>
      <c r="BX220" s="205"/>
      <c r="BY220" s="204"/>
      <c r="BZ220" s="204"/>
      <c r="CA220" s="204"/>
      <c r="CB220" s="205"/>
      <c r="CC220" s="204"/>
      <c r="CD220" s="205"/>
      <c r="CE220" s="204"/>
      <c r="CF220" s="204"/>
      <c r="CG220" s="204"/>
      <c r="CH220" s="206"/>
      <c r="CI220" s="204"/>
      <c r="CJ220" s="204"/>
      <c r="CK220" s="204"/>
      <c r="CL220" s="204"/>
      <c r="CM220" s="204"/>
      <c r="CN220" s="206"/>
      <c r="CO220" s="204"/>
      <c r="CP220" s="204"/>
      <c r="CQ220" s="204"/>
      <c r="CR220" s="207"/>
      <c r="CS220" s="207"/>
      <c r="CT220" s="208"/>
      <c r="CU220" s="209"/>
      <c r="CV220" s="208"/>
      <c r="CW220" s="207"/>
      <c r="CX220" s="207"/>
      <c r="CY220" s="207"/>
      <c r="DG220" s="172"/>
    </row>
    <row r="221" spans="3:111">
      <c r="C221" s="194"/>
      <c r="D221" s="194"/>
      <c r="E221" s="194"/>
      <c r="F221" s="194"/>
      <c r="G221" s="194"/>
      <c r="H221" s="194"/>
      <c r="I221" s="194"/>
      <c r="J221" s="194"/>
      <c r="K221" s="258"/>
      <c r="L221" s="258"/>
      <c r="M221" s="211"/>
      <c r="N221" s="211"/>
      <c r="O221" s="211"/>
      <c r="P221" s="199"/>
      <c r="Q221" s="199"/>
      <c r="R221" s="199"/>
      <c r="S221" s="199"/>
      <c r="T221" s="199"/>
      <c r="U221" s="199"/>
      <c r="V221" s="199"/>
      <c r="W221" s="199"/>
      <c r="X221" s="199"/>
      <c r="Y221" s="199"/>
      <c r="Z221" s="198"/>
      <c r="AA221" s="198"/>
      <c r="AB221" s="199"/>
      <c r="AC221" s="199"/>
      <c r="AD221" s="201"/>
      <c r="AE221" s="202"/>
      <c r="AF221" s="202"/>
      <c r="AG221" s="203"/>
      <c r="AH221" s="203"/>
      <c r="AI221" s="203"/>
      <c r="AJ221" s="203"/>
      <c r="AK221" s="203"/>
      <c r="AL221" s="203"/>
      <c r="AM221" s="203"/>
      <c r="AN221" s="203"/>
      <c r="AO221" s="203"/>
      <c r="AP221" s="203"/>
      <c r="AQ221" s="203"/>
      <c r="AR221" s="203"/>
      <c r="AS221" s="203"/>
      <c r="AT221" s="203"/>
      <c r="AU221" s="203"/>
      <c r="AV221" s="203"/>
      <c r="AW221" s="203"/>
      <c r="AX221" s="203"/>
      <c r="AY221" s="203"/>
      <c r="AZ221" s="203"/>
      <c r="BA221" s="203"/>
      <c r="BB221" s="204"/>
      <c r="BC221" s="204"/>
      <c r="BD221" s="204"/>
      <c r="BE221" s="204"/>
      <c r="BF221" s="204"/>
      <c r="BG221" s="204"/>
      <c r="BH221" s="204"/>
      <c r="BI221" s="204"/>
      <c r="BJ221" s="204"/>
      <c r="BK221" s="204"/>
      <c r="BL221" s="204"/>
      <c r="BM221" s="204"/>
      <c r="BN221" s="204"/>
      <c r="BO221" s="204"/>
      <c r="BP221" s="204"/>
      <c r="BQ221" s="204"/>
      <c r="BR221" s="204"/>
      <c r="BS221" s="204"/>
      <c r="BT221" s="204"/>
      <c r="BU221" s="204"/>
      <c r="BV221" s="205"/>
      <c r="BW221" s="205"/>
      <c r="BX221" s="205"/>
      <c r="BY221" s="204"/>
      <c r="BZ221" s="204"/>
      <c r="CA221" s="204"/>
      <c r="CB221" s="205"/>
      <c r="CC221" s="204"/>
      <c r="CD221" s="205"/>
      <c r="CE221" s="204"/>
      <c r="CF221" s="204"/>
      <c r="CG221" s="204"/>
      <c r="CH221" s="206"/>
      <c r="CI221" s="204"/>
      <c r="CJ221" s="204"/>
      <c r="CK221" s="204"/>
      <c r="CL221" s="204"/>
      <c r="CM221" s="204"/>
      <c r="CN221" s="206"/>
      <c r="CO221" s="204"/>
      <c r="CP221" s="204"/>
      <c r="CQ221" s="204"/>
      <c r="CR221" s="207"/>
      <c r="CS221" s="207"/>
      <c r="CT221" s="208"/>
      <c r="CU221" s="209"/>
      <c r="CV221" s="208"/>
      <c r="CW221" s="207"/>
      <c r="CX221" s="207"/>
      <c r="CY221" s="207"/>
      <c r="DG221" s="172"/>
    </row>
    <row r="222" spans="3:111">
      <c r="C222" s="194"/>
      <c r="D222" s="194"/>
      <c r="E222" s="194"/>
      <c r="F222" s="194"/>
      <c r="G222" s="194"/>
      <c r="H222" s="194"/>
      <c r="I222" s="194"/>
      <c r="J222" s="194"/>
      <c r="K222" s="258"/>
      <c r="L222" s="258"/>
      <c r="M222" s="211"/>
      <c r="N222" s="211"/>
      <c r="O222" s="211"/>
      <c r="P222" s="199"/>
      <c r="Q222" s="199"/>
      <c r="R222" s="199"/>
      <c r="S222" s="199"/>
      <c r="T222" s="199"/>
      <c r="U222" s="199"/>
      <c r="V222" s="199"/>
      <c r="W222" s="199"/>
      <c r="X222" s="199"/>
      <c r="Y222" s="199"/>
      <c r="Z222" s="198"/>
      <c r="AA222" s="198"/>
      <c r="AB222" s="199"/>
      <c r="AC222" s="199"/>
      <c r="AD222" s="201"/>
      <c r="AE222" s="202"/>
      <c r="AF222" s="202"/>
      <c r="AG222" s="203"/>
      <c r="AH222" s="203"/>
      <c r="AI222" s="203"/>
      <c r="AJ222" s="203"/>
      <c r="AK222" s="203"/>
      <c r="AL222" s="203"/>
      <c r="AM222" s="203"/>
      <c r="AN222" s="203"/>
      <c r="AO222" s="203"/>
      <c r="AP222" s="203"/>
      <c r="AQ222" s="203"/>
      <c r="AR222" s="203"/>
      <c r="AS222" s="203"/>
      <c r="AT222" s="203"/>
      <c r="AU222" s="203"/>
      <c r="AV222" s="203"/>
      <c r="AW222" s="203"/>
      <c r="AX222" s="203"/>
      <c r="AY222" s="203"/>
      <c r="AZ222" s="203"/>
      <c r="BA222" s="203"/>
      <c r="BB222" s="204"/>
      <c r="BC222" s="204"/>
      <c r="BD222" s="204"/>
      <c r="BE222" s="204"/>
      <c r="BF222" s="204"/>
      <c r="BG222" s="204"/>
      <c r="BH222" s="204"/>
      <c r="BI222" s="204"/>
      <c r="BJ222" s="204"/>
      <c r="BK222" s="204"/>
      <c r="BL222" s="204"/>
      <c r="BM222" s="204"/>
      <c r="BN222" s="204"/>
      <c r="BO222" s="204"/>
      <c r="BP222" s="204"/>
      <c r="BQ222" s="204"/>
      <c r="BR222" s="204"/>
      <c r="BS222" s="204"/>
      <c r="BT222" s="204"/>
      <c r="BU222" s="204"/>
      <c r="BV222" s="205"/>
      <c r="BW222" s="205"/>
      <c r="BX222" s="205"/>
      <c r="BY222" s="204"/>
      <c r="BZ222" s="204"/>
      <c r="CA222" s="204"/>
      <c r="CB222" s="205"/>
      <c r="CC222" s="204"/>
      <c r="CD222" s="205"/>
      <c r="CE222" s="204"/>
      <c r="CF222" s="204"/>
      <c r="CG222" s="204"/>
      <c r="CH222" s="206"/>
      <c r="CI222" s="204"/>
      <c r="CJ222" s="204"/>
      <c r="CK222" s="204"/>
      <c r="CL222" s="204"/>
      <c r="CM222" s="204"/>
      <c r="CN222" s="206"/>
      <c r="CO222" s="204"/>
      <c r="CP222" s="204"/>
      <c r="CQ222" s="204"/>
      <c r="CR222" s="207"/>
      <c r="CS222" s="207"/>
      <c r="CT222" s="208"/>
      <c r="CU222" s="209"/>
      <c r="CV222" s="208"/>
      <c r="CW222" s="207"/>
      <c r="CX222" s="207"/>
      <c r="CY222" s="207"/>
      <c r="DG222" s="172"/>
    </row>
    <row r="223" spans="3:111">
      <c r="C223" s="194"/>
      <c r="D223" s="194"/>
      <c r="E223" s="194"/>
      <c r="F223" s="194"/>
      <c r="G223" s="194"/>
      <c r="H223" s="194"/>
      <c r="I223" s="194"/>
      <c r="J223" s="194"/>
      <c r="K223" s="258"/>
      <c r="L223" s="258"/>
      <c r="M223" s="211"/>
      <c r="N223" s="211"/>
      <c r="O223" s="211"/>
      <c r="P223" s="199"/>
      <c r="Q223" s="199"/>
      <c r="R223" s="199"/>
      <c r="S223" s="199"/>
      <c r="T223" s="199"/>
      <c r="U223" s="199"/>
      <c r="V223" s="199"/>
      <c r="W223" s="199"/>
      <c r="X223" s="199"/>
      <c r="Y223" s="199"/>
      <c r="Z223" s="198"/>
      <c r="AA223" s="198"/>
      <c r="AB223" s="199"/>
      <c r="AC223" s="199"/>
      <c r="AD223" s="201"/>
      <c r="AE223" s="202"/>
      <c r="AF223" s="202"/>
      <c r="AG223" s="203"/>
      <c r="AH223" s="203"/>
      <c r="AI223" s="203"/>
      <c r="AJ223" s="203"/>
      <c r="AK223" s="203"/>
      <c r="AL223" s="203"/>
      <c r="AM223" s="203"/>
      <c r="AN223" s="203"/>
      <c r="AO223" s="203"/>
      <c r="AP223" s="203"/>
      <c r="AQ223" s="203"/>
      <c r="AR223" s="203"/>
      <c r="AS223" s="203"/>
      <c r="AT223" s="203"/>
      <c r="AU223" s="203"/>
      <c r="AV223" s="203"/>
      <c r="AW223" s="203"/>
      <c r="AX223" s="203"/>
      <c r="AY223" s="203"/>
      <c r="AZ223" s="203"/>
      <c r="BA223" s="203"/>
      <c r="BB223" s="204"/>
      <c r="BC223" s="204"/>
      <c r="BD223" s="204"/>
      <c r="BE223" s="204"/>
      <c r="BF223" s="204"/>
      <c r="BG223" s="204"/>
      <c r="BH223" s="204"/>
      <c r="BI223" s="204"/>
      <c r="BJ223" s="204"/>
      <c r="BK223" s="204"/>
      <c r="BL223" s="204"/>
      <c r="BM223" s="204"/>
      <c r="BN223" s="204"/>
      <c r="BO223" s="204"/>
      <c r="BP223" s="204"/>
      <c r="BQ223" s="204"/>
      <c r="BR223" s="204"/>
      <c r="BS223" s="204"/>
      <c r="BT223" s="204"/>
      <c r="BU223" s="204"/>
      <c r="BV223" s="205"/>
      <c r="BW223" s="205"/>
      <c r="BX223" s="205"/>
      <c r="BY223" s="204"/>
      <c r="BZ223" s="204"/>
      <c r="CA223" s="204"/>
      <c r="CB223" s="205"/>
      <c r="CC223" s="204"/>
      <c r="CD223" s="205"/>
      <c r="CE223" s="204"/>
      <c r="CF223" s="204"/>
      <c r="CG223" s="204"/>
      <c r="CH223" s="206"/>
      <c r="CI223" s="204"/>
      <c r="CJ223" s="204"/>
      <c r="CK223" s="204"/>
      <c r="CL223" s="204"/>
      <c r="CM223" s="204"/>
      <c r="CN223" s="206"/>
      <c r="CO223" s="204"/>
      <c r="CP223" s="204"/>
      <c r="CQ223" s="204"/>
      <c r="CR223" s="207"/>
      <c r="CS223" s="207"/>
      <c r="CT223" s="208"/>
      <c r="CU223" s="209"/>
      <c r="CV223" s="208"/>
      <c r="CW223" s="207"/>
      <c r="CX223" s="207"/>
      <c r="CY223" s="207"/>
      <c r="DG223" s="172"/>
    </row>
    <row r="224" spans="3:111">
      <c r="C224" s="194"/>
      <c r="D224" s="194"/>
      <c r="E224" s="194"/>
      <c r="F224" s="194"/>
      <c r="G224" s="194"/>
      <c r="H224" s="194"/>
      <c r="I224" s="194"/>
      <c r="J224" s="194"/>
      <c r="K224" s="258"/>
      <c r="L224" s="258"/>
      <c r="M224" s="211"/>
      <c r="N224" s="211"/>
      <c r="O224" s="211"/>
      <c r="P224" s="199"/>
      <c r="Q224" s="199"/>
      <c r="R224" s="199"/>
      <c r="S224" s="199"/>
      <c r="T224" s="199"/>
      <c r="U224" s="199"/>
      <c r="V224" s="199"/>
      <c r="W224" s="199"/>
      <c r="X224" s="199"/>
      <c r="Y224" s="199"/>
      <c r="Z224" s="198"/>
      <c r="AA224" s="198"/>
      <c r="AB224" s="199"/>
      <c r="AC224" s="199"/>
      <c r="AD224" s="201"/>
      <c r="AE224" s="202"/>
      <c r="AF224" s="202"/>
      <c r="AG224" s="203"/>
      <c r="AH224" s="203"/>
      <c r="AI224" s="203"/>
      <c r="AJ224" s="203"/>
      <c r="AK224" s="203"/>
      <c r="AL224" s="203"/>
      <c r="AM224" s="203"/>
      <c r="AN224" s="203"/>
      <c r="AO224" s="203"/>
      <c r="AP224" s="203"/>
      <c r="AQ224" s="203"/>
      <c r="AR224" s="203"/>
      <c r="AS224" s="203"/>
      <c r="AT224" s="203"/>
      <c r="AU224" s="203"/>
      <c r="AV224" s="203"/>
      <c r="AW224" s="203"/>
      <c r="AX224" s="203"/>
      <c r="AY224" s="203"/>
      <c r="AZ224" s="203"/>
      <c r="BA224" s="203"/>
      <c r="BB224" s="204"/>
      <c r="BC224" s="204"/>
      <c r="BD224" s="204"/>
      <c r="BE224" s="204"/>
      <c r="BF224" s="204"/>
      <c r="BG224" s="204"/>
      <c r="BH224" s="204"/>
      <c r="BI224" s="204"/>
      <c r="BJ224" s="204"/>
      <c r="BK224" s="204"/>
      <c r="BL224" s="204"/>
      <c r="BM224" s="204"/>
      <c r="BN224" s="204"/>
      <c r="BO224" s="204"/>
      <c r="BP224" s="204"/>
      <c r="BQ224" s="204"/>
      <c r="BR224" s="204"/>
      <c r="BS224" s="204"/>
      <c r="BT224" s="204"/>
      <c r="BU224" s="204"/>
      <c r="BV224" s="205"/>
      <c r="BW224" s="205"/>
      <c r="BX224" s="205"/>
      <c r="BY224" s="204"/>
      <c r="BZ224" s="204"/>
      <c r="CA224" s="204"/>
      <c r="CB224" s="205"/>
      <c r="CC224" s="204"/>
      <c r="CD224" s="205"/>
      <c r="CE224" s="204"/>
      <c r="CF224" s="204"/>
      <c r="CG224" s="204"/>
      <c r="CH224" s="206"/>
      <c r="CI224" s="204"/>
      <c r="CJ224" s="204"/>
      <c r="CK224" s="204"/>
      <c r="CL224" s="204"/>
      <c r="CM224" s="204"/>
      <c r="CN224" s="206"/>
      <c r="CO224" s="204"/>
      <c r="CP224" s="204"/>
      <c r="CQ224" s="204"/>
      <c r="CR224" s="207"/>
      <c r="CS224" s="207"/>
      <c r="CT224" s="208"/>
      <c r="CU224" s="209"/>
      <c r="CV224" s="208"/>
      <c r="CW224" s="207"/>
      <c r="CX224" s="207"/>
      <c r="CY224" s="207"/>
      <c r="DG224" s="172"/>
    </row>
    <row r="225" spans="3:111">
      <c r="C225" s="194"/>
      <c r="D225" s="194"/>
      <c r="E225" s="194"/>
      <c r="F225" s="194"/>
      <c r="G225" s="194"/>
      <c r="H225" s="194"/>
      <c r="I225" s="194"/>
      <c r="J225" s="194"/>
      <c r="K225" s="258"/>
      <c r="L225" s="258"/>
      <c r="M225" s="211"/>
      <c r="N225" s="211"/>
      <c r="O225" s="211"/>
      <c r="P225" s="199"/>
      <c r="Q225" s="199"/>
      <c r="R225" s="199"/>
      <c r="S225" s="199"/>
      <c r="T225" s="199"/>
      <c r="U225" s="199"/>
      <c r="V225" s="199"/>
      <c r="W225" s="199"/>
      <c r="X225" s="199"/>
      <c r="Y225" s="199"/>
      <c r="Z225" s="198"/>
      <c r="AA225" s="198"/>
      <c r="AB225" s="199"/>
      <c r="AC225" s="199"/>
      <c r="AD225" s="201"/>
      <c r="AE225" s="202"/>
      <c r="AF225" s="202"/>
      <c r="AG225" s="203"/>
      <c r="AH225" s="203"/>
      <c r="AI225" s="203"/>
      <c r="AJ225" s="203"/>
      <c r="AK225" s="203"/>
      <c r="AL225" s="203"/>
      <c r="AM225" s="203"/>
      <c r="AN225" s="203"/>
      <c r="AO225" s="203"/>
      <c r="AP225" s="203"/>
      <c r="AQ225" s="203"/>
      <c r="AR225" s="203"/>
      <c r="AS225" s="203"/>
      <c r="AT225" s="203"/>
      <c r="AU225" s="203"/>
      <c r="AV225" s="203"/>
      <c r="AW225" s="203"/>
      <c r="AX225" s="203"/>
      <c r="AY225" s="203"/>
      <c r="AZ225" s="203"/>
      <c r="BA225" s="203"/>
      <c r="BB225" s="204"/>
      <c r="BC225" s="204"/>
      <c r="BD225" s="204"/>
      <c r="BE225" s="204"/>
      <c r="BF225" s="204"/>
      <c r="BG225" s="204"/>
      <c r="BH225" s="204"/>
      <c r="BI225" s="204"/>
      <c r="BJ225" s="204"/>
      <c r="BK225" s="204"/>
      <c r="BL225" s="204"/>
      <c r="BM225" s="204"/>
      <c r="BN225" s="204"/>
      <c r="BO225" s="204"/>
      <c r="BP225" s="204"/>
      <c r="BQ225" s="204"/>
      <c r="BR225" s="204"/>
      <c r="BS225" s="204"/>
      <c r="BT225" s="204"/>
      <c r="BU225" s="204"/>
      <c r="BV225" s="205"/>
      <c r="BW225" s="205"/>
      <c r="BX225" s="205"/>
      <c r="BY225" s="204"/>
      <c r="BZ225" s="204"/>
      <c r="CA225" s="204"/>
      <c r="CB225" s="205"/>
      <c r="CC225" s="204"/>
      <c r="CD225" s="205"/>
      <c r="CE225" s="204"/>
      <c r="CF225" s="204"/>
      <c r="CG225" s="204"/>
      <c r="CH225" s="206"/>
      <c r="CI225" s="204"/>
      <c r="CJ225" s="204"/>
      <c r="CK225" s="204"/>
      <c r="CL225" s="204"/>
      <c r="CM225" s="204"/>
      <c r="CN225" s="206"/>
      <c r="CO225" s="204"/>
      <c r="CP225" s="204"/>
      <c r="CQ225" s="204"/>
      <c r="CR225" s="207"/>
      <c r="CS225" s="207"/>
      <c r="CT225" s="208"/>
      <c r="CU225" s="209"/>
      <c r="CV225" s="208"/>
      <c r="CW225" s="207"/>
      <c r="CX225" s="207"/>
      <c r="CY225" s="207"/>
      <c r="DG225" s="172"/>
    </row>
    <row r="226" spans="3:111">
      <c r="C226" s="194"/>
      <c r="D226" s="194"/>
      <c r="E226" s="194"/>
      <c r="F226" s="194"/>
      <c r="G226" s="194"/>
      <c r="H226" s="194"/>
      <c r="I226" s="194"/>
      <c r="J226" s="194"/>
      <c r="K226" s="258"/>
      <c r="L226" s="258"/>
      <c r="M226" s="211"/>
      <c r="N226" s="211"/>
      <c r="O226" s="211"/>
      <c r="P226" s="199"/>
      <c r="Q226" s="199"/>
      <c r="R226" s="199"/>
      <c r="S226" s="199"/>
      <c r="T226" s="199"/>
      <c r="U226" s="199"/>
      <c r="V226" s="199"/>
      <c r="W226" s="199"/>
      <c r="X226" s="199"/>
      <c r="Y226" s="199"/>
      <c r="Z226" s="198"/>
      <c r="AA226" s="198"/>
      <c r="AB226" s="199"/>
      <c r="AC226" s="199"/>
      <c r="AD226" s="201"/>
      <c r="AE226" s="202"/>
      <c r="AF226" s="202"/>
      <c r="AG226" s="203"/>
      <c r="AH226" s="203"/>
      <c r="AI226" s="203"/>
      <c r="AJ226" s="203"/>
      <c r="AK226" s="203"/>
      <c r="AL226" s="203"/>
      <c r="AM226" s="203"/>
      <c r="AN226" s="203"/>
      <c r="AO226" s="203"/>
      <c r="AP226" s="203"/>
      <c r="AQ226" s="203"/>
      <c r="AR226" s="203"/>
      <c r="AS226" s="203"/>
      <c r="AT226" s="203"/>
      <c r="AU226" s="203"/>
      <c r="AV226" s="203"/>
      <c r="AW226" s="203"/>
      <c r="AX226" s="203"/>
      <c r="AY226" s="203"/>
      <c r="AZ226" s="203"/>
      <c r="BA226" s="203"/>
      <c r="BB226" s="204"/>
      <c r="BC226" s="204"/>
      <c r="BD226" s="204"/>
      <c r="BE226" s="204"/>
      <c r="BF226" s="204"/>
      <c r="BG226" s="204"/>
      <c r="BH226" s="204"/>
      <c r="BI226" s="204"/>
      <c r="BJ226" s="204"/>
      <c r="BK226" s="204"/>
      <c r="BL226" s="204"/>
      <c r="BM226" s="204"/>
      <c r="BN226" s="204"/>
      <c r="BO226" s="204"/>
      <c r="BP226" s="204"/>
      <c r="BQ226" s="204"/>
      <c r="BR226" s="204"/>
      <c r="BS226" s="204"/>
      <c r="BT226" s="204"/>
      <c r="BU226" s="204"/>
      <c r="BV226" s="205"/>
      <c r="BW226" s="205"/>
      <c r="BX226" s="205"/>
      <c r="BY226" s="204"/>
      <c r="BZ226" s="204"/>
      <c r="CA226" s="204"/>
      <c r="CB226" s="205"/>
      <c r="CC226" s="204"/>
      <c r="CD226" s="205"/>
      <c r="CE226" s="204"/>
      <c r="CF226" s="204"/>
      <c r="CG226" s="204"/>
      <c r="CH226" s="206"/>
      <c r="CI226" s="204"/>
      <c r="CJ226" s="204"/>
      <c r="CK226" s="204"/>
      <c r="CL226" s="204"/>
      <c r="CM226" s="204"/>
      <c r="CN226" s="206"/>
      <c r="CO226" s="204"/>
      <c r="CP226" s="204"/>
      <c r="CQ226" s="204"/>
      <c r="CR226" s="207"/>
      <c r="CS226" s="207"/>
      <c r="CT226" s="208"/>
      <c r="CU226" s="209"/>
      <c r="CV226" s="208"/>
      <c r="CW226" s="207"/>
      <c r="CX226" s="207"/>
      <c r="CY226" s="207"/>
      <c r="DG226" s="172"/>
    </row>
    <row r="227" spans="3:111">
      <c r="C227" s="194"/>
      <c r="D227" s="194"/>
      <c r="E227" s="194"/>
      <c r="F227" s="194"/>
      <c r="G227" s="194"/>
      <c r="H227" s="194"/>
      <c r="I227" s="194"/>
      <c r="J227" s="194"/>
      <c r="K227" s="258"/>
      <c r="L227" s="258"/>
      <c r="M227" s="211"/>
      <c r="N227" s="211"/>
      <c r="O227" s="211"/>
      <c r="P227" s="199"/>
      <c r="Q227" s="199"/>
      <c r="R227" s="199"/>
      <c r="S227" s="199"/>
      <c r="T227" s="199"/>
      <c r="U227" s="199"/>
      <c r="V227" s="199"/>
      <c r="W227" s="199"/>
      <c r="X227" s="199"/>
      <c r="Y227" s="199"/>
      <c r="Z227" s="198"/>
      <c r="AA227" s="198"/>
      <c r="AB227" s="199"/>
      <c r="AC227" s="199"/>
      <c r="AD227" s="201"/>
      <c r="AE227" s="202"/>
      <c r="AF227" s="202"/>
      <c r="AG227" s="203"/>
      <c r="AH227" s="203"/>
      <c r="AI227" s="203"/>
      <c r="AJ227" s="203"/>
      <c r="AK227" s="203"/>
      <c r="AL227" s="203"/>
      <c r="AM227" s="203"/>
      <c r="AN227" s="203"/>
      <c r="AO227" s="203"/>
      <c r="AP227" s="203"/>
      <c r="AQ227" s="203"/>
      <c r="AR227" s="203"/>
      <c r="AS227" s="203"/>
      <c r="AT227" s="203"/>
      <c r="AU227" s="203"/>
      <c r="AV227" s="203"/>
      <c r="AW227" s="203"/>
      <c r="AX227" s="203"/>
      <c r="AY227" s="203"/>
      <c r="AZ227" s="203"/>
      <c r="BA227" s="203"/>
      <c r="BB227" s="204"/>
      <c r="BC227" s="204"/>
      <c r="BD227" s="204"/>
      <c r="BE227" s="204"/>
      <c r="BF227" s="204"/>
      <c r="BG227" s="204"/>
      <c r="BH227" s="204"/>
      <c r="BI227" s="204"/>
      <c r="BJ227" s="204"/>
      <c r="BK227" s="204"/>
      <c r="BL227" s="204"/>
      <c r="BM227" s="204"/>
      <c r="BN227" s="204"/>
      <c r="BO227" s="204"/>
      <c r="BP227" s="204"/>
      <c r="BQ227" s="204"/>
      <c r="BR227" s="204"/>
      <c r="BS227" s="204"/>
      <c r="BT227" s="204"/>
      <c r="BU227" s="204"/>
      <c r="BV227" s="205"/>
      <c r="BW227" s="205"/>
      <c r="BX227" s="205"/>
      <c r="BY227" s="204"/>
      <c r="BZ227" s="204"/>
      <c r="CA227" s="204"/>
      <c r="CB227" s="205"/>
      <c r="CC227" s="204"/>
      <c r="CD227" s="205"/>
      <c r="CE227" s="204"/>
      <c r="CF227" s="204"/>
      <c r="CG227" s="204"/>
      <c r="CH227" s="206"/>
      <c r="CI227" s="204"/>
      <c r="CJ227" s="204"/>
      <c r="CK227" s="204"/>
      <c r="CL227" s="204"/>
      <c r="CM227" s="204"/>
      <c r="CN227" s="206"/>
      <c r="CO227" s="204"/>
      <c r="CP227" s="204"/>
      <c r="CQ227" s="204"/>
      <c r="CR227" s="207"/>
      <c r="CS227" s="207"/>
      <c r="CT227" s="208"/>
      <c r="CU227" s="209"/>
      <c r="CV227" s="208"/>
      <c r="CW227" s="207"/>
      <c r="CX227" s="207"/>
      <c r="CY227" s="207"/>
      <c r="DG227" s="172"/>
    </row>
    <row r="228" spans="3:111">
      <c r="C228" s="194"/>
      <c r="D228" s="194"/>
      <c r="E228" s="194"/>
      <c r="F228" s="194"/>
      <c r="G228" s="194"/>
      <c r="H228" s="194"/>
      <c r="I228" s="194"/>
      <c r="J228" s="194"/>
      <c r="K228" s="258"/>
      <c r="L228" s="258"/>
      <c r="M228" s="211"/>
      <c r="N228" s="211"/>
      <c r="O228" s="211"/>
      <c r="P228" s="199"/>
      <c r="Q228" s="199"/>
      <c r="R228" s="199"/>
      <c r="S228" s="199"/>
      <c r="T228" s="199"/>
      <c r="U228" s="199"/>
      <c r="V228" s="199"/>
      <c r="W228" s="199"/>
      <c r="X228" s="199"/>
      <c r="Y228" s="199"/>
      <c r="Z228" s="198"/>
      <c r="AA228" s="198"/>
      <c r="AB228" s="199"/>
      <c r="AC228" s="199"/>
      <c r="AD228" s="201"/>
      <c r="AE228" s="202"/>
      <c r="AF228" s="202"/>
      <c r="AG228" s="203"/>
      <c r="AH228" s="203"/>
      <c r="AI228" s="203"/>
      <c r="AJ228" s="203"/>
      <c r="AK228" s="203"/>
      <c r="AL228" s="203"/>
      <c r="AM228" s="203"/>
      <c r="AN228" s="203"/>
      <c r="AO228" s="203"/>
      <c r="AP228" s="203"/>
      <c r="AQ228" s="203"/>
      <c r="AR228" s="203"/>
      <c r="AS228" s="203"/>
      <c r="AT228" s="203"/>
      <c r="AU228" s="203"/>
      <c r="AV228" s="203"/>
      <c r="AW228" s="203"/>
      <c r="AX228" s="203"/>
      <c r="AY228" s="203"/>
      <c r="AZ228" s="203"/>
      <c r="BA228" s="203"/>
      <c r="BB228" s="204"/>
      <c r="BC228" s="204"/>
      <c r="BD228" s="204"/>
      <c r="BE228" s="204"/>
      <c r="BF228" s="204"/>
      <c r="BG228" s="204"/>
      <c r="BH228" s="204"/>
      <c r="BI228" s="204"/>
      <c r="BJ228" s="204"/>
      <c r="BK228" s="204"/>
      <c r="BL228" s="204"/>
      <c r="BM228" s="204"/>
      <c r="BN228" s="204"/>
      <c r="BO228" s="204"/>
      <c r="BP228" s="204"/>
      <c r="BQ228" s="204"/>
      <c r="BR228" s="204"/>
      <c r="BS228" s="204"/>
      <c r="BT228" s="204"/>
      <c r="BU228" s="204"/>
      <c r="BV228" s="205"/>
      <c r="BW228" s="205"/>
      <c r="BX228" s="205"/>
      <c r="BY228" s="204"/>
      <c r="BZ228" s="204"/>
      <c r="CA228" s="204"/>
      <c r="CB228" s="205"/>
      <c r="CC228" s="204"/>
      <c r="CD228" s="205"/>
      <c r="CE228" s="204"/>
      <c r="CF228" s="204"/>
      <c r="CG228" s="204"/>
      <c r="CH228" s="206"/>
      <c r="CI228" s="204"/>
      <c r="CJ228" s="204"/>
      <c r="CK228" s="204"/>
      <c r="CL228" s="204"/>
      <c r="CM228" s="204"/>
      <c r="CN228" s="206"/>
      <c r="CO228" s="204"/>
      <c r="CP228" s="204"/>
      <c r="CQ228" s="204"/>
      <c r="CR228" s="207"/>
      <c r="CS228" s="207"/>
      <c r="CT228" s="208"/>
      <c r="CU228" s="209"/>
      <c r="CV228" s="208"/>
      <c r="CW228" s="207"/>
      <c r="CX228" s="207"/>
      <c r="CY228" s="207"/>
      <c r="DG228" s="172"/>
    </row>
    <row r="229" spans="3:111">
      <c r="C229" s="194"/>
      <c r="D229" s="194"/>
      <c r="E229" s="194"/>
      <c r="F229" s="194"/>
      <c r="G229" s="194"/>
      <c r="H229" s="194"/>
      <c r="I229" s="194"/>
      <c r="J229" s="194"/>
      <c r="K229" s="258"/>
      <c r="L229" s="258"/>
      <c r="M229" s="211"/>
      <c r="N229" s="211"/>
      <c r="O229" s="211"/>
      <c r="P229" s="199"/>
      <c r="Q229" s="199"/>
      <c r="R229" s="199"/>
      <c r="S229" s="199"/>
      <c r="T229" s="199"/>
      <c r="U229" s="199"/>
      <c r="V229" s="199"/>
      <c r="W229" s="199"/>
      <c r="X229" s="199"/>
      <c r="Y229" s="199"/>
      <c r="Z229" s="198"/>
      <c r="AA229" s="198"/>
      <c r="AB229" s="199"/>
      <c r="AC229" s="199"/>
      <c r="AD229" s="201"/>
      <c r="AE229" s="202"/>
      <c r="AF229" s="202"/>
      <c r="AG229" s="203"/>
      <c r="AH229" s="203"/>
      <c r="AI229" s="203"/>
      <c r="AJ229" s="203"/>
      <c r="AK229" s="203"/>
      <c r="AL229" s="203"/>
      <c r="AM229" s="203"/>
      <c r="AN229" s="203"/>
      <c r="AO229" s="203"/>
      <c r="AP229" s="203"/>
      <c r="AQ229" s="203"/>
      <c r="AR229" s="203"/>
      <c r="AS229" s="203"/>
      <c r="AT229" s="203"/>
      <c r="AU229" s="203"/>
      <c r="AV229" s="203"/>
      <c r="AW229" s="203"/>
      <c r="AX229" s="203"/>
      <c r="AY229" s="203"/>
      <c r="AZ229" s="203"/>
      <c r="BA229" s="203"/>
      <c r="BB229" s="204"/>
      <c r="BC229" s="204"/>
      <c r="BD229" s="204"/>
      <c r="BE229" s="204"/>
      <c r="BF229" s="204"/>
      <c r="BG229" s="204"/>
      <c r="BH229" s="204"/>
      <c r="BI229" s="204"/>
      <c r="BJ229" s="204"/>
      <c r="BK229" s="204"/>
      <c r="BL229" s="204"/>
      <c r="BM229" s="204"/>
      <c r="BN229" s="204"/>
      <c r="BO229" s="204"/>
      <c r="BP229" s="204"/>
      <c r="BQ229" s="204"/>
      <c r="BR229" s="204"/>
      <c r="BS229" s="204"/>
      <c r="BT229" s="204"/>
      <c r="BU229" s="204"/>
      <c r="BV229" s="205"/>
      <c r="BW229" s="205"/>
      <c r="BX229" s="205"/>
      <c r="BY229" s="204"/>
      <c r="BZ229" s="204"/>
      <c r="CA229" s="204"/>
      <c r="CB229" s="205"/>
      <c r="CC229" s="204"/>
      <c r="CD229" s="205"/>
      <c r="CE229" s="204"/>
      <c r="CF229" s="204"/>
      <c r="CG229" s="204"/>
      <c r="CH229" s="206"/>
      <c r="CI229" s="204"/>
      <c r="CJ229" s="204"/>
      <c r="CK229" s="204"/>
      <c r="CL229" s="204"/>
      <c r="CM229" s="204"/>
      <c r="CN229" s="206"/>
      <c r="CO229" s="204"/>
      <c r="CP229" s="204"/>
      <c r="CQ229" s="204"/>
      <c r="CR229" s="207"/>
      <c r="CS229" s="207"/>
      <c r="CT229" s="208"/>
      <c r="CU229" s="209"/>
      <c r="CV229" s="208"/>
      <c r="CW229" s="207"/>
      <c r="CX229" s="207"/>
      <c r="CY229" s="207"/>
      <c r="DG229" s="172"/>
    </row>
    <row r="230" spans="3:111">
      <c r="C230" s="194"/>
      <c r="D230" s="194"/>
      <c r="E230" s="194"/>
      <c r="F230" s="194"/>
      <c r="G230" s="194"/>
      <c r="H230" s="194"/>
      <c r="I230" s="194"/>
      <c r="J230" s="194"/>
      <c r="K230" s="258"/>
      <c r="L230" s="258"/>
      <c r="M230" s="211"/>
      <c r="N230" s="211"/>
      <c r="O230" s="211"/>
      <c r="P230" s="199"/>
      <c r="Q230" s="199"/>
      <c r="R230" s="199"/>
      <c r="S230" s="199"/>
      <c r="T230" s="199"/>
      <c r="U230" s="199"/>
      <c r="V230" s="199"/>
      <c r="W230" s="199"/>
      <c r="X230" s="199"/>
      <c r="Y230" s="199"/>
      <c r="Z230" s="198"/>
      <c r="AA230" s="198"/>
      <c r="AB230" s="199"/>
      <c r="AC230" s="199"/>
      <c r="AD230" s="201"/>
      <c r="AE230" s="202"/>
      <c r="AF230" s="202"/>
      <c r="AG230" s="203"/>
      <c r="AH230" s="203"/>
      <c r="AI230" s="203"/>
      <c r="AJ230" s="203"/>
      <c r="AK230" s="203"/>
      <c r="AL230" s="203"/>
      <c r="AM230" s="203"/>
      <c r="AN230" s="203"/>
      <c r="AO230" s="203"/>
      <c r="AP230" s="203"/>
      <c r="AQ230" s="203"/>
      <c r="AR230" s="203"/>
      <c r="AS230" s="203"/>
      <c r="AT230" s="203"/>
      <c r="AU230" s="203"/>
      <c r="AV230" s="203"/>
      <c r="AW230" s="203"/>
      <c r="AX230" s="203"/>
      <c r="AY230" s="203"/>
      <c r="AZ230" s="203"/>
      <c r="BA230" s="203"/>
      <c r="BB230" s="204"/>
      <c r="BC230" s="204"/>
      <c r="BD230" s="204"/>
      <c r="BE230" s="204"/>
      <c r="BF230" s="204"/>
      <c r="BG230" s="204"/>
      <c r="BH230" s="204"/>
      <c r="BI230" s="204"/>
      <c r="BJ230" s="204"/>
      <c r="BK230" s="204"/>
      <c r="BL230" s="204"/>
      <c r="BM230" s="204"/>
      <c r="BN230" s="204"/>
      <c r="BO230" s="204"/>
      <c r="BP230" s="204"/>
      <c r="BQ230" s="204"/>
      <c r="BR230" s="204"/>
      <c r="BS230" s="204"/>
      <c r="BT230" s="204"/>
      <c r="BU230" s="204"/>
      <c r="BV230" s="205"/>
      <c r="BW230" s="205"/>
      <c r="BX230" s="205"/>
      <c r="BY230" s="204"/>
      <c r="BZ230" s="204"/>
      <c r="CA230" s="204"/>
      <c r="CB230" s="205"/>
      <c r="CC230" s="204"/>
      <c r="CD230" s="205"/>
      <c r="CE230" s="204"/>
      <c r="CF230" s="204"/>
      <c r="CG230" s="204"/>
      <c r="CH230" s="206"/>
      <c r="CI230" s="204"/>
      <c r="CJ230" s="204"/>
      <c r="CK230" s="204"/>
      <c r="CL230" s="204"/>
      <c r="CM230" s="204"/>
      <c r="CN230" s="206"/>
      <c r="CO230" s="204"/>
      <c r="CP230" s="204"/>
      <c r="CQ230" s="204"/>
      <c r="CR230" s="207"/>
      <c r="CS230" s="207"/>
      <c r="CT230" s="208"/>
      <c r="CU230" s="209"/>
      <c r="CV230" s="208"/>
      <c r="CW230" s="207"/>
      <c r="CX230" s="207"/>
      <c r="CY230" s="207"/>
      <c r="DG230" s="172"/>
    </row>
    <row r="231" spans="3:111">
      <c r="C231" s="194"/>
      <c r="D231" s="194"/>
      <c r="E231" s="194"/>
      <c r="F231" s="194"/>
      <c r="G231" s="194"/>
      <c r="H231" s="194"/>
      <c r="I231" s="194"/>
      <c r="J231" s="194"/>
      <c r="K231" s="258"/>
      <c r="L231" s="258"/>
      <c r="M231" s="211"/>
      <c r="N231" s="211"/>
      <c r="O231" s="211"/>
      <c r="P231" s="199"/>
      <c r="Q231" s="199"/>
      <c r="R231" s="199"/>
      <c r="S231" s="199"/>
      <c r="T231" s="199"/>
      <c r="U231" s="199"/>
      <c r="V231" s="199"/>
      <c r="W231" s="199"/>
      <c r="X231" s="199"/>
      <c r="Y231" s="199"/>
      <c r="Z231" s="198"/>
      <c r="AA231" s="198"/>
      <c r="AB231" s="199"/>
      <c r="AC231" s="199"/>
      <c r="AD231" s="201"/>
      <c r="AE231" s="202"/>
      <c r="AF231" s="202"/>
      <c r="AG231" s="203"/>
      <c r="AH231" s="203"/>
      <c r="AI231" s="203"/>
      <c r="AJ231" s="203"/>
      <c r="AK231" s="203"/>
      <c r="AL231" s="203"/>
      <c r="AM231" s="203"/>
      <c r="AN231" s="203"/>
      <c r="AO231" s="203"/>
      <c r="AP231" s="203"/>
      <c r="AQ231" s="203"/>
      <c r="AR231" s="203"/>
      <c r="AS231" s="203"/>
      <c r="AT231" s="203"/>
      <c r="AU231" s="203"/>
      <c r="AV231" s="203"/>
      <c r="AW231" s="203"/>
      <c r="AX231" s="203"/>
      <c r="AY231" s="203"/>
      <c r="AZ231" s="203"/>
      <c r="BA231" s="203"/>
      <c r="BB231" s="204"/>
      <c r="BC231" s="204"/>
      <c r="BD231" s="204"/>
      <c r="BE231" s="204"/>
      <c r="BF231" s="204"/>
      <c r="BG231" s="204"/>
      <c r="BH231" s="204"/>
      <c r="BI231" s="204"/>
      <c r="BJ231" s="204"/>
      <c r="BK231" s="204"/>
      <c r="BL231" s="204"/>
      <c r="BM231" s="204"/>
      <c r="BN231" s="204"/>
      <c r="BO231" s="204"/>
      <c r="BP231" s="204"/>
      <c r="BQ231" s="204"/>
      <c r="BR231" s="204"/>
      <c r="BS231" s="204"/>
      <c r="BT231" s="204"/>
      <c r="BU231" s="204"/>
      <c r="BV231" s="205"/>
      <c r="BW231" s="205"/>
      <c r="BX231" s="205"/>
      <c r="BY231" s="204"/>
      <c r="BZ231" s="204"/>
      <c r="CA231" s="204"/>
      <c r="CB231" s="205"/>
      <c r="CC231" s="204"/>
      <c r="CD231" s="205"/>
      <c r="CE231" s="204"/>
      <c r="CF231" s="204"/>
      <c r="CG231" s="204"/>
      <c r="CH231" s="206"/>
      <c r="CI231" s="204"/>
      <c r="CJ231" s="204"/>
      <c r="CK231" s="204"/>
      <c r="CL231" s="204"/>
      <c r="CM231" s="204"/>
      <c r="CN231" s="206"/>
      <c r="CO231" s="204"/>
      <c r="CP231" s="204"/>
      <c r="CQ231" s="204"/>
      <c r="CR231" s="207"/>
      <c r="CS231" s="207"/>
      <c r="CT231" s="208"/>
      <c r="CU231" s="209"/>
      <c r="CV231" s="208"/>
      <c r="CW231" s="207"/>
      <c r="CX231" s="207"/>
      <c r="CY231" s="207"/>
      <c r="DG231" s="172"/>
    </row>
    <row r="232" spans="3:111">
      <c r="C232" s="194"/>
      <c r="D232" s="194"/>
      <c r="E232" s="194"/>
      <c r="F232" s="194"/>
      <c r="G232" s="194"/>
      <c r="H232" s="194"/>
      <c r="I232" s="194"/>
      <c r="J232" s="194"/>
      <c r="K232" s="258"/>
      <c r="L232" s="258"/>
      <c r="M232" s="211"/>
      <c r="N232" s="211"/>
      <c r="O232" s="211"/>
      <c r="P232" s="199"/>
      <c r="Q232" s="199"/>
      <c r="R232" s="199"/>
      <c r="S232" s="199"/>
      <c r="T232" s="199"/>
      <c r="U232" s="199"/>
      <c r="V232" s="199"/>
      <c r="W232" s="199"/>
      <c r="X232" s="199"/>
      <c r="Y232" s="199"/>
      <c r="Z232" s="198"/>
      <c r="AA232" s="198"/>
      <c r="AB232" s="199"/>
      <c r="AC232" s="199"/>
      <c r="AD232" s="201"/>
      <c r="AE232" s="202"/>
      <c r="AF232" s="202"/>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c r="BA232" s="203"/>
      <c r="BB232" s="204"/>
      <c r="BC232" s="204"/>
      <c r="BD232" s="204"/>
      <c r="BE232" s="204"/>
      <c r="BF232" s="204"/>
      <c r="BG232" s="204"/>
      <c r="BH232" s="204"/>
      <c r="BI232" s="204"/>
      <c r="BJ232" s="204"/>
      <c r="BK232" s="204"/>
      <c r="BL232" s="204"/>
      <c r="BM232" s="204"/>
      <c r="BN232" s="204"/>
      <c r="BO232" s="204"/>
      <c r="BP232" s="204"/>
      <c r="BQ232" s="204"/>
      <c r="BR232" s="204"/>
      <c r="BS232" s="204"/>
      <c r="BT232" s="204"/>
      <c r="BU232" s="204"/>
      <c r="BV232" s="205"/>
      <c r="BW232" s="205"/>
      <c r="BX232" s="205"/>
      <c r="BY232" s="204"/>
      <c r="BZ232" s="204"/>
      <c r="CA232" s="204"/>
      <c r="CB232" s="205"/>
      <c r="CC232" s="204"/>
      <c r="CD232" s="205"/>
      <c r="CE232" s="204"/>
      <c r="CF232" s="204"/>
      <c r="CG232" s="204"/>
      <c r="CH232" s="206"/>
      <c r="CI232" s="204"/>
      <c r="CJ232" s="204"/>
      <c r="CK232" s="204"/>
      <c r="CL232" s="204"/>
      <c r="CM232" s="204"/>
      <c r="CN232" s="206"/>
      <c r="CO232" s="204"/>
      <c r="CP232" s="204"/>
      <c r="CQ232" s="204"/>
      <c r="CR232" s="207"/>
      <c r="CS232" s="207"/>
      <c r="CT232" s="208"/>
      <c r="CU232" s="209"/>
      <c r="CV232" s="208"/>
      <c r="CW232" s="207"/>
      <c r="CX232" s="207"/>
      <c r="CY232" s="207"/>
      <c r="DG232" s="172"/>
    </row>
    <row r="233" spans="3:111">
      <c r="C233" s="194"/>
      <c r="D233" s="194"/>
      <c r="E233" s="194"/>
      <c r="F233" s="194"/>
      <c r="G233" s="194"/>
      <c r="H233" s="194"/>
      <c r="I233" s="194"/>
      <c r="J233" s="194"/>
      <c r="K233" s="258"/>
      <c r="L233" s="258"/>
      <c r="M233" s="211"/>
      <c r="N233" s="211"/>
      <c r="O233" s="211"/>
      <c r="P233" s="199"/>
      <c r="Q233" s="199"/>
      <c r="R233" s="199"/>
      <c r="S233" s="199"/>
      <c r="T233" s="199"/>
      <c r="U233" s="199"/>
      <c r="V233" s="199"/>
      <c r="W233" s="199"/>
      <c r="X233" s="199"/>
      <c r="Y233" s="199"/>
      <c r="Z233" s="198"/>
      <c r="AA233" s="198"/>
      <c r="AB233" s="199"/>
      <c r="AC233" s="199"/>
      <c r="AD233" s="201"/>
      <c r="AE233" s="202"/>
      <c r="AF233" s="202"/>
      <c r="AG233" s="203"/>
      <c r="AH233" s="203"/>
      <c r="AI233" s="203"/>
      <c r="AJ233" s="203"/>
      <c r="AK233" s="203"/>
      <c r="AL233" s="203"/>
      <c r="AM233" s="203"/>
      <c r="AN233" s="203"/>
      <c r="AO233" s="203"/>
      <c r="AP233" s="203"/>
      <c r="AQ233" s="203"/>
      <c r="AR233" s="203"/>
      <c r="AS233" s="203"/>
      <c r="AT233" s="203"/>
      <c r="AU233" s="203"/>
      <c r="AV233" s="203"/>
      <c r="AW233" s="203"/>
      <c r="AX233" s="203"/>
      <c r="AY233" s="203"/>
      <c r="AZ233" s="203"/>
      <c r="BA233" s="203"/>
      <c r="BB233" s="204"/>
      <c r="BC233" s="204"/>
      <c r="BD233" s="204"/>
      <c r="BE233" s="204"/>
      <c r="BF233" s="204"/>
      <c r="BG233" s="204"/>
      <c r="BH233" s="204"/>
      <c r="BI233" s="204"/>
      <c r="BJ233" s="204"/>
      <c r="BK233" s="204"/>
      <c r="BL233" s="204"/>
      <c r="BM233" s="204"/>
      <c r="BN233" s="204"/>
      <c r="BO233" s="204"/>
      <c r="BP233" s="204"/>
      <c r="BQ233" s="204"/>
      <c r="BR233" s="204"/>
      <c r="BS233" s="204"/>
      <c r="BT233" s="204"/>
      <c r="BU233" s="204"/>
      <c r="BV233" s="205"/>
      <c r="BW233" s="205"/>
      <c r="BX233" s="205"/>
      <c r="BY233" s="204"/>
      <c r="BZ233" s="204"/>
      <c r="CA233" s="204"/>
      <c r="CB233" s="205"/>
      <c r="CC233" s="204"/>
      <c r="CD233" s="205"/>
      <c r="CE233" s="204"/>
      <c r="CF233" s="204"/>
      <c r="CG233" s="204"/>
      <c r="CH233" s="206"/>
      <c r="CI233" s="204"/>
      <c r="CJ233" s="204"/>
      <c r="CK233" s="204"/>
      <c r="CL233" s="204"/>
      <c r="CM233" s="204"/>
      <c r="CN233" s="206"/>
      <c r="CO233" s="204"/>
      <c r="CP233" s="204"/>
      <c r="CQ233" s="204"/>
      <c r="CR233" s="207"/>
      <c r="CS233" s="207"/>
      <c r="CT233" s="208"/>
      <c r="CU233" s="209"/>
      <c r="CV233" s="208"/>
      <c r="CW233" s="207"/>
      <c r="CX233" s="207"/>
      <c r="CY233" s="207"/>
      <c r="DG233" s="172"/>
    </row>
    <row r="234" spans="3:111">
      <c r="C234" s="194"/>
      <c r="D234" s="194"/>
      <c r="E234" s="194"/>
      <c r="F234" s="194"/>
      <c r="G234" s="194"/>
      <c r="H234" s="194"/>
      <c r="I234" s="194"/>
      <c r="J234" s="194"/>
      <c r="K234" s="258"/>
      <c r="L234" s="258"/>
      <c r="M234" s="211"/>
      <c r="N234" s="211"/>
      <c r="O234" s="211"/>
      <c r="P234" s="199"/>
      <c r="Q234" s="199"/>
      <c r="R234" s="199"/>
      <c r="S234" s="199"/>
      <c r="T234" s="199"/>
      <c r="U234" s="199"/>
      <c r="V234" s="199"/>
      <c r="W234" s="199"/>
      <c r="X234" s="199"/>
      <c r="Y234" s="199"/>
      <c r="Z234" s="198"/>
      <c r="AA234" s="198"/>
      <c r="AB234" s="199"/>
      <c r="AC234" s="199"/>
      <c r="AD234" s="201"/>
      <c r="AE234" s="202"/>
      <c r="AF234" s="202"/>
      <c r="AG234" s="203"/>
      <c r="AH234" s="203"/>
      <c r="AI234" s="203"/>
      <c r="AJ234" s="203"/>
      <c r="AK234" s="203"/>
      <c r="AL234" s="203"/>
      <c r="AM234" s="203"/>
      <c r="AN234" s="203"/>
      <c r="AO234" s="203"/>
      <c r="AP234" s="203"/>
      <c r="AQ234" s="203"/>
      <c r="AR234" s="203"/>
      <c r="AS234" s="203"/>
      <c r="AT234" s="203"/>
      <c r="AU234" s="203"/>
      <c r="AV234" s="203"/>
      <c r="AW234" s="203"/>
      <c r="AX234" s="203"/>
      <c r="AY234" s="203"/>
      <c r="AZ234" s="203"/>
      <c r="BA234" s="203"/>
      <c r="BB234" s="204"/>
      <c r="BC234" s="204"/>
      <c r="BD234" s="204"/>
      <c r="BE234" s="204"/>
      <c r="BF234" s="204"/>
      <c r="BG234" s="204"/>
      <c r="BH234" s="204"/>
      <c r="BI234" s="204"/>
      <c r="BJ234" s="204"/>
      <c r="BK234" s="204"/>
      <c r="BL234" s="204"/>
      <c r="BM234" s="204"/>
      <c r="BN234" s="204"/>
      <c r="BO234" s="204"/>
      <c r="BP234" s="204"/>
      <c r="BQ234" s="204"/>
      <c r="BR234" s="204"/>
      <c r="BS234" s="204"/>
      <c r="BT234" s="204"/>
      <c r="BU234" s="204"/>
      <c r="BV234" s="205"/>
      <c r="BW234" s="205"/>
      <c r="BX234" s="205"/>
      <c r="BY234" s="204"/>
      <c r="BZ234" s="204"/>
      <c r="CA234" s="204"/>
      <c r="CB234" s="205"/>
      <c r="CC234" s="204"/>
      <c r="CD234" s="205"/>
      <c r="CE234" s="204"/>
      <c r="CF234" s="204"/>
      <c r="CG234" s="204"/>
      <c r="CH234" s="206"/>
      <c r="CI234" s="204"/>
      <c r="CJ234" s="204"/>
      <c r="CK234" s="204"/>
      <c r="CL234" s="204"/>
      <c r="CM234" s="204"/>
      <c r="CN234" s="206"/>
      <c r="CO234" s="204"/>
      <c r="CP234" s="204"/>
      <c r="CQ234" s="204"/>
      <c r="CR234" s="207"/>
      <c r="CS234" s="207"/>
      <c r="CT234" s="208"/>
      <c r="CU234" s="209"/>
      <c r="CV234" s="208"/>
      <c r="CW234" s="207"/>
      <c r="CX234" s="207"/>
      <c r="CY234" s="207"/>
      <c r="DG234" s="172"/>
    </row>
    <row r="235" spans="3:111">
      <c r="C235" s="194"/>
      <c r="D235" s="194"/>
      <c r="E235" s="194"/>
      <c r="F235" s="194"/>
      <c r="G235" s="194"/>
      <c r="H235" s="194"/>
      <c r="I235" s="194"/>
      <c r="J235" s="194"/>
      <c r="K235" s="258"/>
      <c r="L235" s="258"/>
      <c r="M235" s="211"/>
      <c r="N235" s="211"/>
      <c r="O235" s="211"/>
      <c r="P235" s="199"/>
      <c r="Q235" s="199"/>
      <c r="R235" s="199"/>
      <c r="S235" s="199"/>
      <c r="T235" s="199"/>
      <c r="U235" s="199"/>
      <c r="V235" s="199"/>
      <c r="W235" s="199"/>
      <c r="X235" s="199"/>
      <c r="Y235" s="199"/>
      <c r="Z235" s="198"/>
      <c r="AA235" s="198"/>
      <c r="AB235" s="199"/>
      <c r="AC235" s="199"/>
      <c r="AD235" s="201"/>
      <c r="AE235" s="202"/>
      <c r="AF235" s="202"/>
      <c r="AG235" s="203"/>
      <c r="AH235" s="203"/>
      <c r="AI235" s="203"/>
      <c r="AJ235" s="203"/>
      <c r="AK235" s="203"/>
      <c r="AL235" s="203"/>
      <c r="AM235" s="203"/>
      <c r="AN235" s="203"/>
      <c r="AO235" s="203"/>
      <c r="AP235" s="203"/>
      <c r="AQ235" s="203"/>
      <c r="AR235" s="203"/>
      <c r="AS235" s="203"/>
      <c r="AT235" s="203"/>
      <c r="AU235" s="203"/>
      <c r="AV235" s="203"/>
      <c r="AW235" s="203"/>
      <c r="AX235" s="203"/>
      <c r="AY235" s="203"/>
      <c r="AZ235" s="203"/>
      <c r="BA235" s="203"/>
      <c r="BB235" s="204"/>
      <c r="BC235" s="204"/>
      <c r="BD235" s="204"/>
      <c r="BE235" s="204"/>
      <c r="BF235" s="204"/>
      <c r="BG235" s="204"/>
      <c r="BH235" s="204"/>
      <c r="BI235" s="204"/>
      <c r="BJ235" s="204"/>
      <c r="BK235" s="204"/>
      <c r="BL235" s="204"/>
      <c r="BM235" s="204"/>
      <c r="BN235" s="204"/>
      <c r="BO235" s="204"/>
      <c r="BP235" s="204"/>
      <c r="BQ235" s="204"/>
      <c r="BR235" s="204"/>
      <c r="BS235" s="204"/>
      <c r="BT235" s="204"/>
      <c r="BU235" s="204"/>
      <c r="BV235" s="205"/>
      <c r="BW235" s="205"/>
      <c r="BX235" s="205"/>
      <c r="BY235" s="204"/>
      <c r="BZ235" s="204"/>
      <c r="CA235" s="204"/>
      <c r="CB235" s="205"/>
      <c r="CC235" s="204"/>
      <c r="CD235" s="205"/>
      <c r="CE235" s="204"/>
      <c r="CF235" s="204"/>
      <c r="CG235" s="204"/>
      <c r="CH235" s="206"/>
      <c r="CI235" s="204"/>
      <c r="CJ235" s="204"/>
      <c r="CK235" s="204"/>
      <c r="CL235" s="204"/>
      <c r="CM235" s="204"/>
      <c r="CN235" s="206"/>
      <c r="CO235" s="204"/>
      <c r="CP235" s="204"/>
      <c r="CQ235" s="204"/>
      <c r="CR235" s="207"/>
      <c r="CS235" s="207"/>
      <c r="CT235" s="208"/>
      <c r="CU235" s="209"/>
      <c r="CV235" s="208"/>
      <c r="CW235" s="207"/>
      <c r="CX235" s="207"/>
      <c r="CY235" s="207"/>
      <c r="DG235" s="172"/>
    </row>
    <row r="236" spans="3:111">
      <c r="C236" s="194"/>
      <c r="D236" s="194"/>
      <c r="E236" s="194"/>
      <c r="F236" s="194"/>
      <c r="G236" s="194"/>
      <c r="H236" s="194"/>
      <c r="I236" s="194"/>
      <c r="J236" s="194"/>
      <c r="K236" s="258"/>
      <c r="L236" s="258"/>
      <c r="M236" s="211"/>
      <c r="N236" s="211"/>
      <c r="O236" s="211"/>
      <c r="P236" s="199"/>
      <c r="Q236" s="199"/>
      <c r="R236" s="199"/>
      <c r="S236" s="199"/>
      <c r="T236" s="199"/>
      <c r="U236" s="199"/>
      <c r="V236" s="199"/>
      <c r="W236" s="199"/>
      <c r="X236" s="199"/>
      <c r="Y236" s="199"/>
      <c r="Z236" s="198"/>
      <c r="AA236" s="198"/>
      <c r="AB236" s="199"/>
      <c r="AC236" s="199"/>
      <c r="AD236" s="201"/>
      <c r="AE236" s="202"/>
      <c r="AF236" s="202"/>
      <c r="AG236" s="203"/>
      <c r="AH236" s="203"/>
      <c r="AI236" s="203"/>
      <c r="AJ236" s="203"/>
      <c r="AK236" s="203"/>
      <c r="AL236" s="203"/>
      <c r="AM236" s="203"/>
      <c r="AN236" s="203"/>
      <c r="AO236" s="203"/>
      <c r="AP236" s="203"/>
      <c r="AQ236" s="203"/>
      <c r="AR236" s="203"/>
      <c r="AS236" s="203"/>
      <c r="AT236" s="203"/>
      <c r="AU236" s="203"/>
      <c r="AV236" s="203"/>
      <c r="AW236" s="203"/>
      <c r="AX236" s="203"/>
      <c r="AY236" s="203"/>
      <c r="AZ236" s="203"/>
      <c r="BA236" s="203"/>
      <c r="BB236" s="204"/>
      <c r="BC236" s="204"/>
      <c r="BD236" s="204"/>
      <c r="BE236" s="204"/>
      <c r="BF236" s="204"/>
      <c r="BG236" s="204"/>
      <c r="BH236" s="204"/>
      <c r="BI236" s="204"/>
      <c r="BJ236" s="204"/>
      <c r="BK236" s="204"/>
      <c r="BL236" s="204"/>
      <c r="BM236" s="204"/>
      <c r="BN236" s="204"/>
      <c r="BO236" s="204"/>
      <c r="BP236" s="204"/>
      <c r="BQ236" s="204"/>
      <c r="BR236" s="204"/>
      <c r="BS236" s="204"/>
      <c r="BT236" s="204"/>
      <c r="BU236" s="204"/>
      <c r="BV236" s="205"/>
      <c r="BW236" s="205"/>
      <c r="BX236" s="205"/>
      <c r="BY236" s="204"/>
      <c r="BZ236" s="204"/>
      <c r="CA236" s="204"/>
      <c r="CB236" s="205"/>
      <c r="CC236" s="204"/>
      <c r="CD236" s="205"/>
      <c r="CE236" s="204"/>
      <c r="CF236" s="204"/>
      <c r="CG236" s="204"/>
      <c r="CH236" s="206"/>
      <c r="CI236" s="204"/>
      <c r="CJ236" s="204"/>
      <c r="CK236" s="204"/>
      <c r="CL236" s="204"/>
      <c r="CM236" s="204"/>
      <c r="CN236" s="206"/>
      <c r="CO236" s="204"/>
      <c r="CP236" s="204"/>
      <c r="CQ236" s="204"/>
      <c r="CR236" s="207"/>
      <c r="CS236" s="207"/>
      <c r="CT236" s="208"/>
      <c r="CU236" s="209"/>
      <c r="CV236" s="208"/>
      <c r="CW236" s="207"/>
      <c r="CX236" s="207"/>
      <c r="CY236" s="207"/>
      <c r="DG236" s="172"/>
    </row>
    <row r="237" spans="3:111">
      <c r="C237" s="194"/>
      <c r="D237" s="194"/>
      <c r="E237" s="194"/>
      <c r="F237" s="194"/>
      <c r="G237" s="194"/>
      <c r="H237" s="194"/>
      <c r="I237" s="194"/>
      <c r="J237" s="194"/>
      <c r="K237" s="258"/>
      <c r="L237" s="258"/>
      <c r="M237" s="211"/>
      <c r="N237" s="211"/>
      <c r="O237" s="211"/>
      <c r="P237" s="199"/>
      <c r="Q237" s="199"/>
      <c r="R237" s="199"/>
      <c r="S237" s="199"/>
      <c r="T237" s="199"/>
      <c r="U237" s="199"/>
      <c r="V237" s="199"/>
      <c r="W237" s="199"/>
      <c r="X237" s="199"/>
      <c r="Y237" s="199"/>
      <c r="Z237" s="198"/>
      <c r="AA237" s="198"/>
      <c r="AB237" s="199"/>
      <c r="AC237" s="199"/>
      <c r="AD237" s="201"/>
      <c r="AE237" s="202"/>
      <c r="AF237" s="202"/>
      <c r="AG237" s="203"/>
      <c r="AH237" s="203"/>
      <c r="AI237" s="203"/>
      <c r="AJ237" s="203"/>
      <c r="AK237" s="203"/>
      <c r="AL237" s="203"/>
      <c r="AM237" s="203"/>
      <c r="AN237" s="203"/>
      <c r="AO237" s="203"/>
      <c r="AP237" s="203"/>
      <c r="AQ237" s="203"/>
      <c r="AR237" s="203"/>
      <c r="AS237" s="203"/>
      <c r="AT237" s="203"/>
      <c r="AU237" s="203"/>
      <c r="AV237" s="203"/>
      <c r="AW237" s="203"/>
      <c r="AX237" s="203"/>
      <c r="AY237" s="203"/>
      <c r="AZ237" s="203"/>
      <c r="BA237" s="203"/>
      <c r="BB237" s="204"/>
      <c r="BC237" s="204"/>
      <c r="BD237" s="204"/>
      <c r="BE237" s="204"/>
      <c r="BF237" s="204"/>
      <c r="BG237" s="204"/>
      <c r="BH237" s="204"/>
      <c r="BI237" s="204"/>
      <c r="BJ237" s="204"/>
      <c r="BK237" s="204"/>
      <c r="BL237" s="204"/>
      <c r="BM237" s="204"/>
      <c r="BN237" s="204"/>
      <c r="BO237" s="204"/>
      <c r="BP237" s="204"/>
      <c r="BQ237" s="204"/>
      <c r="BR237" s="204"/>
      <c r="BS237" s="204"/>
      <c r="BT237" s="204"/>
      <c r="BU237" s="204"/>
      <c r="BV237" s="205"/>
      <c r="BW237" s="205"/>
      <c r="BX237" s="205"/>
      <c r="BY237" s="204"/>
      <c r="BZ237" s="204"/>
      <c r="CA237" s="204"/>
      <c r="CB237" s="205"/>
      <c r="CC237" s="204"/>
      <c r="CD237" s="205"/>
      <c r="CE237" s="204"/>
      <c r="CF237" s="204"/>
      <c r="CG237" s="204"/>
      <c r="CH237" s="206"/>
      <c r="CI237" s="204"/>
      <c r="CJ237" s="204"/>
      <c r="CK237" s="204"/>
      <c r="CL237" s="204"/>
      <c r="CM237" s="204"/>
      <c r="CN237" s="206"/>
      <c r="CO237" s="204"/>
      <c r="CP237" s="204"/>
      <c r="CQ237" s="204"/>
      <c r="CR237" s="207"/>
      <c r="CS237" s="207"/>
      <c r="CT237" s="208"/>
      <c r="CU237" s="209"/>
      <c r="CV237" s="208"/>
      <c r="CW237" s="207"/>
      <c r="CX237" s="207"/>
      <c r="CY237" s="207"/>
      <c r="DG237" s="172"/>
    </row>
    <row r="238" spans="3:111">
      <c r="C238" s="194"/>
      <c r="D238" s="194"/>
      <c r="E238" s="194"/>
      <c r="F238" s="194"/>
      <c r="G238" s="194"/>
      <c r="H238" s="194"/>
      <c r="I238" s="194"/>
      <c r="J238" s="194"/>
      <c r="K238" s="258"/>
      <c r="L238" s="258"/>
      <c r="M238" s="211"/>
      <c r="N238" s="211"/>
      <c r="O238" s="211"/>
      <c r="P238" s="199"/>
      <c r="Q238" s="199"/>
      <c r="R238" s="199"/>
      <c r="S238" s="199"/>
      <c r="T238" s="199"/>
      <c r="U238" s="199"/>
      <c r="V238" s="199"/>
      <c r="W238" s="199"/>
      <c r="X238" s="199"/>
      <c r="Y238" s="199"/>
      <c r="Z238" s="198"/>
      <c r="AA238" s="198"/>
      <c r="AB238" s="199"/>
      <c r="AC238" s="199"/>
      <c r="AD238" s="201"/>
      <c r="AE238" s="202"/>
      <c r="AF238" s="202"/>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c r="BA238" s="203"/>
      <c r="BB238" s="204"/>
      <c r="BC238" s="204"/>
      <c r="BD238" s="204"/>
      <c r="BE238" s="204"/>
      <c r="BF238" s="204"/>
      <c r="BG238" s="204"/>
      <c r="BH238" s="204"/>
      <c r="BI238" s="204"/>
      <c r="BJ238" s="204"/>
      <c r="BK238" s="204"/>
      <c r="BL238" s="204"/>
      <c r="BM238" s="204"/>
      <c r="BN238" s="204"/>
      <c r="BO238" s="204"/>
      <c r="BP238" s="204"/>
      <c r="BQ238" s="204"/>
      <c r="BR238" s="204"/>
      <c r="BS238" s="204"/>
      <c r="BT238" s="204"/>
      <c r="BU238" s="204"/>
      <c r="BV238" s="205"/>
      <c r="BW238" s="205"/>
      <c r="BX238" s="205"/>
      <c r="BY238" s="204"/>
      <c r="BZ238" s="204"/>
      <c r="CA238" s="204"/>
      <c r="CB238" s="205"/>
      <c r="CC238" s="204"/>
      <c r="CD238" s="205"/>
      <c r="CE238" s="204"/>
      <c r="CF238" s="204"/>
      <c r="CG238" s="204"/>
      <c r="CH238" s="206"/>
      <c r="CI238" s="204"/>
      <c r="CJ238" s="204"/>
      <c r="CK238" s="204"/>
      <c r="CL238" s="204"/>
      <c r="CM238" s="204"/>
      <c r="CN238" s="206"/>
      <c r="CO238" s="204"/>
      <c r="CP238" s="204"/>
      <c r="CQ238" s="204"/>
      <c r="CR238" s="207"/>
      <c r="CS238" s="207"/>
      <c r="CT238" s="208"/>
      <c r="CU238" s="209"/>
      <c r="CV238" s="208"/>
      <c r="CW238" s="207"/>
      <c r="CX238" s="207"/>
      <c r="CY238" s="207"/>
      <c r="DG238" s="172"/>
    </row>
    <row r="239" spans="3:111">
      <c r="C239" s="194"/>
      <c r="D239" s="194"/>
      <c r="E239" s="194"/>
      <c r="F239" s="194"/>
      <c r="G239" s="194"/>
      <c r="H239" s="194"/>
      <c r="I239" s="194"/>
      <c r="J239" s="194"/>
      <c r="K239" s="258"/>
      <c r="L239" s="258"/>
      <c r="M239" s="211"/>
      <c r="N239" s="211"/>
      <c r="O239" s="211"/>
      <c r="P239" s="199"/>
      <c r="Q239" s="199"/>
      <c r="R239" s="199"/>
      <c r="S239" s="199"/>
      <c r="T239" s="199"/>
      <c r="U239" s="199"/>
      <c r="V239" s="199"/>
      <c r="W239" s="199"/>
      <c r="X239" s="199"/>
      <c r="Y239" s="199"/>
      <c r="Z239" s="198"/>
      <c r="AA239" s="198"/>
      <c r="AB239" s="199"/>
      <c r="AC239" s="199"/>
      <c r="AD239" s="201"/>
      <c r="AE239" s="202"/>
      <c r="AF239" s="202"/>
      <c r="AG239" s="203"/>
      <c r="AH239" s="203"/>
      <c r="AI239" s="203"/>
      <c r="AJ239" s="203"/>
      <c r="AK239" s="203"/>
      <c r="AL239" s="203"/>
      <c r="AM239" s="203"/>
      <c r="AN239" s="203"/>
      <c r="AO239" s="203"/>
      <c r="AP239" s="203"/>
      <c r="AQ239" s="203"/>
      <c r="AR239" s="203"/>
      <c r="AS239" s="203"/>
      <c r="AT239" s="203"/>
      <c r="AU239" s="203"/>
      <c r="AV239" s="203"/>
      <c r="AW239" s="203"/>
      <c r="AX239" s="203"/>
      <c r="AY239" s="203"/>
      <c r="AZ239" s="203"/>
      <c r="BA239" s="203"/>
      <c r="BB239" s="204"/>
      <c r="BC239" s="204"/>
      <c r="BD239" s="204"/>
      <c r="BE239" s="204"/>
      <c r="BF239" s="204"/>
      <c r="BG239" s="204"/>
      <c r="BH239" s="204"/>
      <c r="BI239" s="204"/>
      <c r="BJ239" s="204"/>
      <c r="BK239" s="204"/>
      <c r="BL239" s="204"/>
      <c r="BM239" s="204"/>
      <c r="BN239" s="204"/>
      <c r="BO239" s="204"/>
      <c r="BP239" s="204"/>
      <c r="BQ239" s="204"/>
      <c r="BR239" s="204"/>
      <c r="BS239" s="204"/>
      <c r="BT239" s="204"/>
      <c r="BU239" s="204"/>
      <c r="BV239" s="205"/>
      <c r="BW239" s="205"/>
      <c r="BX239" s="205"/>
      <c r="BY239" s="204"/>
      <c r="BZ239" s="204"/>
      <c r="CA239" s="204"/>
      <c r="CB239" s="205"/>
      <c r="CC239" s="204"/>
      <c r="CD239" s="205"/>
      <c r="CE239" s="204"/>
      <c r="CF239" s="204"/>
      <c r="CG239" s="204"/>
      <c r="CH239" s="206"/>
      <c r="CI239" s="204"/>
      <c r="CJ239" s="204"/>
      <c r="CK239" s="204"/>
      <c r="CL239" s="204"/>
      <c r="CM239" s="204"/>
      <c r="CN239" s="206"/>
      <c r="CO239" s="204"/>
      <c r="CP239" s="204"/>
      <c r="CQ239" s="204"/>
      <c r="CR239" s="207"/>
      <c r="CS239" s="207"/>
      <c r="CT239" s="208"/>
      <c r="CU239" s="209"/>
      <c r="CV239" s="208"/>
      <c r="CW239" s="207"/>
      <c r="CX239" s="207"/>
      <c r="CY239" s="207"/>
      <c r="DG239" s="172"/>
    </row>
    <row r="240" spans="3:111">
      <c r="C240" s="194"/>
      <c r="D240" s="194"/>
      <c r="E240" s="194"/>
      <c r="F240" s="194"/>
      <c r="G240" s="194"/>
      <c r="H240" s="194"/>
      <c r="I240" s="194"/>
      <c r="J240" s="194"/>
      <c r="K240" s="258"/>
      <c r="L240" s="258"/>
      <c r="M240" s="211"/>
      <c r="N240" s="211"/>
      <c r="O240" s="211"/>
      <c r="P240" s="199"/>
      <c r="Q240" s="199"/>
      <c r="R240" s="199"/>
      <c r="S240" s="199"/>
      <c r="T240" s="199"/>
      <c r="U240" s="199"/>
      <c r="V240" s="199"/>
      <c r="W240" s="199"/>
      <c r="X240" s="199"/>
      <c r="Y240" s="199"/>
      <c r="Z240" s="198"/>
      <c r="AA240" s="198"/>
      <c r="AB240" s="199"/>
      <c r="AC240" s="199"/>
      <c r="AD240" s="201"/>
      <c r="AE240" s="202"/>
      <c r="AF240" s="202"/>
      <c r="AG240" s="203"/>
      <c r="AH240" s="203"/>
      <c r="AI240" s="203"/>
      <c r="AJ240" s="203"/>
      <c r="AK240" s="203"/>
      <c r="AL240" s="203"/>
      <c r="AM240" s="203"/>
      <c r="AN240" s="203"/>
      <c r="AO240" s="203"/>
      <c r="AP240" s="203"/>
      <c r="AQ240" s="203"/>
      <c r="AR240" s="203"/>
      <c r="AS240" s="203"/>
      <c r="AT240" s="203"/>
      <c r="AU240" s="203"/>
      <c r="AV240" s="203"/>
      <c r="AW240" s="203"/>
      <c r="AX240" s="203"/>
      <c r="AY240" s="203"/>
      <c r="AZ240" s="203"/>
      <c r="BA240" s="203"/>
      <c r="BB240" s="204"/>
      <c r="BC240" s="204"/>
      <c r="BD240" s="204"/>
      <c r="BE240" s="204"/>
      <c r="BF240" s="204"/>
      <c r="BG240" s="204"/>
      <c r="BH240" s="204"/>
      <c r="BI240" s="204"/>
      <c r="BJ240" s="204"/>
      <c r="BK240" s="204"/>
      <c r="BL240" s="204"/>
      <c r="BM240" s="204"/>
      <c r="BN240" s="204"/>
      <c r="BO240" s="204"/>
      <c r="BP240" s="204"/>
      <c r="BQ240" s="204"/>
      <c r="BR240" s="204"/>
      <c r="BS240" s="204"/>
      <c r="BT240" s="204"/>
      <c r="BU240" s="204"/>
      <c r="BV240" s="205"/>
      <c r="BW240" s="205"/>
      <c r="BX240" s="205"/>
      <c r="BY240" s="204"/>
      <c r="BZ240" s="204"/>
      <c r="CA240" s="204"/>
      <c r="CB240" s="205"/>
      <c r="CC240" s="204"/>
      <c r="CD240" s="205"/>
      <c r="CE240" s="204"/>
      <c r="CF240" s="204"/>
      <c r="CG240" s="204"/>
      <c r="CH240" s="206"/>
      <c r="CI240" s="204"/>
      <c r="CJ240" s="204"/>
      <c r="CK240" s="204"/>
      <c r="CL240" s="204"/>
      <c r="CM240" s="204"/>
      <c r="CN240" s="206"/>
      <c r="CO240" s="204"/>
      <c r="CP240" s="204"/>
      <c r="CQ240" s="204"/>
      <c r="CR240" s="207"/>
      <c r="CS240" s="207"/>
      <c r="CT240" s="208"/>
      <c r="CU240" s="209"/>
      <c r="CV240" s="208"/>
      <c r="CW240" s="207"/>
      <c r="CX240" s="207"/>
      <c r="CY240" s="207"/>
      <c r="DG240" s="172"/>
    </row>
    <row r="241" spans="3:111">
      <c r="C241" s="194"/>
      <c r="D241" s="194"/>
      <c r="E241" s="194"/>
      <c r="F241" s="194"/>
      <c r="G241" s="194"/>
      <c r="H241" s="194"/>
      <c r="I241" s="194"/>
      <c r="J241" s="194"/>
      <c r="K241" s="258"/>
      <c r="L241" s="258"/>
      <c r="M241" s="211"/>
      <c r="N241" s="211"/>
      <c r="O241" s="211"/>
      <c r="P241" s="199"/>
      <c r="Q241" s="199"/>
      <c r="R241" s="199"/>
      <c r="S241" s="199"/>
      <c r="T241" s="199"/>
      <c r="U241" s="199"/>
      <c r="V241" s="199"/>
      <c r="W241" s="199"/>
      <c r="X241" s="199"/>
      <c r="Y241" s="199"/>
      <c r="Z241" s="198"/>
      <c r="AA241" s="198"/>
      <c r="AB241" s="199"/>
      <c r="AC241" s="199"/>
      <c r="AD241" s="201"/>
      <c r="AE241" s="202"/>
      <c r="AF241" s="202"/>
      <c r="AG241" s="203"/>
      <c r="AH241" s="203"/>
      <c r="AI241" s="203"/>
      <c r="AJ241" s="203"/>
      <c r="AK241" s="203"/>
      <c r="AL241" s="203"/>
      <c r="AM241" s="203"/>
      <c r="AN241" s="203"/>
      <c r="AO241" s="203"/>
      <c r="AP241" s="203"/>
      <c r="AQ241" s="203"/>
      <c r="AR241" s="203"/>
      <c r="AS241" s="203"/>
      <c r="AT241" s="203"/>
      <c r="AU241" s="203"/>
      <c r="AV241" s="203"/>
      <c r="AW241" s="203"/>
      <c r="AX241" s="203"/>
      <c r="AY241" s="203"/>
      <c r="AZ241" s="203"/>
      <c r="BA241" s="203"/>
      <c r="BB241" s="204"/>
      <c r="BC241" s="204"/>
      <c r="BD241" s="204"/>
      <c r="BE241" s="204"/>
      <c r="BF241" s="204"/>
      <c r="BG241" s="204"/>
      <c r="BH241" s="204"/>
      <c r="BI241" s="204"/>
      <c r="BJ241" s="204"/>
      <c r="BK241" s="204"/>
      <c r="BL241" s="204"/>
      <c r="BM241" s="204"/>
      <c r="BN241" s="204"/>
      <c r="BO241" s="204"/>
      <c r="BP241" s="204"/>
      <c r="BQ241" s="204"/>
      <c r="BR241" s="204"/>
      <c r="BS241" s="204"/>
      <c r="BT241" s="204"/>
      <c r="BU241" s="204"/>
      <c r="BV241" s="205"/>
      <c r="BW241" s="205"/>
      <c r="BX241" s="205"/>
      <c r="BY241" s="204"/>
      <c r="BZ241" s="204"/>
      <c r="CA241" s="204"/>
      <c r="CB241" s="205"/>
      <c r="CC241" s="204"/>
      <c r="CD241" s="205"/>
      <c r="CE241" s="204"/>
      <c r="CF241" s="204"/>
      <c r="CG241" s="204"/>
      <c r="CH241" s="206"/>
      <c r="CI241" s="204"/>
      <c r="CJ241" s="204"/>
      <c r="CK241" s="204"/>
      <c r="CL241" s="204"/>
      <c r="CM241" s="204"/>
      <c r="CN241" s="206"/>
      <c r="CO241" s="204"/>
      <c r="CP241" s="204"/>
      <c r="CQ241" s="204"/>
      <c r="CR241" s="207"/>
      <c r="CS241" s="207"/>
      <c r="CT241" s="208"/>
      <c r="CU241" s="209"/>
      <c r="CV241" s="208"/>
      <c r="CW241" s="207"/>
      <c r="CX241" s="207"/>
      <c r="CY241" s="207"/>
      <c r="DG241" s="172"/>
    </row>
    <row r="242" spans="3:111">
      <c r="C242" s="194"/>
      <c r="D242" s="194"/>
      <c r="E242" s="194"/>
      <c r="F242" s="194"/>
      <c r="G242" s="194"/>
      <c r="H242" s="194"/>
      <c r="I242" s="194"/>
      <c r="J242" s="194"/>
      <c r="K242" s="258"/>
      <c r="L242" s="258"/>
      <c r="M242" s="211"/>
      <c r="N242" s="211"/>
      <c r="O242" s="211"/>
      <c r="P242" s="199"/>
      <c r="Q242" s="199"/>
      <c r="R242" s="199"/>
      <c r="S242" s="199"/>
      <c r="T242" s="199"/>
      <c r="U242" s="199"/>
      <c r="V242" s="199"/>
      <c r="W242" s="199"/>
      <c r="X242" s="199"/>
      <c r="Y242" s="199"/>
      <c r="Z242" s="198"/>
      <c r="AA242" s="198"/>
      <c r="AB242" s="199"/>
      <c r="AC242" s="199"/>
      <c r="AD242" s="201"/>
      <c r="AE242" s="202"/>
      <c r="AF242" s="202"/>
      <c r="AG242" s="203"/>
      <c r="AH242" s="203"/>
      <c r="AI242" s="203"/>
      <c r="AJ242" s="203"/>
      <c r="AK242" s="203"/>
      <c r="AL242" s="203"/>
      <c r="AM242" s="203"/>
      <c r="AN242" s="203"/>
      <c r="AO242" s="203"/>
      <c r="AP242" s="203"/>
      <c r="AQ242" s="203"/>
      <c r="AR242" s="203"/>
      <c r="AS242" s="203"/>
      <c r="AT242" s="203"/>
      <c r="AU242" s="203"/>
      <c r="AV242" s="203"/>
      <c r="AW242" s="203"/>
      <c r="AX242" s="203"/>
      <c r="AY242" s="203"/>
      <c r="AZ242" s="203"/>
      <c r="BA242" s="203"/>
      <c r="BB242" s="204"/>
      <c r="BC242" s="204"/>
      <c r="BD242" s="204"/>
      <c r="BE242" s="204"/>
      <c r="BF242" s="204"/>
      <c r="BG242" s="204"/>
      <c r="BH242" s="204"/>
      <c r="BI242" s="204"/>
      <c r="BJ242" s="204"/>
      <c r="BK242" s="204"/>
      <c r="BL242" s="204"/>
      <c r="BM242" s="204"/>
      <c r="BN242" s="204"/>
      <c r="BO242" s="204"/>
      <c r="BP242" s="204"/>
      <c r="BQ242" s="204"/>
      <c r="BR242" s="204"/>
      <c r="BS242" s="204"/>
      <c r="BT242" s="204"/>
      <c r="BU242" s="204"/>
      <c r="BV242" s="205"/>
      <c r="BW242" s="205"/>
      <c r="BX242" s="205"/>
      <c r="BY242" s="204"/>
      <c r="BZ242" s="204"/>
      <c r="CA242" s="204"/>
      <c r="CB242" s="205"/>
      <c r="CC242" s="204"/>
      <c r="CD242" s="205"/>
      <c r="CE242" s="204"/>
      <c r="CF242" s="204"/>
      <c r="CG242" s="204"/>
      <c r="CH242" s="206"/>
      <c r="CI242" s="204"/>
      <c r="CJ242" s="204"/>
      <c r="CK242" s="204"/>
      <c r="CL242" s="204"/>
      <c r="CM242" s="204"/>
      <c r="CN242" s="206"/>
      <c r="CO242" s="204"/>
      <c r="CP242" s="204"/>
      <c r="CQ242" s="204"/>
      <c r="CR242" s="207"/>
      <c r="CS242" s="207"/>
      <c r="CT242" s="208"/>
      <c r="CU242" s="209"/>
      <c r="CV242" s="208"/>
      <c r="CW242" s="207"/>
      <c r="CX242" s="207"/>
      <c r="CY242" s="207"/>
      <c r="DG242" s="172"/>
    </row>
    <row r="243" spans="3:111">
      <c r="C243" s="194"/>
      <c r="D243" s="194"/>
      <c r="E243" s="194"/>
      <c r="F243" s="194"/>
      <c r="G243" s="194"/>
      <c r="H243" s="194"/>
      <c r="I243" s="194"/>
      <c r="J243" s="194"/>
      <c r="K243" s="258"/>
      <c r="L243" s="258"/>
      <c r="M243" s="211"/>
      <c r="N243" s="211"/>
      <c r="O243" s="211"/>
      <c r="P243" s="199"/>
      <c r="Q243" s="199"/>
      <c r="R243" s="199"/>
      <c r="S243" s="199"/>
      <c r="T243" s="199"/>
      <c r="U243" s="199"/>
      <c r="V243" s="199"/>
      <c r="W243" s="199"/>
      <c r="X243" s="199"/>
      <c r="Y243" s="199"/>
      <c r="Z243" s="198"/>
      <c r="AA243" s="198"/>
      <c r="AB243" s="199"/>
      <c r="AC243" s="199"/>
      <c r="AD243" s="201"/>
      <c r="AE243" s="202"/>
      <c r="AF243" s="202"/>
      <c r="AG243" s="203"/>
      <c r="AH243" s="203"/>
      <c r="AI243" s="203"/>
      <c r="AJ243" s="203"/>
      <c r="AK243" s="203"/>
      <c r="AL243" s="203"/>
      <c r="AM243" s="203"/>
      <c r="AN243" s="203"/>
      <c r="AO243" s="203"/>
      <c r="AP243" s="203"/>
      <c r="AQ243" s="203"/>
      <c r="AR243" s="203"/>
      <c r="AS243" s="203"/>
      <c r="AT243" s="203"/>
      <c r="AU243" s="203"/>
      <c r="AV243" s="203"/>
      <c r="AW243" s="203"/>
      <c r="AX243" s="203"/>
      <c r="AY243" s="203"/>
      <c r="AZ243" s="203"/>
      <c r="BA243" s="203"/>
      <c r="BB243" s="204"/>
      <c r="BC243" s="204"/>
      <c r="BD243" s="204"/>
      <c r="BE243" s="204"/>
      <c r="BF243" s="204"/>
      <c r="BG243" s="204"/>
      <c r="BH243" s="204"/>
      <c r="BI243" s="204"/>
      <c r="BJ243" s="204"/>
      <c r="BK243" s="204"/>
      <c r="BL243" s="204"/>
      <c r="BM243" s="204"/>
      <c r="BN243" s="204"/>
      <c r="BO243" s="204"/>
      <c r="BP243" s="204"/>
      <c r="BQ243" s="204"/>
      <c r="BR243" s="204"/>
      <c r="BS243" s="204"/>
      <c r="BT243" s="204"/>
      <c r="BU243" s="204"/>
      <c r="BV243" s="205"/>
      <c r="BW243" s="205"/>
      <c r="BX243" s="205"/>
      <c r="BY243" s="204"/>
      <c r="BZ243" s="204"/>
      <c r="CA243" s="204"/>
      <c r="CB243" s="205"/>
      <c r="CC243" s="204"/>
      <c r="CD243" s="205"/>
      <c r="CE243" s="204"/>
      <c r="CF243" s="204"/>
      <c r="CG243" s="204"/>
      <c r="CH243" s="206"/>
      <c r="CI243" s="204"/>
      <c r="CJ243" s="204"/>
      <c r="CK243" s="204"/>
      <c r="CL243" s="204"/>
      <c r="CM243" s="204"/>
      <c r="CN243" s="206"/>
      <c r="CO243" s="204"/>
      <c r="CP243" s="204"/>
      <c r="CQ243" s="204"/>
      <c r="CR243" s="207"/>
      <c r="CS243" s="207"/>
      <c r="CT243" s="208"/>
      <c r="CU243" s="209"/>
      <c r="CV243" s="208"/>
      <c r="CW243" s="207"/>
      <c r="CX243" s="207"/>
      <c r="CY243" s="207"/>
      <c r="DG243" s="172"/>
    </row>
    <row r="244" spans="3:111">
      <c r="C244" s="194"/>
      <c r="D244" s="194"/>
      <c r="E244" s="194"/>
      <c r="F244" s="194"/>
      <c r="G244" s="194"/>
      <c r="H244" s="194"/>
      <c r="I244" s="194"/>
      <c r="J244" s="194"/>
      <c r="K244" s="258"/>
      <c r="L244" s="258"/>
      <c r="M244" s="211"/>
      <c r="N244" s="211"/>
      <c r="O244" s="211"/>
      <c r="P244" s="199"/>
      <c r="Q244" s="199"/>
      <c r="R244" s="199"/>
      <c r="S244" s="199"/>
      <c r="T244" s="199"/>
      <c r="U244" s="199"/>
      <c r="V244" s="199"/>
      <c r="W244" s="199"/>
      <c r="X244" s="199"/>
      <c r="Y244" s="199"/>
      <c r="Z244" s="198"/>
      <c r="AA244" s="198"/>
      <c r="AB244" s="199"/>
      <c r="AC244" s="199"/>
      <c r="AD244" s="201"/>
      <c r="AE244" s="202"/>
      <c r="AF244" s="202"/>
      <c r="AG244" s="203"/>
      <c r="AH244" s="203"/>
      <c r="AI244" s="203"/>
      <c r="AJ244" s="203"/>
      <c r="AK244" s="203"/>
      <c r="AL244" s="203"/>
      <c r="AM244" s="203"/>
      <c r="AN244" s="203"/>
      <c r="AO244" s="203"/>
      <c r="AP244" s="203"/>
      <c r="AQ244" s="203"/>
      <c r="AR244" s="203"/>
      <c r="AS244" s="203"/>
      <c r="AT244" s="203"/>
      <c r="AU244" s="203"/>
      <c r="AV244" s="203"/>
      <c r="AW244" s="203"/>
      <c r="AX244" s="203"/>
      <c r="AY244" s="203"/>
      <c r="AZ244" s="203"/>
      <c r="BA244" s="203"/>
      <c r="BB244" s="204"/>
      <c r="BC244" s="204"/>
      <c r="BD244" s="204"/>
      <c r="BE244" s="204"/>
      <c r="BF244" s="204"/>
      <c r="BG244" s="204"/>
      <c r="BH244" s="204"/>
      <c r="BI244" s="204"/>
      <c r="BJ244" s="204"/>
      <c r="BK244" s="204"/>
      <c r="BL244" s="204"/>
      <c r="BM244" s="204"/>
      <c r="BN244" s="204"/>
      <c r="BO244" s="204"/>
      <c r="BP244" s="204"/>
      <c r="BQ244" s="204"/>
      <c r="BR244" s="204"/>
      <c r="BS244" s="204"/>
      <c r="BT244" s="204"/>
      <c r="BU244" s="204"/>
      <c r="BV244" s="205"/>
      <c r="BW244" s="205"/>
      <c r="BX244" s="205"/>
      <c r="BY244" s="204"/>
      <c r="BZ244" s="204"/>
      <c r="CA244" s="204"/>
      <c r="CB244" s="205"/>
      <c r="CC244" s="204"/>
      <c r="CD244" s="205"/>
      <c r="CE244" s="204"/>
      <c r="CF244" s="204"/>
      <c r="CG244" s="204"/>
      <c r="CH244" s="206"/>
      <c r="CI244" s="204"/>
      <c r="CJ244" s="204"/>
      <c r="CK244" s="204"/>
      <c r="CL244" s="204"/>
      <c r="CM244" s="204"/>
      <c r="CN244" s="206"/>
      <c r="CO244" s="204"/>
      <c r="CP244" s="204"/>
      <c r="CQ244" s="204"/>
      <c r="CR244" s="207"/>
      <c r="CS244" s="207"/>
      <c r="CT244" s="208"/>
      <c r="CU244" s="209"/>
      <c r="CV244" s="208"/>
      <c r="CW244" s="207"/>
      <c r="CX244" s="207"/>
      <c r="CY244" s="207"/>
      <c r="DG244" s="172"/>
    </row>
    <row r="245" spans="3:111">
      <c r="C245" s="194"/>
      <c r="D245" s="194"/>
      <c r="E245" s="194"/>
      <c r="F245" s="194"/>
      <c r="G245" s="194"/>
      <c r="H245" s="194"/>
      <c r="I245" s="194"/>
      <c r="J245" s="194"/>
      <c r="K245" s="258"/>
      <c r="L245" s="258"/>
      <c r="M245" s="211"/>
      <c r="N245" s="211"/>
      <c r="O245" s="211"/>
      <c r="P245" s="199"/>
      <c r="Q245" s="199"/>
      <c r="R245" s="199"/>
      <c r="S245" s="199"/>
      <c r="T245" s="199"/>
      <c r="U245" s="199"/>
      <c r="V245" s="199"/>
      <c r="W245" s="199"/>
      <c r="X245" s="199"/>
      <c r="Y245" s="199"/>
      <c r="Z245" s="198"/>
      <c r="AA245" s="198"/>
      <c r="AB245" s="199"/>
      <c r="AC245" s="199"/>
      <c r="AD245" s="201"/>
      <c r="AE245" s="202"/>
      <c r="AF245" s="202"/>
      <c r="AG245" s="203"/>
      <c r="AH245" s="203"/>
      <c r="AI245" s="203"/>
      <c r="AJ245" s="203"/>
      <c r="AK245" s="203"/>
      <c r="AL245" s="203"/>
      <c r="AM245" s="203"/>
      <c r="AN245" s="203"/>
      <c r="AO245" s="203"/>
      <c r="AP245" s="203"/>
      <c r="AQ245" s="203"/>
      <c r="AR245" s="203"/>
      <c r="AS245" s="203"/>
      <c r="AT245" s="203"/>
      <c r="AU245" s="203"/>
      <c r="AV245" s="203"/>
      <c r="AW245" s="203"/>
      <c r="AX245" s="203"/>
      <c r="AY245" s="203"/>
      <c r="AZ245" s="203"/>
      <c r="BA245" s="203"/>
      <c r="BB245" s="204"/>
      <c r="BC245" s="204"/>
      <c r="BD245" s="204"/>
      <c r="BE245" s="204"/>
      <c r="BF245" s="204"/>
      <c r="BG245" s="204"/>
      <c r="BH245" s="204"/>
      <c r="BI245" s="204"/>
      <c r="BJ245" s="204"/>
      <c r="BK245" s="204"/>
      <c r="BL245" s="204"/>
      <c r="BM245" s="204"/>
      <c r="BN245" s="204"/>
      <c r="BO245" s="204"/>
      <c r="BP245" s="204"/>
      <c r="BQ245" s="204"/>
      <c r="BR245" s="204"/>
      <c r="BS245" s="204"/>
      <c r="BT245" s="204"/>
      <c r="BU245" s="204"/>
      <c r="BV245" s="205"/>
      <c r="BW245" s="205"/>
      <c r="BX245" s="205"/>
      <c r="BY245" s="204"/>
      <c r="BZ245" s="204"/>
      <c r="CA245" s="204"/>
      <c r="CB245" s="205"/>
      <c r="CC245" s="204"/>
      <c r="CD245" s="205"/>
      <c r="CE245" s="204"/>
      <c r="CF245" s="204"/>
      <c r="CG245" s="204"/>
      <c r="CH245" s="206"/>
      <c r="CI245" s="204"/>
      <c r="CJ245" s="204"/>
      <c r="CK245" s="204"/>
      <c r="CL245" s="204"/>
      <c r="CM245" s="204"/>
      <c r="CN245" s="206"/>
      <c r="CO245" s="204"/>
      <c r="CP245" s="204"/>
      <c r="CQ245" s="204"/>
      <c r="CR245" s="207"/>
      <c r="CS245" s="207"/>
      <c r="CT245" s="208"/>
      <c r="CU245" s="209"/>
      <c r="CV245" s="208"/>
      <c r="CW245" s="207"/>
      <c r="CX245" s="207"/>
      <c r="CY245" s="207"/>
      <c r="DG245" s="172"/>
    </row>
    <row r="246" spans="3:111">
      <c r="C246" s="194"/>
      <c r="D246" s="194"/>
      <c r="E246" s="194"/>
      <c r="F246" s="194"/>
      <c r="G246" s="194"/>
      <c r="H246" s="194"/>
      <c r="I246" s="194"/>
      <c r="J246" s="194"/>
      <c r="K246" s="258"/>
      <c r="L246" s="258"/>
      <c r="M246" s="211"/>
      <c r="N246" s="211"/>
      <c r="O246" s="211"/>
      <c r="P246" s="199"/>
      <c r="Q246" s="199"/>
      <c r="R246" s="199"/>
      <c r="S246" s="199"/>
      <c r="T246" s="199"/>
      <c r="U246" s="199"/>
      <c r="V246" s="199"/>
      <c r="W246" s="199"/>
      <c r="X246" s="199"/>
      <c r="Y246" s="199"/>
      <c r="Z246" s="198"/>
      <c r="AA246" s="198"/>
      <c r="AB246" s="199"/>
      <c r="AC246" s="199"/>
      <c r="AD246" s="201"/>
      <c r="AE246" s="202"/>
      <c r="AF246" s="202"/>
      <c r="AG246" s="203"/>
      <c r="AH246" s="203"/>
      <c r="AI246" s="203"/>
      <c r="AJ246" s="203"/>
      <c r="AK246" s="203"/>
      <c r="AL246" s="203"/>
      <c r="AM246" s="203"/>
      <c r="AN246" s="203"/>
      <c r="AO246" s="203"/>
      <c r="AP246" s="203"/>
      <c r="AQ246" s="203"/>
      <c r="AR246" s="203"/>
      <c r="AS246" s="203"/>
      <c r="AT246" s="203"/>
      <c r="AU246" s="203"/>
      <c r="AV246" s="203"/>
      <c r="AW246" s="203"/>
      <c r="AX246" s="203"/>
      <c r="AY246" s="203"/>
      <c r="AZ246" s="203"/>
      <c r="BA246" s="203"/>
      <c r="BB246" s="204"/>
      <c r="BC246" s="204"/>
      <c r="BD246" s="204"/>
      <c r="BE246" s="204"/>
      <c r="BF246" s="204"/>
      <c r="BG246" s="204"/>
      <c r="BH246" s="204"/>
      <c r="BI246" s="204"/>
      <c r="BJ246" s="204"/>
      <c r="BK246" s="204"/>
      <c r="BL246" s="204"/>
      <c r="BM246" s="204"/>
      <c r="BN246" s="204"/>
      <c r="BO246" s="204"/>
      <c r="BP246" s="204"/>
      <c r="BQ246" s="204"/>
      <c r="BR246" s="204"/>
      <c r="BS246" s="204"/>
      <c r="BT246" s="204"/>
      <c r="BU246" s="204"/>
      <c r="BV246" s="205"/>
      <c r="BW246" s="205"/>
      <c r="BX246" s="205"/>
      <c r="BY246" s="204"/>
      <c r="BZ246" s="204"/>
      <c r="CA246" s="204"/>
      <c r="CB246" s="205"/>
      <c r="CC246" s="204"/>
      <c r="CD246" s="205"/>
      <c r="CE246" s="204"/>
      <c r="CF246" s="204"/>
      <c r="CG246" s="204"/>
      <c r="CH246" s="206"/>
      <c r="CI246" s="204"/>
      <c r="CJ246" s="204"/>
      <c r="CK246" s="204"/>
      <c r="CL246" s="204"/>
      <c r="CM246" s="204"/>
      <c r="CN246" s="206"/>
      <c r="CO246" s="204"/>
      <c r="CP246" s="204"/>
      <c r="CQ246" s="204"/>
      <c r="CR246" s="207"/>
      <c r="CS246" s="207"/>
      <c r="CT246" s="208"/>
      <c r="CU246" s="209"/>
      <c r="CV246" s="208"/>
      <c r="CW246" s="207"/>
      <c r="CX246" s="207"/>
      <c r="CY246" s="207"/>
      <c r="DG246" s="172"/>
    </row>
    <row r="247" spans="3:111">
      <c r="C247" s="194"/>
      <c r="D247" s="194"/>
      <c r="E247" s="194"/>
      <c r="F247" s="194"/>
      <c r="G247" s="194"/>
      <c r="H247" s="194"/>
      <c r="I247" s="194"/>
      <c r="J247" s="194"/>
      <c r="K247" s="258"/>
      <c r="L247" s="258"/>
      <c r="M247" s="211"/>
      <c r="N247" s="211"/>
      <c r="O247" s="211"/>
      <c r="P247" s="199"/>
      <c r="Q247" s="199"/>
      <c r="R247" s="199"/>
      <c r="S247" s="199"/>
      <c r="T247" s="199"/>
      <c r="U247" s="199"/>
      <c r="V247" s="199"/>
      <c r="W247" s="199"/>
      <c r="X247" s="199"/>
      <c r="Y247" s="199"/>
      <c r="Z247" s="198"/>
      <c r="AA247" s="198"/>
      <c r="AB247" s="199"/>
      <c r="AC247" s="199"/>
      <c r="AD247" s="201"/>
      <c r="AE247" s="202"/>
      <c r="AF247" s="202"/>
      <c r="AG247" s="203"/>
      <c r="AH247" s="203"/>
      <c r="AI247" s="203"/>
      <c r="AJ247" s="203"/>
      <c r="AK247" s="203"/>
      <c r="AL247" s="203"/>
      <c r="AM247" s="203"/>
      <c r="AN247" s="203"/>
      <c r="AO247" s="203"/>
      <c r="AP247" s="203"/>
      <c r="AQ247" s="203"/>
      <c r="AR247" s="203"/>
      <c r="AS247" s="203"/>
      <c r="AT247" s="203"/>
      <c r="AU247" s="203"/>
      <c r="AV247" s="203"/>
      <c r="AW247" s="203"/>
      <c r="AX247" s="203"/>
      <c r="AY247" s="203"/>
      <c r="AZ247" s="203"/>
      <c r="BA247" s="203"/>
      <c r="BB247" s="204"/>
      <c r="BC247" s="204"/>
      <c r="BD247" s="204"/>
      <c r="BE247" s="204"/>
      <c r="BF247" s="204"/>
      <c r="BG247" s="204"/>
      <c r="BH247" s="204"/>
      <c r="BI247" s="204"/>
      <c r="BJ247" s="204"/>
      <c r="BK247" s="204"/>
      <c r="BL247" s="204"/>
      <c r="BM247" s="204"/>
      <c r="BN247" s="204"/>
      <c r="BO247" s="204"/>
      <c r="BP247" s="204"/>
      <c r="BQ247" s="204"/>
      <c r="BR247" s="204"/>
      <c r="BS247" s="204"/>
      <c r="BT247" s="204"/>
      <c r="BU247" s="204"/>
      <c r="BV247" s="205"/>
      <c r="BW247" s="205"/>
      <c r="BX247" s="205"/>
      <c r="BY247" s="204"/>
      <c r="BZ247" s="204"/>
      <c r="CA247" s="204"/>
      <c r="CB247" s="205"/>
      <c r="CC247" s="204"/>
      <c r="CD247" s="205"/>
      <c r="CE247" s="204"/>
      <c r="CF247" s="204"/>
      <c r="CG247" s="204"/>
      <c r="CH247" s="206"/>
      <c r="CI247" s="204"/>
      <c r="CJ247" s="204"/>
      <c r="CK247" s="204"/>
      <c r="CL247" s="204"/>
      <c r="CM247" s="204"/>
      <c r="CN247" s="206"/>
      <c r="CO247" s="204"/>
      <c r="CP247" s="204"/>
      <c r="CQ247" s="204"/>
      <c r="CR247" s="207"/>
      <c r="CS247" s="207"/>
      <c r="CT247" s="208"/>
      <c r="CU247" s="209"/>
      <c r="CV247" s="208"/>
      <c r="CW247" s="207"/>
      <c r="CX247" s="207"/>
      <c r="CY247" s="207"/>
      <c r="DG247" s="172"/>
    </row>
    <row r="248" spans="3:111">
      <c r="C248" s="194"/>
      <c r="D248" s="194"/>
      <c r="E248" s="194"/>
      <c r="F248" s="194"/>
      <c r="G248" s="194"/>
      <c r="H248" s="194"/>
      <c r="I248" s="194"/>
      <c r="J248" s="194"/>
      <c r="K248" s="258"/>
      <c r="L248" s="258"/>
      <c r="M248" s="211"/>
      <c r="N248" s="211"/>
      <c r="O248" s="211"/>
      <c r="P248" s="199"/>
      <c r="Q248" s="199"/>
      <c r="R248" s="199"/>
      <c r="S248" s="199"/>
      <c r="T248" s="199"/>
      <c r="U248" s="199"/>
      <c r="V248" s="199"/>
      <c r="W248" s="199"/>
      <c r="X248" s="199"/>
      <c r="Y248" s="199"/>
      <c r="Z248" s="198"/>
      <c r="AA248" s="198"/>
      <c r="AB248" s="199"/>
      <c r="AC248" s="199"/>
      <c r="AD248" s="201"/>
      <c r="AE248" s="202"/>
      <c r="AF248" s="202"/>
      <c r="AG248" s="203"/>
      <c r="AH248" s="203"/>
      <c r="AI248" s="203"/>
      <c r="AJ248" s="203"/>
      <c r="AK248" s="203"/>
      <c r="AL248" s="203"/>
      <c r="AM248" s="203"/>
      <c r="AN248" s="203"/>
      <c r="AO248" s="203"/>
      <c r="AP248" s="203"/>
      <c r="AQ248" s="203"/>
      <c r="AR248" s="203"/>
      <c r="AS248" s="203"/>
      <c r="AT248" s="203"/>
      <c r="AU248" s="203"/>
      <c r="AV248" s="203"/>
      <c r="AW248" s="203"/>
      <c r="AX248" s="203"/>
      <c r="AY248" s="203"/>
      <c r="AZ248" s="203"/>
      <c r="BA248" s="203"/>
      <c r="BB248" s="204"/>
      <c r="BC248" s="204"/>
      <c r="BD248" s="204"/>
      <c r="BE248" s="204"/>
      <c r="BF248" s="204"/>
      <c r="BG248" s="204"/>
      <c r="BH248" s="204"/>
      <c r="BI248" s="204"/>
      <c r="BJ248" s="204"/>
      <c r="BK248" s="204"/>
      <c r="BL248" s="204"/>
      <c r="BM248" s="204"/>
      <c r="BN248" s="204"/>
      <c r="BO248" s="204"/>
      <c r="BP248" s="204"/>
      <c r="BQ248" s="204"/>
      <c r="BR248" s="204"/>
      <c r="BS248" s="204"/>
      <c r="BT248" s="204"/>
      <c r="BU248" s="204"/>
      <c r="BV248" s="205"/>
      <c r="BW248" s="205"/>
      <c r="BX248" s="205"/>
      <c r="BY248" s="204"/>
      <c r="BZ248" s="204"/>
      <c r="CA248" s="204"/>
      <c r="CB248" s="205"/>
      <c r="CC248" s="204"/>
      <c r="CD248" s="205"/>
      <c r="CE248" s="204"/>
      <c r="CF248" s="204"/>
      <c r="CG248" s="204"/>
      <c r="CH248" s="206"/>
      <c r="CI248" s="204"/>
      <c r="CJ248" s="204"/>
      <c r="CK248" s="204"/>
      <c r="CL248" s="204"/>
      <c r="CM248" s="204"/>
      <c r="CN248" s="206"/>
      <c r="CO248" s="204"/>
      <c r="CP248" s="204"/>
      <c r="CQ248" s="204"/>
      <c r="CR248" s="207"/>
      <c r="CS248" s="207"/>
      <c r="CT248" s="208"/>
      <c r="CU248" s="209"/>
      <c r="CV248" s="208"/>
      <c r="CW248" s="207"/>
      <c r="CX248" s="207"/>
      <c r="CY248" s="207"/>
      <c r="DG248" s="172"/>
    </row>
    <row r="249" spans="3:111">
      <c r="C249" s="194"/>
      <c r="D249" s="194"/>
      <c r="E249" s="194"/>
      <c r="F249" s="194"/>
      <c r="G249" s="194"/>
      <c r="H249" s="194"/>
      <c r="I249" s="194"/>
      <c r="J249" s="194"/>
      <c r="K249" s="258"/>
      <c r="L249" s="258"/>
      <c r="M249" s="211"/>
      <c r="N249" s="211"/>
      <c r="O249" s="211"/>
      <c r="P249" s="199"/>
      <c r="Q249" s="199"/>
      <c r="R249" s="199"/>
      <c r="S249" s="199"/>
      <c r="T249" s="199"/>
      <c r="U249" s="199"/>
      <c r="V249" s="199"/>
      <c r="W249" s="199"/>
      <c r="X249" s="199"/>
      <c r="Y249" s="199"/>
      <c r="Z249" s="198"/>
      <c r="AA249" s="198"/>
      <c r="AB249" s="199"/>
      <c r="AC249" s="199"/>
      <c r="AD249" s="201"/>
      <c r="AE249" s="202"/>
      <c r="AF249" s="202"/>
      <c r="AG249" s="203"/>
      <c r="AH249" s="203"/>
      <c r="AI249" s="203"/>
      <c r="AJ249" s="203"/>
      <c r="AK249" s="203"/>
      <c r="AL249" s="203"/>
      <c r="AM249" s="203"/>
      <c r="AN249" s="203"/>
      <c r="AO249" s="203"/>
      <c r="AP249" s="203"/>
      <c r="AQ249" s="203"/>
      <c r="AR249" s="203"/>
      <c r="AS249" s="203"/>
      <c r="AT249" s="203"/>
      <c r="AU249" s="203"/>
      <c r="AV249" s="203"/>
      <c r="AW249" s="203"/>
      <c r="AX249" s="203"/>
      <c r="AY249" s="203"/>
      <c r="AZ249" s="203"/>
      <c r="BA249" s="203"/>
      <c r="BB249" s="204"/>
      <c r="BC249" s="204"/>
      <c r="BD249" s="204"/>
      <c r="BE249" s="204"/>
      <c r="BF249" s="204"/>
      <c r="BG249" s="204"/>
      <c r="BH249" s="204"/>
      <c r="BI249" s="204"/>
      <c r="BJ249" s="204"/>
      <c r="BK249" s="204"/>
      <c r="BL249" s="204"/>
      <c r="BM249" s="204"/>
      <c r="BN249" s="204"/>
      <c r="BO249" s="204"/>
      <c r="BP249" s="204"/>
      <c r="BQ249" s="204"/>
      <c r="BR249" s="204"/>
      <c r="BS249" s="204"/>
      <c r="BT249" s="204"/>
      <c r="BU249" s="204"/>
      <c r="BV249" s="205"/>
      <c r="BW249" s="205"/>
      <c r="BX249" s="205"/>
      <c r="BY249" s="204"/>
      <c r="BZ249" s="204"/>
      <c r="CA249" s="204"/>
      <c r="CB249" s="205"/>
      <c r="CC249" s="204"/>
      <c r="CD249" s="205"/>
      <c r="CE249" s="204"/>
      <c r="CF249" s="204"/>
      <c r="CG249" s="204"/>
      <c r="CH249" s="206"/>
      <c r="CI249" s="204"/>
      <c r="CJ249" s="204"/>
      <c r="CK249" s="204"/>
      <c r="CL249" s="204"/>
      <c r="CM249" s="204"/>
      <c r="CN249" s="206"/>
      <c r="CO249" s="204"/>
      <c r="CP249" s="204"/>
      <c r="CQ249" s="204"/>
      <c r="CR249" s="207"/>
      <c r="CS249" s="207"/>
      <c r="CT249" s="208"/>
      <c r="CU249" s="209"/>
      <c r="CV249" s="208"/>
      <c r="CW249" s="207"/>
      <c r="CX249" s="207"/>
      <c r="CY249" s="207"/>
      <c r="DG249" s="172"/>
    </row>
    <row r="250" spans="3:111">
      <c r="C250" s="194"/>
      <c r="D250" s="194"/>
      <c r="E250" s="194"/>
      <c r="F250" s="194"/>
      <c r="G250" s="194"/>
      <c r="H250" s="194"/>
      <c r="I250" s="194"/>
      <c r="J250" s="194"/>
      <c r="K250" s="258"/>
      <c r="L250" s="258"/>
      <c r="M250" s="211"/>
      <c r="N250" s="211"/>
      <c r="O250" s="211"/>
      <c r="P250" s="199"/>
      <c r="Q250" s="199"/>
      <c r="R250" s="199"/>
      <c r="S250" s="199"/>
      <c r="T250" s="199"/>
      <c r="U250" s="199"/>
      <c r="V250" s="199"/>
      <c r="W250" s="199"/>
      <c r="X250" s="199"/>
      <c r="Y250" s="199"/>
      <c r="Z250" s="198"/>
      <c r="AA250" s="198"/>
      <c r="AB250" s="199"/>
      <c r="AC250" s="199"/>
      <c r="AD250" s="201"/>
      <c r="AE250" s="202"/>
      <c r="AF250" s="202"/>
      <c r="AG250" s="203"/>
      <c r="AH250" s="203"/>
      <c r="AI250" s="203"/>
      <c r="AJ250" s="203"/>
      <c r="AK250" s="203"/>
      <c r="AL250" s="203"/>
      <c r="AM250" s="203"/>
      <c r="AN250" s="203"/>
      <c r="AO250" s="203"/>
      <c r="AP250" s="203"/>
      <c r="AQ250" s="203"/>
      <c r="AR250" s="203"/>
      <c r="AS250" s="203"/>
      <c r="AT250" s="203"/>
      <c r="AU250" s="203"/>
      <c r="AV250" s="203"/>
      <c r="AW250" s="203"/>
      <c r="AX250" s="203"/>
      <c r="AY250" s="203"/>
      <c r="AZ250" s="203"/>
      <c r="BA250" s="203"/>
      <c r="BB250" s="204"/>
      <c r="BC250" s="204"/>
      <c r="BD250" s="204"/>
      <c r="BE250" s="204"/>
      <c r="BF250" s="204"/>
      <c r="BG250" s="204"/>
      <c r="BH250" s="204"/>
      <c r="BI250" s="204"/>
      <c r="BJ250" s="204"/>
      <c r="BK250" s="204"/>
      <c r="BL250" s="204"/>
      <c r="BM250" s="204"/>
      <c r="BN250" s="204"/>
      <c r="BO250" s="204"/>
      <c r="BP250" s="204"/>
      <c r="BQ250" s="204"/>
      <c r="BR250" s="204"/>
      <c r="BS250" s="204"/>
      <c r="BT250" s="204"/>
      <c r="BU250" s="204"/>
      <c r="BV250" s="205"/>
      <c r="BW250" s="205"/>
      <c r="BX250" s="205"/>
      <c r="BY250" s="204"/>
      <c r="BZ250" s="204"/>
      <c r="CA250" s="204"/>
      <c r="CB250" s="205"/>
      <c r="CC250" s="204"/>
      <c r="CD250" s="205"/>
      <c r="CE250" s="204"/>
      <c r="CF250" s="204"/>
      <c r="CG250" s="204"/>
      <c r="CH250" s="206"/>
      <c r="CI250" s="204"/>
      <c r="CJ250" s="204"/>
      <c r="CK250" s="204"/>
      <c r="CL250" s="204"/>
      <c r="CM250" s="204"/>
      <c r="CN250" s="206"/>
      <c r="CO250" s="204"/>
      <c r="CP250" s="204"/>
      <c r="CQ250" s="204"/>
      <c r="CR250" s="207"/>
      <c r="CS250" s="207"/>
      <c r="CT250" s="208"/>
      <c r="CU250" s="209"/>
      <c r="CV250" s="208"/>
      <c r="CW250" s="207"/>
      <c r="CX250" s="207"/>
      <c r="CY250" s="207"/>
      <c r="DG250" s="172"/>
    </row>
    <row r="251" spans="3:111">
      <c r="C251" s="194"/>
      <c r="D251" s="194"/>
      <c r="E251" s="194"/>
      <c r="F251" s="194"/>
      <c r="G251" s="194"/>
      <c r="H251" s="194"/>
      <c r="I251" s="194"/>
      <c r="J251" s="194"/>
      <c r="K251" s="258"/>
      <c r="L251" s="258"/>
      <c r="M251" s="211"/>
      <c r="N251" s="211"/>
      <c r="O251" s="211"/>
      <c r="P251" s="199"/>
      <c r="Q251" s="199"/>
      <c r="R251" s="199"/>
      <c r="S251" s="199"/>
      <c r="T251" s="199"/>
      <c r="U251" s="199"/>
      <c r="V251" s="199"/>
      <c r="W251" s="199"/>
      <c r="X251" s="199"/>
      <c r="Y251" s="199"/>
      <c r="Z251" s="198"/>
      <c r="AA251" s="198"/>
      <c r="AB251" s="199"/>
      <c r="AC251" s="199"/>
      <c r="AD251" s="201"/>
      <c r="AE251" s="202"/>
      <c r="AF251" s="202"/>
      <c r="AG251" s="203"/>
      <c r="AH251" s="203"/>
      <c r="AI251" s="203"/>
      <c r="AJ251" s="203"/>
      <c r="AK251" s="203"/>
      <c r="AL251" s="203"/>
      <c r="AM251" s="203"/>
      <c r="AN251" s="203"/>
      <c r="AO251" s="203"/>
      <c r="AP251" s="203"/>
      <c r="AQ251" s="203"/>
      <c r="AR251" s="203"/>
      <c r="AS251" s="203"/>
      <c r="AT251" s="203"/>
      <c r="AU251" s="203"/>
      <c r="AV251" s="203"/>
      <c r="AW251" s="203"/>
      <c r="AX251" s="203"/>
      <c r="AY251" s="203"/>
      <c r="AZ251" s="203"/>
      <c r="BA251" s="203"/>
      <c r="BB251" s="204"/>
      <c r="BC251" s="204"/>
      <c r="BD251" s="204"/>
      <c r="BE251" s="204"/>
      <c r="BF251" s="204"/>
      <c r="BG251" s="204"/>
      <c r="BH251" s="204"/>
      <c r="BI251" s="204"/>
      <c r="BJ251" s="204"/>
      <c r="BK251" s="204"/>
      <c r="BL251" s="204"/>
      <c r="BM251" s="204"/>
      <c r="BN251" s="204"/>
      <c r="BO251" s="204"/>
      <c r="BP251" s="204"/>
      <c r="BQ251" s="204"/>
      <c r="BR251" s="204"/>
      <c r="BS251" s="204"/>
      <c r="BT251" s="204"/>
      <c r="BU251" s="204"/>
      <c r="BV251" s="205"/>
      <c r="BW251" s="205"/>
      <c r="BX251" s="205"/>
      <c r="BY251" s="204"/>
      <c r="BZ251" s="204"/>
      <c r="CA251" s="204"/>
      <c r="CB251" s="205"/>
      <c r="CC251" s="204"/>
      <c r="CD251" s="205"/>
      <c r="CE251" s="204"/>
      <c r="CF251" s="204"/>
      <c r="CG251" s="204"/>
      <c r="CH251" s="206"/>
      <c r="CI251" s="204"/>
      <c r="CJ251" s="204"/>
      <c r="CK251" s="204"/>
      <c r="CL251" s="204"/>
      <c r="CM251" s="204"/>
      <c r="CN251" s="206"/>
      <c r="CO251" s="204"/>
      <c r="CP251" s="204"/>
      <c r="CQ251" s="204"/>
      <c r="CR251" s="207"/>
      <c r="CS251" s="207"/>
      <c r="CT251" s="208"/>
      <c r="CU251" s="209"/>
      <c r="CV251" s="208"/>
      <c r="CW251" s="207"/>
      <c r="CX251" s="207"/>
      <c r="CY251" s="207"/>
      <c r="DG251" s="172"/>
    </row>
    <row r="252" spans="3:111">
      <c r="C252" s="194"/>
      <c r="D252" s="194"/>
      <c r="E252" s="194"/>
      <c r="F252" s="194"/>
      <c r="G252" s="194"/>
      <c r="H252" s="194"/>
      <c r="I252" s="194"/>
      <c r="J252" s="194"/>
      <c r="K252" s="258"/>
      <c r="L252" s="258"/>
      <c r="M252" s="211"/>
      <c r="N252" s="211"/>
      <c r="O252" s="211"/>
      <c r="P252" s="199"/>
      <c r="Q252" s="199"/>
      <c r="R252" s="199"/>
      <c r="S252" s="199"/>
      <c r="T252" s="199"/>
      <c r="U252" s="199"/>
      <c r="V252" s="199"/>
      <c r="W252" s="199"/>
      <c r="X252" s="199"/>
      <c r="Y252" s="199"/>
      <c r="Z252" s="198"/>
      <c r="AA252" s="198"/>
      <c r="AB252" s="199"/>
      <c r="AC252" s="199"/>
      <c r="AD252" s="201"/>
      <c r="AE252" s="202"/>
      <c r="AF252" s="202"/>
      <c r="AG252" s="203"/>
      <c r="AH252" s="203"/>
      <c r="AI252" s="203"/>
      <c r="AJ252" s="203"/>
      <c r="AK252" s="203"/>
      <c r="AL252" s="203"/>
      <c r="AM252" s="203"/>
      <c r="AN252" s="203"/>
      <c r="AO252" s="203"/>
      <c r="AP252" s="203"/>
      <c r="AQ252" s="203"/>
      <c r="AR252" s="203"/>
      <c r="AS252" s="203"/>
      <c r="AT252" s="203"/>
      <c r="AU252" s="203"/>
      <c r="AV252" s="203"/>
      <c r="AW252" s="203"/>
      <c r="AX252" s="203"/>
      <c r="AY252" s="203"/>
      <c r="AZ252" s="203"/>
      <c r="BA252" s="203"/>
      <c r="BB252" s="204"/>
      <c r="BC252" s="204"/>
      <c r="BD252" s="204"/>
      <c r="BE252" s="204"/>
      <c r="BF252" s="204"/>
      <c r="BG252" s="204"/>
      <c r="BH252" s="204"/>
      <c r="BI252" s="204"/>
      <c r="BJ252" s="204"/>
      <c r="BK252" s="204"/>
      <c r="BL252" s="204"/>
      <c r="BM252" s="204"/>
      <c r="BN252" s="204"/>
      <c r="BO252" s="204"/>
      <c r="BP252" s="204"/>
      <c r="BQ252" s="204"/>
      <c r="BR252" s="204"/>
      <c r="BS252" s="204"/>
      <c r="BT252" s="204"/>
      <c r="BU252" s="204"/>
      <c r="BV252" s="205"/>
      <c r="BW252" s="205"/>
      <c r="BX252" s="205"/>
      <c r="BY252" s="204"/>
      <c r="BZ252" s="204"/>
      <c r="CA252" s="204"/>
      <c r="CB252" s="205"/>
      <c r="CC252" s="204"/>
      <c r="CD252" s="205"/>
      <c r="CE252" s="204"/>
      <c r="CF252" s="204"/>
      <c r="CG252" s="204"/>
      <c r="CH252" s="206"/>
      <c r="CI252" s="204"/>
      <c r="CJ252" s="204"/>
      <c r="CK252" s="204"/>
      <c r="CL252" s="204"/>
      <c r="CM252" s="204"/>
      <c r="CN252" s="206"/>
      <c r="CO252" s="204"/>
      <c r="CP252" s="204"/>
      <c r="CQ252" s="204"/>
      <c r="CR252" s="207"/>
      <c r="CS252" s="207"/>
      <c r="CT252" s="208"/>
      <c r="CU252" s="209"/>
      <c r="CV252" s="208"/>
      <c r="CW252" s="207"/>
      <c r="CX252" s="207"/>
      <c r="CY252" s="207"/>
      <c r="DG252" s="172"/>
    </row>
    <row r="253" spans="3:111">
      <c r="C253" s="194"/>
      <c r="D253" s="194"/>
      <c r="E253" s="194"/>
      <c r="F253" s="194"/>
      <c r="G253" s="194"/>
      <c r="H253" s="194"/>
      <c r="I253" s="194"/>
      <c r="J253" s="194"/>
      <c r="K253" s="258"/>
      <c r="L253" s="258"/>
      <c r="M253" s="211"/>
      <c r="N253" s="211"/>
      <c r="O253" s="211"/>
      <c r="P253" s="199"/>
      <c r="Q253" s="199"/>
      <c r="R253" s="199"/>
      <c r="S253" s="199"/>
      <c r="T253" s="199"/>
      <c r="U253" s="199"/>
      <c r="V253" s="199"/>
      <c r="W253" s="199"/>
      <c r="X253" s="199"/>
      <c r="Y253" s="199"/>
      <c r="Z253" s="198"/>
      <c r="AA253" s="198"/>
      <c r="AB253" s="199"/>
      <c r="AC253" s="199"/>
      <c r="AD253" s="201"/>
      <c r="AE253" s="202"/>
      <c r="AF253" s="202"/>
      <c r="AG253" s="203"/>
      <c r="AH253" s="203"/>
      <c r="AI253" s="203"/>
      <c r="AJ253" s="203"/>
      <c r="AK253" s="203"/>
      <c r="AL253" s="203"/>
      <c r="AM253" s="203"/>
      <c r="AN253" s="203"/>
      <c r="AO253" s="203"/>
      <c r="AP253" s="203"/>
      <c r="AQ253" s="203"/>
      <c r="AR253" s="203"/>
      <c r="AS253" s="203"/>
      <c r="AT253" s="203"/>
      <c r="AU253" s="203"/>
      <c r="AV253" s="203"/>
      <c r="AW253" s="203"/>
      <c r="AX253" s="203"/>
      <c r="AY253" s="203"/>
      <c r="AZ253" s="203"/>
      <c r="BA253" s="203"/>
      <c r="BB253" s="204"/>
      <c r="BC253" s="204"/>
      <c r="BD253" s="204"/>
      <c r="BE253" s="204"/>
      <c r="BF253" s="204"/>
      <c r="BG253" s="204"/>
      <c r="BH253" s="204"/>
      <c r="BI253" s="204"/>
      <c r="BJ253" s="204"/>
      <c r="BK253" s="204"/>
      <c r="BL253" s="204"/>
      <c r="BM253" s="204"/>
      <c r="BN253" s="204"/>
      <c r="BO253" s="204"/>
      <c r="BP253" s="204"/>
      <c r="BQ253" s="204"/>
      <c r="BR253" s="204"/>
      <c r="BS253" s="204"/>
      <c r="BT253" s="204"/>
      <c r="BU253" s="204"/>
      <c r="BV253" s="205"/>
      <c r="BW253" s="205"/>
      <c r="BX253" s="205"/>
      <c r="BY253" s="204"/>
      <c r="BZ253" s="204"/>
      <c r="CA253" s="204"/>
      <c r="CB253" s="205"/>
      <c r="CC253" s="204"/>
      <c r="CD253" s="205"/>
      <c r="CE253" s="204"/>
      <c r="CF253" s="204"/>
      <c r="CG253" s="204"/>
      <c r="CH253" s="206"/>
      <c r="CI253" s="204"/>
      <c r="CJ253" s="204"/>
      <c r="CK253" s="204"/>
      <c r="CL253" s="204"/>
      <c r="CM253" s="204"/>
      <c r="CN253" s="206"/>
      <c r="CO253" s="204"/>
      <c r="CP253" s="204"/>
      <c r="CQ253" s="204"/>
      <c r="CR253" s="207"/>
      <c r="CS253" s="207"/>
      <c r="CT253" s="208"/>
      <c r="CU253" s="209"/>
      <c r="CV253" s="208"/>
      <c r="CW253" s="207"/>
      <c r="CX253" s="207"/>
      <c r="CY253" s="207"/>
      <c r="DG253" s="172"/>
    </row>
    <row r="254" spans="3:111">
      <c r="C254" s="194"/>
      <c r="D254" s="194"/>
      <c r="E254" s="194"/>
      <c r="F254" s="194"/>
      <c r="G254" s="194"/>
      <c r="H254" s="194"/>
      <c r="I254" s="194"/>
      <c r="J254" s="194"/>
      <c r="K254" s="258"/>
      <c r="L254" s="258"/>
      <c r="M254" s="211"/>
      <c r="N254" s="211"/>
      <c r="O254" s="211"/>
      <c r="P254" s="199"/>
      <c r="Q254" s="199"/>
      <c r="R254" s="199"/>
      <c r="S254" s="199"/>
      <c r="T254" s="199"/>
      <c r="U254" s="199"/>
      <c r="V254" s="199"/>
      <c r="W254" s="199"/>
      <c r="X254" s="199"/>
      <c r="Y254" s="199"/>
      <c r="Z254" s="198"/>
      <c r="AA254" s="198"/>
      <c r="AB254" s="199"/>
      <c r="AC254" s="199"/>
      <c r="AD254" s="201"/>
      <c r="AE254" s="202"/>
      <c r="AF254" s="202"/>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c r="BA254" s="203"/>
      <c r="BB254" s="204"/>
      <c r="BC254" s="204"/>
      <c r="BD254" s="204"/>
      <c r="BE254" s="204"/>
      <c r="BF254" s="204"/>
      <c r="BG254" s="204"/>
      <c r="BH254" s="204"/>
      <c r="BI254" s="204"/>
      <c r="BJ254" s="204"/>
      <c r="BK254" s="204"/>
      <c r="BL254" s="204"/>
      <c r="BM254" s="204"/>
      <c r="BN254" s="204"/>
      <c r="BO254" s="204"/>
      <c r="BP254" s="204"/>
      <c r="BQ254" s="204"/>
      <c r="BR254" s="204"/>
      <c r="BS254" s="204"/>
      <c r="BT254" s="204"/>
      <c r="BU254" s="204"/>
      <c r="BV254" s="205"/>
      <c r="BW254" s="205"/>
      <c r="BX254" s="205"/>
      <c r="BY254" s="204"/>
      <c r="BZ254" s="204"/>
      <c r="CA254" s="204"/>
      <c r="CB254" s="205"/>
      <c r="CC254" s="204"/>
      <c r="CD254" s="205"/>
      <c r="CE254" s="204"/>
      <c r="CF254" s="204"/>
      <c r="CG254" s="204"/>
      <c r="CH254" s="206"/>
      <c r="CI254" s="204"/>
      <c r="CJ254" s="204"/>
      <c r="CK254" s="204"/>
      <c r="CL254" s="204"/>
      <c r="CM254" s="204"/>
      <c r="CN254" s="206"/>
      <c r="CO254" s="204"/>
      <c r="CP254" s="204"/>
      <c r="CQ254" s="204"/>
      <c r="CR254" s="207"/>
      <c r="CS254" s="207"/>
      <c r="CT254" s="208"/>
      <c r="CU254" s="209"/>
      <c r="CV254" s="208"/>
      <c r="CW254" s="207"/>
      <c r="CX254" s="207"/>
      <c r="CY254" s="207"/>
      <c r="DG254" s="172"/>
    </row>
    <row r="255" spans="3:111">
      <c r="C255" s="194"/>
      <c r="D255" s="194"/>
      <c r="E255" s="194"/>
      <c r="F255" s="194"/>
      <c r="G255" s="194"/>
      <c r="H255" s="194"/>
      <c r="I255" s="194"/>
      <c r="J255" s="194"/>
      <c r="K255" s="258"/>
      <c r="L255" s="258"/>
      <c r="M255" s="211"/>
      <c r="N255" s="211"/>
      <c r="O255" s="211"/>
      <c r="P255" s="199"/>
      <c r="Q255" s="199"/>
      <c r="R255" s="199"/>
      <c r="S255" s="199"/>
      <c r="T255" s="199"/>
      <c r="U255" s="199"/>
      <c r="V255" s="199"/>
      <c r="W255" s="199"/>
      <c r="X255" s="199"/>
      <c r="Y255" s="199"/>
      <c r="Z255" s="198"/>
      <c r="AA255" s="198"/>
      <c r="AB255" s="199"/>
      <c r="AC255" s="199"/>
      <c r="AD255" s="201"/>
      <c r="AE255" s="202"/>
      <c r="AF255" s="202"/>
      <c r="AG255" s="203"/>
      <c r="AH255" s="203"/>
      <c r="AI255" s="203"/>
      <c r="AJ255" s="203"/>
      <c r="AK255" s="203"/>
      <c r="AL255" s="203"/>
      <c r="AM255" s="203"/>
      <c r="AN255" s="203"/>
      <c r="AO255" s="203"/>
      <c r="AP255" s="203"/>
      <c r="AQ255" s="203"/>
      <c r="AR255" s="203"/>
      <c r="AS255" s="203"/>
      <c r="AT255" s="203"/>
      <c r="AU255" s="203"/>
      <c r="AV255" s="203"/>
      <c r="AW255" s="203"/>
      <c r="AX255" s="203"/>
      <c r="AY255" s="203"/>
      <c r="AZ255" s="203"/>
      <c r="BA255" s="203"/>
      <c r="BB255" s="204"/>
      <c r="BC255" s="204"/>
      <c r="BD255" s="204"/>
      <c r="BE255" s="204"/>
      <c r="BF255" s="204"/>
      <c r="BG255" s="204"/>
      <c r="BH255" s="204"/>
      <c r="BI255" s="204"/>
      <c r="BJ255" s="204"/>
      <c r="BK255" s="204"/>
      <c r="BL255" s="204"/>
      <c r="BM255" s="204"/>
      <c r="BN255" s="204"/>
      <c r="BO255" s="204"/>
      <c r="BP255" s="204"/>
      <c r="BQ255" s="204"/>
      <c r="BR255" s="204"/>
      <c r="BS255" s="204"/>
      <c r="BT255" s="204"/>
      <c r="BU255" s="204"/>
      <c r="BV255" s="205"/>
      <c r="BW255" s="205"/>
      <c r="BX255" s="205"/>
      <c r="BY255" s="204"/>
      <c r="BZ255" s="204"/>
      <c r="CA255" s="204"/>
      <c r="CB255" s="205"/>
      <c r="CC255" s="204"/>
      <c r="CD255" s="205"/>
      <c r="CE255" s="204"/>
      <c r="CF255" s="204"/>
      <c r="CG255" s="204"/>
      <c r="CH255" s="206"/>
      <c r="CI255" s="204"/>
      <c r="CJ255" s="204"/>
      <c r="CK255" s="204"/>
      <c r="CL255" s="204"/>
      <c r="CM255" s="204"/>
      <c r="CN255" s="206"/>
      <c r="CO255" s="204"/>
      <c r="CP255" s="204"/>
      <c r="CQ255" s="204"/>
      <c r="CR255" s="207"/>
      <c r="CS255" s="207"/>
      <c r="CT255" s="208"/>
      <c r="CU255" s="209"/>
      <c r="CV255" s="208"/>
      <c r="CW255" s="207"/>
      <c r="CX255" s="207"/>
      <c r="CY255" s="207"/>
      <c r="DG255" s="172"/>
    </row>
    <row r="256" spans="3:111">
      <c r="C256" s="194"/>
      <c r="D256" s="194"/>
      <c r="E256" s="194"/>
      <c r="F256" s="194"/>
      <c r="G256" s="194"/>
      <c r="H256" s="194"/>
      <c r="I256" s="194"/>
      <c r="J256" s="194"/>
      <c r="K256" s="258"/>
      <c r="L256" s="258"/>
      <c r="M256" s="211"/>
      <c r="N256" s="211"/>
      <c r="O256" s="211"/>
      <c r="P256" s="199"/>
      <c r="Q256" s="199"/>
      <c r="R256" s="199"/>
      <c r="S256" s="199"/>
      <c r="T256" s="199"/>
      <c r="U256" s="199"/>
      <c r="V256" s="199"/>
      <c r="W256" s="199"/>
      <c r="X256" s="199"/>
      <c r="Y256" s="199"/>
      <c r="Z256" s="198"/>
      <c r="AA256" s="198"/>
      <c r="AB256" s="199"/>
      <c r="AC256" s="199"/>
      <c r="AD256" s="201"/>
      <c r="AE256" s="202"/>
      <c r="AF256" s="202"/>
      <c r="AG256" s="203"/>
      <c r="AH256" s="203"/>
      <c r="AI256" s="203"/>
      <c r="AJ256" s="203"/>
      <c r="AK256" s="203"/>
      <c r="AL256" s="203"/>
      <c r="AM256" s="203"/>
      <c r="AN256" s="203"/>
      <c r="AO256" s="203"/>
      <c r="AP256" s="203"/>
      <c r="AQ256" s="203"/>
      <c r="AR256" s="203"/>
      <c r="AS256" s="203"/>
      <c r="AT256" s="203"/>
      <c r="AU256" s="203"/>
      <c r="AV256" s="203"/>
      <c r="AW256" s="203"/>
      <c r="AX256" s="203"/>
      <c r="AY256" s="203"/>
      <c r="AZ256" s="203"/>
      <c r="BA256" s="203"/>
      <c r="BB256" s="204"/>
      <c r="BC256" s="204"/>
      <c r="BD256" s="204"/>
      <c r="BE256" s="204"/>
      <c r="BF256" s="204"/>
      <c r="BG256" s="204"/>
      <c r="BH256" s="204"/>
      <c r="BI256" s="204"/>
      <c r="BJ256" s="204"/>
      <c r="BK256" s="204"/>
      <c r="BL256" s="204"/>
      <c r="BM256" s="204"/>
      <c r="BN256" s="204"/>
      <c r="BO256" s="204"/>
      <c r="BP256" s="204"/>
      <c r="BQ256" s="204"/>
      <c r="BR256" s="204"/>
      <c r="BS256" s="204"/>
      <c r="BT256" s="204"/>
      <c r="BU256" s="204"/>
      <c r="BV256" s="205"/>
      <c r="BW256" s="205"/>
      <c r="BX256" s="205"/>
      <c r="BY256" s="204"/>
      <c r="BZ256" s="204"/>
      <c r="CA256" s="204"/>
      <c r="CB256" s="205"/>
      <c r="CC256" s="204"/>
      <c r="CD256" s="205"/>
      <c r="CE256" s="204"/>
      <c r="CF256" s="204"/>
      <c r="CG256" s="204"/>
      <c r="CH256" s="206"/>
      <c r="CI256" s="204"/>
      <c r="CJ256" s="204"/>
      <c r="CK256" s="204"/>
      <c r="CL256" s="204"/>
      <c r="CM256" s="204"/>
      <c r="CN256" s="206"/>
      <c r="CO256" s="204"/>
      <c r="CP256" s="204"/>
      <c r="CQ256" s="204"/>
      <c r="CR256" s="207"/>
      <c r="CS256" s="207"/>
      <c r="CT256" s="208"/>
      <c r="CU256" s="209"/>
      <c r="CV256" s="208"/>
      <c r="CW256" s="207"/>
      <c r="CX256" s="207"/>
      <c r="CY256" s="207"/>
      <c r="DG256" s="172"/>
    </row>
    <row r="257" spans="3:111">
      <c r="C257" s="194"/>
      <c r="D257" s="194"/>
      <c r="E257" s="194"/>
      <c r="F257" s="194"/>
      <c r="G257" s="194"/>
      <c r="H257" s="194"/>
      <c r="I257" s="194"/>
      <c r="J257" s="194"/>
      <c r="K257" s="258"/>
      <c r="L257" s="258"/>
      <c r="M257" s="211"/>
      <c r="N257" s="211"/>
      <c r="O257" s="211"/>
      <c r="P257" s="199"/>
      <c r="Q257" s="199"/>
      <c r="R257" s="199"/>
      <c r="S257" s="199"/>
      <c r="T257" s="199"/>
      <c r="U257" s="199"/>
      <c r="V257" s="199"/>
      <c r="W257" s="199"/>
      <c r="X257" s="199"/>
      <c r="Y257" s="199"/>
      <c r="Z257" s="198"/>
      <c r="AA257" s="198"/>
      <c r="AB257" s="199"/>
      <c r="AC257" s="199"/>
      <c r="AD257" s="201"/>
      <c r="AE257" s="202"/>
      <c r="AF257" s="202"/>
      <c r="AG257" s="203"/>
      <c r="AH257" s="203"/>
      <c r="AI257" s="203"/>
      <c r="AJ257" s="203"/>
      <c r="AK257" s="203"/>
      <c r="AL257" s="203"/>
      <c r="AM257" s="203"/>
      <c r="AN257" s="203"/>
      <c r="AO257" s="203"/>
      <c r="AP257" s="203"/>
      <c r="AQ257" s="203"/>
      <c r="AR257" s="203"/>
      <c r="AS257" s="203"/>
      <c r="AT257" s="203"/>
      <c r="AU257" s="203"/>
      <c r="AV257" s="203"/>
      <c r="AW257" s="203"/>
      <c r="AX257" s="203"/>
      <c r="AY257" s="203"/>
      <c r="AZ257" s="203"/>
      <c r="BA257" s="203"/>
      <c r="BB257" s="204"/>
      <c r="BC257" s="204"/>
      <c r="BD257" s="204"/>
      <c r="BE257" s="204"/>
      <c r="BF257" s="204"/>
      <c r="BG257" s="204"/>
      <c r="BH257" s="204"/>
      <c r="BI257" s="204"/>
      <c r="BJ257" s="204"/>
      <c r="BK257" s="204"/>
      <c r="BL257" s="204"/>
      <c r="BM257" s="204"/>
      <c r="BN257" s="204"/>
      <c r="BO257" s="204"/>
      <c r="BP257" s="204"/>
      <c r="BQ257" s="204"/>
      <c r="BR257" s="204"/>
      <c r="BS257" s="204"/>
      <c r="BT257" s="204"/>
      <c r="BU257" s="204"/>
      <c r="BV257" s="205"/>
      <c r="BW257" s="205"/>
      <c r="BX257" s="205"/>
      <c r="BY257" s="204"/>
      <c r="BZ257" s="204"/>
      <c r="CA257" s="204"/>
      <c r="CB257" s="205"/>
      <c r="CC257" s="204"/>
      <c r="CD257" s="205"/>
      <c r="CE257" s="204"/>
      <c r="CF257" s="204"/>
      <c r="CG257" s="204"/>
      <c r="CH257" s="206"/>
      <c r="CI257" s="204"/>
      <c r="CJ257" s="204"/>
      <c r="CK257" s="204"/>
      <c r="CL257" s="204"/>
      <c r="CM257" s="204"/>
      <c r="CN257" s="206"/>
      <c r="CO257" s="204"/>
      <c r="CP257" s="204"/>
      <c r="CQ257" s="204"/>
      <c r="CR257" s="207"/>
      <c r="CS257" s="207"/>
      <c r="CT257" s="208"/>
      <c r="CU257" s="209"/>
      <c r="CV257" s="208"/>
      <c r="CW257" s="207"/>
      <c r="CX257" s="207"/>
      <c r="CY257" s="207"/>
      <c r="DG257" s="172"/>
    </row>
    <row r="258" spans="3:111">
      <c r="C258" s="194"/>
      <c r="D258" s="194"/>
      <c r="E258" s="194"/>
      <c r="F258" s="194"/>
      <c r="G258" s="194"/>
      <c r="H258" s="194"/>
      <c r="I258" s="194"/>
      <c r="J258" s="194"/>
      <c r="K258" s="258"/>
      <c r="L258" s="258"/>
      <c r="M258" s="211"/>
      <c r="N258" s="211"/>
      <c r="O258" s="211"/>
      <c r="P258" s="199"/>
      <c r="Q258" s="199"/>
      <c r="R258" s="199"/>
      <c r="S258" s="199"/>
      <c r="T258" s="199"/>
      <c r="U258" s="199"/>
      <c r="V258" s="199"/>
      <c r="W258" s="199"/>
      <c r="X258" s="199"/>
      <c r="Y258" s="199"/>
      <c r="Z258" s="198"/>
      <c r="AA258" s="198"/>
      <c r="AB258" s="199"/>
      <c r="AC258" s="199"/>
      <c r="AD258" s="201"/>
      <c r="AE258" s="202"/>
      <c r="AF258" s="202"/>
      <c r="AG258" s="203"/>
      <c r="AH258" s="203"/>
      <c r="AI258" s="203"/>
      <c r="AJ258" s="203"/>
      <c r="AK258" s="203"/>
      <c r="AL258" s="203"/>
      <c r="AM258" s="203"/>
      <c r="AN258" s="203"/>
      <c r="AO258" s="203"/>
      <c r="AP258" s="203"/>
      <c r="AQ258" s="203"/>
      <c r="AR258" s="203"/>
      <c r="AS258" s="203"/>
      <c r="AT258" s="203"/>
      <c r="AU258" s="203"/>
      <c r="AV258" s="203"/>
      <c r="AW258" s="203"/>
      <c r="AX258" s="203"/>
      <c r="AY258" s="203"/>
      <c r="AZ258" s="203"/>
      <c r="BA258" s="203"/>
      <c r="BB258" s="204"/>
      <c r="BC258" s="204"/>
      <c r="BD258" s="204"/>
      <c r="BE258" s="204"/>
      <c r="BF258" s="204"/>
      <c r="BG258" s="204"/>
      <c r="BH258" s="204"/>
      <c r="BI258" s="204"/>
      <c r="BJ258" s="204"/>
      <c r="BK258" s="204"/>
      <c r="BL258" s="204"/>
      <c r="BM258" s="204"/>
      <c r="BN258" s="204"/>
      <c r="BO258" s="204"/>
      <c r="BP258" s="204"/>
      <c r="BQ258" s="204"/>
      <c r="BR258" s="204"/>
      <c r="BS258" s="204"/>
      <c r="BT258" s="204"/>
      <c r="BU258" s="204"/>
      <c r="BV258" s="205"/>
      <c r="BW258" s="205"/>
      <c r="BX258" s="205"/>
      <c r="BY258" s="204"/>
      <c r="BZ258" s="204"/>
      <c r="CA258" s="204"/>
      <c r="CB258" s="205"/>
      <c r="CC258" s="204"/>
      <c r="CD258" s="205"/>
      <c r="CE258" s="204"/>
      <c r="CF258" s="204"/>
      <c r="CG258" s="204"/>
      <c r="CH258" s="206"/>
      <c r="CI258" s="204"/>
      <c r="CJ258" s="204"/>
      <c r="CK258" s="204"/>
      <c r="CL258" s="204"/>
      <c r="CM258" s="204"/>
      <c r="CN258" s="206"/>
      <c r="CO258" s="204"/>
      <c r="CP258" s="204"/>
      <c r="CQ258" s="204"/>
      <c r="CR258" s="207"/>
      <c r="CS258" s="207"/>
      <c r="CT258" s="208"/>
      <c r="CU258" s="209"/>
      <c r="CV258" s="208"/>
      <c r="CW258" s="207"/>
      <c r="CX258" s="207"/>
      <c r="CY258" s="207"/>
      <c r="DG258" s="172"/>
    </row>
    <row r="259" spans="3:111">
      <c r="C259" s="194"/>
      <c r="D259" s="194"/>
      <c r="E259" s="194"/>
      <c r="F259" s="194"/>
      <c r="G259" s="194"/>
      <c r="H259" s="194"/>
      <c r="I259" s="194"/>
      <c r="J259" s="194"/>
      <c r="K259" s="258"/>
      <c r="L259" s="258"/>
      <c r="M259" s="211"/>
      <c r="N259" s="211"/>
      <c r="O259" s="211"/>
      <c r="P259" s="199"/>
      <c r="Q259" s="199"/>
      <c r="R259" s="199"/>
      <c r="S259" s="199"/>
      <c r="T259" s="199"/>
      <c r="U259" s="199"/>
      <c r="V259" s="199"/>
      <c r="W259" s="199"/>
      <c r="X259" s="199"/>
      <c r="Y259" s="199"/>
      <c r="Z259" s="198"/>
      <c r="AA259" s="198"/>
      <c r="AB259" s="199"/>
      <c r="AC259" s="199"/>
      <c r="AD259" s="201"/>
      <c r="AE259" s="202"/>
      <c r="AF259" s="202"/>
      <c r="AG259" s="203"/>
      <c r="AH259" s="203"/>
      <c r="AI259" s="203"/>
      <c r="AJ259" s="203"/>
      <c r="AK259" s="203"/>
      <c r="AL259" s="203"/>
      <c r="AM259" s="203"/>
      <c r="AN259" s="203"/>
      <c r="AO259" s="203"/>
      <c r="AP259" s="203"/>
      <c r="AQ259" s="203"/>
      <c r="AR259" s="203"/>
      <c r="AS259" s="203"/>
      <c r="AT259" s="203"/>
      <c r="AU259" s="203"/>
      <c r="AV259" s="203"/>
      <c r="AW259" s="203"/>
      <c r="AX259" s="203"/>
      <c r="AY259" s="203"/>
      <c r="AZ259" s="203"/>
      <c r="BA259" s="203"/>
      <c r="BB259" s="204"/>
      <c r="BC259" s="204"/>
      <c r="BD259" s="204"/>
      <c r="BE259" s="204"/>
      <c r="BF259" s="204"/>
      <c r="BG259" s="204"/>
      <c r="BH259" s="204"/>
      <c r="BI259" s="204"/>
      <c r="BJ259" s="204"/>
      <c r="BK259" s="204"/>
      <c r="BL259" s="204"/>
      <c r="BM259" s="204"/>
      <c r="BN259" s="204"/>
      <c r="BO259" s="204"/>
      <c r="BP259" s="204"/>
      <c r="BQ259" s="204"/>
      <c r="BR259" s="204"/>
      <c r="BS259" s="204"/>
      <c r="BT259" s="204"/>
      <c r="BU259" s="204"/>
      <c r="BV259" s="205"/>
      <c r="BW259" s="205"/>
      <c r="BX259" s="205"/>
      <c r="BY259" s="204"/>
      <c r="BZ259" s="204"/>
      <c r="CA259" s="204"/>
      <c r="CB259" s="205"/>
      <c r="CC259" s="204"/>
      <c r="CD259" s="205"/>
      <c r="CE259" s="204"/>
      <c r="CF259" s="204"/>
      <c r="CG259" s="204"/>
      <c r="CH259" s="206"/>
      <c r="CI259" s="204"/>
      <c r="CJ259" s="204"/>
      <c r="CK259" s="204"/>
      <c r="CL259" s="204"/>
      <c r="CM259" s="204"/>
      <c r="CN259" s="206"/>
      <c r="CO259" s="204"/>
      <c r="CP259" s="204"/>
      <c r="CQ259" s="204"/>
      <c r="CR259" s="207"/>
      <c r="CS259" s="207"/>
      <c r="CT259" s="208"/>
      <c r="CU259" s="209"/>
      <c r="CV259" s="208"/>
      <c r="CW259" s="207"/>
      <c r="CX259" s="207"/>
      <c r="CY259" s="207"/>
      <c r="DG259" s="172"/>
    </row>
    <row r="260" spans="3:111">
      <c r="C260" s="194"/>
      <c r="D260" s="194"/>
      <c r="E260" s="194"/>
      <c r="F260" s="194"/>
      <c r="G260" s="194"/>
      <c r="H260" s="194"/>
      <c r="I260" s="194"/>
      <c r="J260" s="194"/>
      <c r="K260" s="258"/>
      <c r="L260" s="258"/>
      <c r="M260" s="211"/>
      <c r="N260" s="211"/>
      <c r="O260" s="211"/>
      <c r="P260" s="199"/>
      <c r="Q260" s="199"/>
      <c r="R260" s="199"/>
      <c r="S260" s="199"/>
      <c r="T260" s="199"/>
      <c r="U260" s="199"/>
      <c r="V260" s="199"/>
      <c r="W260" s="199"/>
      <c r="X260" s="199"/>
      <c r="Y260" s="199"/>
      <c r="Z260" s="198"/>
      <c r="AA260" s="198"/>
      <c r="AB260" s="199"/>
      <c r="AC260" s="199"/>
      <c r="AD260" s="201"/>
      <c r="AE260" s="202"/>
      <c r="AF260" s="202"/>
      <c r="AG260" s="203"/>
      <c r="AH260" s="203"/>
      <c r="AI260" s="203"/>
      <c r="AJ260" s="203"/>
      <c r="AK260" s="203"/>
      <c r="AL260" s="203"/>
      <c r="AM260" s="203"/>
      <c r="AN260" s="203"/>
      <c r="AO260" s="203"/>
      <c r="AP260" s="203"/>
      <c r="AQ260" s="203"/>
      <c r="AR260" s="203"/>
      <c r="AS260" s="203"/>
      <c r="AT260" s="203"/>
      <c r="AU260" s="203"/>
      <c r="AV260" s="203"/>
      <c r="AW260" s="203"/>
      <c r="AX260" s="203"/>
      <c r="AY260" s="203"/>
      <c r="AZ260" s="203"/>
      <c r="BA260" s="203"/>
      <c r="BB260" s="204"/>
      <c r="BC260" s="204"/>
      <c r="BD260" s="204"/>
      <c r="BE260" s="204"/>
      <c r="BF260" s="204"/>
      <c r="BG260" s="204"/>
      <c r="BH260" s="204"/>
      <c r="BI260" s="204"/>
      <c r="BJ260" s="204"/>
      <c r="BK260" s="204"/>
      <c r="BL260" s="204"/>
      <c r="BM260" s="204"/>
      <c r="BN260" s="204"/>
      <c r="BO260" s="204"/>
      <c r="BP260" s="204"/>
      <c r="BQ260" s="204"/>
      <c r="BR260" s="204"/>
      <c r="BS260" s="204"/>
      <c r="BT260" s="204"/>
      <c r="BU260" s="204"/>
      <c r="BV260" s="205"/>
      <c r="BW260" s="205"/>
      <c r="BX260" s="205"/>
      <c r="BY260" s="204"/>
      <c r="BZ260" s="204"/>
      <c r="CA260" s="204"/>
      <c r="CB260" s="205"/>
      <c r="CC260" s="204"/>
      <c r="CD260" s="205"/>
      <c r="CE260" s="204"/>
      <c r="CF260" s="204"/>
      <c r="CG260" s="204"/>
      <c r="CH260" s="206"/>
      <c r="CI260" s="204"/>
      <c r="CJ260" s="204"/>
      <c r="CK260" s="204"/>
      <c r="CL260" s="204"/>
      <c r="CM260" s="204"/>
      <c r="CN260" s="206"/>
      <c r="CO260" s="204"/>
      <c r="CP260" s="204"/>
      <c r="CQ260" s="204"/>
      <c r="CR260" s="207"/>
      <c r="CS260" s="207"/>
      <c r="CT260" s="208"/>
      <c r="CU260" s="209"/>
      <c r="CV260" s="208"/>
      <c r="CW260" s="207"/>
      <c r="CX260" s="207"/>
      <c r="CY260" s="207"/>
      <c r="DG260" s="172"/>
    </row>
    <row r="261" spans="3:111">
      <c r="C261" s="194"/>
      <c r="D261" s="194"/>
      <c r="E261" s="194"/>
      <c r="F261" s="194"/>
      <c r="G261" s="194"/>
      <c r="H261" s="194"/>
      <c r="I261" s="194"/>
      <c r="J261" s="194"/>
      <c r="K261" s="258"/>
      <c r="L261" s="258"/>
      <c r="M261" s="211"/>
      <c r="N261" s="211"/>
      <c r="O261" s="211"/>
      <c r="P261" s="199"/>
      <c r="Q261" s="199"/>
      <c r="R261" s="199"/>
      <c r="S261" s="199"/>
      <c r="T261" s="199"/>
      <c r="U261" s="199"/>
      <c r="V261" s="199"/>
      <c r="W261" s="199"/>
      <c r="X261" s="199"/>
      <c r="Y261" s="199"/>
      <c r="Z261" s="198"/>
      <c r="AA261" s="198"/>
      <c r="AB261" s="199"/>
      <c r="AC261" s="199"/>
      <c r="AD261" s="201"/>
      <c r="AE261" s="202"/>
      <c r="AF261" s="202"/>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c r="BA261" s="203"/>
      <c r="BB261" s="204"/>
      <c r="BC261" s="204"/>
      <c r="BD261" s="204"/>
      <c r="BE261" s="204"/>
      <c r="BF261" s="204"/>
      <c r="BG261" s="204"/>
      <c r="BH261" s="204"/>
      <c r="BI261" s="204"/>
      <c r="BJ261" s="204"/>
      <c r="BK261" s="204"/>
      <c r="BL261" s="204"/>
      <c r="BM261" s="204"/>
      <c r="BN261" s="204"/>
      <c r="BO261" s="204"/>
      <c r="BP261" s="204"/>
      <c r="BQ261" s="204"/>
      <c r="BR261" s="204"/>
      <c r="BS261" s="204"/>
      <c r="BT261" s="204"/>
      <c r="BU261" s="204"/>
      <c r="BV261" s="205"/>
      <c r="BW261" s="205"/>
      <c r="BX261" s="205"/>
      <c r="BY261" s="204"/>
      <c r="BZ261" s="204"/>
      <c r="CA261" s="204"/>
      <c r="CB261" s="205"/>
      <c r="CC261" s="204"/>
      <c r="CD261" s="205"/>
      <c r="CE261" s="204"/>
      <c r="CF261" s="204"/>
      <c r="CG261" s="204"/>
      <c r="CH261" s="206"/>
      <c r="CI261" s="204"/>
      <c r="CJ261" s="204"/>
      <c r="CK261" s="204"/>
      <c r="CL261" s="204"/>
      <c r="CM261" s="204"/>
      <c r="CN261" s="206"/>
      <c r="CO261" s="204"/>
      <c r="CP261" s="204"/>
      <c r="CQ261" s="204"/>
      <c r="CR261" s="207"/>
      <c r="CS261" s="207"/>
      <c r="CT261" s="208"/>
      <c r="CU261" s="209"/>
      <c r="CV261" s="208"/>
      <c r="CW261" s="207"/>
      <c r="CX261" s="207"/>
      <c r="CY261" s="207"/>
      <c r="DG261" s="172"/>
    </row>
    <row r="262" spans="3:111">
      <c r="C262" s="194"/>
      <c r="D262" s="194"/>
      <c r="E262" s="194"/>
      <c r="F262" s="194"/>
      <c r="G262" s="194"/>
      <c r="H262" s="194"/>
      <c r="I262" s="194"/>
      <c r="J262" s="194"/>
      <c r="K262" s="258"/>
      <c r="L262" s="258"/>
      <c r="M262" s="211"/>
      <c r="N262" s="211"/>
      <c r="O262" s="211"/>
      <c r="P262" s="199"/>
      <c r="Q262" s="199"/>
      <c r="R262" s="199"/>
      <c r="S262" s="199"/>
      <c r="T262" s="199"/>
      <c r="U262" s="199"/>
      <c r="V262" s="199"/>
      <c r="W262" s="199"/>
      <c r="X262" s="199"/>
      <c r="Y262" s="199"/>
      <c r="Z262" s="198"/>
      <c r="AA262" s="198"/>
      <c r="AB262" s="199"/>
      <c r="AC262" s="199"/>
      <c r="AD262" s="201"/>
      <c r="AE262" s="202"/>
      <c r="AF262" s="202"/>
      <c r="AG262" s="203"/>
      <c r="AH262" s="203"/>
      <c r="AI262" s="203"/>
      <c r="AJ262" s="203"/>
      <c r="AK262" s="203"/>
      <c r="AL262" s="203"/>
      <c r="AM262" s="203"/>
      <c r="AN262" s="203"/>
      <c r="AO262" s="203"/>
      <c r="AP262" s="203"/>
      <c r="AQ262" s="203"/>
      <c r="AR262" s="203"/>
      <c r="AS262" s="203"/>
      <c r="AT262" s="203"/>
      <c r="AU262" s="203"/>
      <c r="AV262" s="203"/>
      <c r="AW262" s="203"/>
      <c r="AX262" s="203"/>
      <c r="AY262" s="203"/>
      <c r="AZ262" s="203"/>
      <c r="BA262" s="203"/>
      <c r="BB262" s="204"/>
      <c r="BC262" s="204"/>
      <c r="BD262" s="204"/>
      <c r="BE262" s="204"/>
      <c r="BF262" s="204"/>
      <c r="BG262" s="204"/>
      <c r="BH262" s="204"/>
      <c r="BI262" s="204"/>
      <c r="BJ262" s="204"/>
      <c r="BK262" s="204"/>
      <c r="BL262" s="204"/>
      <c r="BM262" s="204"/>
      <c r="BN262" s="204"/>
      <c r="BO262" s="204"/>
      <c r="BP262" s="204"/>
      <c r="BQ262" s="204"/>
      <c r="BR262" s="204"/>
      <c r="BS262" s="204"/>
      <c r="BT262" s="204"/>
      <c r="BU262" s="204"/>
      <c r="BV262" s="205"/>
      <c r="BW262" s="205"/>
      <c r="BX262" s="205"/>
      <c r="BY262" s="204"/>
      <c r="BZ262" s="204"/>
      <c r="CA262" s="204"/>
      <c r="CB262" s="205"/>
      <c r="CC262" s="204"/>
      <c r="CD262" s="205"/>
      <c r="CE262" s="204"/>
      <c r="CF262" s="204"/>
      <c r="CG262" s="204"/>
      <c r="CH262" s="206"/>
      <c r="CI262" s="204"/>
      <c r="CJ262" s="204"/>
      <c r="CK262" s="204"/>
      <c r="CL262" s="204"/>
      <c r="CM262" s="204"/>
      <c r="CN262" s="206"/>
      <c r="CO262" s="204"/>
      <c r="CP262" s="204"/>
      <c r="CQ262" s="204"/>
      <c r="CR262" s="207"/>
      <c r="CS262" s="207"/>
      <c r="CT262" s="208"/>
      <c r="CU262" s="209"/>
      <c r="CV262" s="208"/>
      <c r="CW262" s="207"/>
      <c r="CX262" s="207"/>
      <c r="CY262" s="207"/>
      <c r="DG262" s="172"/>
    </row>
    <row r="263" spans="3:111">
      <c r="C263" s="194"/>
      <c r="D263" s="194"/>
      <c r="E263" s="194"/>
      <c r="F263" s="194"/>
      <c r="G263" s="194"/>
      <c r="H263" s="194"/>
      <c r="I263" s="194"/>
      <c r="J263" s="194"/>
      <c r="K263" s="258"/>
      <c r="L263" s="258"/>
      <c r="M263" s="211"/>
      <c r="N263" s="211"/>
      <c r="O263" s="211"/>
      <c r="P263" s="199"/>
      <c r="Q263" s="199"/>
      <c r="R263" s="199"/>
      <c r="S263" s="199"/>
      <c r="T263" s="199"/>
      <c r="U263" s="199"/>
      <c r="V263" s="199"/>
      <c r="W263" s="199"/>
      <c r="X263" s="199"/>
      <c r="Y263" s="199"/>
      <c r="Z263" s="198"/>
      <c r="AA263" s="198"/>
      <c r="AB263" s="199"/>
      <c r="AC263" s="199"/>
      <c r="AD263" s="201"/>
      <c r="AE263" s="202"/>
      <c r="AF263" s="202"/>
      <c r="AG263" s="203"/>
      <c r="AH263" s="203"/>
      <c r="AI263" s="203"/>
      <c r="AJ263" s="203"/>
      <c r="AK263" s="203"/>
      <c r="AL263" s="203"/>
      <c r="AM263" s="203"/>
      <c r="AN263" s="203"/>
      <c r="AO263" s="203"/>
      <c r="AP263" s="203"/>
      <c r="AQ263" s="203"/>
      <c r="AR263" s="203"/>
      <c r="AS263" s="203"/>
      <c r="AT263" s="203"/>
      <c r="AU263" s="203"/>
      <c r="AV263" s="203"/>
      <c r="AW263" s="203"/>
      <c r="AX263" s="203"/>
      <c r="AY263" s="203"/>
      <c r="AZ263" s="203"/>
      <c r="BA263" s="203"/>
      <c r="BB263" s="204"/>
      <c r="BC263" s="204"/>
      <c r="BD263" s="204"/>
      <c r="BE263" s="204"/>
      <c r="BF263" s="204"/>
      <c r="BG263" s="204"/>
      <c r="BH263" s="204"/>
      <c r="BI263" s="204"/>
      <c r="BJ263" s="204"/>
      <c r="BK263" s="204"/>
      <c r="BL263" s="204"/>
      <c r="BM263" s="204"/>
      <c r="BN263" s="204"/>
      <c r="BO263" s="204"/>
      <c r="BP263" s="204"/>
      <c r="BQ263" s="204"/>
      <c r="BR263" s="204"/>
      <c r="BS263" s="204"/>
      <c r="BT263" s="204"/>
      <c r="BU263" s="204"/>
      <c r="BV263" s="205"/>
      <c r="BW263" s="205"/>
      <c r="BX263" s="205"/>
      <c r="BY263" s="204"/>
      <c r="BZ263" s="204"/>
      <c r="CA263" s="204"/>
      <c r="CB263" s="205"/>
      <c r="CC263" s="204"/>
      <c r="CD263" s="205"/>
      <c r="CE263" s="204"/>
      <c r="CF263" s="204"/>
      <c r="CG263" s="204"/>
      <c r="CH263" s="206"/>
      <c r="CI263" s="204"/>
      <c r="CJ263" s="204"/>
      <c r="CK263" s="204"/>
      <c r="CL263" s="204"/>
      <c r="CM263" s="204"/>
      <c r="CN263" s="206"/>
      <c r="CO263" s="204"/>
      <c r="CP263" s="204"/>
      <c r="CQ263" s="204"/>
      <c r="CR263" s="207"/>
      <c r="CS263" s="207"/>
      <c r="CT263" s="208"/>
      <c r="CU263" s="209"/>
      <c r="CV263" s="208"/>
      <c r="CW263" s="207"/>
      <c r="CX263" s="207"/>
      <c r="CY263" s="207"/>
      <c r="DG263" s="172"/>
    </row>
    <row r="264" spans="3:111">
      <c r="C264" s="194"/>
      <c r="D264" s="194"/>
      <c r="E264" s="194"/>
      <c r="F264" s="194"/>
      <c r="G264" s="194"/>
      <c r="H264" s="194"/>
      <c r="I264" s="194"/>
      <c r="J264" s="194"/>
      <c r="K264" s="258"/>
      <c r="L264" s="258"/>
      <c r="M264" s="211"/>
      <c r="N264" s="211"/>
      <c r="O264" s="211"/>
      <c r="P264" s="199"/>
      <c r="Q264" s="199"/>
      <c r="R264" s="199"/>
      <c r="S264" s="199"/>
      <c r="T264" s="199"/>
      <c r="U264" s="199"/>
      <c r="V264" s="199"/>
      <c r="W264" s="199"/>
      <c r="X264" s="199"/>
      <c r="Y264" s="199"/>
      <c r="Z264" s="198"/>
      <c r="AA264" s="198"/>
      <c r="AB264" s="199"/>
      <c r="AC264" s="199"/>
      <c r="AD264" s="201"/>
      <c r="AE264" s="202"/>
      <c r="AF264" s="202"/>
      <c r="AG264" s="203"/>
      <c r="AH264" s="203"/>
      <c r="AI264" s="203"/>
      <c r="AJ264" s="203"/>
      <c r="AK264" s="203"/>
      <c r="AL264" s="203"/>
      <c r="AM264" s="203"/>
      <c r="AN264" s="203"/>
      <c r="AO264" s="203"/>
      <c r="AP264" s="203"/>
      <c r="AQ264" s="203"/>
      <c r="AR264" s="203"/>
      <c r="AS264" s="203"/>
      <c r="AT264" s="203"/>
      <c r="AU264" s="203"/>
      <c r="AV264" s="203"/>
      <c r="AW264" s="203"/>
      <c r="AX264" s="203"/>
      <c r="AY264" s="203"/>
      <c r="AZ264" s="203"/>
      <c r="BA264" s="203"/>
      <c r="BB264" s="204"/>
      <c r="BC264" s="204"/>
      <c r="BD264" s="204"/>
      <c r="BE264" s="204"/>
      <c r="BF264" s="204"/>
      <c r="BG264" s="204"/>
      <c r="BH264" s="204"/>
      <c r="BI264" s="204"/>
      <c r="BJ264" s="204"/>
      <c r="BK264" s="204"/>
      <c r="BL264" s="204"/>
      <c r="BM264" s="204"/>
      <c r="BN264" s="204"/>
      <c r="BO264" s="204"/>
      <c r="BP264" s="204"/>
      <c r="BQ264" s="204"/>
      <c r="BR264" s="204"/>
      <c r="BS264" s="204"/>
      <c r="BT264" s="204"/>
      <c r="BU264" s="204"/>
      <c r="BV264" s="205"/>
      <c r="BW264" s="205"/>
      <c r="BX264" s="205"/>
      <c r="BY264" s="204"/>
      <c r="BZ264" s="204"/>
      <c r="CA264" s="204"/>
      <c r="CB264" s="205"/>
      <c r="CC264" s="204"/>
      <c r="CD264" s="205"/>
      <c r="CE264" s="204"/>
      <c r="CF264" s="204"/>
      <c r="CG264" s="204"/>
      <c r="CH264" s="206"/>
      <c r="CI264" s="204"/>
      <c r="CJ264" s="204"/>
      <c r="CK264" s="204"/>
      <c r="CL264" s="204"/>
      <c r="CM264" s="204"/>
      <c r="CN264" s="206"/>
      <c r="CO264" s="204"/>
      <c r="CP264" s="204"/>
      <c r="CQ264" s="204"/>
      <c r="CR264" s="207"/>
      <c r="CS264" s="207"/>
      <c r="CT264" s="208"/>
      <c r="CU264" s="209"/>
      <c r="CV264" s="208"/>
      <c r="CW264" s="207"/>
      <c r="CX264" s="207"/>
      <c r="CY264" s="207"/>
      <c r="DG264" s="172"/>
    </row>
    <row r="265" spans="3:111">
      <c r="C265" s="194"/>
      <c r="D265" s="194"/>
      <c r="E265" s="194"/>
      <c r="F265" s="194"/>
      <c r="G265" s="194"/>
      <c r="H265" s="194"/>
      <c r="I265" s="194"/>
      <c r="J265" s="194"/>
      <c r="K265" s="258"/>
      <c r="L265" s="258"/>
      <c r="M265" s="211"/>
      <c r="N265" s="211"/>
      <c r="O265" s="211"/>
      <c r="P265" s="199"/>
      <c r="Q265" s="199"/>
      <c r="R265" s="199"/>
      <c r="S265" s="199"/>
      <c r="T265" s="199"/>
      <c r="U265" s="199"/>
      <c r="V265" s="199"/>
      <c r="W265" s="199"/>
      <c r="X265" s="199"/>
      <c r="Y265" s="199"/>
      <c r="Z265" s="198"/>
      <c r="AA265" s="198"/>
      <c r="AB265" s="199"/>
      <c r="AC265" s="199"/>
      <c r="AD265" s="201"/>
      <c r="AE265" s="202"/>
      <c r="AF265" s="202"/>
      <c r="AG265" s="203"/>
      <c r="AH265" s="203"/>
      <c r="AI265" s="203"/>
      <c r="AJ265" s="203"/>
      <c r="AK265" s="203"/>
      <c r="AL265" s="203"/>
      <c r="AM265" s="203"/>
      <c r="AN265" s="203"/>
      <c r="AO265" s="203"/>
      <c r="AP265" s="203"/>
      <c r="AQ265" s="203"/>
      <c r="AR265" s="203"/>
      <c r="AS265" s="203"/>
      <c r="AT265" s="203"/>
      <c r="AU265" s="203"/>
      <c r="AV265" s="203"/>
      <c r="AW265" s="203"/>
      <c r="AX265" s="203"/>
      <c r="AY265" s="203"/>
      <c r="AZ265" s="203"/>
      <c r="BA265" s="203"/>
      <c r="BB265" s="204"/>
      <c r="BC265" s="204"/>
      <c r="BD265" s="204"/>
      <c r="BE265" s="204"/>
      <c r="BF265" s="204"/>
      <c r="BG265" s="204"/>
      <c r="BH265" s="204"/>
      <c r="BI265" s="204"/>
      <c r="BJ265" s="204"/>
      <c r="BK265" s="204"/>
      <c r="BL265" s="204"/>
      <c r="BM265" s="204"/>
      <c r="BN265" s="204"/>
      <c r="BO265" s="204"/>
      <c r="BP265" s="204"/>
      <c r="BQ265" s="204"/>
      <c r="BR265" s="204"/>
      <c r="BS265" s="204"/>
      <c r="BT265" s="204"/>
      <c r="BU265" s="204"/>
      <c r="BV265" s="205"/>
      <c r="BW265" s="205"/>
      <c r="BX265" s="205"/>
      <c r="BY265" s="204"/>
      <c r="BZ265" s="204"/>
      <c r="CA265" s="204"/>
      <c r="CB265" s="205"/>
      <c r="CC265" s="204"/>
      <c r="CD265" s="205"/>
      <c r="CE265" s="204"/>
      <c r="CF265" s="204"/>
      <c r="CG265" s="204"/>
      <c r="CH265" s="206"/>
      <c r="CI265" s="204"/>
      <c r="CJ265" s="204"/>
      <c r="CK265" s="204"/>
      <c r="CL265" s="204"/>
      <c r="CM265" s="204"/>
      <c r="CN265" s="206"/>
      <c r="CO265" s="204"/>
      <c r="CP265" s="204"/>
      <c r="CQ265" s="204"/>
      <c r="CR265" s="207"/>
      <c r="CS265" s="207"/>
      <c r="CT265" s="208"/>
      <c r="CU265" s="209"/>
      <c r="CV265" s="208"/>
      <c r="CW265" s="207"/>
      <c r="CX265" s="207"/>
      <c r="CY265" s="207"/>
      <c r="DG265" s="172"/>
    </row>
    <row r="266" spans="3:111">
      <c r="C266" s="194"/>
      <c r="D266" s="194"/>
      <c r="E266" s="194"/>
      <c r="F266" s="194"/>
      <c r="G266" s="194"/>
      <c r="H266" s="194"/>
      <c r="I266" s="194"/>
      <c r="J266" s="194"/>
      <c r="K266" s="258"/>
      <c r="L266" s="258"/>
      <c r="M266" s="211"/>
      <c r="N266" s="211"/>
      <c r="O266" s="211"/>
      <c r="P266" s="199"/>
      <c r="Q266" s="199"/>
      <c r="R266" s="199"/>
      <c r="S266" s="199"/>
      <c r="T266" s="199"/>
      <c r="U266" s="199"/>
      <c r="V266" s="199"/>
      <c r="W266" s="199"/>
      <c r="X266" s="199"/>
      <c r="Y266" s="199"/>
      <c r="Z266" s="198"/>
      <c r="AA266" s="198"/>
      <c r="AB266" s="199"/>
      <c r="AC266" s="199"/>
      <c r="AD266" s="201"/>
      <c r="AE266" s="202"/>
      <c r="AF266" s="202"/>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c r="BA266" s="203"/>
      <c r="BB266" s="204"/>
      <c r="BC266" s="204"/>
      <c r="BD266" s="204"/>
      <c r="BE266" s="204"/>
      <c r="BF266" s="204"/>
      <c r="BG266" s="204"/>
      <c r="BH266" s="204"/>
      <c r="BI266" s="204"/>
      <c r="BJ266" s="204"/>
      <c r="BK266" s="204"/>
      <c r="BL266" s="204"/>
      <c r="BM266" s="204"/>
      <c r="BN266" s="204"/>
      <c r="BO266" s="204"/>
      <c r="BP266" s="204"/>
      <c r="BQ266" s="204"/>
      <c r="BR266" s="204"/>
      <c r="BS266" s="204"/>
      <c r="BT266" s="204"/>
      <c r="BU266" s="204"/>
      <c r="BV266" s="205"/>
      <c r="BW266" s="205"/>
      <c r="BX266" s="205"/>
      <c r="BY266" s="204"/>
      <c r="BZ266" s="204"/>
      <c r="CA266" s="204"/>
      <c r="CB266" s="205"/>
      <c r="CC266" s="204"/>
      <c r="CD266" s="205"/>
      <c r="CE266" s="204"/>
      <c r="CF266" s="204"/>
      <c r="CG266" s="204"/>
      <c r="CH266" s="206"/>
      <c r="CI266" s="204"/>
      <c r="CJ266" s="204"/>
      <c r="CK266" s="204"/>
      <c r="CL266" s="204"/>
      <c r="CM266" s="204"/>
      <c r="CN266" s="206"/>
      <c r="CO266" s="204"/>
      <c r="CP266" s="204"/>
      <c r="CQ266" s="204"/>
      <c r="CR266" s="207"/>
      <c r="CS266" s="207"/>
      <c r="CT266" s="208"/>
      <c r="CU266" s="209"/>
      <c r="CV266" s="208"/>
      <c r="CW266" s="207"/>
      <c r="CX266" s="207"/>
      <c r="CY266" s="207"/>
      <c r="DG266" s="172"/>
    </row>
    <row r="267" spans="3:111">
      <c r="C267" s="194"/>
      <c r="D267" s="194"/>
      <c r="E267" s="194"/>
      <c r="F267" s="194"/>
      <c r="G267" s="194"/>
      <c r="H267" s="194"/>
      <c r="I267" s="194"/>
      <c r="J267" s="194"/>
      <c r="K267" s="258"/>
      <c r="L267" s="258"/>
      <c r="M267" s="211"/>
      <c r="N267" s="211"/>
      <c r="O267" s="211"/>
      <c r="P267" s="199"/>
      <c r="Q267" s="199"/>
      <c r="R267" s="199"/>
      <c r="S267" s="199"/>
      <c r="T267" s="199"/>
      <c r="U267" s="199"/>
      <c r="V267" s="199"/>
      <c r="W267" s="199"/>
      <c r="X267" s="199"/>
      <c r="Y267" s="199"/>
      <c r="Z267" s="198"/>
      <c r="AA267" s="198"/>
      <c r="AB267" s="199"/>
      <c r="AC267" s="199"/>
      <c r="AD267" s="201"/>
      <c r="AE267" s="202"/>
      <c r="AF267" s="202"/>
      <c r="AG267" s="203"/>
      <c r="AH267" s="203"/>
      <c r="AI267" s="203"/>
      <c r="AJ267" s="203"/>
      <c r="AK267" s="203"/>
      <c r="AL267" s="203"/>
      <c r="AM267" s="203"/>
      <c r="AN267" s="203"/>
      <c r="AO267" s="203"/>
      <c r="AP267" s="203"/>
      <c r="AQ267" s="203"/>
      <c r="AR267" s="203"/>
      <c r="AS267" s="203"/>
      <c r="AT267" s="203"/>
      <c r="AU267" s="203"/>
      <c r="AV267" s="203"/>
      <c r="AW267" s="203"/>
      <c r="AX267" s="203"/>
      <c r="AY267" s="203"/>
      <c r="AZ267" s="203"/>
      <c r="BA267" s="203"/>
      <c r="BB267" s="204"/>
      <c r="BC267" s="204"/>
      <c r="BD267" s="204"/>
      <c r="BE267" s="204"/>
      <c r="BF267" s="204"/>
      <c r="BG267" s="204"/>
      <c r="BH267" s="204"/>
      <c r="BI267" s="204"/>
      <c r="BJ267" s="204"/>
      <c r="BK267" s="204"/>
      <c r="BL267" s="204"/>
      <c r="BM267" s="204"/>
      <c r="BN267" s="204"/>
      <c r="BO267" s="204"/>
      <c r="BP267" s="204"/>
      <c r="BQ267" s="204"/>
      <c r="BR267" s="204"/>
      <c r="BS267" s="204"/>
      <c r="BT267" s="204"/>
      <c r="BU267" s="204"/>
      <c r="BV267" s="205"/>
      <c r="BW267" s="205"/>
      <c r="BX267" s="205"/>
      <c r="BY267" s="204"/>
      <c r="BZ267" s="204"/>
      <c r="CA267" s="204"/>
      <c r="CB267" s="205"/>
      <c r="CC267" s="204"/>
      <c r="CD267" s="205"/>
      <c r="CE267" s="204"/>
      <c r="CF267" s="204"/>
      <c r="CG267" s="204"/>
      <c r="CH267" s="206"/>
      <c r="CI267" s="204"/>
      <c r="CJ267" s="204"/>
      <c r="CK267" s="204"/>
      <c r="CL267" s="204"/>
      <c r="CM267" s="204"/>
      <c r="CN267" s="206"/>
      <c r="CO267" s="204"/>
      <c r="CP267" s="204"/>
      <c r="CQ267" s="204"/>
      <c r="CR267" s="207"/>
      <c r="CS267" s="207"/>
      <c r="CT267" s="208"/>
      <c r="CU267" s="209"/>
      <c r="CV267" s="208"/>
      <c r="CW267" s="207"/>
      <c r="CX267" s="207"/>
      <c r="CY267" s="207"/>
      <c r="DG267" s="172"/>
    </row>
    <row r="268" spans="3:111">
      <c r="C268" s="194"/>
      <c r="D268" s="194"/>
      <c r="E268" s="194"/>
      <c r="F268" s="194"/>
      <c r="G268" s="194"/>
      <c r="H268" s="194"/>
      <c r="I268" s="194"/>
      <c r="J268" s="194"/>
      <c r="K268" s="258"/>
      <c r="L268" s="258"/>
      <c r="M268" s="211"/>
      <c r="N268" s="211"/>
      <c r="O268" s="211"/>
      <c r="P268" s="199"/>
      <c r="Q268" s="199"/>
      <c r="R268" s="199"/>
      <c r="S268" s="199"/>
      <c r="T268" s="199"/>
      <c r="U268" s="199"/>
      <c r="V268" s="199"/>
      <c r="W268" s="199"/>
      <c r="X268" s="199"/>
      <c r="Y268" s="199"/>
      <c r="Z268" s="198"/>
      <c r="AA268" s="198"/>
      <c r="AB268" s="199"/>
      <c r="AC268" s="199"/>
      <c r="AD268" s="201"/>
      <c r="AE268" s="202"/>
      <c r="AF268" s="202"/>
      <c r="AG268" s="203"/>
      <c r="AH268" s="203"/>
      <c r="AI268" s="203"/>
      <c r="AJ268" s="203"/>
      <c r="AK268" s="203"/>
      <c r="AL268" s="203"/>
      <c r="AM268" s="203"/>
      <c r="AN268" s="203"/>
      <c r="AO268" s="203"/>
      <c r="AP268" s="203"/>
      <c r="AQ268" s="203"/>
      <c r="AR268" s="203"/>
      <c r="AS268" s="203"/>
      <c r="AT268" s="203"/>
      <c r="AU268" s="203"/>
      <c r="AV268" s="203"/>
      <c r="AW268" s="203"/>
      <c r="AX268" s="203"/>
      <c r="AY268" s="203"/>
      <c r="AZ268" s="203"/>
      <c r="BA268" s="203"/>
      <c r="BB268" s="204"/>
      <c r="BC268" s="204"/>
      <c r="BD268" s="204"/>
      <c r="BE268" s="204"/>
      <c r="BF268" s="204"/>
      <c r="BG268" s="204"/>
      <c r="BH268" s="204"/>
      <c r="BI268" s="204"/>
      <c r="BJ268" s="204"/>
      <c r="BK268" s="204"/>
      <c r="BL268" s="204"/>
      <c r="BM268" s="204"/>
      <c r="BN268" s="204"/>
      <c r="BO268" s="204"/>
      <c r="BP268" s="204"/>
      <c r="BQ268" s="204"/>
      <c r="BR268" s="204"/>
      <c r="BS268" s="204"/>
      <c r="BT268" s="204"/>
      <c r="BU268" s="204"/>
      <c r="BV268" s="205"/>
      <c r="BW268" s="205"/>
      <c r="BX268" s="205"/>
      <c r="BY268" s="204"/>
      <c r="BZ268" s="204"/>
      <c r="CA268" s="204"/>
      <c r="CB268" s="205"/>
      <c r="CC268" s="204"/>
      <c r="CD268" s="205"/>
      <c r="CE268" s="204"/>
      <c r="CF268" s="204"/>
      <c r="CG268" s="204"/>
      <c r="CH268" s="206"/>
      <c r="CI268" s="204"/>
      <c r="CJ268" s="204"/>
      <c r="CK268" s="204"/>
      <c r="CL268" s="204"/>
      <c r="CM268" s="204"/>
      <c r="CN268" s="206"/>
      <c r="CO268" s="204"/>
      <c r="CP268" s="204"/>
      <c r="CQ268" s="204"/>
      <c r="CR268" s="207"/>
      <c r="CS268" s="207"/>
      <c r="CT268" s="208"/>
      <c r="CU268" s="209"/>
      <c r="CV268" s="208"/>
      <c r="CW268" s="207"/>
      <c r="CX268" s="207"/>
      <c r="CY268" s="207"/>
      <c r="DG268" s="172"/>
    </row>
    <row r="269" spans="3:111">
      <c r="C269" s="192"/>
      <c r="D269" s="192"/>
      <c r="E269" s="192"/>
      <c r="F269" s="192"/>
      <c r="G269" s="193"/>
      <c r="H269" s="192"/>
      <c r="I269" s="192"/>
      <c r="J269" s="194"/>
      <c r="K269" s="195"/>
      <c r="L269" s="195"/>
      <c r="M269" s="196"/>
      <c r="N269" s="197"/>
      <c r="O269" s="196"/>
      <c r="P269" s="198"/>
      <c r="Q269" s="198"/>
      <c r="R269" s="199"/>
      <c r="S269" s="199"/>
      <c r="T269" s="198"/>
      <c r="U269" s="199"/>
      <c r="V269" s="199"/>
      <c r="W269" s="199"/>
      <c r="X269" s="198"/>
      <c r="Y269" s="200"/>
      <c r="Z269" s="198"/>
      <c r="AA269" s="198"/>
      <c r="AB269" s="199"/>
      <c r="AC269" s="199"/>
      <c r="AD269" s="201"/>
      <c r="AE269" s="202"/>
      <c r="AF269" s="202"/>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c r="BA269" s="203"/>
      <c r="BB269" s="204"/>
      <c r="BC269" s="204"/>
      <c r="BD269" s="204"/>
      <c r="BE269" s="204"/>
      <c r="BF269" s="204"/>
      <c r="BG269" s="204"/>
      <c r="BH269" s="204"/>
      <c r="BI269" s="204"/>
      <c r="BJ269" s="204"/>
      <c r="BK269" s="204"/>
      <c r="BL269" s="204"/>
      <c r="BM269" s="204"/>
      <c r="BN269" s="204"/>
      <c r="BO269" s="204"/>
      <c r="BP269" s="204"/>
      <c r="BQ269" s="204"/>
      <c r="BR269" s="204"/>
      <c r="BS269" s="204"/>
      <c r="BT269" s="204"/>
      <c r="BU269" s="204"/>
      <c r="BV269" s="205"/>
      <c r="BW269" s="205"/>
      <c r="BX269" s="205"/>
      <c r="BY269" s="204"/>
      <c r="BZ269" s="204"/>
      <c r="CA269" s="204"/>
      <c r="CB269" s="205"/>
      <c r="CC269" s="204"/>
      <c r="CD269" s="205"/>
      <c r="CE269" s="204"/>
      <c r="CF269" s="204"/>
      <c r="CG269" s="204"/>
      <c r="CH269" s="206"/>
      <c r="CI269" s="204"/>
      <c r="CJ269" s="204"/>
      <c r="CK269" s="204"/>
      <c r="CL269" s="204"/>
      <c r="CM269" s="204"/>
      <c r="CN269" s="206"/>
      <c r="CO269" s="204"/>
      <c r="CP269" s="204"/>
      <c r="CQ269" s="204"/>
      <c r="CR269" s="207"/>
      <c r="CS269" s="207"/>
      <c r="CT269" s="208"/>
      <c r="CU269" s="209"/>
      <c r="CV269" s="208"/>
      <c r="CW269" s="207"/>
      <c r="CX269" s="207"/>
      <c r="CY269" s="207"/>
      <c r="DG269" s="172"/>
    </row>
    <row r="270" spans="3:111">
      <c r="C270" s="192"/>
      <c r="D270" s="192"/>
      <c r="E270" s="192"/>
      <c r="F270" s="192"/>
      <c r="G270" s="193"/>
      <c r="H270" s="192"/>
      <c r="I270" s="192"/>
      <c r="J270" s="194"/>
      <c r="K270" s="195"/>
      <c r="L270" s="195"/>
      <c r="M270" s="196"/>
      <c r="N270" s="197"/>
      <c r="O270" s="196"/>
      <c r="P270" s="198"/>
      <c r="Q270" s="198"/>
      <c r="R270" s="199"/>
      <c r="S270" s="199"/>
      <c r="T270" s="198"/>
      <c r="U270" s="199"/>
      <c r="V270" s="199"/>
      <c r="W270" s="199"/>
      <c r="X270" s="198"/>
      <c r="Y270" s="200"/>
      <c r="Z270" s="198"/>
      <c r="AA270" s="198"/>
      <c r="AB270" s="199"/>
      <c r="AC270" s="199"/>
      <c r="AD270" s="201"/>
      <c r="AE270" s="202"/>
      <c r="AF270" s="202"/>
      <c r="AG270" s="203"/>
      <c r="AH270" s="203"/>
      <c r="AI270" s="203"/>
      <c r="AJ270" s="203"/>
      <c r="AK270" s="203"/>
      <c r="AL270" s="203"/>
      <c r="AM270" s="203"/>
      <c r="AN270" s="203"/>
      <c r="AO270" s="203"/>
      <c r="AP270" s="203"/>
      <c r="AQ270" s="203"/>
      <c r="AR270" s="203"/>
      <c r="AS270" s="203"/>
      <c r="AT270" s="203"/>
      <c r="AU270" s="203"/>
      <c r="AV270" s="203"/>
      <c r="AW270" s="203"/>
      <c r="AX270" s="203"/>
      <c r="AY270" s="203"/>
      <c r="AZ270" s="203"/>
      <c r="BA270" s="203"/>
      <c r="BB270" s="204"/>
      <c r="BC270" s="204"/>
      <c r="BD270" s="204"/>
      <c r="BE270" s="204"/>
      <c r="BF270" s="204"/>
      <c r="BG270" s="204"/>
      <c r="BH270" s="204"/>
      <c r="BI270" s="204"/>
      <c r="BJ270" s="204"/>
      <c r="BK270" s="204"/>
      <c r="BL270" s="204"/>
      <c r="BM270" s="204"/>
      <c r="BN270" s="204"/>
      <c r="BO270" s="204"/>
      <c r="BP270" s="204"/>
      <c r="BQ270" s="204"/>
      <c r="BR270" s="204"/>
      <c r="BS270" s="204"/>
      <c r="BT270" s="204"/>
      <c r="BU270" s="204"/>
      <c r="BV270" s="205"/>
      <c r="BW270" s="205"/>
      <c r="BX270" s="205"/>
      <c r="BY270" s="204"/>
      <c r="BZ270" s="204"/>
      <c r="CA270" s="204"/>
      <c r="CB270" s="205"/>
      <c r="CC270" s="204"/>
      <c r="CD270" s="205"/>
      <c r="CE270" s="204"/>
      <c r="CF270" s="204"/>
      <c r="CG270" s="204"/>
      <c r="CH270" s="206"/>
      <c r="CI270" s="204"/>
      <c r="CJ270" s="204"/>
      <c r="CK270" s="204"/>
      <c r="CL270" s="204"/>
      <c r="CM270" s="204"/>
      <c r="CN270" s="206"/>
      <c r="CO270" s="204"/>
      <c r="CP270" s="204"/>
      <c r="CQ270" s="204"/>
      <c r="CR270" s="207"/>
      <c r="CS270" s="207"/>
      <c r="CT270" s="208"/>
      <c r="CU270" s="209"/>
      <c r="CV270" s="208"/>
      <c r="CW270" s="207"/>
      <c r="CX270" s="207"/>
      <c r="CY270" s="207"/>
      <c r="DG270" s="172"/>
    </row>
    <row r="271" spans="3:111">
      <c r="C271" s="192"/>
      <c r="D271" s="192"/>
      <c r="E271" s="192"/>
      <c r="F271" s="192"/>
      <c r="G271" s="193"/>
      <c r="H271" s="192"/>
      <c r="I271" s="192"/>
      <c r="J271" s="194"/>
      <c r="K271" s="195"/>
      <c r="L271" s="195"/>
      <c r="M271" s="196"/>
      <c r="N271" s="197"/>
      <c r="O271" s="196"/>
      <c r="P271" s="198"/>
      <c r="Q271" s="198"/>
      <c r="R271" s="199"/>
      <c r="S271" s="199"/>
      <c r="T271" s="198"/>
      <c r="U271" s="199"/>
      <c r="V271" s="199"/>
      <c r="W271" s="199"/>
      <c r="X271" s="198"/>
      <c r="Y271" s="200"/>
      <c r="Z271" s="198"/>
      <c r="AA271" s="198"/>
      <c r="AB271" s="199"/>
      <c r="AC271" s="199"/>
      <c r="AD271" s="201"/>
      <c r="AE271" s="202"/>
      <c r="AF271" s="202"/>
      <c r="AG271" s="203"/>
      <c r="AH271" s="203"/>
      <c r="AI271" s="203"/>
      <c r="AJ271" s="203"/>
      <c r="AK271" s="203"/>
      <c r="AL271" s="203"/>
      <c r="AM271" s="203"/>
      <c r="AN271" s="203"/>
      <c r="AO271" s="203"/>
      <c r="AP271" s="203"/>
      <c r="AQ271" s="203"/>
      <c r="AR271" s="203"/>
      <c r="AS271" s="203"/>
      <c r="AT271" s="203"/>
      <c r="AU271" s="203"/>
      <c r="AV271" s="203"/>
      <c r="AW271" s="203"/>
      <c r="AX271" s="203"/>
      <c r="AY271" s="203"/>
      <c r="AZ271" s="203"/>
      <c r="BA271" s="203"/>
      <c r="BB271" s="204"/>
      <c r="BC271" s="204"/>
      <c r="BD271" s="204"/>
      <c r="BE271" s="204"/>
      <c r="BF271" s="204"/>
      <c r="BG271" s="204"/>
      <c r="BH271" s="204"/>
      <c r="BI271" s="204"/>
      <c r="BJ271" s="204"/>
      <c r="BK271" s="204"/>
      <c r="BL271" s="204"/>
      <c r="BM271" s="204"/>
      <c r="BN271" s="204"/>
      <c r="BO271" s="204"/>
      <c r="BP271" s="204"/>
      <c r="BQ271" s="204"/>
      <c r="BR271" s="204"/>
      <c r="BS271" s="204"/>
      <c r="BT271" s="204"/>
      <c r="BU271" s="204"/>
      <c r="BV271" s="205"/>
      <c r="BW271" s="205"/>
      <c r="BX271" s="205"/>
      <c r="BY271" s="204"/>
      <c r="BZ271" s="204"/>
      <c r="CA271" s="204"/>
      <c r="CB271" s="205"/>
      <c r="CC271" s="204"/>
      <c r="CD271" s="205"/>
      <c r="CE271" s="204"/>
      <c r="CF271" s="204"/>
      <c r="CG271" s="204"/>
      <c r="CH271" s="206"/>
      <c r="CI271" s="204"/>
      <c r="CJ271" s="204"/>
      <c r="CK271" s="204"/>
      <c r="CL271" s="204"/>
      <c r="CM271" s="204"/>
      <c r="CN271" s="206"/>
      <c r="CO271" s="204"/>
      <c r="CP271" s="204"/>
      <c r="CQ271" s="204"/>
      <c r="CR271" s="207"/>
      <c r="CS271" s="207"/>
      <c r="CT271" s="208"/>
      <c r="CU271" s="209"/>
      <c r="CV271" s="208"/>
      <c r="CW271" s="207"/>
      <c r="CX271" s="207"/>
      <c r="CY271" s="207"/>
      <c r="DG271" s="172"/>
    </row>
    <row r="272" spans="3:111">
      <c r="C272" s="192"/>
      <c r="D272" s="192"/>
      <c r="E272" s="192"/>
      <c r="F272" s="192"/>
      <c r="G272" s="193"/>
      <c r="H272" s="192"/>
      <c r="I272" s="192"/>
      <c r="J272" s="194"/>
      <c r="K272" s="195"/>
      <c r="L272" s="195"/>
      <c r="M272" s="196"/>
      <c r="N272" s="197"/>
      <c r="O272" s="196"/>
      <c r="P272" s="198"/>
      <c r="Q272" s="198"/>
      <c r="R272" s="199"/>
      <c r="S272" s="199"/>
      <c r="T272" s="198"/>
      <c r="U272" s="199"/>
      <c r="V272" s="199"/>
      <c r="W272" s="199"/>
      <c r="X272" s="198"/>
      <c r="Y272" s="200"/>
      <c r="Z272" s="198"/>
      <c r="AA272" s="198"/>
      <c r="AB272" s="199"/>
      <c r="AC272" s="199"/>
      <c r="AD272" s="201"/>
      <c r="AE272" s="202"/>
      <c r="AF272" s="202"/>
      <c r="AG272" s="203"/>
      <c r="AH272" s="203"/>
      <c r="AI272" s="203"/>
      <c r="AJ272" s="203"/>
      <c r="AK272" s="203"/>
      <c r="AL272" s="203"/>
      <c r="AM272" s="203"/>
      <c r="AN272" s="203"/>
      <c r="AO272" s="203"/>
      <c r="AP272" s="203"/>
      <c r="AQ272" s="203"/>
      <c r="AR272" s="203"/>
      <c r="AS272" s="203"/>
      <c r="AT272" s="203"/>
      <c r="AU272" s="203"/>
      <c r="AV272" s="203"/>
      <c r="AW272" s="203"/>
      <c r="AX272" s="203"/>
      <c r="AY272" s="203"/>
      <c r="AZ272" s="203"/>
      <c r="BA272" s="203"/>
      <c r="BB272" s="204"/>
      <c r="BC272" s="204"/>
      <c r="BD272" s="204"/>
      <c r="BE272" s="204"/>
      <c r="BF272" s="204"/>
      <c r="BG272" s="204"/>
      <c r="BH272" s="204"/>
      <c r="BI272" s="204"/>
      <c r="BJ272" s="204"/>
      <c r="BK272" s="204"/>
      <c r="BL272" s="204"/>
      <c r="BM272" s="204"/>
      <c r="BN272" s="204"/>
      <c r="BO272" s="204"/>
      <c r="BP272" s="204"/>
      <c r="BQ272" s="204"/>
      <c r="BR272" s="204"/>
      <c r="BS272" s="204"/>
      <c r="BT272" s="204"/>
      <c r="BU272" s="204"/>
      <c r="BV272" s="205"/>
      <c r="BW272" s="205"/>
      <c r="BX272" s="205"/>
      <c r="BY272" s="204"/>
      <c r="BZ272" s="204"/>
      <c r="CA272" s="204"/>
      <c r="CB272" s="205"/>
      <c r="CC272" s="204"/>
      <c r="CD272" s="205"/>
      <c r="CE272" s="204"/>
      <c r="CF272" s="204"/>
      <c r="CG272" s="204"/>
      <c r="CH272" s="206"/>
      <c r="CI272" s="204"/>
      <c r="CJ272" s="204"/>
      <c r="CK272" s="204"/>
      <c r="CL272" s="204"/>
      <c r="CM272" s="204"/>
      <c r="CN272" s="206"/>
      <c r="CO272" s="204"/>
      <c r="CP272" s="204"/>
      <c r="CQ272" s="204"/>
      <c r="CR272" s="207"/>
      <c r="CS272" s="207"/>
      <c r="CT272" s="208"/>
      <c r="CU272" s="209"/>
      <c r="CV272" s="208"/>
      <c r="CW272" s="207"/>
      <c r="CX272" s="207"/>
      <c r="CY272" s="207"/>
      <c r="DG272" s="172"/>
    </row>
    <row r="273" spans="3:111">
      <c r="C273" s="192"/>
      <c r="D273" s="192"/>
      <c r="E273" s="192"/>
      <c r="F273" s="192"/>
      <c r="G273" s="193"/>
      <c r="H273" s="192"/>
      <c r="I273" s="192"/>
      <c r="J273" s="194"/>
      <c r="K273" s="195"/>
      <c r="L273" s="195"/>
      <c r="M273" s="196"/>
      <c r="N273" s="197"/>
      <c r="O273" s="196"/>
      <c r="P273" s="198"/>
      <c r="Q273" s="198"/>
      <c r="R273" s="199"/>
      <c r="S273" s="199"/>
      <c r="T273" s="198"/>
      <c r="U273" s="199"/>
      <c r="V273" s="199"/>
      <c r="W273" s="199"/>
      <c r="X273" s="198"/>
      <c r="Y273" s="200"/>
      <c r="Z273" s="198"/>
      <c r="AA273" s="198"/>
      <c r="AB273" s="199"/>
      <c r="AC273" s="199"/>
      <c r="AD273" s="201"/>
      <c r="AE273" s="202"/>
      <c r="AF273" s="202"/>
      <c r="AG273" s="203"/>
      <c r="AH273" s="203"/>
      <c r="AI273" s="203"/>
      <c r="AJ273" s="203"/>
      <c r="AK273" s="203"/>
      <c r="AL273" s="203"/>
      <c r="AM273" s="203"/>
      <c r="AN273" s="203"/>
      <c r="AO273" s="203"/>
      <c r="AP273" s="203"/>
      <c r="AQ273" s="203"/>
      <c r="AR273" s="203"/>
      <c r="AS273" s="203"/>
      <c r="AT273" s="203"/>
      <c r="AU273" s="203"/>
      <c r="AV273" s="203"/>
      <c r="AW273" s="203"/>
      <c r="AX273" s="203"/>
      <c r="AY273" s="203"/>
      <c r="AZ273" s="203"/>
      <c r="BA273" s="203"/>
      <c r="BB273" s="204"/>
      <c r="BC273" s="204"/>
      <c r="BD273" s="204"/>
      <c r="BE273" s="204"/>
      <c r="BF273" s="204"/>
      <c r="BG273" s="204"/>
      <c r="BH273" s="204"/>
      <c r="BI273" s="204"/>
      <c r="BJ273" s="204"/>
      <c r="BK273" s="204"/>
      <c r="BL273" s="204"/>
      <c r="BM273" s="204"/>
      <c r="BN273" s="204"/>
      <c r="BO273" s="204"/>
      <c r="BP273" s="204"/>
      <c r="BQ273" s="204"/>
      <c r="BR273" s="204"/>
      <c r="BS273" s="204"/>
      <c r="BT273" s="204"/>
      <c r="BU273" s="204"/>
      <c r="BV273" s="205"/>
      <c r="BW273" s="205"/>
      <c r="BX273" s="205"/>
      <c r="BY273" s="204"/>
      <c r="BZ273" s="204"/>
      <c r="CA273" s="204"/>
      <c r="CB273" s="205"/>
      <c r="CC273" s="204"/>
      <c r="CD273" s="205"/>
      <c r="CE273" s="204"/>
      <c r="CF273" s="204"/>
      <c r="CG273" s="204"/>
      <c r="CH273" s="206"/>
      <c r="CI273" s="204"/>
      <c r="CJ273" s="204"/>
      <c r="CK273" s="204"/>
      <c r="CL273" s="204"/>
      <c r="CM273" s="204"/>
      <c r="CN273" s="206"/>
      <c r="CO273" s="204"/>
      <c r="CP273" s="204"/>
      <c r="CQ273" s="204"/>
      <c r="CR273" s="207"/>
      <c r="CS273" s="207"/>
      <c r="CT273" s="208"/>
      <c r="CU273" s="209"/>
      <c r="CV273" s="208"/>
      <c r="CW273" s="207"/>
      <c r="CX273" s="207"/>
      <c r="CY273" s="207"/>
      <c r="DG273" s="172"/>
    </row>
    <row r="274" spans="3:111">
      <c r="C274" s="192"/>
      <c r="D274" s="192"/>
      <c r="E274" s="192"/>
      <c r="F274" s="192"/>
      <c r="G274" s="193"/>
      <c r="H274" s="192"/>
      <c r="I274" s="192"/>
      <c r="J274" s="194"/>
      <c r="K274" s="195"/>
      <c r="L274" s="195"/>
      <c r="M274" s="196"/>
      <c r="N274" s="197"/>
      <c r="O274" s="196"/>
      <c r="P274" s="198"/>
      <c r="Q274" s="198"/>
      <c r="R274" s="199"/>
      <c r="S274" s="199"/>
      <c r="T274" s="198"/>
      <c r="U274" s="199"/>
      <c r="V274" s="199"/>
      <c r="W274" s="199"/>
      <c r="X274" s="198"/>
      <c r="Y274" s="200"/>
      <c r="Z274" s="198"/>
      <c r="AA274" s="198"/>
      <c r="AB274" s="199"/>
      <c r="AC274" s="199"/>
      <c r="AD274" s="201"/>
      <c r="AE274" s="202"/>
      <c r="AF274" s="202"/>
      <c r="AG274" s="203"/>
      <c r="AH274" s="203"/>
      <c r="AI274" s="203"/>
      <c r="AJ274" s="203"/>
      <c r="AK274" s="203"/>
      <c r="AL274" s="203"/>
      <c r="AM274" s="203"/>
      <c r="AN274" s="203"/>
      <c r="AO274" s="203"/>
      <c r="AP274" s="203"/>
      <c r="AQ274" s="203"/>
      <c r="AR274" s="203"/>
      <c r="AS274" s="203"/>
      <c r="AT274" s="203"/>
      <c r="AU274" s="203"/>
      <c r="AV274" s="203"/>
      <c r="AW274" s="203"/>
      <c r="AX274" s="203"/>
      <c r="AY274" s="203"/>
      <c r="AZ274" s="203"/>
      <c r="BA274" s="203"/>
      <c r="BB274" s="204"/>
      <c r="BC274" s="204"/>
      <c r="BD274" s="204"/>
      <c r="BE274" s="204"/>
      <c r="BF274" s="204"/>
      <c r="BG274" s="204"/>
      <c r="BH274" s="204"/>
      <c r="BI274" s="204"/>
      <c r="BJ274" s="204"/>
      <c r="BK274" s="204"/>
      <c r="BL274" s="204"/>
      <c r="BM274" s="204"/>
      <c r="BN274" s="204"/>
      <c r="BO274" s="204"/>
      <c r="BP274" s="204"/>
      <c r="BQ274" s="204"/>
      <c r="BR274" s="204"/>
      <c r="BS274" s="204"/>
      <c r="BT274" s="204"/>
      <c r="BU274" s="204"/>
      <c r="BV274" s="205"/>
      <c r="BW274" s="205"/>
      <c r="BX274" s="205"/>
      <c r="BY274" s="204"/>
      <c r="BZ274" s="204"/>
      <c r="CA274" s="204"/>
      <c r="CB274" s="205"/>
      <c r="CC274" s="204"/>
      <c r="CD274" s="205"/>
      <c r="CE274" s="204"/>
      <c r="CF274" s="204"/>
      <c r="CG274" s="204"/>
      <c r="CH274" s="206"/>
      <c r="CI274" s="204"/>
      <c r="CJ274" s="204"/>
      <c r="CK274" s="204"/>
      <c r="CL274" s="204"/>
      <c r="CM274" s="204"/>
      <c r="CN274" s="206"/>
      <c r="CO274" s="204"/>
      <c r="CP274" s="204"/>
      <c r="CQ274" s="204"/>
      <c r="CR274" s="207"/>
      <c r="CS274" s="207"/>
      <c r="CT274" s="208"/>
      <c r="CU274" s="209"/>
      <c r="CV274" s="208"/>
      <c r="CW274" s="207"/>
      <c r="CX274" s="207"/>
      <c r="CY274" s="207"/>
      <c r="DG274" s="172"/>
    </row>
    <row r="275" spans="3:111">
      <c r="C275" s="192"/>
      <c r="D275" s="192"/>
      <c r="E275" s="192"/>
      <c r="F275" s="192"/>
      <c r="G275" s="193"/>
      <c r="H275" s="192"/>
      <c r="I275" s="192"/>
      <c r="J275" s="194"/>
      <c r="K275" s="195"/>
      <c r="L275" s="195"/>
      <c r="M275" s="196"/>
      <c r="N275" s="197"/>
      <c r="O275" s="196"/>
      <c r="P275" s="198"/>
      <c r="Q275" s="198"/>
      <c r="R275" s="199"/>
      <c r="S275" s="199"/>
      <c r="T275" s="198"/>
      <c r="U275" s="199"/>
      <c r="V275" s="199"/>
      <c r="W275" s="199"/>
      <c r="X275" s="198"/>
      <c r="Y275" s="200"/>
      <c r="Z275" s="198"/>
      <c r="AA275" s="198"/>
      <c r="AB275" s="199"/>
      <c r="AC275" s="199"/>
      <c r="AD275" s="201"/>
      <c r="AE275" s="202"/>
      <c r="AF275" s="202"/>
      <c r="AG275" s="203"/>
      <c r="AH275" s="203"/>
      <c r="AI275" s="203"/>
      <c r="AJ275" s="203"/>
      <c r="AK275" s="203"/>
      <c r="AL275" s="203"/>
      <c r="AM275" s="203"/>
      <c r="AN275" s="203"/>
      <c r="AO275" s="203"/>
      <c r="AP275" s="203"/>
      <c r="AQ275" s="203"/>
      <c r="AR275" s="203"/>
      <c r="AS275" s="203"/>
      <c r="AT275" s="203"/>
      <c r="AU275" s="203"/>
      <c r="AV275" s="203"/>
      <c r="AW275" s="203"/>
      <c r="AX275" s="203"/>
      <c r="AY275" s="203"/>
      <c r="AZ275" s="203"/>
      <c r="BA275" s="203"/>
      <c r="BB275" s="204"/>
      <c r="BC275" s="204"/>
      <c r="BD275" s="204"/>
      <c r="BE275" s="204"/>
      <c r="BF275" s="204"/>
      <c r="BG275" s="204"/>
      <c r="BH275" s="204"/>
      <c r="BI275" s="204"/>
      <c r="BJ275" s="204"/>
      <c r="BK275" s="204"/>
      <c r="BL275" s="204"/>
      <c r="BM275" s="204"/>
      <c r="BN275" s="204"/>
      <c r="BO275" s="204"/>
      <c r="BP275" s="204"/>
      <c r="BQ275" s="204"/>
      <c r="BR275" s="204"/>
      <c r="BS275" s="204"/>
      <c r="BT275" s="204"/>
      <c r="BU275" s="204"/>
      <c r="BV275" s="205"/>
      <c r="BW275" s="205"/>
      <c r="BX275" s="205"/>
      <c r="BY275" s="204"/>
      <c r="BZ275" s="204"/>
      <c r="CA275" s="204"/>
      <c r="CB275" s="205"/>
      <c r="CC275" s="204"/>
      <c r="CD275" s="205"/>
      <c r="CE275" s="204"/>
      <c r="CF275" s="204"/>
      <c r="CG275" s="204"/>
      <c r="CH275" s="206"/>
      <c r="CI275" s="204"/>
      <c r="CJ275" s="204"/>
      <c r="CK275" s="204"/>
      <c r="CL275" s="204"/>
      <c r="CM275" s="204"/>
      <c r="CN275" s="206"/>
      <c r="CO275" s="204"/>
      <c r="CP275" s="204"/>
      <c r="CQ275" s="204"/>
      <c r="CR275" s="207"/>
      <c r="CS275" s="207"/>
      <c r="CT275" s="208"/>
      <c r="CU275" s="209"/>
      <c r="CV275" s="208"/>
      <c r="CW275" s="207"/>
      <c r="CX275" s="207"/>
      <c r="CY275" s="207"/>
      <c r="DG275" s="172"/>
    </row>
    <row r="276" spans="3:111">
      <c r="C276" s="192"/>
      <c r="D276" s="192"/>
      <c r="E276" s="192"/>
      <c r="F276" s="192"/>
      <c r="G276" s="193"/>
      <c r="H276" s="192"/>
      <c r="I276" s="192"/>
      <c r="J276" s="194"/>
      <c r="K276" s="195"/>
      <c r="L276" s="195"/>
      <c r="M276" s="196"/>
      <c r="N276" s="197"/>
      <c r="O276" s="196"/>
      <c r="P276" s="198"/>
      <c r="Q276" s="198"/>
      <c r="R276" s="199"/>
      <c r="S276" s="199"/>
      <c r="T276" s="198"/>
      <c r="U276" s="199"/>
      <c r="V276" s="199"/>
      <c r="W276" s="199"/>
      <c r="X276" s="198"/>
      <c r="Y276" s="200"/>
      <c r="Z276" s="198"/>
      <c r="AA276" s="198"/>
      <c r="AB276" s="199"/>
      <c r="AC276" s="199"/>
      <c r="AD276" s="201"/>
      <c r="AE276" s="202"/>
      <c r="AF276" s="202"/>
      <c r="AG276" s="203"/>
      <c r="AH276" s="203"/>
      <c r="AI276" s="203"/>
      <c r="AJ276" s="203"/>
      <c r="AK276" s="203"/>
      <c r="AL276" s="203"/>
      <c r="AM276" s="203"/>
      <c r="AN276" s="203"/>
      <c r="AO276" s="203"/>
      <c r="AP276" s="203"/>
      <c r="AQ276" s="203"/>
      <c r="AR276" s="203"/>
      <c r="AS276" s="203"/>
      <c r="AT276" s="203"/>
      <c r="AU276" s="203"/>
      <c r="AV276" s="203"/>
      <c r="AW276" s="203"/>
      <c r="AX276" s="203"/>
      <c r="AY276" s="203"/>
      <c r="AZ276" s="203"/>
      <c r="BA276" s="203"/>
      <c r="BB276" s="204"/>
      <c r="BC276" s="204"/>
      <c r="BD276" s="204"/>
      <c r="BE276" s="204"/>
      <c r="BF276" s="204"/>
      <c r="BG276" s="204"/>
      <c r="BH276" s="204"/>
      <c r="BI276" s="204"/>
      <c r="BJ276" s="204"/>
      <c r="BK276" s="204"/>
      <c r="BL276" s="204"/>
      <c r="BM276" s="204"/>
      <c r="BN276" s="204"/>
      <c r="BO276" s="204"/>
      <c r="BP276" s="204"/>
      <c r="BQ276" s="204"/>
      <c r="BR276" s="204"/>
      <c r="BS276" s="204"/>
      <c r="BT276" s="204"/>
      <c r="BU276" s="204"/>
      <c r="BV276" s="205"/>
      <c r="BW276" s="205"/>
      <c r="BX276" s="205"/>
      <c r="BY276" s="204"/>
      <c r="BZ276" s="204"/>
      <c r="CA276" s="204"/>
      <c r="CB276" s="205"/>
      <c r="CC276" s="204"/>
      <c r="CD276" s="205"/>
      <c r="CE276" s="204"/>
      <c r="CF276" s="204"/>
      <c r="CG276" s="204"/>
      <c r="CH276" s="206"/>
      <c r="CI276" s="204"/>
      <c r="CJ276" s="204"/>
      <c r="CK276" s="204"/>
      <c r="CL276" s="204"/>
      <c r="CM276" s="204"/>
      <c r="CN276" s="206"/>
      <c r="CO276" s="204"/>
      <c r="CP276" s="204"/>
      <c r="CQ276" s="204"/>
      <c r="CR276" s="207"/>
      <c r="CS276" s="207"/>
      <c r="CT276" s="208"/>
      <c r="CU276" s="209"/>
      <c r="CV276" s="208"/>
      <c r="CW276" s="207"/>
      <c r="CX276" s="207"/>
      <c r="CY276" s="207"/>
      <c r="DG276" s="172"/>
    </row>
    <row r="277" spans="3:111">
      <c r="C277" s="192"/>
      <c r="D277" s="192"/>
      <c r="E277" s="192"/>
      <c r="F277" s="192"/>
      <c r="G277" s="193"/>
      <c r="H277" s="192"/>
      <c r="I277" s="192"/>
      <c r="J277" s="194"/>
      <c r="K277" s="195"/>
      <c r="L277" s="195"/>
      <c r="M277" s="196"/>
      <c r="N277" s="197"/>
      <c r="O277" s="196"/>
      <c r="P277" s="198"/>
      <c r="Q277" s="198"/>
      <c r="R277" s="199"/>
      <c r="S277" s="199"/>
      <c r="T277" s="198"/>
      <c r="U277" s="199"/>
      <c r="V277" s="199"/>
      <c r="W277" s="199"/>
      <c r="X277" s="198"/>
      <c r="Y277" s="200"/>
      <c r="Z277" s="198"/>
      <c r="AA277" s="198"/>
      <c r="AB277" s="199"/>
      <c r="AC277" s="199"/>
      <c r="AD277" s="201"/>
      <c r="AE277" s="202"/>
      <c r="AF277" s="202"/>
      <c r="AG277" s="203"/>
      <c r="AH277" s="203"/>
      <c r="AI277" s="203"/>
      <c r="AJ277" s="203"/>
      <c r="AK277" s="203"/>
      <c r="AL277" s="203"/>
      <c r="AM277" s="203"/>
      <c r="AN277" s="203"/>
      <c r="AO277" s="203"/>
      <c r="AP277" s="203"/>
      <c r="AQ277" s="203"/>
      <c r="AR277" s="203"/>
      <c r="AS277" s="203"/>
      <c r="AT277" s="203"/>
      <c r="AU277" s="203"/>
      <c r="AV277" s="203"/>
      <c r="AW277" s="203"/>
      <c r="AX277" s="203"/>
      <c r="AY277" s="203"/>
      <c r="AZ277" s="203"/>
      <c r="BA277" s="203"/>
      <c r="BB277" s="204"/>
      <c r="BC277" s="204"/>
      <c r="BD277" s="204"/>
      <c r="BE277" s="204"/>
      <c r="BF277" s="204"/>
      <c r="BG277" s="204"/>
      <c r="BH277" s="204"/>
      <c r="BI277" s="204"/>
      <c r="BJ277" s="204"/>
      <c r="BK277" s="204"/>
      <c r="BL277" s="204"/>
      <c r="BM277" s="204"/>
      <c r="BN277" s="204"/>
      <c r="BO277" s="204"/>
      <c r="BP277" s="204"/>
      <c r="BQ277" s="204"/>
      <c r="BR277" s="204"/>
      <c r="BS277" s="204"/>
      <c r="BT277" s="204"/>
      <c r="BU277" s="204"/>
      <c r="BV277" s="205"/>
      <c r="BW277" s="205"/>
      <c r="BX277" s="205"/>
      <c r="BY277" s="204"/>
      <c r="BZ277" s="204"/>
      <c r="CA277" s="204"/>
      <c r="CB277" s="205"/>
      <c r="CC277" s="204"/>
      <c r="CD277" s="205"/>
      <c r="CE277" s="204"/>
      <c r="CF277" s="204"/>
      <c r="CG277" s="204"/>
      <c r="CH277" s="206"/>
      <c r="CI277" s="204"/>
      <c r="CJ277" s="204"/>
      <c r="CK277" s="204"/>
      <c r="CL277" s="204"/>
      <c r="CM277" s="204"/>
      <c r="CN277" s="206"/>
      <c r="CO277" s="204"/>
      <c r="CP277" s="204"/>
      <c r="CQ277" s="204"/>
      <c r="CR277" s="207"/>
      <c r="CS277" s="207"/>
      <c r="CT277" s="208"/>
      <c r="CU277" s="209"/>
      <c r="CV277" s="208"/>
      <c r="CW277" s="207"/>
      <c r="CX277" s="207"/>
      <c r="CY277" s="207"/>
      <c r="DG277" s="172"/>
    </row>
    <row r="278" spans="3:111">
      <c r="C278" s="192"/>
      <c r="D278" s="192"/>
      <c r="E278" s="192"/>
      <c r="F278" s="192"/>
      <c r="G278" s="193"/>
      <c r="H278" s="192"/>
      <c r="I278" s="192"/>
      <c r="J278" s="194"/>
      <c r="K278" s="195"/>
      <c r="L278" s="195"/>
      <c r="M278" s="196"/>
      <c r="N278" s="197"/>
      <c r="O278" s="196"/>
      <c r="P278" s="198"/>
      <c r="Q278" s="198"/>
      <c r="R278" s="199"/>
      <c r="S278" s="199"/>
      <c r="T278" s="198"/>
      <c r="U278" s="199"/>
      <c r="V278" s="199"/>
      <c r="W278" s="199"/>
      <c r="X278" s="198"/>
      <c r="Y278" s="200"/>
      <c r="Z278" s="198"/>
      <c r="AA278" s="198"/>
      <c r="AB278" s="199"/>
      <c r="AC278" s="199"/>
      <c r="AD278" s="201"/>
      <c r="AE278" s="202"/>
      <c r="AF278" s="202"/>
      <c r="AG278" s="203"/>
      <c r="AH278" s="203"/>
      <c r="AI278" s="203"/>
      <c r="AJ278" s="203"/>
      <c r="AK278" s="203"/>
      <c r="AL278" s="203"/>
      <c r="AM278" s="203"/>
      <c r="AN278" s="203"/>
      <c r="AO278" s="203"/>
      <c r="AP278" s="203"/>
      <c r="AQ278" s="203"/>
      <c r="AR278" s="203"/>
      <c r="AS278" s="203"/>
      <c r="AT278" s="203"/>
      <c r="AU278" s="203"/>
      <c r="AV278" s="203"/>
      <c r="AW278" s="203"/>
      <c r="AX278" s="203"/>
      <c r="AY278" s="203"/>
      <c r="AZ278" s="203"/>
      <c r="BA278" s="203"/>
      <c r="BB278" s="204"/>
      <c r="BC278" s="204"/>
      <c r="BD278" s="204"/>
      <c r="BE278" s="204"/>
      <c r="BF278" s="204"/>
      <c r="BG278" s="204"/>
      <c r="BH278" s="204"/>
      <c r="BI278" s="204"/>
      <c r="BJ278" s="204"/>
      <c r="BK278" s="204"/>
      <c r="BL278" s="204"/>
      <c r="BM278" s="204"/>
      <c r="BN278" s="204"/>
      <c r="BO278" s="204"/>
      <c r="BP278" s="204"/>
      <c r="BQ278" s="204"/>
      <c r="BR278" s="204"/>
      <c r="BS278" s="204"/>
      <c r="BT278" s="204"/>
      <c r="BU278" s="204"/>
      <c r="BV278" s="205"/>
      <c r="BW278" s="205"/>
      <c r="BX278" s="205"/>
      <c r="BY278" s="204"/>
      <c r="BZ278" s="204"/>
      <c r="CA278" s="204"/>
      <c r="CB278" s="205"/>
      <c r="CC278" s="204"/>
      <c r="CD278" s="205"/>
      <c r="CE278" s="204"/>
      <c r="CF278" s="204"/>
      <c r="CG278" s="204"/>
      <c r="CH278" s="206"/>
      <c r="CI278" s="204"/>
      <c r="CJ278" s="204"/>
      <c r="CK278" s="204"/>
      <c r="CL278" s="204"/>
      <c r="CM278" s="204"/>
      <c r="CN278" s="206"/>
      <c r="CO278" s="204"/>
      <c r="CP278" s="204"/>
      <c r="CQ278" s="204"/>
      <c r="CR278" s="207"/>
      <c r="CS278" s="207"/>
      <c r="CT278" s="208"/>
      <c r="CU278" s="209"/>
      <c r="CV278" s="208"/>
      <c r="CW278" s="207"/>
      <c r="CX278" s="207"/>
      <c r="CY278" s="207"/>
      <c r="DG278" s="172"/>
    </row>
    <row r="279" spans="3:111">
      <c r="C279" s="192"/>
      <c r="D279" s="192"/>
      <c r="E279" s="192"/>
      <c r="F279" s="192"/>
      <c r="G279" s="193"/>
      <c r="H279" s="192"/>
      <c r="I279" s="192"/>
      <c r="J279" s="194"/>
      <c r="K279" s="195"/>
      <c r="L279" s="195"/>
      <c r="M279" s="196"/>
      <c r="N279" s="197"/>
      <c r="O279" s="196"/>
      <c r="P279" s="198"/>
      <c r="Q279" s="198"/>
      <c r="R279" s="199"/>
      <c r="S279" s="199"/>
      <c r="T279" s="198"/>
      <c r="U279" s="199"/>
      <c r="V279" s="199"/>
      <c r="W279" s="199"/>
      <c r="X279" s="198"/>
      <c r="Y279" s="200"/>
      <c r="Z279" s="198"/>
      <c r="AA279" s="198"/>
      <c r="AB279" s="199"/>
      <c r="AC279" s="199"/>
      <c r="AD279" s="201"/>
      <c r="AE279" s="202"/>
      <c r="AF279" s="202"/>
      <c r="AG279" s="203"/>
      <c r="AH279" s="203"/>
      <c r="AI279" s="203"/>
      <c r="AJ279" s="203"/>
      <c r="AK279" s="203"/>
      <c r="AL279" s="203"/>
      <c r="AM279" s="203"/>
      <c r="AN279" s="203"/>
      <c r="AO279" s="203"/>
      <c r="AP279" s="203"/>
      <c r="AQ279" s="203"/>
      <c r="AR279" s="203"/>
      <c r="AS279" s="203"/>
      <c r="AT279" s="203"/>
      <c r="AU279" s="203"/>
      <c r="AV279" s="203"/>
      <c r="AW279" s="203"/>
      <c r="AX279" s="203"/>
      <c r="AY279" s="203"/>
      <c r="AZ279" s="203"/>
      <c r="BA279" s="203"/>
      <c r="BB279" s="204"/>
      <c r="BC279" s="204"/>
      <c r="BD279" s="204"/>
      <c r="BE279" s="204"/>
      <c r="BF279" s="204"/>
      <c r="BG279" s="204"/>
      <c r="BH279" s="204"/>
      <c r="BI279" s="204"/>
      <c r="BJ279" s="204"/>
      <c r="BK279" s="204"/>
      <c r="BL279" s="204"/>
      <c r="BM279" s="204"/>
      <c r="BN279" s="204"/>
      <c r="BO279" s="204"/>
      <c r="BP279" s="204"/>
      <c r="BQ279" s="204"/>
      <c r="BR279" s="204"/>
      <c r="BS279" s="204"/>
      <c r="BT279" s="204"/>
      <c r="BU279" s="204"/>
      <c r="BV279" s="205"/>
      <c r="BW279" s="205"/>
      <c r="BX279" s="205"/>
      <c r="BY279" s="204"/>
      <c r="BZ279" s="204"/>
      <c r="CA279" s="204"/>
      <c r="CB279" s="205"/>
      <c r="CC279" s="204"/>
      <c r="CD279" s="205"/>
      <c r="CE279" s="204"/>
      <c r="CF279" s="204"/>
      <c r="CG279" s="204"/>
      <c r="CH279" s="206"/>
      <c r="CI279" s="204"/>
      <c r="CJ279" s="204"/>
      <c r="CK279" s="204"/>
      <c r="CL279" s="204"/>
      <c r="CM279" s="204"/>
      <c r="CN279" s="206"/>
      <c r="CO279" s="204"/>
      <c r="CP279" s="204"/>
      <c r="CQ279" s="204"/>
      <c r="CR279" s="207"/>
      <c r="CS279" s="207"/>
      <c r="CT279" s="208"/>
      <c r="CU279" s="209"/>
      <c r="CV279" s="208"/>
      <c r="CW279" s="207"/>
      <c r="CX279" s="207"/>
      <c r="CY279" s="207"/>
      <c r="DG279" s="172"/>
    </row>
    <row r="280" spans="3:111">
      <c r="C280" s="192"/>
      <c r="D280" s="192"/>
      <c r="E280" s="192"/>
      <c r="F280" s="192"/>
      <c r="G280" s="193"/>
      <c r="H280" s="192"/>
      <c r="I280" s="192"/>
      <c r="J280" s="194"/>
      <c r="K280" s="195"/>
      <c r="L280" s="195"/>
      <c r="M280" s="196"/>
      <c r="N280" s="197"/>
      <c r="O280" s="196"/>
      <c r="P280" s="198"/>
      <c r="Q280" s="198"/>
      <c r="R280" s="199"/>
      <c r="S280" s="199"/>
      <c r="T280" s="198"/>
      <c r="U280" s="199"/>
      <c r="V280" s="199"/>
      <c r="W280" s="199"/>
      <c r="X280" s="198"/>
      <c r="Y280" s="200"/>
      <c r="Z280" s="198"/>
      <c r="AA280" s="198"/>
      <c r="AB280" s="199"/>
      <c r="AC280" s="199"/>
      <c r="AD280" s="201"/>
      <c r="AE280" s="202"/>
      <c r="AF280" s="202"/>
      <c r="AG280" s="203"/>
      <c r="AH280" s="203"/>
      <c r="AI280" s="203"/>
      <c r="AJ280" s="203"/>
      <c r="AK280" s="203"/>
      <c r="AL280" s="203"/>
      <c r="AM280" s="203"/>
      <c r="AN280" s="203"/>
      <c r="AO280" s="203"/>
      <c r="AP280" s="203"/>
      <c r="AQ280" s="203"/>
      <c r="AR280" s="203"/>
      <c r="AS280" s="203"/>
      <c r="AT280" s="203"/>
      <c r="AU280" s="203"/>
      <c r="AV280" s="203"/>
      <c r="AW280" s="203"/>
      <c r="AX280" s="203"/>
      <c r="AY280" s="203"/>
      <c r="AZ280" s="203"/>
      <c r="BA280" s="203"/>
      <c r="BB280" s="204"/>
      <c r="BC280" s="204"/>
      <c r="BD280" s="204"/>
      <c r="BE280" s="204"/>
      <c r="BF280" s="204"/>
      <c r="BG280" s="204"/>
      <c r="BH280" s="204"/>
      <c r="BI280" s="204"/>
      <c r="BJ280" s="204"/>
      <c r="BK280" s="204"/>
      <c r="BL280" s="204"/>
      <c r="BM280" s="204"/>
      <c r="BN280" s="204"/>
      <c r="BO280" s="204"/>
      <c r="BP280" s="204"/>
      <c r="BQ280" s="204"/>
      <c r="BR280" s="204"/>
      <c r="BS280" s="204"/>
      <c r="BT280" s="204"/>
      <c r="BU280" s="204"/>
      <c r="BV280" s="205"/>
      <c r="BW280" s="205"/>
      <c r="BX280" s="205"/>
      <c r="BY280" s="204"/>
      <c r="BZ280" s="204"/>
      <c r="CA280" s="204"/>
      <c r="CB280" s="205"/>
      <c r="CC280" s="204"/>
      <c r="CD280" s="205"/>
      <c r="CE280" s="204"/>
      <c r="CF280" s="204"/>
      <c r="CG280" s="204"/>
      <c r="CH280" s="206"/>
      <c r="CI280" s="204"/>
      <c r="CJ280" s="204"/>
      <c r="CK280" s="204"/>
      <c r="CL280" s="204"/>
      <c r="CM280" s="204"/>
      <c r="CN280" s="206"/>
      <c r="CO280" s="204"/>
      <c r="CP280" s="204"/>
      <c r="CQ280" s="204"/>
      <c r="CR280" s="207"/>
      <c r="CS280" s="207"/>
      <c r="CT280" s="208"/>
      <c r="CU280" s="209"/>
      <c r="CV280" s="208"/>
      <c r="CW280" s="207"/>
      <c r="CX280" s="207"/>
      <c r="CY280" s="207"/>
      <c r="DG280" s="172"/>
    </row>
    <row r="281" spans="3:111">
      <c r="C281" s="192"/>
      <c r="D281" s="192"/>
      <c r="E281" s="192"/>
      <c r="F281" s="192"/>
      <c r="G281" s="193"/>
      <c r="H281" s="192"/>
      <c r="I281" s="192"/>
      <c r="J281" s="194"/>
      <c r="K281" s="195"/>
      <c r="L281" s="195"/>
      <c r="M281" s="196"/>
      <c r="N281" s="197"/>
      <c r="O281" s="196"/>
      <c r="P281" s="198"/>
      <c r="Q281" s="198"/>
      <c r="R281" s="199"/>
      <c r="S281" s="199"/>
      <c r="T281" s="198"/>
      <c r="U281" s="199"/>
      <c r="V281" s="199"/>
      <c r="W281" s="199"/>
      <c r="X281" s="198"/>
      <c r="Y281" s="200"/>
      <c r="Z281" s="198"/>
      <c r="AA281" s="198"/>
      <c r="AB281" s="199"/>
      <c r="AC281" s="199"/>
      <c r="AD281" s="201"/>
      <c r="AE281" s="202"/>
      <c r="AF281" s="202"/>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c r="BA281" s="203"/>
      <c r="BB281" s="204"/>
      <c r="BC281" s="204"/>
      <c r="BD281" s="204"/>
      <c r="BE281" s="204"/>
      <c r="BF281" s="204"/>
      <c r="BG281" s="204"/>
      <c r="BH281" s="204"/>
      <c r="BI281" s="204"/>
      <c r="BJ281" s="204"/>
      <c r="BK281" s="204"/>
      <c r="BL281" s="204"/>
      <c r="BM281" s="204"/>
      <c r="BN281" s="204"/>
      <c r="BO281" s="204"/>
      <c r="BP281" s="204"/>
      <c r="BQ281" s="204"/>
      <c r="BR281" s="204"/>
      <c r="BS281" s="204"/>
      <c r="BT281" s="204"/>
      <c r="BU281" s="204"/>
      <c r="BV281" s="205"/>
      <c r="BW281" s="205"/>
      <c r="BX281" s="205"/>
      <c r="BY281" s="204"/>
      <c r="BZ281" s="204"/>
      <c r="CA281" s="204"/>
      <c r="CB281" s="205"/>
      <c r="CC281" s="204"/>
      <c r="CD281" s="205"/>
      <c r="CE281" s="204"/>
      <c r="CF281" s="204"/>
      <c r="CG281" s="204"/>
      <c r="CH281" s="206"/>
      <c r="CI281" s="204"/>
      <c r="CJ281" s="204"/>
      <c r="CK281" s="204"/>
      <c r="CL281" s="204"/>
      <c r="CM281" s="204"/>
      <c r="CN281" s="206"/>
      <c r="CO281" s="204"/>
      <c r="CP281" s="204"/>
      <c r="CQ281" s="204"/>
      <c r="CR281" s="207"/>
      <c r="CS281" s="207"/>
      <c r="CT281" s="208"/>
      <c r="CU281" s="209"/>
      <c r="CV281" s="208"/>
      <c r="CW281" s="207"/>
      <c r="CX281" s="207"/>
      <c r="CY281" s="207"/>
      <c r="DG281" s="172"/>
    </row>
    <row r="282" spans="3:111">
      <c r="C282" s="192"/>
      <c r="D282" s="192"/>
      <c r="E282" s="192"/>
      <c r="F282" s="192"/>
      <c r="G282" s="193"/>
      <c r="H282" s="192"/>
      <c r="I282" s="192"/>
      <c r="J282" s="194"/>
      <c r="K282" s="195"/>
      <c r="L282" s="195"/>
      <c r="M282" s="196"/>
      <c r="N282" s="197"/>
      <c r="O282" s="196"/>
      <c r="P282" s="198"/>
      <c r="Q282" s="198"/>
      <c r="R282" s="199"/>
      <c r="S282" s="199"/>
      <c r="T282" s="198"/>
      <c r="U282" s="199"/>
      <c r="V282" s="199"/>
      <c r="W282" s="199"/>
      <c r="X282" s="198"/>
      <c r="Y282" s="200"/>
      <c r="Z282" s="198"/>
      <c r="AA282" s="198"/>
      <c r="AB282" s="199"/>
      <c r="AC282" s="199"/>
      <c r="AD282" s="201"/>
      <c r="AE282" s="202"/>
      <c r="AF282" s="202"/>
      <c r="AG282" s="203"/>
      <c r="AH282" s="203"/>
      <c r="AI282" s="203"/>
      <c r="AJ282" s="203"/>
      <c r="AK282" s="203"/>
      <c r="AL282" s="203"/>
      <c r="AM282" s="203"/>
      <c r="AN282" s="203"/>
      <c r="AO282" s="203"/>
      <c r="AP282" s="203"/>
      <c r="AQ282" s="203"/>
      <c r="AR282" s="203"/>
      <c r="AS282" s="203"/>
      <c r="AT282" s="203"/>
      <c r="AU282" s="203"/>
      <c r="AV282" s="203"/>
      <c r="AW282" s="203"/>
      <c r="AX282" s="203"/>
      <c r="AY282" s="203"/>
      <c r="AZ282" s="203"/>
      <c r="BA282" s="203"/>
      <c r="BB282" s="204"/>
      <c r="BC282" s="204"/>
      <c r="BD282" s="204"/>
      <c r="BE282" s="204"/>
      <c r="BF282" s="204"/>
      <c r="BG282" s="204"/>
      <c r="BH282" s="204"/>
      <c r="BI282" s="204"/>
      <c r="BJ282" s="204"/>
      <c r="BK282" s="204"/>
      <c r="BL282" s="204"/>
      <c r="BM282" s="204"/>
      <c r="BN282" s="204"/>
      <c r="BO282" s="204"/>
      <c r="BP282" s="204"/>
      <c r="BQ282" s="204"/>
      <c r="BR282" s="204"/>
      <c r="BS282" s="204"/>
      <c r="BT282" s="204"/>
      <c r="BU282" s="204"/>
      <c r="BV282" s="205"/>
      <c r="BW282" s="205"/>
      <c r="BX282" s="205"/>
      <c r="BY282" s="204"/>
      <c r="BZ282" s="204"/>
      <c r="CA282" s="204"/>
      <c r="CB282" s="205"/>
      <c r="CC282" s="204"/>
      <c r="CD282" s="205"/>
      <c r="CE282" s="204"/>
      <c r="CF282" s="204"/>
      <c r="CG282" s="204"/>
      <c r="CH282" s="206"/>
      <c r="CI282" s="204"/>
      <c r="CJ282" s="204"/>
      <c r="CK282" s="204"/>
      <c r="CL282" s="204"/>
      <c r="CM282" s="204"/>
      <c r="CN282" s="206"/>
      <c r="CO282" s="204"/>
      <c r="CP282" s="204"/>
      <c r="CQ282" s="204"/>
      <c r="CR282" s="207"/>
      <c r="CS282" s="207"/>
      <c r="CT282" s="208"/>
      <c r="CU282" s="209"/>
      <c r="CV282" s="208"/>
      <c r="CW282" s="207"/>
      <c r="CX282" s="207"/>
      <c r="CY282" s="207"/>
      <c r="DG282" s="172"/>
    </row>
    <row r="283" spans="3:111">
      <c r="C283" s="192"/>
      <c r="D283" s="192"/>
      <c r="E283" s="192"/>
      <c r="F283" s="192"/>
      <c r="G283" s="193"/>
      <c r="H283" s="192"/>
      <c r="I283" s="192"/>
      <c r="J283" s="194"/>
      <c r="K283" s="195"/>
      <c r="L283" s="195"/>
      <c r="M283" s="196"/>
      <c r="N283" s="197"/>
      <c r="O283" s="196"/>
      <c r="P283" s="198"/>
      <c r="Q283" s="198"/>
      <c r="R283" s="199"/>
      <c r="S283" s="199"/>
      <c r="T283" s="198"/>
      <c r="U283" s="199"/>
      <c r="V283" s="199"/>
      <c r="W283" s="199"/>
      <c r="X283" s="198"/>
      <c r="Y283" s="200"/>
      <c r="Z283" s="198"/>
      <c r="AA283" s="198"/>
      <c r="AB283" s="199"/>
      <c r="AC283" s="199"/>
      <c r="AD283" s="201"/>
      <c r="AE283" s="202"/>
      <c r="AF283" s="202"/>
      <c r="AG283" s="203"/>
      <c r="AH283" s="203"/>
      <c r="AI283" s="203"/>
      <c r="AJ283" s="203"/>
      <c r="AK283" s="203"/>
      <c r="AL283" s="203"/>
      <c r="AM283" s="203"/>
      <c r="AN283" s="203"/>
      <c r="AO283" s="203"/>
      <c r="AP283" s="203"/>
      <c r="AQ283" s="203"/>
      <c r="AR283" s="203"/>
      <c r="AS283" s="203"/>
      <c r="AT283" s="203"/>
      <c r="AU283" s="203"/>
      <c r="AV283" s="203"/>
      <c r="AW283" s="203"/>
      <c r="AX283" s="203"/>
      <c r="AY283" s="203"/>
      <c r="AZ283" s="203"/>
      <c r="BA283" s="203"/>
      <c r="BB283" s="204"/>
      <c r="BC283" s="204"/>
      <c r="BD283" s="204"/>
      <c r="BE283" s="204"/>
      <c r="BF283" s="204"/>
      <c r="BG283" s="204"/>
      <c r="BH283" s="204"/>
      <c r="BI283" s="204"/>
      <c r="BJ283" s="204"/>
      <c r="BK283" s="204"/>
      <c r="BL283" s="204"/>
      <c r="BM283" s="204"/>
      <c r="BN283" s="204"/>
      <c r="BO283" s="204"/>
      <c r="BP283" s="204"/>
      <c r="BQ283" s="204"/>
      <c r="BR283" s="204"/>
      <c r="BS283" s="204"/>
      <c r="BT283" s="204"/>
      <c r="BU283" s="204"/>
      <c r="BV283" s="205"/>
      <c r="BW283" s="205"/>
      <c r="BX283" s="205"/>
      <c r="BY283" s="204"/>
      <c r="BZ283" s="204"/>
      <c r="CA283" s="204"/>
      <c r="CB283" s="205"/>
      <c r="CC283" s="204"/>
      <c r="CD283" s="205"/>
      <c r="CE283" s="204"/>
      <c r="CF283" s="204"/>
      <c r="CG283" s="204"/>
      <c r="CH283" s="206"/>
      <c r="CI283" s="204"/>
      <c r="CJ283" s="204"/>
      <c r="CK283" s="204"/>
      <c r="CL283" s="204"/>
      <c r="CM283" s="204"/>
      <c r="CN283" s="206"/>
      <c r="CO283" s="204"/>
      <c r="CP283" s="204"/>
      <c r="CQ283" s="204"/>
      <c r="CR283" s="207"/>
      <c r="CS283" s="207"/>
      <c r="CT283" s="208"/>
      <c r="CU283" s="209"/>
      <c r="CV283" s="208"/>
      <c r="CW283" s="207"/>
      <c r="CX283" s="207"/>
      <c r="CY283" s="207"/>
      <c r="DG283" s="172"/>
    </row>
    <row r="284" spans="3:111">
      <c r="C284" s="192"/>
      <c r="D284" s="192"/>
      <c r="E284" s="192"/>
      <c r="F284" s="192"/>
      <c r="G284" s="193"/>
      <c r="H284" s="192"/>
      <c r="I284" s="192"/>
      <c r="J284" s="194"/>
      <c r="K284" s="195"/>
      <c r="L284" s="195"/>
      <c r="M284" s="196"/>
      <c r="N284" s="197"/>
      <c r="O284" s="196"/>
      <c r="P284" s="198"/>
      <c r="Q284" s="198"/>
      <c r="R284" s="199"/>
      <c r="S284" s="199"/>
      <c r="T284" s="198"/>
      <c r="U284" s="199"/>
      <c r="V284" s="199"/>
      <c r="W284" s="199"/>
      <c r="X284" s="198"/>
      <c r="Y284" s="200"/>
      <c r="Z284" s="198"/>
      <c r="AA284" s="198"/>
      <c r="AB284" s="199"/>
      <c r="AC284" s="199"/>
      <c r="AD284" s="201"/>
      <c r="AE284" s="202"/>
      <c r="AF284" s="202"/>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4"/>
      <c r="BC284" s="204"/>
      <c r="BD284" s="204"/>
      <c r="BE284" s="204"/>
      <c r="BF284" s="204"/>
      <c r="BG284" s="204"/>
      <c r="BH284" s="204"/>
      <c r="BI284" s="204"/>
      <c r="BJ284" s="204"/>
      <c r="BK284" s="204"/>
      <c r="BL284" s="204"/>
      <c r="BM284" s="204"/>
      <c r="BN284" s="204"/>
      <c r="BO284" s="204"/>
      <c r="BP284" s="204"/>
      <c r="BQ284" s="204"/>
      <c r="BR284" s="204"/>
      <c r="BS284" s="204"/>
      <c r="BT284" s="204"/>
      <c r="BU284" s="204"/>
      <c r="BV284" s="205"/>
      <c r="BW284" s="205"/>
      <c r="BX284" s="205"/>
      <c r="BY284" s="204"/>
      <c r="BZ284" s="204"/>
      <c r="CA284" s="204"/>
      <c r="CB284" s="205"/>
      <c r="CC284" s="204"/>
      <c r="CD284" s="205"/>
      <c r="CE284" s="204"/>
      <c r="CF284" s="204"/>
      <c r="CG284" s="204"/>
      <c r="CH284" s="206"/>
      <c r="CI284" s="204"/>
      <c r="CJ284" s="204"/>
      <c r="CK284" s="204"/>
      <c r="CL284" s="204"/>
      <c r="CM284" s="204"/>
      <c r="CN284" s="206"/>
      <c r="CO284" s="204"/>
      <c r="CP284" s="204"/>
      <c r="CQ284" s="204"/>
      <c r="CR284" s="207"/>
      <c r="CS284" s="207"/>
      <c r="CT284" s="208"/>
      <c r="CU284" s="209"/>
      <c r="CV284" s="208"/>
      <c r="CW284" s="207"/>
      <c r="CX284" s="207"/>
      <c r="CY284" s="207"/>
      <c r="DG284" s="172"/>
    </row>
    <row r="285" spans="3:111">
      <c r="C285" s="192"/>
      <c r="D285" s="192"/>
      <c r="E285" s="192"/>
      <c r="F285" s="192"/>
      <c r="G285" s="193"/>
      <c r="H285" s="192"/>
      <c r="I285" s="192"/>
      <c r="J285" s="194"/>
      <c r="K285" s="195"/>
      <c r="L285" s="195"/>
      <c r="M285" s="196"/>
      <c r="N285" s="197"/>
      <c r="O285" s="196"/>
      <c r="P285" s="198"/>
      <c r="Q285" s="198"/>
      <c r="R285" s="199"/>
      <c r="S285" s="199"/>
      <c r="T285" s="198"/>
      <c r="U285" s="199"/>
      <c r="V285" s="199"/>
      <c r="W285" s="199"/>
      <c r="X285" s="198"/>
      <c r="Y285" s="200"/>
      <c r="Z285" s="198"/>
      <c r="AA285" s="198"/>
      <c r="AB285" s="199"/>
      <c r="AC285" s="199"/>
      <c r="AD285" s="201"/>
      <c r="AE285" s="202"/>
      <c r="AF285" s="202"/>
      <c r="AG285" s="203"/>
      <c r="AH285" s="203"/>
      <c r="AI285" s="203"/>
      <c r="AJ285" s="203"/>
      <c r="AK285" s="203"/>
      <c r="AL285" s="203"/>
      <c r="AM285" s="203"/>
      <c r="AN285" s="203"/>
      <c r="AO285" s="203"/>
      <c r="AP285" s="203"/>
      <c r="AQ285" s="203"/>
      <c r="AR285" s="203"/>
      <c r="AS285" s="203"/>
      <c r="AT285" s="203"/>
      <c r="AU285" s="203"/>
      <c r="AV285" s="203"/>
      <c r="AW285" s="203"/>
      <c r="AX285" s="203"/>
      <c r="AY285" s="203"/>
      <c r="AZ285" s="203"/>
      <c r="BA285" s="203"/>
      <c r="BB285" s="204"/>
      <c r="BC285" s="204"/>
      <c r="BD285" s="204"/>
      <c r="BE285" s="204"/>
      <c r="BF285" s="204"/>
      <c r="BG285" s="204"/>
      <c r="BH285" s="204"/>
      <c r="BI285" s="204"/>
      <c r="BJ285" s="204"/>
      <c r="BK285" s="204"/>
      <c r="BL285" s="204"/>
      <c r="BM285" s="204"/>
      <c r="BN285" s="204"/>
      <c r="BO285" s="204"/>
      <c r="BP285" s="204"/>
      <c r="BQ285" s="204"/>
      <c r="BR285" s="204"/>
      <c r="BS285" s="204"/>
      <c r="BT285" s="204"/>
      <c r="BU285" s="204"/>
      <c r="BV285" s="205"/>
      <c r="BW285" s="205"/>
      <c r="BX285" s="205"/>
      <c r="BY285" s="204"/>
      <c r="BZ285" s="204"/>
      <c r="CA285" s="204"/>
      <c r="CB285" s="205"/>
      <c r="CC285" s="204"/>
      <c r="CD285" s="205"/>
      <c r="CE285" s="204"/>
      <c r="CF285" s="204"/>
      <c r="CG285" s="204"/>
      <c r="CH285" s="206"/>
      <c r="CI285" s="204"/>
      <c r="CJ285" s="204"/>
      <c r="CK285" s="204"/>
      <c r="CL285" s="204"/>
      <c r="CM285" s="204"/>
      <c r="CN285" s="206"/>
      <c r="CO285" s="204"/>
      <c r="CP285" s="204"/>
      <c r="CQ285" s="204"/>
      <c r="CR285" s="207"/>
      <c r="CS285" s="207"/>
      <c r="CT285" s="208"/>
      <c r="CU285" s="209"/>
      <c r="CV285" s="208"/>
      <c r="CW285" s="207"/>
      <c r="CX285" s="207"/>
      <c r="CY285" s="207"/>
      <c r="DG285" s="172"/>
    </row>
    <row r="286" spans="3:111">
      <c r="C286" s="192"/>
      <c r="D286" s="192"/>
      <c r="E286" s="192"/>
      <c r="F286" s="192"/>
      <c r="G286" s="193"/>
      <c r="H286" s="192"/>
      <c r="I286" s="192"/>
      <c r="J286" s="194"/>
      <c r="K286" s="195"/>
      <c r="L286" s="195"/>
      <c r="M286" s="196"/>
      <c r="N286" s="197"/>
      <c r="O286" s="196"/>
      <c r="P286" s="198"/>
      <c r="Q286" s="198"/>
      <c r="R286" s="199"/>
      <c r="S286" s="199"/>
      <c r="T286" s="198"/>
      <c r="U286" s="199"/>
      <c r="V286" s="199"/>
      <c r="W286" s="199"/>
      <c r="X286" s="198"/>
      <c r="Y286" s="200"/>
      <c r="Z286" s="198"/>
      <c r="AA286" s="198"/>
      <c r="AB286" s="199"/>
      <c r="AC286" s="199"/>
      <c r="AD286" s="201"/>
      <c r="AE286" s="202"/>
      <c r="AF286" s="202"/>
      <c r="AG286" s="203"/>
      <c r="AH286" s="203"/>
      <c r="AI286" s="203"/>
      <c r="AJ286" s="203"/>
      <c r="AK286" s="203"/>
      <c r="AL286" s="203"/>
      <c r="AM286" s="203"/>
      <c r="AN286" s="203"/>
      <c r="AO286" s="203"/>
      <c r="AP286" s="203"/>
      <c r="AQ286" s="203"/>
      <c r="AR286" s="203"/>
      <c r="AS286" s="203"/>
      <c r="AT286" s="203"/>
      <c r="AU286" s="203"/>
      <c r="AV286" s="203"/>
      <c r="AW286" s="203"/>
      <c r="AX286" s="203"/>
      <c r="AY286" s="203"/>
      <c r="AZ286" s="203"/>
      <c r="BA286" s="203"/>
      <c r="BB286" s="204"/>
      <c r="BC286" s="204"/>
      <c r="BD286" s="204"/>
      <c r="BE286" s="204"/>
      <c r="BF286" s="204"/>
      <c r="BG286" s="204"/>
      <c r="BH286" s="204"/>
      <c r="BI286" s="204"/>
      <c r="BJ286" s="204"/>
      <c r="BK286" s="204"/>
      <c r="BL286" s="204"/>
      <c r="BM286" s="204"/>
      <c r="BN286" s="204"/>
      <c r="BO286" s="204"/>
      <c r="BP286" s="204"/>
      <c r="BQ286" s="204"/>
      <c r="BR286" s="204"/>
      <c r="BS286" s="204"/>
      <c r="BT286" s="204"/>
      <c r="BU286" s="204"/>
      <c r="BV286" s="205"/>
      <c r="BW286" s="205"/>
      <c r="BX286" s="205"/>
      <c r="BY286" s="204"/>
      <c r="BZ286" s="204"/>
      <c r="CA286" s="204"/>
      <c r="CB286" s="205"/>
      <c r="CC286" s="204"/>
      <c r="CD286" s="205"/>
      <c r="CE286" s="204"/>
      <c r="CF286" s="204"/>
      <c r="CG286" s="204"/>
      <c r="CH286" s="206"/>
      <c r="CI286" s="204"/>
      <c r="CJ286" s="204"/>
      <c r="CK286" s="204"/>
      <c r="CL286" s="204"/>
      <c r="CM286" s="204"/>
      <c r="CN286" s="206"/>
      <c r="CO286" s="204"/>
      <c r="CP286" s="204"/>
      <c r="CQ286" s="204"/>
      <c r="CR286" s="207"/>
      <c r="CS286" s="207"/>
      <c r="CT286" s="208"/>
      <c r="CU286" s="209"/>
      <c r="CV286" s="208"/>
      <c r="CW286" s="207"/>
      <c r="CX286" s="207"/>
      <c r="CY286" s="207"/>
      <c r="DG286" s="172"/>
    </row>
    <row r="287" spans="3:111">
      <c r="C287" s="192"/>
      <c r="D287" s="192"/>
      <c r="E287" s="192"/>
      <c r="F287" s="192"/>
      <c r="G287" s="193"/>
      <c r="H287" s="192"/>
      <c r="I287" s="192"/>
      <c r="J287" s="194"/>
      <c r="K287" s="195"/>
      <c r="L287" s="195"/>
      <c r="M287" s="196"/>
      <c r="N287" s="197"/>
      <c r="O287" s="196"/>
      <c r="P287" s="198"/>
      <c r="Q287" s="198"/>
      <c r="R287" s="199"/>
      <c r="S287" s="199"/>
      <c r="T287" s="198"/>
      <c r="U287" s="199"/>
      <c r="V287" s="199"/>
      <c r="W287" s="199"/>
      <c r="X287" s="198"/>
      <c r="Y287" s="200"/>
      <c r="Z287" s="198"/>
      <c r="AA287" s="198"/>
      <c r="AB287" s="199"/>
      <c r="AC287" s="199"/>
      <c r="AD287" s="201"/>
      <c r="AE287" s="202"/>
      <c r="AF287" s="202"/>
      <c r="AG287" s="203"/>
      <c r="AH287" s="203"/>
      <c r="AI287" s="203"/>
      <c r="AJ287" s="203"/>
      <c r="AK287" s="203"/>
      <c r="AL287" s="203"/>
      <c r="AM287" s="203"/>
      <c r="AN287" s="203"/>
      <c r="AO287" s="203"/>
      <c r="AP287" s="203"/>
      <c r="AQ287" s="203"/>
      <c r="AR287" s="203"/>
      <c r="AS287" s="203"/>
      <c r="AT287" s="203"/>
      <c r="AU287" s="203"/>
      <c r="AV287" s="203"/>
      <c r="AW287" s="203"/>
      <c r="AX287" s="203"/>
      <c r="AY287" s="203"/>
      <c r="AZ287" s="203"/>
      <c r="BA287" s="203"/>
      <c r="BB287" s="204"/>
      <c r="BC287" s="204"/>
      <c r="BD287" s="204"/>
      <c r="BE287" s="204"/>
      <c r="BF287" s="204"/>
      <c r="BG287" s="204"/>
      <c r="BH287" s="204"/>
      <c r="BI287" s="204"/>
      <c r="BJ287" s="204"/>
      <c r="BK287" s="204"/>
      <c r="BL287" s="204"/>
      <c r="BM287" s="204"/>
      <c r="BN287" s="204"/>
      <c r="BO287" s="204"/>
      <c r="BP287" s="204"/>
      <c r="BQ287" s="204"/>
      <c r="BR287" s="204"/>
      <c r="BS287" s="204"/>
      <c r="BT287" s="204"/>
      <c r="BU287" s="204"/>
      <c r="BV287" s="205"/>
      <c r="BW287" s="205"/>
      <c r="BX287" s="205"/>
      <c r="BY287" s="204"/>
      <c r="BZ287" s="204"/>
      <c r="CA287" s="204"/>
      <c r="CB287" s="205"/>
      <c r="CC287" s="204"/>
      <c r="CD287" s="205"/>
      <c r="CE287" s="204"/>
      <c r="CF287" s="204"/>
      <c r="CG287" s="204"/>
      <c r="CH287" s="206"/>
      <c r="CI287" s="204"/>
      <c r="CJ287" s="204"/>
      <c r="CK287" s="204"/>
      <c r="CL287" s="204"/>
      <c r="CM287" s="204"/>
      <c r="CN287" s="206"/>
      <c r="CO287" s="204"/>
      <c r="CP287" s="204"/>
      <c r="CQ287" s="204"/>
      <c r="CR287" s="207"/>
      <c r="CS287" s="207"/>
      <c r="CT287" s="208"/>
      <c r="CU287" s="209"/>
      <c r="CV287" s="208"/>
      <c r="CW287" s="207"/>
      <c r="CX287" s="207"/>
      <c r="CY287" s="207"/>
      <c r="DG287" s="172"/>
    </row>
    <row r="288" spans="3:111">
      <c r="C288" s="192"/>
      <c r="D288" s="192"/>
      <c r="E288" s="192"/>
      <c r="F288" s="192"/>
      <c r="G288" s="193"/>
      <c r="H288" s="192"/>
      <c r="I288" s="192"/>
      <c r="J288" s="194"/>
      <c r="K288" s="195"/>
      <c r="L288" s="195"/>
      <c r="M288" s="196"/>
      <c r="N288" s="197"/>
      <c r="O288" s="196"/>
      <c r="P288" s="198"/>
      <c r="Q288" s="198"/>
      <c r="R288" s="199"/>
      <c r="S288" s="199"/>
      <c r="T288" s="198"/>
      <c r="U288" s="199"/>
      <c r="V288" s="199"/>
      <c r="W288" s="199"/>
      <c r="X288" s="198"/>
      <c r="Y288" s="200"/>
      <c r="Z288" s="198"/>
      <c r="AA288" s="198"/>
      <c r="AB288" s="199"/>
      <c r="AC288" s="199"/>
      <c r="AD288" s="201"/>
      <c r="AE288" s="202"/>
      <c r="AF288" s="202"/>
      <c r="AG288" s="203"/>
      <c r="AH288" s="203"/>
      <c r="AI288" s="203"/>
      <c r="AJ288" s="203"/>
      <c r="AK288" s="203"/>
      <c r="AL288" s="203"/>
      <c r="AM288" s="203"/>
      <c r="AN288" s="203"/>
      <c r="AO288" s="203"/>
      <c r="AP288" s="203"/>
      <c r="AQ288" s="203"/>
      <c r="AR288" s="203"/>
      <c r="AS288" s="203"/>
      <c r="AT288" s="203"/>
      <c r="AU288" s="203"/>
      <c r="AV288" s="203"/>
      <c r="AW288" s="203"/>
      <c r="AX288" s="203"/>
      <c r="AY288" s="203"/>
      <c r="AZ288" s="203"/>
      <c r="BA288" s="203"/>
      <c r="BB288" s="204"/>
      <c r="BC288" s="204"/>
      <c r="BD288" s="204"/>
      <c r="BE288" s="204"/>
      <c r="BF288" s="204"/>
      <c r="BG288" s="204"/>
      <c r="BH288" s="204"/>
      <c r="BI288" s="204"/>
      <c r="BJ288" s="204"/>
      <c r="BK288" s="204"/>
      <c r="BL288" s="204"/>
      <c r="BM288" s="204"/>
      <c r="BN288" s="204"/>
      <c r="BO288" s="204"/>
      <c r="BP288" s="204"/>
      <c r="BQ288" s="204"/>
      <c r="BR288" s="204"/>
      <c r="BS288" s="204"/>
      <c r="BT288" s="204"/>
      <c r="BU288" s="204"/>
      <c r="BV288" s="205"/>
      <c r="BW288" s="205"/>
      <c r="BX288" s="205"/>
      <c r="BY288" s="204"/>
      <c r="BZ288" s="204"/>
      <c r="CA288" s="204"/>
      <c r="CB288" s="205"/>
      <c r="CC288" s="204"/>
      <c r="CD288" s="205"/>
      <c r="CE288" s="204"/>
      <c r="CF288" s="204"/>
      <c r="CG288" s="204"/>
      <c r="CH288" s="206"/>
      <c r="CI288" s="204"/>
      <c r="CJ288" s="204"/>
      <c r="CK288" s="204"/>
      <c r="CL288" s="204"/>
      <c r="CM288" s="204"/>
      <c r="CN288" s="206"/>
      <c r="CO288" s="204"/>
      <c r="CP288" s="204"/>
      <c r="CQ288" s="204"/>
      <c r="CR288" s="207"/>
      <c r="CS288" s="207"/>
      <c r="CT288" s="208"/>
      <c r="CU288" s="209"/>
      <c r="CV288" s="208"/>
      <c r="CW288" s="207"/>
      <c r="CX288" s="207"/>
      <c r="CY288" s="207"/>
      <c r="DG288" s="172"/>
    </row>
    <row r="289" spans="3:111">
      <c r="C289" s="192"/>
      <c r="D289" s="192"/>
      <c r="E289" s="192"/>
      <c r="F289" s="192"/>
      <c r="G289" s="193"/>
      <c r="H289" s="192"/>
      <c r="I289" s="192"/>
      <c r="J289" s="194"/>
      <c r="K289" s="195"/>
      <c r="L289" s="195"/>
      <c r="M289" s="196"/>
      <c r="N289" s="197"/>
      <c r="O289" s="196"/>
      <c r="P289" s="198"/>
      <c r="Q289" s="198"/>
      <c r="R289" s="199"/>
      <c r="S289" s="199"/>
      <c r="T289" s="198"/>
      <c r="U289" s="199"/>
      <c r="V289" s="199"/>
      <c r="W289" s="199"/>
      <c r="X289" s="198"/>
      <c r="Y289" s="200"/>
      <c r="Z289" s="198"/>
      <c r="AA289" s="198"/>
      <c r="AB289" s="199"/>
      <c r="AC289" s="199"/>
      <c r="AD289" s="201"/>
      <c r="AE289" s="202"/>
      <c r="AF289" s="202"/>
      <c r="AG289" s="203"/>
      <c r="AH289" s="203"/>
      <c r="AI289" s="203"/>
      <c r="AJ289" s="203"/>
      <c r="AK289" s="203"/>
      <c r="AL289" s="203"/>
      <c r="AM289" s="203"/>
      <c r="AN289" s="203"/>
      <c r="AO289" s="203"/>
      <c r="AP289" s="203"/>
      <c r="AQ289" s="203"/>
      <c r="AR289" s="203"/>
      <c r="AS289" s="203"/>
      <c r="AT289" s="203"/>
      <c r="AU289" s="203"/>
      <c r="AV289" s="203"/>
      <c r="AW289" s="203"/>
      <c r="AX289" s="203"/>
      <c r="AY289" s="203"/>
      <c r="AZ289" s="203"/>
      <c r="BA289" s="203"/>
      <c r="BB289" s="204"/>
      <c r="BC289" s="204"/>
      <c r="BD289" s="204"/>
      <c r="BE289" s="204"/>
      <c r="BF289" s="204"/>
      <c r="BG289" s="204"/>
      <c r="BH289" s="204"/>
      <c r="BI289" s="204"/>
      <c r="BJ289" s="204"/>
      <c r="BK289" s="204"/>
      <c r="BL289" s="204"/>
      <c r="BM289" s="204"/>
      <c r="BN289" s="204"/>
      <c r="BO289" s="204"/>
      <c r="BP289" s="204"/>
      <c r="BQ289" s="204"/>
      <c r="BR289" s="204"/>
      <c r="BS289" s="204"/>
      <c r="BT289" s="204"/>
      <c r="BU289" s="204"/>
      <c r="BV289" s="205"/>
      <c r="BW289" s="205"/>
      <c r="BX289" s="205"/>
      <c r="BY289" s="204"/>
      <c r="BZ289" s="204"/>
      <c r="CA289" s="204"/>
      <c r="CB289" s="205"/>
      <c r="CC289" s="204"/>
      <c r="CD289" s="205"/>
      <c r="CE289" s="204"/>
      <c r="CF289" s="204"/>
      <c r="CG289" s="204"/>
      <c r="CH289" s="206"/>
      <c r="CI289" s="204"/>
      <c r="CJ289" s="204"/>
      <c r="CK289" s="204"/>
      <c r="CL289" s="204"/>
      <c r="CM289" s="204"/>
      <c r="CN289" s="206"/>
      <c r="CO289" s="204"/>
      <c r="CP289" s="204"/>
      <c r="CQ289" s="204"/>
      <c r="CR289" s="207"/>
      <c r="CS289" s="207"/>
      <c r="CT289" s="208"/>
      <c r="CU289" s="209"/>
      <c r="CV289" s="208"/>
      <c r="CW289" s="207"/>
      <c r="CX289" s="207"/>
      <c r="CY289" s="207"/>
      <c r="DG289" s="172"/>
    </row>
    <row r="290" spans="3:111">
      <c r="C290" s="192"/>
      <c r="D290" s="192"/>
      <c r="E290" s="192"/>
      <c r="F290" s="192"/>
      <c r="G290" s="193"/>
      <c r="H290" s="192"/>
      <c r="I290" s="192"/>
      <c r="J290" s="194"/>
      <c r="K290" s="195"/>
      <c r="L290" s="195"/>
      <c r="M290" s="196"/>
      <c r="N290" s="197"/>
      <c r="O290" s="196"/>
      <c r="P290" s="198"/>
      <c r="Q290" s="198"/>
      <c r="R290" s="199"/>
      <c r="S290" s="199"/>
      <c r="T290" s="198"/>
      <c r="U290" s="199"/>
      <c r="V290" s="199"/>
      <c r="W290" s="199"/>
      <c r="X290" s="198"/>
      <c r="Y290" s="200"/>
      <c r="Z290" s="198"/>
      <c r="AA290" s="198"/>
      <c r="AB290" s="199"/>
      <c r="AC290" s="199"/>
      <c r="AD290" s="201"/>
      <c r="AE290" s="202"/>
      <c r="AF290" s="202"/>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c r="BA290" s="203"/>
      <c r="BB290" s="204"/>
      <c r="BC290" s="204"/>
      <c r="BD290" s="204"/>
      <c r="BE290" s="204"/>
      <c r="BF290" s="204"/>
      <c r="BG290" s="204"/>
      <c r="BH290" s="204"/>
      <c r="BI290" s="204"/>
      <c r="BJ290" s="204"/>
      <c r="BK290" s="204"/>
      <c r="BL290" s="204"/>
      <c r="BM290" s="204"/>
      <c r="BN290" s="204"/>
      <c r="BO290" s="204"/>
      <c r="BP290" s="204"/>
      <c r="BQ290" s="204"/>
      <c r="BR290" s="204"/>
      <c r="BS290" s="204"/>
      <c r="BT290" s="204"/>
      <c r="BU290" s="204"/>
      <c r="BV290" s="205"/>
      <c r="BW290" s="205"/>
      <c r="BX290" s="205"/>
      <c r="BY290" s="204"/>
      <c r="BZ290" s="204"/>
      <c r="CA290" s="204"/>
      <c r="CB290" s="205"/>
      <c r="CC290" s="204"/>
      <c r="CD290" s="205"/>
      <c r="CE290" s="204"/>
      <c r="CF290" s="204"/>
      <c r="CG290" s="204"/>
      <c r="CH290" s="206"/>
      <c r="CI290" s="204"/>
      <c r="CJ290" s="204"/>
      <c r="CK290" s="204"/>
      <c r="CL290" s="204"/>
      <c r="CM290" s="204"/>
      <c r="CN290" s="206"/>
      <c r="CO290" s="204"/>
      <c r="CP290" s="204"/>
      <c r="CQ290" s="204"/>
      <c r="CR290" s="207"/>
      <c r="CS290" s="207"/>
      <c r="CT290" s="208"/>
      <c r="CU290" s="209"/>
      <c r="CV290" s="208"/>
      <c r="CW290" s="207"/>
      <c r="CX290" s="207"/>
      <c r="CY290" s="207"/>
      <c r="DG290" s="172"/>
    </row>
    <row r="291" spans="3:111">
      <c r="C291" s="192"/>
      <c r="D291" s="192"/>
      <c r="E291" s="192"/>
      <c r="F291" s="192"/>
      <c r="G291" s="193"/>
      <c r="H291" s="192"/>
      <c r="I291" s="192"/>
      <c r="J291" s="194"/>
      <c r="K291" s="195"/>
      <c r="L291" s="195"/>
      <c r="M291" s="196"/>
      <c r="N291" s="197"/>
      <c r="O291" s="196"/>
      <c r="P291" s="198"/>
      <c r="Q291" s="198"/>
      <c r="R291" s="199"/>
      <c r="S291" s="199"/>
      <c r="T291" s="198"/>
      <c r="U291" s="199"/>
      <c r="V291" s="199"/>
      <c r="W291" s="199"/>
      <c r="X291" s="198"/>
      <c r="Y291" s="200"/>
      <c r="Z291" s="198"/>
      <c r="AA291" s="198"/>
      <c r="AB291" s="199"/>
      <c r="AC291" s="199"/>
      <c r="AD291" s="201"/>
      <c r="AE291" s="202"/>
      <c r="AF291" s="202"/>
      <c r="AG291" s="203"/>
      <c r="AH291" s="203"/>
      <c r="AI291" s="203"/>
      <c r="AJ291" s="203"/>
      <c r="AK291" s="203"/>
      <c r="AL291" s="203"/>
      <c r="AM291" s="203"/>
      <c r="AN291" s="203"/>
      <c r="AO291" s="203"/>
      <c r="AP291" s="203"/>
      <c r="AQ291" s="203"/>
      <c r="AR291" s="203"/>
      <c r="AS291" s="203"/>
      <c r="AT291" s="203"/>
      <c r="AU291" s="203"/>
      <c r="AV291" s="203"/>
      <c r="AW291" s="203"/>
      <c r="AX291" s="203"/>
      <c r="AY291" s="203"/>
      <c r="AZ291" s="203"/>
      <c r="BA291" s="203"/>
      <c r="BB291" s="204"/>
      <c r="BC291" s="204"/>
      <c r="BD291" s="204"/>
      <c r="BE291" s="204"/>
      <c r="BF291" s="204"/>
      <c r="BG291" s="204"/>
      <c r="BH291" s="204"/>
      <c r="BI291" s="204"/>
      <c r="BJ291" s="204"/>
      <c r="BK291" s="204"/>
      <c r="BL291" s="204"/>
      <c r="BM291" s="204"/>
      <c r="BN291" s="204"/>
      <c r="BO291" s="204"/>
      <c r="BP291" s="204"/>
      <c r="BQ291" s="204"/>
      <c r="BR291" s="204"/>
      <c r="BS291" s="204"/>
      <c r="BT291" s="204"/>
      <c r="BU291" s="204"/>
      <c r="BV291" s="205"/>
      <c r="BW291" s="205"/>
      <c r="BX291" s="205"/>
      <c r="BY291" s="204"/>
      <c r="BZ291" s="204"/>
      <c r="CA291" s="204"/>
      <c r="CB291" s="205"/>
      <c r="CC291" s="204"/>
      <c r="CD291" s="205"/>
      <c r="CE291" s="204"/>
      <c r="CF291" s="204"/>
      <c r="CG291" s="204"/>
      <c r="CH291" s="206"/>
      <c r="CI291" s="204"/>
      <c r="CJ291" s="204"/>
      <c r="CK291" s="204"/>
      <c r="CL291" s="204"/>
      <c r="CM291" s="204"/>
      <c r="CN291" s="206"/>
      <c r="CO291" s="204"/>
      <c r="CP291" s="204"/>
      <c r="CQ291" s="204"/>
      <c r="CR291" s="207"/>
      <c r="CS291" s="207"/>
      <c r="CT291" s="208"/>
      <c r="CU291" s="209"/>
      <c r="CV291" s="208"/>
      <c r="CW291" s="207"/>
      <c r="CX291" s="207"/>
      <c r="CY291" s="207"/>
      <c r="DG291" s="172"/>
    </row>
    <row r="292" spans="3:111">
      <c r="C292" s="192"/>
      <c r="D292" s="192"/>
      <c r="E292" s="192"/>
      <c r="F292" s="192"/>
      <c r="G292" s="193"/>
      <c r="H292" s="192"/>
      <c r="I292" s="192"/>
      <c r="J292" s="194"/>
      <c r="K292" s="195"/>
      <c r="L292" s="195"/>
      <c r="M292" s="196"/>
      <c r="N292" s="197"/>
      <c r="O292" s="196"/>
      <c r="P292" s="198"/>
      <c r="Q292" s="198"/>
      <c r="R292" s="199"/>
      <c r="S292" s="199"/>
      <c r="T292" s="198"/>
      <c r="U292" s="199"/>
      <c r="V292" s="199"/>
      <c r="W292" s="199"/>
      <c r="X292" s="198"/>
      <c r="Y292" s="200"/>
      <c r="Z292" s="198"/>
      <c r="AA292" s="198"/>
      <c r="AB292" s="199"/>
      <c r="AC292" s="199"/>
      <c r="AD292" s="201"/>
      <c r="AE292" s="202"/>
      <c r="AF292" s="202"/>
      <c r="AG292" s="203"/>
      <c r="AH292" s="203"/>
      <c r="AI292" s="203"/>
      <c r="AJ292" s="203"/>
      <c r="AK292" s="203"/>
      <c r="AL292" s="203"/>
      <c r="AM292" s="203"/>
      <c r="AN292" s="203"/>
      <c r="AO292" s="203"/>
      <c r="AP292" s="203"/>
      <c r="AQ292" s="203"/>
      <c r="AR292" s="203"/>
      <c r="AS292" s="203"/>
      <c r="AT292" s="203"/>
      <c r="AU292" s="203"/>
      <c r="AV292" s="203"/>
      <c r="AW292" s="203"/>
      <c r="AX292" s="203"/>
      <c r="AY292" s="203"/>
      <c r="AZ292" s="203"/>
      <c r="BA292" s="203"/>
      <c r="BB292" s="204"/>
      <c r="BC292" s="204"/>
      <c r="BD292" s="204"/>
      <c r="BE292" s="204"/>
      <c r="BF292" s="204"/>
      <c r="BG292" s="204"/>
      <c r="BH292" s="204"/>
      <c r="BI292" s="204"/>
      <c r="BJ292" s="204"/>
      <c r="BK292" s="204"/>
      <c r="BL292" s="204"/>
      <c r="BM292" s="204"/>
      <c r="BN292" s="204"/>
      <c r="BO292" s="204"/>
      <c r="BP292" s="204"/>
      <c r="BQ292" s="204"/>
      <c r="BR292" s="204"/>
      <c r="BS292" s="204"/>
      <c r="BT292" s="204"/>
      <c r="BU292" s="204"/>
      <c r="BV292" s="205"/>
      <c r="BW292" s="205"/>
      <c r="BX292" s="205"/>
      <c r="BY292" s="204"/>
      <c r="BZ292" s="204"/>
      <c r="CA292" s="204"/>
      <c r="CB292" s="205"/>
      <c r="CC292" s="204"/>
      <c r="CD292" s="205"/>
      <c r="CE292" s="204"/>
      <c r="CF292" s="204"/>
      <c r="CG292" s="204"/>
      <c r="CH292" s="206"/>
      <c r="CI292" s="204"/>
      <c r="CJ292" s="204"/>
      <c r="CK292" s="204"/>
      <c r="CL292" s="204"/>
      <c r="CM292" s="204"/>
      <c r="CN292" s="206"/>
      <c r="CO292" s="204"/>
      <c r="CP292" s="204"/>
      <c r="CQ292" s="204"/>
      <c r="CR292" s="207"/>
      <c r="CS292" s="207"/>
      <c r="CT292" s="208"/>
      <c r="CU292" s="209"/>
      <c r="CV292" s="208"/>
      <c r="CW292" s="207"/>
      <c r="CX292" s="207"/>
      <c r="CY292" s="207"/>
      <c r="DG292" s="172"/>
    </row>
    <row r="293" spans="3:111">
      <c r="C293" s="192"/>
      <c r="D293" s="192"/>
      <c r="E293" s="192"/>
      <c r="F293" s="192"/>
      <c r="G293" s="193"/>
      <c r="H293" s="192"/>
      <c r="I293" s="192"/>
      <c r="J293" s="194"/>
      <c r="K293" s="195"/>
      <c r="L293" s="195"/>
      <c r="M293" s="196"/>
      <c r="N293" s="197"/>
      <c r="O293" s="196"/>
      <c r="P293" s="198"/>
      <c r="Q293" s="198"/>
      <c r="R293" s="199"/>
      <c r="S293" s="199"/>
      <c r="T293" s="198"/>
      <c r="U293" s="199"/>
      <c r="V293" s="199"/>
      <c r="W293" s="199"/>
      <c r="X293" s="198"/>
      <c r="Y293" s="200"/>
      <c r="Z293" s="198"/>
      <c r="AA293" s="198"/>
      <c r="AB293" s="199"/>
      <c r="AC293" s="199"/>
      <c r="AD293" s="201"/>
      <c r="AE293" s="202"/>
      <c r="AF293" s="202"/>
      <c r="AG293" s="203"/>
      <c r="AH293" s="203"/>
      <c r="AI293" s="203"/>
      <c r="AJ293" s="203"/>
      <c r="AK293" s="203"/>
      <c r="AL293" s="203"/>
      <c r="AM293" s="203"/>
      <c r="AN293" s="203"/>
      <c r="AO293" s="203"/>
      <c r="AP293" s="203"/>
      <c r="AQ293" s="203"/>
      <c r="AR293" s="203"/>
      <c r="AS293" s="203"/>
      <c r="AT293" s="203"/>
      <c r="AU293" s="203"/>
      <c r="AV293" s="203"/>
      <c r="AW293" s="203"/>
      <c r="AX293" s="203"/>
      <c r="AY293" s="203"/>
      <c r="AZ293" s="203"/>
      <c r="BA293" s="203"/>
      <c r="BB293" s="204"/>
      <c r="BC293" s="204"/>
      <c r="BD293" s="204"/>
      <c r="BE293" s="204"/>
      <c r="BF293" s="204"/>
      <c r="BG293" s="204"/>
      <c r="BH293" s="204"/>
      <c r="BI293" s="204"/>
      <c r="BJ293" s="204"/>
      <c r="BK293" s="204"/>
      <c r="BL293" s="204"/>
      <c r="BM293" s="204"/>
      <c r="BN293" s="204"/>
      <c r="BO293" s="204"/>
      <c r="BP293" s="204"/>
      <c r="BQ293" s="204"/>
      <c r="BR293" s="204"/>
      <c r="BS293" s="204"/>
      <c r="BT293" s="204"/>
      <c r="BU293" s="204"/>
      <c r="BV293" s="205"/>
      <c r="BW293" s="205"/>
      <c r="BX293" s="205"/>
      <c r="BY293" s="204"/>
      <c r="BZ293" s="204"/>
      <c r="CA293" s="204"/>
      <c r="CB293" s="205"/>
      <c r="CC293" s="204"/>
      <c r="CD293" s="205"/>
      <c r="CE293" s="204"/>
      <c r="CF293" s="204"/>
      <c r="CG293" s="204"/>
      <c r="CH293" s="206"/>
      <c r="CI293" s="204"/>
      <c r="CJ293" s="204"/>
      <c r="CK293" s="204"/>
      <c r="CL293" s="204"/>
      <c r="CM293" s="204"/>
      <c r="CN293" s="206"/>
      <c r="CO293" s="204"/>
      <c r="CP293" s="204"/>
      <c r="CQ293" s="204"/>
      <c r="CR293" s="207"/>
      <c r="CS293" s="207"/>
      <c r="CT293" s="208"/>
      <c r="CU293" s="209"/>
      <c r="CV293" s="208"/>
      <c r="CW293" s="207"/>
      <c r="CX293" s="207"/>
      <c r="CY293" s="207"/>
      <c r="DG293" s="172"/>
    </row>
    <row r="294" spans="3:111">
      <c r="C294" s="192"/>
      <c r="D294" s="192"/>
      <c r="E294" s="192"/>
      <c r="F294" s="192"/>
      <c r="G294" s="193"/>
      <c r="H294" s="192"/>
      <c r="I294" s="192"/>
      <c r="J294" s="194"/>
      <c r="K294" s="195"/>
      <c r="L294" s="195"/>
      <c r="M294" s="196"/>
      <c r="N294" s="197"/>
      <c r="O294" s="196"/>
      <c r="P294" s="198"/>
      <c r="Q294" s="198"/>
      <c r="R294" s="199"/>
      <c r="S294" s="199"/>
      <c r="T294" s="198"/>
      <c r="U294" s="199"/>
      <c r="V294" s="199"/>
      <c r="W294" s="199"/>
      <c r="X294" s="198"/>
      <c r="Y294" s="200"/>
      <c r="Z294" s="198"/>
      <c r="AA294" s="198"/>
      <c r="AB294" s="199"/>
      <c r="AC294" s="199"/>
      <c r="AD294" s="201"/>
      <c r="AE294" s="202"/>
      <c r="AF294" s="202"/>
      <c r="AG294" s="203"/>
      <c r="AH294" s="203"/>
      <c r="AI294" s="203"/>
      <c r="AJ294" s="203"/>
      <c r="AK294" s="203"/>
      <c r="AL294" s="203"/>
      <c r="AM294" s="203"/>
      <c r="AN294" s="203"/>
      <c r="AO294" s="203"/>
      <c r="AP294" s="203"/>
      <c r="AQ294" s="203"/>
      <c r="AR294" s="203"/>
      <c r="AS294" s="203"/>
      <c r="AT294" s="203"/>
      <c r="AU294" s="203"/>
      <c r="AV294" s="203"/>
      <c r="AW294" s="203"/>
      <c r="AX294" s="203"/>
      <c r="AY294" s="203"/>
      <c r="AZ294" s="203"/>
      <c r="BA294" s="203"/>
      <c r="BB294" s="204"/>
      <c r="BC294" s="204"/>
      <c r="BD294" s="204"/>
      <c r="BE294" s="204"/>
      <c r="BF294" s="204"/>
      <c r="BG294" s="204"/>
      <c r="BH294" s="204"/>
      <c r="BI294" s="204"/>
      <c r="BJ294" s="204"/>
      <c r="BK294" s="204"/>
      <c r="BL294" s="204"/>
      <c r="BM294" s="204"/>
      <c r="BN294" s="204"/>
      <c r="BO294" s="204"/>
      <c r="BP294" s="204"/>
      <c r="BQ294" s="204"/>
      <c r="BR294" s="204"/>
      <c r="BS294" s="204"/>
      <c r="BT294" s="204"/>
      <c r="BU294" s="204"/>
      <c r="BV294" s="205"/>
      <c r="BW294" s="205"/>
      <c r="BX294" s="205"/>
      <c r="BY294" s="204"/>
      <c r="BZ294" s="204"/>
      <c r="CA294" s="204"/>
      <c r="CB294" s="205"/>
      <c r="CC294" s="204"/>
      <c r="CD294" s="205"/>
      <c r="CE294" s="204"/>
      <c r="CF294" s="204"/>
      <c r="CG294" s="204"/>
      <c r="CH294" s="206"/>
      <c r="CI294" s="204"/>
      <c r="CJ294" s="204"/>
      <c r="CK294" s="204"/>
      <c r="CL294" s="204"/>
      <c r="CM294" s="204"/>
      <c r="CN294" s="206"/>
      <c r="CO294" s="204"/>
      <c r="CP294" s="204"/>
      <c r="CQ294" s="204"/>
      <c r="CR294" s="207"/>
      <c r="CS294" s="207"/>
      <c r="CT294" s="208"/>
      <c r="CU294" s="209"/>
      <c r="CV294" s="208"/>
      <c r="CW294" s="207"/>
      <c r="CX294" s="207"/>
      <c r="CY294" s="207"/>
      <c r="DG294" s="172"/>
    </row>
    <row r="295" spans="3:111">
      <c r="C295" s="192"/>
      <c r="D295" s="192"/>
      <c r="E295" s="192"/>
      <c r="F295" s="192"/>
      <c r="G295" s="193"/>
      <c r="H295" s="192"/>
      <c r="I295" s="192"/>
      <c r="J295" s="194"/>
      <c r="K295" s="195"/>
      <c r="L295" s="195"/>
      <c r="M295" s="196"/>
      <c r="N295" s="197"/>
      <c r="O295" s="196"/>
      <c r="P295" s="198"/>
      <c r="Q295" s="198"/>
      <c r="R295" s="199"/>
      <c r="S295" s="199"/>
      <c r="T295" s="198"/>
      <c r="U295" s="199"/>
      <c r="V295" s="199"/>
      <c r="W295" s="199"/>
      <c r="X295" s="198"/>
      <c r="Y295" s="200"/>
      <c r="Z295" s="198"/>
      <c r="AA295" s="198"/>
      <c r="AB295" s="199"/>
      <c r="AC295" s="199"/>
      <c r="AD295" s="201"/>
      <c r="AE295" s="202"/>
      <c r="AF295" s="202"/>
      <c r="AG295" s="203"/>
      <c r="AH295" s="203"/>
      <c r="AI295" s="203"/>
      <c r="AJ295" s="203"/>
      <c r="AK295" s="203"/>
      <c r="AL295" s="203"/>
      <c r="AM295" s="203"/>
      <c r="AN295" s="203"/>
      <c r="AO295" s="203"/>
      <c r="AP295" s="203"/>
      <c r="AQ295" s="203"/>
      <c r="AR295" s="203"/>
      <c r="AS295" s="203"/>
      <c r="AT295" s="203"/>
      <c r="AU295" s="203"/>
      <c r="AV295" s="203"/>
      <c r="AW295" s="203"/>
      <c r="AX295" s="203"/>
      <c r="AY295" s="203"/>
      <c r="AZ295" s="203"/>
      <c r="BA295" s="203"/>
      <c r="BB295" s="204"/>
      <c r="BC295" s="204"/>
      <c r="BD295" s="204"/>
      <c r="BE295" s="204"/>
      <c r="BF295" s="204"/>
      <c r="BG295" s="204"/>
      <c r="BH295" s="204"/>
      <c r="BI295" s="204"/>
      <c r="BJ295" s="204"/>
      <c r="BK295" s="204"/>
      <c r="BL295" s="204"/>
      <c r="BM295" s="204"/>
      <c r="BN295" s="204"/>
      <c r="BO295" s="204"/>
      <c r="BP295" s="204"/>
      <c r="BQ295" s="204"/>
      <c r="BR295" s="204"/>
      <c r="BS295" s="204"/>
      <c r="BT295" s="204"/>
      <c r="BU295" s="204"/>
      <c r="BV295" s="205"/>
      <c r="BW295" s="205"/>
      <c r="BX295" s="205"/>
      <c r="BY295" s="204"/>
      <c r="BZ295" s="204"/>
      <c r="CA295" s="204"/>
      <c r="CB295" s="205"/>
      <c r="CC295" s="204"/>
      <c r="CD295" s="205"/>
      <c r="CE295" s="204"/>
      <c r="CF295" s="204"/>
      <c r="CG295" s="204"/>
      <c r="CH295" s="206"/>
      <c r="CI295" s="204"/>
      <c r="CJ295" s="204"/>
      <c r="CK295" s="204"/>
      <c r="CL295" s="204"/>
      <c r="CM295" s="204"/>
      <c r="CN295" s="206"/>
      <c r="CO295" s="204"/>
      <c r="CP295" s="204"/>
      <c r="CQ295" s="204"/>
      <c r="CR295" s="207"/>
      <c r="CS295" s="207"/>
      <c r="CT295" s="208"/>
      <c r="CU295" s="209"/>
      <c r="CV295" s="208"/>
      <c r="CW295" s="207"/>
      <c r="CX295" s="207"/>
      <c r="CY295" s="207"/>
      <c r="DG295" s="172"/>
    </row>
    <row r="296" spans="3:111">
      <c r="C296" s="192"/>
      <c r="D296" s="192"/>
      <c r="E296" s="192"/>
      <c r="F296" s="192"/>
      <c r="G296" s="193"/>
      <c r="H296" s="192"/>
      <c r="I296" s="192"/>
      <c r="J296" s="194"/>
      <c r="K296" s="195"/>
      <c r="L296" s="195"/>
      <c r="M296" s="196"/>
      <c r="N296" s="197"/>
      <c r="O296" s="196"/>
      <c r="P296" s="198"/>
      <c r="Q296" s="198"/>
      <c r="R296" s="199"/>
      <c r="S296" s="199"/>
      <c r="T296" s="198"/>
      <c r="U296" s="199"/>
      <c r="V296" s="199"/>
      <c r="W296" s="199"/>
      <c r="X296" s="198"/>
      <c r="Y296" s="200"/>
      <c r="Z296" s="198"/>
      <c r="AA296" s="198"/>
      <c r="AB296" s="199"/>
      <c r="AC296" s="199"/>
      <c r="AD296" s="201"/>
      <c r="AE296" s="202"/>
      <c r="AF296" s="202"/>
      <c r="AG296" s="203"/>
      <c r="AH296" s="203"/>
      <c r="AI296" s="203"/>
      <c r="AJ296" s="203"/>
      <c r="AK296" s="203"/>
      <c r="AL296" s="203"/>
      <c r="AM296" s="203"/>
      <c r="AN296" s="203"/>
      <c r="AO296" s="203"/>
      <c r="AP296" s="203"/>
      <c r="AQ296" s="203"/>
      <c r="AR296" s="203"/>
      <c r="AS296" s="203"/>
      <c r="AT296" s="203"/>
      <c r="AU296" s="203"/>
      <c r="AV296" s="203"/>
      <c r="AW296" s="203"/>
      <c r="AX296" s="203"/>
      <c r="AY296" s="203"/>
      <c r="AZ296" s="203"/>
      <c r="BA296" s="203"/>
      <c r="BB296" s="204"/>
      <c r="BC296" s="204"/>
      <c r="BD296" s="204"/>
      <c r="BE296" s="204"/>
      <c r="BF296" s="204"/>
      <c r="BG296" s="204"/>
      <c r="BH296" s="204"/>
      <c r="BI296" s="204"/>
      <c r="BJ296" s="204"/>
      <c r="BK296" s="204"/>
      <c r="BL296" s="204"/>
      <c r="BM296" s="204"/>
      <c r="BN296" s="204"/>
      <c r="BO296" s="204"/>
      <c r="BP296" s="204"/>
      <c r="BQ296" s="204"/>
      <c r="BR296" s="204"/>
      <c r="BS296" s="204"/>
      <c r="BT296" s="204"/>
      <c r="BU296" s="204"/>
      <c r="BV296" s="205"/>
      <c r="BW296" s="205"/>
      <c r="BX296" s="205"/>
      <c r="BY296" s="204"/>
      <c r="BZ296" s="204"/>
      <c r="CA296" s="204"/>
      <c r="CB296" s="205"/>
      <c r="CC296" s="204"/>
      <c r="CD296" s="205"/>
      <c r="CE296" s="204"/>
      <c r="CF296" s="204"/>
      <c r="CG296" s="204"/>
      <c r="CH296" s="206"/>
      <c r="CI296" s="204"/>
      <c r="CJ296" s="204"/>
      <c r="CK296" s="204"/>
      <c r="CL296" s="204"/>
      <c r="CM296" s="204"/>
      <c r="CN296" s="206"/>
      <c r="CO296" s="204"/>
      <c r="CP296" s="204"/>
      <c r="CQ296" s="204"/>
      <c r="CR296" s="207"/>
      <c r="CS296" s="207"/>
      <c r="CT296" s="208"/>
      <c r="CU296" s="209"/>
      <c r="CV296" s="208"/>
      <c r="CW296" s="207"/>
      <c r="CX296" s="207"/>
      <c r="CY296" s="207"/>
      <c r="DG296" s="172"/>
    </row>
    <row r="297" spans="3:111">
      <c r="C297" s="192"/>
      <c r="D297" s="192"/>
      <c r="E297" s="192"/>
      <c r="F297" s="192"/>
      <c r="G297" s="193"/>
      <c r="H297" s="192"/>
      <c r="I297" s="192"/>
      <c r="J297" s="194"/>
      <c r="K297" s="195"/>
      <c r="L297" s="195"/>
      <c r="M297" s="196"/>
      <c r="N297" s="197"/>
      <c r="O297" s="196"/>
      <c r="P297" s="198"/>
      <c r="Q297" s="198"/>
      <c r="R297" s="199"/>
      <c r="S297" s="199"/>
      <c r="T297" s="198"/>
      <c r="U297" s="199"/>
      <c r="V297" s="199"/>
      <c r="W297" s="199"/>
      <c r="X297" s="198"/>
      <c r="Y297" s="200"/>
      <c r="Z297" s="198"/>
      <c r="AA297" s="198"/>
      <c r="AB297" s="199"/>
      <c r="AC297" s="199"/>
      <c r="AD297" s="201"/>
      <c r="AE297" s="202"/>
      <c r="AF297" s="202"/>
      <c r="AG297" s="203"/>
      <c r="AH297" s="203"/>
      <c r="AI297" s="203"/>
      <c r="AJ297" s="203"/>
      <c r="AK297" s="203"/>
      <c r="AL297" s="203"/>
      <c r="AM297" s="203"/>
      <c r="AN297" s="203"/>
      <c r="AO297" s="203"/>
      <c r="AP297" s="203"/>
      <c r="AQ297" s="203"/>
      <c r="AR297" s="203"/>
      <c r="AS297" s="203"/>
      <c r="AT297" s="203"/>
      <c r="AU297" s="203"/>
      <c r="AV297" s="203"/>
      <c r="AW297" s="203"/>
      <c r="AX297" s="203"/>
      <c r="AY297" s="203"/>
      <c r="AZ297" s="203"/>
      <c r="BA297" s="203"/>
      <c r="BB297" s="204"/>
      <c r="BC297" s="204"/>
      <c r="BD297" s="204"/>
      <c r="BE297" s="204"/>
      <c r="BF297" s="204"/>
      <c r="BG297" s="204"/>
      <c r="BH297" s="204"/>
      <c r="BI297" s="204"/>
      <c r="BJ297" s="204"/>
      <c r="BK297" s="204"/>
      <c r="BL297" s="204"/>
      <c r="BM297" s="204"/>
      <c r="BN297" s="204"/>
      <c r="BO297" s="204"/>
      <c r="BP297" s="204"/>
      <c r="BQ297" s="204"/>
      <c r="BR297" s="204"/>
      <c r="BS297" s="204"/>
      <c r="BT297" s="204"/>
      <c r="BU297" s="204"/>
      <c r="BV297" s="205"/>
      <c r="BW297" s="205"/>
      <c r="BX297" s="205"/>
      <c r="BY297" s="204"/>
      <c r="BZ297" s="204"/>
      <c r="CA297" s="204"/>
      <c r="CB297" s="205"/>
      <c r="CC297" s="204"/>
      <c r="CD297" s="205"/>
      <c r="CE297" s="204"/>
      <c r="CF297" s="204"/>
      <c r="CG297" s="204"/>
      <c r="CH297" s="206"/>
      <c r="CI297" s="204"/>
      <c r="CJ297" s="204"/>
      <c r="CK297" s="204"/>
      <c r="CL297" s="204"/>
      <c r="CM297" s="204"/>
      <c r="CN297" s="206"/>
      <c r="CO297" s="204"/>
      <c r="CP297" s="204"/>
      <c r="CQ297" s="204"/>
      <c r="CR297" s="207"/>
      <c r="CS297" s="207"/>
      <c r="CT297" s="208"/>
      <c r="CU297" s="209"/>
      <c r="CV297" s="208"/>
      <c r="CW297" s="207"/>
      <c r="CX297" s="207"/>
      <c r="CY297" s="207"/>
      <c r="DG297" s="172"/>
    </row>
    <row r="298" spans="3:111">
      <c r="C298" s="192"/>
      <c r="D298" s="192"/>
      <c r="E298" s="192"/>
      <c r="F298" s="192"/>
      <c r="G298" s="193"/>
      <c r="H298" s="192"/>
      <c r="I298" s="192"/>
      <c r="J298" s="194"/>
      <c r="K298" s="195"/>
      <c r="L298" s="195"/>
      <c r="M298" s="196"/>
      <c r="N298" s="197"/>
      <c r="O298" s="196"/>
      <c r="P298" s="198"/>
      <c r="Q298" s="198"/>
      <c r="R298" s="199"/>
      <c r="S298" s="199"/>
      <c r="T298" s="198"/>
      <c r="U298" s="199"/>
      <c r="V298" s="199"/>
      <c r="W298" s="199"/>
      <c r="X298" s="198"/>
      <c r="Y298" s="200"/>
      <c r="Z298" s="198"/>
      <c r="AA298" s="198"/>
      <c r="AB298" s="199"/>
      <c r="AC298" s="199"/>
      <c r="AD298" s="201"/>
      <c r="AE298" s="202"/>
      <c r="AF298" s="202"/>
      <c r="AG298" s="203"/>
      <c r="AH298" s="203"/>
      <c r="AI298" s="203"/>
      <c r="AJ298" s="203"/>
      <c r="AK298" s="203"/>
      <c r="AL298" s="203"/>
      <c r="AM298" s="203"/>
      <c r="AN298" s="203"/>
      <c r="AO298" s="203"/>
      <c r="AP298" s="203"/>
      <c r="AQ298" s="203"/>
      <c r="AR298" s="203"/>
      <c r="AS298" s="203"/>
      <c r="AT298" s="203"/>
      <c r="AU298" s="203"/>
      <c r="AV298" s="203"/>
      <c r="AW298" s="203"/>
      <c r="AX298" s="203"/>
      <c r="AY298" s="203"/>
      <c r="AZ298" s="203"/>
      <c r="BA298" s="203"/>
      <c r="BB298" s="204"/>
      <c r="BC298" s="204"/>
      <c r="BD298" s="204"/>
      <c r="BE298" s="204"/>
      <c r="BF298" s="204"/>
      <c r="BG298" s="204"/>
      <c r="BH298" s="204"/>
      <c r="BI298" s="204"/>
      <c r="BJ298" s="204"/>
      <c r="BK298" s="204"/>
      <c r="BL298" s="204"/>
      <c r="BM298" s="204"/>
      <c r="BN298" s="204"/>
      <c r="BO298" s="204"/>
      <c r="BP298" s="204"/>
      <c r="BQ298" s="204"/>
      <c r="BR298" s="204"/>
      <c r="BS298" s="204"/>
      <c r="BT298" s="204"/>
      <c r="BU298" s="204"/>
      <c r="BV298" s="205"/>
      <c r="BW298" s="205"/>
      <c r="BX298" s="205"/>
      <c r="BY298" s="204"/>
      <c r="BZ298" s="204"/>
      <c r="CA298" s="204"/>
      <c r="CB298" s="205"/>
      <c r="CC298" s="204"/>
      <c r="CD298" s="205"/>
      <c r="CE298" s="204"/>
      <c r="CF298" s="204"/>
      <c r="CG298" s="204"/>
      <c r="CH298" s="206"/>
      <c r="CI298" s="204"/>
      <c r="CJ298" s="204"/>
      <c r="CK298" s="204"/>
      <c r="CL298" s="204"/>
      <c r="CM298" s="204"/>
      <c r="CN298" s="206"/>
      <c r="CO298" s="204"/>
      <c r="CP298" s="204"/>
      <c r="CQ298" s="204"/>
      <c r="CR298" s="207"/>
      <c r="CS298" s="207"/>
      <c r="CT298" s="208"/>
      <c r="CU298" s="209"/>
      <c r="CV298" s="208"/>
      <c r="CW298" s="207"/>
      <c r="CX298" s="207"/>
      <c r="CY298" s="207"/>
    </row>
    <row r="299" spans="3:111">
      <c r="C299" s="192"/>
      <c r="D299" s="192"/>
      <c r="E299" s="192"/>
      <c r="F299" s="192"/>
      <c r="G299" s="193"/>
      <c r="H299" s="192"/>
      <c r="I299" s="192"/>
      <c r="J299" s="194"/>
      <c r="K299" s="195"/>
      <c r="L299" s="195"/>
      <c r="M299" s="196"/>
      <c r="N299" s="197"/>
      <c r="O299" s="196"/>
      <c r="P299" s="198"/>
      <c r="Q299" s="198"/>
      <c r="R299" s="199"/>
      <c r="S299" s="199"/>
      <c r="T299" s="198"/>
      <c r="U299" s="199"/>
      <c r="V299" s="199"/>
      <c r="W299" s="199"/>
      <c r="X299" s="198"/>
      <c r="Y299" s="200"/>
      <c r="Z299" s="198"/>
      <c r="AA299" s="198"/>
      <c r="AB299" s="199"/>
      <c r="AC299" s="199"/>
      <c r="AD299" s="201"/>
      <c r="AE299" s="202"/>
      <c r="AF299" s="202"/>
      <c r="AG299" s="203"/>
      <c r="AH299" s="203"/>
      <c r="AI299" s="203"/>
      <c r="AJ299" s="203"/>
      <c r="AK299" s="203"/>
      <c r="AL299" s="203"/>
      <c r="AM299" s="203"/>
      <c r="AN299" s="203"/>
      <c r="AO299" s="203"/>
      <c r="AP299" s="203"/>
      <c r="AQ299" s="203"/>
      <c r="AR299" s="203"/>
      <c r="AS299" s="203"/>
      <c r="AT299" s="203"/>
      <c r="AU299" s="203"/>
      <c r="AV299" s="203"/>
      <c r="AW299" s="203"/>
      <c r="AX299" s="203"/>
      <c r="AY299" s="203"/>
      <c r="AZ299" s="203"/>
      <c r="BA299" s="203"/>
      <c r="BB299" s="204"/>
      <c r="BC299" s="204"/>
      <c r="BD299" s="204"/>
      <c r="BE299" s="204"/>
      <c r="BF299" s="204"/>
      <c r="BG299" s="204"/>
      <c r="BH299" s="204"/>
      <c r="BI299" s="204"/>
      <c r="BJ299" s="204"/>
      <c r="BK299" s="204"/>
      <c r="BL299" s="204"/>
      <c r="BM299" s="204"/>
      <c r="BN299" s="204"/>
      <c r="BO299" s="204"/>
      <c r="BP299" s="204"/>
      <c r="BQ299" s="204"/>
      <c r="BR299" s="204"/>
      <c r="BS299" s="204"/>
      <c r="BT299" s="204"/>
      <c r="BU299" s="204"/>
      <c r="BV299" s="205"/>
      <c r="BW299" s="205"/>
      <c r="BX299" s="205"/>
      <c r="BY299" s="204"/>
      <c r="BZ299" s="204"/>
      <c r="CA299" s="204"/>
      <c r="CB299" s="205"/>
      <c r="CC299" s="204"/>
      <c r="CD299" s="205"/>
      <c r="CE299" s="204"/>
      <c r="CF299" s="204"/>
      <c r="CG299" s="204"/>
      <c r="CH299" s="206"/>
      <c r="CI299" s="204"/>
      <c r="CJ299" s="204"/>
      <c r="CK299" s="204"/>
      <c r="CL299" s="204"/>
      <c r="CM299" s="204"/>
      <c r="CN299" s="206"/>
      <c r="CO299" s="204"/>
      <c r="CP299" s="204"/>
      <c r="CQ299" s="204"/>
      <c r="CR299" s="207"/>
      <c r="CS299" s="207"/>
      <c r="CT299" s="208"/>
      <c r="CU299" s="209"/>
      <c r="CV299" s="208"/>
      <c r="CW299" s="207"/>
      <c r="CX299" s="207"/>
      <c r="CY299" s="207"/>
    </row>
    <row r="300" spans="3:111">
      <c r="C300" s="192"/>
      <c r="D300" s="192"/>
      <c r="E300" s="192"/>
      <c r="F300" s="192"/>
      <c r="G300" s="193"/>
      <c r="H300" s="192"/>
      <c r="I300" s="192"/>
      <c r="J300" s="194"/>
      <c r="K300" s="195"/>
      <c r="L300" s="195"/>
      <c r="M300" s="196"/>
      <c r="N300" s="197"/>
      <c r="O300" s="196"/>
      <c r="P300" s="198"/>
      <c r="Q300" s="198"/>
      <c r="R300" s="199"/>
      <c r="S300" s="199"/>
      <c r="T300" s="198"/>
      <c r="U300" s="199"/>
      <c r="V300" s="199"/>
      <c r="W300" s="199"/>
      <c r="X300" s="198"/>
      <c r="Y300" s="200"/>
      <c r="Z300" s="198"/>
      <c r="AA300" s="198"/>
      <c r="AB300" s="199"/>
      <c r="AC300" s="199"/>
      <c r="AD300" s="201"/>
      <c r="AE300" s="202"/>
      <c r="AF300" s="202"/>
      <c r="AG300" s="203"/>
      <c r="AH300" s="203"/>
      <c r="AI300" s="203"/>
      <c r="AJ300" s="203"/>
      <c r="AK300" s="203"/>
      <c r="AL300" s="203"/>
      <c r="AM300" s="203"/>
      <c r="AN300" s="203"/>
      <c r="AO300" s="203"/>
      <c r="AP300" s="203"/>
      <c r="AQ300" s="203"/>
      <c r="AR300" s="203"/>
      <c r="AS300" s="203"/>
      <c r="AT300" s="203"/>
      <c r="AU300" s="203"/>
      <c r="AV300" s="203"/>
      <c r="AW300" s="203"/>
      <c r="AX300" s="203"/>
      <c r="AY300" s="203"/>
      <c r="AZ300" s="203"/>
      <c r="BA300" s="203"/>
      <c r="BB300" s="204"/>
      <c r="BC300" s="204"/>
      <c r="BD300" s="204"/>
      <c r="BE300" s="204"/>
      <c r="BF300" s="204"/>
      <c r="BG300" s="204"/>
      <c r="BH300" s="204"/>
      <c r="BI300" s="204"/>
      <c r="BJ300" s="204"/>
      <c r="BK300" s="204"/>
      <c r="BL300" s="204"/>
      <c r="BM300" s="204"/>
      <c r="BN300" s="204"/>
      <c r="BO300" s="204"/>
      <c r="BP300" s="204"/>
      <c r="BQ300" s="204"/>
      <c r="BR300" s="204"/>
      <c r="BS300" s="204"/>
      <c r="BT300" s="204"/>
      <c r="BU300" s="204"/>
      <c r="BV300" s="205"/>
      <c r="BW300" s="205"/>
      <c r="BX300" s="205"/>
      <c r="BY300" s="204"/>
      <c r="BZ300" s="204"/>
      <c r="CA300" s="204"/>
      <c r="CB300" s="205"/>
      <c r="CC300" s="204"/>
      <c r="CD300" s="205"/>
      <c r="CE300" s="204"/>
      <c r="CF300" s="204"/>
      <c r="CG300" s="204"/>
      <c r="CH300" s="206"/>
      <c r="CI300" s="204"/>
      <c r="CJ300" s="204"/>
      <c r="CK300" s="204"/>
      <c r="CL300" s="204"/>
      <c r="CM300" s="204"/>
      <c r="CN300" s="206"/>
      <c r="CO300" s="204"/>
      <c r="CP300" s="204"/>
      <c r="CQ300" s="204"/>
      <c r="CR300" s="207"/>
      <c r="CS300" s="207"/>
      <c r="CT300" s="208"/>
      <c r="CU300" s="209"/>
      <c r="CV300" s="208"/>
      <c r="CW300" s="207"/>
      <c r="CX300" s="207"/>
      <c r="CY300" s="207"/>
    </row>
    <row r="301" spans="3:111">
      <c r="C301" s="192"/>
      <c r="D301" s="192"/>
      <c r="E301" s="192"/>
      <c r="F301" s="192"/>
      <c r="G301" s="193"/>
      <c r="H301" s="192"/>
      <c r="I301" s="192"/>
      <c r="J301" s="194"/>
      <c r="K301" s="195"/>
      <c r="L301" s="195"/>
      <c r="M301" s="196"/>
      <c r="N301" s="197"/>
      <c r="O301" s="196"/>
      <c r="P301" s="198"/>
      <c r="Q301" s="198"/>
      <c r="R301" s="199"/>
      <c r="S301" s="199"/>
      <c r="T301" s="198"/>
      <c r="U301" s="199"/>
      <c r="V301" s="199"/>
      <c r="W301" s="199"/>
      <c r="X301" s="198"/>
      <c r="Y301" s="200"/>
      <c r="Z301" s="198"/>
      <c r="AA301" s="198"/>
      <c r="AB301" s="199"/>
      <c r="AC301" s="199"/>
      <c r="AD301" s="201"/>
      <c r="AE301" s="202"/>
      <c r="AF301" s="202"/>
      <c r="AG301" s="203"/>
      <c r="AH301" s="203"/>
      <c r="AI301" s="203"/>
      <c r="AJ301" s="203"/>
      <c r="AK301" s="203"/>
      <c r="AL301" s="203"/>
      <c r="AM301" s="203"/>
      <c r="AN301" s="203"/>
      <c r="AO301" s="203"/>
      <c r="AP301" s="203"/>
      <c r="AQ301" s="203"/>
      <c r="AR301" s="203"/>
      <c r="AS301" s="203"/>
      <c r="AT301" s="203"/>
      <c r="AU301" s="203"/>
      <c r="AV301" s="203"/>
      <c r="AW301" s="203"/>
      <c r="AX301" s="203"/>
      <c r="AY301" s="203"/>
      <c r="AZ301" s="203"/>
      <c r="BA301" s="203"/>
      <c r="BB301" s="204"/>
      <c r="BC301" s="204"/>
      <c r="BD301" s="204"/>
      <c r="BE301" s="204"/>
      <c r="BF301" s="204"/>
      <c r="BG301" s="204"/>
      <c r="BH301" s="204"/>
      <c r="BI301" s="204"/>
      <c r="BJ301" s="204"/>
      <c r="BK301" s="204"/>
      <c r="BL301" s="204"/>
      <c r="BM301" s="204"/>
      <c r="BN301" s="204"/>
      <c r="BO301" s="204"/>
      <c r="BP301" s="204"/>
      <c r="BQ301" s="204"/>
      <c r="BR301" s="204"/>
      <c r="BS301" s="204"/>
      <c r="BT301" s="204"/>
      <c r="BU301" s="204"/>
      <c r="BV301" s="205"/>
      <c r="BW301" s="205"/>
      <c r="BX301" s="205"/>
      <c r="BY301" s="204"/>
      <c r="BZ301" s="204"/>
      <c r="CA301" s="204"/>
      <c r="CB301" s="205"/>
      <c r="CC301" s="204"/>
      <c r="CD301" s="205"/>
      <c r="CE301" s="204"/>
      <c r="CF301" s="204"/>
      <c r="CG301" s="204"/>
      <c r="CH301" s="206"/>
      <c r="CI301" s="204"/>
      <c r="CJ301" s="204"/>
      <c r="CK301" s="204"/>
      <c r="CL301" s="204"/>
      <c r="CM301" s="204"/>
      <c r="CN301" s="206"/>
      <c r="CO301" s="204"/>
      <c r="CP301" s="204"/>
      <c r="CQ301" s="204"/>
      <c r="CR301" s="207"/>
      <c r="CS301" s="207"/>
      <c r="CT301" s="208"/>
      <c r="CU301" s="209"/>
      <c r="CV301" s="208"/>
      <c r="CW301" s="207"/>
      <c r="CX301" s="207"/>
      <c r="CY301" s="207"/>
    </row>
    <row r="302" spans="3:111">
      <c r="C302" s="192"/>
      <c r="D302" s="192"/>
      <c r="E302" s="192"/>
      <c r="F302" s="192"/>
      <c r="G302" s="193"/>
      <c r="H302" s="192"/>
      <c r="I302" s="192"/>
      <c r="J302" s="194"/>
      <c r="K302" s="195"/>
      <c r="L302" s="195"/>
      <c r="M302" s="196"/>
      <c r="N302" s="197"/>
      <c r="O302" s="196"/>
      <c r="P302" s="198"/>
      <c r="Q302" s="198"/>
      <c r="R302" s="199"/>
      <c r="S302" s="199"/>
      <c r="T302" s="198"/>
      <c r="U302" s="199"/>
      <c r="V302" s="199"/>
      <c r="W302" s="199"/>
      <c r="X302" s="198"/>
      <c r="Y302" s="200"/>
      <c r="Z302" s="198"/>
      <c r="AA302" s="198"/>
      <c r="AB302" s="199"/>
      <c r="AC302" s="199"/>
      <c r="AD302" s="201"/>
      <c r="AE302" s="202"/>
      <c r="AF302" s="202"/>
      <c r="AG302" s="203"/>
      <c r="AH302" s="203"/>
      <c r="AI302" s="203"/>
      <c r="AJ302" s="203"/>
      <c r="AK302" s="203"/>
      <c r="AL302" s="203"/>
      <c r="AM302" s="203"/>
      <c r="AN302" s="203"/>
      <c r="AO302" s="203"/>
      <c r="AP302" s="203"/>
      <c r="AQ302" s="203"/>
      <c r="AR302" s="203"/>
      <c r="AS302" s="203"/>
      <c r="AT302" s="203"/>
      <c r="AU302" s="203"/>
      <c r="AV302" s="203"/>
      <c r="AW302" s="203"/>
      <c r="AX302" s="203"/>
      <c r="AY302" s="203"/>
      <c r="AZ302" s="203"/>
      <c r="BA302" s="203"/>
      <c r="BB302" s="204"/>
      <c r="BC302" s="204"/>
      <c r="BD302" s="204"/>
      <c r="BE302" s="204"/>
      <c r="BF302" s="204"/>
      <c r="BG302" s="204"/>
      <c r="BH302" s="204"/>
      <c r="BI302" s="204"/>
      <c r="BJ302" s="204"/>
      <c r="BK302" s="204"/>
      <c r="BL302" s="204"/>
      <c r="BM302" s="204"/>
      <c r="BN302" s="204"/>
      <c r="BO302" s="204"/>
      <c r="BP302" s="204"/>
      <c r="BQ302" s="204"/>
      <c r="BR302" s="204"/>
      <c r="BS302" s="204"/>
      <c r="BT302" s="204"/>
      <c r="BU302" s="204"/>
      <c r="BV302" s="205"/>
      <c r="BW302" s="205"/>
      <c r="BX302" s="205"/>
      <c r="BY302" s="204"/>
      <c r="BZ302" s="204"/>
      <c r="CA302" s="204"/>
      <c r="CB302" s="205"/>
      <c r="CC302" s="204"/>
      <c r="CD302" s="205"/>
      <c r="CE302" s="204"/>
      <c r="CF302" s="204"/>
      <c r="CG302" s="204"/>
      <c r="CH302" s="206"/>
      <c r="CI302" s="204"/>
      <c r="CJ302" s="204"/>
      <c r="CK302" s="204"/>
      <c r="CL302" s="204"/>
      <c r="CM302" s="204"/>
      <c r="CN302" s="206"/>
      <c r="CO302" s="204"/>
      <c r="CP302" s="204"/>
      <c r="CQ302" s="204"/>
      <c r="CR302" s="207"/>
      <c r="CS302" s="207"/>
      <c r="CT302" s="208"/>
      <c r="CU302" s="209"/>
      <c r="CV302" s="208"/>
      <c r="CW302" s="207"/>
      <c r="CX302" s="207"/>
      <c r="CY302" s="207"/>
    </row>
    <row r="303" spans="3:111">
      <c r="C303" s="192"/>
      <c r="D303" s="192"/>
      <c r="E303" s="192"/>
      <c r="F303" s="192"/>
      <c r="G303" s="193"/>
      <c r="H303" s="192"/>
      <c r="I303" s="192"/>
      <c r="J303" s="194"/>
      <c r="K303" s="195"/>
      <c r="L303" s="195"/>
      <c r="M303" s="196"/>
      <c r="N303" s="197"/>
      <c r="O303" s="196"/>
      <c r="P303" s="198"/>
      <c r="Q303" s="198"/>
      <c r="R303" s="199"/>
      <c r="S303" s="199"/>
      <c r="T303" s="198"/>
      <c r="U303" s="199"/>
      <c r="V303" s="199"/>
      <c r="W303" s="199"/>
      <c r="X303" s="198"/>
      <c r="Y303" s="200"/>
      <c r="Z303" s="198"/>
      <c r="AA303" s="198"/>
      <c r="AB303" s="199"/>
      <c r="AC303" s="199"/>
      <c r="AD303" s="201"/>
      <c r="AE303" s="202"/>
      <c r="AF303" s="202"/>
      <c r="AG303" s="203"/>
      <c r="AH303" s="203"/>
      <c r="AI303" s="203"/>
      <c r="AJ303" s="203"/>
      <c r="AK303" s="203"/>
      <c r="AL303" s="203"/>
      <c r="AM303" s="203"/>
      <c r="AN303" s="203"/>
      <c r="AO303" s="203"/>
      <c r="AP303" s="203"/>
      <c r="AQ303" s="203"/>
      <c r="AR303" s="203"/>
      <c r="AS303" s="203"/>
      <c r="AT303" s="203"/>
      <c r="AU303" s="203"/>
      <c r="AV303" s="203"/>
      <c r="AW303" s="203"/>
      <c r="AX303" s="203"/>
      <c r="AY303" s="203"/>
      <c r="AZ303" s="203"/>
      <c r="BA303" s="203"/>
      <c r="BB303" s="204"/>
      <c r="BC303" s="204"/>
      <c r="BD303" s="204"/>
      <c r="BE303" s="204"/>
      <c r="BF303" s="204"/>
      <c r="BG303" s="204"/>
      <c r="BH303" s="204"/>
      <c r="BI303" s="204"/>
      <c r="BJ303" s="204"/>
      <c r="BK303" s="204"/>
      <c r="BL303" s="204"/>
      <c r="BM303" s="204"/>
      <c r="BN303" s="204"/>
      <c r="BO303" s="204"/>
      <c r="BP303" s="204"/>
      <c r="BQ303" s="204"/>
      <c r="BR303" s="204"/>
      <c r="BS303" s="204"/>
      <c r="BT303" s="204"/>
      <c r="BU303" s="204"/>
      <c r="BV303" s="205"/>
      <c r="BW303" s="205"/>
      <c r="BX303" s="205"/>
      <c r="BY303" s="204"/>
      <c r="BZ303" s="204"/>
      <c r="CA303" s="204"/>
      <c r="CB303" s="205"/>
      <c r="CC303" s="204"/>
      <c r="CD303" s="205"/>
      <c r="CE303" s="204"/>
      <c r="CF303" s="204"/>
      <c r="CG303" s="204"/>
      <c r="CH303" s="206"/>
      <c r="CI303" s="204"/>
      <c r="CJ303" s="204"/>
      <c r="CK303" s="204"/>
      <c r="CL303" s="204"/>
      <c r="CM303" s="204"/>
      <c r="CN303" s="206"/>
      <c r="CO303" s="204"/>
      <c r="CP303" s="204"/>
      <c r="CQ303" s="204"/>
      <c r="CR303" s="207"/>
      <c r="CS303" s="207"/>
      <c r="CT303" s="208"/>
      <c r="CU303" s="209"/>
      <c r="CV303" s="208"/>
      <c r="CW303" s="207"/>
      <c r="CX303" s="207"/>
      <c r="CY303" s="207"/>
    </row>
    <row r="304" spans="3:111">
      <c r="C304" s="192"/>
      <c r="D304" s="192"/>
      <c r="E304" s="192"/>
      <c r="F304" s="192"/>
      <c r="G304" s="193"/>
      <c r="H304" s="192"/>
      <c r="I304" s="192"/>
      <c r="J304" s="194"/>
      <c r="K304" s="195"/>
      <c r="L304" s="195"/>
      <c r="M304" s="196"/>
      <c r="N304" s="197"/>
      <c r="O304" s="196"/>
      <c r="P304" s="198"/>
      <c r="Q304" s="198"/>
      <c r="R304" s="199"/>
      <c r="S304" s="199"/>
      <c r="T304" s="198"/>
      <c r="U304" s="199"/>
      <c r="V304" s="199"/>
      <c r="W304" s="199"/>
      <c r="X304" s="198"/>
      <c r="Y304" s="200"/>
      <c r="Z304" s="198"/>
      <c r="AA304" s="198"/>
      <c r="AB304" s="199"/>
      <c r="AC304" s="199"/>
      <c r="AD304" s="201"/>
      <c r="AE304" s="202"/>
      <c r="AF304" s="202"/>
      <c r="AG304" s="203"/>
      <c r="AH304" s="203"/>
      <c r="AI304" s="203"/>
      <c r="AJ304" s="203"/>
      <c r="AK304" s="203"/>
      <c r="AL304" s="203"/>
      <c r="AM304" s="203"/>
      <c r="AN304" s="203"/>
      <c r="AO304" s="203"/>
      <c r="AP304" s="203"/>
      <c r="AQ304" s="203"/>
      <c r="AR304" s="203"/>
      <c r="AS304" s="203"/>
      <c r="AT304" s="203"/>
      <c r="AU304" s="203"/>
      <c r="AV304" s="203"/>
      <c r="AW304" s="203"/>
      <c r="AX304" s="203"/>
      <c r="AY304" s="203"/>
      <c r="AZ304" s="203"/>
      <c r="BA304" s="203"/>
      <c r="BB304" s="204"/>
      <c r="BC304" s="204"/>
      <c r="BD304" s="204"/>
      <c r="BE304" s="204"/>
      <c r="BF304" s="204"/>
      <c r="BG304" s="204"/>
      <c r="BH304" s="204"/>
      <c r="BI304" s="204"/>
      <c r="BJ304" s="204"/>
      <c r="BK304" s="204"/>
      <c r="BL304" s="204"/>
      <c r="BM304" s="204"/>
      <c r="BN304" s="204"/>
      <c r="BO304" s="204"/>
      <c r="BP304" s="204"/>
      <c r="BQ304" s="204"/>
      <c r="BR304" s="204"/>
      <c r="BS304" s="204"/>
      <c r="BT304" s="204"/>
      <c r="BU304" s="204"/>
      <c r="BV304" s="205"/>
      <c r="BW304" s="205"/>
      <c r="BX304" s="205"/>
      <c r="BY304" s="204"/>
      <c r="BZ304" s="204"/>
      <c r="CA304" s="204"/>
      <c r="CB304" s="205"/>
      <c r="CC304" s="204"/>
      <c r="CD304" s="205"/>
      <c r="CE304" s="204"/>
      <c r="CF304" s="204"/>
      <c r="CG304" s="204"/>
      <c r="CH304" s="206"/>
      <c r="CI304" s="204"/>
      <c r="CJ304" s="204"/>
      <c r="CK304" s="204"/>
      <c r="CL304" s="204"/>
      <c r="CM304" s="204"/>
      <c r="CN304" s="206"/>
      <c r="CO304" s="204"/>
      <c r="CP304" s="204"/>
      <c r="CQ304" s="204"/>
      <c r="CR304" s="207"/>
      <c r="CS304" s="207"/>
      <c r="CT304" s="208"/>
      <c r="CU304" s="209"/>
      <c r="CV304" s="208"/>
      <c r="CW304" s="207"/>
      <c r="CX304" s="207"/>
      <c r="CY304" s="207"/>
    </row>
    <row r="305" spans="3:103">
      <c r="C305" s="192"/>
      <c r="D305" s="192"/>
      <c r="E305" s="192"/>
      <c r="F305" s="192"/>
      <c r="G305" s="193"/>
      <c r="H305" s="192"/>
      <c r="I305" s="192"/>
      <c r="J305" s="194"/>
      <c r="K305" s="195"/>
      <c r="L305" s="195"/>
      <c r="M305" s="196"/>
      <c r="N305" s="197"/>
      <c r="O305" s="196"/>
      <c r="P305" s="198"/>
      <c r="Q305" s="198"/>
      <c r="R305" s="199"/>
      <c r="S305" s="199"/>
      <c r="T305" s="198"/>
      <c r="U305" s="199"/>
      <c r="V305" s="199"/>
      <c r="W305" s="199"/>
      <c r="X305" s="198"/>
      <c r="Y305" s="200"/>
      <c r="Z305" s="198"/>
      <c r="AA305" s="198"/>
      <c r="AB305" s="199"/>
      <c r="AC305" s="199"/>
      <c r="AD305" s="201"/>
      <c r="AE305" s="202"/>
      <c r="AF305" s="202"/>
      <c r="AG305" s="203"/>
      <c r="AH305" s="203"/>
      <c r="AI305" s="203"/>
      <c r="AJ305" s="203"/>
      <c r="AK305" s="203"/>
      <c r="AL305" s="203"/>
      <c r="AM305" s="203"/>
      <c r="AN305" s="203"/>
      <c r="AO305" s="203"/>
      <c r="AP305" s="203"/>
      <c r="AQ305" s="203"/>
      <c r="AR305" s="203"/>
      <c r="AS305" s="203"/>
      <c r="AT305" s="203"/>
      <c r="AU305" s="203"/>
      <c r="AV305" s="203"/>
      <c r="AW305" s="203"/>
      <c r="AX305" s="203"/>
      <c r="AY305" s="203"/>
      <c r="AZ305" s="203"/>
      <c r="BA305" s="203"/>
      <c r="BB305" s="204"/>
      <c r="BC305" s="204"/>
      <c r="BD305" s="204"/>
      <c r="BE305" s="204"/>
      <c r="BF305" s="204"/>
      <c r="BG305" s="204"/>
      <c r="BH305" s="204"/>
      <c r="BI305" s="204"/>
      <c r="BJ305" s="204"/>
      <c r="BK305" s="204"/>
      <c r="BL305" s="204"/>
      <c r="BM305" s="204"/>
      <c r="BN305" s="204"/>
      <c r="BO305" s="204"/>
      <c r="BP305" s="204"/>
      <c r="BQ305" s="204"/>
      <c r="BR305" s="204"/>
      <c r="BS305" s="204"/>
      <c r="BT305" s="204"/>
      <c r="BU305" s="204"/>
      <c r="BV305" s="205"/>
      <c r="BW305" s="205"/>
      <c r="BX305" s="205"/>
      <c r="BY305" s="204"/>
      <c r="BZ305" s="204"/>
      <c r="CA305" s="204"/>
      <c r="CB305" s="205"/>
      <c r="CC305" s="204"/>
      <c r="CD305" s="205"/>
      <c r="CE305" s="204"/>
      <c r="CF305" s="204"/>
      <c r="CG305" s="204"/>
      <c r="CH305" s="206"/>
      <c r="CI305" s="204"/>
      <c r="CJ305" s="204"/>
      <c r="CK305" s="204"/>
      <c r="CL305" s="204"/>
      <c r="CM305" s="204"/>
      <c r="CN305" s="206"/>
      <c r="CO305" s="204"/>
      <c r="CP305" s="204"/>
      <c r="CQ305" s="204"/>
      <c r="CR305" s="207"/>
      <c r="CS305" s="207"/>
      <c r="CT305" s="208"/>
      <c r="CU305" s="209"/>
      <c r="CV305" s="208"/>
      <c r="CW305" s="207"/>
      <c r="CX305" s="207"/>
      <c r="CY305" s="207"/>
    </row>
    <row r="306" spans="3:103">
      <c r="C306" s="192"/>
      <c r="D306" s="192"/>
      <c r="E306" s="192"/>
      <c r="F306" s="192"/>
      <c r="G306" s="193"/>
      <c r="H306" s="192"/>
      <c r="I306" s="192"/>
      <c r="J306" s="194"/>
      <c r="K306" s="195"/>
      <c r="L306" s="195"/>
      <c r="M306" s="196"/>
      <c r="N306" s="197"/>
      <c r="O306" s="196"/>
      <c r="P306" s="198"/>
      <c r="Q306" s="198"/>
      <c r="R306" s="199"/>
      <c r="S306" s="199"/>
      <c r="T306" s="198"/>
      <c r="U306" s="199"/>
      <c r="V306" s="199"/>
      <c r="W306" s="199"/>
      <c r="X306" s="198"/>
      <c r="Y306" s="200"/>
      <c r="Z306" s="198"/>
      <c r="AA306" s="198"/>
      <c r="AB306" s="199"/>
      <c r="AC306" s="199"/>
      <c r="AD306" s="201"/>
      <c r="AE306" s="202"/>
      <c r="AF306" s="202"/>
      <c r="AG306" s="203"/>
      <c r="AH306" s="203"/>
      <c r="AI306" s="203"/>
      <c r="AJ306" s="203"/>
      <c r="AK306" s="203"/>
      <c r="AL306" s="203"/>
      <c r="AM306" s="203"/>
      <c r="AN306" s="203"/>
      <c r="AO306" s="203"/>
      <c r="AP306" s="203"/>
      <c r="AQ306" s="203"/>
      <c r="AR306" s="203"/>
      <c r="AS306" s="203"/>
      <c r="AT306" s="203"/>
      <c r="AU306" s="203"/>
      <c r="AV306" s="203"/>
      <c r="AW306" s="203"/>
      <c r="AX306" s="203"/>
      <c r="AY306" s="203"/>
      <c r="AZ306" s="203"/>
      <c r="BA306" s="203"/>
      <c r="BB306" s="204"/>
      <c r="BC306" s="204"/>
      <c r="BD306" s="204"/>
      <c r="BE306" s="204"/>
      <c r="BF306" s="204"/>
      <c r="BG306" s="204"/>
      <c r="BH306" s="204"/>
      <c r="BI306" s="204"/>
      <c r="BJ306" s="204"/>
      <c r="BK306" s="204"/>
      <c r="BL306" s="204"/>
      <c r="BM306" s="204"/>
      <c r="BN306" s="204"/>
      <c r="BO306" s="204"/>
      <c r="BP306" s="204"/>
      <c r="BQ306" s="204"/>
      <c r="BR306" s="204"/>
      <c r="BS306" s="204"/>
      <c r="BT306" s="204"/>
      <c r="BU306" s="204"/>
      <c r="BV306" s="205"/>
      <c r="BW306" s="205"/>
      <c r="BX306" s="205"/>
      <c r="BY306" s="204"/>
      <c r="BZ306" s="204"/>
      <c r="CA306" s="204"/>
      <c r="CB306" s="205"/>
      <c r="CC306" s="204"/>
      <c r="CD306" s="205"/>
      <c r="CE306" s="204"/>
      <c r="CF306" s="204"/>
      <c r="CG306" s="204"/>
      <c r="CH306" s="206"/>
      <c r="CI306" s="204"/>
      <c r="CJ306" s="204"/>
      <c r="CK306" s="204"/>
      <c r="CL306" s="204"/>
      <c r="CM306" s="204"/>
      <c r="CN306" s="206"/>
      <c r="CO306" s="204"/>
      <c r="CP306" s="204"/>
      <c r="CQ306" s="204"/>
      <c r="CR306" s="207"/>
      <c r="CS306" s="207"/>
      <c r="CT306" s="208"/>
      <c r="CU306" s="209"/>
      <c r="CV306" s="208"/>
      <c r="CW306" s="207"/>
      <c r="CX306" s="207"/>
      <c r="CY306" s="207"/>
    </row>
    <row r="307" spans="3:103">
      <c r="C307" s="192"/>
      <c r="D307" s="192"/>
      <c r="E307" s="192"/>
      <c r="F307" s="192"/>
      <c r="G307" s="193"/>
      <c r="H307" s="192"/>
      <c r="I307" s="192"/>
      <c r="J307" s="194"/>
      <c r="K307" s="195"/>
      <c r="L307" s="195"/>
      <c r="M307" s="196"/>
      <c r="N307" s="197"/>
      <c r="O307" s="196"/>
      <c r="P307" s="198"/>
      <c r="Q307" s="198"/>
      <c r="R307" s="199"/>
      <c r="S307" s="199"/>
      <c r="T307" s="198"/>
      <c r="U307" s="199"/>
      <c r="V307" s="199"/>
      <c r="W307" s="199"/>
      <c r="X307" s="198"/>
      <c r="Y307" s="200"/>
      <c r="Z307" s="198"/>
      <c r="AA307" s="198"/>
      <c r="AB307" s="199"/>
      <c r="AC307" s="199"/>
      <c r="AD307" s="201"/>
      <c r="AE307" s="202"/>
      <c r="AF307" s="202"/>
      <c r="AG307" s="203"/>
      <c r="AH307" s="203"/>
      <c r="AI307" s="203"/>
      <c r="AJ307" s="203"/>
      <c r="AK307" s="203"/>
      <c r="AL307" s="203"/>
      <c r="AM307" s="203"/>
      <c r="AN307" s="203"/>
      <c r="AO307" s="203"/>
      <c r="AP307" s="203"/>
      <c r="AQ307" s="203"/>
      <c r="AR307" s="203"/>
      <c r="AS307" s="203"/>
      <c r="AT307" s="203"/>
      <c r="AU307" s="203"/>
      <c r="AV307" s="203"/>
      <c r="AW307" s="203"/>
      <c r="AX307" s="203"/>
      <c r="AY307" s="203"/>
      <c r="AZ307" s="203"/>
      <c r="BA307" s="203"/>
      <c r="BB307" s="204"/>
      <c r="BC307" s="204"/>
      <c r="BD307" s="204"/>
      <c r="BE307" s="204"/>
      <c r="BF307" s="204"/>
      <c r="BG307" s="204"/>
      <c r="BH307" s="204"/>
      <c r="BI307" s="204"/>
      <c r="BJ307" s="204"/>
      <c r="BK307" s="204"/>
      <c r="BL307" s="204"/>
      <c r="BM307" s="204"/>
      <c r="BN307" s="204"/>
      <c r="BO307" s="204"/>
      <c r="BP307" s="204"/>
      <c r="BQ307" s="204"/>
      <c r="BR307" s="204"/>
      <c r="BS307" s="204"/>
      <c r="BT307" s="204"/>
      <c r="BU307" s="204"/>
      <c r="BV307" s="205"/>
      <c r="BW307" s="205"/>
      <c r="BX307" s="205"/>
      <c r="BY307" s="204"/>
      <c r="BZ307" s="204"/>
      <c r="CA307" s="204"/>
      <c r="CB307" s="205"/>
      <c r="CC307" s="204"/>
      <c r="CD307" s="205"/>
      <c r="CE307" s="204"/>
      <c r="CF307" s="204"/>
      <c r="CG307" s="204"/>
      <c r="CH307" s="206"/>
      <c r="CI307" s="204"/>
      <c r="CJ307" s="204"/>
      <c r="CK307" s="204"/>
      <c r="CL307" s="204"/>
      <c r="CM307" s="204"/>
      <c r="CN307" s="206"/>
      <c r="CO307" s="204"/>
      <c r="CP307" s="204"/>
      <c r="CQ307" s="204"/>
      <c r="CR307" s="207"/>
      <c r="CS307" s="207"/>
      <c r="CT307" s="208"/>
      <c r="CU307" s="209"/>
      <c r="CV307" s="208"/>
      <c r="CW307" s="207"/>
      <c r="CX307" s="207"/>
      <c r="CY307" s="207"/>
    </row>
    <row r="308" spans="3:103">
      <c r="C308" s="192"/>
      <c r="D308" s="192"/>
      <c r="E308" s="192"/>
      <c r="F308" s="192"/>
      <c r="G308" s="193"/>
      <c r="H308" s="192"/>
      <c r="I308" s="192"/>
      <c r="J308" s="194"/>
      <c r="K308" s="195"/>
      <c r="L308" s="195"/>
      <c r="M308" s="196"/>
      <c r="N308" s="197"/>
      <c r="O308" s="196"/>
      <c r="P308" s="198"/>
      <c r="Q308" s="198"/>
      <c r="R308" s="199"/>
      <c r="S308" s="199"/>
      <c r="T308" s="198"/>
      <c r="U308" s="199"/>
      <c r="V308" s="199"/>
      <c r="W308" s="199"/>
      <c r="X308" s="198"/>
      <c r="Y308" s="200"/>
      <c r="Z308" s="198"/>
      <c r="AA308" s="198"/>
      <c r="AB308" s="199"/>
      <c r="AC308" s="199"/>
      <c r="AD308" s="201"/>
      <c r="AE308" s="202"/>
      <c r="AF308" s="202"/>
      <c r="AG308" s="203"/>
      <c r="AH308" s="203"/>
      <c r="AI308" s="203"/>
      <c r="AJ308" s="203"/>
      <c r="AK308" s="203"/>
      <c r="AL308" s="203"/>
      <c r="AM308" s="203"/>
      <c r="AN308" s="203"/>
      <c r="AO308" s="203"/>
      <c r="AP308" s="203"/>
      <c r="AQ308" s="203"/>
      <c r="AR308" s="203"/>
      <c r="AS308" s="203"/>
      <c r="AT308" s="203"/>
      <c r="AU308" s="203"/>
      <c r="AV308" s="203"/>
      <c r="AW308" s="203"/>
      <c r="AX308" s="203"/>
      <c r="AY308" s="203"/>
      <c r="AZ308" s="203"/>
      <c r="BA308" s="203"/>
      <c r="BB308" s="204"/>
      <c r="BC308" s="204"/>
      <c r="BD308" s="204"/>
      <c r="BE308" s="204"/>
      <c r="BF308" s="204"/>
      <c r="BG308" s="204"/>
      <c r="BH308" s="204"/>
      <c r="BI308" s="204"/>
      <c r="BJ308" s="204"/>
      <c r="BK308" s="204"/>
      <c r="BL308" s="204"/>
      <c r="BM308" s="204"/>
      <c r="BN308" s="204"/>
      <c r="BO308" s="204"/>
      <c r="BP308" s="204"/>
      <c r="BQ308" s="204"/>
      <c r="BR308" s="204"/>
      <c r="BS308" s="204"/>
      <c r="BT308" s="204"/>
      <c r="BU308" s="204"/>
      <c r="BV308" s="205"/>
      <c r="BW308" s="205"/>
      <c r="BX308" s="205"/>
      <c r="BY308" s="204"/>
      <c r="BZ308" s="204"/>
      <c r="CA308" s="204"/>
      <c r="CB308" s="205"/>
      <c r="CC308" s="204"/>
      <c r="CD308" s="205"/>
      <c r="CE308" s="204"/>
      <c r="CF308" s="204"/>
      <c r="CG308" s="204"/>
      <c r="CH308" s="206"/>
      <c r="CI308" s="204"/>
      <c r="CJ308" s="204"/>
      <c r="CK308" s="204"/>
      <c r="CL308" s="204"/>
      <c r="CM308" s="204"/>
      <c r="CN308" s="206"/>
      <c r="CO308" s="204"/>
      <c r="CP308" s="204"/>
      <c r="CQ308" s="204"/>
      <c r="CR308" s="207"/>
      <c r="CS308" s="207"/>
      <c r="CT308" s="208"/>
      <c r="CU308" s="209"/>
      <c r="CV308" s="208"/>
      <c r="CW308" s="207"/>
      <c r="CX308" s="207"/>
      <c r="CY308" s="207"/>
    </row>
    <row r="309" spans="3:103">
      <c r="C309" s="192"/>
      <c r="D309" s="192"/>
      <c r="E309" s="192"/>
      <c r="F309" s="192"/>
      <c r="G309" s="193"/>
      <c r="H309" s="192"/>
      <c r="I309" s="192"/>
      <c r="J309" s="194"/>
      <c r="K309" s="195"/>
      <c r="L309" s="195"/>
      <c r="M309" s="196"/>
      <c r="N309" s="197"/>
      <c r="O309" s="196"/>
      <c r="P309" s="198"/>
      <c r="Q309" s="198"/>
      <c r="R309" s="199"/>
      <c r="S309" s="199"/>
      <c r="T309" s="198"/>
      <c r="U309" s="199"/>
      <c r="V309" s="199"/>
      <c r="W309" s="199"/>
      <c r="X309" s="198"/>
      <c r="Y309" s="200"/>
      <c r="Z309" s="198"/>
      <c r="AA309" s="198"/>
      <c r="AB309" s="199"/>
      <c r="AC309" s="199"/>
      <c r="AD309" s="201"/>
      <c r="AE309" s="202"/>
      <c r="AF309" s="202"/>
      <c r="AG309" s="203"/>
      <c r="AH309" s="203"/>
      <c r="AI309" s="203"/>
      <c r="AJ309" s="203"/>
      <c r="AK309" s="203"/>
      <c r="AL309" s="203"/>
      <c r="AM309" s="203"/>
      <c r="AN309" s="203"/>
      <c r="AO309" s="203"/>
      <c r="AP309" s="203"/>
      <c r="AQ309" s="203"/>
      <c r="AR309" s="203"/>
      <c r="AS309" s="203"/>
      <c r="AT309" s="203"/>
      <c r="AU309" s="203"/>
      <c r="AV309" s="203"/>
      <c r="AW309" s="203"/>
      <c r="AX309" s="203"/>
      <c r="AY309" s="203"/>
      <c r="AZ309" s="203"/>
      <c r="BA309" s="203"/>
      <c r="BB309" s="204"/>
      <c r="BC309" s="204"/>
      <c r="BD309" s="204"/>
      <c r="BE309" s="204"/>
      <c r="BF309" s="204"/>
      <c r="BG309" s="204"/>
      <c r="BH309" s="204"/>
      <c r="BI309" s="204"/>
      <c r="BJ309" s="204"/>
      <c r="BK309" s="204"/>
      <c r="BL309" s="204"/>
      <c r="BM309" s="204"/>
      <c r="BN309" s="204"/>
      <c r="BO309" s="204"/>
      <c r="BP309" s="204"/>
      <c r="BQ309" s="204"/>
      <c r="BR309" s="204"/>
      <c r="BS309" s="204"/>
      <c r="BT309" s="204"/>
      <c r="BU309" s="204"/>
      <c r="BV309" s="205"/>
      <c r="BW309" s="205"/>
      <c r="BX309" s="205"/>
      <c r="BY309" s="204"/>
      <c r="BZ309" s="204"/>
      <c r="CA309" s="204"/>
      <c r="CB309" s="205"/>
      <c r="CC309" s="204"/>
      <c r="CD309" s="205"/>
      <c r="CE309" s="204"/>
      <c r="CF309" s="204"/>
      <c r="CG309" s="204"/>
      <c r="CH309" s="206"/>
      <c r="CI309" s="204"/>
      <c r="CJ309" s="204"/>
      <c r="CK309" s="204"/>
      <c r="CL309" s="204"/>
      <c r="CM309" s="204"/>
      <c r="CN309" s="206"/>
      <c r="CO309" s="204"/>
      <c r="CP309" s="204"/>
      <c r="CQ309" s="204"/>
      <c r="CR309" s="207"/>
      <c r="CS309" s="207"/>
      <c r="CT309" s="208"/>
      <c r="CU309" s="209"/>
      <c r="CV309" s="208"/>
      <c r="CW309" s="207"/>
      <c r="CX309" s="207"/>
      <c r="CY309" s="207"/>
    </row>
    <row r="310" spans="3:103">
      <c r="C310" s="192"/>
      <c r="D310" s="192"/>
      <c r="E310" s="192"/>
      <c r="F310" s="192"/>
      <c r="G310" s="193"/>
      <c r="H310" s="192"/>
      <c r="I310" s="192"/>
      <c r="J310" s="194"/>
      <c r="K310" s="195"/>
      <c r="L310" s="195"/>
      <c r="M310" s="196"/>
      <c r="N310" s="197"/>
      <c r="O310" s="196"/>
      <c r="P310" s="198"/>
      <c r="Q310" s="198"/>
      <c r="R310" s="199"/>
      <c r="S310" s="199"/>
      <c r="T310" s="198"/>
      <c r="U310" s="199"/>
      <c r="V310" s="199"/>
      <c r="W310" s="199"/>
      <c r="X310" s="198"/>
      <c r="Y310" s="200"/>
      <c r="Z310" s="198"/>
      <c r="AA310" s="198"/>
      <c r="AB310" s="199"/>
      <c r="AC310" s="199"/>
      <c r="AD310" s="201"/>
      <c r="AE310" s="202"/>
      <c r="AF310" s="202"/>
      <c r="AG310" s="203"/>
      <c r="AH310" s="203"/>
      <c r="AI310" s="203"/>
      <c r="AJ310" s="203"/>
      <c r="AK310" s="203"/>
      <c r="AL310" s="203"/>
      <c r="AM310" s="203"/>
      <c r="AN310" s="203"/>
      <c r="AO310" s="203"/>
      <c r="AP310" s="203"/>
      <c r="AQ310" s="203"/>
      <c r="AR310" s="203"/>
      <c r="AS310" s="203"/>
      <c r="AT310" s="203"/>
      <c r="AU310" s="203"/>
      <c r="AV310" s="203"/>
      <c r="AW310" s="203"/>
      <c r="AX310" s="203"/>
      <c r="AY310" s="203"/>
      <c r="AZ310" s="203"/>
      <c r="BA310" s="203"/>
      <c r="BB310" s="204"/>
      <c r="BC310" s="204"/>
      <c r="BD310" s="204"/>
      <c r="BE310" s="204"/>
      <c r="BF310" s="204"/>
      <c r="BG310" s="204"/>
      <c r="BH310" s="204"/>
      <c r="BI310" s="204"/>
      <c r="BJ310" s="204"/>
      <c r="BK310" s="204"/>
      <c r="BL310" s="204"/>
      <c r="BM310" s="204"/>
      <c r="BN310" s="204"/>
      <c r="BO310" s="204"/>
      <c r="BP310" s="204"/>
      <c r="BQ310" s="204"/>
      <c r="BR310" s="204"/>
      <c r="BS310" s="204"/>
      <c r="BT310" s="204"/>
      <c r="BU310" s="204"/>
      <c r="BV310" s="205"/>
      <c r="BW310" s="205"/>
      <c r="BX310" s="205"/>
      <c r="BY310" s="204"/>
      <c r="BZ310" s="204"/>
      <c r="CA310" s="204"/>
      <c r="CB310" s="205"/>
      <c r="CC310" s="204"/>
      <c r="CD310" s="205"/>
      <c r="CE310" s="204"/>
      <c r="CF310" s="204"/>
      <c r="CG310" s="204"/>
      <c r="CH310" s="206"/>
      <c r="CI310" s="204"/>
      <c r="CJ310" s="204"/>
      <c r="CK310" s="204"/>
      <c r="CL310" s="204"/>
      <c r="CM310" s="204"/>
      <c r="CN310" s="206"/>
      <c r="CO310" s="204"/>
      <c r="CP310" s="204"/>
      <c r="CQ310" s="204"/>
      <c r="CR310" s="207"/>
      <c r="CS310" s="207"/>
      <c r="CT310" s="208"/>
      <c r="CU310" s="209"/>
      <c r="CV310" s="208"/>
      <c r="CW310" s="207"/>
      <c r="CX310" s="207"/>
      <c r="CY310" s="207"/>
    </row>
    <row r="311" spans="3:103">
      <c r="C311" s="192"/>
      <c r="D311" s="192"/>
      <c r="E311" s="192"/>
      <c r="F311" s="192"/>
      <c r="G311" s="193"/>
      <c r="H311" s="192"/>
      <c r="I311" s="192"/>
      <c r="J311" s="194"/>
      <c r="K311" s="195"/>
      <c r="L311" s="195"/>
      <c r="M311" s="196"/>
      <c r="N311" s="197"/>
      <c r="O311" s="196"/>
      <c r="P311" s="198"/>
      <c r="Q311" s="198"/>
      <c r="R311" s="199"/>
      <c r="S311" s="199"/>
      <c r="T311" s="198"/>
      <c r="U311" s="199"/>
      <c r="V311" s="199"/>
      <c r="W311" s="199"/>
      <c r="X311" s="198"/>
      <c r="Y311" s="200"/>
      <c r="Z311" s="198"/>
      <c r="AA311" s="198"/>
      <c r="AB311" s="199"/>
      <c r="AC311" s="199"/>
      <c r="AD311" s="201"/>
      <c r="AE311" s="202"/>
      <c r="AF311" s="202"/>
      <c r="AG311" s="203"/>
      <c r="AH311" s="203"/>
      <c r="AI311" s="203"/>
      <c r="AJ311" s="203"/>
      <c r="AK311" s="203"/>
      <c r="AL311" s="203"/>
      <c r="AM311" s="203"/>
      <c r="AN311" s="203"/>
      <c r="AO311" s="203"/>
      <c r="AP311" s="203"/>
      <c r="AQ311" s="203"/>
      <c r="AR311" s="203"/>
      <c r="AS311" s="203"/>
      <c r="AT311" s="203"/>
      <c r="AU311" s="203"/>
      <c r="AV311" s="203"/>
      <c r="AW311" s="203"/>
      <c r="AX311" s="203"/>
      <c r="AY311" s="203"/>
      <c r="AZ311" s="203"/>
      <c r="BA311" s="203"/>
      <c r="BB311" s="204"/>
      <c r="BC311" s="204"/>
      <c r="BD311" s="204"/>
      <c r="BE311" s="204"/>
      <c r="BF311" s="204"/>
      <c r="BG311" s="204"/>
      <c r="BH311" s="204"/>
      <c r="BI311" s="204"/>
      <c r="BJ311" s="204"/>
      <c r="BK311" s="204"/>
      <c r="BL311" s="204"/>
      <c r="BM311" s="204"/>
      <c r="BN311" s="204"/>
      <c r="BO311" s="204"/>
      <c r="BP311" s="204"/>
      <c r="BQ311" s="204"/>
      <c r="BR311" s="204"/>
      <c r="BS311" s="204"/>
      <c r="BT311" s="204"/>
      <c r="BU311" s="204"/>
      <c r="BV311" s="205"/>
      <c r="BW311" s="205"/>
      <c r="BX311" s="205"/>
      <c r="BY311" s="204"/>
      <c r="BZ311" s="204"/>
      <c r="CA311" s="204"/>
      <c r="CB311" s="205"/>
      <c r="CC311" s="204"/>
      <c r="CD311" s="205"/>
      <c r="CE311" s="204"/>
      <c r="CF311" s="204"/>
      <c r="CG311" s="204"/>
      <c r="CH311" s="206"/>
      <c r="CI311" s="204"/>
      <c r="CJ311" s="204"/>
      <c r="CK311" s="204"/>
      <c r="CL311" s="204"/>
      <c r="CM311" s="204"/>
      <c r="CN311" s="206"/>
      <c r="CO311" s="204"/>
      <c r="CP311" s="204"/>
      <c r="CQ311" s="204"/>
      <c r="CR311" s="207"/>
      <c r="CS311" s="207"/>
      <c r="CT311" s="208"/>
      <c r="CU311" s="209"/>
      <c r="CV311" s="208"/>
      <c r="CW311" s="207"/>
      <c r="CX311" s="207"/>
      <c r="CY311" s="207"/>
    </row>
    <row r="312" spans="3:103">
      <c r="C312" s="192"/>
      <c r="D312" s="192"/>
      <c r="E312" s="192"/>
      <c r="F312" s="192"/>
      <c r="G312" s="193"/>
      <c r="H312" s="192"/>
      <c r="I312" s="192"/>
      <c r="J312" s="194"/>
      <c r="K312" s="195"/>
      <c r="L312" s="195"/>
      <c r="M312" s="196"/>
      <c r="N312" s="197"/>
      <c r="O312" s="196"/>
      <c r="P312" s="198"/>
      <c r="Q312" s="198"/>
      <c r="R312" s="199"/>
      <c r="S312" s="199"/>
      <c r="T312" s="198"/>
      <c r="U312" s="199"/>
      <c r="V312" s="199"/>
      <c r="W312" s="199"/>
      <c r="X312" s="198"/>
      <c r="Y312" s="200"/>
      <c r="Z312" s="198"/>
      <c r="AA312" s="198"/>
      <c r="AB312" s="199"/>
      <c r="AC312" s="199"/>
      <c r="AD312" s="201"/>
      <c r="AE312" s="202"/>
      <c r="AF312" s="202"/>
      <c r="AG312" s="203"/>
      <c r="AH312" s="203"/>
      <c r="AI312" s="203"/>
      <c r="AJ312" s="203"/>
      <c r="AK312" s="203"/>
      <c r="AL312" s="203"/>
      <c r="AM312" s="203"/>
      <c r="AN312" s="203"/>
      <c r="AO312" s="203"/>
      <c r="AP312" s="203"/>
      <c r="AQ312" s="203"/>
      <c r="AR312" s="203"/>
      <c r="AS312" s="203"/>
      <c r="AT312" s="203"/>
      <c r="AU312" s="203"/>
      <c r="AV312" s="203"/>
      <c r="AW312" s="203"/>
      <c r="AX312" s="203"/>
      <c r="AY312" s="203"/>
      <c r="AZ312" s="203"/>
      <c r="BA312" s="203"/>
      <c r="BB312" s="204"/>
      <c r="BC312" s="204"/>
      <c r="BD312" s="204"/>
      <c r="BE312" s="204"/>
      <c r="BF312" s="204"/>
      <c r="BG312" s="204"/>
      <c r="BH312" s="204"/>
      <c r="BI312" s="204"/>
      <c r="BJ312" s="204"/>
      <c r="BK312" s="204"/>
      <c r="BL312" s="204"/>
      <c r="BM312" s="204"/>
      <c r="BN312" s="204"/>
      <c r="BO312" s="204"/>
      <c r="BP312" s="204"/>
      <c r="BQ312" s="204"/>
      <c r="BR312" s="204"/>
      <c r="BS312" s="204"/>
      <c r="BT312" s="204"/>
      <c r="BU312" s="204"/>
      <c r="BV312" s="205"/>
      <c r="BW312" s="205"/>
      <c r="BX312" s="205"/>
      <c r="BY312" s="204"/>
      <c r="BZ312" s="204"/>
      <c r="CA312" s="204"/>
      <c r="CB312" s="205"/>
      <c r="CC312" s="204"/>
      <c r="CD312" s="205"/>
      <c r="CE312" s="204"/>
      <c r="CF312" s="204"/>
      <c r="CG312" s="204"/>
      <c r="CH312" s="206"/>
      <c r="CI312" s="204"/>
      <c r="CJ312" s="204"/>
      <c r="CK312" s="204"/>
      <c r="CL312" s="204"/>
      <c r="CM312" s="204"/>
      <c r="CN312" s="206"/>
      <c r="CO312" s="204"/>
      <c r="CP312" s="204"/>
      <c r="CQ312" s="204"/>
      <c r="CR312" s="207"/>
      <c r="CS312" s="207"/>
      <c r="CT312" s="208"/>
      <c r="CU312" s="209"/>
      <c r="CV312" s="208"/>
      <c r="CW312" s="207"/>
      <c r="CX312" s="207"/>
      <c r="CY312" s="207"/>
    </row>
    <row r="313" spans="3:103">
      <c r="C313" s="192"/>
      <c r="D313" s="192"/>
      <c r="E313" s="192"/>
      <c r="F313" s="192"/>
      <c r="G313" s="193"/>
      <c r="H313" s="192"/>
      <c r="I313" s="192"/>
      <c r="J313" s="194"/>
      <c r="K313" s="195"/>
      <c r="L313" s="195"/>
      <c r="M313" s="196"/>
      <c r="N313" s="197"/>
      <c r="O313" s="196"/>
      <c r="P313" s="198"/>
      <c r="Q313" s="198"/>
      <c r="R313" s="199"/>
      <c r="S313" s="199"/>
      <c r="T313" s="198"/>
      <c r="U313" s="199"/>
      <c r="V313" s="199"/>
      <c r="W313" s="199"/>
      <c r="X313" s="198"/>
      <c r="Y313" s="200"/>
      <c r="Z313" s="198"/>
      <c r="AA313" s="198"/>
      <c r="AB313" s="199"/>
      <c r="AC313" s="199"/>
      <c r="AD313" s="201"/>
      <c r="AE313" s="202"/>
      <c r="AF313" s="202"/>
      <c r="AG313" s="203"/>
      <c r="AH313" s="203"/>
      <c r="AI313" s="203"/>
      <c r="AJ313" s="203"/>
      <c r="AK313" s="203"/>
      <c r="AL313" s="203"/>
      <c r="AM313" s="203"/>
      <c r="AN313" s="203"/>
      <c r="AO313" s="203"/>
      <c r="AP313" s="203"/>
      <c r="AQ313" s="203"/>
      <c r="AR313" s="203"/>
      <c r="AS313" s="203"/>
      <c r="AT313" s="203"/>
      <c r="AU313" s="203"/>
      <c r="AV313" s="203"/>
      <c r="AW313" s="203"/>
      <c r="AX313" s="203"/>
      <c r="AY313" s="203"/>
      <c r="AZ313" s="203"/>
      <c r="BA313" s="203"/>
      <c r="BB313" s="204"/>
      <c r="BC313" s="204"/>
      <c r="BD313" s="204"/>
      <c r="BE313" s="204"/>
      <c r="BF313" s="204"/>
      <c r="BG313" s="204"/>
      <c r="BH313" s="204"/>
      <c r="BI313" s="204"/>
      <c r="BJ313" s="204"/>
      <c r="BK313" s="204"/>
      <c r="BL313" s="204"/>
      <c r="BM313" s="204"/>
      <c r="BN313" s="204"/>
      <c r="BO313" s="204"/>
      <c r="BP313" s="204"/>
      <c r="BQ313" s="204"/>
      <c r="BR313" s="204"/>
      <c r="BS313" s="204"/>
      <c r="BT313" s="204"/>
      <c r="BU313" s="204"/>
      <c r="BV313" s="205"/>
      <c r="BW313" s="205"/>
      <c r="BX313" s="205"/>
      <c r="BY313" s="204"/>
      <c r="BZ313" s="204"/>
      <c r="CA313" s="204"/>
      <c r="CB313" s="205"/>
      <c r="CC313" s="204"/>
      <c r="CD313" s="205"/>
      <c r="CE313" s="204"/>
      <c r="CF313" s="204"/>
      <c r="CG313" s="204"/>
      <c r="CH313" s="206"/>
      <c r="CI313" s="204"/>
      <c r="CJ313" s="204"/>
      <c r="CK313" s="204"/>
      <c r="CL313" s="204"/>
      <c r="CM313" s="204"/>
      <c r="CN313" s="206"/>
      <c r="CO313" s="204"/>
      <c r="CP313" s="204"/>
      <c r="CQ313" s="204"/>
      <c r="CR313" s="207"/>
      <c r="CS313" s="207"/>
      <c r="CT313" s="208"/>
      <c r="CU313" s="209"/>
      <c r="CV313" s="208"/>
      <c r="CW313" s="207"/>
      <c r="CX313" s="207"/>
      <c r="CY313" s="207"/>
    </row>
    <row r="314" spans="3:103">
      <c r="C314" s="192"/>
      <c r="D314" s="192"/>
      <c r="E314" s="192"/>
      <c r="F314" s="192"/>
      <c r="G314" s="193"/>
      <c r="H314" s="192"/>
      <c r="I314" s="192"/>
      <c r="J314" s="194"/>
      <c r="K314" s="195"/>
      <c r="L314" s="195"/>
      <c r="M314" s="196"/>
      <c r="N314" s="197"/>
      <c r="O314" s="196"/>
      <c r="P314" s="198"/>
      <c r="Q314" s="198"/>
      <c r="R314" s="199"/>
      <c r="S314" s="199"/>
      <c r="T314" s="198"/>
      <c r="U314" s="199"/>
      <c r="V314" s="199"/>
      <c r="W314" s="199"/>
      <c r="X314" s="198"/>
      <c r="Y314" s="200"/>
      <c r="Z314" s="198"/>
      <c r="AA314" s="198"/>
      <c r="AB314" s="199"/>
      <c r="AC314" s="199"/>
      <c r="AD314" s="201"/>
      <c r="AE314" s="202"/>
      <c r="AF314" s="202"/>
      <c r="AG314" s="203"/>
      <c r="AH314" s="203"/>
      <c r="AI314" s="203"/>
      <c r="AJ314" s="203"/>
      <c r="AK314" s="203"/>
      <c r="AL314" s="203"/>
      <c r="AM314" s="203"/>
      <c r="AN314" s="203"/>
      <c r="AO314" s="203"/>
      <c r="AP314" s="203"/>
      <c r="AQ314" s="203"/>
      <c r="AR314" s="203"/>
      <c r="AS314" s="203"/>
      <c r="AT314" s="203"/>
      <c r="AU314" s="203"/>
      <c r="AV314" s="203"/>
      <c r="AW314" s="203"/>
      <c r="AX314" s="203"/>
      <c r="AY314" s="203"/>
      <c r="AZ314" s="203"/>
      <c r="BA314" s="203"/>
      <c r="BB314" s="204"/>
      <c r="BC314" s="204"/>
      <c r="BD314" s="204"/>
      <c r="BE314" s="204"/>
      <c r="BF314" s="204"/>
      <c r="BG314" s="204"/>
      <c r="BH314" s="204"/>
      <c r="BI314" s="204"/>
      <c r="BJ314" s="204"/>
      <c r="BK314" s="204"/>
      <c r="BL314" s="204"/>
      <c r="BM314" s="204"/>
      <c r="BN314" s="204"/>
      <c r="BO314" s="204"/>
      <c r="BP314" s="204"/>
      <c r="BQ314" s="204"/>
      <c r="BR314" s="204"/>
      <c r="BS314" s="204"/>
      <c r="BT314" s="204"/>
      <c r="BU314" s="204"/>
      <c r="BV314" s="205"/>
      <c r="BW314" s="205"/>
      <c r="BX314" s="205"/>
      <c r="BY314" s="204"/>
      <c r="BZ314" s="204"/>
      <c r="CA314" s="204"/>
      <c r="CB314" s="205"/>
      <c r="CC314" s="204"/>
      <c r="CD314" s="205"/>
      <c r="CE314" s="204"/>
      <c r="CF314" s="204"/>
      <c r="CG314" s="204"/>
      <c r="CH314" s="206"/>
      <c r="CI314" s="204"/>
      <c r="CJ314" s="204"/>
      <c r="CK314" s="204"/>
      <c r="CL314" s="204"/>
      <c r="CM314" s="204"/>
      <c r="CN314" s="206"/>
      <c r="CO314" s="204"/>
      <c r="CP314" s="204"/>
      <c r="CQ314" s="204"/>
      <c r="CR314" s="207"/>
      <c r="CS314" s="207"/>
      <c r="CT314" s="208"/>
      <c r="CU314" s="209"/>
      <c r="CV314" s="208"/>
      <c r="CW314" s="207"/>
      <c r="CX314" s="207"/>
      <c r="CY314" s="207"/>
    </row>
    <row r="315" spans="3:103">
      <c r="C315" s="192"/>
      <c r="D315" s="192"/>
      <c r="E315" s="192"/>
      <c r="F315" s="192"/>
      <c r="G315" s="193"/>
      <c r="H315" s="192"/>
      <c r="I315" s="192"/>
      <c r="J315" s="194"/>
      <c r="K315" s="195"/>
      <c r="L315" s="195"/>
      <c r="M315" s="196"/>
      <c r="N315" s="197"/>
      <c r="O315" s="196"/>
      <c r="P315" s="198"/>
      <c r="Q315" s="198"/>
      <c r="R315" s="199"/>
      <c r="S315" s="199"/>
      <c r="T315" s="198"/>
      <c r="U315" s="199"/>
      <c r="V315" s="199"/>
      <c r="W315" s="199"/>
      <c r="X315" s="198"/>
      <c r="Y315" s="200"/>
      <c r="Z315" s="198"/>
      <c r="AA315" s="198"/>
      <c r="AB315" s="199"/>
      <c r="AC315" s="199"/>
      <c r="AD315" s="201"/>
      <c r="AE315" s="202"/>
      <c r="AF315" s="202"/>
      <c r="AG315" s="203"/>
      <c r="AH315" s="203"/>
      <c r="AI315" s="203"/>
      <c r="AJ315" s="203"/>
      <c r="AK315" s="203"/>
      <c r="AL315" s="203"/>
      <c r="AM315" s="203"/>
      <c r="AN315" s="203"/>
      <c r="AO315" s="203"/>
      <c r="AP315" s="203"/>
      <c r="AQ315" s="203"/>
      <c r="AR315" s="203"/>
      <c r="AS315" s="203"/>
      <c r="AT315" s="203"/>
      <c r="AU315" s="203"/>
      <c r="AV315" s="203"/>
      <c r="AW315" s="203"/>
      <c r="AX315" s="203"/>
      <c r="AY315" s="203"/>
      <c r="AZ315" s="203"/>
      <c r="BA315" s="203"/>
      <c r="BB315" s="204"/>
      <c r="BC315" s="204"/>
      <c r="BD315" s="204"/>
      <c r="BE315" s="204"/>
      <c r="BF315" s="204"/>
      <c r="BG315" s="204"/>
      <c r="BH315" s="204"/>
      <c r="BI315" s="204"/>
      <c r="BJ315" s="204"/>
      <c r="BK315" s="204"/>
      <c r="BL315" s="204"/>
      <c r="BM315" s="204"/>
      <c r="BN315" s="204"/>
      <c r="BO315" s="204"/>
      <c r="BP315" s="204"/>
      <c r="BQ315" s="204"/>
      <c r="BR315" s="204"/>
      <c r="BS315" s="204"/>
      <c r="BT315" s="204"/>
      <c r="BU315" s="204"/>
      <c r="BV315" s="205"/>
      <c r="BW315" s="205"/>
      <c r="BX315" s="205"/>
      <c r="BY315" s="204"/>
      <c r="BZ315" s="204"/>
      <c r="CA315" s="204"/>
      <c r="CB315" s="205"/>
      <c r="CC315" s="204"/>
      <c r="CD315" s="205"/>
      <c r="CE315" s="204"/>
      <c r="CF315" s="204"/>
      <c r="CG315" s="204"/>
      <c r="CH315" s="206"/>
      <c r="CI315" s="204"/>
      <c r="CJ315" s="204"/>
      <c r="CK315" s="204"/>
      <c r="CL315" s="204"/>
      <c r="CM315" s="204"/>
      <c r="CN315" s="206"/>
      <c r="CO315" s="204"/>
      <c r="CP315" s="204"/>
      <c r="CQ315" s="204"/>
      <c r="CR315" s="207"/>
      <c r="CS315" s="207"/>
      <c r="CT315" s="208"/>
      <c r="CU315" s="209"/>
      <c r="CV315" s="208"/>
      <c r="CW315" s="207"/>
      <c r="CX315" s="207"/>
      <c r="CY315" s="207"/>
    </row>
    <row r="316" spans="3:103">
      <c r="C316" s="192"/>
      <c r="D316" s="192"/>
      <c r="E316" s="192"/>
      <c r="F316" s="192"/>
      <c r="G316" s="193"/>
      <c r="H316" s="192"/>
      <c r="I316" s="192"/>
      <c r="J316" s="194"/>
      <c r="K316" s="195"/>
      <c r="L316" s="195"/>
      <c r="M316" s="196"/>
      <c r="N316" s="197"/>
      <c r="O316" s="196"/>
      <c r="P316" s="198"/>
      <c r="Q316" s="198"/>
      <c r="R316" s="199"/>
      <c r="S316" s="199"/>
      <c r="T316" s="198"/>
      <c r="U316" s="199"/>
      <c r="V316" s="199"/>
      <c r="W316" s="199"/>
      <c r="X316" s="198"/>
      <c r="Y316" s="200"/>
      <c r="Z316" s="198"/>
      <c r="AA316" s="198"/>
      <c r="AB316" s="199"/>
      <c r="AC316" s="199"/>
      <c r="AD316" s="201"/>
      <c r="AE316" s="202"/>
      <c r="AF316" s="202"/>
      <c r="AG316" s="203"/>
      <c r="AH316" s="203"/>
      <c r="AI316" s="203"/>
      <c r="AJ316" s="203"/>
      <c r="AK316" s="203"/>
      <c r="AL316" s="203"/>
      <c r="AM316" s="203"/>
      <c r="AN316" s="203"/>
      <c r="AO316" s="203"/>
      <c r="AP316" s="203"/>
      <c r="AQ316" s="203"/>
      <c r="AR316" s="203"/>
      <c r="AS316" s="203"/>
      <c r="AT316" s="203"/>
      <c r="AU316" s="203"/>
      <c r="AV316" s="203"/>
      <c r="AW316" s="203"/>
      <c r="AX316" s="203"/>
      <c r="AY316" s="203"/>
      <c r="AZ316" s="203"/>
      <c r="BA316" s="203"/>
      <c r="BB316" s="204"/>
      <c r="BC316" s="204"/>
      <c r="BD316" s="204"/>
      <c r="BE316" s="204"/>
      <c r="BF316" s="204"/>
      <c r="BG316" s="204"/>
      <c r="BH316" s="204"/>
      <c r="BI316" s="204"/>
      <c r="BJ316" s="204"/>
      <c r="BK316" s="204"/>
      <c r="BL316" s="204"/>
      <c r="BM316" s="204"/>
      <c r="BN316" s="204"/>
      <c r="BO316" s="204"/>
      <c r="BP316" s="204"/>
      <c r="BQ316" s="204"/>
      <c r="BR316" s="204"/>
      <c r="BS316" s="204"/>
      <c r="BT316" s="204"/>
      <c r="BU316" s="204"/>
      <c r="BV316" s="205"/>
      <c r="BW316" s="205"/>
      <c r="BX316" s="205"/>
      <c r="BY316" s="204"/>
      <c r="BZ316" s="204"/>
      <c r="CA316" s="204"/>
      <c r="CB316" s="205"/>
      <c r="CC316" s="204"/>
      <c r="CD316" s="205"/>
      <c r="CE316" s="204"/>
      <c r="CF316" s="204"/>
      <c r="CG316" s="204"/>
      <c r="CH316" s="206"/>
      <c r="CI316" s="204"/>
      <c r="CJ316" s="204"/>
      <c r="CK316" s="204"/>
      <c r="CL316" s="204"/>
      <c r="CM316" s="204"/>
      <c r="CN316" s="206"/>
      <c r="CO316" s="204"/>
      <c r="CP316" s="204"/>
      <c r="CQ316" s="204"/>
      <c r="CR316" s="207"/>
      <c r="CS316" s="207"/>
      <c r="CT316" s="208"/>
      <c r="CU316" s="209"/>
      <c r="CV316" s="208"/>
      <c r="CW316" s="207"/>
      <c r="CX316" s="207"/>
      <c r="CY316" s="207"/>
    </row>
    <row r="317" spans="3:103">
      <c r="C317" s="192"/>
      <c r="D317" s="192"/>
      <c r="E317" s="192"/>
      <c r="F317" s="192"/>
      <c r="G317" s="193"/>
      <c r="H317" s="192"/>
      <c r="I317" s="192"/>
      <c r="J317" s="194"/>
      <c r="K317" s="195"/>
      <c r="L317" s="195"/>
      <c r="M317" s="196"/>
      <c r="N317" s="197"/>
      <c r="O317" s="196"/>
      <c r="P317" s="198"/>
      <c r="Q317" s="198"/>
      <c r="R317" s="199"/>
      <c r="S317" s="199"/>
      <c r="T317" s="198"/>
      <c r="U317" s="199"/>
      <c r="V317" s="199"/>
      <c r="W317" s="199"/>
      <c r="X317" s="198"/>
      <c r="Y317" s="200"/>
      <c r="Z317" s="198"/>
      <c r="AA317" s="198"/>
      <c r="AB317" s="199"/>
      <c r="AC317" s="199"/>
      <c r="AD317" s="201"/>
      <c r="AE317" s="202"/>
      <c r="AF317" s="202"/>
      <c r="AG317" s="203"/>
      <c r="AH317" s="203"/>
      <c r="AI317" s="203"/>
      <c r="AJ317" s="203"/>
      <c r="AK317" s="203"/>
      <c r="AL317" s="203"/>
      <c r="AM317" s="203"/>
      <c r="AN317" s="203"/>
      <c r="AO317" s="203"/>
      <c r="AP317" s="203"/>
      <c r="AQ317" s="203"/>
      <c r="AR317" s="203"/>
      <c r="AS317" s="203"/>
      <c r="AT317" s="203"/>
      <c r="AU317" s="203"/>
      <c r="AV317" s="203"/>
      <c r="AW317" s="203"/>
      <c r="AX317" s="203"/>
      <c r="AY317" s="203"/>
      <c r="AZ317" s="203"/>
      <c r="BA317" s="203"/>
      <c r="BB317" s="204"/>
      <c r="BC317" s="204"/>
      <c r="BD317" s="204"/>
      <c r="BE317" s="204"/>
      <c r="BF317" s="204"/>
      <c r="BG317" s="204"/>
      <c r="BH317" s="204"/>
      <c r="BI317" s="204"/>
      <c r="BJ317" s="204"/>
      <c r="BK317" s="204"/>
      <c r="BL317" s="204"/>
      <c r="BM317" s="204"/>
      <c r="BN317" s="204"/>
      <c r="BO317" s="204"/>
      <c r="BP317" s="204"/>
      <c r="BQ317" s="204"/>
      <c r="BR317" s="204"/>
      <c r="BS317" s="204"/>
      <c r="BT317" s="204"/>
      <c r="BU317" s="204"/>
      <c r="BV317" s="205"/>
      <c r="BW317" s="205"/>
      <c r="BX317" s="205"/>
      <c r="BY317" s="204"/>
      <c r="BZ317" s="204"/>
      <c r="CA317" s="204"/>
      <c r="CB317" s="205"/>
      <c r="CC317" s="204"/>
      <c r="CD317" s="205"/>
      <c r="CE317" s="204"/>
      <c r="CF317" s="204"/>
      <c r="CG317" s="204"/>
      <c r="CH317" s="206"/>
      <c r="CI317" s="204"/>
      <c r="CJ317" s="204"/>
      <c r="CK317" s="204"/>
      <c r="CL317" s="204"/>
      <c r="CM317" s="204"/>
      <c r="CN317" s="206"/>
      <c r="CO317" s="204"/>
      <c r="CP317" s="204"/>
      <c r="CQ317" s="204"/>
      <c r="CR317" s="207"/>
      <c r="CS317" s="207"/>
      <c r="CT317" s="208"/>
      <c r="CU317" s="209"/>
      <c r="CV317" s="208"/>
      <c r="CW317" s="207"/>
      <c r="CX317" s="207"/>
      <c r="CY317" s="207"/>
    </row>
    <row r="318" spans="3:103">
      <c r="C318" s="192"/>
      <c r="D318" s="192"/>
      <c r="E318" s="192"/>
      <c r="F318" s="192"/>
      <c r="G318" s="193"/>
      <c r="H318" s="192"/>
      <c r="I318" s="192"/>
      <c r="J318" s="194"/>
      <c r="K318" s="195"/>
      <c r="L318" s="195"/>
      <c r="M318" s="196"/>
      <c r="N318" s="197"/>
      <c r="O318" s="196"/>
      <c r="P318" s="198"/>
      <c r="Q318" s="198"/>
      <c r="R318" s="199"/>
      <c r="S318" s="199"/>
      <c r="T318" s="198"/>
      <c r="U318" s="199"/>
      <c r="V318" s="199"/>
      <c r="W318" s="199"/>
      <c r="X318" s="198"/>
      <c r="Y318" s="200"/>
      <c r="Z318" s="198"/>
      <c r="AA318" s="198"/>
      <c r="AB318" s="199"/>
      <c r="AC318" s="199"/>
      <c r="AD318" s="201"/>
      <c r="AE318" s="202"/>
      <c r="AF318" s="202"/>
      <c r="AG318" s="203"/>
      <c r="AH318" s="203"/>
      <c r="AI318" s="203"/>
      <c r="AJ318" s="203"/>
      <c r="AK318" s="203"/>
      <c r="AL318" s="203"/>
      <c r="AM318" s="203"/>
      <c r="AN318" s="203"/>
      <c r="AO318" s="203"/>
      <c r="AP318" s="203"/>
      <c r="AQ318" s="203"/>
      <c r="AR318" s="203"/>
      <c r="AS318" s="203"/>
      <c r="AT318" s="203"/>
      <c r="AU318" s="203"/>
      <c r="AV318" s="203"/>
      <c r="AW318" s="203"/>
      <c r="AX318" s="203"/>
      <c r="AY318" s="203"/>
      <c r="AZ318" s="203"/>
      <c r="BA318" s="203"/>
      <c r="BB318" s="204"/>
      <c r="BC318" s="204"/>
      <c r="BD318" s="204"/>
      <c r="BE318" s="204"/>
      <c r="BF318" s="204"/>
      <c r="BG318" s="204"/>
      <c r="BH318" s="204"/>
      <c r="BI318" s="204"/>
      <c r="BJ318" s="204"/>
      <c r="BK318" s="204"/>
      <c r="BL318" s="204"/>
      <c r="BM318" s="204"/>
      <c r="BN318" s="204"/>
      <c r="BO318" s="204"/>
      <c r="BP318" s="204"/>
      <c r="BQ318" s="204"/>
      <c r="BR318" s="204"/>
      <c r="BS318" s="204"/>
      <c r="BT318" s="204"/>
      <c r="BU318" s="204"/>
      <c r="BV318" s="205"/>
      <c r="BW318" s="205"/>
      <c r="BX318" s="205"/>
      <c r="BY318" s="204"/>
      <c r="BZ318" s="204"/>
      <c r="CA318" s="204"/>
      <c r="CB318" s="205"/>
      <c r="CC318" s="204"/>
      <c r="CD318" s="205"/>
      <c r="CE318" s="204"/>
      <c r="CF318" s="204"/>
      <c r="CG318" s="204"/>
      <c r="CH318" s="206"/>
      <c r="CI318" s="204"/>
      <c r="CJ318" s="204"/>
      <c r="CK318" s="204"/>
      <c r="CL318" s="204"/>
      <c r="CM318" s="204"/>
      <c r="CN318" s="206"/>
      <c r="CO318" s="204"/>
      <c r="CP318" s="204"/>
      <c r="CQ318" s="204"/>
      <c r="CR318" s="207"/>
      <c r="CS318" s="207"/>
      <c r="CT318" s="208"/>
      <c r="CU318" s="209"/>
      <c r="CV318" s="208"/>
      <c r="CW318" s="207"/>
      <c r="CX318" s="207"/>
      <c r="CY318" s="207"/>
    </row>
    <row r="319" spans="3:103">
      <c r="C319" s="192"/>
      <c r="D319" s="192"/>
      <c r="E319" s="192"/>
      <c r="F319" s="192"/>
      <c r="G319" s="193"/>
      <c r="H319" s="192"/>
      <c r="I319" s="192"/>
      <c r="J319" s="194"/>
      <c r="K319" s="195"/>
      <c r="L319" s="195"/>
      <c r="M319" s="196"/>
      <c r="N319" s="197"/>
      <c r="O319" s="196"/>
      <c r="P319" s="198"/>
      <c r="Q319" s="198"/>
      <c r="R319" s="199"/>
      <c r="S319" s="199"/>
      <c r="T319" s="198"/>
      <c r="U319" s="199"/>
      <c r="V319" s="199"/>
      <c r="W319" s="199"/>
      <c r="X319" s="198"/>
      <c r="Y319" s="200"/>
      <c r="Z319" s="198"/>
      <c r="AA319" s="198"/>
      <c r="AB319" s="199"/>
      <c r="AC319" s="199"/>
      <c r="AD319" s="201"/>
      <c r="AE319" s="202"/>
      <c r="AF319" s="202"/>
      <c r="AG319" s="203"/>
      <c r="AH319" s="203"/>
      <c r="AI319" s="203"/>
      <c r="AJ319" s="203"/>
      <c r="AK319" s="203"/>
      <c r="AL319" s="203"/>
      <c r="AM319" s="203"/>
      <c r="AN319" s="203"/>
      <c r="AO319" s="203"/>
      <c r="AP319" s="203"/>
      <c r="AQ319" s="203"/>
      <c r="AR319" s="203"/>
      <c r="AS319" s="203"/>
      <c r="AT319" s="203"/>
      <c r="AU319" s="203"/>
      <c r="AV319" s="203"/>
      <c r="AW319" s="203"/>
      <c r="AX319" s="203"/>
      <c r="AY319" s="203"/>
      <c r="AZ319" s="203"/>
      <c r="BA319" s="203"/>
      <c r="BB319" s="204"/>
      <c r="BC319" s="204"/>
      <c r="BD319" s="204"/>
      <c r="BE319" s="204"/>
      <c r="BF319" s="204"/>
      <c r="BG319" s="204"/>
      <c r="BH319" s="204"/>
      <c r="BI319" s="204"/>
      <c r="BJ319" s="204"/>
      <c r="BK319" s="204"/>
      <c r="BL319" s="204"/>
      <c r="BM319" s="204"/>
      <c r="BN319" s="204"/>
      <c r="BO319" s="204"/>
      <c r="BP319" s="204"/>
      <c r="BQ319" s="204"/>
      <c r="BR319" s="204"/>
      <c r="BS319" s="204"/>
      <c r="BT319" s="204"/>
      <c r="BU319" s="204"/>
      <c r="BV319" s="205"/>
      <c r="BW319" s="205"/>
      <c r="BX319" s="205"/>
      <c r="BY319" s="204"/>
      <c r="BZ319" s="204"/>
      <c r="CA319" s="204"/>
      <c r="CB319" s="205"/>
      <c r="CC319" s="204"/>
      <c r="CD319" s="205"/>
      <c r="CE319" s="204"/>
      <c r="CF319" s="204"/>
      <c r="CG319" s="204"/>
      <c r="CH319" s="206"/>
      <c r="CI319" s="204"/>
      <c r="CJ319" s="204"/>
      <c r="CK319" s="204"/>
      <c r="CL319" s="204"/>
      <c r="CM319" s="204"/>
      <c r="CN319" s="206"/>
      <c r="CO319" s="204"/>
      <c r="CP319" s="204"/>
      <c r="CQ319" s="204"/>
      <c r="CR319" s="207"/>
      <c r="CS319" s="207"/>
      <c r="CT319" s="208"/>
      <c r="CU319" s="209"/>
      <c r="CV319" s="208"/>
      <c r="CW319" s="207"/>
      <c r="CX319" s="207"/>
      <c r="CY319" s="207"/>
    </row>
    <row r="320" spans="3:103">
      <c r="C320" s="192"/>
      <c r="D320" s="192"/>
      <c r="E320" s="192"/>
      <c r="F320" s="192"/>
      <c r="G320" s="193"/>
      <c r="H320" s="192"/>
      <c r="I320" s="192"/>
      <c r="J320" s="194"/>
      <c r="K320" s="195"/>
      <c r="L320" s="195"/>
      <c r="M320" s="196"/>
      <c r="N320" s="197"/>
      <c r="O320" s="196"/>
      <c r="P320" s="198"/>
      <c r="Q320" s="198"/>
      <c r="R320" s="199"/>
      <c r="S320" s="199"/>
      <c r="T320" s="198"/>
      <c r="U320" s="199"/>
      <c r="V320" s="199"/>
      <c r="W320" s="199"/>
      <c r="X320" s="198"/>
      <c r="Y320" s="200"/>
      <c r="Z320" s="198"/>
      <c r="AA320" s="198"/>
      <c r="AB320" s="199"/>
      <c r="AC320" s="199"/>
      <c r="AD320" s="201"/>
      <c r="AE320" s="202"/>
      <c r="AF320" s="202"/>
      <c r="AG320" s="203"/>
      <c r="AH320" s="203"/>
      <c r="AI320" s="203"/>
      <c r="AJ320" s="203"/>
      <c r="AK320" s="203"/>
      <c r="AL320" s="203"/>
      <c r="AM320" s="203"/>
      <c r="AN320" s="203"/>
      <c r="AO320" s="203"/>
      <c r="AP320" s="203"/>
      <c r="AQ320" s="203"/>
      <c r="AR320" s="203"/>
      <c r="AS320" s="203"/>
      <c r="AT320" s="203"/>
      <c r="AU320" s="203"/>
      <c r="AV320" s="203"/>
      <c r="AW320" s="203"/>
      <c r="AX320" s="203"/>
      <c r="AY320" s="203"/>
      <c r="AZ320" s="203"/>
      <c r="BA320" s="203"/>
      <c r="BB320" s="204"/>
      <c r="BC320" s="204"/>
      <c r="BD320" s="204"/>
      <c r="BE320" s="204"/>
      <c r="BF320" s="204"/>
      <c r="BG320" s="204"/>
      <c r="BH320" s="204"/>
      <c r="BI320" s="204"/>
      <c r="BJ320" s="204"/>
      <c r="BK320" s="204"/>
      <c r="BL320" s="204"/>
      <c r="BM320" s="204"/>
      <c r="BN320" s="204"/>
      <c r="BO320" s="204"/>
      <c r="BP320" s="204"/>
      <c r="BQ320" s="204"/>
      <c r="BR320" s="204"/>
      <c r="BS320" s="204"/>
      <c r="BT320" s="204"/>
      <c r="BU320" s="204"/>
      <c r="BV320" s="205"/>
      <c r="BW320" s="205"/>
      <c r="BX320" s="205"/>
      <c r="BY320" s="204"/>
      <c r="BZ320" s="204"/>
      <c r="CA320" s="204"/>
      <c r="CB320" s="205"/>
      <c r="CC320" s="204"/>
      <c r="CD320" s="205"/>
      <c r="CE320" s="204"/>
      <c r="CF320" s="204"/>
      <c r="CG320" s="204"/>
      <c r="CH320" s="206"/>
      <c r="CI320" s="204"/>
      <c r="CJ320" s="204"/>
      <c r="CK320" s="204"/>
      <c r="CL320" s="204"/>
      <c r="CM320" s="204"/>
      <c r="CN320" s="206"/>
      <c r="CO320" s="204"/>
      <c r="CP320" s="204"/>
      <c r="CQ320" s="204"/>
      <c r="CR320" s="207"/>
      <c r="CS320" s="207"/>
      <c r="CT320" s="208"/>
      <c r="CU320" s="209"/>
      <c r="CV320" s="208"/>
      <c r="CW320" s="207"/>
      <c r="CX320" s="207"/>
      <c r="CY320" s="207"/>
    </row>
    <row r="321" spans="3:103">
      <c r="C321" s="192"/>
      <c r="D321" s="192"/>
      <c r="E321" s="192"/>
      <c r="F321" s="192"/>
      <c r="G321" s="193"/>
      <c r="H321" s="192"/>
      <c r="I321" s="192"/>
      <c r="J321" s="194"/>
      <c r="K321" s="195"/>
      <c r="L321" s="195"/>
      <c r="M321" s="196"/>
      <c r="N321" s="197"/>
      <c r="O321" s="196"/>
      <c r="P321" s="198"/>
      <c r="Q321" s="198"/>
      <c r="R321" s="199"/>
      <c r="S321" s="199"/>
      <c r="T321" s="198"/>
      <c r="U321" s="199"/>
      <c r="V321" s="199"/>
      <c r="W321" s="199"/>
      <c r="X321" s="198"/>
      <c r="Y321" s="200"/>
      <c r="Z321" s="198"/>
      <c r="AA321" s="198"/>
      <c r="AB321" s="199"/>
      <c r="AC321" s="199"/>
      <c r="AD321" s="201"/>
      <c r="AE321" s="202"/>
      <c r="AF321" s="202"/>
      <c r="AG321" s="203"/>
      <c r="AH321" s="203"/>
      <c r="AI321" s="203"/>
      <c r="AJ321" s="203"/>
      <c r="AK321" s="203"/>
      <c r="AL321" s="203"/>
      <c r="AM321" s="203"/>
      <c r="AN321" s="203"/>
      <c r="AO321" s="203"/>
      <c r="AP321" s="203"/>
      <c r="AQ321" s="203"/>
      <c r="AR321" s="203"/>
      <c r="AS321" s="203"/>
      <c r="AT321" s="203"/>
      <c r="AU321" s="203"/>
      <c r="AV321" s="203"/>
      <c r="AW321" s="203"/>
      <c r="AX321" s="203"/>
      <c r="AY321" s="203"/>
      <c r="AZ321" s="203"/>
      <c r="BA321" s="203"/>
      <c r="BB321" s="204"/>
      <c r="BC321" s="204"/>
      <c r="BD321" s="204"/>
      <c r="BE321" s="204"/>
      <c r="BF321" s="204"/>
      <c r="BG321" s="204"/>
      <c r="BH321" s="204"/>
      <c r="BI321" s="204"/>
      <c r="BJ321" s="204"/>
      <c r="BK321" s="204"/>
      <c r="BL321" s="204"/>
      <c r="BM321" s="204"/>
      <c r="BN321" s="204"/>
      <c r="BO321" s="204"/>
      <c r="BP321" s="204"/>
      <c r="BQ321" s="204"/>
      <c r="BR321" s="204"/>
      <c r="BS321" s="204"/>
      <c r="BT321" s="204"/>
      <c r="BU321" s="204"/>
      <c r="BV321" s="205"/>
      <c r="BW321" s="205"/>
      <c r="BX321" s="205"/>
      <c r="BY321" s="204"/>
      <c r="BZ321" s="204"/>
      <c r="CA321" s="204"/>
      <c r="CB321" s="205"/>
      <c r="CC321" s="204"/>
      <c r="CD321" s="205"/>
      <c r="CE321" s="204"/>
      <c r="CF321" s="204"/>
      <c r="CG321" s="204"/>
      <c r="CH321" s="206"/>
      <c r="CI321" s="204"/>
      <c r="CJ321" s="204"/>
      <c r="CK321" s="204"/>
      <c r="CL321" s="204"/>
      <c r="CM321" s="204"/>
      <c r="CN321" s="206"/>
      <c r="CO321" s="204"/>
      <c r="CP321" s="204"/>
      <c r="CQ321" s="204"/>
      <c r="CR321" s="207"/>
      <c r="CS321" s="207"/>
      <c r="CT321" s="208"/>
      <c r="CU321" s="209"/>
      <c r="CV321" s="208"/>
      <c r="CW321" s="207"/>
      <c r="CX321" s="207"/>
      <c r="CY321" s="207"/>
    </row>
    <row r="322" spans="3:103">
      <c r="C322" s="192"/>
      <c r="D322" s="192"/>
      <c r="E322" s="192"/>
      <c r="F322" s="192"/>
      <c r="G322" s="193"/>
      <c r="H322" s="192"/>
      <c r="I322" s="192"/>
      <c r="J322" s="194"/>
      <c r="K322" s="195"/>
      <c r="L322" s="195"/>
      <c r="M322" s="196"/>
      <c r="N322" s="197"/>
      <c r="O322" s="196"/>
      <c r="P322" s="198"/>
      <c r="Q322" s="198"/>
      <c r="R322" s="199"/>
      <c r="S322" s="199"/>
      <c r="T322" s="198"/>
      <c r="U322" s="199"/>
      <c r="V322" s="199"/>
      <c r="W322" s="199"/>
      <c r="X322" s="198"/>
      <c r="Y322" s="200"/>
      <c r="Z322" s="198"/>
      <c r="AA322" s="198"/>
      <c r="AB322" s="199"/>
      <c r="AC322" s="199"/>
      <c r="AD322" s="201"/>
      <c r="AE322" s="202"/>
      <c r="AF322" s="202"/>
      <c r="AG322" s="203"/>
      <c r="AH322" s="203"/>
      <c r="AI322" s="203"/>
      <c r="AJ322" s="203"/>
      <c r="AK322" s="203"/>
      <c r="AL322" s="203"/>
      <c r="AM322" s="203"/>
      <c r="AN322" s="203"/>
      <c r="AO322" s="203"/>
      <c r="AP322" s="203"/>
      <c r="AQ322" s="203"/>
      <c r="AR322" s="203"/>
      <c r="AS322" s="203"/>
      <c r="AT322" s="203"/>
      <c r="AU322" s="203"/>
      <c r="AV322" s="203"/>
      <c r="AW322" s="203"/>
      <c r="AX322" s="203"/>
      <c r="AY322" s="203"/>
      <c r="AZ322" s="203"/>
      <c r="BA322" s="203"/>
      <c r="BB322" s="204"/>
      <c r="BC322" s="204"/>
      <c r="BD322" s="204"/>
      <c r="BE322" s="204"/>
      <c r="BF322" s="204"/>
      <c r="BG322" s="204"/>
      <c r="BH322" s="204"/>
      <c r="BI322" s="204"/>
      <c r="BJ322" s="204"/>
      <c r="BK322" s="204"/>
      <c r="BL322" s="204"/>
      <c r="BM322" s="204"/>
      <c r="BN322" s="204"/>
      <c r="BO322" s="204"/>
      <c r="BP322" s="204"/>
      <c r="BQ322" s="204"/>
      <c r="BR322" s="204"/>
      <c r="BS322" s="204"/>
      <c r="BT322" s="204"/>
      <c r="BU322" s="204"/>
      <c r="BV322" s="205"/>
      <c r="BW322" s="205"/>
      <c r="BX322" s="205"/>
      <c r="BY322" s="204"/>
      <c r="BZ322" s="204"/>
      <c r="CA322" s="204"/>
      <c r="CB322" s="205"/>
      <c r="CC322" s="204"/>
      <c r="CD322" s="205"/>
      <c r="CE322" s="204"/>
      <c r="CF322" s="204"/>
      <c r="CG322" s="204"/>
      <c r="CH322" s="206"/>
      <c r="CI322" s="204"/>
      <c r="CJ322" s="204"/>
      <c r="CK322" s="204"/>
      <c r="CL322" s="204"/>
      <c r="CM322" s="204"/>
      <c r="CN322" s="206"/>
      <c r="CO322" s="204"/>
      <c r="CP322" s="204"/>
      <c r="CQ322" s="204"/>
      <c r="CR322" s="207"/>
      <c r="CS322" s="207"/>
      <c r="CT322" s="208"/>
      <c r="CU322" s="209"/>
      <c r="CV322" s="208"/>
      <c r="CW322" s="207"/>
      <c r="CX322" s="207"/>
      <c r="CY322" s="207"/>
    </row>
    <row r="323" spans="3:103">
      <c r="C323" s="192"/>
      <c r="D323" s="192"/>
      <c r="E323" s="192"/>
      <c r="F323" s="192"/>
      <c r="G323" s="193"/>
      <c r="H323" s="192"/>
      <c r="I323" s="192"/>
      <c r="J323" s="194"/>
      <c r="K323" s="195"/>
      <c r="L323" s="195"/>
      <c r="M323" s="196"/>
      <c r="N323" s="197"/>
      <c r="O323" s="196"/>
      <c r="P323" s="198"/>
      <c r="Q323" s="198"/>
      <c r="R323" s="199"/>
      <c r="S323" s="199"/>
      <c r="T323" s="198"/>
      <c r="U323" s="199"/>
      <c r="V323" s="199"/>
      <c r="W323" s="199"/>
      <c r="X323" s="198"/>
      <c r="Y323" s="200"/>
      <c r="Z323" s="198"/>
      <c r="AA323" s="198"/>
      <c r="AB323" s="199"/>
      <c r="AC323" s="199"/>
      <c r="AD323" s="201"/>
      <c r="AE323" s="202"/>
      <c r="AF323" s="202"/>
      <c r="AG323" s="203"/>
      <c r="AH323" s="203"/>
      <c r="AI323" s="203"/>
      <c r="AJ323" s="203"/>
      <c r="AK323" s="203"/>
      <c r="AL323" s="203"/>
      <c r="AM323" s="203"/>
      <c r="AN323" s="203"/>
      <c r="AO323" s="203"/>
      <c r="AP323" s="203"/>
      <c r="AQ323" s="203"/>
      <c r="AR323" s="203"/>
      <c r="AS323" s="203"/>
      <c r="AT323" s="203"/>
      <c r="AU323" s="203"/>
      <c r="AV323" s="203"/>
      <c r="AW323" s="203"/>
      <c r="AX323" s="203"/>
      <c r="AY323" s="203"/>
      <c r="AZ323" s="203"/>
      <c r="BA323" s="203"/>
      <c r="BB323" s="204"/>
      <c r="BC323" s="204"/>
      <c r="BD323" s="204"/>
      <c r="BE323" s="204"/>
      <c r="BF323" s="204"/>
      <c r="BG323" s="204"/>
      <c r="BH323" s="204"/>
      <c r="BI323" s="204"/>
      <c r="BJ323" s="204"/>
      <c r="BK323" s="204"/>
      <c r="BL323" s="204"/>
      <c r="BM323" s="204"/>
      <c r="BN323" s="204"/>
      <c r="BO323" s="204"/>
      <c r="BP323" s="204"/>
      <c r="BQ323" s="204"/>
      <c r="BR323" s="204"/>
      <c r="BS323" s="204"/>
      <c r="BT323" s="204"/>
      <c r="BU323" s="204"/>
      <c r="BV323" s="205"/>
      <c r="BW323" s="205"/>
      <c r="BX323" s="205"/>
      <c r="BY323" s="204"/>
      <c r="BZ323" s="204"/>
      <c r="CA323" s="204"/>
      <c r="CB323" s="205"/>
      <c r="CC323" s="204"/>
      <c r="CD323" s="205"/>
      <c r="CE323" s="204"/>
      <c r="CF323" s="204"/>
      <c r="CG323" s="204"/>
      <c r="CH323" s="206"/>
      <c r="CI323" s="204"/>
      <c r="CJ323" s="204"/>
      <c r="CK323" s="204"/>
      <c r="CL323" s="204"/>
      <c r="CM323" s="204"/>
      <c r="CN323" s="206"/>
      <c r="CO323" s="204"/>
      <c r="CP323" s="204"/>
      <c r="CQ323" s="204"/>
      <c r="CR323" s="207"/>
      <c r="CS323" s="207"/>
      <c r="CT323" s="208"/>
      <c r="CU323" s="209"/>
      <c r="CV323" s="208"/>
      <c r="CW323" s="207"/>
      <c r="CX323" s="207"/>
      <c r="CY323" s="207"/>
    </row>
    <row r="324" spans="3:103">
      <c r="C324" s="192"/>
      <c r="D324" s="192"/>
      <c r="E324" s="192"/>
      <c r="F324" s="192"/>
      <c r="G324" s="193"/>
      <c r="H324" s="192"/>
      <c r="I324" s="192"/>
      <c r="J324" s="194"/>
      <c r="K324" s="195"/>
      <c r="L324" s="195"/>
      <c r="M324" s="196"/>
      <c r="N324" s="197"/>
      <c r="O324" s="196"/>
      <c r="P324" s="198"/>
      <c r="Q324" s="198"/>
      <c r="R324" s="199"/>
      <c r="S324" s="199"/>
      <c r="T324" s="198"/>
      <c r="U324" s="199"/>
      <c r="V324" s="199"/>
      <c r="W324" s="199"/>
      <c r="X324" s="198"/>
      <c r="Y324" s="200"/>
      <c r="Z324" s="198"/>
      <c r="AA324" s="198"/>
      <c r="AB324" s="199"/>
      <c r="AC324" s="199"/>
      <c r="AD324" s="201"/>
      <c r="AE324" s="202"/>
      <c r="AF324" s="202"/>
      <c r="AG324" s="203"/>
      <c r="AH324" s="203"/>
      <c r="AI324" s="203"/>
      <c r="AJ324" s="203"/>
      <c r="AK324" s="203"/>
      <c r="AL324" s="203"/>
      <c r="AM324" s="203"/>
      <c r="AN324" s="203"/>
      <c r="AO324" s="203"/>
      <c r="AP324" s="203"/>
      <c r="AQ324" s="203"/>
      <c r="AR324" s="203"/>
      <c r="AS324" s="203"/>
      <c r="AT324" s="203"/>
      <c r="AU324" s="203"/>
      <c r="AV324" s="203"/>
      <c r="AW324" s="203"/>
      <c r="AX324" s="203"/>
      <c r="AY324" s="203"/>
      <c r="AZ324" s="203"/>
      <c r="BA324" s="203"/>
      <c r="BB324" s="204"/>
      <c r="BC324" s="204"/>
      <c r="BD324" s="204"/>
      <c r="BE324" s="204"/>
      <c r="BF324" s="204"/>
      <c r="BG324" s="204"/>
      <c r="BH324" s="204"/>
      <c r="BI324" s="204"/>
      <c r="BJ324" s="204"/>
      <c r="BK324" s="204"/>
      <c r="BL324" s="204"/>
      <c r="BM324" s="204"/>
      <c r="BN324" s="204"/>
      <c r="BO324" s="204"/>
      <c r="BP324" s="204"/>
      <c r="BQ324" s="204"/>
      <c r="BR324" s="204"/>
      <c r="BS324" s="204"/>
      <c r="BT324" s="204"/>
      <c r="BU324" s="204"/>
      <c r="BV324" s="205"/>
      <c r="BW324" s="205"/>
      <c r="BX324" s="205"/>
      <c r="BY324" s="204"/>
      <c r="BZ324" s="204"/>
      <c r="CA324" s="204"/>
      <c r="CB324" s="205"/>
      <c r="CC324" s="204"/>
      <c r="CD324" s="205"/>
      <c r="CE324" s="204"/>
      <c r="CF324" s="204"/>
      <c r="CG324" s="204"/>
      <c r="CH324" s="206"/>
      <c r="CI324" s="204"/>
      <c r="CJ324" s="204"/>
      <c r="CK324" s="204"/>
      <c r="CL324" s="204"/>
      <c r="CM324" s="204"/>
      <c r="CN324" s="206"/>
      <c r="CO324" s="204"/>
      <c r="CP324" s="204"/>
      <c r="CQ324" s="204"/>
      <c r="CR324" s="207"/>
      <c r="CS324" s="207"/>
      <c r="CT324" s="208"/>
      <c r="CU324" s="209"/>
      <c r="CV324" s="208"/>
      <c r="CW324" s="207"/>
      <c r="CX324" s="207"/>
      <c r="CY324" s="207"/>
    </row>
    <row r="325" spans="3:103">
      <c r="C325" s="192"/>
      <c r="D325" s="192"/>
      <c r="E325" s="192"/>
      <c r="F325" s="192"/>
      <c r="G325" s="193"/>
      <c r="H325" s="192"/>
      <c r="I325" s="192"/>
      <c r="J325" s="194"/>
      <c r="K325" s="195"/>
      <c r="L325" s="195"/>
      <c r="M325" s="196"/>
      <c r="N325" s="197"/>
      <c r="O325" s="196"/>
      <c r="P325" s="198"/>
      <c r="Q325" s="198"/>
      <c r="R325" s="199"/>
      <c r="S325" s="199"/>
      <c r="T325" s="198"/>
      <c r="U325" s="199"/>
      <c r="V325" s="199"/>
      <c r="W325" s="199"/>
      <c r="X325" s="198"/>
      <c r="Y325" s="200"/>
      <c r="Z325" s="198"/>
      <c r="AA325" s="198"/>
      <c r="AB325" s="199"/>
      <c r="AC325" s="199"/>
      <c r="AD325" s="201"/>
      <c r="AE325" s="202"/>
      <c r="AF325" s="202"/>
      <c r="AG325" s="203"/>
      <c r="AH325" s="203"/>
      <c r="AI325" s="203"/>
      <c r="AJ325" s="203"/>
      <c r="AK325" s="203"/>
      <c r="AL325" s="203"/>
      <c r="AM325" s="203"/>
      <c r="AN325" s="203"/>
      <c r="AO325" s="203"/>
      <c r="AP325" s="203"/>
      <c r="AQ325" s="203"/>
      <c r="AR325" s="203"/>
      <c r="AS325" s="203"/>
      <c r="AT325" s="203"/>
      <c r="AU325" s="203"/>
      <c r="AV325" s="203"/>
      <c r="AW325" s="203"/>
      <c r="AX325" s="203"/>
      <c r="AY325" s="203"/>
      <c r="AZ325" s="203"/>
      <c r="BA325" s="203"/>
      <c r="BB325" s="204"/>
      <c r="BC325" s="204"/>
      <c r="BD325" s="204"/>
      <c r="BE325" s="204"/>
      <c r="BF325" s="204"/>
      <c r="BG325" s="204"/>
      <c r="BH325" s="204"/>
      <c r="BI325" s="204"/>
      <c r="BJ325" s="204"/>
      <c r="BK325" s="204"/>
      <c r="BL325" s="204"/>
      <c r="BM325" s="204"/>
      <c r="BN325" s="204"/>
      <c r="BO325" s="204"/>
      <c r="BP325" s="204"/>
      <c r="BQ325" s="204"/>
      <c r="BR325" s="204"/>
      <c r="BS325" s="204"/>
      <c r="BT325" s="204"/>
      <c r="BU325" s="204"/>
      <c r="BV325" s="205"/>
      <c r="BW325" s="205"/>
      <c r="BX325" s="205"/>
      <c r="BY325" s="204"/>
      <c r="BZ325" s="204"/>
      <c r="CA325" s="204"/>
      <c r="CB325" s="205"/>
      <c r="CC325" s="204"/>
      <c r="CD325" s="205"/>
      <c r="CE325" s="204"/>
      <c r="CF325" s="204"/>
      <c r="CG325" s="204"/>
      <c r="CH325" s="206"/>
      <c r="CI325" s="204"/>
      <c r="CJ325" s="204"/>
      <c r="CK325" s="204"/>
      <c r="CL325" s="204"/>
      <c r="CM325" s="204"/>
      <c r="CN325" s="206"/>
      <c r="CO325" s="204"/>
      <c r="CP325" s="204"/>
      <c r="CQ325" s="204"/>
      <c r="CR325" s="207"/>
      <c r="CS325" s="207"/>
      <c r="CT325" s="208"/>
      <c r="CU325" s="209"/>
      <c r="CV325" s="208"/>
      <c r="CW325" s="207"/>
      <c r="CX325" s="207"/>
      <c r="CY325" s="207"/>
    </row>
    <row r="326" spans="3:103">
      <c r="C326" s="192"/>
      <c r="D326" s="192"/>
      <c r="E326" s="192"/>
      <c r="F326" s="192"/>
      <c r="G326" s="193"/>
      <c r="H326" s="192"/>
      <c r="I326" s="192"/>
      <c r="J326" s="194"/>
      <c r="K326" s="195"/>
      <c r="L326" s="195"/>
      <c r="M326" s="196"/>
      <c r="N326" s="197"/>
      <c r="O326" s="196"/>
      <c r="P326" s="198"/>
      <c r="Q326" s="198"/>
      <c r="R326" s="199"/>
      <c r="S326" s="199"/>
      <c r="T326" s="198"/>
      <c r="U326" s="199"/>
      <c r="V326" s="199"/>
      <c r="W326" s="199"/>
      <c r="X326" s="198"/>
      <c r="Y326" s="200"/>
      <c r="Z326" s="198"/>
      <c r="AA326" s="198"/>
      <c r="AB326" s="199"/>
      <c r="AC326" s="199"/>
      <c r="AD326" s="201"/>
      <c r="AE326" s="202"/>
      <c r="AF326" s="202"/>
      <c r="AG326" s="203"/>
      <c r="AH326" s="203"/>
      <c r="AI326" s="203"/>
      <c r="AJ326" s="203"/>
      <c r="AK326" s="203"/>
      <c r="AL326" s="203"/>
      <c r="AM326" s="203"/>
      <c r="AN326" s="203"/>
      <c r="AO326" s="203"/>
      <c r="AP326" s="203"/>
      <c r="AQ326" s="203"/>
      <c r="AR326" s="203"/>
      <c r="AS326" s="203"/>
      <c r="AT326" s="203"/>
      <c r="AU326" s="203"/>
      <c r="AV326" s="203"/>
      <c r="AW326" s="203"/>
      <c r="AX326" s="203"/>
      <c r="AY326" s="203"/>
      <c r="AZ326" s="203"/>
      <c r="BA326" s="203"/>
      <c r="BB326" s="204"/>
      <c r="BC326" s="204"/>
      <c r="BD326" s="204"/>
      <c r="BE326" s="204"/>
      <c r="BF326" s="204"/>
      <c r="BG326" s="204"/>
      <c r="BH326" s="204"/>
      <c r="BI326" s="204"/>
      <c r="BJ326" s="204"/>
      <c r="BK326" s="204"/>
      <c r="BL326" s="204"/>
      <c r="BM326" s="204"/>
      <c r="BN326" s="204"/>
      <c r="BO326" s="204"/>
      <c r="BP326" s="204"/>
      <c r="BQ326" s="204"/>
      <c r="BR326" s="204"/>
      <c r="BS326" s="204"/>
      <c r="BT326" s="204"/>
      <c r="BU326" s="204"/>
      <c r="BV326" s="205"/>
      <c r="BW326" s="205"/>
      <c r="BX326" s="205"/>
      <c r="BY326" s="204"/>
      <c r="BZ326" s="204"/>
      <c r="CA326" s="204"/>
      <c r="CB326" s="205"/>
      <c r="CC326" s="204"/>
      <c r="CD326" s="205"/>
      <c r="CE326" s="204"/>
      <c r="CF326" s="204"/>
      <c r="CG326" s="204"/>
      <c r="CH326" s="206"/>
      <c r="CI326" s="204"/>
      <c r="CJ326" s="204"/>
      <c r="CK326" s="204"/>
      <c r="CL326" s="204"/>
      <c r="CM326" s="204"/>
      <c r="CN326" s="206"/>
      <c r="CO326" s="204"/>
      <c r="CP326" s="204"/>
      <c r="CQ326" s="204"/>
      <c r="CR326" s="207"/>
      <c r="CS326" s="207"/>
      <c r="CT326" s="208"/>
      <c r="CU326" s="209"/>
      <c r="CV326" s="208"/>
      <c r="CW326" s="207"/>
      <c r="CX326" s="207"/>
      <c r="CY326" s="207"/>
    </row>
    <row r="327" spans="3:103">
      <c r="C327" s="192"/>
      <c r="D327" s="192"/>
      <c r="E327" s="192"/>
      <c r="F327" s="192"/>
      <c r="G327" s="193"/>
      <c r="H327" s="192"/>
      <c r="I327" s="192"/>
      <c r="J327" s="194"/>
      <c r="K327" s="195"/>
      <c r="L327" s="195"/>
      <c r="M327" s="196"/>
      <c r="N327" s="197"/>
      <c r="O327" s="196"/>
      <c r="P327" s="198"/>
      <c r="Q327" s="198"/>
      <c r="R327" s="199"/>
      <c r="S327" s="199"/>
      <c r="T327" s="198"/>
      <c r="U327" s="199"/>
      <c r="V327" s="199"/>
      <c r="W327" s="199"/>
      <c r="X327" s="198"/>
      <c r="Y327" s="200"/>
      <c r="Z327" s="198"/>
      <c r="AA327" s="198"/>
      <c r="AB327" s="199"/>
      <c r="AC327" s="199"/>
      <c r="AD327" s="201"/>
      <c r="AE327" s="202"/>
      <c r="AF327" s="202"/>
      <c r="AG327" s="203"/>
      <c r="AH327" s="203"/>
      <c r="AI327" s="203"/>
      <c r="AJ327" s="203"/>
      <c r="AK327" s="203"/>
      <c r="AL327" s="203"/>
      <c r="AM327" s="203"/>
      <c r="AN327" s="203"/>
      <c r="AO327" s="203"/>
      <c r="AP327" s="203"/>
      <c r="AQ327" s="203"/>
      <c r="AR327" s="203"/>
      <c r="AS327" s="203"/>
      <c r="AT327" s="203"/>
      <c r="AU327" s="203"/>
      <c r="AV327" s="203"/>
      <c r="AW327" s="203"/>
      <c r="AX327" s="203"/>
      <c r="AY327" s="203"/>
      <c r="AZ327" s="203"/>
      <c r="BA327" s="203"/>
      <c r="BB327" s="204"/>
      <c r="BC327" s="204"/>
      <c r="BD327" s="204"/>
      <c r="BE327" s="204"/>
      <c r="BF327" s="204"/>
      <c r="BG327" s="204"/>
      <c r="BH327" s="204"/>
      <c r="BI327" s="204"/>
      <c r="BJ327" s="204"/>
      <c r="BK327" s="204"/>
      <c r="BL327" s="204"/>
      <c r="BM327" s="204"/>
      <c r="BN327" s="204"/>
      <c r="BO327" s="204"/>
      <c r="BP327" s="204"/>
      <c r="BQ327" s="204"/>
      <c r="BR327" s="204"/>
      <c r="BS327" s="204"/>
      <c r="BT327" s="204"/>
      <c r="BU327" s="204"/>
      <c r="BV327" s="205"/>
      <c r="BW327" s="205"/>
      <c r="BX327" s="205"/>
      <c r="BY327" s="204"/>
      <c r="BZ327" s="204"/>
      <c r="CA327" s="204"/>
      <c r="CB327" s="205"/>
      <c r="CC327" s="204"/>
      <c r="CD327" s="205"/>
      <c r="CE327" s="204"/>
      <c r="CF327" s="204"/>
      <c r="CG327" s="204"/>
      <c r="CH327" s="206"/>
      <c r="CI327" s="204"/>
      <c r="CJ327" s="204"/>
      <c r="CK327" s="204"/>
      <c r="CL327" s="204"/>
      <c r="CM327" s="204"/>
      <c r="CN327" s="206"/>
      <c r="CO327" s="204"/>
      <c r="CP327" s="204"/>
      <c r="CQ327" s="204"/>
      <c r="CR327" s="207"/>
      <c r="CS327" s="207"/>
      <c r="CT327" s="208"/>
      <c r="CU327" s="209"/>
      <c r="CV327" s="208"/>
      <c r="CW327" s="207"/>
      <c r="CX327" s="207"/>
      <c r="CY327" s="207"/>
    </row>
    <row r="328" spans="3:103">
      <c r="C328" s="192"/>
      <c r="D328" s="192"/>
      <c r="E328" s="192"/>
      <c r="F328" s="192"/>
      <c r="G328" s="193"/>
      <c r="H328" s="192"/>
      <c r="I328" s="192"/>
      <c r="J328" s="194"/>
      <c r="K328" s="195"/>
      <c r="L328" s="195"/>
      <c r="M328" s="196"/>
      <c r="N328" s="197"/>
      <c r="O328" s="196"/>
      <c r="P328" s="198"/>
      <c r="Q328" s="198"/>
      <c r="R328" s="199"/>
      <c r="S328" s="199"/>
      <c r="T328" s="198"/>
      <c r="U328" s="199"/>
      <c r="V328" s="199"/>
      <c r="W328" s="199"/>
      <c r="X328" s="198"/>
      <c r="Y328" s="200"/>
      <c r="Z328" s="198"/>
      <c r="AA328" s="198"/>
      <c r="AB328" s="199"/>
      <c r="AC328" s="199"/>
      <c r="AD328" s="201"/>
      <c r="AE328" s="202"/>
      <c r="AF328" s="202"/>
      <c r="AG328" s="203"/>
      <c r="AH328" s="203"/>
      <c r="AI328" s="203"/>
      <c r="AJ328" s="203"/>
      <c r="AK328" s="203"/>
      <c r="AL328" s="203"/>
      <c r="AM328" s="203"/>
      <c r="AN328" s="203"/>
      <c r="AO328" s="203"/>
      <c r="AP328" s="203"/>
      <c r="AQ328" s="203"/>
      <c r="AR328" s="203"/>
      <c r="AS328" s="203"/>
      <c r="AT328" s="203"/>
      <c r="AU328" s="203"/>
      <c r="AV328" s="203"/>
      <c r="AW328" s="203"/>
      <c r="AX328" s="203"/>
      <c r="AY328" s="203"/>
      <c r="AZ328" s="203"/>
      <c r="BA328" s="203"/>
      <c r="BB328" s="204"/>
      <c r="BC328" s="204"/>
      <c r="BD328" s="204"/>
      <c r="BE328" s="204"/>
      <c r="BF328" s="204"/>
      <c r="BG328" s="204"/>
      <c r="BH328" s="204"/>
      <c r="BI328" s="204"/>
      <c r="BJ328" s="204"/>
      <c r="BK328" s="204"/>
      <c r="BL328" s="204"/>
      <c r="BM328" s="204"/>
      <c r="BN328" s="204"/>
      <c r="BO328" s="204"/>
      <c r="BP328" s="204"/>
      <c r="BQ328" s="204"/>
      <c r="BR328" s="204"/>
      <c r="BS328" s="204"/>
      <c r="BT328" s="204"/>
      <c r="BU328" s="204"/>
      <c r="BV328" s="205"/>
      <c r="BW328" s="205"/>
      <c r="BX328" s="205"/>
      <c r="BY328" s="204"/>
      <c r="BZ328" s="204"/>
      <c r="CA328" s="204"/>
      <c r="CB328" s="205"/>
      <c r="CC328" s="204"/>
      <c r="CD328" s="205"/>
      <c r="CE328" s="204"/>
      <c r="CF328" s="204"/>
      <c r="CG328" s="204"/>
      <c r="CH328" s="206"/>
      <c r="CI328" s="204"/>
      <c r="CJ328" s="204"/>
      <c r="CK328" s="204"/>
      <c r="CL328" s="204"/>
      <c r="CM328" s="204"/>
      <c r="CN328" s="206"/>
      <c r="CO328" s="204"/>
      <c r="CP328" s="204"/>
      <c r="CQ328" s="204"/>
      <c r="CR328" s="207"/>
      <c r="CS328" s="207"/>
      <c r="CT328" s="208"/>
      <c r="CU328" s="209"/>
      <c r="CV328" s="208"/>
      <c r="CW328" s="207"/>
      <c r="CX328" s="207"/>
      <c r="CY328" s="207"/>
    </row>
    <row r="329" spans="3:103">
      <c r="C329" s="192"/>
      <c r="D329" s="192"/>
      <c r="E329" s="192"/>
      <c r="F329" s="192"/>
      <c r="G329" s="193"/>
      <c r="H329" s="192"/>
      <c r="I329" s="192"/>
      <c r="J329" s="194"/>
      <c r="K329" s="195"/>
      <c r="L329" s="195"/>
      <c r="M329" s="196"/>
      <c r="N329" s="197"/>
      <c r="O329" s="196"/>
      <c r="P329" s="198"/>
      <c r="Q329" s="198"/>
      <c r="R329" s="199"/>
      <c r="S329" s="199"/>
      <c r="T329" s="198"/>
      <c r="U329" s="199"/>
      <c r="V329" s="199"/>
      <c r="W329" s="199"/>
      <c r="X329" s="198"/>
      <c r="Y329" s="200"/>
      <c r="Z329" s="198"/>
      <c r="AA329" s="198"/>
      <c r="AB329" s="199"/>
      <c r="AC329" s="199"/>
      <c r="AD329" s="201"/>
      <c r="AE329" s="202"/>
      <c r="AF329" s="202"/>
      <c r="AG329" s="203"/>
      <c r="AH329" s="203"/>
      <c r="AI329" s="203"/>
      <c r="AJ329" s="203"/>
      <c r="AK329" s="203"/>
      <c r="AL329" s="203"/>
      <c r="AM329" s="203"/>
      <c r="AN329" s="203"/>
      <c r="AO329" s="203"/>
      <c r="AP329" s="203"/>
      <c r="AQ329" s="203"/>
      <c r="AR329" s="203"/>
      <c r="AS329" s="203"/>
      <c r="AT329" s="203"/>
      <c r="AU329" s="203"/>
      <c r="AV329" s="203"/>
      <c r="AW329" s="203"/>
      <c r="AX329" s="203"/>
      <c r="AY329" s="203"/>
      <c r="AZ329" s="203"/>
      <c r="BA329" s="203"/>
      <c r="BB329" s="204"/>
      <c r="BC329" s="204"/>
      <c r="BD329" s="204"/>
      <c r="BE329" s="204"/>
      <c r="BF329" s="204"/>
      <c r="BG329" s="204"/>
      <c r="BH329" s="204"/>
      <c r="BI329" s="204"/>
      <c r="BJ329" s="204"/>
      <c r="BK329" s="204"/>
      <c r="BL329" s="204"/>
      <c r="BM329" s="204"/>
      <c r="BN329" s="204"/>
      <c r="BO329" s="204"/>
      <c r="BP329" s="204"/>
      <c r="BQ329" s="204"/>
      <c r="BR329" s="204"/>
      <c r="BS329" s="204"/>
      <c r="BT329" s="204"/>
      <c r="BU329" s="204"/>
      <c r="BV329" s="205"/>
      <c r="BW329" s="205"/>
      <c r="BX329" s="205"/>
      <c r="BY329" s="204"/>
      <c r="BZ329" s="204"/>
      <c r="CA329" s="204"/>
      <c r="CB329" s="205"/>
      <c r="CC329" s="204"/>
      <c r="CD329" s="205"/>
      <c r="CE329" s="204"/>
      <c r="CF329" s="204"/>
      <c r="CG329" s="204"/>
      <c r="CH329" s="206"/>
      <c r="CI329" s="204"/>
      <c r="CJ329" s="204"/>
      <c r="CK329" s="204"/>
      <c r="CL329" s="204"/>
      <c r="CM329" s="204"/>
      <c r="CN329" s="206"/>
      <c r="CO329" s="204"/>
      <c r="CP329" s="204"/>
      <c r="CQ329" s="204"/>
      <c r="CR329" s="207"/>
      <c r="CS329" s="207"/>
      <c r="CT329" s="208"/>
      <c r="CU329" s="209"/>
      <c r="CV329" s="208"/>
      <c r="CW329" s="207"/>
      <c r="CX329" s="207"/>
      <c r="CY329" s="207"/>
    </row>
    <row r="330" spans="3:103">
      <c r="C330" s="192"/>
      <c r="D330" s="192"/>
      <c r="E330" s="192"/>
      <c r="F330" s="192"/>
      <c r="G330" s="193"/>
      <c r="H330" s="192"/>
      <c r="I330" s="192"/>
      <c r="J330" s="194"/>
      <c r="K330" s="195"/>
      <c r="L330" s="195"/>
      <c r="M330" s="196"/>
      <c r="N330" s="197"/>
      <c r="O330" s="196"/>
      <c r="P330" s="198"/>
      <c r="Q330" s="198"/>
      <c r="R330" s="199"/>
      <c r="S330" s="199"/>
      <c r="T330" s="198"/>
      <c r="U330" s="199"/>
      <c r="V330" s="199"/>
      <c r="W330" s="199"/>
      <c r="X330" s="198"/>
      <c r="Y330" s="200"/>
      <c r="Z330" s="198"/>
      <c r="AA330" s="198"/>
      <c r="AB330" s="199"/>
      <c r="AC330" s="199"/>
      <c r="AD330" s="201"/>
      <c r="AE330" s="202"/>
      <c r="AF330" s="202"/>
      <c r="AG330" s="203"/>
      <c r="AH330" s="203"/>
      <c r="AI330" s="203"/>
      <c r="AJ330" s="203"/>
      <c r="AK330" s="203"/>
      <c r="AL330" s="203"/>
      <c r="AM330" s="203"/>
      <c r="AN330" s="203"/>
      <c r="AO330" s="203"/>
      <c r="AP330" s="203"/>
      <c r="AQ330" s="203"/>
      <c r="AR330" s="203"/>
      <c r="AS330" s="203"/>
      <c r="AT330" s="203"/>
      <c r="AU330" s="203"/>
      <c r="AV330" s="203"/>
      <c r="AW330" s="203"/>
      <c r="AX330" s="203"/>
      <c r="AY330" s="203"/>
      <c r="AZ330" s="203"/>
      <c r="BA330" s="203"/>
      <c r="BB330" s="204"/>
      <c r="BC330" s="204"/>
      <c r="BD330" s="204"/>
      <c r="BE330" s="204"/>
      <c r="BF330" s="204"/>
      <c r="BG330" s="204"/>
      <c r="BH330" s="204"/>
      <c r="BI330" s="204"/>
      <c r="BJ330" s="204"/>
      <c r="BK330" s="204"/>
      <c r="BL330" s="204"/>
      <c r="BM330" s="204"/>
      <c r="BN330" s="204"/>
      <c r="BO330" s="204"/>
      <c r="BP330" s="204"/>
      <c r="BQ330" s="204"/>
      <c r="BR330" s="204"/>
      <c r="BS330" s="204"/>
      <c r="BT330" s="204"/>
      <c r="BU330" s="204"/>
      <c r="BV330" s="205"/>
      <c r="BW330" s="205"/>
      <c r="BX330" s="205"/>
      <c r="BY330" s="204"/>
      <c r="BZ330" s="204"/>
      <c r="CA330" s="204"/>
      <c r="CB330" s="205"/>
      <c r="CC330" s="204"/>
      <c r="CD330" s="205"/>
      <c r="CE330" s="204"/>
      <c r="CF330" s="204"/>
      <c r="CG330" s="204"/>
      <c r="CH330" s="206"/>
      <c r="CI330" s="204"/>
      <c r="CJ330" s="204"/>
      <c r="CK330" s="204"/>
      <c r="CL330" s="204"/>
      <c r="CM330" s="204"/>
      <c r="CN330" s="206"/>
      <c r="CO330" s="204"/>
      <c r="CP330" s="204"/>
      <c r="CQ330" s="204"/>
      <c r="CR330" s="207"/>
      <c r="CS330" s="207"/>
      <c r="CT330" s="208"/>
      <c r="CU330" s="209"/>
      <c r="CV330" s="208"/>
      <c r="CW330" s="207"/>
      <c r="CX330" s="207"/>
      <c r="CY330" s="207"/>
    </row>
    <row r="331" spans="3:103">
      <c r="C331" s="192"/>
      <c r="D331" s="192"/>
      <c r="E331" s="192"/>
      <c r="F331" s="192"/>
      <c r="G331" s="193"/>
      <c r="H331" s="192"/>
      <c r="I331" s="192"/>
      <c r="J331" s="194"/>
      <c r="K331" s="195"/>
      <c r="L331" s="195"/>
      <c r="M331" s="196"/>
      <c r="N331" s="197"/>
      <c r="O331" s="196"/>
      <c r="P331" s="198"/>
      <c r="Q331" s="198"/>
      <c r="R331" s="199"/>
      <c r="S331" s="199"/>
      <c r="T331" s="198"/>
      <c r="U331" s="199"/>
      <c r="V331" s="199"/>
      <c r="W331" s="199"/>
      <c r="X331" s="198"/>
      <c r="Y331" s="200"/>
      <c r="Z331" s="198"/>
      <c r="AA331" s="198"/>
      <c r="AB331" s="199"/>
      <c r="AC331" s="199"/>
      <c r="AD331" s="201"/>
      <c r="AE331" s="202"/>
      <c r="AF331" s="202"/>
      <c r="AG331" s="203"/>
      <c r="AH331" s="203"/>
      <c r="AI331" s="203"/>
      <c r="AJ331" s="203"/>
      <c r="AK331" s="203"/>
      <c r="AL331" s="203"/>
      <c r="AM331" s="203"/>
      <c r="AN331" s="203"/>
      <c r="AO331" s="203"/>
      <c r="AP331" s="203"/>
      <c r="AQ331" s="203"/>
      <c r="AR331" s="203"/>
      <c r="AS331" s="203"/>
      <c r="AT331" s="203"/>
      <c r="AU331" s="203"/>
      <c r="AV331" s="203"/>
      <c r="AW331" s="203"/>
      <c r="AX331" s="203"/>
      <c r="AY331" s="203"/>
      <c r="AZ331" s="203"/>
      <c r="BA331" s="203"/>
      <c r="BB331" s="204"/>
      <c r="BC331" s="204"/>
      <c r="BD331" s="204"/>
      <c r="BE331" s="204"/>
      <c r="BF331" s="204"/>
      <c r="BG331" s="204"/>
      <c r="BH331" s="204"/>
      <c r="BI331" s="204"/>
      <c r="BJ331" s="204"/>
      <c r="BK331" s="204"/>
      <c r="BL331" s="204"/>
      <c r="BM331" s="204"/>
      <c r="BN331" s="204"/>
      <c r="BO331" s="204"/>
      <c r="BP331" s="204"/>
      <c r="BQ331" s="204"/>
      <c r="BR331" s="204"/>
      <c r="BS331" s="204"/>
      <c r="BT331" s="204"/>
      <c r="BU331" s="204"/>
      <c r="BV331" s="205"/>
      <c r="BW331" s="205"/>
      <c r="BX331" s="205"/>
      <c r="BY331" s="204"/>
      <c r="BZ331" s="204"/>
      <c r="CA331" s="204"/>
      <c r="CB331" s="205"/>
      <c r="CC331" s="204"/>
      <c r="CD331" s="205"/>
      <c r="CE331" s="204"/>
      <c r="CF331" s="204"/>
      <c r="CG331" s="204"/>
      <c r="CH331" s="206"/>
      <c r="CI331" s="204"/>
      <c r="CJ331" s="204"/>
      <c r="CK331" s="204"/>
      <c r="CL331" s="204"/>
      <c r="CM331" s="204"/>
      <c r="CN331" s="206"/>
      <c r="CO331" s="204"/>
      <c r="CP331" s="204"/>
      <c r="CQ331" s="204"/>
      <c r="CR331" s="207"/>
      <c r="CS331" s="207"/>
      <c r="CT331" s="208"/>
      <c r="CU331" s="209"/>
      <c r="CV331" s="208"/>
      <c r="CW331" s="207"/>
      <c r="CX331" s="207"/>
      <c r="CY331" s="207"/>
    </row>
    <row r="332" spans="3:103">
      <c r="C332" s="192"/>
      <c r="D332" s="192"/>
      <c r="E332" s="192"/>
      <c r="F332" s="192"/>
      <c r="G332" s="193"/>
      <c r="H332" s="192"/>
      <c r="I332" s="192"/>
      <c r="J332" s="194"/>
      <c r="K332" s="195"/>
      <c r="L332" s="195"/>
      <c r="M332" s="196"/>
      <c r="N332" s="197"/>
      <c r="O332" s="196"/>
      <c r="P332" s="198"/>
      <c r="Q332" s="198"/>
      <c r="R332" s="199"/>
      <c r="S332" s="199"/>
      <c r="T332" s="198"/>
      <c r="U332" s="199"/>
      <c r="V332" s="199"/>
      <c r="W332" s="199"/>
      <c r="X332" s="198"/>
      <c r="Y332" s="200"/>
      <c r="Z332" s="198"/>
      <c r="AA332" s="198"/>
      <c r="AB332" s="199"/>
      <c r="AC332" s="199"/>
      <c r="AD332" s="201"/>
      <c r="AE332" s="202"/>
      <c r="AF332" s="202"/>
      <c r="AG332" s="203"/>
      <c r="AH332" s="203"/>
      <c r="AI332" s="203"/>
      <c r="AJ332" s="203"/>
      <c r="AK332" s="203"/>
      <c r="AL332" s="203"/>
      <c r="AM332" s="203"/>
      <c r="AN332" s="203"/>
      <c r="AO332" s="203"/>
      <c r="AP332" s="203"/>
      <c r="AQ332" s="203"/>
      <c r="AR332" s="203"/>
      <c r="AS332" s="203"/>
      <c r="AT332" s="203"/>
      <c r="AU332" s="203"/>
      <c r="AV332" s="203"/>
      <c r="AW332" s="203"/>
      <c r="AX332" s="203"/>
      <c r="AY332" s="203"/>
      <c r="AZ332" s="203"/>
      <c r="BA332" s="203"/>
      <c r="BB332" s="204"/>
      <c r="BC332" s="204"/>
      <c r="BD332" s="204"/>
      <c r="BE332" s="204"/>
      <c r="BF332" s="204"/>
      <c r="BG332" s="204"/>
      <c r="BH332" s="204"/>
      <c r="BI332" s="204"/>
      <c r="BJ332" s="204"/>
      <c r="BK332" s="204"/>
      <c r="BL332" s="204"/>
      <c r="BM332" s="204"/>
      <c r="BN332" s="204"/>
      <c r="BO332" s="204"/>
      <c r="BP332" s="204"/>
      <c r="BQ332" s="204"/>
      <c r="BR332" s="204"/>
      <c r="BS332" s="204"/>
      <c r="BT332" s="204"/>
      <c r="BU332" s="204"/>
      <c r="BV332" s="205"/>
      <c r="BW332" s="205"/>
      <c r="BX332" s="205"/>
      <c r="BY332" s="204"/>
      <c r="BZ332" s="204"/>
      <c r="CA332" s="204"/>
      <c r="CB332" s="205"/>
      <c r="CC332" s="204"/>
      <c r="CD332" s="205"/>
      <c r="CE332" s="204"/>
      <c r="CF332" s="204"/>
      <c r="CG332" s="204"/>
      <c r="CH332" s="206"/>
      <c r="CI332" s="204"/>
      <c r="CJ332" s="204"/>
      <c r="CK332" s="204"/>
      <c r="CL332" s="204"/>
      <c r="CM332" s="204"/>
      <c r="CN332" s="206"/>
      <c r="CO332" s="204"/>
      <c r="CP332" s="204"/>
      <c r="CQ332" s="204"/>
      <c r="CR332" s="207"/>
      <c r="CS332" s="207"/>
      <c r="CT332" s="208"/>
      <c r="CU332" s="209"/>
      <c r="CV332" s="208"/>
      <c r="CW332" s="207"/>
      <c r="CX332" s="207"/>
      <c r="CY332" s="207"/>
    </row>
    <row r="333" spans="3:103">
      <c r="C333" s="192"/>
      <c r="D333" s="192"/>
      <c r="E333" s="192"/>
      <c r="F333" s="192"/>
      <c r="G333" s="193"/>
      <c r="H333" s="192"/>
      <c r="I333" s="192"/>
      <c r="J333" s="194"/>
      <c r="K333" s="195"/>
      <c r="L333" s="195"/>
      <c r="M333" s="196"/>
      <c r="N333" s="197"/>
      <c r="O333" s="196"/>
      <c r="P333" s="198"/>
      <c r="Q333" s="198"/>
      <c r="R333" s="199"/>
      <c r="S333" s="199"/>
      <c r="T333" s="198"/>
      <c r="U333" s="199"/>
      <c r="V333" s="199"/>
      <c r="W333" s="199"/>
      <c r="X333" s="198"/>
      <c r="Y333" s="200"/>
      <c r="Z333" s="198"/>
      <c r="AA333" s="198"/>
      <c r="AB333" s="199"/>
      <c r="AC333" s="199"/>
      <c r="AD333" s="201"/>
      <c r="AE333" s="202"/>
      <c r="AF333" s="202"/>
      <c r="AG333" s="203"/>
      <c r="AH333" s="203"/>
      <c r="AI333" s="203"/>
      <c r="AJ333" s="203"/>
      <c r="AK333" s="203"/>
      <c r="AL333" s="203"/>
      <c r="AM333" s="203"/>
      <c r="AN333" s="203"/>
      <c r="AO333" s="203"/>
      <c r="AP333" s="203"/>
      <c r="AQ333" s="203"/>
      <c r="AR333" s="203"/>
      <c r="AS333" s="203"/>
      <c r="AT333" s="203"/>
      <c r="AU333" s="203"/>
      <c r="AV333" s="203"/>
      <c r="AW333" s="203"/>
      <c r="AX333" s="203"/>
      <c r="AY333" s="203"/>
      <c r="AZ333" s="203"/>
      <c r="BA333" s="203"/>
      <c r="BB333" s="204"/>
      <c r="BC333" s="204"/>
      <c r="BD333" s="204"/>
      <c r="BE333" s="204"/>
      <c r="BF333" s="204"/>
      <c r="BG333" s="204"/>
      <c r="BH333" s="204"/>
      <c r="BI333" s="204"/>
      <c r="BJ333" s="204"/>
      <c r="BK333" s="204"/>
      <c r="BL333" s="204"/>
      <c r="BM333" s="204"/>
      <c r="BN333" s="204"/>
      <c r="BO333" s="204"/>
      <c r="BP333" s="204"/>
      <c r="BQ333" s="204"/>
      <c r="BR333" s="204"/>
      <c r="BS333" s="204"/>
      <c r="BT333" s="204"/>
      <c r="BU333" s="204"/>
      <c r="BV333" s="205"/>
      <c r="BW333" s="205"/>
      <c r="BX333" s="205"/>
      <c r="BY333" s="204"/>
      <c r="BZ333" s="204"/>
      <c r="CA333" s="204"/>
      <c r="CB333" s="205"/>
      <c r="CC333" s="204"/>
      <c r="CD333" s="205"/>
      <c r="CE333" s="204"/>
      <c r="CF333" s="204"/>
      <c r="CG333" s="204"/>
      <c r="CH333" s="206"/>
      <c r="CI333" s="204"/>
      <c r="CJ333" s="204"/>
      <c r="CK333" s="204"/>
      <c r="CL333" s="204"/>
      <c r="CM333" s="204"/>
      <c r="CN333" s="206"/>
      <c r="CO333" s="204"/>
      <c r="CP333" s="204"/>
      <c r="CQ333" s="204"/>
      <c r="CR333" s="207"/>
      <c r="CS333" s="207"/>
      <c r="CT333" s="208"/>
      <c r="CU333" s="209"/>
      <c r="CV333" s="208"/>
      <c r="CW333" s="207"/>
      <c r="CX333" s="207"/>
      <c r="CY333" s="207"/>
    </row>
    <row r="334" spans="3:103">
      <c r="C334" s="192"/>
      <c r="D334" s="192"/>
      <c r="E334" s="192"/>
      <c r="F334" s="192"/>
      <c r="G334" s="193"/>
      <c r="H334" s="192"/>
      <c r="I334" s="192"/>
      <c r="J334" s="194"/>
      <c r="K334" s="195"/>
      <c r="L334" s="195"/>
      <c r="M334" s="196"/>
      <c r="N334" s="197"/>
      <c r="O334" s="196"/>
      <c r="P334" s="198"/>
      <c r="Q334" s="198"/>
      <c r="R334" s="199"/>
      <c r="S334" s="199"/>
      <c r="T334" s="198"/>
      <c r="U334" s="199"/>
      <c r="V334" s="199"/>
      <c r="W334" s="199"/>
      <c r="X334" s="198"/>
      <c r="Y334" s="200"/>
      <c r="Z334" s="198"/>
      <c r="AA334" s="198"/>
      <c r="AB334" s="199"/>
      <c r="AC334" s="199"/>
      <c r="AD334" s="201"/>
      <c r="AE334" s="202"/>
      <c r="AF334" s="202"/>
      <c r="AG334" s="203"/>
      <c r="AH334" s="203"/>
      <c r="AI334" s="203"/>
      <c r="AJ334" s="203"/>
      <c r="AK334" s="203"/>
      <c r="AL334" s="203"/>
      <c r="AM334" s="203"/>
      <c r="AN334" s="203"/>
      <c r="AO334" s="203"/>
      <c r="AP334" s="203"/>
      <c r="AQ334" s="203"/>
      <c r="AR334" s="203"/>
      <c r="AS334" s="203"/>
      <c r="AT334" s="203"/>
      <c r="AU334" s="203"/>
      <c r="AV334" s="203"/>
      <c r="AW334" s="203"/>
      <c r="AX334" s="203"/>
      <c r="AY334" s="203"/>
      <c r="AZ334" s="203"/>
      <c r="BA334" s="203"/>
      <c r="BB334" s="204"/>
      <c r="BC334" s="204"/>
      <c r="BD334" s="204"/>
      <c r="BE334" s="204"/>
      <c r="BF334" s="204"/>
      <c r="BG334" s="204"/>
      <c r="BH334" s="204"/>
      <c r="BI334" s="204"/>
      <c r="BJ334" s="204"/>
      <c r="BK334" s="204"/>
      <c r="BL334" s="204"/>
      <c r="BM334" s="204"/>
      <c r="BN334" s="204"/>
      <c r="BO334" s="204"/>
      <c r="BP334" s="204"/>
      <c r="BQ334" s="204"/>
      <c r="BR334" s="204"/>
      <c r="BS334" s="204"/>
      <c r="BT334" s="204"/>
      <c r="BU334" s="204"/>
      <c r="BV334" s="205"/>
      <c r="BW334" s="205"/>
      <c r="BX334" s="205"/>
      <c r="BY334" s="204"/>
      <c r="BZ334" s="204"/>
      <c r="CA334" s="204"/>
      <c r="CB334" s="205"/>
      <c r="CC334" s="204"/>
      <c r="CD334" s="205"/>
      <c r="CE334" s="204"/>
      <c r="CF334" s="204"/>
      <c r="CG334" s="204"/>
      <c r="CH334" s="206"/>
      <c r="CI334" s="204"/>
      <c r="CJ334" s="204"/>
      <c r="CK334" s="204"/>
      <c r="CL334" s="204"/>
      <c r="CM334" s="204"/>
      <c r="CN334" s="206"/>
      <c r="CO334" s="204"/>
      <c r="CP334" s="204"/>
      <c r="CQ334" s="204"/>
      <c r="CR334" s="207"/>
      <c r="CS334" s="207"/>
      <c r="CT334" s="208"/>
      <c r="CU334" s="209"/>
      <c r="CV334" s="208"/>
      <c r="CW334" s="207"/>
      <c r="CX334" s="207"/>
      <c r="CY334" s="207"/>
    </row>
    <row r="335" spans="3:103">
      <c r="C335" s="192"/>
      <c r="D335" s="192"/>
      <c r="E335" s="192"/>
      <c r="F335" s="192"/>
      <c r="G335" s="193"/>
      <c r="H335" s="192"/>
      <c r="I335" s="192"/>
      <c r="J335" s="194"/>
      <c r="K335" s="195"/>
      <c r="L335" s="195"/>
      <c r="M335" s="196"/>
      <c r="N335" s="197"/>
      <c r="O335" s="196"/>
      <c r="P335" s="198"/>
      <c r="Q335" s="198"/>
      <c r="R335" s="199"/>
      <c r="S335" s="199"/>
      <c r="T335" s="198"/>
      <c r="U335" s="199"/>
      <c r="V335" s="199"/>
      <c r="W335" s="199"/>
      <c r="X335" s="198"/>
      <c r="Y335" s="200"/>
      <c r="Z335" s="198"/>
      <c r="AA335" s="198"/>
      <c r="AB335" s="199"/>
      <c r="AC335" s="199"/>
      <c r="AD335" s="201"/>
      <c r="AE335" s="202"/>
      <c r="AF335" s="202"/>
      <c r="AG335" s="203"/>
      <c r="AH335" s="203"/>
      <c r="AI335" s="203"/>
      <c r="AJ335" s="203"/>
      <c r="AK335" s="203"/>
      <c r="AL335" s="203"/>
      <c r="AM335" s="203"/>
      <c r="AN335" s="203"/>
      <c r="AO335" s="203"/>
      <c r="AP335" s="203"/>
      <c r="AQ335" s="203"/>
      <c r="AR335" s="203"/>
      <c r="AS335" s="203"/>
      <c r="AT335" s="203"/>
      <c r="AU335" s="203"/>
      <c r="AV335" s="203"/>
      <c r="AW335" s="203"/>
      <c r="AX335" s="203"/>
      <c r="AY335" s="203"/>
      <c r="AZ335" s="203"/>
      <c r="BA335" s="203"/>
      <c r="BB335" s="204"/>
      <c r="BC335" s="204"/>
      <c r="BD335" s="204"/>
      <c r="BE335" s="204"/>
      <c r="BF335" s="204"/>
      <c r="BG335" s="204"/>
      <c r="BH335" s="204"/>
      <c r="BI335" s="204"/>
      <c r="BJ335" s="204"/>
      <c r="BK335" s="204"/>
      <c r="BL335" s="204"/>
      <c r="BM335" s="204"/>
      <c r="BN335" s="204"/>
      <c r="BO335" s="204"/>
      <c r="BP335" s="204"/>
      <c r="BQ335" s="204"/>
      <c r="BR335" s="204"/>
      <c r="BS335" s="204"/>
      <c r="BT335" s="204"/>
      <c r="BU335" s="204"/>
      <c r="BV335" s="205"/>
      <c r="BW335" s="205"/>
      <c r="BX335" s="205"/>
      <c r="BY335" s="204"/>
      <c r="BZ335" s="204"/>
      <c r="CA335" s="204"/>
      <c r="CB335" s="205"/>
      <c r="CC335" s="204"/>
      <c r="CD335" s="205"/>
      <c r="CE335" s="204"/>
      <c r="CF335" s="204"/>
      <c r="CG335" s="204"/>
      <c r="CH335" s="206"/>
      <c r="CI335" s="204"/>
      <c r="CJ335" s="204"/>
      <c r="CK335" s="204"/>
      <c r="CL335" s="204"/>
      <c r="CM335" s="204"/>
      <c r="CN335" s="206"/>
      <c r="CO335" s="204"/>
      <c r="CP335" s="204"/>
      <c r="CQ335" s="204"/>
      <c r="CR335" s="207"/>
      <c r="CS335" s="207"/>
      <c r="CT335" s="208"/>
      <c r="CU335" s="209"/>
      <c r="CV335" s="208"/>
      <c r="CW335" s="207"/>
      <c r="CX335" s="207"/>
      <c r="CY335" s="207"/>
    </row>
    <row r="336" spans="3:103">
      <c r="C336" s="192"/>
      <c r="D336" s="192"/>
      <c r="E336" s="192"/>
      <c r="F336" s="192"/>
      <c r="G336" s="193"/>
      <c r="H336" s="192"/>
      <c r="I336" s="192"/>
      <c r="J336" s="194"/>
      <c r="K336" s="195"/>
      <c r="L336" s="195"/>
      <c r="M336" s="196"/>
      <c r="N336" s="197"/>
      <c r="O336" s="196"/>
      <c r="P336" s="198"/>
      <c r="Q336" s="198"/>
      <c r="R336" s="199"/>
      <c r="S336" s="199"/>
      <c r="T336" s="198"/>
      <c r="U336" s="199"/>
      <c r="V336" s="199"/>
      <c r="W336" s="199"/>
      <c r="X336" s="198"/>
      <c r="Y336" s="200"/>
      <c r="Z336" s="198"/>
      <c r="AA336" s="198"/>
      <c r="AB336" s="199"/>
      <c r="AC336" s="199"/>
      <c r="AD336" s="201"/>
      <c r="AE336" s="202"/>
      <c r="AF336" s="202"/>
      <c r="AG336" s="203"/>
      <c r="AH336" s="203"/>
      <c r="AI336" s="203"/>
      <c r="AJ336" s="203"/>
      <c r="AK336" s="203"/>
      <c r="AL336" s="203"/>
      <c r="AM336" s="203"/>
      <c r="AN336" s="203"/>
      <c r="AO336" s="203"/>
      <c r="AP336" s="203"/>
      <c r="AQ336" s="203"/>
      <c r="AR336" s="203"/>
      <c r="AS336" s="203"/>
      <c r="AT336" s="203"/>
      <c r="AU336" s="203"/>
      <c r="AV336" s="203"/>
      <c r="AW336" s="203"/>
      <c r="AX336" s="203"/>
      <c r="AY336" s="203"/>
      <c r="AZ336" s="203"/>
      <c r="BA336" s="203"/>
      <c r="BB336" s="204"/>
      <c r="BC336" s="204"/>
      <c r="BD336" s="204"/>
      <c r="BE336" s="204"/>
      <c r="BF336" s="204"/>
      <c r="BG336" s="204"/>
      <c r="BH336" s="204"/>
      <c r="BI336" s="204"/>
      <c r="BJ336" s="204"/>
      <c r="BK336" s="204"/>
      <c r="BL336" s="204"/>
      <c r="BM336" s="204"/>
      <c r="BN336" s="204"/>
      <c r="BO336" s="204"/>
      <c r="BP336" s="204"/>
      <c r="BQ336" s="204"/>
      <c r="BR336" s="204"/>
      <c r="BS336" s="204"/>
      <c r="BT336" s="204"/>
      <c r="BU336" s="204"/>
      <c r="BV336" s="205"/>
      <c r="BW336" s="205"/>
      <c r="BX336" s="205"/>
      <c r="BY336" s="204"/>
      <c r="BZ336" s="204"/>
      <c r="CA336" s="204"/>
      <c r="CB336" s="205"/>
      <c r="CC336" s="204"/>
      <c r="CD336" s="205"/>
      <c r="CE336" s="204"/>
      <c r="CF336" s="204"/>
      <c r="CG336" s="204"/>
      <c r="CH336" s="206"/>
      <c r="CI336" s="204"/>
      <c r="CJ336" s="204"/>
      <c r="CK336" s="204"/>
      <c r="CL336" s="204"/>
      <c r="CM336" s="204"/>
      <c r="CN336" s="206"/>
      <c r="CO336" s="204"/>
      <c r="CP336" s="204"/>
      <c r="CQ336" s="204"/>
      <c r="CR336" s="207"/>
      <c r="CS336" s="207"/>
      <c r="CT336" s="208"/>
      <c r="CU336" s="209"/>
      <c r="CV336" s="208"/>
      <c r="CW336" s="207"/>
      <c r="CX336" s="207"/>
      <c r="CY336" s="207"/>
    </row>
    <row r="337" spans="3:103">
      <c r="C337" s="192"/>
      <c r="D337" s="192"/>
      <c r="E337" s="192"/>
      <c r="F337" s="192"/>
      <c r="G337" s="193"/>
      <c r="H337" s="192"/>
      <c r="I337" s="192"/>
      <c r="J337" s="194"/>
      <c r="K337" s="195"/>
      <c r="L337" s="195"/>
      <c r="M337" s="196"/>
      <c r="N337" s="197"/>
      <c r="O337" s="196"/>
      <c r="P337" s="198"/>
      <c r="Q337" s="198"/>
      <c r="R337" s="199"/>
      <c r="S337" s="199"/>
      <c r="T337" s="198"/>
      <c r="U337" s="199"/>
      <c r="V337" s="199"/>
      <c r="W337" s="199"/>
      <c r="X337" s="198"/>
      <c r="Y337" s="200"/>
      <c r="Z337" s="198"/>
      <c r="AA337" s="198"/>
      <c r="AB337" s="199"/>
      <c r="AC337" s="199"/>
      <c r="AD337" s="201"/>
      <c r="AE337" s="202"/>
      <c r="AF337" s="202"/>
      <c r="AG337" s="203"/>
      <c r="AH337" s="203"/>
      <c r="AI337" s="203"/>
      <c r="AJ337" s="203"/>
      <c r="AK337" s="203"/>
      <c r="AL337" s="203"/>
      <c r="AM337" s="203"/>
      <c r="AN337" s="203"/>
      <c r="AO337" s="203"/>
      <c r="AP337" s="203"/>
      <c r="AQ337" s="203"/>
      <c r="AR337" s="203"/>
      <c r="AS337" s="203"/>
      <c r="AT337" s="203"/>
      <c r="AU337" s="203"/>
      <c r="AV337" s="203"/>
      <c r="AW337" s="203"/>
      <c r="AX337" s="203"/>
      <c r="AY337" s="203"/>
      <c r="AZ337" s="203"/>
      <c r="BA337" s="203"/>
      <c r="BB337" s="204"/>
      <c r="BC337" s="204"/>
      <c r="BD337" s="204"/>
      <c r="BE337" s="204"/>
      <c r="BF337" s="204"/>
      <c r="BG337" s="204"/>
      <c r="BH337" s="204"/>
      <c r="BI337" s="204"/>
      <c r="BJ337" s="204"/>
      <c r="BK337" s="204"/>
      <c r="BL337" s="204"/>
      <c r="BM337" s="204"/>
      <c r="BN337" s="204"/>
      <c r="BO337" s="204"/>
      <c r="BP337" s="204"/>
      <c r="BQ337" s="204"/>
      <c r="BR337" s="204"/>
      <c r="BS337" s="204"/>
      <c r="BT337" s="204"/>
      <c r="BU337" s="204"/>
      <c r="BV337" s="205"/>
      <c r="BW337" s="205"/>
      <c r="BX337" s="205"/>
      <c r="BY337" s="204"/>
      <c r="BZ337" s="204"/>
      <c r="CA337" s="204"/>
      <c r="CB337" s="205"/>
      <c r="CC337" s="204"/>
      <c r="CD337" s="205"/>
      <c r="CE337" s="204"/>
      <c r="CF337" s="204"/>
      <c r="CG337" s="204"/>
      <c r="CH337" s="206"/>
      <c r="CI337" s="204"/>
      <c r="CJ337" s="204"/>
      <c r="CK337" s="204"/>
      <c r="CL337" s="204"/>
      <c r="CM337" s="204"/>
      <c r="CN337" s="206"/>
      <c r="CO337" s="204"/>
      <c r="CP337" s="204"/>
      <c r="CQ337" s="204"/>
      <c r="CR337" s="207"/>
      <c r="CS337" s="207"/>
      <c r="CT337" s="208"/>
      <c r="CU337" s="209"/>
      <c r="CV337" s="208"/>
      <c r="CW337" s="207"/>
      <c r="CX337" s="207"/>
      <c r="CY337" s="207"/>
    </row>
    <row r="338" spans="3:103">
      <c r="C338" s="192"/>
      <c r="D338" s="192"/>
      <c r="E338" s="192"/>
      <c r="F338" s="192"/>
      <c r="G338" s="193"/>
      <c r="H338" s="192"/>
      <c r="I338" s="192"/>
      <c r="J338" s="194"/>
      <c r="K338" s="195"/>
      <c r="L338" s="195"/>
      <c r="M338" s="196"/>
      <c r="N338" s="197"/>
      <c r="O338" s="196"/>
      <c r="P338" s="198"/>
      <c r="Q338" s="198"/>
      <c r="R338" s="199"/>
      <c r="S338" s="199"/>
      <c r="T338" s="198"/>
      <c r="U338" s="199"/>
      <c r="V338" s="199"/>
      <c r="W338" s="199"/>
      <c r="X338" s="198"/>
      <c r="Y338" s="200"/>
      <c r="Z338" s="198"/>
      <c r="AA338" s="198"/>
      <c r="AB338" s="199"/>
      <c r="AC338" s="199"/>
      <c r="AD338" s="201"/>
      <c r="AE338" s="202"/>
      <c r="AF338" s="202"/>
      <c r="AG338" s="203"/>
      <c r="AH338" s="203"/>
      <c r="AI338" s="203"/>
      <c r="AJ338" s="203"/>
      <c r="AK338" s="203"/>
      <c r="AL338" s="203"/>
      <c r="AM338" s="203"/>
      <c r="AN338" s="203"/>
      <c r="AO338" s="203"/>
      <c r="AP338" s="203"/>
      <c r="AQ338" s="203"/>
      <c r="AR338" s="203"/>
      <c r="AS338" s="203"/>
      <c r="AT338" s="203"/>
      <c r="AU338" s="203"/>
      <c r="AV338" s="203"/>
      <c r="AW338" s="203"/>
      <c r="AX338" s="203"/>
      <c r="AY338" s="203"/>
      <c r="AZ338" s="203"/>
      <c r="BA338" s="203"/>
      <c r="BB338" s="204"/>
      <c r="BC338" s="204"/>
      <c r="BD338" s="204"/>
      <c r="BE338" s="204"/>
      <c r="BF338" s="204"/>
      <c r="BG338" s="204"/>
      <c r="BH338" s="204"/>
      <c r="BI338" s="204"/>
      <c r="BJ338" s="204"/>
      <c r="BK338" s="204"/>
      <c r="BL338" s="204"/>
      <c r="BM338" s="204"/>
      <c r="BN338" s="204"/>
      <c r="BO338" s="204"/>
      <c r="BP338" s="204"/>
      <c r="BQ338" s="204"/>
      <c r="BR338" s="204"/>
      <c r="BS338" s="204"/>
      <c r="BT338" s="204"/>
      <c r="BU338" s="204"/>
      <c r="BV338" s="205"/>
      <c r="BW338" s="205"/>
      <c r="BX338" s="205"/>
      <c r="BY338" s="204"/>
      <c r="BZ338" s="204"/>
      <c r="CA338" s="204"/>
      <c r="CB338" s="205"/>
      <c r="CC338" s="204"/>
      <c r="CD338" s="205"/>
      <c r="CE338" s="204"/>
      <c r="CF338" s="204"/>
      <c r="CG338" s="204"/>
      <c r="CH338" s="206"/>
      <c r="CI338" s="204"/>
      <c r="CJ338" s="204"/>
      <c r="CK338" s="204"/>
      <c r="CL338" s="204"/>
      <c r="CM338" s="204"/>
      <c r="CN338" s="206"/>
      <c r="CO338" s="204"/>
      <c r="CP338" s="204"/>
      <c r="CQ338" s="204"/>
      <c r="CR338" s="207"/>
      <c r="CS338" s="207"/>
      <c r="CT338" s="208"/>
      <c r="CU338" s="209"/>
      <c r="CV338" s="208"/>
      <c r="CW338" s="207"/>
      <c r="CX338" s="207"/>
      <c r="CY338" s="207"/>
    </row>
    <row r="339" spans="3:103">
      <c r="C339" s="192"/>
      <c r="D339" s="192"/>
      <c r="E339" s="192"/>
      <c r="F339" s="192"/>
      <c r="G339" s="193"/>
      <c r="H339" s="192"/>
      <c r="I339" s="192"/>
      <c r="J339" s="194"/>
      <c r="K339" s="195"/>
      <c r="L339" s="195"/>
      <c r="M339" s="196"/>
      <c r="N339" s="197"/>
      <c r="O339" s="196"/>
      <c r="P339" s="198"/>
      <c r="Q339" s="198"/>
      <c r="R339" s="199"/>
      <c r="S339" s="199"/>
      <c r="T339" s="198"/>
      <c r="U339" s="199"/>
      <c r="V339" s="199"/>
      <c r="W339" s="199"/>
      <c r="X339" s="198"/>
      <c r="Y339" s="200"/>
      <c r="Z339" s="198"/>
      <c r="AA339" s="198"/>
      <c r="AB339" s="199"/>
      <c r="AC339" s="199"/>
      <c r="AD339" s="201"/>
      <c r="AE339" s="202"/>
      <c r="AF339" s="202"/>
      <c r="AG339" s="203"/>
      <c r="AH339" s="203"/>
      <c r="AI339" s="203"/>
      <c r="AJ339" s="203"/>
      <c r="AK339" s="203"/>
      <c r="AL339" s="203"/>
      <c r="AM339" s="203"/>
      <c r="AN339" s="203"/>
      <c r="AO339" s="203"/>
      <c r="AP339" s="203"/>
      <c r="AQ339" s="203"/>
      <c r="AR339" s="203"/>
      <c r="AS339" s="203"/>
      <c r="AT339" s="203"/>
      <c r="AU339" s="203"/>
      <c r="AV339" s="203"/>
      <c r="AW339" s="203"/>
      <c r="AX339" s="203"/>
      <c r="AY339" s="203"/>
      <c r="AZ339" s="203"/>
      <c r="BA339" s="203"/>
      <c r="BB339" s="204"/>
      <c r="BC339" s="204"/>
      <c r="BD339" s="204"/>
      <c r="BE339" s="204"/>
      <c r="BF339" s="204"/>
      <c r="BG339" s="204"/>
      <c r="BH339" s="204"/>
      <c r="BI339" s="204"/>
      <c r="BJ339" s="204"/>
      <c r="BK339" s="204"/>
      <c r="BL339" s="204"/>
      <c r="BM339" s="204"/>
      <c r="BN339" s="204"/>
      <c r="BO339" s="204"/>
      <c r="BP339" s="204"/>
      <c r="BQ339" s="204"/>
      <c r="BR339" s="204"/>
      <c r="BS339" s="204"/>
      <c r="BT339" s="204"/>
      <c r="BU339" s="204"/>
      <c r="BV339" s="205"/>
      <c r="BW339" s="205"/>
      <c r="BX339" s="205"/>
      <c r="BY339" s="204"/>
      <c r="BZ339" s="204"/>
      <c r="CA339" s="204"/>
      <c r="CB339" s="205"/>
      <c r="CC339" s="204"/>
      <c r="CD339" s="205"/>
      <c r="CE339" s="204"/>
      <c r="CF339" s="204"/>
      <c r="CG339" s="204"/>
      <c r="CH339" s="206"/>
      <c r="CI339" s="204"/>
      <c r="CJ339" s="204"/>
      <c r="CK339" s="204"/>
      <c r="CL339" s="204"/>
      <c r="CM339" s="204"/>
      <c r="CN339" s="206"/>
      <c r="CO339" s="204"/>
      <c r="CP339" s="204"/>
      <c r="CQ339" s="204"/>
      <c r="CR339" s="207"/>
      <c r="CS339" s="207"/>
      <c r="CT339" s="208"/>
      <c r="CU339" s="209"/>
      <c r="CV339" s="208"/>
      <c r="CW339" s="207"/>
      <c r="CX339" s="207"/>
      <c r="CY339" s="207"/>
    </row>
    <row r="340" spans="3:103">
      <c r="C340" s="192"/>
      <c r="D340" s="192"/>
      <c r="E340" s="192"/>
      <c r="F340" s="192"/>
      <c r="G340" s="193"/>
      <c r="H340" s="192"/>
      <c r="I340" s="192"/>
      <c r="J340" s="194"/>
      <c r="K340" s="195"/>
      <c r="L340" s="195"/>
      <c r="M340" s="196"/>
      <c r="N340" s="197"/>
      <c r="O340" s="196"/>
      <c r="P340" s="198"/>
      <c r="Q340" s="198"/>
      <c r="R340" s="199"/>
      <c r="S340" s="199"/>
      <c r="T340" s="198"/>
      <c r="U340" s="199"/>
      <c r="V340" s="199"/>
      <c r="W340" s="199"/>
      <c r="X340" s="198"/>
      <c r="Y340" s="200"/>
      <c r="Z340" s="198"/>
      <c r="AA340" s="198"/>
      <c r="AB340" s="199"/>
      <c r="AC340" s="199"/>
      <c r="AD340" s="201"/>
      <c r="AE340" s="202"/>
      <c r="AF340" s="202"/>
      <c r="AG340" s="203"/>
      <c r="AH340" s="203"/>
      <c r="AI340" s="203"/>
      <c r="AJ340" s="203"/>
      <c r="AK340" s="203"/>
      <c r="AL340" s="203"/>
      <c r="AM340" s="203"/>
      <c r="AN340" s="203"/>
      <c r="AO340" s="203"/>
      <c r="AP340" s="203"/>
      <c r="AQ340" s="203"/>
      <c r="AR340" s="203"/>
      <c r="AS340" s="203"/>
      <c r="AT340" s="203"/>
      <c r="AU340" s="203"/>
      <c r="AV340" s="203"/>
      <c r="AW340" s="203"/>
      <c r="AX340" s="203"/>
      <c r="AY340" s="203"/>
      <c r="AZ340" s="203"/>
      <c r="BA340" s="203"/>
      <c r="BB340" s="204"/>
      <c r="BC340" s="204"/>
      <c r="BD340" s="204"/>
      <c r="BE340" s="204"/>
      <c r="BF340" s="204"/>
      <c r="BG340" s="204"/>
      <c r="BH340" s="204"/>
      <c r="BI340" s="204"/>
      <c r="BJ340" s="204"/>
      <c r="BK340" s="204"/>
      <c r="BL340" s="204"/>
      <c r="BM340" s="204"/>
      <c r="BN340" s="204"/>
      <c r="BO340" s="204"/>
      <c r="BP340" s="204"/>
      <c r="BQ340" s="204"/>
      <c r="BR340" s="204"/>
      <c r="BS340" s="204"/>
      <c r="BT340" s="204"/>
      <c r="BU340" s="204"/>
      <c r="BV340" s="205"/>
      <c r="BW340" s="205"/>
      <c r="BX340" s="205"/>
      <c r="BY340" s="204"/>
      <c r="BZ340" s="204"/>
      <c r="CA340" s="204"/>
      <c r="CB340" s="205"/>
      <c r="CC340" s="204"/>
      <c r="CD340" s="205"/>
      <c r="CE340" s="204"/>
      <c r="CF340" s="204"/>
      <c r="CG340" s="204"/>
      <c r="CH340" s="206"/>
      <c r="CI340" s="204"/>
      <c r="CJ340" s="204"/>
      <c r="CK340" s="204"/>
      <c r="CL340" s="204"/>
      <c r="CM340" s="204"/>
      <c r="CN340" s="206"/>
      <c r="CO340" s="204"/>
      <c r="CP340" s="204"/>
      <c r="CQ340" s="204"/>
      <c r="CR340" s="207"/>
      <c r="CS340" s="207"/>
      <c r="CT340" s="208"/>
      <c r="CU340" s="209"/>
      <c r="CV340" s="208"/>
      <c r="CW340" s="207"/>
      <c r="CX340" s="207"/>
      <c r="CY340" s="207"/>
    </row>
    <row r="341" spans="3:103">
      <c r="C341" s="192"/>
      <c r="D341" s="192"/>
      <c r="E341" s="192"/>
      <c r="F341" s="192"/>
      <c r="G341" s="193"/>
      <c r="H341" s="192"/>
      <c r="I341" s="192"/>
      <c r="J341" s="194"/>
      <c r="K341" s="195"/>
      <c r="L341" s="195"/>
      <c r="M341" s="196"/>
      <c r="N341" s="197"/>
      <c r="O341" s="196"/>
      <c r="P341" s="198"/>
      <c r="Q341" s="198"/>
      <c r="R341" s="199"/>
      <c r="S341" s="199"/>
      <c r="T341" s="198"/>
      <c r="U341" s="199"/>
      <c r="V341" s="199"/>
      <c r="W341" s="199"/>
      <c r="X341" s="198"/>
      <c r="Y341" s="200"/>
      <c r="Z341" s="198"/>
      <c r="AA341" s="198"/>
      <c r="AB341" s="199"/>
      <c r="AC341" s="199"/>
      <c r="AD341" s="201"/>
      <c r="AE341" s="202"/>
      <c r="AF341" s="202"/>
      <c r="AG341" s="203"/>
      <c r="AH341" s="203"/>
      <c r="AI341" s="203"/>
      <c r="AJ341" s="203"/>
      <c r="AK341" s="203"/>
      <c r="AL341" s="203"/>
      <c r="AM341" s="203"/>
      <c r="AN341" s="203"/>
      <c r="AO341" s="203"/>
      <c r="AP341" s="203"/>
      <c r="AQ341" s="203"/>
      <c r="AR341" s="203"/>
      <c r="AS341" s="203"/>
      <c r="AT341" s="203"/>
      <c r="AU341" s="203"/>
      <c r="AV341" s="203"/>
      <c r="AW341" s="203"/>
      <c r="AX341" s="203"/>
      <c r="AY341" s="203"/>
      <c r="AZ341" s="203"/>
      <c r="BA341" s="203"/>
      <c r="BB341" s="204"/>
      <c r="BC341" s="204"/>
      <c r="BD341" s="204"/>
      <c r="BE341" s="204"/>
      <c r="BF341" s="204"/>
      <c r="BG341" s="204"/>
      <c r="BH341" s="204"/>
      <c r="BI341" s="204"/>
      <c r="BJ341" s="204"/>
      <c r="BK341" s="204"/>
      <c r="BL341" s="204"/>
      <c r="BM341" s="204"/>
      <c r="BN341" s="204"/>
      <c r="BO341" s="204"/>
      <c r="BP341" s="204"/>
      <c r="BQ341" s="204"/>
      <c r="BR341" s="204"/>
      <c r="BS341" s="204"/>
      <c r="BT341" s="204"/>
      <c r="BU341" s="204"/>
      <c r="BV341" s="205"/>
      <c r="BW341" s="205"/>
      <c r="BX341" s="205"/>
      <c r="BY341" s="204"/>
      <c r="BZ341" s="204"/>
      <c r="CA341" s="204"/>
      <c r="CB341" s="205"/>
      <c r="CC341" s="204"/>
      <c r="CD341" s="205"/>
      <c r="CE341" s="204"/>
      <c r="CF341" s="204"/>
      <c r="CG341" s="204"/>
      <c r="CH341" s="206"/>
      <c r="CI341" s="204"/>
      <c r="CJ341" s="204"/>
      <c r="CK341" s="204"/>
      <c r="CL341" s="204"/>
      <c r="CM341" s="204"/>
      <c r="CN341" s="206"/>
      <c r="CO341" s="204"/>
      <c r="CP341" s="204"/>
      <c r="CQ341" s="204"/>
      <c r="CR341" s="207"/>
      <c r="CS341" s="207"/>
      <c r="CT341" s="208"/>
      <c r="CU341" s="209"/>
      <c r="CV341" s="208"/>
      <c r="CW341" s="207"/>
      <c r="CX341" s="207"/>
      <c r="CY341" s="207"/>
    </row>
    <row r="342" spans="3:103">
      <c r="C342" s="192"/>
      <c r="D342" s="192"/>
      <c r="E342" s="192"/>
      <c r="F342" s="192"/>
      <c r="G342" s="193"/>
      <c r="H342" s="192"/>
      <c r="I342" s="192"/>
      <c r="J342" s="194"/>
      <c r="K342" s="195"/>
      <c r="L342" s="195"/>
      <c r="M342" s="196"/>
      <c r="N342" s="197"/>
      <c r="O342" s="196"/>
      <c r="P342" s="198"/>
      <c r="Q342" s="198"/>
      <c r="R342" s="199"/>
      <c r="S342" s="199"/>
      <c r="T342" s="198"/>
      <c r="U342" s="199"/>
      <c r="V342" s="199"/>
      <c r="W342" s="199"/>
      <c r="X342" s="198"/>
      <c r="Y342" s="200"/>
      <c r="Z342" s="198"/>
      <c r="AA342" s="198"/>
      <c r="AB342" s="199"/>
      <c r="AC342" s="199"/>
      <c r="AD342" s="201"/>
      <c r="AE342" s="202"/>
      <c r="AF342" s="202"/>
      <c r="AG342" s="203"/>
      <c r="AH342" s="203"/>
      <c r="AI342" s="203"/>
      <c r="AJ342" s="203"/>
      <c r="AK342" s="203"/>
      <c r="AL342" s="203"/>
      <c r="AM342" s="203"/>
      <c r="AN342" s="203"/>
      <c r="AO342" s="203"/>
      <c r="AP342" s="203"/>
      <c r="AQ342" s="203"/>
      <c r="AR342" s="203"/>
      <c r="AS342" s="203"/>
      <c r="AT342" s="203"/>
      <c r="AU342" s="203"/>
      <c r="AV342" s="203"/>
      <c r="AW342" s="203"/>
      <c r="AX342" s="203"/>
      <c r="AY342" s="203"/>
      <c r="AZ342" s="203"/>
      <c r="BA342" s="203"/>
      <c r="BB342" s="204"/>
      <c r="BC342" s="204"/>
      <c r="BD342" s="204"/>
      <c r="BE342" s="204"/>
      <c r="BF342" s="204"/>
      <c r="BG342" s="204"/>
      <c r="BH342" s="204"/>
      <c r="BI342" s="204"/>
      <c r="BJ342" s="204"/>
      <c r="BK342" s="204"/>
      <c r="BL342" s="204"/>
      <c r="BM342" s="204"/>
      <c r="BN342" s="204"/>
      <c r="BO342" s="204"/>
      <c r="BP342" s="204"/>
      <c r="BQ342" s="204"/>
      <c r="BR342" s="204"/>
      <c r="BS342" s="204"/>
      <c r="BT342" s="204"/>
      <c r="BU342" s="204"/>
      <c r="BV342" s="205"/>
      <c r="BW342" s="205"/>
      <c r="BX342" s="205"/>
      <c r="BY342" s="204"/>
      <c r="BZ342" s="204"/>
      <c r="CA342" s="204"/>
      <c r="CB342" s="205"/>
      <c r="CC342" s="204"/>
      <c r="CD342" s="205"/>
      <c r="CE342" s="204"/>
      <c r="CF342" s="204"/>
      <c r="CG342" s="204"/>
      <c r="CH342" s="206"/>
      <c r="CI342" s="204"/>
      <c r="CJ342" s="204"/>
      <c r="CK342" s="204"/>
      <c r="CL342" s="204"/>
      <c r="CM342" s="204"/>
      <c r="CN342" s="206"/>
      <c r="CO342" s="204"/>
      <c r="CP342" s="204"/>
      <c r="CQ342" s="204"/>
      <c r="CR342" s="207"/>
      <c r="CS342" s="207"/>
      <c r="CT342" s="208"/>
      <c r="CU342" s="209"/>
      <c r="CV342" s="208"/>
      <c r="CW342" s="207"/>
      <c r="CX342" s="207"/>
      <c r="CY342" s="207"/>
    </row>
    <row r="343" spans="3:103">
      <c r="C343" s="192"/>
      <c r="D343" s="192"/>
      <c r="E343" s="192"/>
      <c r="F343" s="192"/>
      <c r="G343" s="193"/>
      <c r="H343" s="192"/>
      <c r="I343" s="192"/>
      <c r="J343" s="194"/>
      <c r="K343" s="195"/>
      <c r="L343" s="195"/>
      <c r="M343" s="196"/>
      <c r="N343" s="197"/>
      <c r="O343" s="196"/>
      <c r="P343" s="198"/>
      <c r="Q343" s="198"/>
      <c r="R343" s="199"/>
      <c r="S343" s="199"/>
      <c r="T343" s="198"/>
      <c r="U343" s="199"/>
      <c r="V343" s="199"/>
      <c r="W343" s="199"/>
      <c r="X343" s="198"/>
      <c r="Y343" s="200"/>
      <c r="Z343" s="198"/>
      <c r="AA343" s="198"/>
      <c r="AB343" s="199"/>
      <c r="AC343" s="199"/>
      <c r="AD343" s="201"/>
      <c r="AE343" s="202"/>
      <c r="AF343" s="202"/>
      <c r="AG343" s="203"/>
      <c r="AH343" s="203"/>
      <c r="AI343" s="203"/>
      <c r="AJ343" s="203"/>
      <c r="AK343" s="203"/>
      <c r="AL343" s="203"/>
      <c r="AM343" s="203"/>
      <c r="AN343" s="203"/>
      <c r="AO343" s="203"/>
      <c r="AP343" s="203"/>
      <c r="AQ343" s="203"/>
      <c r="AR343" s="203"/>
      <c r="AS343" s="203"/>
      <c r="AT343" s="203"/>
      <c r="AU343" s="203"/>
      <c r="AV343" s="203"/>
      <c r="AW343" s="203"/>
      <c r="AX343" s="203"/>
      <c r="AY343" s="203"/>
      <c r="AZ343" s="203"/>
      <c r="BA343" s="203"/>
      <c r="BB343" s="204"/>
      <c r="BC343" s="204"/>
      <c r="BD343" s="204"/>
      <c r="BE343" s="204"/>
      <c r="BF343" s="204"/>
      <c r="BG343" s="204"/>
      <c r="BH343" s="204"/>
      <c r="BI343" s="204"/>
      <c r="BJ343" s="204"/>
      <c r="BK343" s="204"/>
      <c r="BL343" s="204"/>
      <c r="BM343" s="204"/>
      <c r="BN343" s="204"/>
      <c r="BO343" s="204"/>
      <c r="BP343" s="204"/>
      <c r="BQ343" s="204"/>
      <c r="BR343" s="204"/>
      <c r="BS343" s="204"/>
      <c r="BT343" s="204"/>
      <c r="BU343" s="204"/>
      <c r="BV343" s="205"/>
      <c r="BW343" s="205"/>
      <c r="BX343" s="205"/>
      <c r="BY343" s="204"/>
      <c r="BZ343" s="204"/>
      <c r="CA343" s="204"/>
      <c r="CB343" s="205"/>
      <c r="CC343" s="204"/>
      <c r="CD343" s="205"/>
      <c r="CE343" s="204"/>
      <c r="CF343" s="204"/>
      <c r="CG343" s="204"/>
      <c r="CH343" s="206"/>
      <c r="CI343" s="204"/>
      <c r="CJ343" s="204"/>
      <c r="CK343" s="204"/>
      <c r="CL343" s="204"/>
      <c r="CM343" s="204"/>
      <c r="CN343" s="206"/>
      <c r="CO343" s="204"/>
      <c r="CP343" s="204"/>
      <c r="CQ343" s="204"/>
      <c r="CR343" s="207"/>
      <c r="CS343" s="207"/>
      <c r="CT343" s="208"/>
      <c r="CU343" s="209"/>
      <c r="CV343" s="208"/>
      <c r="CW343" s="207"/>
      <c r="CX343" s="207"/>
      <c r="CY343" s="207"/>
    </row>
    <row r="344" spans="3:103">
      <c r="C344" s="192"/>
      <c r="D344" s="192"/>
      <c r="E344" s="192"/>
      <c r="F344" s="192"/>
      <c r="G344" s="193"/>
      <c r="H344" s="192"/>
      <c r="I344" s="192"/>
      <c r="J344" s="194"/>
      <c r="K344" s="195"/>
      <c r="L344" s="195"/>
      <c r="M344" s="196"/>
      <c r="N344" s="197"/>
      <c r="O344" s="196"/>
      <c r="P344" s="198"/>
      <c r="Q344" s="198"/>
      <c r="R344" s="199"/>
      <c r="S344" s="199"/>
      <c r="T344" s="198"/>
      <c r="U344" s="199"/>
      <c r="V344" s="199"/>
      <c r="W344" s="199"/>
      <c r="X344" s="198"/>
      <c r="Y344" s="200"/>
      <c r="Z344" s="198"/>
      <c r="AA344" s="198"/>
      <c r="AB344" s="199"/>
      <c r="AC344" s="199"/>
      <c r="AD344" s="201"/>
      <c r="AE344" s="202"/>
      <c r="AF344" s="202"/>
      <c r="AG344" s="203"/>
      <c r="AH344" s="203"/>
      <c r="AI344" s="203"/>
      <c r="AJ344" s="203"/>
      <c r="AK344" s="203"/>
      <c r="AL344" s="203"/>
      <c r="AM344" s="203"/>
      <c r="AN344" s="203"/>
      <c r="AO344" s="203"/>
      <c r="AP344" s="203"/>
      <c r="AQ344" s="203"/>
      <c r="AR344" s="203"/>
      <c r="AS344" s="203"/>
      <c r="AT344" s="203"/>
      <c r="AU344" s="203"/>
      <c r="AV344" s="203"/>
      <c r="AW344" s="203"/>
      <c r="AX344" s="203"/>
      <c r="AY344" s="203"/>
      <c r="AZ344" s="203"/>
      <c r="BA344" s="203"/>
      <c r="BB344" s="204"/>
      <c r="BC344" s="204"/>
      <c r="BD344" s="204"/>
      <c r="BE344" s="204"/>
      <c r="BF344" s="204"/>
      <c r="BG344" s="204"/>
      <c r="BH344" s="204"/>
      <c r="BI344" s="204"/>
      <c r="BJ344" s="204"/>
      <c r="BK344" s="204"/>
      <c r="BL344" s="204"/>
      <c r="BM344" s="204"/>
      <c r="BN344" s="204"/>
      <c r="BO344" s="204"/>
      <c r="BP344" s="204"/>
      <c r="BQ344" s="204"/>
      <c r="BR344" s="204"/>
      <c r="BS344" s="204"/>
      <c r="BT344" s="204"/>
      <c r="BU344" s="204"/>
      <c r="BV344" s="205"/>
      <c r="BW344" s="205"/>
      <c r="BX344" s="205"/>
      <c r="BY344" s="204"/>
      <c r="BZ344" s="204"/>
      <c r="CA344" s="204"/>
      <c r="CB344" s="205"/>
      <c r="CC344" s="204"/>
      <c r="CD344" s="205"/>
      <c r="CE344" s="204"/>
      <c r="CF344" s="204"/>
      <c r="CG344" s="204"/>
      <c r="CH344" s="206"/>
      <c r="CI344" s="204"/>
      <c r="CJ344" s="204"/>
      <c r="CK344" s="204"/>
      <c r="CL344" s="204"/>
      <c r="CM344" s="204"/>
      <c r="CN344" s="206"/>
      <c r="CO344" s="204"/>
      <c r="CP344" s="204"/>
      <c r="CQ344" s="204"/>
      <c r="CR344" s="207"/>
      <c r="CS344" s="207"/>
      <c r="CT344" s="208"/>
      <c r="CU344" s="209"/>
      <c r="CV344" s="208"/>
      <c r="CW344" s="207"/>
      <c r="CX344" s="207"/>
      <c r="CY344" s="207"/>
    </row>
    <row r="345" spans="3:103">
      <c r="C345" s="192"/>
      <c r="D345" s="192"/>
      <c r="E345" s="192"/>
      <c r="F345" s="192"/>
      <c r="G345" s="193"/>
      <c r="H345" s="192"/>
      <c r="I345" s="192"/>
      <c r="J345" s="194"/>
      <c r="K345" s="195"/>
      <c r="L345" s="195"/>
      <c r="M345" s="196"/>
      <c r="N345" s="197"/>
      <c r="O345" s="196"/>
      <c r="P345" s="198"/>
      <c r="Q345" s="198"/>
      <c r="R345" s="199"/>
      <c r="S345" s="199"/>
      <c r="T345" s="198"/>
      <c r="U345" s="199"/>
      <c r="V345" s="199"/>
      <c r="W345" s="199"/>
      <c r="X345" s="198"/>
      <c r="Y345" s="200"/>
      <c r="Z345" s="198"/>
      <c r="AA345" s="198"/>
      <c r="AB345" s="199"/>
      <c r="AC345" s="199"/>
      <c r="AD345" s="201"/>
      <c r="AE345" s="202"/>
      <c r="AF345" s="202"/>
      <c r="AG345" s="203"/>
      <c r="AH345" s="203"/>
      <c r="AI345" s="203"/>
      <c r="AJ345" s="203"/>
      <c r="AK345" s="203"/>
      <c r="AL345" s="203"/>
      <c r="AM345" s="203"/>
      <c r="AN345" s="203"/>
      <c r="AO345" s="203"/>
      <c r="AP345" s="203"/>
      <c r="AQ345" s="203"/>
      <c r="AR345" s="203"/>
      <c r="AS345" s="203"/>
      <c r="AT345" s="203"/>
      <c r="AU345" s="203"/>
      <c r="AV345" s="203"/>
      <c r="AW345" s="203"/>
      <c r="AX345" s="203"/>
      <c r="AY345" s="203"/>
      <c r="AZ345" s="203"/>
      <c r="BA345" s="203"/>
      <c r="BB345" s="204"/>
      <c r="BC345" s="204"/>
      <c r="BD345" s="204"/>
      <c r="BE345" s="204"/>
      <c r="BF345" s="204"/>
      <c r="BG345" s="204"/>
      <c r="BH345" s="204"/>
      <c r="BI345" s="204"/>
      <c r="BJ345" s="204"/>
      <c r="BK345" s="204"/>
      <c r="BL345" s="204"/>
      <c r="BM345" s="204"/>
      <c r="BN345" s="204"/>
      <c r="BO345" s="204"/>
      <c r="BP345" s="204"/>
      <c r="BQ345" s="204"/>
      <c r="BR345" s="204"/>
      <c r="BS345" s="204"/>
      <c r="BT345" s="204"/>
      <c r="BU345" s="204"/>
      <c r="BV345" s="205"/>
      <c r="BW345" s="205"/>
      <c r="BX345" s="205"/>
      <c r="BY345" s="204"/>
      <c r="BZ345" s="204"/>
      <c r="CA345" s="204"/>
      <c r="CB345" s="205"/>
      <c r="CC345" s="204"/>
      <c r="CD345" s="205"/>
      <c r="CE345" s="204"/>
      <c r="CF345" s="204"/>
      <c r="CG345" s="204"/>
      <c r="CH345" s="206"/>
      <c r="CI345" s="204"/>
      <c r="CJ345" s="204"/>
      <c r="CK345" s="204"/>
      <c r="CL345" s="204"/>
      <c r="CM345" s="204"/>
      <c r="CN345" s="206"/>
      <c r="CO345" s="204"/>
      <c r="CP345" s="204"/>
      <c r="CQ345" s="204"/>
      <c r="CR345" s="207"/>
      <c r="CS345" s="207"/>
      <c r="CT345" s="208"/>
      <c r="CU345" s="209"/>
      <c r="CV345" s="208"/>
      <c r="CW345" s="207"/>
      <c r="CX345" s="207"/>
      <c r="CY345" s="207"/>
    </row>
    <row r="346" spans="3:103">
      <c r="C346" s="192"/>
      <c r="D346" s="192"/>
      <c r="E346" s="192"/>
      <c r="F346" s="192"/>
      <c r="G346" s="193"/>
      <c r="H346" s="192"/>
      <c r="I346" s="192"/>
      <c r="J346" s="194"/>
      <c r="K346" s="195"/>
      <c r="L346" s="195"/>
      <c r="M346" s="196"/>
      <c r="N346" s="197"/>
      <c r="O346" s="196"/>
      <c r="P346" s="198"/>
      <c r="Q346" s="198"/>
      <c r="R346" s="199"/>
      <c r="S346" s="199"/>
      <c r="T346" s="198"/>
      <c r="U346" s="199"/>
      <c r="V346" s="199"/>
      <c r="W346" s="199"/>
      <c r="X346" s="198"/>
      <c r="Y346" s="200"/>
      <c r="Z346" s="198"/>
      <c r="AA346" s="198"/>
      <c r="AB346" s="199"/>
      <c r="AC346" s="199"/>
      <c r="AD346" s="201"/>
      <c r="AE346" s="202"/>
      <c r="AF346" s="202"/>
      <c r="AG346" s="203"/>
      <c r="AH346" s="203"/>
      <c r="AI346" s="203"/>
      <c r="AJ346" s="203"/>
      <c r="AK346" s="203"/>
      <c r="AL346" s="203"/>
      <c r="AM346" s="203"/>
      <c r="AN346" s="203"/>
      <c r="AO346" s="203"/>
      <c r="AP346" s="203"/>
      <c r="AQ346" s="203"/>
      <c r="AR346" s="203"/>
      <c r="AS346" s="203"/>
      <c r="AT346" s="203"/>
      <c r="AU346" s="203"/>
      <c r="AV346" s="203"/>
      <c r="AW346" s="203"/>
      <c r="AX346" s="203"/>
      <c r="AY346" s="203"/>
      <c r="AZ346" s="203"/>
      <c r="BA346" s="203"/>
      <c r="BB346" s="204"/>
      <c r="BC346" s="204"/>
      <c r="BD346" s="204"/>
      <c r="BE346" s="204"/>
      <c r="BF346" s="204"/>
      <c r="BG346" s="204"/>
      <c r="BH346" s="204"/>
      <c r="BI346" s="204"/>
      <c r="BJ346" s="204"/>
      <c r="BK346" s="204"/>
      <c r="BL346" s="204"/>
      <c r="BM346" s="204"/>
      <c r="BN346" s="204"/>
      <c r="BO346" s="204"/>
      <c r="BP346" s="204"/>
      <c r="BQ346" s="204"/>
      <c r="BR346" s="204"/>
      <c r="BS346" s="204"/>
      <c r="BT346" s="204"/>
      <c r="BU346" s="204"/>
      <c r="BV346" s="205"/>
      <c r="BW346" s="205"/>
      <c r="BX346" s="205"/>
      <c r="BY346" s="204"/>
      <c r="BZ346" s="204"/>
      <c r="CA346" s="204"/>
      <c r="CB346" s="205"/>
      <c r="CC346" s="204"/>
      <c r="CD346" s="205"/>
      <c r="CE346" s="204"/>
      <c r="CF346" s="204"/>
      <c r="CG346" s="204"/>
      <c r="CH346" s="206"/>
      <c r="CI346" s="204"/>
      <c r="CJ346" s="204"/>
      <c r="CK346" s="204"/>
      <c r="CL346" s="204"/>
      <c r="CM346" s="204"/>
      <c r="CN346" s="206"/>
      <c r="CO346" s="204"/>
      <c r="CP346" s="204"/>
      <c r="CQ346" s="204"/>
      <c r="CR346" s="207"/>
      <c r="CS346" s="207"/>
      <c r="CT346" s="208"/>
      <c r="CU346" s="209"/>
      <c r="CV346" s="208"/>
      <c r="CW346" s="207"/>
      <c r="CX346" s="207"/>
      <c r="CY346" s="207"/>
    </row>
    <row r="347" spans="3:103">
      <c r="C347" s="192"/>
      <c r="D347" s="192"/>
      <c r="E347" s="192"/>
      <c r="F347" s="192"/>
      <c r="G347" s="193"/>
      <c r="H347" s="192"/>
      <c r="I347" s="192"/>
      <c r="J347" s="194"/>
      <c r="K347" s="195"/>
      <c r="L347" s="195"/>
      <c r="M347" s="196"/>
      <c r="N347" s="197"/>
      <c r="O347" s="196"/>
      <c r="P347" s="198"/>
      <c r="Q347" s="198"/>
      <c r="R347" s="199"/>
      <c r="S347" s="199"/>
      <c r="T347" s="198"/>
      <c r="U347" s="199"/>
      <c r="V347" s="199"/>
      <c r="W347" s="199"/>
      <c r="X347" s="198"/>
      <c r="Y347" s="200"/>
      <c r="Z347" s="198"/>
      <c r="AA347" s="198"/>
      <c r="AB347" s="199"/>
      <c r="AC347" s="199"/>
      <c r="AD347" s="201"/>
      <c r="AE347" s="202"/>
      <c r="AF347" s="202"/>
      <c r="AG347" s="203"/>
      <c r="AH347" s="203"/>
      <c r="AI347" s="203"/>
      <c r="AJ347" s="203"/>
      <c r="AK347" s="203"/>
      <c r="AL347" s="203"/>
      <c r="AM347" s="203"/>
      <c r="AN347" s="203"/>
      <c r="AO347" s="203"/>
      <c r="AP347" s="203"/>
      <c r="AQ347" s="203"/>
      <c r="AR347" s="203"/>
      <c r="AS347" s="203"/>
      <c r="AT347" s="203"/>
      <c r="AU347" s="203"/>
      <c r="AV347" s="203"/>
      <c r="AW347" s="203"/>
      <c r="AX347" s="203"/>
      <c r="AY347" s="203"/>
      <c r="AZ347" s="203"/>
      <c r="BA347" s="203"/>
      <c r="BB347" s="204"/>
      <c r="BC347" s="204"/>
      <c r="BD347" s="204"/>
      <c r="BE347" s="204"/>
      <c r="BF347" s="204"/>
      <c r="BG347" s="204"/>
      <c r="BH347" s="204"/>
      <c r="BI347" s="204"/>
      <c r="BJ347" s="204"/>
      <c r="BK347" s="204"/>
      <c r="BL347" s="204"/>
      <c r="BM347" s="204"/>
      <c r="BN347" s="204"/>
      <c r="BO347" s="204"/>
      <c r="BP347" s="204"/>
      <c r="BQ347" s="204"/>
      <c r="BR347" s="204"/>
      <c r="BS347" s="204"/>
      <c r="BT347" s="204"/>
      <c r="BU347" s="204"/>
      <c r="BV347" s="205"/>
      <c r="BW347" s="205"/>
      <c r="BX347" s="205"/>
      <c r="BY347" s="204"/>
      <c r="BZ347" s="204"/>
      <c r="CA347" s="204"/>
      <c r="CB347" s="205"/>
      <c r="CC347" s="204"/>
      <c r="CD347" s="205"/>
      <c r="CE347" s="204"/>
      <c r="CF347" s="204"/>
      <c r="CG347" s="204"/>
      <c r="CH347" s="206"/>
      <c r="CI347" s="204"/>
      <c r="CJ347" s="204"/>
      <c r="CK347" s="204"/>
      <c r="CL347" s="204"/>
      <c r="CM347" s="204"/>
      <c r="CN347" s="206"/>
      <c r="CO347" s="204"/>
      <c r="CP347" s="204"/>
      <c r="CQ347" s="204"/>
      <c r="CR347" s="207"/>
      <c r="CS347" s="207"/>
      <c r="CT347" s="208"/>
      <c r="CU347" s="209"/>
      <c r="CV347" s="208"/>
      <c r="CW347" s="207"/>
      <c r="CX347" s="207"/>
      <c r="CY347" s="207"/>
    </row>
    <row r="348" spans="3:103">
      <c r="C348" s="192"/>
      <c r="D348" s="192"/>
      <c r="E348" s="192"/>
      <c r="F348" s="192"/>
      <c r="G348" s="193"/>
      <c r="H348" s="192"/>
      <c r="I348" s="192"/>
      <c r="J348" s="194"/>
      <c r="K348" s="195"/>
      <c r="L348" s="195"/>
      <c r="M348" s="196"/>
      <c r="N348" s="197"/>
      <c r="O348" s="196"/>
      <c r="P348" s="198"/>
      <c r="Q348" s="198"/>
      <c r="R348" s="199"/>
      <c r="S348" s="199"/>
      <c r="T348" s="198"/>
      <c r="U348" s="199"/>
      <c r="V348" s="199"/>
      <c r="W348" s="199"/>
      <c r="X348" s="198"/>
      <c r="Y348" s="200"/>
      <c r="Z348" s="198"/>
      <c r="AA348" s="198"/>
      <c r="AB348" s="199"/>
      <c r="AC348" s="199"/>
      <c r="AD348" s="201"/>
      <c r="AE348" s="202"/>
      <c r="AF348" s="202"/>
      <c r="AG348" s="203"/>
      <c r="AH348" s="203"/>
      <c r="AI348" s="203"/>
      <c r="AJ348" s="203"/>
      <c r="AK348" s="203"/>
      <c r="AL348" s="203"/>
      <c r="AM348" s="203"/>
      <c r="AN348" s="203"/>
      <c r="AO348" s="203"/>
      <c r="AP348" s="203"/>
      <c r="AQ348" s="203"/>
      <c r="AR348" s="203"/>
      <c r="AS348" s="203"/>
      <c r="AT348" s="203"/>
      <c r="AU348" s="203"/>
      <c r="AV348" s="203"/>
      <c r="AW348" s="203"/>
      <c r="AX348" s="203"/>
      <c r="AY348" s="203"/>
      <c r="AZ348" s="203"/>
      <c r="BA348" s="203"/>
      <c r="BB348" s="204"/>
      <c r="BC348" s="204"/>
      <c r="BD348" s="204"/>
      <c r="BE348" s="204"/>
      <c r="BF348" s="204"/>
      <c r="BG348" s="204"/>
      <c r="BH348" s="204"/>
      <c r="BI348" s="204"/>
      <c r="BJ348" s="204"/>
      <c r="BK348" s="204"/>
      <c r="BL348" s="204"/>
      <c r="BM348" s="204"/>
      <c r="BN348" s="204"/>
      <c r="BO348" s="204"/>
      <c r="BP348" s="204"/>
      <c r="BQ348" s="204"/>
      <c r="BR348" s="204"/>
      <c r="BS348" s="204"/>
      <c r="BT348" s="204"/>
      <c r="BU348" s="204"/>
      <c r="BV348" s="205"/>
      <c r="BW348" s="205"/>
      <c r="BX348" s="205"/>
      <c r="BY348" s="204"/>
      <c r="BZ348" s="204"/>
      <c r="CA348" s="204"/>
      <c r="CB348" s="205"/>
      <c r="CC348" s="204"/>
      <c r="CD348" s="205"/>
      <c r="CE348" s="204"/>
      <c r="CF348" s="204"/>
      <c r="CG348" s="204"/>
      <c r="CH348" s="206"/>
      <c r="CI348" s="204"/>
      <c r="CJ348" s="204"/>
      <c r="CK348" s="204"/>
      <c r="CL348" s="204"/>
      <c r="CM348" s="204"/>
      <c r="CN348" s="206"/>
      <c r="CO348" s="204"/>
      <c r="CP348" s="204"/>
      <c r="CQ348" s="204"/>
      <c r="CR348" s="207"/>
      <c r="CS348" s="207"/>
      <c r="CT348" s="208"/>
      <c r="CU348" s="209"/>
      <c r="CV348" s="208"/>
      <c r="CW348" s="207"/>
      <c r="CX348" s="207"/>
      <c r="CY348" s="207"/>
    </row>
    <row r="349" spans="3:103">
      <c r="C349" s="192"/>
      <c r="D349" s="192"/>
      <c r="E349" s="192"/>
      <c r="F349" s="192"/>
      <c r="G349" s="193"/>
      <c r="H349" s="192"/>
      <c r="I349" s="192"/>
      <c r="J349" s="194"/>
      <c r="K349" s="195"/>
      <c r="L349" s="195"/>
      <c r="M349" s="196"/>
      <c r="N349" s="197"/>
      <c r="O349" s="196"/>
      <c r="P349" s="198"/>
      <c r="Q349" s="198"/>
      <c r="R349" s="199"/>
      <c r="S349" s="199"/>
      <c r="T349" s="198"/>
      <c r="U349" s="199"/>
      <c r="V349" s="199"/>
      <c r="W349" s="199"/>
      <c r="X349" s="198"/>
      <c r="Y349" s="200"/>
      <c r="Z349" s="198"/>
      <c r="AA349" s="198"/>
      <c r="AB349" s="199"/>
      <c r="AC349" s="199"/>
      <c r="AD349" s="201"/>
      <c r="AE349" s="202"/>
      <c r="AF349" s="202"/>
      <c r="AG349" s="203"/>
      <c r="AH349" s="203"/>
      <c r="AI349" s="203"/>
      <c r="AJ349" s="203"/>
      <c r="AK349" s="203"/>
      <c r="AL349" s="203"/>
      <c r="AM349" s="203"/>
      <c r="AN349" s="203"/>
      <c r="AO349" s="203"/>
      <c r="AP349" s="203"/>
      <c r="AQ349" s="203"/>
      <c r="AR349" s="203"/>
      <c r="AS349" s="203"/>
      <c r="AT349" s="203"/>
      <c r="AU349" s="203"/>
      <c r="AV349" s="203"/>
      <c r="AW349" s="203"/>
      <c r="AX349" s="203"/>
      <c r="AY349" s="203"/>
      <c r="AZ349" s="203"/>
      <c r="BA349" s="203"/>
      <c r="BB349" s="204"/>
      <c r="BC349" s="204"/>
      <c r="BD349" s="204"/>
      <c r="BE349" s="204"/>
      <c r="BF349" s="204"/>
      <c r="BG349" s="204"/>
      <c r="BH349" s="204"/>
      <c r="BI349" s="204"/>
      <c r="BJ349" s="204"/>
      <c r="BK349" s="204"/>
      <c r="BL349" s="204"/>
      <c r="BM349" s="204"/>
      <c r="BN349" s="204"/>
      <c r="BO349" s="204"/>
      <c r="BP349" s="204"/>
      <c r="BQ349" s="204"/>
      <c r="BR349" s="204"/>
      <c r="BS349" s="204"/>
      <c r="BT349" s="204"/>
      <c r="BU349" s="204"/>
      <c r="BV349" s="205"/>
      <c r="BW349" s="205"/>
      <c r="BX349" s="205"/>
      <c r="BY349" s="204"/>
      <c r="BZ349" s="204"/>
      <c r="CA349" s="204"/>
      <c r="CB349" s="205"/>
      <c r="CC349" s="204"/>
      <c r="CD349" s="205"/>
      <c r="CE349" s="204"/>
      <c r="CF349" s="204"/>
      <c r="CG349" s="204"/>
      <c r="CH349" s="206"/>
      <c r="CI349" s="204"/>
      <c r="CJ349" s="204"/>
      <c r="CK349" s="204"/>
      <c r="CL349" s="204"/>
      <c r="CM349" s="204"/>
      <c r="CN349" s="206"/>
      <c r="CO349" s="204"/>
      <c r="CP349" s="204"/>
      <c r="CQ349" s="204"/>
      <c r="CR349" s="207"/>
      <c r="CS349" s="207"/>
      <c r="CT349" s="208"/>
      <c r="CU349" s="209"/>
      <c r="CV349" s="208"/>
      <c r="CW349" s="207"/>
      <c r="CX349" s="207"/>
      <c r="CY349" s="207"/>
    </row>
    <row r="350" spans="3:103">
      <c r="C350" s="192"/>
      <c r="D350" s="192"/>
      <c r="E350" s="192"/>
      <c r="F350" s="192"/>
      <c r="G350" s="193"/>
      <c r="H350" s="192"/>
      <c r="I350" s="192"/>
      <c r="J350" s="194"/>
      <c r="K350" s="195"/>
      <c r="L350" s="195"/>
      <c r="M350" s="196"/>
      <c r="N350" s="197"/>
      <c r="O350" s="196"/>
      <c r="P350" s="198"/>
      <c r="Q350" s="198"/>
      <c r="R350" s="199"/>
      <c r="S350" s="199"/>
      <c r="T350" s="198"/>
      <c r="U350" s="199"/>
      <c r="V350" s="199"/>
      <c r="W350" s="199"/>
      <c r="X350" s="198"/>
      <c r="Y350" s="200"/>
      <c r="Z350" s="198"/>
      <c r="AA350" s="198"/>
      <c r="AB350" s="199"/>
      <c r="AC350" s="199"/>
      <c r="AD350" s="201"/>
      <c r="AE350" s="202"/>
      <c r="AF350" s="202"/>
      <c r="AG350" s="203"/>
      <c r="AH350" s="203"/>
      <c r="AI350" s="203"/>
      <c r="AJ350" s="203"/>
      <c r="AK350" s="203"/>
      <c r="AL350" s="203"/>
      <c r="AM350" s="203"/>
      <c r="AN350" s="203"/>
      <c r="AO350" s="203"/>
      <c r="AP350" s="203"/>
      <c r="AQ350" s="203"/>
      <c r="AR350" s="203"/>
      <c r="AS350" s="203"/>
      <c r="AT350" s="203"/>
      <c r="AU350" s="203"/>
      <c r="AV350" s="203"/>
      <c r="AW350" s="203"/>
      <c r="AX350" s="203"/>
      <c r="AY350" s="203"/>
      <c r="AZ350" s="203"/>
      <c r="BA350" s="203"/>
      <c r="BB350" s="204"/>
      <c r="BC350" s="204"/>
      <c r="BD350" s="204"/>
      <c r="BE350" s="204"/>
      <c r="BF350" s="204"/>
      <c r="BG350" s="204"/>
      <c r="BH350" s="204"/>
      <c r="BI350" s="204"/>
      <c r="BJ350" s="204"/>
      <c r="BK350" s="204"/>
      <c r="BL350" s="204"/>
      <c r="BM350" s="204"/>
      <c r="BN350" s="204"/>
      <c r="BO350" s="204"/>
      <c r="BP350" s="204"/>
      <c r="BQ350" s="204"/>
      <c r="BR350" s="204"/>
      <c r="BS350" s="204"/>
      <c r="BT350" s="204"/>
      <c r="BU350" s="204"/>
      <c r="BV350" s="205"/>
      <c r="BW350" s="205"/>
      <c r="BX350" s="205"/>
      <c r="BY350" s="204"/>
      <c r="BZ350" s="204"/>
      <c r="CA350" s="204"/>
      <c r="CB350" s="205"/>
      <c r="CC350" s="204"/>
      <c r="CD350" s="205"/>
      <c r="CE350" s="204"/>
      <c r="CF350" s="204"/>
      <c r="CG350" s="204"/>
      <c r="CH350" s="206"/>
      <c r="CI350" s="204"/>
      <c r="CJ350" s="204"/>
      <c r="CK350" s="204"/>
      <c r="CL350" s="204"/>
      <c r="CM350" s="204"/>
      <c r="CN350" s="206"/>
      <c r="CO350" s="204"/>
      <c r="CP350" s="204"/>
      <c r="CQ350" s="204"/>
      <c r="CR350" s="207"/>
      <c r="CS350" s="207"/>
      <c r="CT350" s="208"/>
      <c r="CU350" s="209"/>
      <c r="CV350" s="208"/>
      <c r="CW350" s="207"/>
      <c r="CX350" s="207"/>
      <c r="CY350" s="207"/>
    </row>
    <row r="351" spans="3:103">
      <c r="C351" s="192"/>
      <c r="D351" s="192"/>
      <c r="E351" s="192"/>
      <c r="F351" s="192"/>
      <c r="G351" s="193"/>
      <c r="H351" s="192"/>
      <c r="I351" s="192"/>
      <c r="J351" s="194"/>
      <c r="K351" s="195"/>
      <c r="L351" s="195"/>
      <c r="M351" s="196"/>
      <c r="N351" s="197"/>
      <c r="O351" s="196"/>
      <c r="P351" s="198"/>
      <c r="Q351" s="198"/>
      <c r="R351" s="199"/>
      <c r="S351" s="199"/>
      <c r="T351" s="198"/>
      <c r="U351" s="199"/>
      <c r="V351" s="199"/>
      <c r="W351" s="199"/>
      <c r="X351" s="198"/>
      <c r="Y351" s="200"/>
      <c r="Z351" s="198"/>
      <c r="AA351" s="198"/>
      <c r="AB351" s="199"/>
      <c r="AC351" s="199"/>
      <c r="AD351" s="201"/>
      <c r="AE351" s="202"/>
      <c r="AF351" s="202"/>
      <c r="AG351" s="203"/>
      <c r="AH351" s="203"/>
      <c r="AI351" s="203"/>
      <c r="AJ351" s="203"/>
      <c r="AK351" s="203"/>
      <c r="AL351" s="203"/>
      <c r="AM351" s="203"/>
      <c r="AN351" s="203"/>
      <c r="AO351" s="203"/>
      <c r="AP351" s="203"/>
      <c r="AQ351" s="203"/>
      <c r="AR351" s="203"/>
      <c r="AS351" s="203"/>
      <c r="AT351" s="203"/>
      <c r="AU351" s="203"/>
      <c r="AV351" s="203"/>
      <c r="AW351" s="203"/>
      <c r="AX351" s="203"/>
      <c r="AY351" s="203"/>
      <c r="AZ351" s="203"/>
      <c r="BA351" s="203"/>
      <c r="BB351" s="204"/>
      <c r="BC351" s="204"/>
      <c r="BD351" s="204"/>
      <c r="BE351" s="204"/>
      <c r="BF351" s="204"/>
      <c r="BG351" s="204"/>
      <c r="BH351" s="204"/>
      <c r="BI351" s="204"/>
      <c r="BJ351" s="204"/>
      <c r="BK351" s="204"/>
      <c r="BL351" s="204"/>
      <c r="BM351" s="204"/>
      <c r="BN351" s="204"/>
      <c r="BO351" s="204"/>
      <c r="BP351" s="204"/>
      <c r="BQ351" s="204"/>
      <c r="BR351" s="204"/>
      <c r="BS351" s="204"/>
      <c r="BT351" s="204"/>
      <c r="BU351" s="204"/>
      <c r="BV351" s="205"/>
      <c r="BW351" s="205"/>
      <c r="BX351" s="205"/>
      <c r="BY351" s="204"/>
      <c r="BZ351" s="204"/>
      <c r="CA351" s="204"/>
      <c r="CB351" s="205"/>
      <c r="CC351" s="204"/>
      <c r="CD351" s="205"/>
      <c r="CE351" s="204"/>
      <c r="CF351" s="204"/>
      <c r="CG351" s="204"/>
      <c r="CH351" s="206"/>
      <c r="CI351" s="204"/>
      <c r="CJ351" s="204"/>
      <c r="CK351" s="204"/>
      <c r="CL351" s="204"/>
      <c r="CM351" s="204"/>
      <c r="CN351" s="206"/>
      <c r="CO351" s="204"/>
      <c r="CP351" s="204"/>
      <c r="CQ351" s="204"/>
      <c r="CR351" s="207"/>
      <c r="CS351" s="207"/>
      <c r="CT351" s="208"/>
      <c r="CU351" s="209"/>
      <c r="CV351" s="208"/>
      <c r="CW351" s="207"/>
      <c r="CX351" s="207"/>
      <c r="CY351" s="207"/>
    </row>
    <row r="352" spans="3:103">
      <c r="C352" s="192"/>
      <c r="D352" s="192"/>
      <c r="E352" s="192"/>
      <c r="F352" s="192"/>
      <c r="G352" s="193"/>
      <c r="H352" s="192"/>
      <c r="I352" s="192"/>
      <c r="J352" s="194"/>
      <c r="K352" s="195"/>
      <c r="L352" s="195"/>
      <c r="M352" s="196"/>
      <c r="N352" s="197"/>
      <c r="O352" s="196"/>
      <c r="P352" s="198"/>
      <c r="Q352" s="198"/>
      <c r="R352" s="199"/>
      <c r="S352" s="199"/>
      <c r="T352" s="198"/>
      <c r="U352" s="199"/>
      <c r="V352" s="199"/>
      <c r="W352" s="199"/>
      <c r="X352" s="198"/>
      <c r="Y352" s="200"/>
      <c r="Z352" s="198"/>
      <c r="AA352" s="198"/>
      <c r="AB352" s="199"/>
      <c r="AC352" s="199"/>
      <c r="AD352" s="201"/>
      <c r="AE352" s="202"/>
      <c r="AF352" s="202"/>
      <c r="AG352" s="203"/>
      <c r="AH352" s="203"/>
      <c r="AI352" s="203"/>
      <c r="AJ352" s="203"/>
      <c r="AK352" s="203"/>
      <c r="AL352" s="203"/>
      <c r="AM352" s="203"/>
      <c r="AN352" s="203"/>
      <c r="AO352" s="203"/>
      <c r="AP352" s="203"/>
      <c r="AQ352" s="203"/>
      <c r="AR352" s="203"/>
      <c r="AS352" s="203"/>
      <c r="AT352" s="203"/>
      <c r="AU352" s="203"/>
      <c r="AV352" s="203"/>
      <c r="AW352" s="203"/>
      <c r="AX352" s="203"/>
      <c r="AY352" s="203"/>
      <c r="AZ352" s="203"/>
      <c r="BA352" s="203"/>
      <c r="BB352" s="204"/>
      <c r="BC352" s="204"/>
      <c r="BD352" s="204"/>
      <c r="BE352" s="204"/>
      <c r="BF352" s="204"/>
      <c r="BG352" s="204"/>
      <c r="BH352" s="204"/>
      <c r="BI352" s="204"/>
      <c r="BJ352" s="204"/>
      <c r="BK352" s="204"/>
      <c r="BL352" s="204"/>
      <c r="BM352" s="204"/>
      <c r="BN352" s="204"/>
      <c r="BO352" s="204"/>
      <c r="BP352" s="204"/>
      <c r="BQ352" s="204"/>
      <c r="BR352" s="204"/>
      <c r="BS352" s="204"/>
      <c r="BT352" s="204"/>
      <c r="BU352" s="204"/>
      <c r="BV352" s="205"/>
      <c r="BW352" s="205"/>
      <c r="BX352" s="205"/>
      <c r="BY352" s="204"/>
      <c r="BZ352" s="204"/>
      <c r="CA352" s="204"/>
      <c r="CB352" s="205"/>
      <c r="CC352" s="204"/>
      <c r="CD352" s="205"/>
      <c r="CE352" s="204"/>
      <c r="CF352" s="204"/>
      <c r="CG352" s="204"/>
      <c r="CH352" s="206"/>
      <c r="CI352" s="204"/>
      <c r="CJ352" s="204"/>
      <c r="CK352" s="204"/>
      <c r="CL352" s="204"/>
      <c r="CM352" s="204"/>
      <c r="CN352" s="206"/>
      <c r="CO352" s="204"/>
      <c r="CP352" s="204"/>
      <c r="CQ352" s="204"/>
      <c r="CR352" s="207"/>
      <c r="CS352" s="207"/>
      <c r="CT352" s="208"/>
      <c r="CU352" s="209"/>
      <c r="CV352" s="208"/>
      <c r="CW352" s="207"/>
      <c r="CX352" s="207"/>
      <c r="CY352" s="207"/>
    </row>
    <row r="353" spans="3:103">
      <c r="C353" s="192"/>
      <c r="D353" s="192"/>
      <c r="E353" s="192"/>
      <c r="F353" s="192"/>
      <c r="G353" s="193"/>
      <c r="H353" s="192"/>
      <c r="I353" s="192"/>
      <c r="J353" s="194"/>
      <c r="K353" s="195"/>
      <c r="L353" s="195"/>
      <c r="M353" s="196"/>
      <c r="N353" s="197"/>
      <c r="O353" s="196"/>
      <c r="P353" s="198"/>
      <c r="Q353" s="198"/>
      <c r="R353" s="199"/>
      <c r="S353" s="199"/>
      <c r="T353" s="198"/>
      <c r="U353" s="199"/>
      <c r="V353" s="199"/>
      <c r="W353" s="199"/>
      <c r="X353" s="198"/>
      <c r="Y353" s="200"/>
      <c r="Z353" s="198"/>
      <c r="AA353" s="198"/>
      <c r="AB353" s="199"/>
      <c r="AC353" s="199"/>
      <c r="AD353" s="201"/>
      <c r="AE353" s="202"/>
      <c r="AF353" s="202"/>
      <c r="AG353" s="203"/>
      <c r="AH353" s="203"/>
      <c r="AI353" s="203"/>
      <c r="AJ353" s="203"/>
      <c r="AK353" s="203"/>
      <c r="AL353" s="203"/>
      <c r="AM353" s="203"/>
      <c r="AN353" s="203"/>
      <c r="AO353" s="203"/>
      <c r="AP353" s="203"/>
      <c r="AQ353" s="203"/>
      <c r="AR353" s="203"/>
      <c r="AS353" s="203"/>
      <c r="AT353" s="203"/>
      <c r="AU353" s="203"/>
      <c r="AV353" s="203"/>
      <c r="AW353" s="203"/>
      <c r="AX353" s="203"/>
      <c r="AY353" s="203"/>
      <c r="AZ353" s="203"/>
      <c r="BA353" s="203"/>
      <c r="BB353" s="204"/>
      <c r="BC353" s="204"/>
      <c r="BD353" s="204"/>
      <c r="BE353" s="204"/>
      <c r="BF353" s="204"/>
      <c r="BG353" s="204"/>
      <c r="BH353" s="204"/>
      <c r="BI353" s="204"/>
      <c r="BJ353" s="204"/>
      <c r="BK353" s="204"/>
      <c r="BL353" s="204"/>
      <c r="BM353" s="204"/>
      <c r="BN353" s="204"/>
      <c r="BO353" s="204"/>
      <c r="BP353" s="204"/>
      <c r="BQ353" s="204"/>
      <c r="BR353" s="204"/>
      <c r="BS353" s="204"/>
      <c r="BT353" s="204"/>
      <c r="BU353" s="204"/>
      <c r="BV353" s="205"/>
      <c r="BW353" s="205"/>
      <c r="BX353" s="205"/>
      <c r="BY353" s="204"/>
      <c r="BZ353" s="204"/>
      <c r="CA353" s="204"/>
      <c r="CB353" s="205"/>
      <c r="CC353" s="204"/>
      <c r="CD353" s="205"/>
      <c r="CE353" s="204"/>
      <c r="CF353" s="204"/>
      <c r="CG353" s="204"/>
      <c r="CH353" s="206"/>
      <c r="CI353" s="204"/>
      <c r="CJ353" s="204"/>
      <c r="CK353" s="204"/>
      <c r="CL353" s="204"/>
      <c r="CM353" s="204"/>
      <c r="CN353" s="206"/>
      <c r="CO353" s="204"/>
      <c r="CP353" s="204"/>
      <c r="CQ353" s="204"/>
      <c r="CR353" s="207"/>
      <c r="CS353" s="207"/>
      <c r="CT353" s="208"/>
      <c r="CU353" s="209"/>
      <c r="CV353" s="208"/>
      <c r="CW353" s="207"/>
      <c r="CX353" s="207"/>
      <c r="CY353" s="207"/>
    </row>
    <row r="354" spans="3:103">
      <c r="C354" s="192"/>
      <c r="D354" s="192"/>
      <c r="E354" s="192"/>
      <c r="F354" s="192"/>
      <c r="G354" s="193"/>
      <c r="H354" s="192"/>
      <c r="I354" s="192"/>
      <c r="J354" s="194"/>
      <c r="K354" s="195"/>
      <c r="L354" s="195"/>
      <c r="M354" s="196"/>
      <c r="N354" s="197"/>
      <c r="O354" s="196"/>
      <c r="P354" s="198"/>
      <c r="Q354" s="198"/>
      <c r="R354" s="199"/>
      <c r="S354" s="199"/>
      <c r="T354" s="198"/>
      <c r="U354" s="199"/>
      <c r="V354" s="199"/>
      <c r="W354" s="199"/>
      <c r="X354" s="198"/>
      <c r="Y354" s="200"/>
      <c r="Z354" s="198"/>
      <c r="AA354" s="198"/>
      <c r="AB354" s="199"/>
      <c r="AC354" s="199"/>
      <c r="AD354" s="201"/>
      <c r="AE354" s="202"/>
      <c r="AF354" s="202"/>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4"/>
      <c r="BC354" s="204"/>
      <c r="BD354" s="204"/>
      <c r="BE354" s="204"/>
      <c r="BF354" s="204"/>
      <c r="BG354" s="204"/>
      <c r="BH354" s="204"/>
      <c r="BI354" s="204"/>
      <c r="BJ354" s="204"/>
      <c r="BK354" s="204"/>
      <c r="BL354" s="204"/>
      <c r="BM354" s="204"/>
      <c r="BN354" s="204"/>
      <c r="BO354" s="204"/>
      <c r="BP354" s="204"/>
      <c r="BQ354" s="204"/>
      <c r="BR354" s="204"/>
      <c r="BS354" s="204"/>
      <c r="BT354" s="204"/>
      <c r="BU354" s="204"/>
      <c r="BV354" s="205"/>
      <c r="BW354" s="205"/>
      <c r="BX354" s="205"/>
      <c r="BY354" s="204"/>
      <c r="BZ354" s="204"/>
      <c r="CA354" s="204"/>
      <c r="CB354" s="205"/>
      <c r="CC354" s="204"/>
      <c r="CD354" s="205"/>
      <c r="CE354" s="204"/>
      <c r="CF354" s="204"/>
      <c r="CG354" s="204"/>
      <c r="CH354" s="206"/>
      <c r="CI354" s="204"/>
      <c r="CJ354" s="204"/>
      <c r="CK354" s="204"/>
      <c r="CL354" s="204"/>
      <c r="CM354" s="204"/>
      <c r="CN354" s="206"/>
      <c r="CO354" s="204"/>
      <c r="CP354" s="204"/>
      <c r="CQ354" s="204"/>
      <c r="CR354" s="207"/>
      <c r="CS354" s="207"/>
      <c r="CT354" s="208"/>
      <c r="CU354" s="209"/>
      <c r="CV354" s="208"/>
      <c r="CW354" s="207"/>
      <c r="CX354" s="207"/>
      <c r="CY354" s="207"/>
    </row>
    <row r="355" spans="3:103">
      <c r="C355" s="192"/>
      <c r="D355" s="192"/>
      <c r="E355" s="192"/>
      <c r="F355" s="192"/>
      <c r="G355" s="193"/>
      <c r="H355" s="192"/>
      <c r="I355" s="192"/>
      <c r="J355" s="194"/>
      <c r="K355" s="195"/>
      <c r="L355" s="195"/>
      <c r="M355" s="196"/>
      <c r="N355" s="197"/>
      <c r="O355" s="196"/>
      <c r="P355" s="198"/>
      <c r="Q355" s="198"/>
      <c r="R355" s="199"/>
      <c r="S355" s="199"/>
      <c r="T355" s="198"/>
      <c r="U355" s="199"/>
      <c r="V355" s="199"/>
      <c r="W355" s="199"/>
      <c r="X355" s="198"/>
      <c r="Y355" s="200"/>
      <c r="Z355" s="198"/>
      <c r="AA355" s="198"/>
      <c r="AB355" s="199"/>
      <c r="AC355" s="199"/>
      <c r="AD355" s="201"/>
      <c r="AE355" s="202"/>
      <c r="AF355" s="202"/>
      <c r="AG355" s="203"/>
      <c r="AH355" s="203"/>
      <c r="AI355" s="203"/>
      <c r="AJ355" s="203"/>
      <c r="AK355" s="203"/>
      <c r="AL355" s="203"/>
      <c r="AM355" s="203"/>
      <c r="AN355" s="203"/>
      <c r="AO355" s="203"/>
      <c r="AP355" s="203"/>
      <c r="AQ355" s="203"/>
      <c r="AR355" s="203"/>
      <c r="AS355" s="203"/>
      <c r="AT355" s="203"/>
      <c r="AU355" s="203"/>
      <c r="AV355" s="203"/>
      <c r="AW355" s="203"/>
      <c r="AX355" s="203"/>
      <c r="AY355" s="203"/>
      <c r="AZ355" s="203"/>
      <c r="BA355" s="203"/>
      <c r="BB355" s="204"/>
      <c r="BC355" s="204"/>
      <c r="BD355" s="204"/>
      <c r="BE355" s="204"/>
      <c r="BF355" s="204"/>
      <c r="BG355" s="204"/>
      <c r="BH355" s="204"/>
      <c r="BI355" s="204"/>
      <c r="BJ355" s="204"/>
      <c r="BK355" s="204"/>
      <c r="BL355" s="204"/>
      <c r="BM355" s="204"/>
      <c r="BN355" s="204"/>
      <c r="BO355" s="204"/>
      <c r="BP355" s="204"/>
      <c r="BQ355" s="204"/>
      <c r="BR355" s="204"/>
      <c r="BS355" s="204"/>
      <c r="BT355" s="204"/>
      <c r="BU355" s="204"/>
      <c r="BV355" s="205"/>
      <c r="BW355" s="205"/>
      <c r="BX355" s="205"/>
      <c r="BY355" s="204"/>
      <c r="BZ355" s="204"/>
      <c r="CA355" s="204"/>
      <c r="CB355" s="205"/>
      <c r="CC355" s="204"/>
      <c r="CD355" s="205"/>
      <c r="CE355" s="204"/>
      <c r="CF355" s="204"/>
      <c r="CG355" s="204"/>
      <c r="CH355" s="206"/>
      <c r="CI355" s="204"/>
      <c r="CJ355" s="204"/>
      <c r="CK355" s="204"/>
      <c r="CL355" s="204"/>
      <c r="CM355" s="204"/>
      <c r="CN355" s="206"/>
      <c r="CO355" s="204"/>
      <c r="CP355" s="204"/>
      <c r="CQ355" s="204"/>
      <c r="CR355" s="207"/>
      <c r="CS355" s="207"/>
      <c r="CT355" s="208"/>
      <c r="CU355" s="209"/>
      <c r="CV355" s="208"/>
      <c r="CW355" s="207"/>
      <c r="CX355" s="207"/>
      <c r="CY355" s="207"/>
    </row>
    <row r="356" spans="3:103">
      <c r="C356" s="192"/>
      <c r="D356" s="192"/>
      <c r="E356" s="192"/>
      <c r="F356" s="192"/>
      <c r="G356" s="193"/>
      <c r="H356" s="192"/>
      <c r="I356" s="192"/>
      <c r="J356" s="194"/>
      <c r="K356" s="195"/>
      <c r="L356" s="195"/>
      <c r="M356" s="196"/>
      <c r="N356" s="197"/>
      <c r="O356" s="196"/>
      <c r="P356" s="198"/>
      <c r="Q356" s="198"/>
      <c r="R356" s="199"/>
      <c r="S356" s="199"/>
      <c r="T356" s="198"/>
      <c r="U356" s="199"/>
      <c r="V356" s="199"/>
      <c r="W356" s="199"/>
      <c r="X356" s="198"/>
      <c r="Y356" s="200"/>
      <c r="Z356" s="198"/>
      <c r="AA356" s="198"/>
      <c r="AB356" s="199"/>
      <c r="AC356" s="199"/>
      <c r="AD356" s="201"/>
      <c r="AE356" s="202"/>
      <c r="AF356" s="202"/>
      <c r="AG356" s="203"/>
      <c r="AH356" s="203"/>
      <c r="AI356" s="203"/>
      <c r="AJ356" s="203"/>
      <c r="AK356" s="203"/>
      <c r="AL356" s="203"/>
      <c r="AM356" s="203"/>
      <c r="AN356" s="203"/>
      <c r="AO356" s="203"/>
      <c r="AP356" s="203"/>
      <c r="AQ356" s="203"/>
      <c r="AR356" s="203"/>
      <c r="AS356" s="203"/>
      <c r="AT356" s="203"/>
      <c r="AU356" s="203"/>
      <c r="AV356" s="203"/>
      <c r="AW356" s="203"/>
      <c r="AX356" s="203"/>
      <c r="AY356" s="203"/>
      <c r="AZ356" s="203"/>
      <c r="BA356" s="203"/>
      <c r="BB356" s="204"/>
      <c r="BC356" s="204"/>
      <c r="BD356" s="204"/>
      <c r="BE356" s="204"/>
      <c r="BF356" s="204"/>
      <c r="BG356" s="204"/>
      <c r="BH356" s="204"/>
      <c r="BI356" s="204"/>
      <c r="BJ356" s="204"/>
      <c r="BK356" s="204"/>
      <c r="BL356" s="204"/>
      <c r="BM356" s="204"/>
      <c r="BN356" s="204"/>
      <c r="BO356" s="204"/>
      <c r="BP356" s="204"/>
      <c r="BQ356" s="204"/>
      <c r="BR356" s="204"/>
      <c r="BS356" s="204"/>
      <c r="BT356" s="204"/>
      <c r="BU356" s="204"/>
      <c r="BV356" s="205"/>
      <c r="BW356" s="205"/>
      <c r="BX356" s="205"/>
      <c r="BY356" s="204"/>
      <c r="BZ356" s="204"/>
      <c r="CA356" s="204"/>
      <c r="CB356" s="205"/>
      <c r="CC356" s="204"/>
      <c r="CD356" s="205"/>
      <c r="CE356" s="204"/>
      <c r="CF356" s="204"/>
      <c r="CG356" s="204"/>
      <c r="CH356" s="206"/>
      <c r="CI356" s="204"/>
      <c r="CJ356" s="204"/>
      <c r="CK356" s="204"/>
      <c r="CL356" s="204"/>
      <c r="CM356" s="204"/>
      <c r="CN356" s="206"/>
      <c r="CO356" s="204"/>
      <c r="CP356" s="204"/>
      <c r="CQ356" s="204"/>
      <c r="CR356" s="207"/>
      <c r="CS356" s="207"/>
      <c r="CT356" s="208"/>
      <c r="CU356" s="209"/>
      <c r="CV356" s="208"/>
      <c r="CW356" s="207"/>
      <c r="CX356" s="207"/>
      <c r="CY356" s="207"/>
    </row>
    <row r="357" spans="3:103">
      <c r="C357" s="192"/>
      <c r="D357" s="192"/>
      <c r="E357" s="192"/>
      <c r="F357" s="192"/>
      <c r="G357" s="193"/>
      <c r="H357" s="192"/>
      <c r="I357" s="192"/>
      <c r="J357" s="194"/>
      <c r="K357" s="195"/>
      <c r="L357" s="195"/>
      <c r="M357" s="196"/>
      <c r="N357" s="197"/>
      <c r="O357" s="196"/>
      <c r="P357" s="198"/>
      <c r="Q357" s="198"/>
      <c r="R357" s="199"/>
      <c r="S357" s="199"/>
      <c r="T357" s="198"/>
      <c r="U357" s="199"/>
      <c r="V357" s="199"/>
      <c r="W357" s="199"/>
      <c r="X357" s="198"/>
      <c r="Y357" s="200"/>
      <c r="Z357" s="198"/>
      <c r="AA357" s="198"/>
      <c r="AB357" s="199"/>
      <c r="AC357" s="199"/>
      <c r="AD357" s="201"/>
      <c r="AE357" s="202"/>
      <c r="AF357" s="202"/>
      <c r="AG357" s="203"/>
      <c r="AH357" s="203"/>
      <c r="AI357" s="203"/>
      <c r="AJ357" s="203"/>
      <c r="AK357" s="203"/>
      <c r="AL357" s="203"/>
      <c r="AM357" s="203"/>
      <c r="AN357" s="203"/>
      <c r="AO357" s="203"/>
      <c r="AP357" s="203"/>
      <c r="AQ357" s="203"/>
      <c r="AR357" s="203"/>
      <c r="AS357" s="203"/>
      <c r="AT357" s="203"/>
      <c r="AU357" s="203"/>
      <c r="AV357" s="203"/>
      <c r="AW357" s="203"/>
      <c r="AX357" s="203"/>
      <c r="AY357" s="203"/>
      <c r="AZ357" s="203"/>
      <c r="BA357" s="203"/>
      <c r="BB357" s="204"/>
      <c r="BC357" s="204"/>
      <c r="BD357" s="204"/>
      <c r="BE357" s="204"/>
      <c r="BF357" s="204"/>
      <c r="BG357" s="204"/>
      <c r="BH357" s="204"/>
      <c r="BI357" s="204"/>
      <c r="BJ357" s="204"/>
      <c r="BK357" s="204"/>
      <c r="BL357" s="204"/>
      <c r="BM357" s="204"/>
      <c r="BN357" s="204"/>
      <c r="BO357" s="204"/>
      <c r="BP357" s="204"/>
      <c r="BQ357" s="204"/>
      <c r="BR357" s="204"/>
      <c r="BS357" s="204"/>
      <c r="BT357" s="204"/>
      <c r="BU357" s="204"/>
      <c r="BV357" s="205"/>
      <c r="BW357" s="205"/>
      <c r="BX357" s="205"/>
      <c r="BY357" s="204"/>
      <c r="BZ357" s="204"/>
      <c r="CA357" s="204"/>
      <c r="CB357" s="205"/>
      <c r="CC357" s="204"/>
      <c r="CD357" s="205"/>
      <c r="CE357" s="204"/>
      <c r="CF357" s="204"/>
      <c r="CG357" s="204"/>
      <c r="CH357" s="206"/>
      <c r="CI357" s="204"/>
      <c r="CJ357" s="204"/>
      <c r="CK357" s="204"/>
      <c r="CL357" s="204"/>
      <c r="CM357" s="204"/>
      <c r="CN357" s="206"/>
      <c r="CO357" s="204"/>
      <c r="CP357" s="204"/>
      <c r="CQ357" s="204"/>
      <c r="CR357" s="207"/>
      <c r="CS357" s="207"/>
      <c r="CT357" s="208"/>
      <c r="CU357" s="209"/>
      <c r="CV357" s="208"/>
      <c r="CW357" s="207"/>
      <c r="CX357" s="207"/>
      <c r="CY357" s="207"/>
    </row>
    <row r="358" spans="3:103">
      <c r="C358" s="192"/>
      <c r="D358" s="192"/>
      <c r="E358" s="192"/>
      <c r="F358" s="192"/>
      <c r="G358" s="193"/>
      <c r="H358" s="192"/>
      <c r="I358" s="192"/>
      <c r="J358" s="194"/>
      <c r="K358" s="195"/>
      <c r="L358" s="195"/>
      <c r="M358" s="196"/>
      <c r="N358" s="197"/>
      <c r="O358" s="196"/>
      <c r="P358" s="198"/>
      <c r="Q358" s="198"/>
      <c r="R358" s="199"/>
      <c r="S358" s="199"/>
      <c r="T358" s="198"/>
      <c r="U358" s="199"/>
      <c r="V358" s="199"/>
      <c r="W358" s="199"/>
      <c r="X358" s="198"/>
      <c r="Y358" s="200"/>
      <c r="Z358" s="198"/>
      <c r="AA358" s="198"/>
      <c r="AB358" s="199"/>
      <c r="AC358" s="199"/>
      <c r="AD358" s="201"/>
      <c r="AE358" s="202"/>
      <c r="AF358" s="202"/>
      <c r="AG358" s="203"/>
      <c r="AH358" s="203"/>
      <c r="AI358" s="203"/>
      <c r="AJ358" s="203"/>
      <c r="AK358" s="203"/>
      <c r="AL358" s="203"/>
      <c r="AM358" s="203"/>
      <c r="AN358" s="203"/>
      <c r="AO358" s="203"/>
      <c r="AP358" s="203"/>
      <c r="AQ358" s="203"/>
      <c r="AR358" s="203"/>
      <c r="AS358" s="203"/>
      <c r="AT358" s="203"/>
      <c r="AU358" s="203"/>
      <c r="AV358" s="203"/>
      <c r="AW358" s="203"/>
      <c r="AX358" s="203"/>
      <c r="AY358" s="203"/>
      <c r="AZ358" s="203"/>
      <c r="BA358" s="203"/>
      <c r="BB358" s="204"/>
      <c r="BC358" s="204"/>
      <c r="BD358" s="204"/>
      <c r="BE358" s="204"/>
      <c r="BF358" s="204"/>
      <c r="BG358" s="204"/>
      <c r="BH358" s="204"/>
      <c r="BI358" s="204"/>
      <c r="BJ358" s="204"/>
      <c r="BK358" s="204"/>
      <c r="BL358" s="204"/>
      <c r="BM358" s="204"/>
      <c r="BN358" s="204"/>
      <c r="BO358" s="204"/>
      <c r="BP358" s="204"/>
      <c r="BQ358" s="204"/>
      <c r="BR358" s="204"/>
      <c r="BS358" s="204"/>
      <c r="BT358" s="204"/>
      <c r="BU358" s="204"/>
      <c r="BV358" s="205"/>
      <c r="BW358" s="205"/>
      <c r="BX358" s="205"/>
      <c r="BY358" s="204"/>
      <c r="BZ358" s="204"/>
      <c r="CA358" s="204"/>
      <c r="CB358" s="205"/>
      <c r="CC358" s="204"/>
      <c r="CD358" s="205"/>
      <c r="CE358" s="204"/>
      <c r="CF358" s="204"/>
      <c r="CG358" s="204"/>
      <c r="CH358" s="206"/>
      <c r="CI358" s="204"/>
      <c r="CJ358" s="204"/>
      <c r="CK358" s="204"/>
      <c r="CL358" s="204"/>
      <c r="CM358" s="204"/>
      <c r="CN358" s="206"/>
      <c r="CO358" s="204"/>
      <c r="CP358" s="204"/>
      <c r="CQ358" s="204"/>
      <c r="CR358" s="207"/>
      <c r="CS358" s="207"/>
      <c r="CT358" s="208"/>
      <c r="CU358" s="209"/>
      <c r="CV358" s="208"/>
      <c r="CW358" s="207"/>
      <c r="CX358" s="207"/>
      <c r="CY358" s="207"/>
    </row>
    <row r="359" spans="3:103">
      <c r="C359" s="192"/>
      <c r="D359" s="192"/>
      <c r="E359" s="192"/>
      <c r="F359" s="192"/>
      <c r="G359" s="193"/>
      <c r="H359" s="192"/>
      <c r="I359" s="192"/>
      <c r="J359" s="194"/>
      <c r="K359" s="195"/>
      <c r="L359" s="195"/>
      <c r="M359" s="196"/>
      <c r="N359" s="197"/>
      <c r="O359" s="196"/>
      <c r="P359" s="198"/>
      <c r="Q359" s="198"/>
      <c r="R359" s="199"/>
      <c r="S359" s="199"/>
      <c r="T359" s="198"/>
      <c r="U359" s="199"/>
      <c r="V359" s="199"/>
      <c r="W359" s="199"/>
      <c r="X359" s="198"/>
      <c r="Y359" s="200"/>
      <c r="Z359" s="198"/>
      <c r="AA359" s="198"/>
      <c r="AB359" s="199"/>
      <c r="AC359" s="199"/>
      <c r="AD359" s="201"/>
      <c r="AE359" s="202"/>
      <c r="AF359" s="202"/>
      <c r="AG359" s="203"/>
      <c r="AH359" s="203"/>
      <c r="AI359" s="203"/>
      <c r="AJ359" s="203"/>
      <c r="AK359" s="203"/>
      <c r="AL359" s="203"/>
      <c r="AM359" s="203"/>
      <c r="AN359" s="203"/>
      <c r="AO359" s="203"/>
      <c r="AP359" s="203"/>
      <c r="AQ359" s="203"/>
      <c r="AR359" s="203"/>
      <c r="AS359" s="203"/>
      <c r="AT359" s="203"/>
      <c r="AU359" s="203"/>
      <c r="AV359" s="203"/>
      <c r="AW359" s="203"/>
      <c r="AX359" s="203"/>
      <c r="AY359" s="203"/>
      <c r="AZ359" s="203"/>
      <c r="BA359" s="203"/>
      <c r="BB359" s="204"/>
      <c r="BC359" s="204"/>
      <c r="BD359" s="204"/>
      <c r="BE359" s="204"/>
      <c r="BF359" s="204"/>
      <c r="BG359" s="204"/>
      <c r="BH359" s="204"/>
      <c r="BI359" s="204"/>
      <c r="BJ359" s="204"/>
      <c r="BK359" s="204"/>
      <c r="BL359" s="204"/>
      <c r="BM359" s="204"/>
      <c r="BN359" s="204"/>
      <c r="BO359" s="204"/>
      <c r="BP359" s="204"/>
      <c r="BQ359" s="204"/>
      <c r="BR359" s="204"/>
      <c r="BS359" s="204"/>
      <c r="BT359" s="204"/>
      <c r="BU359" s="204"/>
      <c r="BV359" s="205"/>
      <c r="BW359" s="205"/>
      <c r="BX359" s="205"/>
      <c r="BY359" s="204"/>
      <c r="BZ359" s="204"/>
      <c r="CA359" s="204"/>
      <c r="CB359" s="205"/>
      <c r="CC359" s="204"/>
      <c r="CD359" s="205"/>
      <c r="CE359" s="204"/>
      <c r="CF359" s="204"/>
      <c r="CG359" s="204"/>
      <c r="CH359" s="206"/>
      <c r="CI359" s="204"/>
      <c r="CJ359" s="204"/>
      <c r="CK359" s="204"/>
      <c r="CL359" s="204"/>
      <c r="CM359" s="204"/>
      <c r="CN359" s="206"/>
      <c r="CO359" s="204"/>
      <c r="CP359" s="204"/>
      <c r="CQ359" s="204"/>
      <c r="CR359" s="207"/>
      <c r="CS359" s="207"/>
      <c r="CT359" s="208"/>
      <c r="CU359" s="209"/>
      <c r="CV359" s="208"/>
      <c r="CW359" s="207"/>
      <c r="CX359" s="207"/>
      <c r="CY359" s="207"/>
    </row>
    <row r="360" spans="3:103">
      <c r="C360" s="192"/>
      <c r="D360" s="192"/>
      <c r="E360" s="192"/>
      <c r="F360" s="192"/>
      <c r="G360" s="193"/>
      <c r="H360" s="192"/>
      <c r="I360" s="192"/>
      <c r="J360" s="194"/>
      <c r="K360" s="195"/>
      <c r="L360" s="195"/>
      <c r="M360" s="196"/>
      <c r="N360" s="197"/>
      <c r="O360" s="196"/>
      <c r="P360" s="198"/>
      <c r="Q360" s="198"/>
      <c r="R360" s="199"/>
      <c r="S360" s="199"/>
      <c r="T360" s="198"/>
      <c r="U360" s="199"/>
      <c r="V360" s="199"/>
      <c r="W360" s="199"/>
      <c r="X360" s="198"/>
      <c r="Y360" s="200"/>
      <c r="Z360" s="198"/>
      <c r="AA360" s="198"/>
      <c r="AB360" s="199"/>
      <c r="AC360" s="199"/>
      <c r="AD360" s="201"/>
      <c r="AE360" s="202"/>
      <c r="AF360" s="202"/>
      <c r="AG360" s="203"/>
      <c r="AH360" s="203"/>
      <c r="AI360" s="203"/>
      <c r="AJ360" s="203"/>
      <c r="AK360" s="203"/>
      <c r="AL360" s="203"/>
      <c r="AM360" s="203"/>
      <c r="AN360" s="203"/>
      <c r="AO360" s="203"/>
      <c r="AP360" s="203"/>
      <c r="AQ360" s="203"/>
      <c r="AR360" s="203"/>
      <c r="AS360" s="203"/>
      <c r="AT360" s="203"/>
      <c r="AU360" s="203"/>
      <c r="AV360" s="203"/>
      <c r="AW360" s="203"/>
      <c r="AX360" s="203"/>
      <c r="AY360" s="203"/>
      <c r="AZ360" s="203"/>
      <c r="BA360" s="203"/>
      <c r="BB360" s="204"/>
      <c r="BC360" s="204"/>
      <c r="BD360" s="204"/>
      <c r="BE360" s="204"/>
      <c r="BF360" s="204"/>
      <c r="BG360" s="204"/>
      <c r="BH360" s="204"/>
      <c r="BI360" s="204"/>
      <c r="BJ360" s="204"/>
      <c r="BK360" s="204"/>
      <c r="BL360" s="204"/>
      <c r="BM360" s="204"/>
      <c r="BN360" s="204"/>
      <c r="BO360" s="204"/>
      <c r="BP360" s="204"/>
      <c r="BQ360" s="204"/>
      <c r="BR360" s="204"/>
      <c r="BS360" s="204"/>
      <c r="BT360" s="204"/>
      <c r="BU360" s="204"/>
      <c r="BV360" s="205"/>
      <c r="BW360" s="205"/>
      <c r="BX360" s="205"/>
      <c r="BY360" s="204"/>
      <c r="BZ360" s="204"/>
      <c r="CA360" s="204"/>
      <c r="CB360" s="205"/>
      <c r="CC360" s="204"/>
      <c r="CD360" s="205"/>
      <c r="CE360" s="204"/>
      <c r="CF360" s="204"/>
      <c r="CG360" s="204"/>
      <c r="CH360" s="206"/>
      <c r="CI360" s="204"/>
      <c r="CJ360" s="204"/>
      <c r="CK360" s="204"/>
      <c r="CL360" s="204"/>
      <c r="CM360" s="204"/>
      <c r="CN360" s="206"/>
      <c r="CO360" s="204"/>
      <c r="CP360" s="204"/>
      <c r="CQ360" s="204"/>
      <c r="CR360" s="207"/>
      <c r="CS360" s="207"/>
      <c r="CT360" s="208"/>
      <c r="CU360" s="209"/>
      <c r="CV360" s="208"/>
      <c r="CW360" s="207"/>
      <c r="CX360" s="207"/>
      <c r="CY360" s="207"/>
    </row>
    <row r="361" spans="3:103">
      <c r="C361" s="192"/>
      <c r="D361" s="192"/>
      <c r="E361" s="192"/>
      <c r="F361" s="192"/>
      <c r="G361" s="193"/>
      <c r="H361" s="192"/>
      <c r="I361" s="192"/>
      <c r="J361" s="194"/>
      <c r="K361" s="195"/>
      <c r="L361" s="195"/>
      <c r="M361" s="196"/>
      <c r="N361" s="197"/>
      <c r="O361" s="196"/>
      <c r="P361" s="198"/>
      <c r="Q361" s="198"/>
      <c r="R361" s="199"/>
      <c r="S361" s="199"/>
      <c r="T361" s="198"/>
      <c r="U361" s="199"/>
      <c r="V361" s="199"/>
      <c r="W361" s="199"/>
      <c r="X361" s="198"/>
      <c r="Y361" s="200"/>
      <c r="Z361" s="198"/>
      <c r="AA361" s="198"/>
      <c r="AB361" s="199"/>
      <c r="AC361" s="199"/>
      <c r="AD361" s="201"/>
      <c r="AE361" s="202"/>
      <c r="AF361" s="202"/>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c r="BA361" s="203"/>
      <c r="BB361" s="204"/>
      <c r="BC361" s="204"/>
      <c r="BD361" s="204"/>
      <c r="BE361" s="204"/>
      <c r="BF361" s="204"/>
      <c r="BG361" s="204"/>
      <c r="BH361" s="204"/>
      <c r="BI361" s="204"/>
      <c r="BJ361" s="204"/>
      <c r="BK361" s="204"/>
      <c r="BL361" s="204"/>
      <c r="BM361" s="204"/>
      <c r="BN361" s="204"/>
      <c r="BO361" s="204"/>
      <c r="BP361" s="204"/>
      <c r="BQ361" s="204"/>
      <c r="BR361" s="204"/>
      <c r="BS361" s="204"/>
      <c r="BT361" s="204"/>
      <c r="BU361" s="204"/>
      <c r="BV361" s="205"/>
      <c r="BW361" s="205"/>
      <c r="BX361" s="205"/>
      <c r="BY361" s="204"/>
      <c r="BZ361" s="204"/>
      <c r="CA361" s="204"/>
      <c r="CB361" s="205"/>
      <c r="CC361" s="204"/>
      <c r="CD361" s="205"/>
      <c r="CE361" s="204"/>
      <c r="CF361" s="204"/>
      <c r="CG361" s="204"/>
      <c r="CH361" s="206"/>
      <c r="CI361" s="204"/>
      <c r="CJ361" s="204"/>
      <c r="CK361" s="204"/>
      <c r="CL361" s="204"/>
      <c r="CM361" s="204"/>
      <c r="CN361" s="206"/>
      <c r="CO361" s="204"/>
      <c r="CP361" s="204"/>
      <c r="CQ361" s="204"/>
      <c r="CR361" s="207"/>
      <c r="CS361" s="207"/>
      <c r="CT361" s="208"/>
      <c r="CU361" s="209"/>
      <c r="CV361" s="208"/>
      <c r="CW361" s="207"/>
      <c r="CX361" s="207"/>
      <c r="CY361" s="207"/>
    </row>
    <row r="362" spans="3:103">
      <c r="C362" s="192"/>
      <c r="D362" s="192"/>
      <c r="E362" s="192"/>
      <c r="F362" s="192"/>
      <c r="G362" s="193"/>
      <c r="H362" s="192"/>
      <c r="I362" s="192"/>
      <c r="J362" s="194"/>
      <c r="K362" s="195"/>
      <c r="L362" s="195"/>
      <c r="M362" s="196"/>
      <c r="N362" s="197"/>
      <c r="O362" s="196"/>
      <c r="P362" s="198"/>
      <c r="Q362" s="198"/>
      <c r="R362" s="199"/>
      <c r="S362" s="199"/>
      <c r="T362" s="198"/>
      <c r="U362" s="199"/>
      <c r="V362" s="199"/>
      <c r="W362" s="199"/>
      <c r="X362" s="198"/>
      <c r="Y362" s="200"/>
      <c r="Z362" s="198"/>
      <c r="AA362" s="198"/>
      <c r="AB362" s="199"/>
      <c r="AC362" s="199"/>
      <c r="AD362" s="201"/>
      <c r="AE362" s="202"/>
      <c r="AF362" s="202"/>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4"/>
      <c r="BC362" s="204"/>
      <c r="BD362" s="204"/>
      <c r="BE362" s="204"/>
      <c r="BF362" s="204"/>
      <c r="BG362" s="204"/>
      <c r="BH362" s="204"/>
      <c r="BI362" s="204"/>
      <c r="BJ362" s="204"/>
      <c r="BK362" s="204"/>
      <c r="BL362" s="204"/>
      <c r="BM362" s="204"/>
      <c r="BN362" s="204"/>
      <c r="BO362" s="204"/>
      <c r="BP362" s="204"/>
      <c r="BQ362" s="204"/>
      <c r="BR362" s="204"/>
      <c r="BS362" s="204"/>
      <c r="BT362" s="204"/>
      <c r="BU362" s="204"/>
      <c r="BV362" s="205"/>
      <c r="BW362" s="205"/>
      <c r="BX362" s="205"/>
      <c r="BY362" s="204"/>
      <c r="BZ362" s="204"/>
      <c r="CA362" s="204"/>
      <c r="CB362" s="205"/>
      <c r="CC362" s="204"/>
      <c r="CD362" s="205"/>
      <c r="CE362" s="204"/>
      <c r="CF362" s="204"/>
      <c r="CG362" s="204"/>
      <c r="CH362" s="206"/>
      <c r="CI362" s="204"/>
      <c r="CJ362" s="204"/>
      <c r="CK362" s="204"/>
      <c r="CL362" s="204"/>
      <c r="CM362" s="204"/>
      <c r="CN362" s="206"/>
      <c r="CO362" s="204"/>
      <c r="CP362" s="204"/>
      <c r="CQ362" s="204"/>
      <c r="CR362" s="207"/>
      <c r="CS362" s="207"/>
      <c r="CT362" s="208"/>
      <c r="CU362" s="209"/>
      <c r="CV362" s="208"/>
      <c r="CW362" s="207"/>
      <c r="CX362" s="207"/>
      <c r="CY362" s="207"/>
    </row>
    <row r="363" spans="3:103">
      <c r="C363" s="192"/>
      <c r="D363" s="192"/>
      <c r="E363" s="192"/>
      <c r="F363" s="192"/>
      <c r="G363" s="193"/>
      <c r="H363" s="192"/>
      <c r="I363" s="192"/>
      <c r="J363" s="194"/>
      <c r="K363" s="195"/>
      <c r="L363" s="195"/>
      <c r="M363" s="196"/>
      <c r="N363" s="197"/>
      <c r="O363" s="196"/>
      <c r="P363" s="198"/>
      <c r="Q363" s="198"/>
      <c r="R363" s="199"/>
      <c r="S363" s="199"/>
      <c r="T363" s="198"/>
      <c r="U363" s="199"/>
      <c r="V363" s="199"/>
      <c r="W363" s="199"/>
      <c r="X363" s="198"/>
      <c r="Y363" s="200"/>
      <c r="Z363" s="198"/>
      <c r="AA363" s="198"/>
      <c r="AB363" s="199"/>
      <c r="AC363" s="199"/>
      <c r="AD363" s="201"/>
      <c r="AE363" s="202"/>
      <c r="AF363" s="202"/>
      <c r="AG363" s="203"/>
      <c r="AH363" s="203"/>
      <c r="AI363" s="203"/>
      <c r="AJ363" s="203"/>
      <c r="AK363" s="203"/>
      <c r="AL363" s="203"/>
      <c r="AM363" s="203"/>
      <c r="AN363" s="203"/>
      <c r="AO363" s="203"/>
      <c r="AP363" s="203"/>
      <c r="AQ363" s="203"/>
      <c r="AR363" s="203"/>
      <c r="AS363" s="203"/>
      <c r="AT363" s="203"/>
      <c r="AU363" s="203"/>
      <c r="AV363" s="203"/>
      <c r="AW363" s="203"/>
      <c r="AX363" s="203"/>
      <c r="AY363" s="203"/>
      <c r="AZ363" s="203"/>
      <c r="BA363" s="203"/>
      <c r="BB363" s="204"/>
      <c r="BC363" s="204"/>
      <c r="BD363" s="204"/>
      <c r="BE363" s="204"/>
      <c r="BF363" s="204"/>
      <c r="BG363" s="204"/>
      <c r="BH363" s="204"/>
      <c r="BI363" s="204"/>
      <c r="BJ363" s="204"/>
      <c r="BK363" s="204"/>
      <c r="BL363" s="204"/>
      <c r="BM363" s="204"/>
      <c r="BN363" s="204"/>
      <c r="BO363" s="204"/>
      <c r="BP363" s="204"/>
      <c r="BQ363" s="204"/>
      <c r="BR363" s="204"/>
      <c r="BS363" s="204"/>
      <c r="BT363" s="204"/>
      <c r="BU363" s="204"/>
      <c r="BV363" s="205"/>
      <c r="BW363" s="205"/>
      <c r="BX363" s="205"/>
      <c r="BY363" s="204"/>
      <c r="BZ363" s="204"/>
      <c r="CA363" s="204"/>
      <c r="CB363" s="205"/>
      <c r="CC363" s="204"/>
      <c r="CD363" s="205"/>
      <c r="CE363" s="204"/>
      <c r="CF363" s="204"/>
      <c r="CG363" s="204"/>
      <c r="CH363" s="206"/>
      <c r="CI363" s="204"/>
      <c r="CJ363" s="204"/>
      <c r="CK363" s="204"/>
      <c r="CL363" s="204"/>
      <c r="CM363" s="204"/>
      <c r="CN363" s="206"/>
      <c r="CO363" s="204"/>
      <c r="CP363" s="204"/>
      <c r="CQ363" s="204"/>
      <c r="CR363" s="207"/>
      <c r="CS363" s="207"/>
      <c r="CT363" s="208"/>
      <c r="CU363" s="209"/>
      <c r="CV363" s="208"/>
      <c r="CW363" s="207"/>
      <c r="CX363" s="207"/>
      <c r="CY363" s="207"/>
    </row>
    <row r="364" spans="3:103">
      <c r="C364" s="192"/>
      <c r="D364" s="192"/>
      <c r="E364" s="192"/>
      <c r="F364" s="192"/>
      <c r="G364" s="193"/>
      <c r="H364" s="192"/>
      <c r="I364" s="192"/>
      <c r="J364" s="194"/>
      <c r="K364" s="195"/>
      <c r="L364" s="195"/>
      <c r="M364" s="196"/>
      <c r="N364" s="197"/>
      <c r="O364" s="196"/>
      <c r="P364" s="198"/>
      <c r="Q364" s="198"/>
      <c r="R364" s="199"/>
      <c r="S364" s="199"/>
      <c r="T364" s="198"/>
      <c r="U364" s="199"/>
      <c r="V364" s="199"/>
      <c r="W364" s="199"/>
      <c r="X364" s="198"/>
      <c r="Y364" s="200"/>
      <c r="Z364" s="198"/>
      <c r="AA364" s="198"/>
      <c r="AB364" s="199"/>
      <c r="AC364" s="199"/>
      <c r="AD364" s="201"/>
      <c r="AE364" s="202"/>
      <c r="AF364" s="202"/>
      <c r="AG364" s="203"/>
      <c r="AH364" s="203"/>
      <c r="AI364" s="203"/>
      <c r="AJ364" s="203"/>
      <c r="AK364" s="203"/>
      <c r="AL364" s="203"/>
      <c r="AM364" s="203"/>
      <c r="AN364" s="203"/>
      <c r="AO364" s="203"/>
      <c r="AP364" s="203"/>
      <c r="AQ364" s="203"/>
      <c r="AR364" s="203"/>
      <c r="AS364" s="203"/>
      <c r="AT364" s="203"/>
      <c r="AU364" s="203"/>
      <c r="AV364" s="203"/>
      <c r="AW364" s="203"/>
      <c r="AX364" s="203"/>
      <c r="AY364" s="203"/>
      <c r="AZ364" s="203"/>
      <c r="BA364" s="203"/>
      <c r="BB364" s="204"/>
      <c r="BC364" s="204"/>
      <c r="BD364" s="204"/>
      <c r="BE364" s="204"/>
      <c r="BF364" s="204"/>
      <c r="BG364" s="204"/>
      <c r="BH364" s="204"/>
      <c r="BI364" s="204"/>
      <c r="BJ364" s="204"/>
      <c r="BK364" s="204"/>
      <c r="BL364" s="204"/>
      <c r="BM364" s="204"/>
      <c r="BN364" s="204"/>
      <c r="BO364" s="204"/>
      <c r="BP364" s="204"/>
      <c r="BQ364" s="204"/>
      <c r="BR364" s="204"/>
      <c r="BS364" s="204"/>
      <c r="BT364" s="204"/>
      <c r="BU364" s="204"/>
      <c r="BV364" s="205"/>
      <c r="BW364" s="205"/>
      <c r="BX364" s="205"/>
      <c r="BY364" s="204"/>
      <c r="BZ364" s="204"/>
      <c r="CA364" s="204"/>
      <c r="CB364" s="205"/>
      <c r="CC364" s="204"/>
      <c r="CD364" s="205"/>
      <c r="CE364" s="204"/>
      <c r="CF364" s="204"/>
      <c r="CG364" s="204"/>
      <c r="CH364" s="206"/>
      <c r="CI364" s="204"/>
      <c r="CJ364" s="204"/>
      <c r="CK364" s="204"/>
      <c r="CL364" s="204"/>
      <c r="CM364" s="204"/>
      <c r="CN364" s="206"/>
      <c r="CO364" s="204"/>
      <c r="CP364" s="204"/>
      <c r="CQ364" s="204"/>
      <c r="CR364" s="207"/>
      <c r="CS364" s="207"/>
      <c r="CT364" s="208"/>
      <c r="CU364" s="209"/>
      <c r="CV364" s="208"/>
      <c r="CW364" s="207"/>
      <c r="CX364" s="207"/>
      <c r="CY364" s="207"/>
    </row>
    <row r="365" spans="3:103">
      <c r="C365" s="192"/>
      <c r="D365" s="192"/>
      <c r="E365" s="192"/>
      <c r="F365" s="192"/>
      <c r="G365" s="193"/>
      <c r="H365" s="192"/>
      <c r="I365" s="192"/>
      <c r="J365" s="194"/>
      <c r="K365" s="195"/>
      <c r="L365" s="195"/>
      <c r="M365" s="196"/>
      <c r="N365" s="197"/>
      <c r="O365" s="196"/>
      <c r="P365" s="198"/>
      <c r="Q365" s="198"/>
      <c r="R365" s="199"/>
      <c r="S365" s="199"/>
      <c r="T365" s="198"/>
      <c r="U365" s="199"/>
      <c r="V365" s="199"/>
      <c r="W365" s="199"/>
      <c r="X365" s="198"/>
      <c r="Y365" s="200"/>
      <c r="Z365" s="198"/>
      <c r="AA365" s="198"/>
      <c r="AB365" s="199"/>
      <c r="AC365" s="199"/>
      <c r="AD365" s="201"/>
      <c r="AE365" s="202"/>
      <c r="AF365" s="202"/>
      <c r="AG365" s="203"/>
      <c r="AH365" s="203"/>
      <c r="AI365" s="203"/>
      <c r="AJ365" s="203"/>
      <c r="AK365" s="203"/>
      <c r="AL365" s="203"/>
      <c r="AM365" s="203"/>
      <c r="AN365" s="203"/>
      <c r="AO365" s="203"/>
      <c r="AP365" s="203"/>
      <c r="AQ365" s="203"/>
      <c r="AR365" s="203"/>
      <c r="AS365" s="203"/>
      <c r="AT365" s="203"/>
      <c r="AU365" s="203"/>
      <c r="AV365" s="203"/>
      <c r="AW365" s="203"/>
      <c r="AX365" s="203"/>
      <c r="AY365" s="203"/>
      <c r="AZ365" s="203"/>
      <c r="BA365" s="203"/>
      <c r="BB365" s="204"/>
      <c r="BC365" s="204"/>
      <c r="BD365" s="204"/>
      <c r="BE365" s="204"/>
      <c r="BF365" s="204"/>
      <c r="BG365" s="204"/>
      <c r="BH365" s="204"/>
      <c r="BI365" s="204"/>
      <c r="BJ365" s="204"/>
      <c r="BK365" s="204"/>
      <c r="BL365" s="204"/>
      <c r="BM365" s="204"/>
      <c r="BN365" s="204"/>
      <c r="BO365" s="204"/>
      <c r="BP365" s="204"/>
      <c r="BQ365" s="204"/>
      <c r="BR365" s="204"/>
      <c r="BS365" s="204"/>
      <c r="BT365" s="204"/>
      <c r="BU365" s="204"/>
      <c r="BV365" s="205"/>
      <c r="BW365" s="205"/>
      <c r="BX365" s="205"/>
      <c r="BY365" s="204"/>
      <c r="BZ365" s="204"/>
      <c r="CA365" s="204"/>
      <c r="CB365" s="205"/>
      <c r="CC365" s="204"/>
      <c r="CD365" s="205"/>
      <c r="CE365" s="204"/>
      <c r="CF365" s="204"/>
      <c r="CG365" s="204"/>
      <c r="CH365" s="206"/>
      <c r="CI365" s="204"/>
      <c r="CJ365" s="204"/>
      <c r="CK365" s="204"/>
      <c r="CL365" s="204"/>
      <c r="CM365" s="204"/>
      <c r="CN365" s="206"/>
      <c r="CO365" s="204"/>
      <c r="CP365" s="204"/>
      <c r="CQ365" s="204"/>
      <c r="CR365" s="207"/>
      <c r="CS365" s="207"/>
      <c r="CT365" s="208"/>
      <c r="CU365" s="209"/>
      <c r="CV365" s="208"/>
      <c r="CW365" s="207"/>
      <c r="CX365" s="207"/>
      <c r="CY365" s="207"/>
    </row>
    <row r="366" spans="3:103">
      <c r="C366" s="192"/>
      <c r="D366" s="192"/>
      <c r="E366" s="192"/>
      <c r="F366" s="192"/>
      <c r="G366" s="193"/>
      <c r="H366" s="192"/>
      <c r="I366" s="192"/>
      <c r="J366" s="194"/>
      <c r="K366" s="195"/>
      <c r="L366" s="195"/>
      <c r="M366" s="196"/>
      <c r="N366" s="197"/>
      <c r="O366" s="196"/>
      <c r="P366" s="198"/>
      <c r="Q366" s="198"/>
      <c r="R366" s="199"/>
      <c r="S366" s="199"/>
      <c r="T366" s="198"/>
      <c r="U366" s="199"/>
      <c r="V366" s="199"/>
      <c r="W366" s="199"/>
      <c r="X366" s="198"/>
      <c r="Y366" s="200"/>
      <c r="Z366" s="198"/>
      <c r="AA366" s="198"/>
      <c r="AB366" s="199"/>
      <c r="AC366" s="199"/>
      <c r="AD366" s="201"/>
      <c r="AE366" s="202"/>
      <c r="AF366" s="202"/>
      <c r="AG366" s="203"/>
      <c r="AH366" s="203"/>
      <c r="AI366" s="203"/>
      <c r="AJ366" s="203"/>
      <c r="AK366" s="203"/>
      <c r="AL366" s="203"/>
      <c r="AM366" s="203"/>
      <c r="AN366" s="203"/>
      <c r="AO366" s="203"/>
      <c r="AP366" s="203"/>
      <c r="AQ366" s="203"/>
      <c r="AR366" s="203"/>
      <c r="AS366" s="203"/>
      <c r="AT366" s="203"/>
      <c r="AU366" s="203"/>
      <c r="AV366" s="203"/>
      <c r="AW366" s="203"/>
      <c r="AX366" s="203"/>
      <c r="AY366" s="203"/>
      <c r="AZ366" s="203"/>
      <c r="BA366" s="203"/>
      <c r="BB366" s="204"/>
      <c r="BC366" s="204"/>
      <c r="BD366" s="204"/>
      <c r="BE366" s="204"/>
      <c r="BF366" s="204"/>
      <c r="BG366" s="204"/>
      <c r="BH366" s="204"/>
      <c r="BI366" s="204"/>
      <c r="BJ366" s="204"/>
      <c r="BK366" s="204"/>
      <c r="BL366" s="204"/>
      <c r="BM366" s="204"/>
      <c r="BN366" s="204"/>
      <c r="BO366" s="204"/>
      <c r="BP366" s="204"/>
      <c r="BQ366" s="204"/>
      <c r="BR366" s="204"/>
      <c r="BS366" s="204"/>
      <c r="BT366" s="204"/>
      <c r="BU366" s="204"/>
      <c r="BV366" s="205"/>
      <c r="BW366" s="205"/>
      <c r="BX366" s="205"/>
      <c r="BY366" s="204"/>
      <c r="BZ366" s="204"/>
      <c r="CA366" s="204"/>
      <c r="CB366" s="205"/>
      <c r="CC366" s="204"/>
      <c r="CD366" s="205"/>
      <c r="CE366" s="204"/>
      <c r="CF366" s="204"/>
      <c r="CG366" s="204"/>
      <c r="CH366" s="206"/>
      <c r="CI366" s="204"/>
      <c r="CJ366" s="204"/>
      <c r="CK366" s="204"/>
      <c r="CL366" s="204"/>
      <c r="CM366" s="204"/>
      <c r="CN366" s="206"/>
      <c r="CO366" s="204"/>
      <c r="CP366" s="204"/>
      <c r="CQ366" s="204"/>
      <c r="CR366" s="207"/>
      <c r="CS366" s="207"/>
      <c r="CT366" s="208"/>
      <c r="CU366" s="209"/>
      <c r="CV366" s="208"/>
      <c r="CW366" s="207"/>
      <c r="CX366" s="207"/>
      <c r="CY366" s="207"/>
    </row>
    <row r="367" spans="3:103">
      <c r="C367" s="192"/>
      <c r="D367" s="192"/>
      <c r="E367" s="192"/>
      <c r="F367" s="192"/>
      <c r="G367" s="193"/>
      <c r="H367" s="192"/>
      <c r="I367" s="192"/>
      <c r="J367" s="194"/>
      <c r="K367" s="195"/>
      <c r="L367" s="195"/>
      <c r="M367" s="196"/>
      <c r="N367" s="197"/>
      <c r="O367" s="196"/>
      <c r="P367" s="198"/>
      <c r="Q367" s="198"/>
      <c r="R367" s="199"/>
      <c r="S367" s="199"/>
      <c r="T367" s="198"/>
      <c r="U367" s="199"/>
      <c r="V367" s="199"/>
      <c r="W367" s="199"/>
      <c r="X367" s="198"/>
      <c r="Y367" s="200"/>
      <c r="Z367" s="198"/>
      <c r="AA367" s="198"/>
      <c r="AB367" s="199"/>
      <c r="AC367" s="199"/>
      <c r="AD367" s="201"/>
      <c r="AE367" s="202"/>
      <c r="AF367" s="202"/>
      <c r="AG367" s="203"/>
      <c r="AH367" s="203"/>
      <c r="AI367" s="203"/>
      <c r="AJ367" s="203"/>
      <c r="AK367" s="203"/>
      <c r="AL367" s="203"/>
      <c r="AM367" s="203"/>
      <c r="AN367" s="203"/>
      <c r="AO367" s="203"/>
      <c r="AP367" s="203"/>
      <c r="AQ367" s="203"/>
      <c r="AR367" s="203"/>
      <c r="AS367" s="203"/>
      <c r="AT367" s="203"/>
      <c r="AU367" s="203"/>
      <c r="AV367" s="203"/>
      <c r="AW367" s="203"/>
      <c r="AX367" s="203"/>
      <c r="AY367" s="203"/>
      <c r="AZ367" s="203"/>
      <c r="BA367" s="203"/>
      <c r="BB367" s="204"/>
      <c r="BC367" s="204"/>
      <c r="BD367" s="204"/>
      <c r="BE367" s="204"/>
      <c r="BF367" s="204"/>
      <c r="BG367" s="204"/>
      <c r="BH367" s="204"/>
      <c r="BI367" s="204"/>
      <c r="BJ367" s="204"/>
      <c r="BK367" s="204"/>
      <c r="BL367" s="204"/>
      <c r="BM367" s="204"/>
      <c r="BN367" s="204"/>
      <c r="BO367" s="204"/>
      <c r="BP367" s="204"/>
      <c r="BQ367" s="204"/>
      <c r="BR367" s="204"/>
      <c r="BS367" s="204"/>
      <c r="BT367" s="204"/>
      <c r="BU367" s="204"/>
      <c r="BV367" s="205"/>
      <c r="BW367" s="205"/>
      <c r="BX367" s="205"/>
      <c r="BY367" s="204"/>
      <c r="BZ367" s="204"/>
      <c r="CA367" s="204"/>
      <c r="CB367" s="205"/>
      <c r="CC367" s="204"/>
      <c r="CD367" s="205"/>
      <c r="CE367" s="204"/>
      <c r="CF367" s="204"/>
      <c r="CG367" s="204"/>
      <c r="CH367" s="206"/>
      <c r="CI367" s="204"/>
      <c r="CJ367" s="204"/>
      <c r="CK367" s="204"/>
      <c r="CL367" s="204"/>
      <c r="CM367" s="204"/>
      <c r="CN367" s="206"/>
      <c r="CO367" s="204"/>
      <c r="CP367" s="204"/>
      <c r="CQ367" s="204"/>
      <c r="CR367" s="207"/>
      <c r="CS367" s="207"/>
      <c r="CT367" s="208"/>
      <c r="CU367" s="209"/>
      <c r="CV367" s="208"/>
      <c r="CW367" s="207"/>
      <c r="CX367" s="207"/>
      <c r="CY367" s="207"/>
    </row>
    <row r="368" spans="3:103">
      <c r="C368" s="192"/>
      <c r="D368" s="192"/>
      <c r="E368" s="192"/>
      <c r="F368" s="192"/>
      <c r="G368" s="193"/>
      <c r="H368" s="192"/>
      <c r="I368" s="192"/>
      <c r="J368" s="194"/>
      <c r="K368" s="195"/>
      <c r="L368" s="195"/>
      <c r="M368" s="196"/>
      <c r="N368" s="197"/>
      <c r="O368" s="196"/>
      <c r="P368" s="198"/>
      <c r="Q368" s="198"/>
      <c r="R368" s="199"/>
      <c r="S368" s="199"/>
      <c r="T368" s="198"/>
      <c r="U368" s="199"/>
      <c r="V368" s="199"/>
      <c r="W368" s="199"/>
      <c r="X368" s="198"/>
      <c r="Y368" s="200"/>
      <c r="Z368" s="198"/>
      <c r="AA368" s="198"/>
      <c r="AB368" s="199"/>
      <c r="AC368" s="199"/>
      <c r="AD368" s="201"/>
      <c r="AE368" s="202"/>
      <c r="AF368" s="202"/>
      <c r="AG368" s="203"/>
      <c r="AH368" s="203"/>
      <c r="AI368" s="203"/>
      <c r="AJ368" s="203"/>
      <c r="AK368" s="203"/>
      <c r="AL368" s="203"/>
      <c r="AM368" s="203"/>
      <c r="AN368" s="203"/>
      <c r="AO368" s="203"/>
      <c r="AP368" s="203"/>
      <c r="AQ368" s="203"/>
      <c r="AR368" s="203"/>
      <c r="AS368" s="203"/>
      <c r="AT368" s="203"/>
      <c r="AU368" s="203"/>
      <c r="AV368" s="203"/>
      <c r="AW368" s="203"/>
      <c r="AX368" s="203"/>
      <c r="AY368" s="203"/>
      <c r="AZ368" s="203"/>
      <c r="BA368" s="203"/>
      <c r="BB368" s="204"/>
      <c r="BC368" s="204"/>
      <c r="BD368" s="204"/>
      <c r="BE368" s="204"/>
      <c r="BF368" s="204"/>
      <c r="BG368" s="204"/>
      <c r="BH368" s="204"/>
      <c r="BI368" s="204"/>
      <c r="BJ368" s="204"/>
      <c r="BK368" s="204"/>
      <c r="BL368" s="204"/>
      <c r="BM368" s="204"/>
      <c r="BN368" s="204"/>
      <c r="BO368" s="204"/>
      <c r="BP368" s="204"/>
      <c r="BQ368" s="204"/>
      <c r="BR368" s="204"/>
      <c r="BS368" s="204"/>
      <c r="BT368" s="204"/>
      <c r="BU368" s="204"/>
      <c r="BV368" s="205"/>
      <c r="BW368" s="205"/>
      <c r="BX368" s="205"/>
      <c r="BY368" s="204"/>
      <c r="BZ368" s="204"/>
      <c r="CA368" s="204"/>
      <c r="CB368" s="205"/>
      <c r="CC368" s="204"/>
      <c r="CD368" s="205"/>
      <c r="CE368" s="204"/>
      <c r="CF368" s="204"/>
      <c r="CG368" s="204"/>
      <c r="CH368" s="206"/>
      <c r="CI368" s="204"/>
      <c r="CJ368" s="204"/>
      <c r="CK368" s="204"/>
      <c r="CL368" s="204"/>
      <c r="CM368" s="204"/>
      <c r="CN368" s="206"/>
      <c r="CO368" s="204"/>
      <c r="CP368" s="204"/>
      <c r="CQ368" s="204"/>
      <c r="CR368" s="207"/>
      <c r="CS368" s="207"/>
      <c r="CT368" s="208"/>
      <c r="CU368" s="209"/>
      <c r="CV368" s="208"/>
      <c r="CW368" s="207"/>
      <c r="CX368" s="207"/>
      <c r="CY368" s="207"/>
    </row>
    <row r="369" spans="3:103">
      <c r="C369" s="192"/>
      <c r="D369" s="192"/>
      <c r="E369" s="192"/>
      <c r="F369" s="192"/>
      <c r="G369" s="193"/>
      <c r="H369" s="192"/>
      <c r="I369" s="192"/>
      <c r="J369" s="194"/>
      <c r="K369" s="195"/>
      <c r="L369" s="195"/>
      <c r="M369" s="196"/>
      <c r="N369" s="197"/>
      <c r="O369" s="196"/>
      <c r="P369" s="198"/>
      <c r="Q369" s="198"/>
      <c r="R369" s="199"/>
      <c r="S369" s="199"/>
      <c r="T369" s="198"/>
      <c r="U369" s="199"/>
      <c r="V369" s="199"/>
      <c r="W369" s="199"/>
      <c r="X369" s="198"/>
      <c r="Y369" s="200"/>
      <c r="Z369" s="198"/>
      <c r="AA369" s="198"/>
      <c r="AB369" s="199"/>
      <c r="AC369" s="199"/>
      <c r="AD369" s="201"/>
      <c r="AE369" s="202"/>
      <c r="AF369" s="202"/>
      <c r="AG369" s="203"/>
      <c r="AH369" s="203"/>
      <c r="AI369" s="203"/>
      <c r="AJ369" s="203"/>
      <c r="AK369" s="203"/>
      <c r="AL369" s="203"/>
      <c r="AM369" s="203"/>
      <c r="AN369" s="203"/>
      <c r="AO369" s="203"/>
      <c r="AP369" s="203"/>
      <c r="AQ369" s="203"/>
      <c r="AR369" s="203"/>
      <c r="AS369" s="203"/>
      <c r="AT369" s="203"/>
      <c r="AU369" s="203"/>
      <c r="AV369" s="203"/>
      <c r="AW369" s="203"/>
      <c r="AX369" s="203"/>
      <c r="AY369" s="203"/>
      <c r="AZ369" s="203"/>
      <c r="BA369" s="203"/>
      <c r="BB369" s="204"/>
      <c r="BC369" s="204"/>
      <c r="BD369" s="204"/>
      <c r="BE369" s="204"/>
      <c r="BF369" s="204"/>
      <c r="BG369" s="204"/>
      <c r="BH369" s="204"/>
      <c r="BI369" s="204"/>
      <c r="BJ369" s="204"/>
      <c r="BK369" s="204"/>
      <c r="BL369" s="204"/>
      <c r="BM369" s="204"/>
      <c r="BN369" s="204"/>
      <c r="BO369" s="204"/>
      <c r="BP369" s="204"/>
      <c r="BQ369" s="204"/>
      <c r="BR369" s="204"/>
      <c r="BS369" s="204"/>
      <c r="BT369" s="204"/>
      <c r="BU369" s="204"/>
      <c r="BV369" s="205"/>
      <c r="BW369" s="205"/>
      <c r="BX369" s="205"/>
      <c r="BY369" s="204"/>
      <c r="BZ369" s="204"/>
      <c r="CA369" s="204"/>
      <c r="CB369" s="205"/>
      <c r="CC369" s="204"/>
      <c r="CD369" s="205"/>
      <c r="CE369" s="204"/>
      <c r="CF369" s="204"/>
      <c r="CG369" s="204"/>
      <c r="CH369" s="206"/>
      <c r="CI369" s="204"/>
      <c r="CJ369" s="204"/>
      <c r="CK369" s="204"/>
      <c r="CL369" s="204"/>
      <c r="CM369" s="204"/>
      <c r="CN369" s="206"/>
      <c r="CO369" s="204"/>
      <c r="CP369" s="204"/>
      <c r="CQ369" s="204"/>
      <c r="CR369" s="207"/>
      <c r="CS369" s="207"/>
      <c r="CT369" s="208"/>
      <c r="CU369" s="209"/>
      <c r="CV369" s="208"/>
      <c r="CW369" s="207"/>
      <c r="CX369" s="207"/>
      <c r="CY369" s="207"/>
    </row>
    <row r="370" spans="3:103">
      <c r="C370" s="192"/>
      <c r="D370" s="192"/>
      <c r="E370" s="192"/>
      <c r="F370" s="192"/>
      <c r="G370" s="193"/>
      <c r="H370" s="192"/>
      <c r="I370" s="192"/>
      <c r="J370" s="194"/>
      <c r="K370" s="195"/>
      <c r="L370" s="195"/>
      <c r="M370" s="196"/>
      <c r="N370" s="197"/>
      <c r="O370" s="196"/>
      <c r="P370" s="198"/>
      <c r="Q370" s="198"/>
      <c r="R370" s="199"/>
      <c r="S370" s="199"/>
      <c r="T370" s="198"/>
      <c r="U370" s="199"/>
      <c r="V370" s="199"/>
      <c r="W370" s="199"/>
      <c r="X370" s="198"/>
      <c r="Y370" s="200"/>
      <c r="Z370" s="198"/>
      <c r="AA370" s="198"/>
      <c r="AB370" s="199"/>
      <c r="AC370" s="199"/>
      <c r="AD370" s="201"/>
      <c r="AE370" s="202"/>
      <c r="AF370" s="202"/>
      <c r="AG370" s="203"/>
      <c r="AH370" s="203"/>
      <c r="AI370" s="203"/>
      <c r="AJ370" s="203"/>
      <c r="AK370" s="203"/>
      <c r="AL370" s="203"/>
      <c r="AM370" s="203"/>
      <c r="AN370" s="203"/>
      <c r="AO370" s="203"/>
      <c r="AP370" s="203"/>
      <c r="AQ370" s="203"/>
      <c r="AR370" s="203"/>
      <c r="AS370" s="203"/>
      <c r="AT370" s="203"/>
      <c r="AU370" s="203"/>
      <c r="AV370" s="203"/>
      <c r="AW370" s="203"/>
      <c r="AX370" s="203"/>
      <c r="AY370" s="203"/>
      <c r="AZ370" s="203"/>
      <c r="BA370" s="203"/>
      <c r="BB370" s="204"/>
      <c r="BC370" s="204"/>
      <c r="BD370" s="204"/>
      <c r="BE370" s="204"/>
      <c r="BF370" s="204"/>
      <c r="BG370" s="204"/>
      <c r="BH370" s="204"/>
      <c r="BI370" s="204"/>
      <c r="BJ370" s="204"/>
      <c r="BK370" s="204"/>
      <c r="BL370" s="204"/>
      <c r="BM370" s="204"/>
      <c r="BN370" s="204"/>
      <c r="BO370" s="204"/>
      <c r="BP370" s="204"/>
      <c r="BQ370" s="204"/>
      <c r="BR370" s="204"/>
      <c r="BS370" s="204"/>
      <c r="BT370" s="204"/>
      <c r="BU370" s="204"/>
      <c r="BV370" s="205"/>
      <c r="BW370" s="205"/>
      <c r="BX370" s="205"/>
      <c r="BY370" s="204"/>
      <c r="BZ370" s="204"/>
      <c r="CA370" s="204"/>
      <c r="CB370" s="205"/>
      <c r="CC370" s="204"/>
      <c r="CD370" s="205"/>
      <c r="CE370" s="204"/>
      <c r="CF370" s="204"/>
      <c r="CG370" s="204"/>
      <c r="CH370" s="206"/>
      <c r="CI370" s="204"/>
      <c r="CJ370" s="204"/>
      <c r="CK370" s="204"/>
      <c r="CL370" s="204"/>
      <c r="CM370" s="204"/>
      <c r="CN370" s="206"/>
      <c r="CO370" s="204"/>
      <c r="CP370" s="204"/>
      <c r="CQ370" s="204"/>
      <c r="CR370" s="207"/>
      <c r="CS370" s="207"/>
      <c r="CT370" s="208"/>
      <c r="CU370" s="209"/>
      <c r="CV370" s="208"/>
      <c r="CW370" s="207"/>
      <c r="CX370" s="207"/>
      <c r="CY370" s="207"/>
    </row>
    <row r="371" spans="3:103">
      <c r="C371" s="192"/>
      <c r="D371" s="192"/>
      <c r="E371" s="192"/>
      <c r="F371" s="192"/>
      <c r="G371" s="193"/>
      <c r="H371" s="192"/>
      <c r="I371" s="192"/>
      <c r="J371" s="194"/>
      <c r="K371" s="195"/>
      <c r="L371" s="195"/>
      <c r="M371" s="196"/>
      <c r="N371" s="197"/>
      <c r="O371" s="196"/>
      <c r="P371" s="198"/>
      <c r="Q371" s="198"/>
      <c r="R371" s="199"/>
      <c r="S371" s="199"/>
      <c r="T371" s="198"/>
      <c r="U371" s="199"/>
      <c r="V371" s="199"/>
      <c r="W371" s="199"/>
      <c r="X371" s="198"/>
      <c r="Y371" s="200"/>
      <c r="Z371" s="198"/>
      <c r="AA371" s="198"/>
      <c r="AB371" s="199"/>
      <c r="AC371" s="199"/>
      <c r="AD371" s="201"/>
      <c r="AE371" s="202"/>
      <c r="AF371" s="202"/>
      <c r="AG371" s="203"/>
      <c r="AH371" s="203"/>
      <c r="AI371" s="203"/>
      <c r="AJ371" s="203"/>
      <c r="AK371" s="203"/>
      <c r="AL371" s="203"/>
      <c r="AM371" s="203"/>
      <c r="AN371" s="203"/>
      <c r="AO371" s="203"/>
      <c r="AP371" s="203"/>
      <c r="AQ371" s="203"/>
      <c r="AR371" s="203"/>
      <c r="AS371" s="203"/>
      <c r="AT371" s="203"/>
      <c r="AU371" s="203"/>
      <c r="AV371" s="203"/>
      <c r="AW371" s="203"/>
      <c r="AX371" s="203"/>
      <c r="AY371" s="203"/>
      <c r="AZ371" s="203"/>
      <c r="BA371" s="203"/>
      <c r="BB371" s="204"/>
      <c r="BC371" s="204"/>
      <c r="BD371" s="204"/>
      <c r="BE371" s="204"/>
      <c r="BF371" s="204"/>
      <c r="BG371" s="204"/>
      <c r="BH371" s="204"/>
      <c r="BI371" s="204"/>
      <c r="BJ371" s="204"/>
      <c r="BK371" s="204"/>
      <c r="BL371" s="204"/>
      <c r="BM371" s="204"/>
      <c r="BN371" s="204"/>
      <c r="BO371" s="204"/>
      <c r="BP371" s="204"/>
      <c r="BQ371" s="204"/>
      <c r="BR371" s="204"/>
      <c r="BS371" s="204"/>
      <c r="BT371" s="204"/>
      <c r="BU371" s="204"/>
      <c r="BV371" s="205"/>
      <c r="BW371" s="205"/>
      <c r="BX371" s="205"/>
      <c r="BY371" s="204"/>
      <c r="BZ371" s="204"/>
      <c r="CA371" s="204"/>
      <c r="CB371" s="205"/>
      <c r="CC371" s="204"/>
      <c r="CD371" s="205"/>
      <c r="CE371" s="204"/>
      <c r="CF371" s="204"/>
      <c r="CG371" s="204"/>
      <c r="CH371" s="206"/>
      <c r="CI371" s="204"/>
      <c r="CJ371" s="204"/>
      <c r="CK371" s="204"/>
      <c r="CL371" s="204"/>
      <c r="CM371" s="204"/>
      <c r="CN371" s="206"/>
      <c r="CO371" s="204"/>
      <c r="CP371" s="204"/>
      <c r="CQ371" s="204"/>
      <c r="CR371" s="207"/>
      <c r="CS371" s="207"/>
      <c r="CT371" s="208"/>
      <c r="CU371" s="209"/>
      <c r="CV371" s="208"/>
      <c r="CW371" s="207"/>
      <c r="CX371" s="207"/>
      <c r="CY371" s="207"/>
    </row>
    <row r="372" spans="3:103">
      <c r="C372" s="192"/>
      <c r="D372" s="192"/>
      <c r="E372" s="192"/>
      <c r="F372" s="192"/>
      <c r="G372" s="193"/>
      <c r="H372" s="192"/>
      <c r="I372" s="192"/>
      <c r="J372" s="194"/>
      <c r="K372" s="195"/>
      <c r="L372" s="195"/>
      <c r="M372" s="196"/>
      <c r="N372" s="197"/>
      <c r="O372" s="196"/>
      <c r="P372" s="198"/>
      <c r="Q372" s="198"/>
      <c r="R372" s="199"/>
      <c r="S372" s="199"/>
      <c r="T372" s="198"/>
      <c r="U372" s="199"/>
      <c r="V372" s="199"/>
      <c r="W372" s="199"/>
      <c r="X372" s="198"/>
      <c r="Y372" s="200"/>
      <c r="Z372" s="198"/>
      <c r="AA372" s="198"/>
      <c r="AB372" s="199"/>
      <c r="AC372" s="199"/>
      <c r="AD372" s="201"/>
      <c r="AE372" s="202"/>
      <c r="AF372" s="202"/>
      <c r="AG372" s="203"/>
      <c r="AH372" s="203"/>
      <c r="AI372" s="203"/>
      <c r="AJ372" s="203"/>
      <c r="AK372" s="203"/>
      <c r="AL372" s="203"/>
      <c r="AM372" s="203"/>
      <c r="AN372" s="203"/>
      <c r="AO372" s="203"/>
      <c r="AP372" s="203"/>
      <c r="AQ372" s="203"/>
      <c r="AR372" s="203"/>
      <c r="AS372" s="203"/>
      <c r="AT372" s="203"/>
      <c r="AU372" s="203"/>
      <c r="AV372" s="203"/>
      <c r="AW372" s="203"/>
      <c r="AX372" s="203"/>
      <c r="AY372" s="203"/>
      <c r="AZ372" s="203"/>
      <c r="BA372" s="203"/>
      <c r="BB372" s="204"/>
      <c r="BC372" s="204"/>
      <c r="BD372" s="204"/>
      <c r="BE372" s="204"/>
      <c r="BF372" s="204"/>
      <c r="BG372" s="204"/>
      <c r="BH372" s="204"/>
      <c r="BI372" s="204"/>
      <c r="BJ372" s="204"/>
      <c r="BK372" s="204"/>
      <c r="BL372" s="204"/>
      <c r="BM372" s="204"/>
      <c r="BN372" s="204"/>
      <c r="BO372" s="204"/>
      <c r="BP372" s="204"/>
      <c r="BQ372" s="204"/>
      <c r="BR372" s="204"/>
      <c r="BS372" s="204"/>
      <c r="BT372" s="204"/>
      <c r="BU372" s="204"/>
      <c r="BV372" s="205"/>
      <c r="BW372" s="205"/>
      <c r="BX372" s="205"/>
      <c r="BY372" s="204"/>
      <c r="BZ372" s="204"/>
      <c r="CA372" s="204"/>
      <c r="CB372" s="205"/>
      <c r="CC372" s="204"/>
      <c r="CD372" s="205"/>
      <c r="CE372" s="204"/>
      <c r="CF372" s="204"/>
      <c r="CG372" s="204"/>
      <c r="CH372" s="206"/>
      <c r="CI372" s="204"/>
      <c r="CJ372" s="204"/>
      <c r="CK372" s="204"/>
      <c r="CL372" s="204"/>
      <c r="CM372" s="204"/>
      <c r="CN372" s="206"/>
      <c r="CO372" s="204"/>
      <c r="CP372" s="204"/>
      <c r="CQ372" s="204"/>
      <c r="CR372" s="207"/>
      <c r="CS372" s="207"/>
      <c r="CT372" s="208"/>
      <c r="CU372" s="209"/>
      <c r="CV372" s="208"/>
      <c r="CW372" s="207"/>
      <c r="CX372" s="207"/>
      <c r="CY372" s="207"/>
    </row>
    <row r="373" spans="3:103">
      <c r="C373" s="192"/>
      <c r="D373" s="192"/>
      <c r="E373" s="192"/>
      <c r="F373" s="192"/>
      <c r="G373" s="193"/>
      <c r="H373" s="192"/>
      <c r="I373" s="192"/>
      <c r="J373" s="194"/>
      <c r="K373" s="195"/>
      <c r="L373" s="195"/>
      <c r="M373" s="196"/>
      <c r="N373" s="197"/>
      <c r="O373" s="196"/>
      <c r="P373" s="198"/>
      <c r="Q373" s="198"/>
      <c r="R373" s="199"/>
      <c r="S373" s="199"/>
      <c r="T373" s="198"/>
      <c r="U373" s="199"/>
      <c r="V373" s="199"/>
      <c r="W373" s="199"/>
      <c r="X373" s="198"/>
      <c r="Y373" s="200"/>
      <c r="Z373" s="198"/>
      <c r="AA373" s="198"/>
      <c r="AB373" s="199"/>
      <c r="AC373" s="199"/>
      <c r="AD373" s="201"/>
      <c r="AE373" s="202"/>
      <c r="AF373" s="202"/>
      <c r="AG373" s="203"/>
      <c r="AH373" s="203"/>
      <c r="AI373" s="203"/>
      <c r="AJ373" s="203"/>
      <c r="AK373" s="203"/>
      <c r="AL373" s="203"/>
      <c r="AM373" s="203"/>
      <c r="AN373" s="203"/>
      <c r="AO373" s="203"/>
      <c r="AP373" s="203"/>
      <c r="AQ373" s="203"/>
      <c r="AR373" s="203"/>
      <c r="AS373" s="203"/>
      <c r="AT373" s="203"/>
      <c r="AU373" s="203"/>
      <c r="AV373" s="203"/>
      <c r="AW373" s="203"/>
      <c r="AX373" s="203"/>
      <c r="AY373" s="203"/>
      <c r="AZ373" s="203"/>
      <c r="BA373" s="203"/>
      <c r="BB373" s="204"/>
      <c r="BC373" s="204"/>
      <c r="BD373" s="204"/>
      <c r="BE373" s="204"/>
      <c r="BF373" s="204"/>
      <c r="BG373" s="204"/>
      <c r="BH373" s="204"/>
      <c r="BI373" s="204"/>
      <c r="BJ373" s="204"/>
      <c r="BK373" s="204"/>
      <c r="BL373" s="204"/>
      <c r="BM373" s="204"/>
      <c r="BN373" s="204"/>
      <c r="BO373" s="204"/>
      <c r="BP373" s="204"/>
      <c r="BQ373" s="204"/>
      <c r="BR373" s="204"/>
      <c r="BS373" s="204"/>
      <c r="BT373" s="204"/>
      <c r="BU373" s="204"/>
      <c r="BV373" s="205"/>
      <c r="BW373" s="205"/>
      <c r="BX373" s="205"/>
      <c r="BY373" s="204"/>
      <c r="BZ373" s="204"/>
      <c r="CA373" s="204"/>
      <c r="CB373" s="205"/>
      <c r="CC373" s="204"/>
      <c r="CD373" s="205"/>
      <c r="CE373" s="204"/>
      <c r="CF373" s="204"/>
      <c r="CG373" s="204"/>
      <c r="CH373" s="206"/>
      <c r="CI373" s="204"/>
      <c r="CJ373" s="204"/>
      <c r="CK373" s="204"/>
      <c r="CL373" s="204"/>
      <c r="CM373" s="204"/>
      <c r="CN373" s="206"/>
      <c r="CO373" s="204"/>
      <c r="CP373" s="204"/>
      <c r="CQ373" s="204"/>
      <c r="CR373" s="207"/>
      <c r="CS373" s="207"/>
      <c r="CT373" s="208"/>
      <c r="CU373" s="209"/>
      <c r="CV373" s="208"/>
      <c r="CW373" s="207"/>
      <c r="CX373" s="207"/>
      <c r="CY373" s="207"/>
    </row>
    <row r="374" spans="3:103">
      <c r="C374" s="192"/>
      <c r="D374" s="192"/>
      <c r="E374" s="192"/>
      <c r="F374" s="192"/>
      <c r="G374" s="193"/>
      <c r="H374" s="192"/>
      <c r="I374" s="192"/>
      <c r="J374" s="194"/>
      <c r="K374" s="195"/>
      <c r="L374" s="195"/>
      <c r="M374" s="196"/>
      <c r="N374" s="197"/>
      <c r="O374" s="196"/>
      <c r="P374" s="198"/>
      <c r="Q374" s="198"/>
      <c r="R374" s="199"/>
      <c r="S374" s="199"/>
      <c r="T374" s="198"/>
      <c r="U374" s="199"/>
      <c r="V374" s="199"/>
      <c r="W374" s="199"/>
      <c r="X374" s="198"/>
      <c r="Y374" s="200"/>
      <c r="Z374" s="198"/>
      <c r="AA374" s="198"/>
      <c r="AB374" s="199"/>
      <c r="AC374" s="199"/>
      <c r="AD374" s="201"/>
      <c r="AE374" s="202"/>
      <c r="AF374" s="202"/>
      <c r="AG374" s="203"/>
      <c r="AH374" s="203"/>
      <c r="AI374" s="203"/>
      <c r="AJ374" s="203"/>
      <c r="AK374" s="203"/>
      <c r="AL374" s="203"/>
      <c r="AM374" s="203"/>
      <c r="AN374" s="203"/>
      <c r="AO374" s="203"/>
      <c r="AP374" s="203"/>
      <c r="AQ374" s="203"/>
      <c r="AR374" s="203"/>
      <c r="AS374" s="203"/>
      <c r="AT374" s="203"/>
      <c r="AU374" s="203"/>
      <c r="AV374" s="203"/>
      <c r="AW374" s="203"/>
      <c r="AX374" s="203"/>
      <c r="AY374" s="203"/>
      <c r="AZ374" s="203"/>
      <c r="BA374" s="203"/>
      <c r="BB374" s="204"/>
      <c r="BC374" s="204"/>
      <c r="BD374" s="204"/>
      <c r="BE374" s="204"/>
      <c r="BF374" s="204"/>
      <c r="BG374" s="204"/>
      <c r="BH374" s="204"/>
      <c r="BI374" s="204"/>
      <c r="BJ374" s="204"/>
      <c r="BK374" s="204"/>
      <c r="BL374" s="204"/>
      <c r="BM374" s="204"/>
      <c r="BN374" s="204"/>
      <c r="BO374" s="204"/>
      <c r="BP374" s="204"/>
      <c r="BQ374" s="204"/>
      <c r="BR374" s="204"/>
      <c r="BS374" s="204"/>
      <c r="BT374" s="204"/>
      <c r="BU374" s="204"/>
      <c r="BV374" s="205"/>
      <c r="BW374" s="205"/>
      <c r="BX374" s="205"/>
      <c r="BY374" s="204"/>
      <c r="BZ374" s="204"/>
      <c r="CA374" s="204"/>
      <c r="CB374" s="205"/>
      <c r="CC374" s="204"/>
      <c r="CD374" s="205"/>
      <c r="CE374" s="204"/>
      <c r="CF374" s="204"/>
      <c r="CG374" s="204"/>
      <c r="CH374" s="206"/>
      <c r="CI374" s="204"/>
      <c r="CJ374" s="204"/>
      <c r="CK374" s="204"/>
      <c r="CL374" s="204"/>
      <c r="CM374" s="204"/>
      <c r="CN374" s="206"/>
      <c r="CO374" s="204"/>
      <c r="CP374" s="204"/>
      <c r="CQ374" s="204"/>
      <c r="CR374" s="207"/>
      <c r="CS374" s="207"/>
      <c r="CT374" s="208"/>
      <c r="CU374" s="209"/>
      <c r="CV374" s="208"/>
      <c r="CW374" s="207"/>
      <c r="CX374" s="207"/>
      <c r="CY374" s="207"/>
    </row>
    <row r="375" spans="3:103">
      <c r="C375" s="192"/>
      <c r="D375" s="192"/>
      <c r="E375" s="192"/>
      <c r="F375" s="192"/>
      <c r="G375" s="193"/>
      <c r="H375" s="192"/>
      <c r="I375" s="192"/>
      <c r="J375" s="194"/>
      <c r="K375" s="195"/>
      <c r="L375" s="195"/>
      <c r="M375" s="196"/>
      <c r="N375" s="197"/>
      <c r="O375" s="196"/>
      <c r="P375" s="198"/>
      <c r="Q375" s="198"/>
      <c r="R375" s="199"/>
      <c r="S375" s="199"/>
      <c r="T375" s="198"/>
      <c r="U375" s="199"/>
      <c r="V375" s="199"/>
      <c r="W375" s="199"/>
      <c r="X375" s="198"/>
      <c r="Y375" s="200"/>
      <c r="Z375" s="198"/>
      <c r="AA375" s="198"/>
      <c r="AB375" s="199"/>
      <c r="AC375" s="199"/>
      <c r="AD375" s="201"/>
      <c r="AE375" s="202"/>
      <c r="AF375" s="202"/>
      <c r="AG375" s="203"/>
      <c r="AH375" s="203"/>
      <c r="AI375" s="203"/>
      <c r="AJ375" s="203"/>
      <c r="AK375" s="203"/>
      <c r="AL375" s="203"/>
      <c r="AM375" s="203"/>
      <c r="AN375" s="203"/>
      <c r="AO375" s="203"/>
      <c r="AP375" s="203"/>
      <c r="AQ375" s="203"/>
      <c r="AR375" s="203"/>
      <c r="AS375" s="203"/>
      <c r="AT375" s="203"/>
      <c r="AU375" s="203"/>
      <c r="AV375" s="203"/>
      <c r="AW375" s="203"/>
      <c r="AX375" s="203"/>
      <c r="AY375" s="203"/>
      <c r="AZ375" s="203"/>
      <c r="BA375" s="203"/>
      <c r="BB375" s="204"/>
      <c r="BC375" s="204"/>
      <c r="BD375" s="204"/>
      <c r="BE375" s="204"/>
      <c r="BF375" s="204"/>
      <c r="BG375" s="204"/>
      <c r="BH375" s="204"/>
      <c r="BI375" s="204"/>
      <c r="BJ375" s="204"/>
      <c r="BK375" s="204"/>
      <c r="BL375" s="204"/>
      <c r="BM375" s="204"/>
      <c r="BN375" s="204"/>
      <c r="BO375" s="204"/>
      <c r="BP375" s="204"/>
      <c r="BQ375" s="204"/>
      <c r="BR375" s="204"/>
      <c r="BS375" s="204"/>
      <c r="BT375" s="204"/>
      <c r="BU375" s="204"/>
      <c r="BV375" s="205"/>
      <c r="BW375" s="205"/>
      <c r="BX375" s="205"/>
      <c r="BY375" s="204"/>
      <c r="BZ375" s="204"/>
      <c r="CA375" s="204"/>
      <c r="CB375" s="205"/>
      <c r="CC375" s="204"/>
      <c r="CD375" s="205"/>
      <c r="CE375" s="204"/>
      <c r="CF375" s="204"/>
      <c r="CG375" s="204"/>
      <c r="CH375" s="206"/>
      <c r="CI375" s="204"/>
      <c r="CJ375" s="204"/>
      <c r="CK375" s="204"/>
      <c r="CL375" s="204"/>
      <c r="CM375" s="204"/>
      <c r="CN375" s="206"/>
      <c r="CO375" s="204"/>
      <c r="CP375" s="204"/>
      <c r="CQ375" s="204"/>
      <c r="CR375" s="207"/>
      <c r="CS375" s="207"/>
      <c r="CT375" s="208"/>
      <c r="CU375" s="209"/>
      <c r="CV375" s="208"/>
      <c r="CW375" s="207"/>
      <c r="CX375" s="207"/>
      <c r="CY375" s="207"/>
    </row>
    <row r="376" spans="3:103">
      <c r="C376" s="192"/>
      <c r="D376" s="192"/>
      <c r="E376" s="192"/>
      <c r="F376" s="192"/>
      <c r="G376" s="193"/>
      <c r="H376" s="192"/>
      <c r="I376" s="192"/>
      <c r="J376" s="194"/>
      <c r="K376" s="195"/>
      <c r="L376" s="195"/>
      <c r="M376" s="196"/>
      <c r="N376" s="197"/>
      <c r="O376" s="196"/>
      <c r="P376" s="198"/>
      <c r="Q376" s="198"/>
      <c r="R376" s="199"/>
      <c r="S376" s="199"/>
      <c r="T376" s="198"/>
      <c r="U376" s="199"/>
      <c r="V376" s="199"/>
      <c r="W376" s="199"/>
      <c r="X376" s="198"/>
      <c r="Y376" s="200"/>
      <c r="Z376" s="198"/>
      <c r="AA376" s="198"/>
      <c r="AB376" s="199"/>
      <c r="AC376" s="199"/>
      <c r="AD376" s="201"/>
      <c r="AE376" s="202"/>
      <c r="AF376" s="202"/>
      <c r="AG376" s="203"/>
      <c r="AH376" s="203"/>
      <c r="AI376" s="203"/>
      <c r="AJ376" s="203"/>
      <c r="AK376" s="203"/>
      <c r="AL376" s="203"/>
      <c r="AM376" s="203"/>
      <c r="AN376" s="203"/>
      <c r="AO376" s="203"/>
      <c r="AP376" s="203"/>
      <c r="AQ376" s="203"/>
      <c r="AR376" s="203"/>
      <c r="AS376" s="203"/>
      <c r="AT376" s="203"/>
      <c r="AU376" s="203"/>
      <c r="AV376" s="203"/>
      <c r="AW376" s="203"/>
      <c r="AX376" s="203"/>
      <c r="AY376" s="203"/>
      <c r="AZ376" s="203"/>
      <c r="BA376" s="203"/>
      <c r="BB376" s="204"/>
      <c r="BC376" s="204"/>
      <c r="BD376" s="204"/>
      <c r="BE376" s="204"/>
      <c r="BF376" s="204"/>
      <c r="BG376" s="204"/>
      <c r="BH376" s="204"/>
      <c r="BI376" s="204"/>
      <c r="BJ376" s="204"/>
      <c r="BK376" s="204"/>
      <c r="BL376" s="204"/>
      <c r="BM376" s="204"/>
      <c r="BN376" s="204"/>
      <c r="BO376" s="204"/>
      <c r="BP376" s="204"/>
      <c r="BQ376" s="204"/>
      <c r="BR376" s="204"/>
      <c r="BS376" s="204"/>
      <c r="BT376" s="204"/>
      <c r="BU376" s="204"/>
      <c r="BV376" s="205"/>
      <c r="BW376" s="205"/>
      <c r="BX376" s="205"/>
      <c r="BY376" s="204"/>
      <c r="BZ376" s="204"/>
      <c r="CA376" s="204"/>
      <c r="CB376" s="205"/>
      <c r="CC376" s="204"/>
      <c r="CD376" s="205"/>
      <c r="CE376" s="204"/>
      <c r="CF376" s="204"/>
      <c r="CG376" s="204"/>
      <c r="CH376" s="206"/>
      <c r="CI376" s="204"/>
      <c r="CJ376" s="204"/>
      <c r="CK376" s="204"/>
      <c r="CL376" s="204"/>
      <c r="CM376" s="204"/>
      <c r="CN376" s="206"/>
      <c r="CO376" s="204"/>
      <c r="CP376" s="204"/>
      <c r="CQ376" s="204"/>
      <c r="CR376" s="207"/>
      <c r="CS376" s="207"/>
      <c r="CT376" s="208"/>
      <c r="CU376" s="209"/>
      <c r="CV376" s="208"/>
      <c r="CW376" s="207"/>
      <c r="CX376" s="207"/>
      <c r="CY376" s="207"/>
    </row>
    <row r="377" spans="3:103">
      <c r="C377" s="192"/>
      <c r="D377" s="192"/>
      <c r="E377" s="192"/>
      <c r="F377" s="192"/>
      <c r="G377" s="193"/>
      <c r="H377" s="192"/>
      <c r="I377" s="192"/>
      <c r="J377" s="194"/>
      <c r="K377" s="195"/>
      <c r="L377" s="195"/>
      <c r="M377" s="196"/>
      <c r="N377" s="197"/>
      <c r="O377" s="196"/>
      <c r="P377" s="198"/>
      <c r="Q377" s="198"/>
      <c r="R377" s="199"/>
      <c r="S377" s="199"/>
      <c r="T377" s="198"/>
      <c r="U377" s="199"/>
      <c r="V377" s="199"/>
      <c r="W377" s="199"/>
      <c r="X377" s="198"/>
      <c r="Y377" s="200"/>
      <c r="Z377" s="198"/>
      <c r="AA377" s="198"/>
      <c r="AB377" s="199"/>
      <c r="AC377" s="199"/>
      <c r="AD377" s="201"/>
      <c r="AE377" s="202"/>
      <c r="AF377" s="202"/>
      <c r="AG377" s="203"/>
      <c r="AH377" s="203"/>
      <c r="AI377" s="203"/>
      <c r="AJ377" s="203"/>
      <c r="AK377" s="203"/>
      <c r="AL377" s="203"/>
      <c r="AM377" s="203"/>
      <c r="AN377" s="203"/>
      <c r="AO377" s="203"/>
      <c r="AP377" s="203"/>
      <c r="AQ377" s="203"/>
      <c r="AR377" s="203"/>
      <c r="AS377" s="203"/>
      <c r="AT377" s="203"/>
      <c r="AU377" s="203"/>
      <c r="AV377" s="203"/>
      <c r="AW377" s="203"/>
      <c r="AX377" s="203"/>
      <c r="AY377" s="203"/>
      <c r="AZ377" s="203"/>
      <c r="BA377" s="203"/>
      <c r="BB377" s="204"/>
      <c r="BC377" s="204"/>
      <c r="BD377" s="204"/>
      <c r="BE377" s="204"/>
      <c r="BF377" s="204"/>
      <c r="BG377" s="204"/>
      <c r="BH377" s="204"/>
      <c r="BI377" s="204"/>
      <c r="BJ377" s="204"/>
      <c r="BK377" s="204"/>
      <c r="BL377" s="204"/>
      <c r="BM377" s="204"/>
      <c r="BN377" s="204"/>
      <c r="BO377" s="204"/>
      <c r="BP377" s="204"/>
      <c r="BQ377" s="204"/>
      <c r="BR377" s="204"/>
      <c r="BS377" s="204"/>
      <c r="BT377" s="204"/>
      <c r="BU377" s="204"/>
      <c r="BV377" s="205"/>
      <c r="BW377" s="205"/>
      <c r="BX377" s="205"/>
      <c r="BY377" s="204"/>
      <c r="BZ377" s="204"/>
      <c r="CA377" s="204"/>
      <c r="CB377" s="205"/>
      <c r="CC377" s="204"/>
      <c r="CD377" s="205"/>
      <c r="CE377" s="204"/>
      <c r="CF377" s="204"/>
      <c r="CG377" s="204"/>
      <c r="CH377" s="206"/>
      <c r="CI377" s="204"/>
      <c r="CJ377" s="204"/>
      <c r="CK377" s="204"/>
      <c r="CL377" s="204"/>
      <c r="CM377" s="204"/>
      <c r="CN377" s="206"/>
      <c r="CO377" s="204"/>
      <c r="CP377" s="204"/>
      <c r="CQ377" s="204"/>
      <c r="CR377" s="207"/>
      <c r="CS377" s="207"/>
      <c r="CT377" s="208"/>
      <c r="CU377" s="209"/>
      <c r="CV377" s="208"/>
      <c r="CW377" s="207"/>
      <c r="CX377" s="207"/>
      <c r="CY377" s="207"/>
    </row>
    <row r="378" spans="3:103">
      <c r="C378" s="192"/>
      <c r="D378" s="192"/>
      <c r="E378" s="192"/>
      <c r="F378" s="192"/>
      <c r="G378" s="193"/>
      <c r="H378" s="192"/>
      <c r="I378" s="192"/>
      <c r="J378" s="194"/>
      <c r="K378" s="195"/>
      <c r="L378" s="195"/>
      <c r="M378" s="196"/>
      <c r="N378" s="197"/>
      <c r="O378" s="196"/>
      <c r="P378" s="198"/>
      <c r="Q378" s="198"/>
      <c r="R378" s="199"/>
      <c r="S378" s="199"/>
      <c r="T378" s="198"/>
      <c r="U378" s="199"/>
      <c r="V378" s="199"/>
      <c r="W378" s="199"/>
      <c r="X378" s="198"/>
      <c r="Y378" s="200"/>
      <c r="Z378" s="198"/>
      <c r="AA378" s="198"/>
      <c r="AB378" s="199"/>
      <c r="AC378" s="199"/>
      <c r="AD378" s="201"/>
      <c r="AE378" s="202"/>
      <c r="AF378" s="202"/>
      <c r="AG378" s="203"/>
      <c r="AH378" s="203"/>
      <c r="AI378" s="203"/>
      <c r="AJ378" s="203"/>
      <c r="AK378" s="203"/>
      <c r="AL378" s="203"/>
      <c r="AM378" s="203"/>
      <c r="AN378" s="203"/>
      <c r="AO378" s="203"/>
      <c r="AP378" s="203"/>
      <c r="AQ378" s="203"/>
      <c r="AR378" s="203"/>
      <c r="AS378" s="203"/>
      <c r="AT378" s="203"/>
      <c r="AU378" s="203"/>
      <c r="AV378" s="203"/>
      <c r="AW378" s="203"/>
      <c r="AX378" s="203"/>
      <c r="AY378" s="203"/>
      <c r="AZ378" s="203"/>
      <c r="BA378" s="203"/>
      <c r="BB378" s="204"/>
      <c r="BC378" s="204"/>
      <c r="BD378" s="204"/>
      <c r="BE378" s="204"/>
      <c r="BF378" s="204"/>
      <c r="BG378" s="204"/>
      <c r="BH378" s="204"/>
      <c r="BI378" s="204"/>
      <c r="BJ378" s="204"/>
      <c r="BK378" s="204"/>
      <c r="BL378" s="204"/>
      <c r="BM378" s="204"/>
      <c r="BN378" s="204"/>
      <c r="BO378" s="204"/>
      <c r="BP378" s="204"/>
      <c r="BQ378" s="204"/>
      <c r="BR378" s="204"/>
      <c r="BS378" s="204"/>
      <c r="BT378" s="204"/>
      <c r="BU378" s="204"/>
      <c r="BV378" s="205"/>
      <c r="BW378" s="205"/>
      <c r="BX378" s="205"/>
      <c r="BY378" s="204"/>
      <c r="BZ378" s="204"/>
      <c r="CA378" s="204"/>
      <c r="CB378" s="205"/>
      <c r="CC378" s="204"/>
      <c r="CD378" s="205"/>
      <c r="CE378" s="204"/>
      <c r="CF378" s="204"/>
      <c r="CG378" s="204"/>
      <c r="CH378" s="206"/>
      <c r="CI378" s="204"/>
      <c r="CJ378" s="204"/>
      <c r="CK378" s="204"/>
      <c r="CL378" s="204"/>
      <c r="CM378" s="204"/>
      <c r="CN378" s="206"/>
      <c r="CO378" s="204"/>
      <c r="CP378" s="204"/>
      <c r="CQ378" s="204"/>
      <c r="CR378" s="207"/>
      <c r="CS378" s="207"/>
      <c r="CT378" s="208"/>
      <c r="CU378" s="209"/>
      <c r="CV378" s="208"/>
      <c r="CW378" s="207"/>
      <c r="CX378" s="207"/>
      <c r="CY378" s="207"/>
    </row>
    <row r="379" spans="3:103">
      <c r="C379" s="192"/>
      <c r="D379" s="192"/>
      <c r="E379" s="192"/>
      <c r="F379" s="192"/>
      <c r="G379" s="193"/>
      <c r="H379" s="192"/>
      <c r="I379" s="192"/>
      <c r="J379" s="194"/>
      <c r="K379" s="195"/>
      <c r="L379" s="195"/>
      <c r="M379" s="196"/>
      <c r="N379" s="197"/>
      <c r="O379" s="196"/>
      <c r="P379" s="198"/>
      <c r="Q379" s="198"/>
      <c r="R379" s="199"/>
      <c r="S379" s="199"/>
      <c r="T379" s="198"/>
      <c r="U379" s="199"/>
      <c r="V379" s="199"/>
      <c r="W379" s="199"/>
      <c r="X379" s="198"/>
      <c r="Y379" s="200"/>
      <c r="Z379" s="198"/>
      <c r="AA379" s="198"/>
      <c r="AB379" s="199"/>
      <c r="AC379" s="199"/>
      <c r="AD379" s="201"/>
      <c r="AE379" s="202"/>
      <c r="AF379" s="202"/>
      <c r="AG379" s="203"/>
      <c r="AH379" s="203"/>
      <c r="AI379" s="203"/>
      <c r="AJ379" s="203"/>
      <c r="AK379" s="203"/>
      <c r="AL379" s="203"/>
      <c r="AM379" s="203"/>
      <c r="AN379" s="203"/>
      <c r="AO379" s="203"/>
      <c r="AP379" s="203"/>
      <c r="AQ379" s="203"/>
      <c r="AR379" s="203"/>
      <c r="AS379" s="203"/>
      <c r="AT379" s="203"/>
      <c r="AU379" s="203"/>
      <c r="AV379" s="203"/>
      <c r="AW379" s="203"/>
      <c r="AX379" s="203"/>
      <c r="AY379" s="203"/>
      <c r="AZ379" s="203"/>
      <c r="BA379" s="203"/>
      <c r="BB379" s="204"/>
      <c r="BC379" s="204"/>
      <c r="BD379" s="204"/>
      <c r="BE379" s="204"/>
      <c r="BF379" s="204"/>
      <c r="BG379" s="204"/>
      <c r="BH379" s="204"/>
      <c r="BI379" s="204"/>
      <c r="BJ379" s="204"/>
      <c r="BK379" s="204"/>
      <c r="BL379" s="204"/>
      <c r="BM379" s="204"/>
      <c r="BN379" s="204"/>
      <c r="BO379" s="204"/>
      <c r="BP379" s="204"/>
      <c r="BQ379" s="204"/>
      <c r="BR379" s="204"/>
      <c r="BS379" s="204"/>
      <c r="BT379" s="204"/>
      <c r="BU379" s="204"/>
      <c r="BV379" s="205"/>
      <c r="BW379" s="205"/>
      <c r="BX379" s="205"/>
      <c r="BY379" s="204"/>
      <c r="BZ379" s="204"/>
      <c r="CA379" s="204"/>
      <c r="CB379" s="205"/>
      <c r="CC379" s="204"/>
      <c r="CD379" s="205"/>
      <c r="CE379" s="204"/>
      <c r="CF379" s="204"/>
      <c r="CG379" s="204"/>
      <c r="CH379" s="206"/>
      <c r="CI379" s="204"/>
      <c r="CJ379" s="204"/>
      <c r="CK379" s="204"/>
      <c r="CL379" s="204"/>
      <c r="CM379" s="204"/>
      <c r="CN379" s="206"/>
      <c r="CO379" s="204"/>
      <c r="CP379" s="204"/>
      <c r="CQ379" s="204"/>
      <c r="CR379" s="207"/>
      <c r="CS379" s="207"/>
      <c r="CT379" s="208"/>
      <c r="CU379" s="209"/>
      <c r="CV379" s="208"/>
      <c r="CW379" s="207"/>
      <c r="CX379" s="207"/>
      <c r="CY379" s="207"/>
    </row>
    <row r="380" spans="3:103">
      <c r="C380" s="192"/>
      <c r="D380" s="192"/>
      <c r="E380" s="192"/>
      <c r="F380" s="192"/>
      <c r="G380" s="193"/>
      <c r="H380" s="192"/>
      <c r="I380" s="192"/>
      <c r="J380" s="194"/>
      <c r="K380" s="195"/>
      <c r="L380" s="195"/>
      <c r="M380" s="196"/>
      <c r="N380" s="197"/>
      <c r="O380" s="196"/>
      <c r="P380" s="198"/>
      <c r="Q380" s="198"/>
      <c r="R380" s="199"/>
      <c r="S380" s="199"/>
      <c r="T380" s="198"/>
      <c r="U380" s="199"/>
      <c r="V380" s="199"/>
      <c r="W380" s="199"/>
      <c r="X380" s="198"/>
      <c r="Y380" s="200"/>
      <c r="Z380" s="198"/>
      <c r="AA380" s="198"/>
      <c r="AB380" s="199"/>
      <c r="AC380" s="199"/>
      <c r="AD380" s="201"/>
      <c r="AE380" s="202"/>
      <c r="AF380" s="202"/>
      <c r="AG380" s="203"/>
      <c r="AH380" s="203"/>
      <c r="AI380" s="203"/>
      <c r="AJ380" s="203"/>
      <c r="AK380" s="203"/>
      <c r="AL380" s="203"/>
      <c r="AM380" s="203"/>
      <c r="AN380" s="203"/>
      <c r="AO380" s="203"/>
      <c r="AP380" s="203"/>
      <c r="AQ380" s="203"/>
      <c r="AR380" s="203"/>
      <c r="AS380" s="203"/>
      <c r="AT380" s="203"/>
      <c r="AU380" s="203"/>
      <c r="AV380" s="203"/>
      <c r="AW380" s="203"/>
      <c r="AX380" s="203"/>
      <c r="AY380" s="203"/>
      <c r="AZ380" s="203"/>
      <c r="BA380" s="203"/>
      <c r="BB380" s="204"/>
      <c r="BC380" s="204"/>
      <c r="BD380" s="204"/>
      <c r="BE380" s="204"/>
      <c r="BF380" s="204"/>
      <c r="BG380" s="204"/>
      <c r="BH380" s="204"/>
      <c r="BI380" s="204"/>
      <c r="BJ380" s="204"/>
      <c r="BK380" s="204"/>
      <c r="BL380" s="204"/>
      <c r="BM380" s="204"/>
      <c r="BN380" s="204"/>
      <c r="BO380" s="204"/>
      <c r="BP380" s="204"/>
      <c r="BQ380" s="204"/>
      <c r="BR380" s="204"/>
      <c r="BS380" s="204"/>
      <c r="BT380" s="204"/>
      <c r="BU380" s="204"/>
      <c r="BV380" s="205"/>
      <c r="BW380" s="205"/>
      <c r="BX380" s="205"/>
      <c r="BY380" s="204"/>
      <c r="BZ380" s="204"/>
      <c r="CA380" s="204"/>
      <c r="CB380" s="205"/>
      <c r="CC380" s="204"/>
      <c r="CD380" s="205"/>
      <c r="CE380" s="204"/>
      <c r="CF380" s="204"/>
      <c r="CG380" s="204"/>
      <c r="CH380" s="206"/>
      <c r="CI380" s="204"/>
      <c r="CJ380" s="204"/>
      <c r="CK380" s="204"/>
      <c r="CL380" s="204"/>
      <c r="CM380" s="204"/>
      <c r="CN380" s="206"/>
      <c r="CO380" s="204"/>
      <c r="CP380" s="204"/>
      <c r="CQ380" s="204"/>
      <c r="CR380" s="207"/>
      <c r="CS380" s="207"/>
      <c r="CT380" s="208"/>
      <c r="CU380" s="209"/>
      <c r="CV380" s="208"/>
      <c r="CW380" s="207"/>
      <c r="CX380" s="207"/>
      <c r="CY380" s="207"/>
    </row>
    <row r="381" spans="3:103">
      <c r="C381" s="192"/>
      <c r="D381" s="192"/>
      <c r="E381" s="192"/>
      <c r="F381" s="192"/>
      <c r="G381" s="193"/>
      <c r="H381" s="192"/>
      <c r="I381" s="192"/>
      <c r="J381" s="194"/>
      <c r="K381" s="195"/>
      <c r="L381" s="195"/>
      <c r="M381" s="196"/>
      <c r="N381" s="197"/>
      <c r="O381" s="196"/>
      <c r="P381" s="198"/>
      <c r="Q381" s="198"/>
      <c r="R381" s="199"/>
      <c r="S381" s="199"/>
      <c r="T381" s="198"/>
      <c r="U381" s="199"/>
      <c r="V381" s="199"/>
      <c r="W381" s="199"/>
      <c r="X381" s="198"/>
      <c r="Y381" s="200"/>
      <c r="Z381" s="198"/>
      <c r="AA381" s="198"/>
      <c r="AB381" s="199"/>
      <c r="AC381" s="199"/>
      <c r="AD381" s="201"/>
      <c r="AE381" s="202"/>
      <c r="AF381" s="202"/>
      <c r="AG381" s="203"/>
      <c r="AH381" s="203"/>
      <c r="AI381" s="203"/>
      <c r="AJ381" s="203"/>
      <c r="AK381" s="203"/>
      <c r="AL381" s="203"/>
      <c r="AM381" s="203"/>
      <c r="AN381" s="203"/>
      <c r="AO381" s="203"/>
      <c r="AP381" s="203"/>
      <c r="AQ381" s="203"/>
      <c r="AR381" s="203"/>
      <c r="AS381" s="203"/>
      <c r="AT381" s="203"/>
      <c r="AU381" s="203"/>
      <c r="AV381" s="203"/>
      <c r="AW381" s="203"/>
      <c r="AX381" s="203"/>
      <c r="AY381" s="203"/>
      <c r="AZ381" s="203"/>
      <c r="BA381" s="203"/>
      <c r="BB381" s="204"/>
      <c r="BC381" s="204"/>
      <c r="BD381" s="204"/>
      <c r="BE381" s="204"/>
      <c r="BF381" s="204"/>
      <c r="BG381" s="204"/>
      <c r="BH381" s="204"/>
      <c r="BI381" s="204"/>
      <c r="BJ381" s="204"/>
      <c r="BK381" s="204"/>
      <c r="BL381" s="204"/>
      <c r="BM381" s="204"/>
      <c r="BN381" s="204"/>
      <c r="BO381" s="204"/>
      <c r="BP381" s="204"/>
      <c r="BQ381" s="204"/>
      <c r="BR381" s="204"/>
      <c r="BS381" s="204"/>
      <c r="BT381" s="204"/>
      <c r="BU381" s="204"/>
      <c r="BV381" s="205"/>
      <c r="BW381" s="205"/>
      <c r="BX381" s="205"/>
      <c r="BY381" s="204"/>
      <c r="BZ381" s="204"/>
      <c r="CA381" s="204"/>
      <c r="CB381" s="205"/>
      <c r="CC381" s="204"/>
      <c r="CD381" s="205"/>
      <c r="CE381" s="204"/>
      <c r="CF381" s="204"/>
      <c r="CG381" s="204"/>
      <c r="CH381" s="206"/>
      <c r="CI381" s="204"/>
      <c r="CJ381" s="204"/>
      <c r="CK381" s="204"/>
      <c r="CL381" s="204"/>
      <c r="CM381" s="204"/>
      <c r="CN381" s="206"/>
      <c r="CO381" s="204"/>
      <c r="CP381" s="204"/>
      <c r="CQ381" s="204"/>
      <c r="CR381" s="207"/>
      <c r="CS381" s="207"/>
      <c r="CT381" s="208"/>
      <c r="CU381" s="209"/>
      <c r="CV381" s="208"/>
      <c r="CW381" s="207"/>
      <c r="CX381" s="207"/>
      <c r="CY381" s="207"/>
    </row>
    <row r="382" spans="3:103">
      <c r="C382" s="192"/>
      <c r="D382" s="192"/>
      <c r="E382" s="192"/>
      <c r="F382" s="192"/>
      <c r="G382" s="193"/>
      <c r="H382" s="192"/>
      <c r="I382" s="192"/>
      <c r="J382" s="194"/>
      <c r="K382" s="195"/>
      <c r="L382" s="195"/>
      <c r="M382" s="196"/>
      <c r="N382" s="197"/>
      <c r="O382" s="196"/>
      <c r="P382" s="198"/>
      <c r="Q382" s="198"/>
      <c r="R382" s="199"/>
      <c r="S382" s="199"/>
      <c r="T382" s="198"/>
      <c r="U382" s="199"/>
      <c r="V382" s="199"/>
      <c r="W382" s="199"/>
      <c r="X382" s="198"/>
      <c r="Y382" s="200"/>
      <c r="Z382" s="198"/>
      <c r="AA382" s="198"/>
      <c r="AB382" s="199"/>
      <c r="AC382" s="199"/>
      <c r="AD382" s="201"/>
      <c r="AE382" s="202"/>
      <c r="AF382" s="202"/>
      <c r="AG382" s="203"/>
      <c r="AH382" s="203"/>
      <c r="AI382" s="203"/>
      <c r="AJ382" s="203"/>
      <c r="AK382" s="203"/>
      <c r="AL382" s="203"/>
      <c r="AM382" s="203"/>
      <c r="AN382" s="203"/>
      <c r="AO382" s="203"/>
      <c r="AP382" s="203"/>
      <c r="AQ382" s="203"/>
      <c r="AR382" s="203"/>
      <c r="AS382" s="203"/>
      <c r="AT382" s="203"/>
      <c r="AU382" s="203"/>
      <c r="AV382" s="203"/>
      <c r="AW382" s="203"/>
      <c r="AX382" s="203"/>
      <c r="AY382" s="203"/>
      <c r="AZ382" s="203"/>
      <c r="BA382" s="203"/>
      <c r="BB382" s="204"/>
      <c r="BC382" s="204"/>
      <c r="BD382" s="204"/>
      <c r="BE382" s="204"/>
      <c r="BF382" s="204"/>
      <c r="BG382" s="204"/>
      <c r="BH382" s="204"/>
      <c r="BI382" s="204"/>
      <c r="BJ382" s="204"/>
      <c r="BK382" s="204"/>
      <c r="BL382" s="204"/>
      <c r="BM382" s="204"/>
      <c r="BN382" s="204"/>
      <c r="BO382" s="204"/>
      <c r="BP382" s="204"/>
      <c r="BQ382" s="204"/>
      <c r="BR382" s="204"/>
      <c r="BS382" s="204"/>
      <c r="BT382" s="204"/>
      <c r="BU382" s="204"/>
      <c r="BV382" s="205"/>
      <c r="BW382" s="205"/>
      <c r="BX382" s="205"/>
      <c r="BY382" s="204"/>
      <c r="BZ382" s="204"/>
      <c r="CA382" s="204"/>
      <c r="CB382" s="205"/>
      <c r="CC382" s="204"/>
      <c r="CD382" s="205"/>
      <c r="CE382" s="204"/>
      <c r="CF382" s="204"/>
      <c r="CG382" s="204"/>
      <c r="CH382" s="206"/>
      <c r="CI382" s="204"/>
      <c r="CJ382" s="204"/>
      <c r="CK382" s="204"/>
      <c r="CL382" s="204"/>
      <c r="CM382" s="204"/>
      <c r="CN382" s="206"/>
      <c r="CO382" s="204"/>
      <c r="CP382" s="204"/>
      <c r="CQ382" s="204"/>
      <c r="CR382" s="207"/>
      <c r="CS382" s="207"/>
      <c r="CT382" s="208"/>
      <c r="CU382" s="209"/>
      <c r="CV382" s="208"/>
      <c r="CW382" s="207"/>
      <c r="CX382" s="207"/>
      <c r="CY382" s="207"/>
    </row>
    <row r="383" spans="3:103">
      <c r="C383" s="192"/>
      <c r="D383" s="192"/>
      <c r="E383" s="192"/>
      <c r="F383" s="192"/>
      <c r="G383" s="193"/>
      <c r="H383" s="192"/>
      <c r="I383" s="192"/>
      <c r="J383" s="194"/>
      <c r="K383" s="195"/>
      <c r="L383" s="195"/>
      <c r="M383" s="196"/>
      <c r="N383" s="197"/>
      <c r="O383" s="196"/>
      <c r="P383" s="198"/>
      <c r="Q383" s="198"/>
      <c r="R383" s="199"/>
      <c r="S383" s="199"/>
      <c r="T383" s="198"/>
      <c r="U383" s="199"/>
      <c r="V383" s="199"/>
      <c r="W383" s="199"/>
      <c r="X383" s="198"/>
      <c r="Y383" s="200"/>
      <c r="Z383" s="198"/>
      <c r="AA383" s="198"/>
      <c r="AB383" s="199"/>
      <c r="AC383" s="199"/>
      <c r="AD383" s="201"/>
      <c r="AE383" s="202"/>
      <c r="AF383" s="202"/>
      <c r="AG383" s="203"/>
      <c r="AH383" s="203"/>
      <c r="AI383" s="203"/>
      <c r="AJ383" s="203"/>
      <c r="AK383" s="203"/>
      <c r="AL383" s="203"/>
      <c r="AM383" s="203"/>
      <c r="AN383" s="203"/>
      <c r="AO383" s="203"/>
      <c r="AP383" s="203"/>
      <c r="AQ383" s="203"/>
      <c r="AR383" s="203"/>
      <c r="AS383" s="203"/>
      <c r="AT383" s="203"/>
      <c r="AU383" s="203"/>
      <c r="AV383" s="203"/>
      <c r="AW383" s="203"/>
      <c r="AX383" s="203"/>
      <c r="AY383" s="203"/>
      <c r="AZ383" s="203"/>
      <c r="BA383" s="203"/>
      <c r="BB383" s="204"/>
      <c r="BC383" s="204"/>
      <c r="BD383" s="204"/>
      <c r="BE383" s="204"/>
      <c r="BF383" s="204"/>
      <c r="BG383" s="204"/>
      <c r="BH383" s="204"/>
      <c r="BI383" s="204"/>
      <c r="BJ383" s="204"/>
      <c r="BK383" s="204"/>
      <c r="BL383" s="204"/>
      <c r="BM383" s="204"/>
      <c r="BN383" s="204"/>
      <c r="BO383" s="204"/>
      <c r="BP383" s="204"/>
      <c r="BQ383" s="204"/>
      <c r="BR383" s="204"/>
      <c r="BS383" s="204"/>
      <c r="BT383" s="204"/>
      <c r="BU383" s="204"/>
      <c r="BV383" s="205"/>
      <c r="BW383" s="205"/>
      <c r="BX383" s="205"/>
      <c r="BY383" s="204"/>
      <c r="BZ383" s="204"/>
      <c r="CA383" s="204"/>
      <c r="CB383" s="205"/>
      <c r="CC383" s="204"/>
      <c r="CD383" s="205"/>
      <c r="CE383" s="204"/>
      <c r="CF383" s="204"/>
      <c r="CG383" s="204"/>
      <c r="CH383" s="206"/>
      <c r="CI383" s="204"/>
      <c r="CJ383" s="204"/>
      <c r="CK383" s="204"/>
      <c r="CL383" s="204"/>
      <c r="CM383" s="204"/>
      <c r="CN383" s="206"/>
      <c r="CO383" s="204"/>
      <c r="CP383" s="204"/>
      <c r="CQ383" s="204"/>
      <c r="CR383" s="207"/>
      <c r="CS383" s="207"/>
      <c r="CT383" s="208"/>
      <c r="CU383" s="209"/>
      <c r="CV383" s="208"/>
      <c r="CW383" s="207"/>
      <c r="CX383" s="207"/>
      <c r="CY383" s="207"/>
    </row>
    <row r="384" spans="3:103">
      <c r="C384" s="192"/>
      <c r="D384" s="192"/>
      <c r="E384" s="192"/>
      <c r="F384" s="192"/>
      <c r="G384" s="193"/>
      <c r="H384" s="192"/>
      <c r="I384" s="192"/>
      <c r="J384" s="194"/>
      <c r="K384" s="195"/>
      <c r="L384" s="195"/>
      <c r="M384" s="196"/>
      <c r="N384" s="197"/>
      <c r="O384" s="196"/>
      <c r="P384" s="198"/>
      <c r="Q384" s="198"/>
      <c r="R384" s="199"/>
      <c r="S384" s="199"/>
      <c r="T384" s="198"/>
      <c r="U384" s="199"/>
      <c r="V384" s="199"/>
      <c r="W384" s="199"/>
      <c r="X384" s="198"/>
      <c r="Y384" s="200"/>
      <c r="Z384" s="198"/>
      <c r="AA384" s="198"/>
      <c r="AB384" s="199"/>
      <c r="AC384" s="199"/>
      <c r="AD384" s="201"/>
      <c r="AE384" s="202"/>
      <c r="AF384" s="202"/>
      <c r="AG384" s="203"/>
      <c r="AH384" s="203"/>
      <c r="AI384" s="203"/>
      <c r="AJ384" s="203"/>
      <c r="AK384" s="203"/>
      <c r="AL384" s="203"/>
      <c r="AM384" s="203"/>
      <c r="AN384" s="203"/>
      <c r="AO384" s="203"/>
      <c r="AP384" s="203"/>
      <c r="AQ384" s="203"/>
      <c r="AR384" s="203"/>
      <c r="AS384" s="203"/>
      <c r="AT384" s="203"/>
      <c r="AU384" s="203"/>
      <c r="AV384" s="203"/>
      <c r="AW384" s="203"/>
      <c r="AX384" s="203"/>
      <c r="AY384" s="203"/>
      <c r="AZ384" s="203"/>
      <c r="BA384" s="203"/>
      <c r="BB384" s="204"/>
      <c r="BC384" s="204"/>
      <c r="BD384" s="204"/>
      <c r="BE384" s="204"/>
      <c r="BF384" s="204"/>
      <c r="BG384" s="204"/>
      <c r="BH384" s="204"/>
      <c r="BI384" s="204"/>
      <c r="BJ384" s="204"/>
      <c r="BK384" s="204"/>
      <c r="BL384" s="204"/>
      <c r="BM384" s="204"/>
      <c r="BN384" s="204"/>
      <c r="BO384" s="204"/>
      <c r="BP384" s="204"/>
      <c r="BQ384" s="204"/>
      <c r="BR384" s="204"/>
      <c r="BS384" s="204"/>
      <c r="BT384" s="204"/>
      <c r="BU384" s="204"/>
      <c r="BV384" s="205"/>
      <c r="BW384" s="205"/>
      <c r="BX384" s="205"/>
      <c r="BY384" s="204"/>
      <c r="BZ384" s="204"/>
      <c r="CA384" s="204"/>
      <c r="CB384" s="205"/>
      <c r="CC384" s="204"/>
      <c r="CD384" s="205"/>
      <c r="CE384" s="204"/>
      <c r="CF384" s="204"/>
      <c r="CG384" s="204"/>
      <c r="CH384" s="206"/>
      <c r="CI384" s="204"/>
      <c r="CJ384" s="204"/>
      <c r="CK384" s="204"/>
      <c r="CL384" s="204"/>
      <c r="CM384" s="204"/>
      <c r="CN384" s="206"/>
      <c r="CO384" s="204"/>
      <c r="CP384" s="204"/>
      <c r="CQ384" s="204"/>
      <c r="CR384" s="207"/>
      <c r="CS384" s="207"/>
      <c r="CT384" s="208"/>
      <c r="CU384" s="209"/>
      <c r="CV384" s="208"/>
      <c r="CW384" s="207"/>
      <c r="CX384" s="207"/>
      <c r="CY384" s="207"/>
    </row>
    <row r="385" spans="3:103">
      <c r="C385" s="192"/>
      <c r="D385" s="192"/>
      <c r="E385" s="192"/>
      <c r="F385" s="192"/>
      <c r="G385" s="193"/>
      <c r="H385" s="192"/>
      <c r="I385" s="192"/>
      <c r="J385" s="194"/>
      <c r="K385" s="195"/>
      <c r="L385" s="195"/>
      <c r="M385" s="196"/>
      <c r="N385" s="197"/>
      <c r="O385" s="196"/>
      <c r="P385" s="198"/>
      <c r="Q385" s="198"/>
      <c r="R385" s="199"/>
      <c r="S385" s="199"/>
      <c r="T385" s="198"/>
      <c r="U385" s="199"/>
      <c r="V385" s="199"/>
      <c r="W385" s="199"/>
      <c r="X385" s="198"/>
      <c r="Y385" s="200"/>
      <c r="Z385" s="198"/>
      <c r="AA385" s="198"/>
      <c r="AB385" s="199"/>
      <c r="AC385" s="199"/>
      <c r="AD385" s="201"/>
      <c r="AE385" s="202"/>
      <c r="AF385" s="202"/>
      <c r="AG385" s="203"/>
      <c r="AH385" s="203"/>
      <c r="AI385" s="203"/>
      <c r="AJ385" s="203"/>
      <c r="AK385" s="203"/>
      <c r="AL385" s="203"/>
      <c r="AM385" s="203"/>
      <c r="AN385" s="203"/>
      <c r="AO385" s="203"/>
      <c r="AP385" s="203"/>
      <c r="AQ385" s="203"/>
      <c r="AR385" s="203"/>
      <c r="AS385" s="203"/>
      <c r="AT385" s="203"/>
      <c r="AU385" s="203"/>
      <c r="AV385" s="203"/>
      <c r="AW385" s="203"/>
      <c r="AX385" s="203"/>
      <c r="AY385" s="203"/>
      <c r="AZ385" s="203"/>
      <c r="BA385" s="203"/>
      <c r="BB385" s="204"/>
      <c r="BC385" s="204"/>
      <c r="BD385" s="204"/>
      <c r="BE385" s="204"/>
      <c r="BF385" s="204"/>
      <c r="BG385" s="204"/>
      <c r="BH385" s="204"/>
      <c r="BI385" s="204"/>
      <c r="BJ385" s="204"/>
      <c r="BK385" s="204"/>
      <c r="BL385" s="204"/>
      <c r="BM385" s="204"/>
      <c r="BN385" s="204"/>
      <c r="BO385" s="204"/>
      <c r="BP385" s="204"/>
      <c r="BQ385" s="204"/>
      <c r="BR385" s="204"/>
      <c r="BS385" s="204"/>
      <c r="BT385" s="204"/>
      <c r="BU385" s="204"/>
      <c r="BV385" s="205"/>
      <c r="BW385" s="205"/>
      <c r="BX385" s="205"/>
      <c r="BY385" s="204"/>
      <c r="BZ385" s="204"/>
      <c r="CA385" s="204"/>
      <c r="CB385" s="205"/>
      <c r="CC385" s="204"/>
      <c r="CD385" s="205"/>
      <c r="CE385" s="204"/>
      <c r="CF385" s="204"/>
      <c r="CG385" s="204"/>
      <c r="CH385" s="206"/>
      <c r="CI385" s="204"/>
      <c r="CJ385" s="204"/>
      <c r="CK385" s="204"/>
      <c r="CL385" s="204"/>
      <c r="CM385" s="204"/>
      <c r="CN385" s="206"/>
      <c r="CO385" s="204"/>
      <c r="CP385" s="204"/>
      <c r="CQ385" s="204"/>
      <c r="CR385" s="207"/>
      <c r="CS385" s="207"/>
      <c r="CT385" s="208"/>
      <c r="CU385" s="209"/>
      <c r="CV385" s="208"/>
      <c r="CW385" s="207"/>
      <c r="CX385" s="207"/>
      <c r="CY385" s="207"/>
    </row>
    <row r="386" spans="3:103">
      <c r="C386" s="192"/>
      <c r="D386" s="192"/>
      <c r="E386" s="192"/>
      <c r="F386" s="192"/>
      <c r="G386" s="193"/>
      <c r="H386" s="192"/>
      <c r="I386" s="192"/>
      <c r="J386" s="194"/>
      <c r="K386" s="195"/>
      <c r="L386" s="195"/>
      <c r="M386" s="196"/>
      <c r="N386" s="197"/>
      <c r="O386" s="196"/>
      <c r="P386" s="198"/>
      <c r="Q386" s="198"/>
      <c r="R386" s="199"/>
      <c r="S386" s="199"/>
      <c r="T386" s="198"/>
      <c r="U386" s="199"/>
      <c r="V386" s="199"/>
      <c r="W386" s="199"/>
      <c r="X386" s="198"/>
      <c r="Y386" s="200"/>
      <c r="Z386" s="198"/>
      <c r="AA386" s="198"/>
      <c r="AB386" s="199"/>
      <c r="AC386" s="199"/>
      <c r="AD386" s="201"/>
      <c r="AE386" s="202"/>
      <c r="AF386" s="202"/>
      <c r="AG386" s="203"/>
      <c r="AH386" s="203"/>
      <c r="AI386" s="203"/>
      <c r="AJ386" s="203"/>
      <c r="AK386" s="203"/>
      <c r="AL386" s="203"/>
      <c r="AM386" s="203"/>
      <c r="AN386" s="203"/>
      <c r="AO386" s="203"/>
      <c r="AP386" s="203"/>
      <c r="AQ386" s="203"/>
      <c r="AR386" s="203"/>
      <c r="AS386" s="203"/>
      <c r="AT386" s="203"/>
      <c r="AU386" s="203"/>
      <c r="AV386" s="203"/>
      <c r="AW386" s="203"/>
      <c r="AX386" s="203"/>
      <c r="AY386" s="203"/>
      <c r="AZ386" s="203"/>
      <c r="BA386" s="203"/>
      <c r="BB386" s="204"/>
      <c r="BC386" s="204"/>
      <c r="BD386" s="204"/>
      <c r="BE386" s="204"/>
      <c r="BF386" s="204"/>
      <c r="BG386" s="204"/>
      <c r="BH386" s="204"/>
      <c r="BI386" s="204"/>
      <c r="BJ386" s="204"/>
      <c r="BK386" s="204"/>
      <c r="BL386" s="204"/>
      <c r="BM386" s="204"/>
      <c r="BN386" s="204"/>
      <c r="BO386" s="204"/>
      <c r="BP386" s="204"/>
      <c r="BQ386" s="204"/>
      <c r="BR386" s="204"/>
      <c r="BS386" s="204"/>
      <c r="BT386" s="204"/>
      <c r="BU386" s="204"/>
      <c r="BV386" s="205"/>
      <c r="BW386" s="205"/>
      <c r="BX386" s="205"/>
      <c r="BY386" s="204"/>
      <c r="BZ386" s="204"/>
      <c r="CA386" s="204"/>
      <c r="CB386" s="205"/>
      <c r="CC386" s="204"/>
      <c r="CD386" s="205"/>
      <c r="CE386" s="204"/>
      <c r="CF386" s="204"/>
      <c r="CG386" s="204"/>
      <c r="CH386" s="206"/>
      <c r="CI386" s="204"/>
      <c r="CJ386" s="204"/>
      <c r="CK386" s="204"/>
      <c r="CL386" s="204"/>
      <c r="CM386" s="204"/>
      <c r="CN386" s="206"/>
      <c r="CO386" s="204"/>
      <c r="CP386" s="204"/>
      <c r="CQ386" s="204"/>
      <c r="CR386" s="207"/>
      <c r="CS386" s="207"/>
      <c r="CT386" s="208"/>
      <c r="CU386" s="209"/>
      <c r="CV386" s="208"/>
      <c r="CW386" s="207"/>
      <c r="CX386" s="207"/>
      <c r="CY386" s="207"/>
    </row>
    <row r="387" spans="3:103">
      <c r="C387" s="192"/>
      <c r="D387" s="192"/>
      <c r="E387" s="192"/>
      <c r="F387" s="192"/>
      <c r="G387" s="193"/>
      <c r="H387" s="192"/>
      <c r="I387" s="192"/>
      <c r="J387" s="194"/>
      <c r="K387" s="195"/>
      <c r="L387" s="195"/>
      <c r="M387" s="196"/>
      <c r="N387" s="197"/>
      <c r="O387" s="196"/>
      <c r="P387" s="198"/>
      <c r="Q387" s="198"/>
      <c r="R387" s="199"/>
      <c r="S387" s="199"/>
      <c r="T387" s="198"/>
      <c r="U387" s="199"/>
      <c r="V387" s="199"/>
      <c r="W387" s="199"/>
      <c r="X387" s="198"/>
      <c r="Y387" s="200"/>
      <c r="Z387" s="198"/>
      <c r="AA387" s="198"/>
      <c r="AB387" s="199"/>
      <c r="AC387" s="199"/>
      <c r="AD387" s="201"/>
      <c r="AE387" s="202"/>
      <c r="AF387" s="202"/>
      <c r="AG387" s="203"/>
      <c r="AH387" s="203"/>
      <c r="AI387" s="203"/>
      <c r="AJ387" s="203"/>
      <c r="AK387" s="203"/>
      <c r="AL387" s="203"/>
      <c r="AM387" s="203"/>
      <c r="AN387" s="203"/>
      <c r="AO387" s="203"/>
      <c r="AP387" s="203"/>
      <c r="AQ387" s="203"/>
      <c r="AR387" s="203"/>
      <c r="AS387" s="203"/>
      <c r="AT387" s="203"/>
      <c r="AU387" s="203"/>
      <c r="AV387" s="203"/>
      <c r="AW387" s="203"/>
      <c r="AX387" s="203"/>
      <c r="AY387" s="203"/>
      <c r="AZ387" s="203"/>
      <c r="BA387" s="203"/>
      <c r="BB387" s="204"/>
      <c r="BC387" s="204"/>
      <c r="BD387" s="204"/>
      <c r="BE387" s="204"/>
      <c r="BF387" s="204"/>
      <c r="BG387" s="204"/>
      <c r="BH387" s="204"/>
      <c r="BI387" s="204"/>
      <c r="BJ387" s="204"/>
      <c r="BK387" s="204"/>
      <c r="BL387" s="204"/>
      <c r="BM387" s="204"/>
      <c r="BN387" s="204"/>
      <c r="BO387" s="204"/>
      <c r="BP387" s="204"/>
      <c r="BQ387" s="204"/>
      <c r="BR387" s="204"/>
      <c r="BS387" s="204"/>
      <c r="BT387" s="204"/>
      <c r="BU387" s="204"/>
      <c r="BV387" s="205"/>
      <c r="BW387" s="205"/>
      <c r="BX387" s="205"/>
      <c r="BY387" s="204"/>
      <c r="BZ387" s="204"/>
      <c r="CA387" s="204"/>
      <c r="CB387" s="205"/>
      <c r="CC387" s="204"/>
      <c r="CD387" s="205"/>
      <c r="CE387" s="204"/>
      <c r="CF387" s="204"/>
      <c r="CG387" s="204"/>
      <c r="CH387" s="206"/>
      <c r="CI387" s="204"/>
      <c r="CJ387" s="204"/>
      <c r="CK387" s="204"/>
      <c r="CL387" s="204"/>
      <c r="CM387" s="204"/>
      <c r="CN387" s="206"/>
      <c r="CO387" s="204"/>
      <c r="CP387" s="204"/>
      <c r="CQ387" s="204"/>
      <c r="CR387" s="207"/>
      <c r="CS387" s="207"/>
      <c r="CT387" s="208"/>
      <c r="CU387" s="209"/>
      <c r="CV387" s="208"/>
      <c r="CW387" s="207"/>
      <c r="CX387" s="207"/>
      <c r="CY387" s="207"/>
    </row>
    <row r="388" spans="3:103">
      <c r="C388" s="192"/>
      <c r="D388" s="192"/>
      <c r="E388" s="192"/>
      <c r="F388" s="192"/>
      <c r="G388" s="193"/>
      <c r="H388" s="192"/>
      <c r="I388" s="192"/>
      <c r="J388" s="194"/>
      <c r="K388" s="195"/>
      <c r="L388" s="195"/>
      <c r="M388" s="196"/>
      <c r="N388" s="197"/>
      <c r="O388" s="196"/>
      <c r="P388" s="198"/>
      <c r="Q388" s="198"/>
      <c r="R388" s="199"/>
      <c r="S388" s="199"/>
      <c r="T388" s="198"/>
      <c r="U388" s="199"/>
      <c r="V388" s="199"/>
      <c r="W388" s="199"/>
      <c r="X388" s="198"/>
      <c r="Y388" s="200"/>
      <c r="Z388" s="198"/>
      <c r="AA388" s="198"/>
      <c r="AB388" s="199"/>
      <c r="AC388" s="199"/>
      <c r="AD388" s="201"/>
      <c r="AE388" s="202"/>
      <c r="AF388" s="202"/>
      <c r="AG388" s="203"/>
      <c r="AH388" s="203"/>
      <c r="AI388" s="203"/>
      <c r="AJ388" s="203"/>
      <c r="AK388" s="203"/>
      <c r="AL388" s="203"/>
      <c r="AM388" s="203"/>
      <c r="AN388" s="203"/>
      <c r="AO388" s="203"/>
      <c r="AP388" s="203"/>
      <c r="AQ388" s="203"/>
      <c r="AR388" s="203"/>
      <c r="AS388" s="203"/>
      <c r="AT388" s="203"/>
      <c r="AU388" s="203"/>
      <c r="AV388" s="203"/>
      <c r="AW388" s="203"/>
      <c r="AX388" s="203"/>
      <c r="AY388" s="203"/>
      <c r="AZ388" s="203"/>
      <c r="BA388" s="203"/>
      <c r="BB388" s="204"/>
      <c r="BC388" s="204"/>
      <c r="BD388" s="204"/>
      <c r="BE388" s="204"/>
      <c r="BF388" s="204"/>
      <c r="BG388" s="204"/>
      <c r="BH388" s="204"/>
      <c r="BI388" s="204"/>
      <c r="BJ388" s="204"/>
      <c r="BK388" s="204"/>
      <c r="BL388" s="204"/>
      <c r="BM388" s="204"/>
      <c r="BN388" s="204"/>
      <c r="BO388" s="204"/>
      <c r="BP388" s="204"/>
      <c r="BQ388" s="204"/>
      <c r="BR388" s="204"/>
      <c r="BS388" s="204"/>
      <c r="BT388" s="204"/>
      <c r="BU388" s="204"/>
      <c r="BV388" s="205"/>
      <c r="BW388" s="205"/>
      <c r="BX388" s="205"/>
      <c r="BY388" s="204"/>
      <c r="BZ388" s="204"/>
      <c r="CA388" s="204"/>
      <c r="CB388" s="205"/>
      <c r="CC388" s="204"/>
      <c r="CD388" s="205"/>
      <c r="CE388" s="204"/>
      <c r="CF388" s="204"/>
      <c r="CG388" s="204"/>
      <c r="CH388" s="206"/>
      <c r="CI388" s="204"/>
      <c r="CJ388" s="204"/>
      <c r="CK388" s="204"/>
      <c r="CL388" s="204"/>
      <c r="CM388" s="204"/>
      <c r="CN388" s="206"/>
      <c r="CO388" s="204"/>
      <c r="CP388" s="204"/>
      <c r="CQ388" s="204"/>
      <c r="CR388" s="207"/>
      <c r="CS388" s="207"/>
      <c r="CT388" s="208"/>
      <c r="CU388" s="209"/>
      <c r="CV388" s="208"/>
      <c r="CW388" s="207"/>
      <c r="CX388" s="207"/>
      <c r="CY388" s="207"/>
    </row>
    <row r="389" spans="3:103">
      <c r="C389" s="192"/>
      <c r="D389" s="192"/>
      <c r="E389" s="192"/>
      <c r="F389" s="192"/>
      <c r="G389" s="193"/>
      <c r="H389" s="192"/>
      <c r="I389" s="192"/>
      <c r="J389" s="194"/>
      <c r="K389" s="195"/>
      <c r="L389" s="195"/>
      <c r="M389" s="196"/>
      <c r="N389" s="197"/>
      <c r="O389" s="196"/>
      <c r="P389" s="198"/>
      <c r="Q389" s="198"/>
      <c r="R389" s="199"/>
      <c r="S389" s="199"/>
      <c r="T389" s="198"/>
      <c r="U389" s="199"/>
      <c r="V389" s="199"/>
      <c r="W389" s="199"/>
      <c r="X389" s="198"/>
      <c r="Y389" s="200"/>
      <c r="Z389" s="198"/>
      <c r="AA389" s="198"/>
      <c r="AB389" s="199"/>
      <c r="AC389" s="199"/>
      <c r="AD389" s="201"/>
      <c r="AE389" s="202"/>
      <c r="AF389" s="202"/>
      <c r="AG389" s="203"/>
      <c r="AH389" s="203"/>
      <c r="AI389" s="203"/>
      <c r="AJ389" s="203"/>
      <c r="AK389" s="203"/>
      <c r="AL389" s="203"/>
      <c r="AM389" s="203"/>
      <c r="AN389" s="203"/>
      <c r="AO389" s="203"/>
      <c r="AP389" s="203"/>
      <c r="AQ389" s="203"/>
      <c r="AR389" s="203"/>
      <c r="AS389" s="203"/>
      <c r="AT389" s="203"/>
      <c r="AU389" s="203"/>
      <c r="AV389" s="203"/>
      <c r="AW389" s="203"/>
      <c r="AX389" s="203"/>
      <c r="AY389" s="203"/>
      <c r="AZ389" s="203"/>
      <c r="BA389" s="203"/>
      <c r="BB389" s="204"/>
      <c r="BC389" s="204"/>
      <c r="BD389" s="204"/>
      <c r="BE389" s="204"/>
      <c r="BF389" s="204"/>
      <c r="BG389" s="204"/>
      <c r="BH389" s="204"/>
      <c r="BI389" s="204"/>
      <c r="BJ389" s="204"/>
      <c r="BK389" s="204"/>
      <c r="BL389" s="204"/>
      <c r="BM389" s="204"/>
      <c r="BN389" s="204"/>
      <c r="BO389" s="204"/>
      <c r="BP389" s="204"/>
      <c r="BQ389" s="204"/>
      <c r="BR389" s="204"/>
      <c r="BS389" s="204"/>
      <c r="BT389" s="204"/>
      <c r="BU389" s="204"/>
      <c r="BV389" s="205"/>
      <c r="BW389" s="205"/>
      <c r="BX389" s="205"/>
      <c r="BY389" s="204"/>
      <c r="BZ389" s="204"/>
      <c r="CA389" s="204"/>
      <c r="CB389" s="205"/>
      <c r="CC389" s="204"/>
      <c r="CD389" s="205"/>
      <c r="CE389" s="204"/>
      <c r="CF389" s="204"/>
      <c r="CG389" s="204"/>
      <c r="CH389" s="206"/>
      <c r="CI389" s="204"/>
      <c r="CJ389" s="204"/>
      <c r="CK389" s="204"/>
      <c r="CL389" s="204"/>
      <c r="CM389" s="204"/>
      <c r="CN389" s="206"/>
      <c r="CO389" s="204"/>
      <c r="CP389" s="204"/>
      <c r="CQ389" s="204"/>
      <c r="CR389" s="207"/>
      <c r="CS389" s="207"/>
      <c r="CT389" s="208"/>
      <c r="CU389" s="209"/>
      <c r="CV389" s="208"/>
      <c r="CW389" s="207"/>
      <c r="CX389" s="207"/>
      <c r="CY389" s="207"/>
    </row>
    <row r="390" spans="3:103">
      <c r="C390" s="192"/>
      <c r="D390" s="192"/>
      <c r="E390" s="192"/>
      <c r="F390" s="192"/>
      <c r="G390" s="193"/>
      <c r="H390" s="192"/>
      <c r="I390" s="192"/>
      <c r="J390" s="194"/>
      <c r="K390" s="195"/>
      <c r="L390" s="195"/>
      <c r="M390" s="196"/>
      <c r="N390" s="197"/>
      <c r="O390" s="196"/>
      <c r="P390" s="198"/>
      <c r="Q390" s="198"/>
      <c r="R390" s="199"/>
      <c r="S390" s="199"/>
      <c r="T390" s="198"/>
      <c r="U390" s="199"/>
      <c r="V390" s="199"/>
      <c r="W390" s="199"/>
      <c r="X390" s="198"/>
      <c r="Y390" s="200"/>
      <c r="Z390" s="198"/>
      <c r="AA390" s="198"/>
      <c r="AB390" s="199"/>
      <c r="AC390" s="199"/>
      <c r="AD390" s="201"/>
      <c r="AE390" s="202"/>
      <c r="AF390" s="202"/>
      <c r="AG390" s="203"/>
      <c r="AH390" s="203"/>
      <c r="AI390" s="203"/>
      <c r="AJ390" s="203"/>
      <c r="AK390" s="203"/>
      <c r="AL390" s="203"/>
      <c r="AM390" s="203"/>
      <c r="AN390" s="203"/>
      <c r="AO390" s="203"/>
      <c r="AP390" s="203"/>
      <c r="AQ390" s="203"/>
      <c r="AR390" s="203"/>
      <c r="AS390" s="203"/>
      <c r="AT390" s="203"/>
      <c r="AU390" s="203"/>
      <c r="AV390" s="203"/>
      <c r="AW390" s="203"/>
      <c r="AX390" s="203"/>
      <c r="AY390" s="203"/>
      <c r="AZ390" s="203"/>
      <c r="BA390" s="203"/>
      <c r="BB390" s="204"/>
      <c r="BC390" s="204"/>
      <c r="BD390" s="204"/>
      <c r="BE390" s="204"/>
      <c r="BF390" s="204"/>
      <c r="BG390" s="204"/>
      <c r="BH390" s="204"/>
      <c r="BI390" s="204"/>
      <c r="BJ390" s="204"/>
      <c r="BK390" s="204"/>
      <c r="BL390" s="204"/>
      <c r="BM390" s="204"/>
      <c r="BN390" s="204"/>
      <c r="BO390" s="204"/>
      <c r="BP390" s="204"/>
      <c r="BQ390" s="204"/>
      <c r="BR390" s="204"/>
      <c r="BS390" s="204"/>
      <c r="BT390" s="204"/>
      <c r="BU390" s="204"/>
      <c r="BV390" s="205"/>
      <c r="BW390" s="205"/>
      <c r="BX390" s="205"/>
      <c r="BY390" s="204"/>
      <c r="BZ390" s="204"/>
      <c r="CA390" s="204"/>
      <c r="CB390" s="205"/>
      <c r="CC390" s="204"/>
      <c r="CD390" s="205"/>
      <c r="CE390" s="204"/>
      <c r="CF390" s="204"/>
      <c r="CG390" s="204"/>
      <c r="CH390" s="206"/>
      <c r="CI390" s="204"/>
      <c r="CJ390" s="204"/>
      <c r="CK390" s="204"/>
      <c r="CL390" s="204"/>
      <c r="CM390" s="204"/>
      <c r="CN390" s="206"/>
      <c r="CO390" s="204"/>
      <c r="CP390" s="204"/>
      <c r="CQ390" s="204"/>
      <c r="CR390" s="207"/>
      <c r="CS390" s="207"/>
      <c r="CT390" s="208"/>
      <c r="CU390" s="209"/>
      <c r="CV390" s="208"/>
      <c r="CW390" s="207"/>
      <c r="CX390" s="207"/>
      <c r="CY390" s="207"/>
    </row>
    <row r="391" spans="3:103">
      <c r="C391" s="192"/>
      <c r="D391" s="192"/>
      <c r="E391" s="192"/>
      <c r="F391" s="192"/>
      <c r="G391" s="193"/>
      <c r="H391" s="192"/>
      <c r="I391" s="192"/>
      <c r="J391" s="194"/>
      <c r="K391" s="195"/>
      <c r="L391" s="195"/>
      <c r="M391" s="196"/>
      <c r="N391" s="197"/>
      <c r="O391" s="196"/>
      <c r="P391" s="198"/>
      <c r="Q391" s="198"/>
      <c r="R391" s="199"/>
      <c r="S391" s="199"/>
      <c r="T391" s="198"/>
      <c r="U391" s="199"/>
      <c r="V391" s="199"/>
      <c r="W391" s="199"/>
      <c r="X391" s="198"/>
      <c r="Y391" s="200"/>
      <c r="Z391" s="198"/>
      <c r="AA391" s="198"/>
      <c r="AB391" s="199"/>
      <c r="AC391" s="199"/>
      <c r="AD391" s="201"/>
      <c r="AE391" s="202"/>
      <c r="AF391" s="202"/>
      <c r="AG391" s="203"/>
      <c r="AH391" s="203"/>
      <c r="AI391" s="203"/>
      <c r="AJ391" s="203"/>
      <c r="AK391" s="203"/>
      <c r="AL391" s="203"/>
      <c r="AM391" s="203"/>
      <c r="AN391" s="203"/>
      <c r="AO391" s="203"/>
      <c r="AP391" s="203"/>
      <c r="AQ391" s="203"/>
      <c r="AR391" s="203"/>
      <c r="AS391" s="203"/>
      <c r="AT391" s="203"/>
      <c r="AU391" s="203"/>
      <c r="AV391" s="203"/>
      <c r="AW391" s="203"/>
      <c r="AX391" s="203"/>
      <c r="AY391" s="203"/>
      <c r="AZ391" s="203"/>
      <c r="BA391" s="203"/>
      <c r="BB391" s="204"/>
      <c r="BC391" s="204"/>
      <c r="BD391" s="204"/>
      <c r="BE391" s="204"/>
      <c r="BF391" s="204"/>
      <c r="BG391" s="204"/>
      <c r="BH391" s="204"/>
      <c r="BI391" s="204"/>
      <c r="BJ391" s="204"/>
      <c r="BK391" s="204"/>
      <c r="BL391" s="204"/>
      <c r="BM391" s="204"/>
      <c r="BN391" s="204"/>
      <c r="BO391" s="204"/>
      <c r="BP391" s="204"/>
      <c r="BQ391" s="204"/>
      <c r="BR391" s="204"/>
      <c r="BS391" s="204"/>
      <c r="BT391" s="204"/>
      <c r="BU391" s="204"/>
      <c r="BV391" s="205"/>
      <c r="BW391" s="205"/>
      <c r="BX391" s="205"/>
      <c r="BY391" s="204"/>
      <c r="BZ391" s="204"/>
      <c r="CA391" s="204"/>
      <c r="CB391" s="205"/>
      <c r="CC391" s="204"/>
      <c r="CD391" s="205"/>
      <c r="CE391" s="204"/>
      <c r="CF391" s="204"/>
      <c r="CG391" s="204"/>
      <c r="CH391" s="206"/>
      <c r="CI391" s="204"/>
      <c r="CJ391" s="204"/>
      <c r="CK391" s="204"/>
      <c r="CL391" s="204"/>
      <c r="CM391" s="204"/>
      <c r="CN391" s="206"/>
      <c r="CO391" s="204"/>
      <c r="CP391" s="204"/>
      <c r="CQ391" s="204"/>
      <c r="CR391" s="207"/>
      <c r="CS391" s="207"/>
      <c r="CT391" s="208"/>
      <c r="CU391" s="209"/>
      <c r="CV391" s="208"/>
      <c r="CW391" s="207"/>
      <c r="CX391" s="207"/>
      <c r="CY391" s="207"/>
    </row>
    <row r="392" spans="3:103">
      <c r="C392" s="192"/>
      <c r="D392" s="192"/>
      <c r="E392" s="192"/>
      <c r="F392" s="192"/>
      <c r="G392" s="193"/>
      <c r="H392" s="192"/>
      <c r="I392" s="192"/>
      <c r="J392" s="194"/>
      <c r="K392" s="195"/>
      <c r="L392" s="195"/>
      <c r="M392" s="196"/>
      <c r="N392" s="197"/>
      <c r="O392" s="196"/>
      <c r="P392" s="198"/>
      <c r="Q392" s="198"/>
      <c r="R392" s="199"/>
      <c r="S392" s="199"/>
      <c r="T392" s="198"/>
      <c r="U392" s="199"/>
      <c r="V392" s="199"/>
      <c r="W392" s="199"/>
      <c r="X392" s="198"/>
      <c r="Y392" s="200"/>
      <c r="Z392" s="198"/>
      <c r="AA392" s="198"/>
      <c r="AB392" s="199"/>
      <c r="AC392" s="199"/>
      <c r="AD392" s="201"/>
      <c r="AE392" s="202"/>
      <c r="AF392" s="202"/>
      <c r="AG392" s="203"/>
      <c r="AH392" s="203"/>
      <c r="AI392" s="203"/>
      <c r="AJ392" s="203"/>
      <c r="AK392" s="203"/>
      <c r="AL392" s="203"/>
      <c r="AM392" s="203"/>
      <c r="AN392" s="203"/>
      <c r="AO392" s="203"/>
      <c r="AP392" s="203"/>
      <c r="AQ392" s="203"/>
      <c r="AR392" s="203"/>
      <c r="AS392" s="203"/>
      <c r="AT392" s="203"/>
      <c r="AU392" s="203"/>
      <c r="AV392" s="203"/>
      <c r="AW392" s="203"/>
      <c r="AX392" s="203"/>
      <c r="AY392" s="203"/>
      <c r="AZ392" s="203"/>
      <c r="BA392" s="203"/>
      <c r="BB392" s="204"/>
      <c r="BC392" s="204"/>
      <c r="BD392" s="204"/>
      <c r="BE392" s="204"/>
      <c r="BF392" s="204"/>
      <c r="BG392" s="204"/>
      <c r="BH392" s="204"/>
      <c r="BI392" s="204"/>
      <c r="BJ392" s="204"/>
      <c r="BK392" s="204"/>
      <c r="BL392" s="204"/>
      <c r="BM392" s="204"/>
      <c r="BN392" s="204"/>
      <c r="BO392" s="204"/>
      <c r="BP392" s="204"/>
      <c r="BQ392" s="204"/>
      <c r="BR392" s="204"/>
      <c r="BS392" s="204"/>
      <c r="BT392" s="204"/>
      <c r="BU392" s="204"/>
      <c r="BV392" s="205"/>
      <c r="BW392" s="205"/>
      <c r="BX392" s="205"/>
      <c r="BY392" s="204"/>
      <c r="BZ392" s="204"/>
      <c r="CA392" s="204"/>
      <c r="CB392" s="205"/>
      <c r="CC392" s="204"/>
      <c r="CD392" s="205"/>
      <c r="CE392" s="204"/>
      <c r="CF392" s="204"/>
      <c r="CG392" s="204"/>
      <c r="CH392" s="206"/>
      <c r="CI392" s="204"/>
      <c r="CJ392" s="204"/>
      <c r="CK392" s="204"/>
      <c r="CL392" s="204"/>
      <c r="CM392" s="204"/>
      <c r="CN392" s="206"/>
      <c r="CO392" s="204"/>
      <c r="CP392" s="204"/>
      <c r="CQ392" s="204"/>
      <c r="CR392" s="207"/>
      <c r="CS392" s="207"/>
      <c r="CT392" s="208"/>
      <c r="CU392" s="209"/>
      <c r="CV392" s="208"/>
      <c r="CW392" s="207"/>
      <c r="CX392" s="207"/>
      <c r="CY392" s="207"/>
    </row>
    <row r="393" spans="3:103">
      <c r="C393" s="192"/>
      <c r="D393" s="192"/>
      <c r="E393" s="192"/>
      <c r="F393" s="192"/>
      <c r="G393" s="193"/>
      <c r="H393" s="192"/>
      <c r="I393" s="192"/>
      <c r="J393" s="194"/>
      <c r="K393" s="195"/>
      <c r="L393" s="195"/>
      <c r="M393" s="196"/>
      <c r="N393" s="197"/>
      <c r="O393" s="196"/>
      <c r="P393" s="198"/>
      <c r="Q393" s="198"/>
      <c r="R393" s="199"/>
      <c r="S393" s="199"/>
      <c r="T393" s="198"/>
      <c r="U393" s="199"/>
      <c r="V393" s="199"/>
      <c r="W393" s="199"/>
      <c r="X393" s="198"/>
      <c r="Y393" s="200"/>
      <c r="Z393" s="198"/>
      <c r="AA393" s="198"/>
      <c r="AB393" s="199"/>
      <c r="AC393" s="199"/>
      <c r="AD393" s="201"/>
      <c r="AE393" s="202"/>
      <c r="AF393" s="202"/>
      <c r="AG393" s="203"/>
      <c r="AH393" s="203"/>
      <c r="AI393" s="203"/>
      <c r="AJ393" s="203"/>
      <c r="AK393" s="203"/>
      <c r="AL393" s="203"/>
      <c r="AM393" s="203"/>
      <c r="AN393" s="203"/>
      <c r="AO393" s="203"/>
      <c r="AP393" s="203"/>
      <c r="AQ393" s="203"/>
      <c r="AR393" s="203"/>
      <c r="AS393" s="203"/>
      <c r="AT393" s="203"/>
      <c r="AU393" s="203"/>
      <c r="AV393" s="203"/>
      <c r="AW393" s="203"/>
      <c r="AX393" s="203"/>
      <c r="AY393" s="203"/>
      <c r="AZ393" s="203"/>
      <c r="BA393" s="203"/>
      <c r="BB393" s="204"/>
      <c r="BC393" s="204"/>
      <c r="BD393" s="204"/>
      <c r="BE393" s="204"/>
      <c r="BF393" s="204"/>
      <c r="BG393" s="204"/>
      <c r="BH393" s="204"/>
      <c r="BI393" s="204"/>
      <c r="BJ393" s="204"/>
      <c r="BK393" s="204"/>
      <c r="BL393" s="204"/>
      <c r="BM393" s="204"/>
      <c r="BN393" s="204"/>
      <c r="BO393" s="204"/>
      <c r="BP393" s="204"/>
      <c r="BQ393" s="204"/>
      <c r="BR393" s="204"/>
      <c r="BS393" s="204"/>
      <c r="BT393" s="204"/>
      <c r="BU393" s="204"/>
      <c r="BV393" s="205"/>
      <c r="BW393" s="205"/>
      <c r="BX393" s="205"/>
      <c r="BY393" s="204"/>
      <c r="BZ393" s="204"/>
      <c r="CA393" s="204"/>
      <c r="CB393" s="205"/>
      <c r="CC393" s="204"/>
      <c r="CD393" s="205"/>
      <c r="CE393" s="204"/>
      <c r="CF393" s="204"/>
      <c r="CG393" s="204"/>
      <c r="CH393" s="206"/>
      <c r="CI393" s="204"/>
      <c r="CJ393" s="204"/>
      <c r="CK393" s="204"/>
      <c r="CL393" s="204"/>
      <c r="CM393" s="204"/>
      <c r="CN393" s="206"/>
      <c r="CO393" s="204"/>
      <c r="CP393" s="204"/>
      <c r="CQ393" s="204"/>
      <c r="CR393" s="207"/>
      <c r="CS393" s="207"/>
      <c r="CT393" s="208"/>
      <c r="CU393" s="209"/>
      <c r="CV393" s="208"/>
      <c r="CW393" s="207"/>
      <c r="CX393" s="207"/>
      <c r="CY393" s="207"/>
    </row>
    <row r="394" spans="3:103">
      <c r="C394" s="192"/>
      <c r="D394" s="192"/>
      <c r="E394" s="192"/>
      <c r="F394" s="192"/>
      <c r="G394" s="193"/>
      <c r="H394" s="192"/>
      <c r="I394" s="192"/>
      <c r="J394" s="194"/>
      <c r="K394" s="195"/>
      <c r="L394" s="195"/>
      <c r="M394" s="196"/>
      <c r="N394" s="197"/>
      <c r="O394" s="196"/>
      <c r="P394" s="198"/>
      <c r="Q394" s="198"/>
      <c r="R394" s="199"/>
      <c r="S394" s="199"/>
      <c r="T394" s="198"/>
      <c r="U394" s="199"/>
      <c r="V394" s="199"/>
      <c r="W394" s="199"/>
      <c r="X394" s="198"/>
      <c r="Y394" s="200"/>
      <c r="Z394" s="198"/>
      <c r="AA394" s="198"/>
      <c r="AB394" s="199"/>
      <c r="AC394" s="199"/>
      <c r="AD394" s="201"/>
      <c r="AE394" s="202"/>
      <c r="AF394" s="202"/>
      <c r="AG394" s="203"/>
      <c r="AH394" s="203"/>
      <c r="AI394" s="203"/>
      <c r="AJ394" s="203"/>
      <c r="AK394" s="203"/>
      <c r="AL394" s="203"/>
      <c r="AM394" s="203"/>
      <c r="AN394" s="203"/>
      <c r="AO394" s="203"/>
      <c r="AP394" s="203"/>
      <c r="AQ394" s="203"/>
      <c r="AR394" s="203"/>
      <c r="AS394" s="203"/>
      <c r="AT394" s="203"/>
      <c r="AU394" s="203"/>
      <c r="AV394" s="203"/>
      <c r="AW394" s="203"/>
      <c r="AX394" s="203"/>
      <c r="AY394" s="203"/>
      <c r="AZ394" s="203"/>
      <c r="BA394" s="203"/>
      <c r="BB394" s="204"/>
      <c r="BC394" s="204"/>
      <c r="BD394" s="204"/>
      <c r="BE394" s="204"/>
      <c r="BF394" s="204"/>
      <c r="BG394" s="204"/>
      <c r="BH394" s="204"/>
      <c r="BI394" s="204"/>
      <c r="BJ394" s="204"/>
      <c r="BK394" s="204"/>
      <c r="BL394" s="204"/>
      <c r="BM394" s="204"/>
      <c r="BN394" s="204"/>
      <c r="BO394" s="204"/>
      <c r="BP394" s="204"/>
      <c r="BQ394" s="204"/>
      <c r="BR394" s="204"/>
      <c r="BS394" s="204"/>
      <c r="BT394" s="204"/>
      <c r="BU394" s="204"/>
      <c r="BV394" s="205"/>
      <c r="BW394" s="205"/>
      <c r="BX394" s="205"/>
      <c r="BY394" s="204"/>
      <c r="BZ394" s="204"/>
      <c r="CA394" s="204"/>
      <c r="CB394" s="205"/>
      <c r="CC394" s="204"/>
      <c r="CD394" s="205"/>
      <c r="CE394" s="204"/>
      <c r="CF394" s="204"/>
      <c r="CG394" s="204"/>
      <c r="CH394" s="206"/>
      <c r="CI394" s="204"/>
      <c r="CJ394" s="204"/>
      <c r="CK394" s="204"/>
      <c r="CL394" s="204"/>
      <c r="CM394" s="204"/>
      <c r="CN394" s="206"/>
      <c r="CO394" s="204"/>
      <c r="CP394" s="204"/>
      <c r="CQ394" s="204"/>
      <c r="CR394" s="207"/>
      <c r="CS394" s="207"/>
      <c r="CT394" s="208"/>
      <c r="CU394" s="209"/>
      <c r="CV394" s="208"/>
      <c r="CW394" s="207"/>
      <c r="CX394" s="207"/>
      <c r="CY394" s="207"/>
    </row>
    <row r="395" spans="3:103">
      <c r="C395" s="192"/>
      <c r="D395" s="192"/>
      <c r="E395" s="192"/>
      <c r="F395" s="192"/>
      <c r="G395" s="193"/>
      <c r="H395" s="192"/>
      <c r="I395" s="192"/>
      <c r="J395" s="194"/>
      <c r="K395" s="195"/>
      <c r="L395" s="195"/>
      <c r="M395" s="196"/>
      <c r="N395" s="197"/>
      <c r="O395" s="196"/>
      <c r="P395" s="198"/>
      <c r="Q395" s="198"/>
      <c r="R395" s="199"/>
      <c r="S395" s="199"/>
      <c r="T395" s="198"/>
      <c r="U395" s="199"/>
      <c r="V395" s="199"/>
      <c r="W395" s="199"/>
      <c r="X395" s="198"/>
      <c r="Y395" s="200"/>
      <c r="Z395" s="198"/>
      <c r="AA395" s="198"/>
      <c r="AB395" s="199"/>
      <c r="AC395" s="199"/>
      <c r="AD395" s="201"/>
      <c r="AE395" s="202"/>
      <c r="AF395" s="202"/>
      <c r="AG395" s="203"/>
      <c r="AH395" s="203"/>
      <c r="AI395" s="203"/>
      <c r="AJ395" s="203"/>
      <c r="AK395" s="203"/>
      <c r="AL395" s="203"/>
      <c r="AM395" s="203"/>
      <c r="AN395" s="203"/>
      <c r="AO395" s="203"/>
      <c r="AP395" s="203"/>
      <c r="AQ395" s="203"/>
      <c r="AR395" s="203"/>
      <c r="AS395" s="203"/>
      <c r="AT395" s="203"/>
      <c r="AU395" s="203"/>
      <c r="AV395" s="203"/>
      <c r="AW395" s="203"/>
      <c r="AX395" s="203"/>
      <c r="AY395" s="203"/>
      <c r="AZ395" s="203"/>
      <c r="BA395" s="203"/>
      <c r="BB395" s="204"/>
      <c r="BC395" s="204"/>
      <c r="BD395" s="204"/>
      <c r="BE395" s="204"/>
      <c r="BF395" s="204"/>
      <c r="BG395" s="204"/>
      <c r="BH395" s="204"/>
      <c r="BI395" s="204"/>
      <c r="BJ395" s="204"/>
      <c r="BK395" s="204"/>
      <c r="BL395" s="204"/>
      <c r="BM395" s="204"/>
      <c r="BN395" s="204"/>
      <c r="BO395" s="204"/>
      <c r="BP395" s="204"/>
      <c r="BQ395" s="204"/>
      <c r="BR395" s="204"/>
      <c r="BS395" s="204"/>
      <c r="BT395" s="204"/>
      <c r="BU395" s="204"/>
      <c r="BV395" s="205"/>
      <c r="BW395" s="205"/>
      <c r="BX395" s="205"/>
      <c r="BY395" s="204"/>
      <c r="BZ395" s="204"/>
      <c r="CA395" s="204"/>
      <c r="CB395" s="205"/>
      <c r="CC395" s="204"/>
      <c r="CD395" s="205"/>
      <c r="CE395" s="204"/>
      <c r="CF395" s="204"/>
      <c r="CG395" s="204"/>
      <c r="CH395" s="206"/>
      <c r="CI395" s="204"/>
      <c r="CJ395" s="204"/>
      <c r="CK395" s="204"/>
      <c r="CL395" s="204"/>
      <c r="CM395" s="204"/>
      <c r="CN395" s="206"/>
      <c r="CO395" s="204"/>
      <c r="CP395" s="204"/>
      <c r="CQ395" s="204"/>
      <c r="CR395" s="207"/>
      <c r="CS395" s="207"/>
      <c r="CT395" s="208"/>
      <c r="CU395" s="209"/>
      <c r="CV395" s="208"/>
      <c r="CW395" s="207"/>
      <c r="CX395" s="207"/>
      <c r="CY395" s="207"/>
    </row>
    <row r="396" spans="3:103">
      <c r="C396" s="192"/>
      <c r="D396" s="192"/>
      <c r="E396" s="192"/>
      <c r="F396" s="192"/>
      <c r="G396" s="193"/>
      <c r="H396" s="192"/>
      <c r="I396" s="192"/>
      <c r="J396" s="194"/>
      <c r="K396" s="195"/>
      <c r="L396" s="195"/>
      <c r="M396" s="196"/>
      <c r="N396" s="197"/>
      <c r="O396" s="196"/>
      <c r="P396" s="198"/>
      <c r="Q396" s="198"/>
      <c r="R396" s="199"/>
      <c r="S396" s="199"/>
      <c r="T396" s="198"/>
      <c r="U396" s="199"/>
      <c r="V396" s="199"/>
      <c r="W396" s="199"/>
      <c r="X396" s="198"/>
      <c r="Y396" s="200"/>
      <c r="Z396" s="198"/>
      <c r="AA396" s="198"/>
      <c r="AB396" s="199"/>
      <c r="AC396" s="199"/>
      <c r="AD396" s="201"/>
      <c r="AE396" s="202"/>
      <c r="AF396" s="202"/>
      <c r="AG396" s="203"/>
      <c r="AH396" s="203"/>
      <c r="AI396" s="203"/>
      <c r="AJ396" s="203"/>
      <c r="AK396" s="203"/>
      <c r="AL396" s="203"/>
      <c r="AM396" s="203"/>
      <c r="AN396" s="203"/>
      <c r="AO396" s="203"/>
      <c r="AP396" s="203"/>
      <c r="AQ396" s="203"/>
      <c r="AR396" s="203"/>
      <c r="AS396" s="203"/>
      <c r="AT396" s="203"/>
      <c r="AU396" s="203"/>
      <c r="AV396" s="203"/>
      <c r="AW396" s="203"/>
      <c r="AX396" s="203"/>
      <c r="AY396" s="203"/>
      <c r="AZ396" s="203"/>
      <c r="BA396" s="203"/>
      <c r="BB396" s="204"/>
      <c r="BC396" s="204"/>
      <c r="BD396" s="204"/>
      <c r="BE396" s="204"/>
      <c r="BF396" s="204"/>
      <c r="BG396" s="204"/>
      <c r="BH396" s="204"/>
      <c r="BI396" s="204"/>
      <c r="BJ396" s="204"/>
      <c r="BK396" s="204"/>
      <c r="BL396" s="204"/>
      <c r="BM396" s="204"/>
      <c r="BN396" s="204"/>
      <c r="BO396" s="204"/>
      <c r="BP396" s="204"/>
      <c r="BQ396" s="204"/>
      <c r="BR396" s="204"/>
      <c r="BS396" s="204"/>
      <c r="BT396" s="204"/>
      <c r="BU396" s="204"/>
      <c r="BV396" s="205"/>
      <c r="BW396" s="205"/>
      <c r="BX396" s="205"/>
      <c r="BY396" s="204"/>
      <c r="BZ396" s="204"/>
      <c r="CA396" s="204"/>
      <c r="CB396" s="205"/>
      <c r="CC396" s="204"/>
      <c r="CD396" s="205"/>
      <c r="CE396" s="204"/>
      <c r="CF396" s="204"/>
      <c r="CG396" s="204"/>
      <c r="CH396" s="206"/>
      <c r="CI396" s="204"/>
      <c r="CJ396" s="204"/>
      <c r="CK396" s="204"/>
      <c r="CL396" s="204"/>
      <c r="CM396" s="204"/>
      <c r="CN396" s="206"/>
      <c r="CO396" s="204"/>
      <c r="CP396" s="204"/>
      <c r="CQ396" s="204"/>
      <c r="CR396" s="207"/>
      <c r="CS396" s="207"/>
      <c r="CT396" s="208"/>
      <c r="CU396" s="209"/>
      <c r="CV396" s="208"/>
      <c r="CW396" s="207"/>
      <c r="CX396" s="207"/>
      <c r="CY396" s="207"/>
    </row>
    <row r="397" spans="3:103">
      <c r="C397" s="192"/>
      <c r="D397" s="192"/>
      <c r="E397" s="192"/>
      <c r="F397" s="192"/>
      <c r="G397" s="193"/>
      <c r="H397" s="192"/>
      <c r="I397" s="192"/>
      <c r="J397" s="194"/>
      <c r="K397" s="195"/>
      <c r="L397" s="195"/>
      <c r="M397" s="196"/>
      <c r="N397" s="197"/>
      <c r="O397" s="196"/>
      <c r="P397" s="198"/>
      <c r="Q397" s="198"/>
      <c r="R397" s="199"/>
      <c r="S397" s="199"/>
      <c r="T397" s="198"/>
      <c r="U397" s="199"/>
      <c r="V397" s="199"/>
      <c r="W397" s="199"/>
      <c r="X397" s="198"/>
      <c r="Y397" s="200"/>
      <c r="Z397" s="198"/>
      <c r="AA397" s="198"/>
      <c r="AB397" s="199"/>
      <c r="AC397" s="199"/>
      <c r="AD397" s="201"/>
      <c r="AE397" s="202"/>
      <c r="AF397" s="202"/>
      <c r="AG397" s="203"/>
      <c r="AH397" s="203"/>
      <c r="AI397" s="203"/>
      <c r="AJ397" s="203"/>
      <c r="AK397" s="203"/>
      <c r="AL397" s="203"/>
      <c r="AM397" s="203"/>
      <c r="AN397" s="203"/>
      <c r="AO397" s="203"/>
      <c r="AP397" s="203"/>
      <c r="AQ397" s="203"/>
      <c r="AR397" s="203"/>
      <c r="AS397" s="203"/>
      <c r="AT397" s="203"/>
      <c r="AU397" s="203"/>
      <c r="AV397" s="203"/>
      <c r="AW397" s="203"/>
      <c r="AX397" s="203"/>
      <c r="AY397" s="203"/>
      <c r="AZ397" s="203"/>
      <c r="BA397" s="203"/>
      <c r="BB397" s="204"/>
      <c r="BC397" s="204"/>
      <c r="BD397" s="204"/>
      <c r="BE397" s="204"/>
      <c r="BF397" s="204"/>
      <c r="BG397" s="204"/>
      <c r="BH397" s="204"/>
      <c r="BI397" s="204"/>
      <c r="BJ397" s="204"/>
      <c r="BK397" s="204"/>
      <c r="BL397" s="204"/>
      <c r="BM397" s="204"/>
      <c r="BN397" s="204"/>
      <c r="BO397" s="204"/>
      <c r="BP397" s="204"/>
      <c r="BQ397" s="204"/>
      <c r="BR397" s="204"/>
      <c r="BS397" s="204"/>
      <c r="BT397" s="204"/>
      <c r="BU397" s="204"/>
      <c r="BV397" s="205"/>
      <c r="BW397" s="205"/>
      <c r="BX397" s="205"/>
      <c r="BY397" s="204"/>
      <c r="BZ397" s="204"/>
      <c r="CA397" s="204"/>
      <c r="CB397" s="205"/>
      <c r="CC397" s="204"/>
      <c r="CD397" s="205"/>
      <c r="CE397" s="204"/>
      <c r="CF397" s="204"/>
      <c r="CG397" s="204"/>
      <c r="CH397" s="206"/>
      <c r="CI397" s="204"/>
      <c r="CJ397" s="204"/>
      <c r="CK397" s="204"/>
      <c r="CL397" s="204"/>
      <c r="CM397" s="204"/>
      <c r="CN397" s="206"/>
      <c r="CO397" s="204"/>
      <c r="CP397" s="204"/>
      <c r="CQ397" s="204"/>
      <c r="CR397" s="207"/>
      <c r="CS397" s="207"/>
      <c r="CT397" s="208"/>
      <c r="CU397" s="209"/>
      <c r="CV397" s="208"/>
      <c r="CW397" s="207"/>
      <c r="CX397" s="207"/>
      <c r="CY397" s="207"/>
    </row>
    <row r="398" spans="3:103">
      <c r="C398" s="192"/>
      <c r="D398" s="192"/>
      <c r="E398" s="192"/>
      <c r="F398" s="192"/>
      <c r="G398" s="193"/>
      <c r="H398" s="192"/>
      <c r="I398" s="192"/>
      <c r="J398" s="194"/>
      <c r="K398" s="195"/>
      <c r="L398" s="195"/>
      <c r="M398" s="196"/>
      <c r="N398" s="197"/>
      <c r="O398" s="196"/>
      <c r="P398" s="198"/>
      <c r="Q398" s="198"/>
      <c r="R398" s="199"/>
      <c r="S398" s="199"/>
      <c r="T398" s="198"/>
      <c r="U398" s="199"/>
      <c r="V398" s="199"/>
      <c r="W398" s="199"/>
      <c r="X398" s="198"/>
      <c r="Y398" s="200"/>
      <c r="Z398" s="198"/>
      <c r="AA398" s="198"/>
      <c r="AB398" s="199"/>
      <c r="AC398" s="199"/>
      <c r="AD398" s="201"/>
      <c r="AE398" s="202"/>
      <c r="AF398" s="202"/>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c r="BA398" s="203"/>
      <c r="BB398" s="204"/>
      <c r="BC398" s="204"/>
      <c r="BD398" s="204"/>
      <c r="BE398" s="204"/>
      <c r="BF398" s="204"/>
      <c r="BG398" s="204"/>
      <c r="BH398" s="204"/>
      <c r="BI398" s="204"/>
      <c r="BJ398" s="204"/>
      <c r="BK398" s="204"/>
      <c r="BL398" s="204"/>
      <c r="BM398" s="204"/>
      <c r="BN398" s="204"/>
      <c r="BO398" s="204"/>
      <c r="BP398" s="204"/>
      <c r="BQ398" s="204"/>
      <c r="BR398" s="204"/>
      <c r="BS398" s="204"/>
      <c r="BT398" s="204"/>
      <c r="BU398" s="204"/>
      <c r="BV398" s="205"/>
      <c r="BW398" s="205"/>
      <c r="BX398" s="205"/>
      <c r="BY398" s="204"/>
      <c r="BZ398" s="204"/>
      <c r="CA398" s="204"/>
      <c r="CB398" s="205"/>
      <c r="CC398" s="204"/>
      <c r="CD398" s="205"/>
      <c r="CE398" s="204"/>
      <c r="CF398" s="204"/>
      <c r="CG398" s="204"/>
      <c r="CH398" s="206"/>
      <c r="CI398" s="204"/>
      <c r="CJ398" s="204"/>
      <c r="CK398" s="204"/>
      <c r="CL398" s="204"/>
      <c r="CM398" s="204"/>
      <c r="CN398" s="206"/>
      <c r="CO398" s="204"/>
      <c r="CP398" s="204"/>
      <c r="CQ398" s="204"/>
      <c r="CR398" s="207"/>
      <c r="CS398" s="207"/>
      <c r="CT398" s="208"/>
      <c r="CU398" s="209"/>
      <c r="CV398" s="208"/>
      <c r="CW398" s="207"/>
      <c r="CX398" s="207"/>
      <c r="CY398" s="207"/>
    </row>
    <row r="399" spans="3:103">
      <c r="C399" s="192"/>
      <c r="D399" s="192"/>
      <c r="E399" s="192"/>
      <c r="F399" s="192"/>
      <c r="G399" s="193"/>
      <c r="H399" s="192"/>
      <c r="I399" s="192"/>
      <c r="J399" s="194"/>
      <c r="K399" s="195"/>
      <c r="L399" s="195"/>
      <c r="M399" s="196"/>
      <c r="N399" s="197"/>
      <c r="O399" s="196"/>
      <c r="P399" s="198"/>
      <c r="Q399" s="198"/>
      <c r="R399" s="199"/>
      <c r="S399" s="199"/>
      <c r="T399" s="198"/>
      <c r="U399" s="199"/>
      <c r="V399" s="199"/>
      <c r="W399" s="199"/>
      <c r="X399" s="198"/>
      <c r="Y399" s="200"/>
      <c r="Z399" s="198"/>
      <c r="AA399" s="198"/>
      <c r="AB399" s="199"/>
      <c r="AC399" s="199"/>
      <c r="AD399" s="201"/>
      <c r="AE399" s="202"/>
      <c r="AF399" s="202"/>
      <c r="AG399" s="203"/>
      <c r="AH399" s="203"/>
      <c r="AI399" s="203"/>
      <c r="AJ399" s="203"/>
      <c r="AK399" s="203"/>
      <c r="AL399" s="203"/>
      <c r="AM399" s="203"/>
      <c r="AN399" s="203"/>
      <c r="AO399" s="203"/>
      <c r="AP399" s="203"/>
      <c r="AQ399" s="203"/>
      <c r="AR399" s="203"/>
      <c r="AS399" s="203"/>
      <c r="AT399" s="203"/>
      <c r="AU399" s="203"/>
      <c r="AV399" s="203"/>
      <c r="AW399" s="203"/>
      <c r="AX399" s="203"/>
      <c r="AY399" s="203"/>
      <c r="AZ399" s="203"/>
      <c r="BA399" s="203"/>
      <c r="BB399" s="204"/>
      <c r="BC399" s="204"/>
      <c r="BD399" s="204"/>
      <c r="BE399" s="204"/>
      <c r="BF399" s="204"/>
      <c r="BG399" s="204"/>
      <c r="BH399" s="204"/>
      <c r="BI399" s="204"/>
      <c r="BJ399" s="204"/>
      <c r="BK399" s="204"/>
      <c r="BL399" s="204"/>
      <c r="BM399" s="204"/>
      <c r="BN399" s="204"/>
      <c r="BO399" s="204"/>
      <c r="BP399" s="204"/>
      <c r="BQ399" s="204"/>
      <c r="BR399" s="204"/>
      <c r="BS399" s="204"/>
      <c r="BT399" s="204"/>
      <c r="BU399" s="204"/>
      <c r="BV399" s="205"/>
      <c r="BW399" s="205"/>
      <c r="BX399" s="205"/>
      <c r="BY399" s="204"/>
      <c r="BZ399" s="204"/>
      <c r="CA399" s="204"/>
      <c r="CB399" s="205"/>
      <c r="CC399" s="204"/>
      <c r="CD399" s="205"/>
      <c r="CE399" s="204"/>
      <c r="CF399" s="204"/>
      <c r="CG399" s="204"/>
      <c r="CH399" s="206"/>
      <c r="CI399" s="204"/>
      <c r="CJ399" s="204"/>
      <c r="CK399" s="204"/>
      <c r="CL399" s="204"/>
      <c r="CM399" s="204"/>
      <c r="CN399" s="206"/>
      <c r="CO399" s="204"/>
      <c r="CP399" s="204"/>
      <c r="CQ399" s="204"/>
      <c r="CR399" s="207"/>
      <c r="CS399" s="207"/>
      <c r="CT399" s="208"/>
      <c r="CU399" s="209"/>
      <c r="CV399" s="208"/>
      <c r="CW399" s="207"/>
      <c r="CX399" s="207"/>
      <c r="CY399" s="207"/>
    </row>
    <row r="400" spans="3:103">
      <c r="C400" s="192"/>
      <c r="D400" s="192"/>
      <c r="E400" s="192"/>
      <c r="F400" s="192"/>
      <c r="G400" s="193"/>
      <c r="H400" s="192"/>
      <c r="I400" s="192"/>
      <c r="J400" s="194"/>
      <c r="K400" s="195"/>
      <c r="L400" s="195"/>
      <c r="M400" s="196"/>
      <c r="N400" s="197"/>
      <c r="O400" s="196"/>
      <c r="P400" s="198"/>
      <c r="Q400" s="198"/>
      <c r="R400" s="199"/>
      <c r="S400" s="199"/>
      <c r="T400" s="198"/>
      <c r="U400" s="199"/>
      <c r="V400" s="199"/>
      <c r="W400" s="199"/>
      <c r="X400" s="198"/>
      <c r="Y400" s="200"/>
      <c r="Z400" s="198"/>
      <c r="AA400" s="198"/>
      <c r="AB400" s="199"/>
      <c r="AC400" s="199"/>
      <c r="AD400" s="201"/>
      <c r="AE400" s="202"/>
      <c r="AF400" s="202"/>
      <c r="AG400" s="203"/>
      <c r="AH400" s="203"/>
      <c r="AI400" s="203"/>
      <c r="AJ400" s="203"/>
      <c r="AK400" s="203"/>
      <c r="AL400" s="203"/>
      <c r="AM400" s="203"/>
      <c r="AN400" s="203"/>
      <c r="AO400" s="203"/>
      <c r="AP400" s="203"/>
      <c r="AQ400" s="203"/>
      <c r="AR400" s="203"/>
      <c r="AS400" s="203"/>
      <c r="AT400" s="203"/>
      <c r="AU400" s="203"/>
      <c r="AV400" s="203"/>
      <c r="AW400" s="203"/>
      <c r="AX400" s="203"/>
      <c r="AY400" s="203"/>
      <c r="AZ400" s="203"/>
      <c r="BA400" s="203"/>
      <c r="BB400" s="204"/>
      <c r="BC400" s="204"/>
      <c r="BD400" s="204"/>
      <c r="BE400" s="204"/>
      <c r="BF400" s="204"/>
      <c r="BG400" s="204"/>
      <c r="BH400" s="204"/>
      <c r="BI400" s="204"/>
      <c r="BJ400" s="204"/>
      <c r="BK400" s="204"/>
      <c r="BL400" s="204"/>
      <c r="BM400" s="204"/>
      <c r="BN400" s="204"/>
      <c r="BO400" s="204"/>
      <c r="BP400" s="204"/>
      <c r="BQ400" s="204"/>
      <c r="BR400" s="204"/>
      <c r="BS400" s="204"/>
      <c r="BT400" s="204"/>
      <c r="BU400" s="204"/>
      <c r="BV400" s="205"/>
      <c r="BW400" s="205"/>
      <c r="BX400" s="205"/>
      <c r="BY400" s="204"/>
      <c r="BZ400" s="204"/>
      <c r="CA400" s="204"/>
      <c r="CB400" s="205"/>
      <c r="CC400" s="204"/>
      <c r="CD400" s="205"/>
      <c r="CE400" s="204"/>
      <c r="CF400" s="204"/>
      <c r="CG400" s="204"/>
      <c r="CH400" s="206"/>
      <c r="CI400" s="204"/>
      <c r="CJ400" s="204"/>
      <c r="CK400" s="204"/>
      <c r="CL400" s="204"/>
      <c r="CM400" s="204"/>
      <c r="CN400" s="206"/>
      <c r="CO400" s="204"/>
      <c r="CP400" s="204"/>
      <c r="CQ400" s="204"/>
      <c r="CR400" s="207"/>
      <c r="CS400" s="207"/>
      <c r="CT400" s="208"/>
      <c r="CU400" s="209"/>
      <c r="CV400" s="208"/>
      <c r="CW400" s="207"/>
      <c r="CX400" s="207"/>
      <c r="CY400" s="207"/>
    </row>
    <row r="401" spans="3:103">
      <c r="C401" s="192"/>
      <c r="D401" s="192"/>
      <c r="E401" s="192"/>
      <c r="F401" s="192"/>
      <c r="G401" s="193"/>
      <c r="H401" s="192"/>
      <c r="I401" s="192"/>
      <c r="J401" s="194"/>
      <c r="K401" s="195"/>
      <c r="L401" s="195"/>
      <c r="M401" s="196"/>
      <c r="N401" s="197"/>
      <c r="O401" s="196"/>
      <c r="P401" s="198"/>
      <c r="Q401" s="198"/>
      <c r="R401" s="199"/>
      <c r="S401" s="199"/>
      <c r="T401" s="198"/>
      <c r="U401" s="199"/>
      <c r="V401" s="199"/>
      <c r="W401" s="199"/>
      <c r="X401" s="198"/>
      <c r="Y401" s="200"/>
      <c r="Z401" s="198"/>
      <c r="AA401" s="198"/>
      <c r="AB401" s="199"/>
      <c r="AC401" s="199"/>
      <c r="AD401" s="201"/>
      <c r="AE401" s="202"/>
      <c r="AF401" s="202"/>
      <c r="AG401" s="203"/>
      <c r="AH401" s="203"/>
      <c r="AI401" s="203"/>
      <c r="AJ401" s="203"/>
      <c r="AK401" s="203"/>
      <c r="AL401" s="203"/>
      <c r="AM401" s="203"/>
      <c r="AN401" s="203"/>
      <c r="AO401" s="203"/>
      <c r="AP401" s="203"/>
      <c r="AQ401" s="203"/>
      <c r="AR401" s="203"/>
      <c r="AS401" s="203"/>
      <c r="AT401" s="203"/>
      <c r="AU401" s="203"/>
      <c r="AV401" s="203"/>
      <c r="AW401" s="203"/>
      <c r="AX401" s="203"/>
      <c r="AY401" s="203"/>
      <c r="AZ401" s="203"/>
      <c r="BA401" s="203"/>
      <c r="BB401" s="204"/>
      <c r="BC401" s="204"/>
      <c r="BD401" s="204"/>
      <c r="BE401" s="204"/>
      <c r="BF401" s="204"/>
      <c r="BG401" s="204"/>
      <c r="BH401" s="204"/>
      <c r="BI401" s="204"/>
      <c r="BJ401" s="204"/>
      <c r="BK401" s="204"/>
      <c r="BL401" s="204"/>
      <c r="BM401" s="204"/>
      <c r="BN401" s="204"/>
      <c r="BO401" s="204"/>
      <c r="BP401" s="204"/>
      <c r="BQ401" s="204"/>
      <c r="BR401" s="204"/>
      <c r="BS401" s="204"/>
      <c r="BT401" s="204"/>
      <c r="BU401" s="204"/>
      <c r="BV401" s="205"/>
      <c r="BW401" s="205"/>
      <c r="BX401" s="205"/>
      <c r="BY401" s="204"/>
      <c r="BZ401" s="204"/>
      <c r="CA401" s="204"/>
      <c r="CB401" s="205"/>
      <c r="CC401" s="204"/>
      <c r="CD401" s="205"/>
      <c r="CE401" s="204"/>
      <c r="CF401" s="204"/>
      <c r="CG401" s="204"/>
      <c r="CH401" s="206"/>
      <c r="CI401" s="204"/>
      <c r="CJ401" s="204"/>
      <c r="CK401" s="204"/>
      <c r="CL401" s="204"/>
      <c r="CM401" s="204"/>
      <c r="CN401" s="206"/>
      <c r="CO401" s="204"/>
      <c r="CP401" s="204"/>
      <c r="CQ401" s="204"/>
      <c r="CR401" s="207"/>
      <c r="CS401" s="207"/>
      <c r="CT401" s="208"/>
      <c r="CU401" s="209"/>
      <c r="CV401" s="208"/>
      <c r="CW401" s="207"/>
      <c r="CX401" s="207"/>
      <c r="CY401" s="207"/>
    </row>
    <row r="402" spans="3:103">
      <c r="C402" s="192"/>
      <c r="D402" s="192"/>
      <c r="E402" s="192"/>
      <c r="F402" s="192"/>
      <c r="G402" s="193"/>
      <c r="H402" s="192"/>
      <c r="I402" s="192"/>
      <c r="J402" s="194"/>
      <c r="K402" s="195"/>
      <c r="L402" s="195"/>
      <c r="M402" s="196"/>
      <c r="N402" s="197"/>
      <c r="O402" s="196"/>
      <c r="P402" s="198"/>
      <c r="Q402" s="198"/>
      <c r="R402" s="199"/>
      <c r="S402" s="199"/>
      <c r="T402" s="198"/>
      <c r="U402" s="199"/>
      <c r="V402" s="199"/>
      <c r="W402" s="199"/>
      <c r="X402" s="198"/>
      <c r="Y402" s="200"/>
      <c r="Z402" s="198"/>
      <c r="AA402" s="198"/>
      <c r="AB402" s="199"/>
      <c r="AC402" s="199"/>
      <c r="AD402" s="201"/>
      <c r="AE402" s="202"/>
      <c r="AF402" s="202"/>
      <c r="AG402" s="203"/>
      <c r="AH402" s="203"/>
      <c r="AI402" s="203"/>
      <c r="AJ402" s="203"/>
      <c r="AK402" s="203"/>
      <c r="AL402" s="203"/>
      <c r="AM402" s="203"/>
      <c r="AN402" s="203"/>
      <c r="AO402" s="203"/>
      <c r="AP402" s="203"/>
      <c r="AQ402" s="203"/>
      <c r="AR402" s="203"/>
      <c r="AS402" s="203"/>
      <c r="AT402" s="203"/>
      <c r="AU402" s="203"/>
      <c r="AV402" s="203"/>
      <c r="AW402" s="203"/>
      <c r="AX402" s="203"/>
      <c r="AY402" s="203"/>
      <c r="AZ402" s="203"/>
      <c r="BA402" s="203"/>
      <c r="BB402" s="204"/>
      <c r="BC402" s="204"/>
      <c r="BD402" s="204"/>
      <c r="BE402" s="204"/>
      <c r="BF402" s="204"/>
      <c r="BG402" s="204"/>
      <c r="BH402" s="204"/>
      <c r="BI402" s="204"/>
      <c r="BJ402" s="204"/>
      <c r="BK402" s="204"/>
      <c r="BL402" s="204"/>
      <c r="BM402" s="204"/>
      <c r="BN402" s="204"/>
      <c r="BO402" s="204"/>
      <c r="BP402" s="204"/>
      <c r="BQ402" s="204"/>
      <c r="BR402" s="204"/>
      <c r="BS402" s="204"/>
      <c r="BT402" s="204"/>
      <c r="BU402" s="204"/>
      <c r="BV402" s="205"/>
      <c r="BW402" s="205"/>
      <c r="BX402" s="205"/>
      <c r="BY402" s="204"/>
      <c r="BZ402" s="204"/>
      <c r="CA402" s="204"/>
      <c r="CB402" s="205"/>
      <c r="CC402" s="204"/>
      <c r="CD402" s="205"/>
      <c r="CE402" s="204"/>
      <c r="CF402" s="204"/>
      <c r="CG402" s="204"/>
      <c r="CH402" s="206"/>
      <c r="CI402" s="204"/>
      <c r="CJ402" s="204"/>
      <c r="CK402" s="204"/>
      <c r="CL402" s="204"/>
      <c r="CM402" s="204"/>
      <c r="CN402" s="206"/>
      <c r="CO402" s="204"/>
      <c r="CP402" s="204"/>
      <c r="CQ402" s="204"/>
      <c r="CR402" s="207"/>
      <c r="CS402" s="207"/>
      <c r="CT402" s="208"/>
      <c r="CU402" s="209"/>
      <c r="CV402" s="208"/>
      <c r="CW402" s="207"/>
      <c r="CX402" s="207"/>
      <c r="CY402" s="207"/>
    </row>
    <row r="403" spans="3:103">
      <c r="C403" s="192"/>
      <c r="D403" s="192"/>
      <c r="E403" s="192"/>
      <c r="F403" s="192"/>
      <c r="G403" s="193"/>
      <c r="H403" s="192"/>
      <c r="I403" s="192"/>
      <c r="J403" s="194"/>
      <c r="K403" s="195"/>
      <c r="L403" s="195"/>
      <c r="M403" s="196"/>
      <c r="N403" s="197"/>
      <c r="O403" s="196"/>
      <c r="P403" s="198"/>
      <c r="Q403" s="198"/>
      <c r="R403" s="199"/>
      <c r="S403" s="199"/>
      <c r="T403" s="198"/>
      <c r="U403" s="199"/>
      <c r="V403" s="199"/>
      <c r="W403" s="199"/>
      <c r="X403" s="198"/>
      <c r="Y403" s="200"/>
      <c r="Z403" s="198"/>
      <c r="AA403" s="198"/>
      <c r="AB403" s="199"/>
      <c r="AC403" s="199"/>
      <c r="AD403" s="201"/>
      <c r="AE403" s="202"/>
      <c r="AF403" s="202"/>
      <c r="AG403" s="203"/>
      <c r="AH403" s="203"/>
      <c r="AI403" s="203"/>
      <c r="AJ403" s="203"/>
      <c r="AK403" s="203"/>
      <c r="AL403" s="203"/>
      <c r="AM403" s="203"/>
      <c r="AN403" s="203"/>
      <c r="AO403" s="203"/>
      <c r="AP403" s="203"/>
      <c r="AQ403" s="203"/>
      <c r="AR403" s="203"/>
      <c r="AS403" s="203"/>
      <c r="AT403" s="203"/>
      <c r="AU403" s="203"/>
      <c r="AV403" s="203"/>
      <c r="AW403" s="203"/>
      <c r="AX403" s="203"/>
      <c r="AY403" s="203"/>
      <c r="AZ403" s="203"/>
      <c r="BA403" s="203"/>
      <c r="BB403" s="204"/>
      <c r="BC403" s="204"/>
      <c r="BD403" s="204"/>
      <c r="BE403" s="204"/>
      <c r="BF403" s="204"/>
      <c r="BG403" s="204"/>
      <c r="BH403" s="204"/>
      <c r="BI403" s="204"/>
      <c r="BJ403" s="204"/>
      <c r="BK403" s="204"/>
      <c r="BL403" s="204"/>
      <c r="BM403" s="204"/>
      <c r="BN403" s="204"/>
      <c r="BO403" s="204"/>
      <c r="BP403" s="204"/>
      <c r="BQ403" s="204"/>
      <c r="BR403" s="204"/>
      <c r="BS403" s="204"/>
      <c r="BT403" s="204"/>
      <c r="BU403" s="204"/>
      <c r="BV403" s="205"/>
      <c r="BW403" s="205"/>
      <c r="BX403" s="205"/>
      <c r="BY403" s="204"/>
      <c r="BZ403" s="204"/>
      <c r="CA403" s="204"/>
      <c r="CB403" s="205"/>
      <c r="CC403" s="204"/>
      <c r="CD403" s="205"/>
      <c r="CE403" s="204"/>
      <c r="CF403" s="204"/>
      <c r="CG403" s="204"/>
      <c r="CH403" s="206"/>
      <c r="CI403" s="204"/>
      <c r="CJ403" s="204"/>
      <c r="CK403" s="204"/>
      <c r="CL403" s="204"/>
      <c r="CM403" s="204"/>
      <c r="CN403" s="206"/>
      <c r="CO403" s="204"/>
      <c r="CP403" s="204"/>
      <c r="CQ403" s="204"/>
      <c r="CR403" s="207"/>
      <c r="CS403" s="207"/>
      <c r="CT403" s="208"/>
      <c r="CU403" s="209"/>
      <c r="CV403" s="208"/>
      <c r="CW403" s="207"/>
      <c r="CX403" s="207"/>
      <c r="CY403" s="207"/>
    </row>
    <row r="404" spans="3:103">
      <c r="C404" s="192"/>
      <c r="D404" s="192"/>
      <c r="E404" s="192"/>
      <c r="F404" s="192"/>
      <c r="G404" s="193"/>
      <c r="H404" s="192"/>
      <c r="I404" s="192"/>
      <c r="J404" s="194"/>
      <c r="K404" s="195"/>
      <c r="L404" s="195"/>
      <c r="M404" s="196"/>
      <c r="N404" s="197"/>
      <c r="O404" s="196"/>
      <c r="P404" s="198"/>
      <c r="Q404" s="198"/>
      <c r="R404" s="199"/>
      <c r="S404" s="199"/>
      <c r="T404" s="198"/>
      <c r="U404" s="199"/>
      <c r="V404" s="199"/>
      <c r="W404" s="199"/>
      <c r="X404" s="198"/>
      <c r="Y404" s="200"/>
      <c r="Z404" s="198"/>
      <c r="AA404" s="198"/>
      <c r="AB404" s="199"/>
      <c r="AC404" s="199"/>
      <c r="AD404" s="201"/>
      <c r="AE404" s="202"/>
      <c r="AF404" s="202"/>
      <c r="AG404" s="203"/>
      <c r="AH404" s="203"/>
      <c r="AI404" s="203"/>
      <c r="AJ404" s="203"/>
      <c r="AK404" s="203"/>
      <c r="AL404" s="203"/>
      <c r="AM404" s="203"/>
      <c r="AN404" s="203"/>
      <c r="AO404" s="203"/>
      <c r="AP404" s="203"/>
      <c r="AQ404" s="203"/>
      <c r="AR404" s="203"/>
      <c r="AS404" s="203"/>
      <c r="AT404" s="203"/>
      <c r="AU404" s="203"/>
      <c r="AV404" s="203"/>
      <c r="AW404" s="203"/>
      <c r="AX404" s="203"/>
      <c r="AY404" s="203"/>
      <c r="AZ404" s="203"/>
      <c r="BA404" s="203"/>
      <c r="BB404" s="204"/>
      <c r="BC404" s="204"/>
      <c r="BD404" s="204"/>
      <c r="BE404" s="204"/>
      <c r="BF404" s="204"/>
      <c r="BG404" s="204"/>
      <c r="BH404" s="204"/>
      <c r="BI404" s="204"/>
      <c r="BJ404" s="204"/>
      <c r="BK404" s="204"/>
      <c r="BL404" s="204"/>
      <c r="BM404" s="204"/>
      <c r="BN404" s="204"/>
      <c r="BO404" s="204"/>
      <c r="BP404" s="204"/>
      <c r="BQ404" s="204"/>
      <c r="BR404" s="204"/>
      <c r="BS404" s="204"/>
      <c r="BT404" s="204"/>
      <c r="BU404" s="204"/>
      <c r="BV404" s="205"/>
      <c r="BW404" s="205"/>
      <c r="BX404" s="205"/>
      <c r="BY404" s="204"/>
      <c r="BZ404" s="204"/>
      <c r="CA404" s="204"/>
      <c r="CB404" s="205"/>
      <c r="CC404" s="204"/>
      <c r="CD404" s="205"/>
      <c r="CE404" s="204"/>
      <c r="CF404" s="204"/>
      <c r="CG404" s="204"/>
      <c r="CH404" s="206"/>
      <c r="CI404" s="204"/>
      <c r="CJ404" s="204"/>
      <c r="CK404" s="204"/>
      <c r="CL404" s="204"/>
      <c r="CM404" s="204"/>
      <c r="CN404" s="206"/>
      <c r="CO404" s="204"/>
      <c r="CP404" s="204"/>
      <c r="CQ404" s="204"/>
      <c r="CR404" s="207"/>
      <c r="CS404" s="207"/>
      <c r="CT404" s="208"/>
      <c r="CU404" s="209"/>
      <c r="CV404" s="208"/>
      <c r="CW404" s="207"/>
      <c r="CX404" s="207"/>
      <c r="CY404" s="207"/>
    </row>
    <row r="405" spans="3:103">
      <c r="C405" s="192"/>
      <c r="D405" s="192"/>
      <c r="E405" s="192"/>
      <c r="F405" s="192"/>
      <c r="G405" s="193"/>
      <c r="H405" s="192"/>
      <c r="I405" s="192"/>
      <c r="J405" s="194"/>
      <c r="K405" s="195"/>
      <c r="L405" s="195"/>
      <c r="M405" s="196"/>
      <c r="N405" s="197"/>
      <c r="O405" s="196"/>
      <c r="P405" s="198"/>
      <c r="Q405" s="198"/>
      <c r="R405" s="199"/>
      <c r="S405" s="199"/>
      <c r="T405" s="198"/>
      <c r="U405" s="199"/>
      <c r="V405" s="199"/>
      <c r="W405" s="199"/>
      <c r="X405" s="198"/>
      <c r="Y405" s="200"/>
      <c r="Z405" s="198"/>
      <c r="AA405" s="198"/>
      <c r="AB405" s="199"/>
      <c r="AC405" s="199"/>
      <c r="AD405" s="201"/>
      <c r="AE405" s="202"/>
      <c r="AF405" s="202"/>
      <c r="AG405" s="203"/>
      <c r="AH405" s="203"/>
      <c r="AI405" s="203"/>
      <c r="AJ405" s="203"/>
      <c r="AK405" s="203"/>
      <c r="AL405" s="203"/>
      <c r="AM405" s="203"/>
      <c r="AN405" s="203"/>
      <c r="AO405" s="203"/>
      <c r="AP405" s="203"/>
      <c r="AQ405" s="203"/>
      <c r="AR405" s="203"/>
      <c r="AS405" s="203"/>
      <c r="AT405" s="203"/>
      <c r="AU405" s="203"/>
      <c r="AV405" s="203"/>
      <c r="AW405" s="203"/>
      <c r="AX405" s="203"/>
      <c r="AY405" s="203"/>
      <c r="AZ405" s="203"/>
      <c r="BA405" s="203"/>
      <c r="BB405" s="204"/>
      <c r="BC405" s="204"/>
      <c r="BD405" s="204"/>
      <c r="BE405" s="204"/>
      <c r="BF405" s="204"/>
      <c r="BG405" s="204"/>
      <c r="BH405" s="204"/>
      <c r="BI405" s="204"/>
      <c r="BJ405" s="204"/>
      <c r="BK405" s="204"/>
      <c r="BL405" s="204"/>
      <c r="BM405" s="204"/>
      <c r="BN405" s="204"/>
      <c r="BO405" s="204"/>
      <c r="BP405" s="204"/>
      <c r="BQ405" s="204"/>
      <c r="BR405" s="204"/>
      <c r="BS405" s="204"/>
      <c r="BT405" s="204"/>
      <c r="BU405" s="204"/>
      <c r="BV405" s="205"/>
      <c r="BW405" s="205"/>
      <c r="BX405" s="205"/>
      <c r="BY405" s="204"/>
      <c r="BZ405" s="204"/>
      <c r="CA405" s="204"/>
      <c r="CB405" s="205"/>
      <c r="CC405" s="204"/>
      <c r="CD405" s="205"/>
      <c r="CE405" s="204"/>
      <c r="CF405" s="204"/>
      <c r="CG405" s="204"/>
      <c r="CH405" s="206"/>
      <c r="CI405" s="204"/>
      <c r="CJ405" s="204"/>
      <c r="CK405" s="204"/>
      <c r="CL405" s="204"/>
      <c r="CM405" s="204"/>
      <c r="CN405" s="206"/>
      <c r="CO405" s="204"/>
      <c r="CP405" s="204"/>
      <c r="CQ405" s="204"/>
      <c r="CR405" s="207"/>
      <c r="CS405" s="207"/>
      <c r="CT405" s="208"/>
      <c r="CU405" s="209"/>
      <c r="CV405" s="208"/>
      <c r="CW405" s="207"/>
      <c r="CX405" s="207"/>
      <c r="CY405" s="207"/>
    </row>
    <row r="406" spans="3:103">
      <c r="C406" s="192"/>
      <c r="D406" s="192"/>
      <c r="E406" s="192"/>
      <c r="F406" s="192"/>
      <c r="G406" s="193"/>
      <c r="H406" s="192"/>
      <c r="I406" s="192"/>
      <c r="J406" s="194"/>
      <c r="K406" s="195"/>
      <c r="L406" s="195"/>
      <c r="M406" s="196"/>
      <c r="N406" s="197"/>
      <c r="O406" s="196"/>
      <c r="P406" s="198"/>
      <c r="Q406" s="198"/>
      <c r="R406" s="199"/>
      <c r="S406" s="199"/>
      <c r="T406" s="198"/>
      <c r="U406" s="199"/>
      <c r="V406" s="199"/>
      <c r="W406" s="199"/>
      <c r="X406" s="198"/>
      <c r="Y406" s="200"/>
      <c r="Z406" s="198"/>
      <c r="AA406" s="198"/>
      <c r="AB406" s="199"/>
      <c r="AC406" s="199"/>
      <c r="AD406" s="201"/>
      <c r="AE406" s="202"/>
      <c r="AF406" s="202"/>
      <c r="AG406" s="203"/>
      <c r="AH406" s="203"/>
      <c r="AI406" s="203"/>
      <c r="AJ406" s="203"/>
      <c r="AK406" s="203"/>
      <c r="AL406" s="203"/>
      <c r="AM406" s="203"/>
      <c r="AN406" s="203"/>
      <c r="AO406" s="203"/>
      <c r="AP406" s="203"/>
      <c r="AQ406" s="203"/>
      <c r="AR406" s="203"/>
      <c r="AS406" s="203"/>
      <c r="AT406" s="203"/>
      <c r="AU406" s="203"/>
      <c r="AV406" s="203"/>
      <c r="AW406" s="203"/>
      <c r="AX406" s="203"/>
      <c r="AY406" s="203"/>
      <c r="AZ406" s="203"/>
      <c r="BA406" s="203"/>
      <c r="BB406" s="204"/>
      <c r="BC406" s="204"/>
      <c r="BD406" s="204"/>
      <c r="BE406" s="204"/>
      <c r="BF406" s="204"/>
      <c r="BG406" s="204"/>
      <c r="BH406" s="204"/>
      <c r="BI406" s="204"/>
      <c r="BJ406" s="204"/>
      <c r="BK406" s="204"/>
      <c r="BL406" s="204"/>
      <c r="BM406" s="204"/>
      <c r="BN406" s="204"/>
      <c r="BO406" s="204"/>
      <c r="BP406" s="204"/>
      <c r="BQ406" s="204"/>
      <c r="BR406" s="204"/>
      <c r="BS406" s="204"/>
      <c r="BT406" s="204"/>
      <c r="BU406" s="204"/>
      <c r="BV406" s="205"/>
      <c r="BW406" s="205"/>
      <c r="BX406" s="205"/>
      <c r="BY406" s="204"/>
      <c r="BZ406" s="204"/>
      <c r="CA406" s="204"/>
      <c r="CB406" s="205"/>
      <c r="CC406" s="204"/>
      <c r="CD406" s="205"/>
      <c r="CE406" s="204"/>
      <c r="CF406" s="204"/>
      <c r="CG406" s="204"/>
      <c r="CH406" s="206"/>
      <c r="CI406" s="204"/>
      <c r="CJ406" s="204"/>
      <c r="CK406" s="204"/>
      <c r="CL406" s="204"/>
      <c r="CM406" s="204"/>
      <c r="CN406" s="206"/>
      <c r="CO406" s="204"/>
      <c r="CP406" s="204"/>
      <c r="CQ406" s="204"/>
      <c r="CR406" s="207"/>
      <c r="CS406" s="207"/>
      <c r="CT406" s="208"/>
      <c r="CU406" s="209"/>
      <c r="CV406" s="208"/>
      <c r="CW406" s="207"/>
      <c r="CX406" s="207"/>
      <c r="CY406" s="207"/>
    </row>
    <row r="407" spans="3:103">
      <c r="C407" s="192"/>
      <c r="D407" s="192"/>
      <c r="E407" s="192"/>
      <c r="F407" s="192"/>
      <c r="G407" s="193"/>
      <c r="H407" s="192"/>
      <c r="I407" s="192"/>
      <c r="J407" s="194"/>
      <c r="K407" s="195"/>
      <c r="L407" s="195"/>
      <c r="M407" s="196"/>
      <c r="N407" s="197"/>
      <c r="O407" s="196"/>
      <c r="P407" s="198"/>
      <c r="Q407" s="198"/>
      <c r="R407" s="199"/>
      <c r="S407" s="199"/>
      <c r="T407" s="198"/>
      <c r="U407" s="199"/>
      <c r="V407" s="199"/>
      <c r="W407" s="199"/>
      <c r="X407" s="198"/>
      <c r="Y407" s="200"/>
      <c r="Z407" s="198"/>
      <c r="AA407" s="198"/>
      <c r="AB407" s="199"/>
      <c r="AC407" s="199"/>
      <c r="AD407" s="201"/>
      <c r="AE407" s="202"/>
      <c r="AF407" s="202"/>
      <c r="AG407" s="203"/>
      <c r="AH407" s="203"/>
      <c r="AI407" s="203"/>
      <c r="AJ407" s="203"/>
      <c r="AK407" s="203"/>
      <c r="AL407" s="203"/>
      <c r="AM407" s="203"/>
      <c r="AN407" s="203"/>
      <c r="AO407" s="203"/>
      <c r="AP407" s="203"/>
      <c r="AQ407" s="203"/>
      <c r="AR407" s="203"/>
      <c r="AS407" s="203"/>
      <c r="AT407" s="203"/>
      <c r="AU407" s="203"/>
      <c r="AV407" s="203"/>
      <c r="AW407" s="203"/>
      <c r="AX407" s="203"/>
      <c r="AY407" s="203"/>
      <c r="AZ407" s="203"/>
      <c r="BA407" s="203"/>
      <c r="BB407" s="204"/>
      <c r="BC407" s="204"/>
      <c r="BD407" s="204"/>
      <c r="BE407" s="204"/>
      <c r="BF407" s="204"/>
      <c r="BG407" s="204"/>
      <c r="BH407" s="204"/>
      <c r="BI407" s="204"/>
      <c r="BJ407" s="204"/>
      <c r="BK407" s="204"/>
      <c r="BL407" s="204"/>
      <c r="BM407" s="204"/>
      <c r="BN407" s="204"/>
      <c r="BO407" s="204"/>
      <c r="BP407" s="204"/>
      <c r="BQ407" s="204"/>
      <c r="BR407" s="204"/>
      <c r="BS407" s="204"/>
      <c r="BT407" s="204"/>
      <c r="BU407" s="204"/>
      <c r="BV407" s="205"/>
      <c r="BW407" s="205"/>
      <c r="BX407" s="205"/>
      <c r="BY407" s="204"/>
      <c r="BZ407" s="204"/>
      <c r="CA407" s="204"/>
      <c r="CB407" s="205"/>
      <c r="CC407" s="204"/>
      <c r="CD407" s="205"/>
      <c r="CE407" s="204"/>
      <c r="CF407" s="204"/>
      <c r="CG407" s="204"/>
      <c r="CH407" s="206"/>
      <c r="CI407" s="204"/>
      <c r="CJ407" s="204"/>
      <c r="CK407" s="204"/>
      <c r="CL407" s="204"/>
      <c r="CM407" s="204"/>
      <c r="CN407" s="206"/>
      <c r="CO407" s="204"/>
      <c r="CP407" s="204"/>
      <c r="CQ407" s="204"/>
      <c r="CR407" s="207"/>
      <c r="CS407" s="207"/>
      <c r="CT407" s="208"/>
      <c r="CU407" s="209"/>
      <c r="CV407" s="208"/>
      <c r="CW407" s="207"/>
      <c r="CX407" s="207"/>
      <c r="CY407" s="207"/>
    </row>
    <row r="408" spans="3:103">
      <c r="C408" s="192"/>
      <c r="D408" s="192"/>
      <c r="E408" s="192"/>
      <c r="F408" s="192"/>
      <c r="G408" s="193"/>
      <c r="H408" s="192"/>
      <c r="I408" s="192"/>
      <c r="J408" s="194"/>
      <c r="K408" s="195"/>
      <c r="L408" s="195"/>
      <c r="M408" s="196"/>
      <c r="N408" s="197"/>
      <c r="O408" s="196"/>
      <c r="P408" s="198"/>
      <c r="Q408" s="198"/>
      <c r="R408" s="199"/>
      <c r="S408" s="199"/>
      <c r="T408" s="198"/>
      <c r="U408" s="199"/>
      <c r="V408" s="199"/>
      <c r="W408" s="199"/>
      <c r="X408" s="198"/>
      <c r="Y408" s="200"/>
      <c r="Z408" s="198"/>
      <c r="AA408" s="198"/>
      <c r="AB408" s="199"/>
      <c r="AC408" s="199"/>
      <c r="AD408" s="201"/>
      <c r="AE408" s="202"/>
      <c r="AF408" s="202"/>
      <c r="AG408" s="203"/>
      <c r="AH408" s="203"/>
      <c r="AI408" s="203"/>
      <c r="AJ408" s="203"/>
      <c r="AK408" s="203"/>
      <c r="AL408" s="203"/>
      <c r="AM408" s="203"/>
      <c r="AN408" s="203"/>
      <c r="AO408" s="203"/>
      <c r="AP408" s="203"/>
      <c r="AQ408" s="203"/>
      <c r="AR408" s="203"/>
      <c r="AS408" s="203"/>
      <c r="AT408" s="203"/>
      <c r="AU408" s="203"/>
      <c r="AV408" s="203"/>
      <c r="AW408" s="203"/>
      <c r="AX408" s="203"/>
      <c r="AY408" s="203"/>
      <c r="AZ408" s="203"/>
      <c r="BA408" s="203"/>
      <c r="BB408" s="204"/>
      <c r="BC408" s="204"/>
      <c r="BD408" s="204"/>
      <c r="BE408" s="204"/>
      <c r="BF408" s="204"/>
      <c r="BG408" s="204"/>
      <c r="BH408" s="204"/>
      <c r="BI408" s="204"/>
      <c r="BJ408" s="204"/>
      <c r="BK408" s="204"/>
      <c r="BL408" s="204"/>
      <c r="BM408" s="204"/>
      <c r="BN408" s="204"/>
      <c r="BO408" s="204"/>
      <c r="BP408" s="204"/>
      <c r="BQ408" s="204"/>
      <c r="BR408" s="204"/>
      <c r="BS408" s="204"/>
      <c r="BT408" s="204"/>
      <c r="BU408" s="204"/>
      <c r="BV408" s="205"/>
      <c r="BW408" s="205"/>
      <c r="BX408" s="205"/>
      <c r="BY408" s="204"/>
      <c r="BZ408" s="204"/>
      <c r="CA408" s="204"/>
      <c r="CB408" s="205"/>
      <c r="CC408" s="204"/>
      <c r="CD408" s="205"/>
      <c r="CE408" s="204"/>
      <c r="CF408" s="204"/>
      <c r="CG408" s="204"/>
      <c r="CH408" s="206"/>
      <c r="CI408" s="204"/>
      <c r="CJ408" s="204"/>
      <c r="CK408" s="204"/>
      <c r="CL408" s="204"/>
      <c r="CM408" s="204"/>
      <c r="CN408" s="206"/>
      <c r="CO408" s="204"/>
      <c r="CP408" s="204"/>
      <c r="CQ408" s="204"/>
      <c r="CR408" s="207"/>
      <c r="CS408" s="207"/>
      <c r="CT408" s="208"/>
      <c r="CU408" s="209"/>
      <c r="CV408" s="208"/>
      <c r="CW408" s="207"/>
      <c r="CX408" s="207"/>
      <c r="CY408" s="207"/>
    </row>
    <row r="409" spans="3:103">
      <c r="C409" s="192"/>
      <c r="D409" s="192"/>
      <c r="E409" s="192"/>
      <c r="F409" s="192"/>
      <c r="G409" s="193"/>
      <c r="H409" s="192"/>
      <c r="I409" s="192"/>
      <c r="J409" s="194"/>
      <c r="K409" s="195"/>
      <c r="L409" s="195"/>
      <c r="M409" s="196"/>
      <c r="N409" s="197"/>
      <c r="O409" s="196"/>
      <c r="P409" s="198"/>
      <c r="Q409" s="198"/>
      <c r="R409" s="199"/>
      <c r="S409" s="199"/>
      <c r="T409" s="198"/>
      <c r="U409" s="199"/>
      <c r="V409" s="199"/>
      <c r="W409" s="199"/>
      <c r="X409" s="198"/>
      <c r="Y409" s="200"/>
      <c r="Z409" s="198"/>
      <c r="AA409" s="198"/>
      <c r="AB409" s="199"/>
      <c r="AC409" s="199"/>
      <c r="AD409" s="201"/>
      <c r="AE409" s="202"/>
      <c r="AF409" s="202"/>
      <c r="AG409" s="203"/>
      <c r="AH409" s="203"/>
      <c r="AI409" s="203"/>
      <c r="AJ409" s="203"/>
      <c r="AK409" s="203"/>
      <c r="AL409" s="203"/>
      <c r="AM409" s="203"/>
      <c r="AN409" s="203"/>
      <c r="AO409" s="203"/>
      <c r="AP409" s="203"/>
      <c r="AQ409" s="203"/>
      <c r="AR409" s="203"/>
      <c r="AS409" s="203"/>
      <c r="AT409" s="203"/>
      <c r="AU409" s="203"/>
      <c r="AV409" s="203"/>
      <c r="AW409" s="203"/>
      <c r="AX409" s="203"/>
      <c r="AY409" s="203"/>
      <c r="AZ409" s="203"/>
      <c r="BA409" s="203"/>
      <c r="BB409" s="204"/>
      <c r="BC409" s="204"/>
      <c r="BD409" s="204"/>
      <c r="BE409" s="204"/>
      <c r="BF409" s="204"/>
      <c r="BG409" s="204"/>
      <c r="BH409" s="204"/>
      <c r="BI409" s="204"/>
      <c r="BJ409" s="204"/>
      <c r="BK409" s="204"/>
      <c r="BL409" s="204"/>
      <c r="BM409" s="204"/>
      <c r="BN409" s="204"/>
      <c r="BO409" s="204"/>
      <c r="BP409" s="204"/>
      <c r="BQ409" s="204"/>
      <c r="BR409" s="204"/>
      <c r="BS409" s="204"/>
      <c r="BT409" s="204"/>
      <c r="BU409" s="204"/>
      <c r="BV409" s="205"/>
      <c r="BW409" s="205"/>
      <c r="BX409" s="205"/>
      <c r="BY409" s="204"/>
      <c r="BZ409" s="204"/>
      <c r="CA409" s="204"/>
      <c r="CB409" s="205"/>
      <c r="CC409" s="204"/>
      <c r="CD409" s="205"/>
      <c r="CE409" s="204"/>
      <c r="CF409" s="204"/>
      <c r="CG409" s="204"/>
      <c r="CH409" s="206"/>
      <c r="CI409" s="204"/>
      <c r="CJ409" s="204"/>
      <c r="CK409" s="204"/>
      <c r="CL409" s="204"/>
      <c r="CM409" s="204"/>
      <c r="CN409" s="206"/>
      <c r="CO409" s="204"/>
      <c r="CP409" s="204"/>
      <c r="CQ409" s="204"/>
      <c r="CR409" s="207"/>
      <c r="CS409" s="207"/>
      <c r="CT409" s="208"/>
      <c r="CU409" s="209"/>
      <c r="CV409" s="208"/>
      <c r="CW409" s="207"/>
      <c r="CX409" s="207"/>
      <c r="CY409" s="207"/>
    </row>
    <row r="410" spans="3:103">
      <c r="C410" s="192"/>
      <c r="D410" s="192"/>
      <c r="E410" s="192"/>
      <c r="F410" s="192"/>
      <c r="G410" s="193"/>
      <c r="H410" s="192"/>
      <c r="I410" s="192"/>
      <c r="J410" s="194"/>
      <c r="K410" s="195"/>
      <c r="L410" s="195"/>
      <c r="M410" s="196"/>
      <c r="N410" s="197"/>
      <c r="O410" s="196"/>
      <c r="P410" s="198"/>
      <c r="Q410" s="198"/>
      <c r="R410" s="199"/>
      <c r="S410" s="199"/>
      <c r="T410" s="198"/>
      <c r="U410" s="199"/>
      <c r="V410" s="199"/>
      <c r="W410" s="199"/>
      <c r="X410" s="198"/>
      <c r="Y410" s="200"/>
      <c r="Z410" s="198"/>
      <c r="AA410" s="198"/>
      <c r="AB410" s="199"/>
      <c r="AC410" s="199"/>
      <c r="AD410" s="201"/>
      <c r="AE410" s="202"/>
      <c r="AF410" s="202"/>
      <c r="AG410" s="203"/>
      <c r="AH410" s="203"/>
      <c r="AI410" s="203"/>
      <c r="AJ410" s="203"/>
      <c r="AK410" s="203"/>
      <c r="AL410" s="203"/>
      <c r="AM410" s="203"/>
      <c r="AN410" s="203"/>
      <c r="AO410" s="203"/>
      <c r="AP410" s="203"/>
      <c r="AQ410" s="203"/>
      <c r="AR410" s="203"/>
      <c r="AS410" s="203"/>
      <c r="AT410" s="203"/>
      <c r="AU410" s="203"/>
      <c r="AV410" s="203"/>
      <c r="AW410" s="203"/>
      <c r="AX410" s="203"/>
      <c r="AY410" s="203"/>
      <c r="AZ410" s="203"/>
      <c r="BA410" s="203"/>
      <c r="BB410" s="204"/>
      <c r="BC410" s="204"/>
      <c r="BD410" s="204"/>
      <c r="BE410" s="204"/>
      <c r="BF410" s="204"/>
      <c r="BG410" s="204"/>
      <c r="BH410" s="204"/>
      <c r="BI410" s="204"/>
      <c r="BJ410" s="204"/>
      <c r="BK410" s="204"/>
      <c r="BL410" s="204"/>
      <c r="BM410" s="204"/>
      <c r="BN410" s="204"/>
      <c r="BO410" s="204"/>
      <c r="BP410" s="204"/>
      <c r="BQ410" s="204"/>
      <c r="BR410" s="204"/>
      <c r="BS410" s="204"/>
      <c r="BT410" s="204"/>
      <c r="BU410" s="204"/>
      <c r="BV410" s="205"/>
      <c r="BW410" s="205"/>
      <c r="BX410" s="205"/>
      <c r="BY410" s="204"/>
      <c r="BZ410" s="204"/>
      <c r="CA410" s="204"/>
      <c r="CB410" s="205"/>
      <c r="CC410" s="204"/>
      <c r="CD410" s="205"/>
      <c r="CE410" s="204"/>
      <c r="CF410" s="204"/>
      <c r="CG410" s="204"/>
      <c r="CH410" s="206"/>
      <c r="CI410" s="204"/>
      <c r="CJ410" s="204"/>
      <c r="CK410" s="204"/>
      <c r="CL410" s="204"/>
      <c r="CM410" s="204"/>
      <c r="CN410" s="206"/>
      <c r="CO410" s="204"/>
      <c r="CP410" s="204"/>
      <c r="CQ410" s="204"/>
      <c r="CR410" s="207"/>
      <c r="CS410" s="207"/>
      <c r="CT410" s="208"/>
      <c r="CU410" s="209"/>
      <c r="CV410" s="208"/>
      <c r="CW410" s="207"/>
      <c r="CX410" s="207"/>
      <c r="CY410" s="207"/>
    </row>
    <row r="411" spans="3:103">
      <c r="C411" s="192"/>
      <c r="D411" s="192"/>
      <c r="E411" s="192"/>
      <c r="F411" s="192"/>
      <c r="G411" s="193"/>
      <c r="H411" s="192"/>
      <c r="I411" s="192"/>
      <c r="J411" s="194"/>
      <c r="K411" s="195"/>
      <c r="L411" s="195"/>
      <c r="M411" s="196"/>
      <c r="N411" s="197"/>
      <c r="O411" s="196"/>
      <c r="P411" s="198"/>
      <c r="Q411" s="198"/>
      <c r="R411" s="199"/>
      <c r="S411" s="199"/>
      <c r="T411" s="198"/>
      <c r="U411" s="199"/>
      <c r="V411" s="199"/>
      <c r="W411" s="199"/>
      <c r="X411" s="198"/>
      <c r="Y411" s="200"/>
      <c r="Z411" s="198"/>
      <c r="AA411" s="198"/>
      <c r="AB411" s="199"/>
      <c r="AC411" s="199"/>
      <c r="AD411" s="201"/>
      <c r="AE411" s="202"/>
      <c r="AF411" s="202"/>
      <c r="AG411" s="203"/>
      <c r="AH411" s="203"/>
      <c r="AI411" s="203"/>
      <c r="AJ411" s="203"/>
      <c r="AK411" s="203"/>
      <c r="AL411" s="203"/>
      <c r="AM411" s="203"/>
      <c r="AN411" s="203"/>
      <c r="AO411" s="203"/>
      <c r="AP411" s="203"/>
      <c r="AQ411" s="203"/>
      <c r="AR411" s="203"/>
      <c r="AS411" s="203"/>
      <c r="AT411" s="203"/>
      <c r="AU411" s="203"/>
      <c r="AV411" s="203"/>
      <c r="AW411" s="203"/>
      <c r="AX411" s="203"/>
      <c r="AY411" s="203"/>
      <c r="AZ411" s="203"/>
      <c r="BA411" s="203"/>
      <c r="BB411" s="204"/>
      <c r="BC411" s="204"/>
      <c r="BD411" s="204"/>
      <c r="BE411" s="204"/>
      <c r="BF411" s="204"/>
      <c r="BG411" s="204"/>
      <c r="BH411" s="204"/>
      <c r="BI411" s="204"/>
      <c r="BJ411" s="204"/>
      <c r="BK411" s="204"/>
      <c r="BL411" s="204"/>
      <c r="BM411" s="204"/>
      <c r="BN411" s="204"/>
      <c r="BO411" s="204"/>
      <c r="BP411" s="204"/>
      <c r="BQ411" s="204"/>
      <c r="BR411" s="204"/>
      <c r="BS411" s="204"/>
      <c r="BT411" s="204"/>
      <c r="BU411" s="204"/>
      <c r="BV411" s="205"/>
      <c r="BW411" s="205"/>
      <c r="BX411" s="205"/>
      <c r="BY411" s="204"/>
      <c r="BZ411" s="204"/>
      <c r="CA411" s="204"/>
      <c r="CB411" s="205"/>
      <c r="CC411" s="204"/>
      <c r="CD411" s="205"/>
      <c r="CE411" s="204"/>
      <c r="CF411" s="204"/>
      <c r="CG411" s="204"/>
      <c r="CH411" s="206"/>
      <c r="CI411" s="204"/>
      <c r="CJ411" s="204"/>
      <c r="CK411" s="204"/>
      <c r="CL411" s="204"/>
      <c r="CM411" s="204"/>
      <c r="CN411" s="206"/>
      <c r="CO411" s="204"/>
      <c r="CP411" s="204"/>
      <c r="CQ411" s="204"/>
      <c r="CR411" s="207"/>
      <c r="CS411" s="207"/>
      <c r="CT411" s="208"/>
      <c r="CU411" s="209"/>
      <c r="CV411" s="208"/>
      <c r="CW411" s="207"/>
      <c r="CX411" s="207"/>
      <c r="CY411" s="207"/>
    </row>
    <row r="412" spans="3:103">
      <c r="C412" s="192"/>
      <c r="D412" s="192"/>
      <c r="E412" s="192"/>
      <c r="F412" s="192"/>
      <c r="G412" s="193"/>
      <c r="H412" s="192"/>
      <c r="I412" s="192"/>
      <c r="J412" s="194"/>
      <c r="K412" s="195"/>
      <c r="L412" s="195"/>
      <c r="M412" s="196"/>
      <c r="N412" s="197"/>
      <c r="O412" s="196"/>
      <c r="P412" s="198"/>
      <c r="Q412" s="198"/>
      <c r="R412" s="199"/>
      <c r="S412" s="199"/>
      <c r="T412" s="198"/>
      <c r="U412" s="199"/>
      <c r="V412" s="199"/>
      <c r="W412" s="199"/>
      <c r="X412" s="198"/>
      <c r="Y412" s="200"/>
      <c r="Z412" s="198"/>
      <c r="AA412" s="198"/>
      <c r="AB412" s="199"/>
      <c r="AC412" s="199"/>
      <c r="AD412" s="201"/>
      <c r="AE412" s="202"/>
      <c r="AF412" s="202"/>
      <c r="AG412" s="203"/>
      <c r="AH412" s="203"/>
      <c r="AI412" s="203"/>
      <c r="AJ412" s="203"/>
      <c r="AK412" s="203"/>
      <c r="AL412" s="203"/>
      <c r="AM412" s="203"/>
      <c r="AN412" s="203"/>
      <c r="AO412" s="203"/>
      <c r="AP412" s="203"/>
      <c r="AQ412" s="203"/>
      <c r="AR412" s="203"/>
      <c r="AS412" s="203"/>
      <c r="AT412" s="203"/>
      <c r="AU412" s="203"/>
      <c r="AV412" s="203"/>
      <c r="AW412" s="203"/>
      <c r="AX412" s="203"/>
      <c r="AY412" s="203"/>
      <c r="AZ412" s="203"/>
      <c r="BA412" s="203"/>
      <c r="BB412" s="204"/>
      <c r="BC412" s="204"/>
      <c r="BD412" s="204"/>
      <c r="BE412" s="204"/>
      <c r="BF412" s="204"/>
      <c r="BG412" s="204"/>
      <c r="BH412" s="204"/>
      <c r="BI412" s="204"/>
      <c r="BJ412" s="204"/>
      <c r="BK412" s="204"/>
      <c r="BL412" s="204"/>
      <c r="BM412" s="204"/>
      <c r="BN412" s="204"/>
      <c r="BO412" s="204"/>
      <c r="BP412" s="204"/>
      <c r="BQ412" s="204"/>
      <c r="BR412" s="204"/>
      <c r="BS412" s="204"/>
      <c r="BT412" s="204"/>
      <c r="BU412" s="204"/>
      <c r="BV412" s="205"/>
      <c r="BW412" s="205"/>
      <c r="BX412" s="205"/>
      <c r="BY412" s="204"/>
      <c r="BZ412" s="204"/>
      <c r="CA412" s="204"/>
      <c r="CB412" s="205"/>
      <c r="CC412" s="204"/>
      <c r="CD412" s="205"/>
      <c r="CE412" s="204"/>
      <c r="CF412" s="204"/>
      <c r="CG412" s="204"/>
      <c r="CH412" s="206"/>
      <c r="CI412" s="204"/>
      <c r="CJ412" s="204"/>
      <c r="CK412" s="204"/>
      <c r="CL412" s="204"/>
      <c r="CM412" s="204"/>
      <c r="CN412" s="206"/>
      <c r="CO412" s="204"/>
      <c r="CP412" s="204"/>
      <c r="CQ412" s="204"/>
      <c r="CR412" s="207"/>
      <c r="CS412" s="207"/>
      <c r="CT412" s="208"/>
      <c r="CU412" s="209"/>
      <c r="CV412" s="208"/>
      <c r="CW412" s="207"/>
      <c r="CX412" s="207"/>
      <c r="CY412" s="207"/>
    </row>
    <row r="413" spans="3:103">
      <c r="C413" s="192"/>
      <c r="D413" s="192"/>
      <c r="E413" s="192"/>
      <c r="F413" s="192"/>
      <c r="G413" s="193"/>
      <c r="H413" s="192"/>
      <c r="I413" s="192"/>
      <c r="J413" s="194"/>
      <c r="K413" s="195"/>
      <c r="L413" s="195"/>
      <c r="M413" s="196"/>
      <c r="N413" s="197"/>
      <c r="O413" s="196"/>
      <c r="P413" s="198"/>
      <c r="Q413" s="198"/>
      <c r="R413" s="199"/>
      <c r="S413" s="199"/>
      <c r="T413" s="198"/>
      <c r="U413" s="199"/>
      <c r="V413" s="199"/>
      <c r="W413" s="199"/>
      <c r="X413" s="198"/>
      <c r="Y413" s="200"/>
      <c r="Z413" s="198"/>
      <c r="AA413" s="198"/>
      <c r="AB413" s="199"/>
      <c r="AC413" s="199"/>
      <c r="AD413" s="201"/>
      <c r="AE413" s="202"/>
      <c r="AF413" s="202"/>
      <c r="AG413" s="203"/>
      <c r="AH413" s="203"/>
      <c r="AI413" s="203"/>
      <c r="AJ413" s="203"/>
      <c r="AK413" s="203"/>
      <c r="AL413" s="203"/>
      <c r="AM413" s="203"/>
      <c r="AN413" s="203"/>
      <c r="AO413" s="203"/>
      <c r="AP413" s="203"/>
      <c r="AQ413" s="203"/>
      <c r="AR413" s="203"/>
      <c r="AS413" s="203"/>
      <c r="AT413" s="203"/>
      <c r="AU413" s="203"/>
      <c r="AV413" s="203"/>
      <c r="AW413" s="203"/>
      <c r="AX413" s="203"/>
      <c r="AY413" s="203"/>
      <c r="AZ413" s="203"/>
      <c r="BA413" s="203"/>
      <c r="BB413" s="204"/>
      <c r="BC413" s="204"/>
      <c r="BD413" s="204"/>
      <c r="BE413" s="204"/>
      <c r="BF413" s="204"/>
      <c r="BG413" s="204"/>
      <c r="BH413" s="204"/>
      <c r="BI413" s="204"/>
      <c r="BJ413" s="204"/>
      <c r="BK413" s="204"/>
      <c r="BL413" s="204"/>
      <c r="BM413" s="204"/>
      <c r="BN413" s="204"/>
      <c r="BO413" s="204"/>
      <c r="BP413" s="204"/>
      <c r="BQ413" s="204"/>
      <c r="BR413" s="204"/>
      <c r="BS413" s="204"/>
      <c r="BT413" s="204"/>
      <c r="BU413" s="204"/>
      <c r="BV413" s="205"/>
      <c r="BW413" s="205"/>
      <c r="BX413" s="205"/>
      <c r="BY413" s="204"/>
      <c r="BZ413" s="204"/>
      <c r="CA413" s="204"/>
      <c r="CB413" s="205"/>
      <c r="CC413" s="204"/>
      <c r="CD413" s="205"/>
      <c r="CE413" s="204"/>
      <c r="CF413" s="204"/>
      <c r="CG413" s="204"/>
      <c r="CH413" s="206"/>
      <c r="CI413" s="204"/>
      <c r="CJ413" s="204"/>
      <c r="CK413" s="204"/>
      <c r="CL413" s="204"/>
      <c r="CM413" s="204"/>
      <c r="CN413" s="206"/>
      <c r="CO413" s="204"/>
      <c r="CP413" s="204"/>
      <c r="CQ413" s="204"/>
      <c r="CR413" s="207"/>
      <c r="CS413" s="207"/>
      <c r="CT413" s="208"/>
      <c r="CU413" s="209"/>
      <c r="CV413" s="208"/>
      <c r="CW413" s="207"/>
      <c r="CX413" s="207"/>
      <c r="CY413" s="207"/>
    </row>
    <row r="414" spans="3:103">
      <c r="C414" s="192"/>
      <c r="D414" s="192"/>
      <c r="E414" s="192"/>
      <c r="F414" s="192"/>
      <c r="G414" s="193"/>
      <c r="H414" s="192"/>
      <c r="I414" s="192"/>
      <c r="J414" s="194"/>
      <c r="K414" s="195"/>
      <c r="L414" s="195"/>
      <c r="M414" s="196"/>
      <c r="N414" s="197"/>
      <c r="O414" s="196"/>
      <c r="P414" s="198"/>
      <c r="Q414" s="198"/>
      <c r="R414" s="199"/>
      <c r="S414" s="199"/>
      <c r="T414" s="198"/>
      <c r="U414" s="199"/>
      <c r="V414" s="199"/>
      <c r="W414" s="199"/>
      <c r="X414" s="198"/>
      <c r="Y414" s="200"/>
      <c r="Z414" s="198"/>
      <c r="AA414" s="198"/>
      <c r="AB414" s="199"/>
      <c r="AC414" s="199"/>
      <c r="AD414" s="201"/>
      <c r="AE414" s="202"/>
      <c r="AF414" s="202"/>
      <c r="AG414" s="203"/>
      <c r="AH414" s="203"/>
      <c r="AI414" s="203"/>
      <c r="AJ414" s="203"/>
      <c r="AK414" s="203"/>
      <c r="AL414" s="203"/>
      <c r="AM414" s="203"/>
      <c r="AN414" s="203"/>
      <c r="AO414" s="203"/>
      <c r="AP414" s="203"/>
      <c r="AQ414" s="203"/>
      <c r="AR414" s="203"/>
      <c r="AS414" s="203"/>
      <c r="AT414" s="203"/>
      <c r="AU414" s="203"/>
      <c r="AV414" s="203"/>
      <c r="AW414" s="203"/>
      <c r="AX414" s="203"/>
      <c r="AY414" s="203"/>
      <c r="AZ414" s="203"/>
      <c r="BA414" s="203"/>
      <c r="BB414" s="204"/>
      <c r="BC414" s="204"/>
      <c r="BD414" s="204"/>
      <c r="BE414" s="204"/>
      <c r="BF414" s="204"/>
      <c r="BG414" s="204"/>
      <c r="BH414" s="204"/>
      <c r="BI414" s="204"/>
      <c r="BJ414" s="204"/>
      <c r="BK414" s="204"/>
      <c r="BL414" s="204"/>
      <c r="BM414" s="204"/>
      <c r="BN414" s="204"/>
      <c r="BO414" s="204"/>
      <c r="BP414" s="204"/>
      <c r="BQ414" s="204"/>
      <c r="BR414" s="204"/>
      <c r="BS414" s="204"/>
      <c r="BT414" s="204"/>
      <c r="BU414" s="204"/>
      <c r="BV414" s="205"/>
      <c r="BW414" s="205"/>
      <c r="BX414" s="205"/>
      <c r="BY414" s="204"/>
      <c r="BZ414" s="204"/>
      <c r="CA414" s="204"/>
      <c r="CB414" s="205"/>
      <c r="CC414" s="204"/>
      <c r="CD414" s="205"/>
      <c r="CE414" s="204"/>
      <c r="CF414" s="204"/>
      <c r="CG414" s="204"/>
      <c r="CH414" s="206"/>
      <c r="CI414" s="204"/>
      <c r="CJ414" s="204"/>
      <c r="CK414" s="204"/>
      <c r="CL414" s="204"/>
      <c r="CM414" s="204"/>
      <c r="CN414" s="206"/>
      <c r="CO414" s="204"/>
      <c r="CP414" s="204"/>
      <c r="CQ414" s="204"/>
      <c r="CR414" s="207"/>
      <c r="CS414" s="207"/>
      <c r="CT414" s="208"/>
      <c r="CU414" s="209"/>
      <c r="CV414" s="208"/>
      <c r="CW414" s="207"/>
      <c r="CX414" s="207"/>
      <c r="CY414" s="207"/>
    </row>
    <row r="415" spans="3:103">
      <c r="C415" s="192"/>
      <c r="D415" s="192"/>
      <c r="E415" s="192"/>
      <c r="F415" s="192"/>
      <c r="G415" s="193"/>
      <c r="H415" s="192"/>
      <c r="I415" s="192"/>
      <c r="J415" s="194"/>
      <c r="K415" s="195"/>
      <c r="L415" s="195"/>
      <c r="M415" s="196"/>
      <c r="N415" s="197"/>
      <c r="O415" s="196"/>
      <c r="P415" s="198"/>
      <c r="Q415" s="198"/>
      <c r="R415" s="199"/>
      <c r="S415" s="199"/>
      <c r="T415" s="198"/>
      <c r="U415" s="199"/>
      <c r="V415" s="199"/>
      <c r="W415" s="199"/>
      <c r="X415" s="198"/>
      <c r="Y415" s="200"/>
      <c r="Z415" s="198"/>
      <c r="AA415" s="198"/>
      <c r="AB415" s="199"/>
      <c r="AC415" s="199"/>
      <c r="AD415" s="201"/>
      <c r="AE415" s="202"/>
      <c r="AF415" s="202"/>
      <c r="AG415" s="203"/>
      <c r="AH415" s="203"/>
      <c r="AI415" s="203"/>
      <c r="AJ415" s="203"/>
      <c r="AK415" s="203"/>
      <c r="AL415" s="203"/>
      <c r="AM415" s="203"/>
      <c r="AN415" s="203"/>
      <c r="AO415" s="203"/>
      <c r="AP415" s="203"/>
      <c r="AQ415" s="203"/>
      <c r="AR415" s="203"/>
      <c r="AS415" s="203"/>
      <c r="AT415" s="203"/>
      <c r="AU415" s="203"/>
      <c r="AV415" s="203"/>
      <c r="AW415" s="203"/>
      <c r="AX415" s="203"/>
      <c r="AY415" s="203"/>
      <c r="AZ415" s="203"/>
      <c r="BA415" s="203"/>
      <c r="BB415" s="204"/>
      <c r="BC415" s="204"/>
      <c r="BD415" s="204"/>
      <c r="BE415" s="204"/>
      <c r="BF415" s="204"/>
      <c r="BG415" s="204"/>
      <c r="BH415" s="204"/>
      <c r="BI415" s="204"/>
      <c r="BJ415" s="204"/>
      <c r="BK415" s="204"/>
      <c r="BL415" s="204"/>
      <c r="BM415" s="204"/>
      <c r="BN415" s="204"/>
      <c r="BO415" s="204"/>
      <c r="BP415" s="204"/>
      <c r="BQ415" s="204"/>
      <c r="BR415" s="204"/>
      <c r="BS415" s="204"/>
      <c r="BT415" s="204"/>
      <c r="BU415" s="204"/>
      <c r="BV415" s="205"/>
      <c r="BW415" s="205"/>
      <c r="BX415" s="205"/>
      <c r="BY415" s="204"/>
      <c r="BZ415" s="204"/>
      <c r="CA415" s="204"/>
      <c r="CB415" s="205"/>
      <c r="CC415" s="204"/>
      <c r="CD415" s="205"/>
      <c r="CE415" s="204"/>
      <c r="CF415" s="204"/>
      <c r="CG415" s="204"/>
      <c r="CH415" s="206"/>
      <c r="CI415" s="204"/>
      <c r="CJ415" s="204"/>
      <c r="CK415" s="204"/>
      <c r="CL415" s="204"/>
      <c r="CM415" s="204"/>
      <c r="CN415" s="206"/>
      <c r="CO415" s="204"/>
      <c r="CP415" s="204"/>
      <c r="CQ415" s="204"/>
      <c r="CR415" s="207"/>
      <c r="CS415" s="207"/>
      <c r="CT415" s="208"/>
      <c r="CU415" s="209"/>
      <c r="CV415" s="208"/>
      <c r="CW415" s="207"/>
      <c r="CX415" s="207"/>
      <c r="CY415" s="207"/>
    </row>
    <row r="416" spans="3:103">
      <c r="C416" s="192"/>
      <c r="D416" s="192"/>
      <c r="E416" s="192"/>
      <c r="F416" s="192"/>
      <c r="G416" s="193"/>
      <c r="H416" s="192"/>
      <c r="I416" s="192"/>
      <c r="J416" s="194"/>
      <c r="K416" s="195"/>
      <c r="L416" s="195"/>
      <c r="M416" s="196"/>
      <c r="N416" s="197"/>
      <c r="O416" s="196"/>
      <c r="P416" s="198"/>
      <c r="Q416" s="198"/>
      <c r="R416" s="199"/>
      <c r="S416" s="199"/>
      <c r="T416" s="198"/>
      <c r="U416" s="199"/>
      <c r="V416" s="199"/>
      <c r="W416" s="199"/>
      <c r="X416" s="198"/>
      <c r="Y416" s="200"/>
      <c r="Z416" s="198"/>
      <c r="AA416" s="198"/>
      <c r="AB416" s="199"/>
      <c r="AC416" s="199"/>
      <c r="AD416" s="201"/>
      <c r="AE416" s="202"/>
      <c r="AF416" s="202"/>
      <c r="AG416" s="203"/>
      <c r="AH416" s="203"/>
      <c r="AI416" s="203"/>
      <c r="AJ416" s="203"/>
      <c r="AK416" s="203"/>
      <c r="AL416" s="203"/>
      <c r="AM416" s="203"/>
      <c r="AN416" s="203"/>
      <c r="AO416" s="203"/>
      <c r="AP416" s="203"/>
      <c r="AQ416" s="203"/>
      <c r="AR416" s="203"/>
      <c r="AS416" s="203"/>
      <c r="AT416" s="203"/>
      <c r="AU416" s="203"/>
      <c r="AV416" s="203"/>
      <c r="AW416" s="203"/>
      <c r="AX416" s="203"/>
      <c r="AY416" s="203"/>
      <c r="AZ416" s="203"/>
      <c r="BA416" s="203"/>
      <c r="BB416" s="204"/>
      <c r="BC416" s="204"/>
      <c r="BD416" s="204"/>
      <c r="BE416" s="204"/>
      <c r="BF416" s="204"/>
      <c r="BG416" s="204"/>
      <c r="BH416" s="204"/>
      <c r="BI416" s="204"/>
      <c r="BJ416" s="204"/>
      <c r="BK416" s="204"/>
      <c r="BL416" s="204"/>
      <c r="BM416" s="204"/>
      <c r="BN416" s="204"/>
      <c r="BO416" s="204"/>
      <c r="BP416" s="204"/>
      <c r="BQ416" s="204"/>
      <c r="BR416" s="204"/>
      <c r="BS416" s="204"/>
      <c r="BT416" s="204"/>
      <c r="BU416" s="204"/>
      <c r="BV416" s="205"/>
      <c r="BW416" s="205"/>
      <c r="BX416" s="205"/>
      <c r="BY416" s="204"/>
      <c r="BZ416" s="204"/>
      <c r="CA416" s="204"/>
      <c r="CB416" s="205"/>
      <c r="CC416" s="204"/>
      <c r="CD416" s="205"/>
      <c r="CE416" s="204"/>
      <c r="CF416" s="204"/>
      <c r="CG416" s="204"/>
      <c r="CH416" s="206"/>
      <c r="CI416" s="204"/>
      <c r="CJ416" s="204"/>
      <c r="CK416" s="204"/>
      <c r="CL416" s="204"/>
      <c r="CM416" s="204"/>
      <c r="CN416" s="206"/>
      <c r="CO416" s="204"/>
      <c r="CP416" s="204"/>
      <c r="CQ416" s="204"/>
      <c r="CR416" s="207"/>
      <c r="CS416" s="207"/>
      <c r="CT416" s="208"/>
      <c r="CU416" s="209"/>
      <c r="CV416" s="208"/>
      <c r="CW416" s="207"/>
      <c r="CX416" s="207"/>
      <c r="CY416" s="207"/>
    </row>
    <row r="417" spans="3:103">
      <c r="C417" s="192"/>
      <c r="D417" s="192"/>
      <c r="E417" s="192"/>
      <c r="F417" s="192"/>
      <c r="G417" s="193"/>
      <c r="H417" s="192"/>
      <c r="I417" s="192"/>
      <c r="J417" s="194"/>
      <c r="K417" s="195"/>
      <c r="L417" s="195"/>
      <c r="M417" s="196"/>
      <c r="N417" s="197"/>
      <c r="O417" s="196"/>
      <c r="P417" s="198"/>
      <c r="Q417" s="198"/>
      <c r="R417" s="199"/>
      <c r="S417" s="199"/>
      <c r="T417" s="198"/>
      <c r="U417" s="199"/>
      <c r="V417" s="199"/>
      <c r="W417" s="199"/>
      <c r="X417" s="198"/>
      <c r="Y417" s="200"/>
      <c r="Z417" s="198"/>
      <c r="AA417" s="198"/>
      <c r="AB417" s="199"/>
      <c r="AC417" s="199"/>
      <c r="AD417" s="201"/>
      <c r="AE417" s="202"/>
      <c r="AF417" s="202"/>
      <c r="AG417" s="203"/>
      <c r="AH417" s="203"/>
      <c r="AI417" s="203"/>
      <c r="AJ417" s="203"/>
      <c r="AK417" s="203"/>
      <c r="AL417" s="203"/>
      <c r="AM417" s="203"/>
      <c r="AN417" s="203"/>
      <c r="AO417" s="203"/>
      <c r="AP417" s="203"/>
      <c r="AQ417" s="203"/>
      <c r="AR417" s="203"/>
      <c r="AS417" s="203"/>
      <c r="AT417" s="203"/>
      <c r="AU417" s="203"/>
      <c r="AV417" s="203"/>
      <c r="AW417" s="203"/>
      <c r="AX417" s="203"/>
      <c r="AY417" s="203"/>
      <c r="AZ417" s="203"/>
      <c r="BA417" s="203"/>
      <c r="BB417" s="204"/>
      <c r="BC417" s="204"/>
      <c r="BD417" s="204"/>
      <c r="BE417" s="204"/>
      <c r="BF417" s="204"/>
      <c r="BG417" s="204"/>
      <c r="BH417" s="204"/>
      <c r="BI417" s="204"/>
      <c r="BJ417" s="204"/>
      <c r="BK417" s="204"/>
      <c r="BL417" s="204"/>
      <c r="BM417" s="204"/>
      <c r="BN417" s="204"/>
      <c r="BO417" s="204"/>
      <c r="BP417" s="204"/>
      <c r="BQ417" s="204"/>
      <c r="BR417" s="204"/>
      <c r="BS417" s="204"/>
      <c r="BT417" s="204"/>
      <c r="BU417" s="204"/>
      <c r="BV417" s="205"/>
      <c r="BW417" s="205"/>
      <c r="BX417" s="205"/>
      <c r="BY417" s="204"/>
      <c r="BZ417" s="204"/>
      <c r="CA417" s="204"/>
      <c r="CB417" s="205"/>
      <c r="CC417" s="204"/>
      <c r="CD417" s="205"/>
      <c r="CE417" s="204"/>
      <c r="CF417" s="204"/>
      <c r="CG417" s="204"/>
      <c r="CH417" s="206"/>
      <c r="CI417" s="204"/>
      <c r="CJ417" s="204"/>
      <c r="CK417" s="204"/>
      <c r="CL417" s="204"/>
      <c r="CM417" s="204"/>
      <c r="CN417" s="206"/>
      <c r="CO417" s="204"/>
      <c r="CP417" s="204"/>
      <c r="CQ417" s="204"/>
      <c r="CR417" s="207"/>
      <c r="CS417" s="207"/>
      <c r="CT417" s="208"/>
      <c r="CU417" s="209"/>
      <c r="CV417" s="208"/>
      <c r="CW417" s="207"/>
      <c r="CX417" s="207"/>
      <c r="CY417" s="207"/>
    </row>
    <row r="418" spans="3:103">
      <c r="C418" s="192"/>
      <c r="D418" s="192"/>
      <c r="E418" s="192"/>
      <c r="F418" s="192"/>
      <c r="G418" s="193"/>
      <c r="H418" s="192"/>
      <c r="I418" s="192"/>
      <c r="J418" s="194"/>
      <c r="K418" s="195"/>
      <c r="L418" s="195"/>
      <c r="M418" s="196"/>
      <c r="N418" s="197"/>
      <c r="O418" s="196"/>
      <c r="P418" s="198"/>
      <c r="Q418" s="198"/>
      <c r="R418" s="199"/>
      <c r="S418" s="199"/>
      <c r="T418" s="198"/>
      <c r="U418" s="199"/>
      <c r="V418" s="199"/>
      <c r="W418" s="199"/>
      <c r="X418" s="198"/>
      <c r="Y418" s="200"/>
      <c r="Z418" s="198"/>
      <c r="AA418" s="198"/>
      <c r="AB418" s="199"/>
      <c r="AC418" s="199"/>
      <c r="AD418" s="201"/>
      <c r="AE418" s="202"/>
      <c r="AF418" s="202"/>
      <c r="AG418" s="203"/>
      <c r="AH418" s="203"/>
      <c r="AI418" s="203"/>
      <c r="AJ418" s="203"/>
      <c r="AK418" s="203"/>
      <c r="AL418" s="203"/>
      <c r="AM418" s="203"/>
      <c r="AN418" s="203"/>
      <c r="AO418" s="203"/>
      <c r="AP418" s="203"/>
      <c r="AQ418" s="203"/>
      <c r="AR418" s="203"/>
      <c r="AS418" s="203"/>
      <c r="AT418" s="203"/>
      <c r="AU418" s="203"/>
      <c r="AV418" s="203"/>
      <c r="AW418" s="203"/>
      <c r="AX418" s="203"/>
      <c r="AY418" s="203"/>
      <c r="AZ418" s="203"/>
      <c r="BA418" s="203"/>
      <c r="BB418" s="204"/>
      <c r="BC418" s="204"/>
      <c r="BD418" s="204"/>
      <c r="BE418" s="204"/>
      <c r="BF418" s="204"/>
      <c r="BG418" s="204"/>
      <c r="BH418" s="204"/>
      <c r="BI418" s="204"/>
      <c r="BJ418" s="204"/>
      <c r="BK418" s="204"/>
      <c r="BL418" s="204"/>
      <c r="BM418" s="204"/>
      <c r="BN418" s="204"/>
      <c r="BO418" s="204"/>
      <c r="BP418" s="204"/>
      <c r="BQ418" s="204"/>
      <c r="BR418" s="204"/>
      <c r="BS418" s="204"/>
      <c r="BT418" s="204"/>
      <c r="BU418" s="204"/>
      <c r="BV418" s="205"/>
      <c r="BW418" s="205"/>
      <c r="BX418" s="205"/>
      <c r="BY418" s="204"/>
      <c r="BZ418" s="204"/>
      <c r="CA418" s="204"/>
      <c r="CB418" s="205"/>
      <c r="CC418" s="204"/>
      <c r="CD418" s="205"/>
      <c r="CE418" s="204"/>
      <c r="CF418" s="204"/>
      <c r="CG418" s="204"/>
      <c r="CH418" s="206"/>
      <c r="CI418" s="204"/>
      <c r="CJ418" s="204"/>
      <c r="CK418" s="204"/>
      <c r="CL418" s="204"/>
      <c r="CM418" s="204"/>
      <c r="CN418" s="206"/>
      <c r="CO418" s="204"/>
      <c r="CP418" s="204"/>
      <c r="CQ418" s="204"/>
      <c r="CR418" s="207"/>
      <c r="CS418" s="207"/>
      <c r="CT418" s="208"/>
      <c r="CU418" s="209"/>
      <c r="CV418" s="208"/>
      <c r="CW418" s="207"/>
      <c r="CX418" s="207"/>
      <c r="CY418" s="207"/>
    </row>
    <row r="419" spans="3:103">
      <c r="C419" s="192"/>
      <c r="D419" s="192"/>
      <c r="E419" s="192"/>
      <c r="F419" s="192"/>
      <c r="G419" s="193"/>
      <c r="H419" s="192"/>
      <c r="I419" s="192"/>
      <c r="J419" s="194"/>
      <c r="K419" s="195"/>
      <c r="L419" s="195"/>
      <c r="M419" s="196"/>
      <c r="N419" s="197"/>
      <c r="O419" s="196"/>
      <c r="P419" s="198"/>
      <c r="Q419" s="198"/>
      <c r="R419" s="199"/>
      <c r="S419" s="199"/>
      <c r="T419" s="198"/>
      <c r="U419" s="199"/>
      <c r="V419" s="199"/>
      <c r="W419" s="199"/>
      <c r="X419" s="198"/>
      <c r="Y419" s="200"/>
      <c r="Z419" s="198"/>
      <c r="AA419" s="198"/>
      <c r="AB419" s="199"/>
      <c r="AC419" s="199"/>
      <c r="AD419" s="201"/>
      <c r="AE419" s="202"/>
      <c r="AF419" s="202"/>
      <c r="AG419" s="203"/>
      <c r="AH419" s="203"/>
      <c r="AI419" s="203"/>
      <c r="AJ419" s="203"/>
      <c r="AK419" s="203"/>
      <c r="AL419" s="203"/>
      <c r="AM419" s="203"/>
      <c r="AN419" s="203"/>
      <c r="AO419" s="203"/>
      <c r="AP419" s="203"/>
      <c r="AQ419" s="203"/>
      <c r="AR419" s="203"/>
      <c r="AS419" s="203"/>
      <c r="AT419" s="203"/>
      <c r="AU419" s="203"/>
      <c r="AV419" s="203"/>
      <c r="AW419" s="203"/>
      <c r="AX419" s="203"/>
      <c r="AY419" s="203"/>
      <c r="AZ419" s="203"/>
      <c r="BA419" s="203"/>
      <c r="BB419" s="204"/>
      <c r="BC419" s="204"/>
      <c r="BD419" s="204"/>
      <c r="BE419" s="204"/>
      <c r="BF419" s="204"/>
      <c r="BG419" s="204"/>
      <c r="BH419" s="204"/>
      <c r="BI419" s="204"/>
      <c r="BJ419" s="204"/>
      <c r="BK419" s="204"/>
      <c r="BL419" s="204"/>
      <c r="BM419" s="204"/>
      <c r="BN419" s="204"/>
      <c r="BO419" s="204"/>
      <c r="BP419" s="204"/>
      <c r="BQ419" s="204"/>
      <c r="BR419" s="204"/>
      <c r="BS419" s="204"/>
      <c r="BT419" s="204"/>
      <c r="BU419" s="204"/>
      <c r="BV419" s="205"/>
      <c r="BW419" s="205"/>
      <c r="BX419" s="205"/>
      <c r="BY419" s="204"/>
      <c r="BZ419" s="204"/>
      <c r="CA419" s="204"/>
      <c r="CB419" s="205"/>
      <c r="CC419" s="204"/>
      <c r="CD419" s="205"/>
      <c r="CE419" s="204"/>
      <c r="CF419" s="204"/>
      <c r="CG419" s="204"/>
      <c r="CH419" s="206"/>
      <c r="CI419" s="204"/>
      <c r="CJ419" s="204"/>
      <c r="CK419" s="204"/>
      <c r="CL419" s="204"/>
      <c r="CM419" s="204"/>
      <c r="CN419" s="206"/>
      <c r="CO419" s="204"/>
      <c r="CP419" s="204"/>
      <c r="CQ419" s="204"/>
      <c r="CR419" s="207"/>
      <c r="CS419" s="207"/>
      <c r="CT419" s="208"/>
      <c r="CU419" s="209"/>
      <c r="CV419" s="208"/>
      <c r="CW419" s="207"/>
      <c r="CX419" s="207"/>
      <c r="CY419" s="207"/>
    </row>
    <row r="420" spans="3:103">
      <c r="C420" s="192"/>
      <c r="D420" s="192"/>
      <c r="E420" s="192"/>
      <c r="F420" s="192"/>
      <c r="G420" s="193"/>
      <c r="H420" s="192"/>
      <c r="I420" s="192"/>
      <c r="J420" s="194"/>
      <c r="K420" s="195"/>
      <c r="L420" s="195"/>
      <c r="M420" s="196"/>
      <c r="N420" s="197"/>
      <c r="O420" s="196"/>
      <c r="P420" s="198"/>
      <c r="Q420" s="198"/>
      <c r="R420" s="199"/>
      <c r="S420" s="199"/>
      <c r="T420" s="198"/>
      <c r="U420" s="199"/>
      <c r="V420" s="199"/>
      <c r="W420" s="199"/>
      <c r="X420" s="198"/>
      <c r="Y420" s="200"/>
      <c r="Z420" s="198"/>
      <c r="AA420" s="198"/>
      <c r="AB420" s="199"/>
      <c r="AC420" s="199"/>
      <c r="AD420" s="201"/>
      <c r="AE420" s="202"/>
      <c r="AF420" s="202"/>
      <c r="AG420" s="203"/>
      <c r="AH420" s="203"/>
      <c r="AI420" s="203"/>
      <c r="AJ420" s="203"/>
      <c r="AK420" s="203"/>
      <c r="AL420" s="203"/>
      <c r="AM420" s="203"/>
      <c r="AN420" s="203"/>
      <c r="AO420" s="203"/>
      <c r="AP420" s="203"/>
      <c r="AQ420" s="203"/>
      <c r="AR420" s="203"/>
      <c r="AS420" s="203"/>
      <c r="AT420" s="203"/>
      <c r="AU420" s="203"/>
      <c r="AV420" s="203"/>
      <c r="AW420" s="203"/>
      <c r="AX420" s="203"/>
      <c r="AY420" s="203"/>
      <c r="AZ420" s="203"/>
      <c r="BA420" s="203"/>
      <c r="BB420" s="204"/>
      <c r="BC420" s="204"/>
      <c r="BD420" s="204"/>
      <c r="BE420" s="204"/>
      <c r="BF420" s="204"/>
      <c r="BG420" s="204"/>
      <c r="BH420" s="204"/>
      <c r="BI420" s="204"/>
      <c r="BJ420" s="204"/>
      <c r="BK420" s="204"/>
      <c r="BL420" s="204"/>
      <c r="BM420" s="204"/>
      <c r="BN420" s="204"/>
      <c r="BO420" s="204"/>
      <c r="BP420" s="204"/>
      <c r="BQ420" s="204"/>
      <c r="BR420" s="204"/>
      <c r="BS420" s="204"/>
      <c r="BT420" s="204"/>
      <c r="BU420" s="204"/>
      <c r="BV420" s="205"/>
      <c r="BW420" s="205"/>
      <c r="BX420" s="205"/>
      <c r="BY420" s="204"/>
      <c r="BZ420" s="204"/>
      <c r="CA420" s="204"/>
      <c r="CB420" s="205"/>
      <c r="CC420" s="204"/>
      <c r="CD420" s="205"/>
      <c r="CE420" s="204"/>
      <c r="CF420" s="204"/>
      <c r="CG420" s="204"/>
      <c r="CH420" s="206"/>
      <c r="CI420" s="204"/>
      <c r="CJ420" s="204"/>
      <c r="CK420" s="204"/>
      <c r="CL420" s="204"/>
      <c r="CM420" s="204"/>
      <c r="CN420" s="206"/>
      <c r="CO420" s="204"/>
      <c r="CP420" s="204"/>
      <c r="CQ420" s="204"/>
      <c r="CR420" s="207"/>
      <c r="CS420" s="207"/>
      <c r="CT420" s="208"/>
      <c r="CU420" s="209"/>
      <c r="CV420" s="208"/>
      <c r="CW420" s="207"/>
      <c r="CX420" s="207"/>
      <c r="CY420" s="207"/>
    </row>
    <row r="421" spans="3:103">
      <c r="C421" s="192"/>
      <c r="D421" s="192"/>
      <c r="E421" s="192"/>
      <c r="F421" s="192"/>
      <c r="G421" s="193"/>
      <c r="H421" s="192"/>
      <c r="I421" s="192"/>
      <c r="J421" s="194"/>
      <c r="K421" s="195"/>
      <c r="L421" s="195"/>
      <c r="M421" s="196"/>
      <c r="N421" s="197"/>
      <c r="O421" s="196"/>
      <c r="P421" s="198"/>
      <c r="Q421" s="198"/>
      <c r="R421" s="199"/>
      <c r="S421" s="199"/>
      <c r="T421" s="198"/>
      <c r="U421" s="199"/>
      <c r="V421" s="199"/>
      <c r="W421" s="199"/>
      <c r="X421" s="198"/>
      <c r="Y421" s="200"/>
      <c r="Z421" s="198"/>
      <c r="AA421" s="198"/>
      <c r="AB421" s="199"/>
      <c r="AC421" s="199"/>
      <c r="AD421" s="201"/>
      <c r="AE421" s="202"/>
      <c r="AF421" s="202"/>
      <c r="AG421" s="203"/>
      <c r="AH421" s="203"/>
      <c r="AI421" s="203"/>
      <c r="AJ421" s="203"/>
      <c r="AK421" s="203"/>
      <c r="AL421" s="203"/>
      <c r="AM421" s="203"/>
      <c r="AN421" s="203"/>
      <c r="AO421" s="203"/>
      <c r="AP421" s="203"/>
      <c r="AQ421" s="203"/>
      <c r="AR421" s="203"/>
      <c r="AS421" s="203"/>
      <c r="AT421" s="203"/>
      <c r="AU421" s="203"/>
      <c r="AV421" s="203"/>
      <c r="AW421" s="203"/>
      <c r="AX421" s="203"/>
      <c r="AY421" s="203"/>
      <c r="AZ421" s="203"/>
      <c r="BA421" s="203"/>
      <c r="BB421" s="204"/>
      <c r="BC421" s="204"/>
      <c r="BD421" s="204"/>
      <c r="BE421" s="204"/>
      <c r="BF421" s="204"/>
      <c r="BG421" s="204"/>
      <c r="BH421" s="204"/>
      <c r="BI421" s="204"/>
      <c r="BJ421" s="204"/>
      <c r="BK421" s="204"/>
      <c r="BL421" s="204"/>
      <c r="BM421" s="204"/>
      <c r="BN421" s="204"/>
      <c r="BO421" s="204"/>
      <c r="BP421" s="204"/>
      <c r="BQ421" s="204"/>
      <c r="BR421" s="204"/>
      <c r="BS421" s="204"/>
      <c r="BT421" s="204"/>
      <c r="BU421" s="204"/>
      <c r="BV421" s="205"/>
      <c r="BW421" s="205"/>
      <c r="BX421" s="205"/>
      <c r="BY421" s="204"/>
      <c r="BZ421" s="204"/>
      <c r="CA421" s="204"/>
      <c r="CB421" s="205"/>
      <c r="CC421" s="204"/>
      <c r="CD421" s="205"/>
      <c r="CE421" s="204"/>
      <c r="CF421" s="204"/>
      <c r="CG421" s="204"/>
      <c r="CH421" s="206"/>
      <c r="CI421" s="204"/>
      <c r="CJ421" s="204"/>
      <c r="CK421" s="204"/>
      <c r="CL421" s="204"/>
      <c r="CM421" s="204"/>
      <c r="CN421" s="206"/>
      <c r="CO421" s="204"/>
      <c r="CP421" s="204"/>
      <c r="CQ421" s="204"/>
      <c r="CR421" s="207"/>
      <c r="CS421" s="207"/>
      <c r="CT421" s="208"/>
      <c r="CU421" s="209"/>
      <c r="CV421" s="208"/>
      <c r="CW421" s="207"/>
      <c r="CX421" s="207"/>
      <c r="CY421" s="207"/>
    </row>
    <row r="422" spans="3:103">
      <c r="C422" s="192"/>
      <c r="D422" s="192"/>
      <c r="E422" s="192"/>
      <c r="F422" s="192"/>
      <c r="G422" s="193"/>
      <c r="H422" s="192"/>
      <c r="I422" s="192"/>
      <c r="J422" s="194"/>
      <c r="K422" s="195"/>
      <c r="L422" s="195"/>
      <c r="M422" s="196"/>
      <c r="N422" s="197"/>
      <c r="O422" s="196"/>
      <c r="P422" s="198"/>
      <c r="Q422" s="198"/>
      <c r="R422" s="199"/>
      <c r="S422" s="199"/>
      <c r="T422" s="198"/>
      <c r="U422" s="199"/>
      <c r="V422" s="199"/>
      <c r="W422" s="199"/>
      <c r="X422" s="198"/>
      <c r="Y422" s="200"/>
      <c r="Z422" s="198"/>
      <c r="AA422" s="198"/>
      <c r="AB422" s="199"/>
      <c r="AC422" s="199"/>
      <c r="AD422" s="201"/>
      <c r="AE422" s="202"/>
      <c r="AF422" s="202"/>
      <c r="AG422" s="203"/>
      <c r="AH422" s="203"/>
      <c r="AI422" s="203"/>
      <c r="AJ422" s="203"/>
      <c r="AK422" s="203"/>
      <c r="AL422" s="203"/>
      <c r="AM422" s="203"/>
      <c r="AN422" s="203"/>
      <c r="AO422" s="203"/>
      <c r="AP422" s="203"/>
      <c r="AQ422" s="203"/>
      <c r="AR422" s="203"/>
      <c r="AS422" s="203"/>
      <c r="AT422" s="203"/>
      <c r="AU422" s="203"/>
      <c r="AV422" s="203"/>
      <c r="AW422" s="203"/>
      <c r="AX422" s="203"/>
      <c r="AY422" s="203"/>
      <c r="AZ422" s="203"/>
      <c r="BA422" s="203"/>
      <c r="BB422" s="204"/>
      <c r="BC422" s="204"/>
      <c r="BD422" s="204"/>
      <c r="BE422" s="204"/>
      <c r="BF422" s="204"/>
      <c r="BG422" s="204"/>
      <c r="BH422" s="204"/>
      <c r="BI422" s="204"/>
      <c r="BJ422" s="204"/>
      <c r="BK422" s="204"/>
      <c r="BL422" s="204"/>
      <c r="BM422" s="204"/>
      <c r="BN422" s="204"/>
      <c r="BO422" s="204"/>
      <c r="BP422" s="204"/>
      <c r="BQ422" s="204"/>
      <c r="BR422" s="204"/>
      <c r="BS422" s="204"/>
      <c r="BT422" s="204"/>
      <c r="BU422" s="204"/>
      <c r="BV422" s="205"/>
      <c r="BW422" s="205"/>
      <c r="BX422" s="205"/>
      <c r="BY422" s="204"/>
      <c r="BZ422" s="204"/>
      <c r="CA422" s="204"/>
      <c r="CB422" s="205"/>
      <c r="CC422" s="204"/>
      <c r="CD422" s="205"/>
      <c r="CE422" s="204"/>
      <c r="CF422" s="204"/>
      <c r="CG422" s="204"/>
      <c r="CH422" s="206"/>
      <c r="CI422" s="204"/>
      <c r="CJ422" s="204"/>
      <c r="CK422" s="204"/>
      <c r="CL422" s="204"/>
      <c r="CM422" s="204"/>
      <c r="CN422" s="206"/>
      <c r="CO422" s="204"/>
      <c r="CP422" s="204"/>
      <c r="CQ422" s="204"/>
      <c r="CR422" s="207"/>
      <c r="CS422" s="207"/>
      <c r="CT422" s="208"/>
      <c r="CU422" s="209"/>
      <c r="CV422" s="208"/>
      <c r="CW422" s="207"/>
      <c r="CX422" s="207"/>
      <c r="CY422" s="207"/>
    </row>
    <row r="423" spans="3:103">
      <c r="C423" s="192"/>
      <c r="D423" s="192"/>
      <c r="E423" s="192"/>
      <c r="F423" s="192"/>
      <c r="G423" s="193"/>
      <c r="H423" s="192"/>
      <c r="I423" s="192"/>
      <c r="J423" s="194"/>
      <c r="K423" s="195"/>
      <c r="L423" s="195"/>
      <c r="M423" s="196"/>
      <c r="N423" s="197"/>
      <c r="O423" s="196"/>
      <c r="P423" s="198"/>
      <c r="Q423" s="198"/>
      <c r="R423" s="199"/>
      <c r="S423" s="199"/>
      <c r="T423" s="198"/>
      <c r="U423" s="199"/>
      <c r="V423" s="199"/>
      <c r="W423" s="199"/>
      <c r="X423" s="198"/>
      <c r="Y423" s="200"/>
      <c r="Z423" s="198"/>
      <c r="AA423" s="198"/>
      <c r="AB423" s="199"/>
      <c r="AC423" s="199"/>
      <c r="AD423" s="201"/>
      <c r="AE423" s="202"/>
      <c r="AF423" s="202"/>
      <c r="AG423" s="203"/>
      <c r="AH423" s="203"/>
      <c r="AI423" s="203"/>
      <c r="AJ423" s="203"/>
      <c r="AK423" s="203"/>
      <c r="AL423" s="203"/>
      <c r="AM423" s="203"/>
      <c r="AN423" s="203"/>
      <c r="AO423" s="203"/>
      <c r="AP423" s="203"/>
      <c r="AQ423" s="203"/>
      <c r="AR423" s="203"/>
      <c r="AS423" s="203"/>
      <c r="AT423" s="203"/>
      <c r="AU423" s="203"/>
      <c r="AV423" s="203"/>
      <c r="AW423" s="203"/>
      <c r="AX423" s="203"/>
      <c r="AY423" s="203"/>
      <c r="AZ423" s="203"/>
      <c r="BA423" s="203"/>
      <c r="BB423" s="204"/>
      <c r="BC423" s="204"/>
      <c r="BD423" s="204"/>
      <c r="BE423" s="204"/>
      <c r="BF423" s="204"/>
      <c r="BG423" s="204"/>
      <c r="BH423" s="204"/>
      <c r="BI423" s="204"/>
      <c r="BJ423" s="204"/>
      <c r="BK423" s="204"/>
      <c r="BL423" s="204"/>
      <c r="BM423" s="204"/>
      <c r="BN423" s="204"/>
      <c r="BO423" s="204"/>
      <c r="BP423" s="204"/>
      <c r="BQ423" s="204"/>
      <c r="BR423" s="204"/>
      <c r="BS423" s="204"/>
      <c r="BT423" s="204"/>
      <c r="BU423" s="204"/>
      <c r="BV423" s="205"/>
      <c r="BW423" s="205"/>
      <c r="BX423" s="205"/>
      <c r="BY423" s="204"/>
      <c r="BZ423" s="204"/>
      <c r="CA423" s="204"/>
      <c r="CB423" s="205"/>
      <c r="CC423" s="204"/>
      <c r="CD423" s="205"/>
      <c r="CE423" s="204"/>
      <c r="CF423" s="204"/>
      <c r="CG423" s="204"/>
      <c r="CH423" s="206"/>
      <c r="CI423" s="204"/>
      <c r="CJ423" s="204"/>
      <c r="CK423" s="204"/>
      <c r="CL423" s="204"/>
      <c r="CM423" s="204"/>
      <c r="CN423" s="206"/>
      <c r="CO423" s="204"/>
      <c r="CP423" s="204"/>
      <c r="CQ423" s="204"/>
      <c r="CR423" s="207"/>
      <c r="CS423" s="207"/>
      <c r="CT423" s="208"/>
      <c r="CU423" s="209"/>
      <c r="CV423" s="208"/>
      <c r="CW423" s="207"/>
      <c r="CX423" s="207"/>
      <c r="CY423" s="207"/>
    </row>
    <row r="424" spans="3:103">
      <c r="C424" s="192"/>
      <c r="D424" s="192"/>
      <c r="E424" s="192"/>
      <c r="F424" s="192"/>
      <c r="G424" s="193"/>
      <c r="H424" s="192"/>
      <c r="I424" s="192"/>
      <c r="J424" s="194"/>
      <c r="K424" s="195"/>
      <c r="L424" s="195"/>
      <c r="M424" s="196"/>
      <c r="N424" s="197"/>
      <c r="O424" s="196"/>
      <c r="P424" s="198"/>
      <c r="Q424" s="198"/>
      <c r="R424" s="199"/>
      <c r="S424" s="199"/>
      <c r="T424" s="198"/>
      <c r="U424" s="199"/>
      <c r="V424" s="199"/>
      <c r="W424" s="199"/>
      <c r="X424" s="198"/>
      <c r="Y424" s="200"/>
      <c r="Z424" s="198"/>
      <c r="AA424" s="198"/>
      <c r="AB424" s="199"/>
      <c r="AC424" s="199"/>
      <c r="AD424" s="201"/>
      <c r="AE424" s="202"/>
      <c r="AF424" s="202"/>
      <c r="AG424" s="203"/>
      <c r="AH424" s="203"/>
      <c r="AI424" s="203"/>
      <c r="AJ424" s="203"/>
      <c r="AK424" s="203"/>
      <c r="AL424" s="203"/>
      <c r="AM424" s="203"/>
      <c r="AN424" s="203"/>
      <c r="AO424" s="203"/>
      <c r="AP424" s="203"/>
      <c r="AQ424" s="203"/>
      <c r="AR424" s="203"/>
      <c r="AS424" s="203"/>
      <c r="AT424" s="203"/>
      <c r="AU424" s="203"/>
      <c r="AV424" s="203"/>
      <c r="AW424" s="203"/>
      <c r="AX424" s="203"/>
      <c r="AY424" s="203"/>
      <c r="AZ424" s="203"/>
      <c r="BA424" s="203"/>
      <c r="BB424" s="204"/>
      <c r="BC424" s="204"/>
      <c r="BD424" s="204"/>
      <c r="BE424" s="204"/>
      <c r="BF424" s="204"/>
      <c r="BG424" s="204"/>
      <c r="BH424" s="204"/>
      <c r="BI424" s="204"/>
      <c r="BJ424" s="204"/>
      <c r="BK424" s="204"/>
      <c r="BL424" s="204"/>
      <c r="BM424" s="204"/>
      <c r="BN424" s="204"/>
      <c r="BO424" s="204"/>
      <c r="BP424" s="204"/>
      <c r="BQ424" s="204"/>
      <c r="BR424" s="204"/>
      <c r="BS424" s="204"/>
      <c r="BT424" s="204"/>
      <c r="BU424" s="204"/>
      <c r="BV424" s="205"/>
      <c r="BW424" s="205"/>
      <c r="BX424" s="205"/>
      <c r="BY424" s="204"/>
      <c r="BZ424" s="204"/>
      <c r="CA424" s="204"/>
      <c r="CB424" s="205"/>
      <c r="CC424" s="204"/>
      <c r="CD424" s="205"/>
      <c r="CE424" s="204"/>
      <c r="CF424" s="204"/>
      <c r="CG424" s="204"/>
      <c r="CH424" s="206"/>
      <c r="CI424" s="204"/>
      <c r="CJ424" s="204"/>
      <c r="CK424" s="204"/>
      <c r="CL424" s="204"/>
      <c r="CM424" s="204"/>
      <c r="CN424" s="206"/>
      <c r="CO424" s="204"/>
      <c r="CP424" s="204"/>
      <c r="CQ424" s="204"/>
      <c r="CR424" s="207"/>
      <c r="CS424" s="207"/>
      <c r="CT424" s="208"/>
      <c r="CU424" s="209"/>
      <c r="CV424" s="208"/>
      <c r="CW424" s="207"/>
      <c r="CX424" s="207"/>
      <c r="CY424" s="207"/>
    </row>
    <row r="425" spans="3:103">
      <c r="C425" s="192"/>
      <c r="D425" s="192"/>
      <c r="E425" s="192"/>
      <c r="F425" s="192"/>
      <c r="G425" s="193"/>
      <c r="H425" s="192"/>
      <c r="I425" s="192"/>
      <c r="J425" s="194"/>
      <c r="K425" s="195"/>
      <c r="L425" s="195"/>
      <c r="M425" s="196"/>
      <c r="N425" s="197"/>
      <c r="O425" s="196"/>
      <c r="P425" s="198"/>
      <c r="Q425" s="198"/>
      <c r="R425" s="199"/>
      <c r="S425" s="199"/>
      <c r="T425" s="198"/>
      <c r="U425" s="199"/>
      <c r="V425" s="199"/>
      <c r="W425" s="199"/>
      <c r="X425" s="198"/>
      <c r="Y425" s="200"/>
      <c r="Z425" s="198"/>
      <c r="AA425" s="198"/>
      <c r="AB425" s="199"/>
      <c r="AC425" s="199"/>
      <c r="AD425" s="201"/>
      <c r="AE425" s="202"/>
      <c r="AF425" s="202"/>
      <c r="AG425" s="203"/>
      <c r="AH425" s="203"/>
      <c r="AI425" s="203"/>
      <c r="AJ425" s="203"/>
      <c r="AK425" s="203"/>
      <c r="AL425" s="203"/>
      <c r="AM425" s="203"/>
      <c r="AN425" s="203"/>
      <c r="AO425" s="203"/>
      <c r="AP425" s="203"/>
      <c r="AQ425" s="203"/>
      <c r="AR425" s="203"/>
      <c r="AS425" s="203"/>
      <c r="AT425" s="203"/>
      <c r="AU425" s="203"/>
      <c r="AV425" s="203"/>
      <c r="AW425" s="203"/>
      <c r="AX425" s="203"/>
      <c r="AY425" s="203"/>
      <c r="AZ425" s="203"/>
      <c r="BA425" s="203"/>
      <c r="BB425" s="204"/>
      <c r="BC425" s="204"/>
      <c r="BD425" s="204"/>
      <c r="BE425" s="204"/>
      <c r="BF425" s="204"/>
      <c r="BG425" s="204"/>
      <c r="BH425" s="204"/>
      <c r="BI425" s="204"/>
      <c r="BJ425" s="204"/>
      <c r="BK425" s="204"/>
      <c r="BL425" s="204"/>
      <c r="BM425" s="204"/>
      <c r="BN425" s="204"/>
      <c r="BO425" s="204"/>
      <c r="BP425" s="204"/>
      <c r="BQ425" s="204"/>
      <c r="BR425" s="204"/>
      <c r="BS425" s="204"/>
      <c r="BT425" s="204"/>
      <c r="BU425" s="204"/>
      <c r="BV425" s="205"/>
      <c r="BW425" s="205"/>
      <c r="BX425" s="205"/>
      <c r="BY425" s="204"/>
      <c r="BZ425" s="204"/>
      <c r="CA425" s="204"/>
      <c r="CB425" s="205"/>
      <c r="CC425" s="204"/>
      <c r="CD425" s="205"/>
      <c r="CE425" s="204"/>
      <c r="CF425" s="204"/>
      <c r="CG425" s="204"/>
      <c r="CH425" s="206"/>
      <c r="CI425" s="204"/>
      <c r="CJ425" s="204"/>
      <c r="CK425" s="204"/>
      <c r="CL425" s="204"/>
      <c r="CM425" s="204"/>
      <c r="CN425" s="206"/>
      <c r="CO425" s="204"/>
      <c r="CP425" s="204"/>
      <c r="CQ425" s="204"/>
      <c r="CR425" s="207"/>
      <c r="CS425" s="207"/>
      <c r="CT425" s="208"/>
      <c r="CU425" s="209"/>
      <c r="CV425" s="208"/>
      <c r="CW425" s="207"/>
      <c r="CX425" s="207"/>
      <c r="CY425" s="207"/>
    </row>
    <row r="426" spans="3:103">
      <c r="C426" s="192"/>
      <c r="D426" s="192"/>
      <c r="E426" s="192"/>
      <c r="F426" s="192"/>
      <c r="G426" s="193"/>
      <c r="H426" s="192"/>
      <c r="I426" s="192"/>
      <c r="J426" s="194"/>
      <c r="K426" s="195"/>
      <c r="L426" s="195"/>
      <c r="M426" s="196"/>
      <c r="N426" s="197"/>
      <c r="O426" s="196"/>
      <c r="P426" s="198"/>
      <c r="Q426" s="198"/>
      <c r="R426" s="199"/>
      <c r="S426" s="199"/>
      <c r="T426" s="198"/>
      <c r="U426" s="199"/>
      <c r="V426" s="199"/>
      <c r="W426" s="199"/>
      <c r="X426" s="198"/>
      <c r="Y426" s="200"/>
      <c r="Z426" s="198"/>
      <c r="AA426" s="198"/>
      <c r="AB426" s="199"/>
      <c r="AC426" s="199"/>
      <c r="AD426" s="201"/>
      <c r="AE426" s="202"/>
      <c r="AF426" s="202"/>
      <c r="AG426" s="203"/>
      <c r="AH426" s="203"/>
      <c r="AI426" s="203"/>
      <c r="AJ426" s="203"/>
      <c r="AK426" s="203"/>
      <c r="AL426" s="203"/>
      <c r="AM426" s="203"/>
      <c r="AN426" s="203"/>
      <c r="AO426" s="203"/>
      <c r="AP426" s="203"/>
      <c r="AQ426" s="203"/>
      <c r="AR426" s="203"/>
      <c r="AS426" s="203"/>
      <c r="AT426" s="203"/>
      <c r="AU426" s="203"/>
      <c r="AV426" s="203"/>
      <c r="AW426" s="203"/>
      <c r="AX426" s="203"/>
      <c r="AY426" s="203"/>
      <c r="AZ426" s="203"/>
      <c r="BA426" s="203"/>
      <c r="BB426" s="204"/>
      <c r="BC426" s="204"/>
      <c r="BD426" s="204"/>
      <c r="BE426" s="204"/>
      <c r="BF426" s="204"/>
      <c r="BG426" s="204"/>
      <c r="BH426" s="204"/>
      <c r="BI426" s="204"/>
      <c r="BJ426" s="204"/>
      <c r="BK426" s="204"/>
      <c r="BL426" s="204"/>
      <c r="BM426" s="204"/>
      <c r="BN426" s="204"/>
      <c r="BO426" s="204"/>
      <c r="BP426" s="204"/>
      <c r="BQ426" s="204"/>
      <c r="BR426" s="204"/>
      <c r="BS426" s="204"/>
      <c r="BT426" s="204"/>
      <c r="BU426" s="204"/>
      <c r="BV426" s="205"/>
      <c r="BW426" s="205"/>
      <c r="BX426" s="205"/>
      <c r="BY426" s="204"/>
      <c r="BZ426" s="204"/>
      <c r="CA426" s="204"/>
      <c r="CB426" s="205"/>
      <c r="CC426" s="204"/>
      <c r="CD426" s="205"/>
      <c r="CE426" s="204"/>
      <c r="CF426" s="204"/>
      <c r="CG426" s="204"/>
      <c r="CH426" s="206"/>
      <c r="CI426" s="204"/>
      <c r="CJ426" s="204"/>
      <c r="CK426" s="204"/>
      <c r="CL426" s="204"/>
      <c r="CM426" s="204"/>
      <c r="CN426" s="206"/>
      <c r="CO426" s="204"/>
      <c r="CP426" s="204"/>
      <c r="CQ426" s="204"/>
      <c r="CR426" s="207"/>
      <c r="CS426" s="207"/>
      <c r="CT426" s="208"/>
      <c r="CU426" s="209"/>
      <c r="CV426" s="208"/>
      <c r="CW426" s="207"/>
      <c r="CX426" s="207"/>
      <c r="CY426" s="207"/>
    </row>
    <row r="427" spans="3:103">
      <c r="C427" s="192"/>
      <c r="D427" s="192"/>
      <c r="E427" s="192"/>
      <c r="F427" s="192"/>
      <c r="G427" s="193"/>
      <c r="H427" s="192"/>
      <c r="I427" s="192"/>
      <c r="J427" s="194"/>
      <c r="K427" s="195"/>
      <c r="L427" s="195"/>
      <c r="M427" s="196"/>
      <c r="N427" s="197"/>
      <c r="O427" s="196"/>
      <c r="P427" s="198"/>
      <c r="Q427" s="198"/>
      <c r="R427" s="199"/>
      <c r="S427" s="199"/>
      <c r="T427" s="198"/>
      <c r="U427" s="199"/>
      <c r="V427" s="199"/>
      <c r="W427" s="199"/>
      <c r="X427" s="198"/>
      <c r="Y427" s="200"/>
      <c r="Z427" s="198"/>
      <c r="AA427" s="198"/>
      <c r="AB427" s="199"/>
      <c r="AC427" s="199"/>
      <c r="AD427" s="201"/>
      <c r="AE427" s="202"/>
      <c r="AF427" s="202"/>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03"/>
      <c r="BB427" s="204"/>
      <c r="BC427" s="204"/>
      <c r="BD427" s="204"/>
      <c r="BE427" s="204"/>
      <c r="BF427" s="204"/>
      <c r="BG427" s="204"/>
      <c r="BH427" s="204"/>
      <c r="BI427" s="204"/>
      <c r="BJ427" s="204"/>
      <c r="BK427" s="204"/>
      <c r="BL427" s="204"/>
      <c r="BM427" s="204"/>
      <c r="BN427" s="204"/>
      <c r="BO427" s="204"/>
      <c r="BP427" s="204"/>
      <c r="BQ427" s="204"/>
      <c r="BR427" s="204"/>
      <c r="BS427" s="204"/>
      <c r="BT427" s="204"/>
      <c r="BU427" s="204"/>
      <c r="BV427" s="205"/>
      <c r="BW427" s="205"/>
      <c r="BX427" s="205"/>
      <c r="BY427" s="204"/>
      <c r="BZ427" s="204"/>
      <c r="CA427" s="204"/>
      <c r="CB427" s="205"/>
      <c r="CC427" s="204"/>
      <c r="CD427" s="205"/>
      <c r="CE427" s="204"/>
      <c r="CF427" s="204"/>
      <c r="CG427" s="204"/>
      <c r="CH427" s="206"/>
      <c r="CI427" s="204"/>
      <c r="CJ427" s="204"/>
      <c r="CK427" s="204"/>
      <c r="CL427" s="204"/>
      <c r="CM427" s="204"/>
      <c r="CN427" s="206"/>
      <c r="CO427" s="204"/>
      <c r="CP427" s="204"/>
      <c r="CQ427" s="204"/>
      <c r="CR427" s="207"/>
      <c r="CS427" s="207"/>
      <c r="CT427" s="208"/>
      <c r="CU427" s="209"/>
      <c r="CV427" s="208"/>
      <c r="CW427" s="207"/>
      <c r="CX427" s="207"/>
      <c r="CY427" s="207"/>
    </row>
    <row r="428" spans="3:103">
      <c r="C428" s="192"/>
      <c r="D428" s="192"/>
      <c r="E428" s="192"/>
      <c r="F428" s="192"/>
      <c r="G428" s="193"/>
      <c r="H428" s="192"/>
      <c r="I428" s="192"/>
      <c r="J428" s="194"/>
      <c r="K428" s="195"/>
      <c r="L428" s="195"/>
      <c r="M428" s="196"/>
      <c r="N428" s="197"/>
      <c r="O428" s="196"/>
      <c r="P428" s="198"/>
      <c r="Q428" s="198"/>
      <c r="R428" s="199"/>
      <c r="S428" s="199"/>
      <c r="T428" s="198"/>
      <c r="U428" s="199"/>
      <c r="V428" s="199"/>
      <c r="W428" s="199"/>
      <c r="X428" s="198"/>
      <c r="Y428" s="200"/>
      <c r="Z428" s="198"/>
      <c r="AA428" s="198"/>
      <c r="AB428" s="199"/>
      <c r="AC428" s="199"/>
      <c r="AD428" s="201"/>
      <c r="AE428" s="202"/>
      <c r="AF428" s="202"/>
      <c r="AG428" s="203"/>
      <c r="AH428" s="203"/>
      <c r="AI428" s="203"/>
      <c r="AJ428" s="203"/>
      <c r="AK428" s="203"/>
      <c r="AL428" s="203"/>
      <c r="AM428" s="203"/>
      <c r="AN428" s="203"/>
      <c r="AO428" s="203"/>
      <c r="AP428" s="203"/>
      <c r="AQ428" s="203"/>
      <c r="AR428" s="203"/>
      <c r="AS428" s="203"/>
      <c r="AT428" s="203"/>
      <c r="AU428" s="203"/>
      <c r="AV428" s="203"/>
      <c r="AW428" s="203"/>
      <c r="AX428" s="203"/>
      <c r="AY428" s="203"/>
      <c r="AZ428" s="203"/>
      <c r="BA428" s="203"/>
      <c r="BB428" s="204"/>
      <c r="BC428" s="204"/>
      <c r="BD428" s="204"/>
      <c r="BE428" s="204"/>
      <c r="BF428" s="204"/>
      <c r="BG428" s="204"/>
      <c r="BH428" s="204"/>
      <c r="BI428" s="204"/>
      <c r="BJ428" s="204"/>
      <c r="BK428" s="204"/>
      <c r="BL428" s="204"/>
      <c r="BM428" s="204"/>
      <c r="BN428" s="204"/>
      <c r="BO428" s="204"/>
      <c r="BP428" s="204"/>
      <c r="BQ428" s="204"/>
      <c r="BR428" s="204"/>
      <c r="BS428" s="204"/>
      <c r="BT428" s="204"/>
      <c r="BU428" s="204"/>
      <c r="BV428" s="205"/>
      <c r="BW428" s="205"/>
      <c r="BX428" s="205"/>
      <c r="BY428" s="204"/>
      <c r="BZ428" s="204"/>
      <c r="CA428" s="204"/>
      <c r="CB428" s="205"/>
      <c r="CC428" s="204"/>
      <c r="CD428" s="205"/>
      <c r="CE428" s="204"/>
      <c r="CF428" s="204"/>
      <c r="CG428" s="204"/>
      <c r="CH428" s="206"/>
      <c r="CI428" s="204"/>
      <c r="CJ428" s="204"/>
      <c r="CK428" s="204"/>
      <c r="CL428" s="204"/>
      <c r="CM428" s="204"/>
      <c r="CN428" s="206"/>
      <c r="CO428" s="204"/>
      <c r="CP428" s="204"/>
      <c r="CQ428" s="204"/>
      <c r="CR428" s="207"/>
      <c r="CS428" s="207"/>
      <c r="CT428" s="208"/>
      <c r="CU428" s="209"/>
      <c r="CV428" s="208"/>
      <c r="CW428" s="207"/>
      <c r="CX428" s="207"/>
      <c r="CY428" s="207"/>
    </row>
    <row r="429" spans="3:103">
      <c r="C429" s="192"/>
      <c r="D429" s="192"/>
      <c r="E429" s="192"/>
      <c r="F429" s="192"/>
      <c r="G429" s="193"/>
      <c r="H429" s="192"/>
      <c r="I429" s="192"/>
      <c r="J429" s="194"/>
      <c r="K429" s="195"/>
      <c r="L429" s="195"/>
      <c r="M429" s="196"/>
      <c r="N429" s="197"/>
      <c r="O429" s="196"/>
      <c r="P429" s="198"/>
      <c r="Q429" s="198"/>
      <c r="R429" s="199"/>
      <c r="S429" s="199"/>
      <c r="T429" s="198"/>
      <c r="U429" s="199"/>
      <c r="V429" s="199"/>
      <c r="W429" s="199"/>
      <c r="X429" s="198"/>
      <c r="Y429" s="200"/>
      <c r="Z429" s="198"/>
      <c r="AA429" s="198"/>
      <c r="AB429" s="199"/>
      <c r="AC429" s="199"/>
      <c r="AD429" s="201"/>
      <c r="AE429" s="202"/>
      <c r="AF429" s="202"/>
      <c r="AG429" s="203"/>
      <c r="AH429" s="203"/>
      <c r="AI429" s="203"/>
      <c r="AJ429" s="203"/>
      <c r="AK429" s="203"/>
      <c r="AL429" s="203"/>
      <c r="AM429" s="203"/>
      <c r="AN429" s="203"/>
      <c r="AO429" s="203"/>
      <c r="AP429" s="203"/>
      <c r="AQ429" s="203"/>
      <c r="AR429" s="203"/>
      <c r="AS429" s="203"/>
      <c r="AT429" s="203"/>
      <c r="AU429" s="203"/>
      <c r="AV429" s="203"/>
      <c r="AW429" s="203"/>
      <c r="AX429" s="203"/>
      <c r="AY429" s="203"/>
      <c r="AZ429" s="203"/>
      <c r="BA429" s="203"/>
      <c r="BB429" s="204"/>
      <c r="BC429" s="204"/>
      <c r="BD429" s="204"/>
      <c r="BE429" s="204"/>
      <c r="BF429" s="204"/>
      <c r="BG429" s="204"/>
      <c r="BH429" s="204"/>
      <c r="BI429" s="204"/>
      <c r="BJ429" s="204"/>
      <c r="BK429" s="204"/>
      <c r="BL429" s="204"/>
      <c r="BM429" s="204"/>
      <c r="BN429" s="204"/>
      <c r="BO429" s="204"/>
      <c r="BP429" s="204"/>
      <c r="BQ429" s="204"/>
      <c r="BR429" s="204"/>
      <c r="BS429" s="204"/>
      <c r="BT429" s="204"/>
      <c r="BU429" s="204"/>
      <c r="BV429" s="205"/>
      <c r="BW429" s="205"/>
      <c r="BX429" s="205"/>
      <c r="BY429" s="204"/>
      <c r="BZ429" s="204"/>
      <c r="CA429" s="204"/>
      <c r="CB429" s="205"/>
      <c r="CC429" s="204"/>
      <c r="CD429" s="205"/>
      <c r="CE429" s="204"/>
      <c r="CF429" s="204"/>
      <c r="CG429" s="204"/>
      <c r="CH429" s="206"/>
      <c r="CI429" s="204"/>
      <c r="CJ429" s="204"/>
      <c r="CK429" s="204"/>
      <c r="CL429" s="204"/>
      <c r="CM429" s="204"/>
      <c r="CN429" s="206"/>
      <c r="CO429" s="204"/>
      <c r="CP429" s="204"/>
      <c r="CQ429" s="204"/>
      <c r="CR429" s="207"/>
      <c r="CS429" s="207"/>
      <c r="CT429" s="208"/>
      <c r="CU429" s="209"/>
      <c r="CV429" s="208"/>
      <c r="CW429" s="207"/>
      <c r="CX429" s="207"/>
      <c r="CY429" s="207"/>
    </row>
    <row r="430" spans="3:103">
      <c r="C430" s="192"/>
      <c r="D430" s="192"/>
      <c r="E430" s="192"/>
      <c r="F430" s="192"/>
      <c r="G430" s="193"/>
      <c r="H430" s="192"/>
      <c r="I430" s="192"/>
      <c r="J430" s="194"/>
      <c r="K430" s="195"/>
      <c r="L430" s="195"/>
      <c r="M430" s="196"/>
      <c r="N430" s="197"/>
      <c r="O430" s="196"/>
      <c r="P430" s="198"/>
      <c r="Q430" s="198"/>
      <c r="R430" s="199"/>
      <c r="S430" s="199"/>
      <c r="T430" s="198"/>
      <c r="U430" s="199"/>
      <c r="V430" s="199"/>
      <c r="W430" s="199"/>
      <c r="X430" s="198"/>
      <c r="Y430" s="200"/>
      <c r="Z430" s="198"/>
      <c r="AA430" s="198"/>
      <c r="AB430" s="199"/>
      <c r="AC430" s="199"/>
      <c r="AD430" s="201"/>
      <c r="AE430" s="202"/>
      <c r="AF430" s="202"/>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c r="BA430" s="203"/>
      <c r="BB430" s="204"/>
      <c r="BC430" s="204"/>
      <c r="BD430" s="204"/>
      <c r="BE430" s="204"/>
      <c r="BF430" s="204"/>
      <c r="BG430" s="204"/>
      <c r="BH430" s="204"/>
      <c r="BI430" s="204"/>
      <c r="BJ430" s="204"/>
      <c r="BK430" s="204"/>
      <c r="BL430" s="204"/>
      <c r="BM430" s="204"/>
      <c r="BN430" s="204"/>
      <c r="BO430" s="204"/>
      <c r="BP430" s="204"/>
      <c r="BQ430" s="204"/>
      <c r="BR430" s="204"/>
      <c r="BS430" s="204"/>
      <c r="BT430" s="204"/>
      <c r="BU430" s="204"/>
      <c r="BV430" s="205"/>
      <c r="BW430" s="205"/>
      <c r="BX430" s="205"/>
      <c r="BY430" s="204"/>
      <c r="BZ430" s="204"/>
      <c r="CA430" s="204"/>
      <c r="CB430" s="205"/>
      <c r="CC430" s="204"/>
      <c r="CD430" s="205"/>
      <c r="CE430" s="204"/>
      <c r="CF430" s="204"/>
      <c r="CG430" s="204"/>
      <c r="CH430" s="206"/>
      <c r="CI430" s="204"/>
      <c r="CJ430" s="204"/>
      <c r="CK430" s="204"/>
      <c r="CL430" s="204"/>
      <c r="CM430" s="204"/>
      <c r="CN430" s="206"/>
      <c r="CO430" s="204"/>
      <c r="CP430" s="204"/>
      <c r="CQ430" s="204"/>
      <c r="CR430" s="207"/>
      <c r="CS430" s="207"/>
      <c r="CT430" s="208"/>
      <c r="CU430" s="209"/>
      <c r="CV430" s="208"/>
      <c r="CW430" s="207"/>
      <c r="CX430" s="207"/>
      <c r="CY430" s="207"/>
    </row>
    <row r="431" spans="3:103">
      <c r="C431" s="192"/>
      <c r="D431" s="192"/>
      <c r="E431" s="192"/>
      <c r="F431" s="192"/>
      <c r="G431" s="193"/>
      <c r="H431" s="192"/>
      <c r="I431" s="192"/>
      <c r="J431" s="194"/>
      <c r="K431" s="195"/>
      <c r="L431" s="195"/>
      <c r="M431" s="196"/>
      <c r="N431" s="197"/>
      <c r="O431" s="196"/>
      <c r="P431" s="198"/>
      <c r="Q431" s="198"/>
      <c r="R431" s="199"/>
      <c r="S431" s="199"/>
      <c r="T431" s="198"/>
      <c r="U431" s="199"/>
      <c r="V431" s="199"/>
      <c r="W431" s="199"/>
      <c r="X431" s="198"/>
      <c r="Y431" s="200"/>
      <c r="Z431" s="198"/>
      <c r="AA431" s="198"/>
      <c r="AB431" s="199"/>
      <c r="AC431" s="199"/>
      <c r="AD431" s="201"/>
      <c r="AE431" s="202"/>
      <c r="AF431" s="202"/>
      <c r="AG431" s="203"/>
      <c r="AH431" s="203"/>
      <c r="AI431" s="203"/>
      <c r="AJ431" s="203"/>
      <c r="AK431" s="203"/>
      <c r="AL431" s="203"/>
      <c r="AM431" s="203"/>
      <c r="AN431" s="203"/>
      <c r="AO431" s="203"/>
      <c r="AP431" s="203"/>
      <c r="AQ431" s="203"/>
      <c r="AR431" s="203"/>
      <c r="AS431" s="203"/>
      <c r="AT431" s="203"/>
      <c r="AU431" s="203"/>
      <c r="AV431" s="203"/>
      <c r="AW431" s="203"/>
      <c r="AX431" s="203"/>
      <c r="AY431" s="203"/>
      <c r="AZ431" s="203"/>
      <c r="BA431" s="203"/>
      <c r="BB431" s="204"/>
      <c r="BC431" s="204"/>
      <c r="BD431" s="204"/>
      <c r="BE431" s="204"/>
      <c r="BF431" s="204"/>
      <c r="BG431" s="204"/>
      <c r="BH431" s="204"/>
      <c r="BI431" s="204"/>
      <c r="BJ431" s="204"/>
      <c r="BK431" s="204"/>
      <c r="BL431" s="204"/>
      <c r="BM431" s="204"/>
      <c r="BN431" s="204"/>
      <c r="BO431" s="204"/>
      <c r="BP431" s="204"/>
      <c r="BQ431" s="204"/>
      <c r="BR431" s="204"/>
      <c r="BS431" s="204"/>
      <c r="BT431" s="204"/>
      <c r="BU431" s="204"/>
      <c r="BV431" s="205"/>
      <c r="BW431" s="205"/>
      <c r="BX431" s="205"/>
      <c r="BY431" s="204"/>
      <c r="BZ431" s="204"/>
      <c r="CA431" s="204"/>
      <c r="CB431" s="205"/>
      <c r="CC431" s="204"/>
      <c r="CD431" s="205"/>
      <c r="CE431" s="204"/>
      <c r="CF431" s="204"/>
      <c r="CG431" s="204"/>
      <c r="CH431" s="206"/>
      <c r="CI431" s="204"/>
      <c r="CJ431" s="204"/>
      <c r="CK431" s="204"/>
      <c r="CL431" s="204"/>
      <c r="CM431" s="204"/>
      <c r="CN431" s="206"/>
      <c r="CO431" s="204"/>
      <c r="CP431" s="204"/>
      <c r="CQ431" s="204"/>
      <c r="CR431" s="207"/>
      <c r="CS431" s="207"/>
      <c r="CT431" s="208"/>
      <c r="CU431" s="209"/>
      <c r="CV431" s="208"/>
      <c r="CW431" s="207"/>
      <c r="CX431" s="207"/>
      <c r="CY431" s="207"/>
    </row>
    <row r="432" spans="3:103">
      <c r="C432" s="192"/>
      <c r="D432" s="192"/>
      <c r="E432" s="192"/>
      <c r="F432" s="192"/>
      <c r="G432" s="193"/>
      <c r="H432" s="192"/>
      <c r="I432" s="192"/>
      <c r="J432" s="194"/>
      <c r="K432" s="195"/>
      <c r="L432" s="195"/>
      <c r="M432" s="196"/>
      <c r="N432" s="197"/>
      <c r="O432" s="196"/>
      <c r="P432" s="198"/>
      <c r="Q432" s="198"/>
      <c r="R432" s="199"/>
      <c r="S432" s="199"/>
      <c r="T432" s="198"/>
      <c r="U432" s="199"/>
      <c r="V432" s="199"/>
      <c r="W432" s="199"/>
      <c r="X432" s="198"/>
      <c r="Y432" s="200"/>
      <c r="Z432" s="198"/>
      <c r="AA432" s="198"/>
      <c r="AB432" s="199"/>
      <c r="AC432" s="199"/>
      <c r="AD432" s="201"/>
      <c r="AE432" s="202"/>
      <c r="AF432" s="202"/>
      <c r="AG432" s="203"/>
      <c r="AH432" s="203"/>
      <c r="AI432" s="203"/>
      <c r="AJ432" s="203"/>
      <c r="AK432" s="203"/>
      <c r="AL432" s="203"/>
      <c r="AM432" s="203"/>
      <c r="AN432" s="203"/>
      <c r="AO432" s="203"/>
      <c r="AP432" s="203"/>
      <c r="AQ432" s="203"/>
      <c r="AR432" s="203"/>
      <c r="AS432" s="203"/>
      <c r="AT432" s="203"/>
      <c r="AU432" s="203"/>
      <c r="AV432" s="203"/>
      <c r="AW432" s="203"/>
      <c r="AX432" s="203"/>
      <c r="AY432" s="203"/>
      <c r="AZ432" s="203"/>
      <c r="BA432" s="203"/>
      <c r="BB432" s="204"/>
      <c r="BC432" s="204"/>
      <c r="BD432" s="204"/>
      <c r="BE432" s="204"/>
      <c r="BF432" s="204"/>
      <c r="BG432" s="204"/>
      <c r="BH432" s="204"/>
      <c r="BI432" s="204"/>
      <c r="BJ432" s="204"/>
      <c r="BK432" s="204"/>
      <c r="BL432" s="204"/>
      <c r="BM432" s="204"/>
      <c r="BN432" s="204"/>
      <c r="BO432" s="204"/>
      <c r="BP432" s="204"/>
      <c r="BQ432" s="204"/>
      <c r="BR432" s="204"/>
      <c r="BS432" s="204"/>
      <c r="BT432" s="204"/>
      <c r="BU432" s="204"/>
      <c r="BV432" s="205"/>
      <c r="BW432" s="205"/>
      <c r="BX432" s="205"/>
      <c r="BY432" s="204"/>
      <c r="BZ432" s="204"/>
      <c r="CA432" s="204"/>
      <c r="CB432" s="205"/>
      <c r="CC432" s="204"/>
      <c r="CD432" s="205"/>
      <c r="CE432" s="204"/>
      <c r="CF432" s="204"/>
      <c r="CG432" s="204"/>
      <c r="CH432" s="206"/>
      <c r="CI432" s="204"/>
      <c r="CJ432" s="204"/>
      <c r="CK432" s="204"/>
      <c r="CL432" s="204"/>
      <c r="CM432" s="204"/>
      <c r="CN432" s="206"/>
      <c r="CO432" s="204"/>
      <c r="CP432" s="204"/>
      <c r="CQ432" s="204"/>
      <c r="CR432" s="207"/>
      <c r="CS432" s="207"/>
      <c r="CT432" s="208"/>
      <c r="CU432" s="209"/>
      <c r="CV432" s="208"/>
      <c r="CW432" s="207"/>
      <c r="CX432" s="207"/>
      <c r="CY432" s="207"/>
    </row>
    <row r="433" spans="3:103">
      <c r="C433" s="192"/>
      <c r="D433" s="192"/>
      <c r="E433" s="192"/>
      <c r="F433" s="192"/>
      <c r="G433" s="193"/>
      <c r="H433" s="192"/>
      <c r="I433" s="192"/>
      <c r="J433" s="194"/>
      <c r="K433" s="195"/>
      <c r="L433" s="195"/>
      <c r="M433" s="196"/>
      <c r="N433" s="197"/>
      <c r="O433" s="196"/>
      <c r="P433" s="198"/>
      <c r="Q433" s="198"/>
      <c r="R433" s="199"/>
      <c r="S433" s="199"/>
      <c r="T433" s="198"/>
      <c r="U433" s="199"/>
      <c r="V433" s="199"/>
      <c r="W433" s="199"/>
      <c r="X433" s="198"/>
      <c r="Y433" s="200"/>
      <c r="Z433" s="198"/>
      <c r="AA433" s="198"/>
      <c r="AB433" s="199"/>
      <c r="AC433" s="199"/>
      <c r="AD433" s="201"/>
      <c r="AE433" s="202"/>
      <c r="AF433" s="202"/>
      <c r="AG433" s="203"/>
      <c r="AH433" s="203"/>
      <c r="AI433" s="203"/>
      <c r="AJ433" s="203"/>
      <c r="AK433" s="203"/>
      <c r="AL433" s="203"/>
      <c r="AM433" s="203"/>
      <c r="AN433" s="203"/>
      <c r="AO433" s="203"/>
      <c r="AP433" s="203"/>
      <c r="AQ433" s="203"/>
      <c r="AR433" s="203"/>
      <c r="AS433" s="203"/>
      <c r="AT433" s="203"/>
      <c r="AU433" s="203"/>
      <c r="AV433" s="203"/>
      <c r="AW433" s="203"/>
      <c r="AX433" s="203"/>
      <c r="AY433" s="203"/>
      <c r="AZ433" s="203"/>
      <c r="BA433" s="203"/>
      <c r="BB433" s="204"/>
      <c r="BC433" s="204"/>
      <c r="BD433" s="204"/>
      <c r="BE433" s="204"/>
      <c r="BF433" s="204"/>
      <c r="BG433" s="204"/>
      <c r="BH433" s="204"/>
      <c r="BI433" s="204"/>
      <c r="BJ433" s="204"/>
      <c r="BK433" s="204"/>
      <c r="BL433" s="204"/>
      <c r="BM433" s="204"/>
      <c r="BN433" s="204"/>
      <c r="BO433" s="204"/>
      <c r="BP433" s="204"/>
      <c r="BQ433" s="204"/>
      <c r="BR433" s="204"/>
      <c r="BS433" s="204"/>
      <c r="BT433" s="204"/>
      <c r="BU433" s="204"/>
      <c r="BV433" s="205"/>
      <c r="BW433" s="205"/>
      <c r="BX433" s="205"/>
      <c r="BY433" s="204"/>
      <c r="BZ433" s="204"/>
      <c r="CA433" s="204"/>
      <c r="CB433" s="205"/>
      <c r="CC433" s="204"/>
      <c r="CD433" s="205"/>
      <c r="CE433" s="204"/>
      <c r="CF433" s="204"/>
      <c r="CG433" s="204"/>
      <c r="CH433" s="206"/>
      <c r="CI433" s="204"/>
      <c r="CJ433" s="204"/>
      <c r="CK433" s="204"/>
      <c r="CL433" s="204"/>
      <c r="CM433" s="204"/>
      <c r="CN433" s="206"/>
      <c r="CO433" s="204"/>
      <c r="CP433" s="204"/>
      <c r="CQ433" s="204"/>
      <c r="CR433" s="207"/>
      <c r="CS433" s="207"/>
      <c r="CT433" s="208"/>
      <c r="CU433" s="209"/>
      <c r="CV433" s="208"/>
      <c r="CW433" s="207"/>
      <c r="CX433" s="207"/>
      <c r="CY433" s="207"/>
    </row>
    <row r="434" spans="3:103">
      <c r="C434" s="192"/>
      <c r="D434" s="192"/>
      <c r="E434" s="192"/>
      <c r="F434" s="192"/>
      <c r="G434" s="193"/>
      <c r="H434" s="192"/>
      <c r="I434" s="192"/>
      <c r="J434" s="194"/>
      <c r="K434" s="195"/>
      <c r="L434" s="195"/>
      <c r="M434" s="196"/>
      <c r="N434" s="197"/>
      <c r="O434" s="196"/>
      <c r="P434" s="198"/>
      <c r="Q434" s="198"/>
      <c r="R434" s="199"/>
      <c r="S434" s="199"/>
      <c r="T434" s="198"/>
      <c r="U434" s="199"/>
      <c r="V434" s="199"/>
      <c r="W434" s="199"/>
      <c r="X434" s="198"/>
      <c r="Y434" s="200"/>
      <c r="Z434" s="198"/>
      <c r="AA434" s="198"/>
      <c r="AB434" s="199"/>
      <c r="AC434" s="199"/>
      <c r="AD434" s="201"/>
      <c r="AE434" s="202"/>
      <c r="AF434" s="202"/>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c r="BA434" s="203"/>
      <c r="BB434" s="204"/>
      <c r="BC434" s="204"/>
      <c r="BD434" s="204"/>
      <c r="BE434" s="204"/>
      <c r="BF434" s="204"/>
      <c r="BG434" s="204"/>
      <c r="BH434" s="204"/>
      <c r="BI434" s="204"/>
      <c r="BJ434" s="204"/>
      <c r="BK434" s="204"/>
      <c r="BL434" s="204"/>
      <c r="BM434" s="204"/>
      <c r="BN434" s="204"/>
      <c r="BO434" s="204"/>
      <c r="BP434" s="204"/>
      <c r="BQ434" s="204"/>
      <c r="BR434" s="204"/>
      <c r="BS434" s="204"/>
      <c r="BT434" s="204"/>
      <c r="BU434" s="204"/>
      <c r="BV434" s="205"/>
      <c r="BW434" s="205"/>
      <c r="BX434" s="205"/>
      <c r="BY434" s="204"/>
      <c r="BZ434" s="204"/>
      <c r="CA434" s="204"/>
      <c r="CB434" s="205"/>
      <c r="CC434" s="204"/>
      <c r="CD434" s="205"/>
      <c r="CE434" s="204"/>
      <c r="CF434" s="204"/>
      <c r="CG434" s="204"/>
      <c r="CH434" s="206"/>
      <c r="CI434" s="204"/>
      <c r="CJ434" s="204"/>
      <c r="CK434" s="204"/>
      <c r="CL434" s="204"/>
      <c r="CM434" s="204"/>
      <c r="CN434" s="206"/>
      <c r="CO434" s="204"/>
      <c r="CP434" s="204"/>
      <c r="CQ434" s="204"/>
      <c r="CR434" s="207"/>
      <c r="CS434" s="207"/>
      <c r="CT434" s="208"/>
      <c r="CU434" s="209"/>
      <c r="CV434" s="208"/>
      <c r="CW434" s="207"/>
      <c r="CX434" s="207"/>
      <c r="CY434" s="207"/>
    </row>
    <row r="435" spans="3:103">
      <c r="C435" s="192"/>
      <c r="D435" s="192"/>
      <c r="E435" s="192"/>
      <c r="F435" s="192"/>
      <c r="G435" s="193"/>
      <c r="H435" s="192"/>
      <c r="I435" s="192"/>
      <c r="J435" s="194"/>
      <c r="K435" s="195"/>
      <c r="L435" s="195"/>
      <c r="M435" s="196"/>
      <c r="N435" s="197"/>
      <c r="O435" s="196"/>
      <c r="P435" s="198"/>
      <c r="Q435" s="198"/>
      <c r="R435" s="199"/>
      <c r="S435" s="199"/>
      <c r="T435" s="198"/>
      <c r="U435" s="199"/>
      <c r="V435" s="199"/>
      <c r="W435" s="199"/>
      <c r="X435" s="198"/>
      <c r="Y435" s="200"/>
      <c r="Z435" s="198"/>
      <c r="AA435" s="198"/>
      <c r="AB435" s="199"/>
      <c r="AC435" s="199"/>
      <c r="AD435" s="201"/>
      <c r="AE435" s="202"/>
      <c r="AF435" s="202"/>
      <c r="AG435" s="203"/>
      <c r="AH435" s="203"/>
      <c r="AI435" s="203"/>
      <c r="AJ435" s="203"/>
      <c r="AK435" s="203"/>
      <c r="AL435" s="203"/>
      <c r="AM435" s="203"/>
      <c r="AN435" s="203"/>
      <c r="AO435" s="203"/>
      <c r="AP435" s="203"/>
      <c r="AQ435" s="203"/>
      <c r="AR435" s="203"/>
      <c r="AS435" s="203"/>
      <c r="AT435" s="203"/>
      <c r="AU435" s="203"/>
      <c r="AV435" s="203"/>
      <c r="AW435" s="203"/>
      <c r="AX435" s="203"/>
      <c r="AY435" s="203"/>
      <c r="AZ435" s="203"/>
      <c r="BA435" s="203"/>
      <c r="BB435" s="204"/>
      <c r="BC435" s="204"/>
      <c r="BD435" s="204"/>
      <c r="BE435" s="204"/>
      <c r="BF435" s="204"/>
      <c r="BG435" s="204"/>
      <c r="BH435" s="204"/>
      <c r="BI435" s="204"/>
      <c r="BJ435" s="204"/>
      <c r="BK435" s="204"/>
      <c r="BL435" s="204"/>
      <c r="BM435" s="204"/>
      <c r="BN435" s="204"/>
      <c r="BO435" s="204"/>
      <c r="BP435" s="204"/>
      <c r="BQ435" s="204"/>
      <c r="BR435" s="204"/>
      <c r="BS435" s="204"/>
      <c r="BT435" s="204"/>
      <c r="BU435" s="204"/>
      <c r="BV435" s="205"/>
      <c r="BW435" s="205"/>
      <c r="BX435" s="205"/>
      <c r="BY435" s="204"/>
      <c r="BZ435" s="204"/>
      <c r="CA435" s="204"/>
      <c r="CB435" s="205"/>
      <c r="CC435" s="204"/>
      <c r="CD435" s="205"/>
      <c r="CE435" s="204"/>
      <c r="CF435" s="204"/>
      <c r="CG435" s="204"/>
      <c r="CH435" s="206"/>
      <c r="CI435" s="204"/>
      <c r="CJ435" s="204"/>
      <c r="CK435" s="204"/>
      <c r="CL435" s="204"/>
      <c r="CM435" s="204"/>
      <c r="CN435" s="206"/>
      <c r="CO435" s="204"/>
      <c r="CP435" s="204"/>
      <c r="CQ435" s="204"/>
      <c r="CR435" s="207"/>
      <c r="CS435" s="207"/>
      <c r="CT435" s="208"/>
      <c r="CU435" s="209"/>
      <c r="CV435" s="208"/>
      <c r="CW435" s="207"/>
      <c r="CX435" s="207"/>
      <c r="CY435" s="207"/>
    </row>
    <row r="436" spans="3:103">
      <c r="C436" s="192"/>
      <c r="D436" s="192"/>
      <c r="E436" s="192"/>
      <c r="F436" s="192"/>
      <c r="G436" s="193"/>
      <c r="H436" s="192"/>
      <c r="I436" s="192"/>
      <c r="J436" s="194"/>
      <c r="K436" s="195"/>
      <c r="L436" s="195"/>
      <c r="M436" s="196"/>
      <c r="N436" s="197"/>
      <c r="O436" s="196"/>
      <c r="P436" s="198"/>
      <c r="Q436" s="198"/>
      <c r="R436" s="199"/>
      <c r="S436" s="199"/>
      <c r="T436" s="198"/>
      <c r="U436" s="199"/>
      <c r="V436" s="199"/>
      <c r="W436" s="199"/>
      <c r="X436" s="198"/>
      <c r="Y436" s="200"/>
      <c r="Z436" s="198"/>
      <c r="AA436" s="198"/>
      <c r="AB436" s="199"/>
      <c r="AC436" s="199"/>
      <c r="AD436" s="201"/>
      <c r="AE436" s="202"/>
      <c r="AF436" s="202"/>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c r="BA436" s="203"/>
      <c r="BB436" s="204"/>
      <c r="BC436" s="204"/>
      <c r="BD436" s="204"/>
      <c r="BE436" s="204"/>
      <c r="BF436" s="204"/>
      <c r="BG436" s="204"/>
      <c r="BH436" s="204"/>
      <c r="BI436" s="204"/>
      <c r="BJ436" s="204"/>
      <c r="BK436" s="204"/>
      <c r="BL436" s="204"/>
      <c r="BM436" s="204"/>
      <c r="BN436" s="204"/>
      <c r="BO436" s="204"/>
      <c r="BP436" s="204"/>
      <c r="BQ436" s="204"/>
      <c r="BR436" s="204"/>
      <c r="BS436" s="204"/>
      <c r="BT436" s="204"/>
      <c r="BU436" s="204"/>
      <c r="BV436" s="205"/>
      <c r="BW436" s="205"/>
      <c r="BX436" s="205"/>
      <c r="BY436" s="204"/>
      <c r="BZ436" s="204"/>
      <c r="CA436" s="204"/>
      <c r="CB436" s="205"/>
      <c r="CC436" s="204"/>
      <c r="CD436" s="205"/>
      <c r="CE436" s="204"/>
      <c r="CF436" s="204"/>
      <c r="CG436" s="204"/>
      <c r="CH436" s="206"/>
      <c r="CI436" s="204"/>
      <c r="CJ436" s="204"/>
      <c r="CK436" s="204"/>
      <c r="CL436" s="204"/>
      <c r="CM436" s="204"/>
      <c r="CN436" s="206"/>
      <c r="CO436" s="204"/>
      <c r="CP436" s="204"/>
      <c r="CQ436" s="204"/>
      <c r="CR436" s="207"/>
      <c r="CS436" s="207"/>
      <c r="CT436" s="208"/>
      <c r="CU436" s="209"/>
      <c r="CV436" s="208"/>
      <c r="CW436" s="207"/>
      <c r="CX436" s="207"/>
      <c r="CY436" s="207"/>
    </row>
    <row r="437" spans="3:103">
      <c r="C437" s="192"/>
      <c r="D437" s="192"/>
      <c r="E437" s="192"/>
      <c r="F437" s="192"/>
      <c r="G437" s="193"/>
      <c r="H437" s="192"/>
      <c r="I437" s="192"/>
      <c r="J437" s="194"/>
      <c r="K437" s="195"/>
      <c r="L437" s="195"/>
      <c r="M437" s="196"/>
      <c r="N437" s="197"/>
      <c r="O437" s="196"/>
      <c r="P437" s="198"/>
      <c r="Q437" s="198"/>
      <c r="R437" s="199"/>
      <c r="S437" s="199"/>
      <c r="T437" s="198"/>
      <c r="U437" s="199"/>
      <c r="V437" s="199"/>
      <c r="W437" s="199"/>
      <c r="X437" s="198"/>
      <c r="Y437" s="200"/>
      <c r="Z437" s="198"/>
      <c r="AA437" s="198"/>
      <c r="AB437" s="199"/>
      <c r="AC437" s="199"/>
      <c r="AD437" s="201"/>
      <c r="AE437" s="202"/>
      <c r="AF437" s="202"/>
      <c r="AG437" s="203"/>
      <c r="AH437" s="203"/>
      <c r="AI437" s="203"/>
      <c r="AJ437" s="203"/>
      <c r="AK437" s="203"/>
      <c r="AL437" s="203"/>
      <c r="AM437" s="203"/>
      <c r="AN437" s="203"/>
      <c r="AO437" s="203"/>
      <c r="AP437" s="203"/>
      <c r="AQ437" s="203"/>
      <c r="AR437" s="203"/>
      <c r="AS437" s="203"/>
      <c r="AT437" s="203"/>
      <c r="AU437" s="203"/>
      <c r="AV437" s="203"/>
      <c r="AW437" s="203"/>
      <c r="AX437" s="203"/>
      <c r="AY437" s="203"/>
      <c r="AZ437" s="203"/>
      <c r="BA437" s="203"/>
      <c r="BB437" s="204"/>
      <c r="BC437" s="204"/>
      <c r="BD437" s="204"/>
      <c r="BE437" s="204"/>
      <c r="BF437" s="204"/>
      <c r="BG437" s="204"/>
      <c r="BH437" s="204"/>
      <c r="BI437" s="204"/>
      <c r="BJ437" s="204"/>
      <c r="BK437" s="204"/>
      <c r="BL437" s="204"/>
      <c r="BM437" s="204"/>
      <c r="BN437" s="204"/>
      <c r="BO437" s="204"/>
      <c r="BP437" s="204"/>
      <c r="BQ437" s="204"/>
      <c r="BR437" s="204"/>
      <c r="BS437" s="204"/>
      <c r="BT437" s="204"/>
      <c r="BU437" s="204"/>
      <c r="BV437" s="205"/>
      <c r="BW437" s="205"/>
      <c r="BX437" s="205"/>
      <c r="BY437" s="204"/>
      <c r="BZ437" s="204"/>
      <c r="CA437" s="204"/>
      <c r="CB437" s="205"/>
      <c r="CC437" s="204"/>
      <c r="CD437" s="205"/>
      <c r="CE437" s="204"/>
      <c r="CF437" s="204"/>
      <c r="CG437" s="204"/>
      <c r="CH437" s="206"/>
      <c r="CI437" s="204"/>
      <c r="CJ437" s="204"/>
      <c r="CK437" s="204"/>
      <c r="CL437" s="204"/>
      <c r="CM437" s="204"/>
      <c r="CN437" s="206"/>
      <c r="CO437" s="204"/>
      <c r="CP437" s="204"/>
      <c r="CQ437" s="204"/>
      <c r="CR437" s="207"/>
      <c r="CS437" s="207"/>
      <c r="CT437" s="208"/>
      <c r="CU437" s="209"/>
      <c r="CV437" s="208"/>
      <c r="CW437" s="207"/>
      <c r="CX437" s="207"/>
      <c r="CY437" s="207"/>
    </row>
    <row r="438" spans="3:103">
      <c r="C438" s="192"/>
      <c r="D438" s="192"/>
      <c r="E438" s="192"/>
      <c r="F438" s="192"/>
      <c r="G438" s="193"/>
      <c r="H438" s="192"/>
      <c r="I438" s="192"/>
      <c r="J438" s="194"/>
      <c r="K438" s="195"/>
      <c r="L438" s="195"/>
      <c r="M438" s="196"/>
      <c r="N438" s="197"/>
      <c r="O438" s="196"/>
      <c r="P438" s="198"/>
      <c r="Q438" s="198"/>
      <c r="R438" s="199"/>
      <c r="S438" s="199"/>
      <c r="T438" s="198"/>
      <c r="U438" s="199"/>
      <c r="V438" s="199"/>
      <c r="W438" s="199"/>
      <c r="X438" s="198"/>
      <c r="Y438" s="200"/>
      <c r="Z438" s="198"/>
      <c r="AA438" s="198"/>
      <c r="AB438" s="199"/>
      <c r="AC438" s="199"/>
      <c r="AD438" s="201"/>
      <c r="AE438" s="202"/>
      <c r="AF438" s="202"/>
      <c r="AG438" s="203"/>
      <c r="AH438" s="203"/>
      <c r="AI438" s="203"/>
      <c r="AJ438" s="203"/>
      <c r="AK438" s="203"/>
      <c r="AL438" s="203"/>
      <c r="AM438" s="203"/>
      <c r="AN438" s="203"/>
      <c r="AO438" s="203"/>
      <c r="AP438" s="203"/>
      <c r="AQ438" s="203"/>
      <c r="AR438" s="203"/>
      <c r="AS438" s="203"/>
      <c r="AT438" s="203"/>
      <c r="AU438" s="203"/>
      <c r="AV438" s="203"/>
      <c r="AW438" s="203"/>
      <c r="AX438" s="203"/>
      <c r="AY438" s="203"/>
      <c r="AZ438" s="203"/>
      <c r="BA438" s="203"/>
      <c r="BB438" s="204"/>
      <c r="BC438" s="204"/>
      <c r="BD438" s="204"/>
      <c r="BE438" s="204"/>
      <c r="BF438" s="204"/>
      <c r="BG438" s="204"/>
      <c r="BH438" s="204"/>
      <c r="BI438" s="204"/>
      <c r="BJ438" s="204"/>
      <c r="BK438" s="204"/>
      <c r="BL438" s="204"/>
      <c r="BM438" s="204"/>
      <c r="BN438" s="204"/>
      <c r="BO438" s="204"/>
      <c r="BP438" s="204"/>
      <c r="BQ438" s="204"/>
      <c r="BR438" s="204"/>
      <c r="BS438" s="204"/>
      <c r="BT438" s="204"/>
      <c r="BU438" s="204"/>
      <c r="BV438" s="205"/>
      <c r="BW438" s="205"/>
      <c r="BX438" s="205"/>
      <c r="BY438" s="204"/>
      <c r="BZ438" s="204"/>
      <c r="CA438" s="204"/>
      <c r="CB438" s="205"/>
      <c r="CC438" s="204"/>
      <c r="CD438" s="205"/>
      <c r="CE438" s="204"/>
      <c r="CF438" s="204"/>
      <c r="CG438" s="204"/>
      <c r="CH438" s="206"/>
      <c r="CI438" s="204"/>
      <c r="CJ438" s="204"/>
      <c r="CK438" s="204"/>
      <c r="CL438" s="204"/>
      <c r="CM438" s="204"/>
      <c r="CN438" s="206"/>
      <c r="CO438" s="204"/>
      <c r="CP438" s="204"/>
      <c r="CQ438" s="204"/>
      <c r="CR438" s="207"/>
      <c r="CS438" s="207"/>
      <c r="CT438" s="208"/>
      <c r="CU438" s="209"/>
      <c r="CV438" s="208"/>
      <c r="CW438" s="207"/>
      <c r="CX438" s="207"/>
      <c r="CY438" s="207"/>
    </row>
    <row r="439" spans="3:103">
      <c r="C439" s="192"/>
      <c r="D439" s="192"/>
      <c r="E439" s="192"/>
      <c r="F439" s="192"/>
      <c r="G439" s="193"/>
      <c r="H439" s="192"/>
      <c r="I439" s="192"/>
      <c r="J439" s="194"/>
      <c r="K439" s="195"/>
      <c r="L439" s="195"/>
      <c r="M439" s="196"/>
      <c r="N439" s="197"/>
      <c r="O439" s="196"/>
      <c r="P439" s="198"/>
      <c r="Q439" s="198"/>
      <c r="R439" s="199"/>
      <c r="S439" s="199"/>
      <c r="T439" s="198"/>
      <c r="U439" s="199"/>
      <c r="V439" s="199"/>
      <c r="W439" s="199"/>
      <c r="X439" s="198"/>
      <c r="Y439" s="200"/>
      <c r="Z439" s="198"/>
      <c r="AA439" s="198"/>
      <c r="AB439" s="199"/>
      <c r="AC439" s="199"/>
      <c r="AD439" s="201"/>
      <c r="AE439" s="202"/>
      <c r="AF439" s="202"/>
      <c r="AG439" s="203"/>
      <c r="AH439" s="203"/>
      <c r="AI439" s="203"/>
      <c r="AJ439" s="203"/>
      <c r="AK439" s="203"/>
      <c r="AL439" s="203"/>
      <c r="AM439" s="203"/>
      <c r="AN439" s="203"/>
      <c r="AO439" s="203"/>
      <c r="AP439" s="203"/>
      <c r="AQ439" s="203"/>
      <c r="AR439" s="203"/>
      <c r="AS439" s="203"/>
      <c r="AT439" s="203"/>
      <c r="AU439" s="203"/>
      <c r="AV439" s="203"/>
      <c r="AW439" s="203"/>
      <c r="AX439" s="203"/>
      <c r="AY439" s="203"/>
      <c r="AZ439" s="203"/>
      <c r="BA439" s="203"/>
      <c r="BB439" s="204"/>
      <c r="BC439" s="204"/>
      <c r="BD439" s="204"/>
      <c r="BE439" s="204"/>
      <c r="BF439" s="204"/>
      <c r="BG439" s="204"/>
      <c r="BH439" s="204"/>
      <c r="BI439" s="204"/>
      <c r="BJ439" s="204"/>
      <c r="BK439" s="204"/>
      <c r="BL439" s="204"/>
      <c r="BM439" s="204"/>
      <c r="BN439" s="204"/>
      <c r="BO439" s="204"/>
      <c r="BP439" s="204"/>
      <c r="BQ439" s="204"/>
      <c r="BR439" s="204"/>
      <c r="BS439" s="204"/>
      <c r="BT439" s="204"/>
      <c r="BU439" s="204"/>
      <c r="BV439" s="205"/>
      <c r="BW439" s="205"/>
      <c r="BX439" s="205"/>
      <c r="BY439" s="204"/>
      <c r="BZ439" s="204"/>
      <c r="CA439" s="204"/>
      <c r="CB439" s="205"/>
      <c r="CC439" s="204"/>
      <c r="CD439" s="205"/>
      <c r="CE439" s="204"/>
      <c r="CF439" s="204"/>
      <c r="CG439" s="204"/>
      <c r="CH439" s="206"/>
      <c r="CI439" s="204"/>
      <c r="CJ439" s="204"/>
      <c r="CK439" s="204"/>
      <c r="CL439" s="204"/>
      <c r="CM439" s="204"/>
      <c r="CN439" s="206"/>
      <c r="CO439" s="204"/>
      <c r="CP439" s="204"/>
      <c r="CQ439" s="204"/>
      <c r="CR439" s="207"/>
      <c r="CS439" s="207"/>
      <c r="CT439" s="208"/>
      <c r="CU439" s="209"/>
      <c r="CV439" s="208"/>
      <c r="CW439" s="207"/>
      <c r="CX439" s="207"/>
      <c r="CY439" s="207"/>
    </row>
    <row r="440" spans="3:103">
      <c r="C440" s="192"/>
      <c r="D440" s="192"/>
      <c r="E440" s="192"/>
      <c r="F440" s="192"/>
      <c r="G440" s="193"/>
      <c r="H440" s="192"/>
      <c r="I440" s="192"/>
      <c r="J440" s="194"/>
      <c r="K440" s="195"/>
      <c r="L440" s="195"/>
      <c r="M440" s="196"/>
      <c r="N440" s="197"/>
      <c r="O440" s="196"/>
      <c r="P440" s="198"/>
      <c r="Q440" s="198"/>
      <c r="R440" s="199"/>
      <c r="S440" s="199"/>
      <c r="T440" s="198"/>
      <c r="U440" s="199"/>
      <c r="V440" s="199"/>
      <c r="W440" s="199"/>
      <c r="X440" s="198"/>
      <c r="Y440" s="200"/>
      <c r="Z440" s="198"/>
      <c r="AA440" s="198"/>
      <c r="AB440" s="199"/>
      <c r="AC440" s="199"/>
      <c r="AD440" s="201"/>
      <c r="AE440" s="202"/>
      <c r="AF440" s="202"/>
      <c r="AG440" s="203"/>
      <c r="AH440" s="203"/>
      <c r="AI440" s="203"/>
      <c r="AJ440" s="203"/>
      <c r="AK440" s="203"/>
      <c r="AL440" s="203"/>
      <c r="AM440" s="203"/>
      <c r="AN440" s="203"/>
      <c r="AO440" s="203"/>
      <c r="AP440" s="203"/>
      <c r="AQ440" s="203"/>
      <c r="AR440" s="203"/>
      <c r="AS440" s="203"/>
      <c r="AT440" s="203"/>
      <c r="AU440" s="203"/>
      <c r="AV440" s="203"/>
      <c r="AW440" s="203"/>
      <c r="AX440" s="203"/>
      <c r="AY440" s="203"/>
      <c r="AZ440" s="203"/>
      <c r="BA440" s="203"/>
      <c r="BB440" s="204"/>
      <c r="BC440" s="204"/>
      <c r="BD440" s="204"/>
      <c r="BE440" s="204"/>
      <c r="BF440" s="204"/>
      <c r="BG440" s="204"/>
      <c r="BH440" s="204"/>
      <c r="BI440" s="204"/>
      <c r="BJ440" s="204"/>
      <c r="BK440" s="204"/>
      <c r="BL440" s="204"/>
      <c r="BM440" s="204"/>
      <c r="BN440" s="204"/>
      <c r="BO440" s="204"/>
      <c r="BP440" s="204"/>
      <c r="BQ440" s="204"/>
      <c r="BR440" s="204"/>
      <c r="BS440" s="204"/>
      <c r="BT440" s="204"/>
      <c r="BU440" s="204"/>
      <c r="BV440" s="205"/>
      <c r="BW440" s="205"/>
      <c r="BX440" s="205"/>
      <c r="BY440" s="204"/>
      <c r="BZ440" s="204"/>
      <c r="CA440" s="204"/>
      <c r="CB440" s="205"/>
      <c r="CC440" s="204"/>
      <c r="CD440" s="205"/>
      <c r="CE440" s="204"/>
      <c r="CF440" s="204"/>
      <c r="CG440" s="204"/>
      <c r="CH440" s="206"/>
      <c r="CI440" s="204"/>
      <c r="CJ440" s="204"/>
      <c r="CK440" s="204"/>
      <c r="CL440" s="204"/>
      <c r="CM440" s="204"/>
      <c r="CN440" s="206"/>
      <c r="CO440" s="204"/>
      <c r="CP440" s="204"/>
      <c r="CQ440" s="204"/>
      <c r="CR440" s="207"/>
      <c r="CS440" s="207"/>
      <c r="CT440" s="208"/>
      <c r="CU440" s="209"/>
      <c r="CV440" s="208"/>
      <c r="CW440" s="207"/>
      <c r="CX440" s="207"/>
      <c r="CY440" s="207"/>
    </row>
    <row r="441" spans="3:103">
      <c r="C441" s="192"/>
      <c r="D441" s="192"/>
      <c r="E441" s="192"/>
      <c r="F441" s="192"/>
      <c r="G441" s="193"/>
      <c r="H441" s="192"/>
      <c r="I441" s="192"/>
      <c r="J441" s="194"/>
      <c r="K441" s="195"/>
      <c r="L441" s="195"/>
      <c r="M441" s="196"/>
      <c r="N441" s="197"/>
      <c r="O441" s="196"/>
      <c r="P441" s="198"/>
      <c r="Q441" s="198"/>
      <c r="R441" s="199"/>
      <c r="S441" s="199"/>
      <c r="T441" s="198"/>
      <c r="U441" s="199"/>
      <c r="V441" s="199"/>
      <c r="W441" s="199"/>
      <c r="X441" s="198"/>
      <c r="Y441" s="200"/>
      <c r="Z441" s="198"/>
      <c r="AA441" s="198"/>
      <c r="AB441" s="199"/>
      <c r="AC441" s="199"/>
      <c r="AD441" s="201"/>
      <c r="AE441" s="202"/>
      <c r="AF441" s="202"/>
      <c r="AG441" s="203"/>
      <c r="AH441" s="203"/>
      <c r="AI441" s="203"/>
      <c r="AJ441" s="203"/>
      <c r="AK441" s="203"/>
      <c r="AL441" s="203"/>
      <c r="AM441" s="203"/>
      <c r="AN441" s="203"/>
      <c r="AO441" s="203"/>
      <c r="AP441" s="203"/>
      <c r="AQ441" s="203"/>
      <c r="AR441" s="203"/>
      <c r="AS441" s="203"/>
      <c r="AT441" s="203"/>
      <c r="AU441" s="203"/>
      <c r="AV441" s="203"/>
      <c r="AW441" s="203"/>
      <c r="AX441" s="203"/>
      <c r="AY441" s="203"/>
      <c r="AZ441" s="203"/>
      <c r="BA441" s="203"/>
      <c r="BB441" s="204"/>
      <c r="BC441" s="204"/>
      <c r="BD441" s="204"/>
      <c r="BE441" s="204"/>
      <c r="BF441" s="204"/>
      <c r="BG441" s="204"/>
      <c r="BH441" s="204"/>
      <c r="BI441" s="204"/>
      <c r="BJ441" s="204"/>
      <c r="BK441" s="204"/>
      <c r="BL441" s="204"/>
      <c r="BM441" s="204"/>
      <c r="BN441" s="204"/>
      <c r="BO441" s="204"/>
      <c r="BP441" s="204"/>
      <c r="BQ441" s="204"/>
      <c r="BR441" s="204"/>
      <c r="BS441" s="204"/>
      <c r="BT441" s="204"/>
      <c r="BU441" s="204"/>
      <c r="BV441" s="205"/>
      <c r="BW441" s="205"/>
      <c r="BX441" s="205"/>
      <c r="BY441" s="204"/>
      <c r="BZ441" s="204"/>
      <c r="CA441" s="204"/>
      <c r="CB441" s="205"/>
      <c r="CC441" s="204"/>
      <c r="CD441" s="205"/>
      <c r="CE441" s="204"/>
      <c r="CF441" s="204"/>
      <c r="CG441" s="204"/>
      <c r="CH441" s="206"/>
      <c r="CI441" s="204"/>
      <c r="CJ441" s="204"/>
      <c r="CK441" s="204"/>
      <c r="CL441" s="204"/>
      <c r="CM441" s="204"/>
      <c r="CN441" s="206"/>
      <c r="CO441" s="204"/>
      <c r="CP441" s="204"/>
      <c r="CQ441" s="204"/>
      <c r="CR441" s="207"/>
      <c r="CS441" s="207"/>
      <c r="CT441" s="208"/>
      <c r="CU441" s="209"/>
      <c r="CV441" s="208"/>
      <c r="CW441" s="207"/>
      <c r="CX441" s="207"/>
      <c r="CY441" s="207"/>
    </row>
    <row r="442" spans="3:103">
      <c r="C442" s="192"/>
      <c r="D442" s="192"/>
      <c r="E442" s="192"/>
      <c r="F442" s="192"/>
      <c r="G442" s="193"/>
      <c r="H442" s="192"/>
      <c r="I442" s="192"/>
      <c r="J442" s="194"/>
      <c r="K442" s="195"/>
      <c r="L442" s="195"/>
      <c r="M442" s="196"/>
      <c r="N442" s="197"/>
      <c r="O442" s="196"/>
      <c r="P442" s="198"/>
      <c r="Q442" s="198"/>
      <c r="R442" s="199"/>
      <c r="S442" s="199"/>
      <c r="T442" s="198"/>
      <c r="U442" s="199"/>
      <c r="V442" s="199"/>
      <c r="W442" s="199"/>
      <c r="X442" s="198"/>
      <c r="Y442" s="200"/>
      <c r="Z442" s="198"/>
      <c r="AA442" s="198"/>
      <c r="AB442" s="199"/>
      <c r="AC442" s="199"/>
      <c r="AD442" s="201"/>
      <c r="AE442" s="202"/>
      <c r="AF442" s="202"/>
      <c r="AG442" s="203"/>
      <c r="AH442" s="203"/>
      <c r="AI442" s="203"/>
      <c r="AJ442" s="203"/>
      <c r="AK442" s="203"/>
      <c r="AL442" s="203"/>
      <c r="AM442" s="203"/>
      <c r="AN442" s="203"/>
      <c r="AO442" s="203"/>
      <c r="AP442" s="203"/>
      <c r="AQ442" s="203"/>
      <c r="AR442" s="203"/>
      <c r="AS442" s="203"/>
      <c r="AT442" s="203"/>
      <c r="AU442" s="203"/>
      <c r="AV442" s="203"/>
      <c r="AW442" s="203"/>
      <c r="AX442" s="203"/>
      <c r="AY442" s="203"/>
      <c r="AZ442" s="203"/>
      <c r="BA442" s="203"/>
      <c r="BB442" s="204"/>
      <c r="BC442" s="204"/>
      <c r="BD442" s="204"/>
      <c r="BE442" s="204"/>
      <c r="BF442" s="204"/>
      <c r="BG442" s="204"/>
      <c r="BH442" s="204"/>
      <c r="BI442" s="204"/>
      <c r="BJ442" s="204"/>
      <c r="BK442" s="204"/>
      <c r="BL442" s="204"/>
      <c r="BM442" s="204"/>
      <c r="BN442" s="204"/>
      <c r="BO442" s="204"/>
      <c r="BP442" s="204"/>
      <c r="BQ442" s="204"/>
      <c r="BR442" s="204"/>
      <c r="BS442" s="204"/>
      <c r="BT442" s="204"/>
      <c r="BU442" s="204"/>
      <c r="BV442" s="205"/>
      <c r="BW442" s="205"/>
      <c r="BX442" s="205"/>
      <c r="BY442" s="204"/>
      <c r="BZ442" s="204"/>
      <c r="CA442" s="204"/>
      <c r="CB442" s="205"/>
      <c r="CC442" s="204"/>
      <c r="CD442" s="205"/>
      <c r="CE442" s="204"/>
      <c r="CF442" s="204"/>
      <c r="CG442" s="204"/>
      <c r="CH442" s="206"/>
      <c r="CI442" s="204"/>
      <c r="CJ442" s="204"/>
      <c r="CK442" s="204"/>
      <c r="CL442" s="204"/>
      <c r="CM442" s="204"/>
      <c r="CN442" s="206"/>
      <c r="CO442" s="204"/>
      <c r="CP442" s="204"/>
      <c r="CQ442" s="204"/>
      <c r="CR442" s="207"/>
      <c r="CS442" s="207"/>
      <c r="CT442" s="208"/>
      <c r="CU442" s="209"/>
      <c r="CV442" s="208"/>
      <c r="CW442" s="207"/>
      <c r="CX442" s="207"/>
      <c r="CY442" s="207"/>
    </row>
    <row r="443" spans="3:103">
      <c r="C443" s="192"/>
      <c r="D443" s="192"/>
      <c r="E443" s="192"/>
      <c r="F443" s="192"/>
      <c r="G443" s="193"/>
      <c r="H443" s="192"/>
      <c r="I443" s="192"/>
      <c r="J443" s="194"/>
      <c r="K443" s="195"/>
      <c r="L443" s="195"/>
      <c r="M443" s="196"/>
      <c r="N443" s="197"/>
      <c r="O443" s="196"/>
      <c r="P443" s="198"/>
      <c r="Q443" s="198"/>
      <c r="R443" s="199"/>
      <c r="S443" s="199"/>
      <c r="T443" s="198"/>
      <c r="U443" s="199"/>
      <c r="V443" s="199"/>
      <c r="W443" s="199"/>
      <c r="X443" s="198"/>
      <c r="Y443" s="200"/>
      <c r="Z443" s="198"/>
      <c r="AA443" s="198"/>
      <c r="AB443" s="199"/>
      <c r="AC443" s="199"/>
      <c r="AD443" s="201"/>
      <c r="AE443" s="202"/>
      <c r="AF443" s="202"/>
      <c r="AG443" s="203"/>
      <c r="AH443" s="203"/>
      <c r="AI443" s="203"/>
      <c r="AJ443" s="203"/>
      <c r="AK443" s="203"/>
      <c r="AL443" s="203"/>
      <c r="AM443" s="203"/>
      <c r="AN443" s="203"/>
      <c r="AO443" s="203"/>
      <c r="AP443" s="203"/>
      <c r="AQ443" s="203"/>
      <c r="AR443" s="203"/>
      <c r="AS443" s="203"/>
      <c r="AT443" s="203"/>
      <c r="AU443" s="203"/>
      <c r="AV443" s="203"/>
      <c r="AW443" s="203"/>
      <c r="AX443" s="203"/>
      <c r="AY443" s="203"/>
      <c r="AZ443" s="203"/>
      <c r="BA443" s="203"/>
      <c r="BB443" s="204"/>
      <c r="BC443" s="204"/>
      <c r="BD443" s="204"/>
      <c r="BE443" s="204"/>
      <c r="BF443" s="204"/>
      <c r="BG443" s="204"/>
      <c r="BH443" s="204"/>
      <c r="BI443" s="204"/>
      <c r="BJ443" s="204"/>
      <c r="BK443" s="204"/>
      <c r="BL443" s="204"/>
      <c r="BM443" s="204"/>
      <c r="BN443" s="204"/>
      <c r="BO443" s="204"/>
      <c r="BP443" s="204"/>
      <c r="BQ443" s="204"/>
      <c r="BR443" s="204"/>
      <c r="BS443" s="204"/>
      <c r="BT443" s="204"/>
      <c r="BU443" s="204"/>
      <c r="BV443" s="205"/>
      <c r="BW443" s="205"/>
      <c r="BX443" s="205"/>
      <c r="BY443" s="204"/>
      <c r="BZ443" s="204"/>
      <c r="CA443" s="204"/>
      <c r="CB443" s="205"/>
      <c r="CC443" s="204"/>
      <c r="CD443" s="205"/>
      <c r="CE443" s="204"/>
      <c r="CF443" s="204"/>
      <c r="CG443" s="204"/>
      <c r="CH443" s="206"/>
      <c r="CI443" s="204"/>
      <c r="CJ443" s="204"/>
      <c r="CK443" s="204"/>
      <c r="CL443" s="204"/>
      <c r="CM443" s="204"/>
      <c r="CN443" s="206"/>
      <c r="CO443" s="204"/>
      <c r="CP443" s="204"/>
      <c r="CQ443" s="204"/>
      <c r="CR443" s="207"/>
      <c r="CS443" s="207"/>
      <c r="CT443" s="208"/>
      <c r="CU443" s="209"/>
      <c r="CV443" s="208"/>
      <c r="CW443" s="207"/>
      <c r="CX443" s="207"/>
      <c r="CY443" s="207"/>
    </row>
    <row r="444" spans="3:103">
      <c r="C444" s="192"/>
      <c r="D444" s="192"/>
      <c r="E444" s="192"/>
      <c r="F444" s="192"/>
      <c r="G444" s="193"/>
      <c r="H444" s="192"/>
      <c r="I444" s="192"/>
      <c r="J444" s="194"/>
      <c r="K444" s="195"/>
      <c r="L444" s="195"/>
      <c r="M444" s="196"/>
      <c r="N444" s="197"/>
      <c r="O444" s="196"/>
      <c r="P444" s="198"/>
      <c r="Q444" s="198"/>
      <c r="R444" s="199"/>
      <c r="S444" s="199"/>
      <c r="T444" s="198"/>
      <c r="U444" s="199"/>
      <c r="V444" s="199"/>
      <c r="W444" s="199"/>
      <c r="X444" s="198"/>
      <c r="Y444" s="200"/>
      <c r="Z444" s="198"/>
      <c r="AA444" s="198"/>
      <c r="AB444" s="199"/>
      <c r="AC444" s="199"/>
      <c r="AD444" s="201"/>
      <c r="AE444" s="202"/>
      <c r="AF444" s="202"/>
      <c r="AG444" s="203"/>
      <c r="AH444" s="203"/>
      <c r="AI444" s="203"/>
      <c r="AJ444" s="203"/>
      <c r="AK444" s="203"/>
      <c r="AL444" s="203"/>
      <c r="AM444" s="203"/>
      <c r="AN444" s="203"/>
      <c r="AO444" s="203"/>
      <c r="AP444" s="203"/>
      <c r="AQ444" s="203"/>
      <c r="AR444" s="203"/>
      <c r="AS444" s="203"/>
      <c r="AT444" s="203"/>
      <c r="AU444" s="203"/>
      <c r="AV444" s="203"/>
      <c r="AW444" s="203"/>
      <c r="AX444" s="203"/>
      <c r="AY444" s="203"/>
      <c r="AZ444" s="203"/>
      <c r="BA444" s="203"/>
      <c r="BB444" s="204"/>
      <c r="BC444" s="204"/>
      <c r="BD444" s="204"/>
      <c r="BE444" s="204"/>
      <c r="BF444" s="204"/>
      <c r="BG444" s="204"/>
      <c r="BH444" s="204"/>
      <c r="BI444" s="204"/>
      <c r="BJ444" s="204"/>
      <c r="BK444" s="204"/>
      <c r="BL444" s="204"/>
      <c r="BM444" s="204"/>
      <c r="BN444" s="204"/>
      <c r="BO444" s="204"/>
      <c r="BP444" s="204"/>
      <c r="BQ444" s="204"/>
      <c r="BR444" s="204"/>
      <c r="BS444" s="204"/>
      <c r="BT444" s="204"/>
      <c r="BU444" s="204"/>
      <c r="BV444" s="205"/>
      <c r="BW444" s="205"/>
      <c r="BX444" s="205"/>
      <c r="BY444" s="204"/>
      <c r="BZ444" s="204"/>
      <c r="CA444" s="204"/>
      <c r="CB444" s="205"/>
      <c r="CC444" s="204"/>
      <c r="CD444" s="205"/>
      <c r="CE444" s="204"/>
      <c r="CF444" s="204"/>
      <c r="CG444" s="204"/>
      <c r="CH444" s="206"/>
      <c r="CI444" s="204"/>
      <c r="CJ444" s="204"/>
      <c r="CK444" s="204"/>
      <c r="CL444" s="204"/>
      <c r="CM444" s="204"/>
      <c r="CN444" s="206"/>
      <c r="CO444" s="204"/>
      <c r="CP444" s="204"/>
      <c r="CQ444" s="204"/>
      <c r="CR444" s="207"/>
      <c r="CS444" s="207"/>
      <c r="CT444" s="208"/>
      <c r="CU444" s="209"/>
      <c r="CV444" s="208"/>
      <c r="CW444" s="207"/>
      <c r="CX444" s="207"/>
      <c r="CY444" s="207"/>
    </row>
    <row r="445" spans="3:103">
      <c r="C445" s="192"/>
      <c r="D445" s="192"/>
      <c r="E445" s="192"/>
      <c r="F445" s="192"/>
      <c r="G445" s="193"/>
      <c r="H445" s="192"/>
      <c r="I445" s="192"/>
      <c r="J445" s="194"/>
      <c r="K445" s="195"/>
      <c r="L445" s="195"/>
      <c r="M445" s="196"/>
      <c r="N445" s="197"/>
      <c r="O445" s="196"/>
      <c r="P445" s="198"/>
      <c r="Q445" s="198"/>
      <c r="R445" s="199"/>
      <c r="S445" s="199"/>
      <c r="T445" s="198"/>
      <c r="U445" s="199"/>
      <c r="V445" s="199"/>
      <c r="W445" s="199"/>
      <c r="X445" s="198"/>
      <c r="Y445" s="200"/>
      <c r="Z445" s="198"/>
      <c r="AA445" s="198"/>
      <c r="AB445" s="199"/>
      <c r="AC445" s="199"/>
      <c r="AD445" s="201"/>
      <c r="AE445" s="202"/>
      <c r="AF445" s="202"/>
      <c r="AG445" s="203"/>
      <c r="AH445" s="203"/>
      <c r="AI445" s="203"/>
      <c r="AJ445" s="203"/>
      <c r="AK445" s="203"/>
      <c r="AL445" s="203"/>
      <c r="AM445" s="203"/>
      <c r="AN445" s="203"/>
      <c r="AO445" s="203"/>
      <c r="AP445" s="203"/>
      <c r="AQ445" s="203"/>
      <c r="AR445" s="203"/>
      <c r="AS445" s="203"/>
      <c r="AT445" s="203"/>
      <c r="AU445" s="203"/>
      <c r="AV445" s="203"/>
      <c r="AW445" s="203"/>
      <c r="AX445" s="203"/>
      <c r="AY445" s="203"/>
      <c r="AZ445" s="203"/>
      <c r="BA445" s="203"/>
      <c r="BB445" s="204"/>
      <c r="BC445" s="204"/>
      <c r="BD445" s="204"/>
      <c r="BE445" s="204"/>
      <c r="BF445" s="204"/>
      <c r="BG445" s="204"/>
      <c r="BH445" s="204"/>
      <c r="BI445" s="204"/>
      <c r="BJ445" s="204"/>
      <c r="BK445" s="204"/>
      <c r="BL445" s="204"/>
      <c r="BM445" s="204"/>
      <c r="BN445" s="204"/>
      <c r="BO445" s="204"/>
      <c r="BP445" s="204"/>
      <c r="BQ445" s="204"/>
      <c r="BR445" s="204"/>
      <c r="BS445" s="204"/>
      <c r="BT445" s="204"/>
      <c r="BU445" s="204"/>
      <c r="BV445" s="205"/>
      <c r="BW445" s="205"/>
      <c r="BX445" s="205"/>
      <c r="BY445" s="204"/>
      <c r="BZ445" s="204"/>
      <c r="CA445" s="204"/>
      <c r="CB445" s="205"/>
      <c r="CC445" s="204"/>
      <c r="CD445" s="205"/>
      <c r="CE445" s="204"/>
      <c r="CF445" s="204"/>
      <c r="CG445" s="204"/>
      <c r="CH445" s="206"/>
      <c r="CI445" s="204"/>
      <c r="CJ445" s="204"/>
      <c r="CK445" s="204"/>
      <c r="CL445" s="204"/>
      <c r="CM445" s="204"/>
      <c r="CN445" s="206"/>
      <c r="CO445" s="204"/>
      <c r="CP445" s="204"/>
      <c r="CQ445" s="204"/>
      <c r="CR445" s="207"/>
      <c r="CS445" s="207"/>
      <c r="CT445" s="208"/>
      <c r="CU445" s="209"/>
      <c r="CV445" s="208"/>
      <c r="CW445" s="207"/>
      <c r="CX445" s="207"/>
      <c r="CY445" s="207"/>
    </row>
    <row r="446" spans="3:103">
      <c r="C446" s="192"/>
      <c r="D446" s="192"/>
      <c r="E446" s="192"/>
      <c r="F446" s="192"/>
      <c r="G446" s="193"/>
      <c r="H446" s="192"/>
      <c r="I446" s="192"/>
      <c r="J446" s="194"/>
      <c r="K446" s="195"/>
      <c r="L446" s="195"/>
      <c r="M446" s="196"/>
      <c r="N446" s="197"/>
      <c r="O446" s="196"/>
      <c r="P446" s="198"/>
      <c r="Q446" s="198"/>
      <c r="R446" s="199"/>
      <c r="S446" s="199"/>
      <c r="T446" s="198"/>
      <c r="U446" s="199"/>
      <c r="V446" s="199"/>
      <c r="W446" s="199"/>
      <c r="X446" s="198"/>
      <c r="Y446" s="200"/>
      <c r="Z446" s="198"/>
      <c r="AA446" s="198"/>
      <c r="AB446" s="199"/>
      <c r="AC446" s="199"/>
      <c r="AD446" s="201"/>
      <c r="AE446" s="202"/>
      <c r="AF446" s="202"/>
      <c r="AG446" s="203"/>
      <c r="AH446" s="203"/>
      <c r="AI446" s="203"/>
      <c r="AJ446" s="203"/>
      <c r="AK446" s="203"/>
      <c r="AL446" s="203"/>
      <c r="AM446" s="203"/>
      <c r="AN446" s="203"/>
      <c r="AO446" s="203"/>
      <c r="AP446" s="203"/>
      <c r="AQ446" s="203"/>
      <c r="AR446" s="203"/>
      <c r="AS446" s="203"/>
      <c r="AT446" s="203"/>
      <c r="AU446" s="203"/>
      <c r="AV446" s="203"/>
      <c r="AW446" s="203"/>
      <c r="AX446" s="203"/>
      <c r="AY446" s="203"/>
      <c r="AZ446" s="203"/>
      <c r="BA446" s="203"/>
      <c r="BB446" s="204"/>
      <c r="BC446" s="204"/>
      <c r="BD446" s="204"/>
      <c r="BE446" s="204"/>
      <c r="BF446" s="204"/>
      <c r="BG446" s="204"/>
      <c r="BH446" s="204"/>
      <c r="BI446" s="204"/>
      <c r="BJ446" s="204"/>
      <c r="BK446" s="204"/>
      <c r="BL446" s="204"/>
      <c r="BM446" s="204"/>
      <c r="BN446" s="204"/>
      <c r="BO446" s="204"/>
      <c r="BP446" s="204"/>
      <c r="BQ446" s="204"/>
      <c r="BR446" s="204"/>
      <c r="BS446" s="204"/>
      <c r="BT446" s="204"/>
      <c r="BU446" s="204"/>
      <c r="BV446" s="205"/>
      <c r="BW446" s="205"/>
      <c r="BX446" s="205"/>
      <c r="BY446" s="204"/>
      <c r="BZ446" s="204"/>
      <c r="CA446" s="204"/>
      <c r="CB446" s="205"/>
      <c r="CC446" s="204"/>
      <c r="CD446" s="205"/>
      <c r="CE446" s="204"/>
      <c r="CF446" s="204"/>
      <c r="CG446" s="204"/>
      <c r="CH446" s="206"/>
      <c r="CI446" s="204"/>
      <c r="CJ446" s="204"/>
      <c r="CK446" s="204"/>
      <c r="CL446" s="204"/>
      <c r="CM446" s="204"/>
      <c r="CN446" s="206"/>
      <c r="CO446" s="204"/>
      <c r="CP446" s="204"/>
      <c r="CQ446" s="204"/>
      <c r="CR446" s="207"/>
      <c r="CS446" s="207"/>
      <c r="CT446" s="208"/>
      <c r="CU446" s="209"/>
      <c r="CV446" s="208"/>
      <c r="CW446" s="207"/>
      <c r="CX446" s="207"/>
      <c r="CY446" s="207"/>
    </row>
    <row r="447" spans="3:103">
      <c r="C447" s="192"/>
      <c r="D447" s="192"/>
      <c r="E447" s="192"/>
      <c r="F447" s="192"/>
      <c r="G447" s="193"/>
      <c r="H447" s="192"/>
      <c r="I447" s="192"/>
      <c r="J447" s="194"/>
      <c r="K447" s="195"/>
      <c r="L447" s="195"/>
      <c r="M447" s="196"/>
      <c r="N447" s="197"/>
      <c r="O447" s="196"/>
      <c r="P447" s="198"/>
      <c r="Q447" s="198"/>
      <c r="R447" s="199"/>
      <c r="S447" s="199"/>
      <c r="T447" s="198"/>
      <c r="U447" s="199"/>
      <c r="V447" s="199"/>
      <c r="W447" s="199"/>
      <c r="X447" s="198"/>
      <c r="Y447" s="200"/>
      <c r="Z447" s="198"/>
      <c r="AA447" s="198"/>
      <c r="AB447" s="199"/>
      <c r="AC447" s="199"/>
      <c r="AD447" s="201"/>
      <c r="AE447" s="202"/>
      <c r="AF447" s="202"/>
      <c r="AG447" s="203"/>
      <c r="AH447" s="203"/>
      <c r="AI447" s="203"/>
      <c r="AJ447" s="203"/>
      <c r="AK447" s="203"/>
      <c r="AL447" s="203"/>
      <c r="AM447" s="203"/>
      <c r="AN447" s="203"/>
      <c r="AO447" s="203"/>
      <c r="AP447" s="203"/>
      <c r="AQ447" s="203"/>
      <c r="AR447" s="203"/>
      <c r="AS447" s="203"/>
      <c r="AT447" s="203"/>
      <c r="AU447" s="203"/>
      <c r="AV447" s="203"/>
      <c r="AW447" s="203"/>
      <c r="AX447" s="203"/>
      <c r="AY447" s="203"/>
      <c r="AZ447" s="203"/>
      <c r="BA447" s="203"/>
      <c r="BB447" s="204"/>
      <c r="BC447" s="204"/>
      <c r="BD447" s="204"/>
      <c r="BE447" s="204"/>
      <c r="BF447" s="204"/>
      <c r="BG447" s="204"/>
      <c r="BH447" s="204"/>
      <c r="BI447" s="204"/>
      <c r="BJ447" s="204"/>
      <c r="BK447" s="204"/>
      <c r="BL447" s="204"/>
      <c r="BM447" s="204"/>
      <c r="BN447" s="204"/>
      <c r="BO447" s="204"/>
      <c r="BP447" s="204"/>
      <c r="BQ447" s="204"/>
      <c r="BR447" s="204"/>
      <c r="BS447" s="204"/>
      <c r="BT447" s="204"/>
      <c r="BU447" s="204"/>
      <c r="BV447" s="205"/>
      <c r="BW447" s="205"/>
      <c r="BX447" s="205"/>
      <c r="BY447" s="204"/>
      <c r="BZ447" s="204"/>
      <c r="CA447" s="204"/>
      <c r="CB447" s="205"/>
      <c r="CC447" s="204"/>
      <c r="CD447" s="205"/>
      <c r="CE447" s="204"/>
      <c r="CF447" s="204"/>
      <c r="CG447" s="204"/>
      <c r="CH447" s="206"/>
      <c r="CI447" s="204"/>
      <c r="CJ447" s="204"/>
      <c r="CK447" s="204"/>
      <c r="CL447" s="204"/>
      <c r="CM447" s="204"/>
      <c r="CN447" s="206"/>
      <c r="CO447" s="204"/>
      <c r="CP447" s="204"/>
      <c r="CQ447" s="204"/>
      <c r="CR447" s="207"/>
      <c r="CS447" s="207"/>
      <c r="CT447" s="208"/>
      <c r="CU447" s="209"/>
      <c r="CV447" s="208"/>
      <c r="CW447" s="207"/>
      <c r="CX447" s="207"/>
      <c r="CY447" s="207"/>
    </row>
    <row r="448" spans="3:103">
      <c r="C448" s="192"/>
      <c r="D448" s="192"/>
      <c r="E448" s="192"/>
      <c r="F448" s="192"/>
      <c r="G448" s="193"/>
      <c r="H448" s="192"/>
      <c r="I448" s="192"/>
      <c r="J448" s="194"/>
      <c r="K448" s="195"/>
      <c r="L448" s="195"/>
      <c r="M448" s="196"/>
      <c r="N448" s="197"/>
      <c r="O448" s="196"/>
      <c r="P448" s="198"/>
      <c r="Q448" s="198"/>
      <c r="R448" s="199"/>
      <c r="S448" s="199"/>
      <c r="T448" s="198"/>
      <c r="U448" s="199"/>
      <c r="V448" s="199"/>
      <c r="W448" s="199"/>
      <c r="X448" s="198"/>
      <c r="Y448" s="200"/>
      <c r="Z448" s="198"/>
      <c r="AA448" s="198"/>
      <c r="AB448" s="199"/>
      <c r="AC448" s="199"/>
      <c r="AD448" s="201"/>
      <c r="AE448" s="202"/>
      <c r="AF448" s="202"/>
      <c r="AG448" s="203"/>
      <c r="AH448" s="203"/>
      <c r="AI448" s="203"/>
      <c r="AJ448" s="203"/>
      <c r="AK448" s="203"/>
      <c r="AL448" s="203"/>
      <c r="AM448" s="203"/>
      <c r="AN448" s="203"/>
      <c r="AO448" s="203"/>
      <c r="AP448" s="203"/>
      <c r="AQ448" s="203"/>
      <c r="AR448" s="203"/>
      <c r="AS448" s="203"/>
      <c r="AT448" s="203"/>
      <c r="AU448" s="203"/>
      <c r="AV448" s="203"/>
      <c r="AW448" s="203"/>
      <c r="AX448" s="203"/>
      <c r="AY448" s="203"/>
      <c r="AZ448" s="203"/>
      <c r="BA448" s="203"/>
      <c r="BB448" s="204"/>
      <c r="BC448" s="204"/>
      <c r="BD448" s="204"/>
      <c r="BE448" s="204"/>
      <c r="BF448" s="204"/>
      <c r="BG448" s="204"/>
      <c r="BH448" s="204"/>
      <c r="BI448" s="204"/>
      <c r="BJ448" s="204"/>
      <c r="BK448" s="204"/>
      <c r="BL448" s="204"/>
      <c r="BM448" s="204"/>
      <c r="BN448" s="204"/>
      <c r="BO448" s="204"/>
      <c r="BP448" s="204"/>
      <c r="BQ448" s="204"/>
      <c r="BR448" s="204"/>
      <c r="BS448" s="204"/>
      <c r="BT448" s="204"/>
      <c r="BU448" s="204"/>
      <c r="BV448" s="205"/>
      <c r="BW448" s="205"/>
      <c r="BX448" s="205"/>
      <c r="BY448" s="204"/>
      <c r="BZ448" s="204"/>
      <c r="CA448" s="204"/>
      <c r="CB448" s="205"/>
      <c r="CC448" s="204"/>
      <c r="CD448" s="205"/>
      <c r="CE448" s="204"/>
      <c r="CF448" s="204"/>
      <c r="CG448" s="204"/>
      <c r="CH448" s="206"/>
      <c r="CI448" s="204"/>
      <c r="CJ448" s="204"/>
      <c r="CK448" s="204"/>
      <c r="CL448" s="204"/>
      <c r="CM448" s="204"/>
      <c r="CN448" s="206"/>
      <c r="CO448" s="204"/>
      <c r="CP448" s="204"/>
      <c r="CQ448" s="204"/>
      <c r="CR448" s="207"/>
      <c r="CS448" s="207"/>
      <c r="CT448" s="208"/>
      <c r="CU448" s="209"/>
      <c r="CV448" s="208"/>
      <c r="CW448" s="207"/>
      <c r="CX448" s="207"/>
      <c r="CY448" s="207"/>
    </row>
    <row r="449" spans="3:103">
      <c r="C449" s="192"/>
      <c r="D449" s="192"/>
      <c r="E449" s="192"/>
      <c r="F449" s="192"/>
      <c r="G449" s="193"/>
      <c r="H449" s="192"/>
      <c r="I449" s="192"/>
      <c r="J449" s="194"/>
      <c r="K449" s="195"/>
      <c r="L449" s="195"/>
      <c r="M449" s="196"/>
      <c r="N449" s="197"/>
      <c r="O449" s="196"/>
      <c r="P449" s="198"/>
      <c r="Q449" s="198"/>
      <c r="R449" s="199"/>
      <c r="S449" s="199"/>
      <c r="T449" s="198"/>
      <c r="U449" s="199"/>
      <c r="V449" s="199"/>
      <c r="W449" s="199"/>
      <c r="X449" s="198"/>
      <c r="Y449" s="200"/>
      <c r="Z449" s="198"/>
      <c r="AA449" s="198"/>
      <c r="AB449" s="199"/>
      <c r="AC449" s="199"/>
      <c r="AD449" s="201"/>
      <c r="AE449" s="202"/>
      <c r="AF449" s="202"/>
      <c r="AG449" s="203"/>
      <c r="AH449" s="203"/>
      <c r="AI449" s="203"/>
      <c r="AJ449" s="203"/>
      <c r="AK449" s="203"/>
      <c r="AL449" s="203"/>
      <c r="AM449" s="203"/>
      <c r="AN449" s="203"/>
      <c r="AO449" s="203"/>
      <c r="AP449" s="203"/>
      <c r="AQ449" s="203"/>
      <c r="AR449" s="203"/>
      <c r="AS449" s="203"/>
      <c r="AT449" s="203"/>
      <c r="AU449" s="203"/>
      <c r="AV449" s="203"/>
      <c r="AW449" s="203"/>
      <c r="AX449" s="203"/>
      <c r="AY449" s="203"/>
      <c r="AZ449" s="203"/>
      <c r="BA449" s="203"/>
      <c r="BB449" s="204"/>
      <c r="BC449" s="204"/>
      <c r="BD449" s="204"/>
      <c r="BE449" s="204"/>
      <c r="BF449" s="204"/>
      <c r="BG449" s="204"/>
      <c r="BH449" s="204"/>
      <c r="BI449" s="204"/>
      <c r="BJ449" s="204"/>
      <c r="BK449" s="204"/>
      <c r="BL449" s="204"/>
      <c r="BM449" s="204"/>
      <c r="BN449" s="204"/>
      <c r="BO449" s="204"/>
      <c r="BP449" s="204"/>
      <c r="BQ449" s="204"/>
      <c r="BR449" s="204"/>
      <c r="BS449" s="204"/>
      <c r="BT449" s="204"/>
      <c r="BU449" s="204"/>
      <c r="BV449" s="205"/>
      <c r="BW449" s="205"/>
      <c r="BX449" s="205"/>
      <c r="BY449" s="204"/>
      <c r="BZ449" s="204"/>
      <c r="CA449" s="204"/>
      <c r="CB449" s="205"/>
      <c r="CC449" s="204"/>
      <c r="CD449" s="205"/>
      <c r="CE449" s="204"/>
      <c r="CF449" s="204"/>
      <c r="CG449" s="204"/>
      <c r="CH449" s="206"/>
      <c r="CI449" s="204"/>
      <c r="CJ449" s="204"/>
      <c r="CK449" s="204"/>
      <c r="CL449" s="204"/>
      <c r="CM449" s="204"/>
      <c r="CN449" s="206"/>
      <c r="CO449" s="204"/>
      <c r="CP449" s="204"/>
      <c r="CQ449" s="204"/>
      <c r="CR449" s="207"/>
      <c r="CS449" s="207"/>
      <c r="CT449" s="208"/>
      <c r="CU449" s="209"/>
      <c r="CV449" s="208"/>
      <c r="CW449" s="207"/>
      <c r="CX449" s="207"/>
      <c r="CY449" s="207"/>
    </row>
    <row r="450" spans="3:103">
      <c r="C450" s="192"/>
      <c r="D450" s="192"/>
      <c r="E450" s="192"/>
      <c r="F450" s="192"/>
      <c r="G450" s="193"/>
      <c r="H450" s="192"/>
      <c r="I450" s="192"/>
      <c r="J450" s="194"/>
      <c r="K450" s="195"/>
      <c r="L450" s="195"/>
      <c r="M450" s="196"/>
      <c r="N450" s="197"/>
      <c r="O450" s="196"/>
      <c r="P450" s="198"/>
      <c r="Q450" s="198"/>
      <c r="R450" s="199"/>
      <c r="S450" s="199"/>
      <c r="T450" s="198"/>
      <c r="U450" s="199"/>
      <c r="V450" s="199"/>
      <c r="W450" s="199"/>
      <c r="X450" s="198"/>
      <c r="Y450" s="200"/>
      <c r="Z450" s="198"/>
      <c r="AA450" s="198"/>
      <c r="AB450" s="199"/>
      <c r="AC450" s="199"/>
      <c r="AD450" s="201"/>
      <c r="AE450" s="202"/>
      <c r="AF450" s="202"/>
      <c r="AG450" s="203"/>
      <c r="AH450" s="203"/>
      <c r="AI450" s="203"/>
      <c r="AJ450" s="203"/>
      <c r="AK450" s="203"/>
      <c r="AL450" s="203"/>
      <c r="AM450" s="203"/>
      <c r="AN450" s="203"/>
      <c r="AO450" s="203"/>
      <c r="AP450" s="203"/>
      <c r="AQ450" s="203"/>
      <c r="AR450" s="203"/>
      <c r="AS450" s="203"/>
      <c r="AT450" s="203"/>
      <c r="AU450" s="203"/>
      <c r="AV450" s="203"/>
      <c r="AW450" s="203"/>
      <c r="AX450" s="203"/>
      <c r="AY450" s="203"/>
      <c r="AZ450" s="203"/>
      <c r="BA450" s="203"/>
      <c r="BB450" s="204"/>
      <c r="BC450" s="204"/>
      <c r="BD450" s="204"/>
      <c r="BE450" s="204"/>
      <c r="BF450" s="204"/>
      <c r="BG450" s="204"/>
      <c r="BH450" s="204"/>
      <c r="BI450" s="204"/>
      <c r="BJ450" s="204"/>
      <c r="BK450" s="204"/>
      <c r="BL450" s="204"/>
      <c r="BM450" s="204"/>
      <c r="BN450" s="204"/>
      <c r="BO450" s="204"/>
      <c r="BP450" s="204"/>
      <c r="BQ450" s="204"/>
      <c r="BR450" s="204"/>
      <c r="BS450" s="204"/>
      <c r="BT450" s="204"/>
      <c r="BU450" s="204"/>
      <c r="BV450" s="205"/>
      <c r="BW450" s="205"/>
      <c r="BX450" s="205"/>
      <c r="BY450" s="204"/>
      <c r="BZ450" s="204"/>
      <c r="CA450" s="204"/>
      <c r="CB450" s="205"/>
      <c r="CC450" s="204"/>
      <c r="CD450" s="205"/>
      <c r="CE450" s="204"/>
      <c r="CF450" s="204"/>
      <c r="CG450" s="204"/>
      <c r="CH450" s="206"/>
      <c r="CI450" s="204"/>
      <c r="CJ450" s="204"/>
      <c r="CK450" s="204"/>
      <c r="CL450" s="204"/>
      <c r="CM450" s="204"/>
      <c r="CN450" s="206"/>
      <c r="CO450" s="204"/>
      <c r="CP450" s="204"/>
      <c r="CQ450" s="204"/>
      <c r="CR450" s="207"/>
      <c r="CS450" s="207"/>
      <c r="CT450" s="208"/>
      <c r="CU450" s="209"/>
      <c r="CV450" s="208"/>
      <c r="CW450" s="207"/>
      <c r="CX450" s="207"/>
      <c r="CY450" s="207"/>
    </row>
    <row r="451" spans="3:103">
      <c r="C451" s="192"/>
      <c r="D451" s="192"/>
      <c r="E451" s="192"/>
      <c r="F451" s="192"/>
      <c r="G451" s="193"/>
      <c r="H451" s="192"/>
      <c r="I451" s="192"/>
      <c r="J451" s="194"/>
      <c r="K451" s="195"/>
      <c r="L451" s="195"/>
      <c r="M451" s="196"/>
      <c r="N451" s="197"/>
      <c r="O451" s="196"/>
      <c r="P451" s="198"/>
      <c r="Q451" s="198"/>
      <c r="R451" s="199"/>
      <c r="S451" s="199"/>
      <c r="T451" s="198"/>
      <c r="U451" s="199"/>
      <c r="V451" s="199"/>
      <c r="W451" s="199"/>
      <c r="X451" s="198"/>
      <c r="Y451" s="200"/>
      <c r="Z451" s="198"/>
      <c r="AA451" s="198"/>
      <c r="AB451" s="199"/>
      <c r="AC451" s="199"/>
      <c r="AD451" s="201"/>
      <c r="AE451" s="202"/>
      <c r="AF451" s="202"/>
      <c r="AG451" s="203"/>
      <c r="AH451" s="203"/>
      <c r="AI451" s="203"/>
      <c r="AJ451" s="203"/>
      <c r="AK451" s="203"/>
      <c r="AL451" s="203"/>
      <c r="AM451" s="203"/>
      <c r="AN451" s="203"/>
      <c r="AO451" s="203"/>
      <c r="AP451" s="203"/>
      <c r="AQ451" s="203"/>
      <c r="AR451" s="203"/>
      <c r="AS451" s="203"/>
      <c r="AT451" s="203"/>
      <c r="AU451" s="203"/>
      <c r="AV451" s="203"/>
      <c r="AW451" s="203"/>
      <c r="AX451" s="203"/>
      <c r="AY451" s="203"/>
      <c r="AZ451" s="203"/>
      <c r="BA451" s="203"/>
      <c r="BB451" s="204"/>
      <c r="BC451" s="204"/>
      <c r="BD451" s="204"/>
      <c r="BE451" s="204"/>
      <c r="BF451" s="204"/>
      <c r="BG451" s="204"/>
      <c r="BH451" s="204"/>
      <c r="BI451" s="204"/>
      <c r="BJ451" s="204"/>
      <c r="BK451" s="204"/>
      <c r="BL451" s="204"/>
      <c r="BM451" s="204"/>
      <c r="BN451" s="204"/>
      <c r="BO451" s="204"/>
      <c r="BP451" s="204"/>
      <c r="BQ451" s="204"/>
      <c r="BR451" s="204"/>
      <c r="BS451" s="204"/>
      <c r="BT451" s="204"/>
      <c r="BU451" s="204"/>
      <c r="BV451" s="205"/>
      <c r="BW451" s="205"/>
      <c r="BX451" s="205"/>
      <c r="BY451" s="204"/>
      <c r="BZ451" s="204"/>
      <c r="CA451" s="204"/>
      <c r="CB451" s="205"/>
      <c r="CC451" s="204"/>
      <c r="CD451" s="205"/>
      <c r="CE451" s="204"/>
      <c r="CF451" s="204"/>
      <c r="CG451" s="204"/>
      <c r="CH451" s="206"/>
      <c r="CI451" s="204"/>
      <c r="CJ451" s="204"/>
      <c r="CK451" s="204"/>
      <c r="CL451" s="204"/>
      <c r="CM451" s="204"/>
      <c r="CN451" s="206"/>
      <c r="CO451" s="204"/>
      <c r="CP451" s="204"/>
      <c r="CQ451" s="204"/>
      <c r="CR451" s="207"/>
      <c r="CS451" s="207"/>
      <c r="CT451" s="208"/>
      <c r="CU451" s="209"/>
      <c r="CV451" s="208"/>
      <c r="CW451" s="207"/>
      <c r="CX451" s="207"/>
      <c r="CY451" s="207"/>
    </row>
    <row r="452" spans="3:103">
      <c r="C452" s="192"/>
      <c r="D452" s="192"/>
      <c r="E452" s="192"/>
      <c r="F452" s="192"/>
      <c r="G452" s="193"/>
      <c r="H452" s="192"/>
      <c r="I452" s="192"/>
      <c r="J452" s="194"/>
      <c r="K452" s="195"/>
      <c r="L452" s="195"/>
      <c r="M452" s="196"/>
      <c r="N452" s="197"/>
      <c r="O452" s="196"/>
      <c r="P452" s="198"/>
      <c r="Q452" s="198"/>
      <c r="R452" s="199"/>
      <c r="S452" s="199"/>
      <c r="T452" s="198"/>
      <c r="U452" s="199"/>
      <c r="V452" s="199"/>
      <c r="W452" s="199"/>
      <c r="X452" s="198"/>
      <c r="Y452" s="200"/>
      <c r="Z452" s="198"/>
      <c r="AA452" s="198"/>
      <c r="AB452" s="199"/>
      <c r="AC452" s="199"/>
      <c r="AD452" s="201"/>
      <c r="AE452" s="202"/>
      <c r="AF452" s="202"/>
      <c r="AG452" s="203"/>
      <c r="AH452" s="203"/>
      <c r="AI452" s="203"/>
      <c r="AJ452" s="203"/>
      <c r="AK452" s="203"/>
      <c r="AL452" s="203"/>
      <c r="AM452" s="203"/>
      <c r="AN452" s="203"/>
      <c r="AO452" s="203"/>
      <c r="AP452" s="203"/>
      <c r="AQ452" s="203"/>
      <c r="AR452" s="203"/>
      <c r="AS452" s="203"/>
      <c r="AT452" s="203"/>
      <c r="AU452" s="203"/>
      <c r="AV452" s="203"/>
      <c r="AW452" s="203"/>
      <c r="AX452" s="203"/>
      <c r="AY452" s="203"/>
      <c r="AZ452" s="203"/>
      <c r="BA452" s="203"/>
      <c r="BB452" s="204"/>
      <c r="BC452" s="204"/>
      <c r="BD452" s="204"/>
      <c r="BE452" s="204"/>
      <c r="BF452" s="204"/>
      <c r="BG452" s="204"/>
      <c r="BH452" s="204"/>
      <c r="BI452" s="204"/>
      <c r="BJ452" s="204"/>
      <c r="BK452" s="204"/>
      <c r="BL452" s="204"/>
      <c r="BM452" s="204"/>
      <c r="BN452" s="204"/>
      <c r="BO452" s="204"/>
      <c r="BP452" s="204"/>
      <c r="BQ452" s="204"/>
      <c r="BR452" s="204"/>
      <c r="BS452" s="204"/>
      <c r="BT452" s="204"/>
      <c r="BU452" s="204"/>
      <c r="BV452" s="205"/>
      <c r="BW452" s="205"/>
      <c r="BX452" s="205"/>
      <c r="BY452" s="204"/>
      <c r="BZ452" s="204"/>
      <c r="CA452" s="204"/>
      <c r="CB452" s="205"/>
      <c r="CC452" s="204"/>
      <c r="CD452" s="205"/>
      <c r="CE452" s="204"/>
      <c r="CF452" s="204"/>
      <c r="CG452" s="204"/>
      <c r="CH452" s="206"/>
      <c r="CI452" s="204"/>
      <c r="CJ452" s="204"/>
      <c r="CK452" s="204"/>
      <c r="CL452" s="204"/>
      <c r="CM452" s="204"/>
      <c r="CN452" s="206"/>
      <c r="CO452" s="204"/>
      <c r="CP452" s="204"/>
      <c r="CQ452" s="204"/>
      <c r="CR452" s="207"/>
      <c r="CS452" s="207"/>
      <c r="CT452" s="208"/>
      <c r="CU452" s="209"/>
      <c r="CV452" s="208"/>
      <c r="CW452" s="207"/>
      <c r="CX452" s="207"/>
      <c r="CY452" s="207"/>
    </row>
    <row r="453" spans="3:103">
      <c r="C453" s="192"/>
      <c r="D453" s="192"/>
      <c r="E453" s="192"/>
      <c r="F453" s="192"/>
      <c r="G453" s="193"/>
      <c r="H453" s="192"/>
      <c r="I453" s="192"/>
      <c r="J453" s="194"/>
      <c r="K453" s="195"/>
      <c r="L453" s="195"/>
      <c r="M453" s="196"/>
      <c r="N453" s="197"/>
      <c r="O453" s="196"/>
      <c r="P453" s="198"/>
      <c r="Q453" s="198"/>
      <c r="R453" s="199"/>
      <c r="S453" s="199"/>
      <c r="T453" s="198"/>
      <c r="U453" s="199"/>
      <c r="V453" s="199"/>
      <c r="W453" s="199"/>
      <c r="X453" s="198"/>
      <c r="Y453" s="200"/>
      <c r="Z453" s="198"/>
      <c r="AA453" s="198"/>
      <c r="AB453" s="199"/>
      <c r="AC453" s="199"/>
      <c r="AD453" s="201"/>
      <c r="AE453" s="202"/>
      <c r="AF453" s="202"/>
      <c r="AG453" s="203"/>
      <c r="AH453" s="203"/>
      <c r="AI453" s="203"/>
      <c r="AJ453" s="203"/>
      <c r="AK453" s="203"/>
      <c r="AL453" s="203"/>
      <c r="AM453" s="203"/>
      <c r="AN453" s="203"/>
      <c r="AO453" s="203"/>
      <c r="AP453" s="203"/>
      <c r="AQ453" s="203"/>
      <c r="AR453" s="203"/>
      <c r="AS453" s="203"/>
      <c r="AT453" s="203"/>
      <c r="AU453" s="203"/>
      <c r="AV453" s="203"/>
      <c r="AW453" s="203"/>
      <c r="AX453" s="203"/>
      <c r="AY453" s="203"/>
      <c r="AZ453" s="203"/>
      <c r="BA453" s="203"/>
      <c r="BB453" s="204"/>
      <c r="BC453" s="204"/>
      <c r="BD453" s="204"/>
      <c r="BE453" s="204"/>
      <c r="BF453" s="204"/>
      <c r="BG453" s="204"/>
      <c r="BH453" s="204"/>
      <c r="BI453" s="204"/>
      <c r="BJ453" s="204"/>
      <c r="BK453" s="204"/>
      <c r="BL453" s="204"/>
      <c r="BM453" s="204"/>
      <c r="BN453" s="204"/>
      <c r="BO453" s="204"/>
      <c r="BP453" s="204"/>
      <c r="BQ453" s="204"/>
      <c r="BR453" s="204"/>
      <c r="BS453" s="204"/>
      <c r="BT453" s="204"/>
      <c r="BU453" s="204"/>
      <c r="BV453" s="205"/>
      <c r="BW453" s="205"/>
      <c r="BX453" s="205"/>
      <c r="BY453" s="204"/>
      <c r="BZ453" s="204"/>
      <c r="CA453" s="204"/>
      <c r="CB453" s="205"/>
      <c r="CC453" s="204"/>
      <c r="CD453" s="205"/>
      <c r="CE453" s="204"/>
      <c r="CF453" s="204"/>
      <c r="CG453" s="204"/>
      <c r="CH453" s="206"/>
      <c r="CI453" s="204"/>
      <c r="CJ453" s="204"/>
      <c r="CK453" s="204"/>
      <c r="CL453" s="204"/>
      <c r="CM453" s="204"/>
      <c r="CN453" s="206"/>
      <c r="CO453" s="204"/>
      <c r="CP453" s="204"/>
      <c r="CQ453" s="204"/>
      <c r="CR453" s="207"/>
      <c r="CS453" s="207"/>
      <c r="CT453" s="208"/>
      <c r="CU453" s="209"/>
      <c r="CV453" s="208"/>
      <c r="CW453" s="207"/>
      <c r="CX453" s="207"/>
      <c r="CY453" s="207"/>
    </row>
    <row r="454" spans="3:103">
      <c r="C454" s="192"/>
      <c r="D454" s="192"/>
      <c r="E454" s="192"/>
      <c r="F454" s="192"/>
      <c r="G454" s="193"/>
      <c r="H454" s="192"/>
      <c r="I454" s="192"/>
      <c r="J454" s="194"/>
      <c r="K454" s="195"/>
      <c r="L454" s="195"/>
      <c r="M454" s="196"/>
      <c r="N454" s="197"/>
      <c r="O454" s="196"/>
      <c r="P454" s="198"/>
      <c r="Q454" s="198"/>
      <c r="R454" s="199"/>
      <c r="S454" s="199"/>
      <c r="T454" s="198"/>
      <c r="U454" s="199"/>
      <c r="V454" s="199"/>
      <c r="W454" s="199"/>
      <c r="X454" s="198"/>
      <c r="Y454" s="200"/>
      <c r="Z454" s="198"/>
      <c r="AA454" s="198"/>
      <c r="AB454" s="199"/>
      <c r="AC454" s="199"/>
      <c r="AD454" s="201"/>
      <c r="AE454" s="202"/>
      <c r="AF454" s="202"/>
      <c r="AG454" s="203"/>
      <c r="AH454" s="203"/>
      <c r="AI454" s="203"/>
      <c r="AJ454" s="203"/>
      <c r="AK454" s="203"/>
      <c r="AL454" s="203"/>
      <c r="AM454" s="203"/>
      <c r="AN454" s="203"/>
      <c r="AO454" s="203"/>
      <c r="AP454" s="203"/>
      <c r="AQ454" s="203"/>
      <c r="AR454" s="203"/>
      <c r="AS454" s="203"/>
      <c r="AT454" s="203"/>
      <c r="AU454" s="203"/>
      <c r="AV454" s="203"/>
      <c r="AW454" s="203"/>
      <c r="AX454" s="203"/>
      <c r="AY454" s="203"/>
      <c r="AZ454" s="203"/>
      <c r="BA454" s="203"/>
      <c r="BB454" s="204"/>
      <c r="BC454" s="204"/>
      <c r="BD454" s="204"/>
      <c r="BE454" s="204"/>
      <c r="BF454" s="204"/>
      <c r="BG454" s="204"/>
      <c r="BH454" s="204"/>
      <c r="BI454" s="204"/>
      <c r="BJ454" s="204"/>
      <c r="BK454" s="204"/>
      <c r="BL454" s="204"/>
      <c r="BM454" s="204"/>
      <c r="BN454" s="204"/>
      <c r="BO454" s="204"/>
      <c r="BP454" s="204"/>
      <c r="BQ454" s="204"/>
      <c r="BR454" s="204"/>
      <c r="BS454" s="204"/>
      <c r="BT454" s="204"/>
      <c r="BU454" s="204"/>
      <c r="BV454" s="205"/>
      <c r="BW454" s="205"/>
      <c r="BX454" s="205"/>
      <c r="BY454" s="204"/>
      <c r="BZ454" s="204"/>
      <c r="CA454" s="204"/>
      <c r="CB454" s="205"/>
      <c r="CC454" s="204"/>
      <c r="CD454" s="205"/>
      <c r="CE454" s="204"/>
      <c r="CF454" s="204"/>
      <c r="CG454" s="204"/>
      <c r="CH454" s="206"/>
      <c r="CI454" s="204"/>
      <c r="CJ454" s="204"/>
      <c r="CK454" s="204"/>
      <c r="CL454" s="204"/>
      <c r="CM454" s="204"/>
      <c r="CN454" s="206"/>
      <c r="CO454" s="204"/>
      <c r="CP454" s="204"/>
      <c r="CQ454" s="204"/>
      <c r="CR454" s="207"/>
      <c r="CS454" s="207"/>
      <c r="CT454" s="208"/>
      <c r="CU454" s="209"/>
      <c r="CV454" s="208"/>
      <c r="CW454" s="207"/>
      <c r="CX454" s="207"/>
      <c r="CY454" s="207"/>
    </row>
    <row r="455" spans="3:103">
      <c r="C455" s="192"/>
      <c r="D455" s="192"/>
      <c r="E455" s="192"/>
      <c r="F455" s="192"/>
      <c r="G455" s="193"/>
      <c r="H455" s="192"/>
      <c r="I455" s="192"/>
      <c r="J455" s="194"/>
      <c r="K455" s="195"/>
      <c r="L455" s="195"/>
      <c r="M455" s="196"/>
      <c r="N455" s="197"/>
      <c r="O455" s="196"/>
      <c r="P455" s="198"/>
      <c r="Q455" s="198"/>
      <c r="R455" s="199"/>
      <c r="S455" s="199"/>
      <c r="T455" s="198"/>
      <c r="U455" s="199"/>
      <c r="V455" s="199"/>
      <c r="W455" s="199"/>
      <c r="X455" s="198"/>
      <c r="Y455" s="200"/>
      <c r="Z455" s="198"/>
      <c r="AA455" s="198"/>
      <c r="AB455" s="199"/>
      <c r="AC455" s="199"/>
      <c r="AD455" s="201"/>
      <c r="AE455" s="202"/>
      <c r="AF455" s="202"/>
      <c r="AG455" s="203"/>
      <c r="AH455" s="203"/>
      <c r="AI455" s="203"/>
      <c r="AJ455" s="203"/>
      <c r="AK455" s="203"/>
      <c r="AL455" s="203"/>
      <c r="AM455" s="203"/>
      <c r="AN455" s="203"/>
      <c r="AO455" s="203"/>
      <c r="AP455" s="203"/>
      <c r="AQ455" s="203"/>
      <c r="AR455" s="203"/>
      <c r="AS455" s="203"/>
      <c r="AT455" s="203"/>
      <c r="AU455" s="203"/>
      <c r="AV455" s="203"/>
      <c r="AW455" s="203"/>
      <c r="AX455" s="203"/>
      <c r="AY455" s="203"/>
      <c r="AZ455" s="203"/>
      <c r="BA455" s="203"/>
      <c r="BB455" s="204"/>
      <c r="BC455" s="204"/>
      <c r="BD455" s="204"/>
      <c r="BE455" s="204"/>
      <c r="BF455" s="204"/>
      <c r="BG455" s="204"/>
      <c r="BH455" s="204"/>
      <c r="BI455" s="204"/>
      <c r="BJ455" s="204"/>
      <c r="BK455" s="204"/>
      <c r="BL455" s="204"/>
      <c r="BM455" s="204"/>
      <c r="BN455" s="204"/>
      <c r="BO455" s="204"/>
      <c r="BP455" s="204"/>
      <c r="BQ455" s="204"/>
      <c r="BR455" s="204"/>
      <c r="BS455" s="204"/>
      <c r="BT455" s="204"/>
      <c r="BU455" s="204"/>
      <c r="BV455" s="205"/>
      <c r="BW455" s="205"/>
      <c r="BX455" s="205"/>
      <c r="BY455" s="204"/>
      <c r="BZ455" s="204"/>
      <c r="CA455" s="204"/>
      <c r="CB455" s="205"/>
      <c r="CC455" s="204"/>
      <c r="CD455" s="205"/>
      <c r="CE455" s="204"/>
      <c r="CF455" s="204"/>
      <c r="CG455" s="204"/>
      <c r="CH455" s="206"/>
      <c r="CI455" s="204"/>
      <c r="CJ455" s="204"/>
      <c r="CK455" s="204"/>
      <c r="CL455" s="204"/>
      <c r="CM455" s="204"/>
      <c r="CN455" s="206"/>
      <c r="CO455" s="204"/>
      <c r="CP455" s="204"/>
      <c r="CQ455" s="204"/>
      <c r="CR455" s="207"/>
      <c r="CS455" s="207"/>
      <c r="CT455" s="208"/>
      <c r="CU455" s="209"/>
      <c r="CV455" s="208"/>
      <c r="CW455" s="207"/>
      <c r="CX455" s="207"/>
      <c r="CY455" s="207"/>
    </row>
    <row r="456" spans="3:103">
      <c r="C456" s="192"/>
      <c r="D456" s="192"/>
      <c r="E456" s="192"/>
      <c r="F456" s="192"/>
      <c r="G456" s="193"/>
      <c r="H456" s="192"/>
      <c r="I456" s="192"/>
      <c r="J456" s="194"/>
      <c r="K456" s="195"/>
      <c r="L456" s="195"/>
      <c r="M456" s="196"/>
      <c r="N456" s="197"/>
      <c r="O456" s="196"/>
      <c r="P456" s="198"/>
      <c r="Q456" s="198"/>
      <c r="R456" s="199"/>
      <c r="S456" s="199"/>
      <c r="T456" s="198"/>
      <c r="U456" s="199"/>
      <c r="V456" s="199"/>
      <c r="W456" s="199"/>
      <c r="X456" s="198"/>
      <c r="Y456" s="200"/>
      <c r="Z456" s="198"/>
      <c r="AA456" s="198"/>
      <c r="AB456" s="199"/>
      <c r="AC456" s="199"/>
      <c r="AD456" s="201"/>
      <c r="AE456" s="202"/>
      <c r="AF456" s="202"/>
      <c r="AG456" s="203"/>
      <c r="AH456" s="203"/>
      <c r="AI456" s="203"/>
      <c r="AJ456" s="203"/>
      <c r="AK456" s="203"/>
      <c r="AL456" s="203"/>
      <c r="AM456" s="203"/>
      <c r="AN456" s="203"/>
      <c r="AO456" s="203"/>
      <c r="AP456" s="203"/>
      <c r="AQ456" s="203"/>
      <c r="AR456" s="203"/>
      <c r="AS456" s="203"/>
      <c r="AT456" s="203"/>
      <c r="AU456" s="203"/>
      <c r="AV456" s="203"/>
      <c r="AW456" s="203"/>
      <c r="AX456" s="203"/>
      <c r="AY456" s="203"/>
      <c r="AZ456" s="203"/>
      <c r="BA456" s="203"/>
      <c r="BB456" s="204"/>
      <c r="BC456" s="204"/>
      <c r="BD456" s="204"/>
      <c r="BE456" s="204"/>
      <c r="BF456" s="204"/>
      <c r="BG456" s="204"/>
      <c r="BH456" s="204"/>
      <c r="BI456" s="204"/>
      <c r="BJ456" s="204"/>
      <c r="BK456" s="204"/>
      <c r="BL456" s="204"/>
      <c r="BM456" s="204"/>
      <c r="BN456" s="204"/>
      <c r="BO456" s="204"/>
      <c r="BP456" s="204"/>
      <c r="BQ456" s="204"/>
      <c r="BR456" s="204"/>
      <c r="BS456" s="204"/>
      <c r="BT456" s="204"/>
      <c r="BU456" s="204"/>
      <c r="BV456" s="205"/>
      <c r="BW456" s="205"/>
      <c r="BX456" s="205"/>
      <c r="BY456" s="204"/>
      <c r="BZ456" s="204"/>
      <c r="CA456" s="204"/>
      <c r="CB456" s="205"/>
      <c r="CC456" s="204"/>
      <c r="CD456" s="205"/>
      <c r="CE456" s="204"/>
      <c r="CF456" s="204"/>
      <c r="CG456" s="204"/>
      <c r="CH456" s="206"/>
      <c r="CI456" s="204"/>
      <c r="CJ456" s="204"/>
      <c r="CK456" s="204"/>
      <c r="CL456" s="204"/>
      <c r="CM456" s="204"/>
      <c r="CN456" s="206"/>
      <c r="CO456" s="204"/>
      <c r="CP456" s="204"/>
      <c r="CQ456" s="204"/>
      <c r="CR456" s="207"/>
      <c r="CS456" s="207"/>
      <c r="CT456" s="208"/>
      <c r="CU456" s="209"/>
      <c r="CV456" s="208"/>
      <c r="CW456" s="207"/>
      <c r="CX456" s="207"/>
      <c r="CY456" s="207"/>
    </row>
    <row r="457" spans="3:103">
      <c r="C457" s="192"/>
      <c r="D457" s="192"/>
      <c r="E457" s="192"/>
      <c r="F457" s="192"/>
      <c r="G457" s="193"/>
      <c r="H457" s="192"/>
      <c r="I457" s="192"/>
      <c r="J457" s="194"/>
      <c r="K457" s="195"/>
      <c r="L457" s="195"/>
      <c r="M457" s="196"/>
      <c r="N457" s="197"/>
      <c r="O457" s="196"/>
      <c r="P457" s="198"/>
      <c r="Q457" s="198"/>
      <c r="R457" s="199"/>
      <c r="S457" s="199"/>
      <c r="T457" s="198"/>
      <c r="U457" s="199"/>
      <c r="V457" s="199"/>
      <c r="W457" s="199"/>
      <c r="X457" s="198"/>
      <c r="Y457" s="200"/>
      <c r="Z457" s="198"/>
      <c r="AA457" s="198"/>
      <c r="AB457" s="199"/>
      <c r="AC457" s="199"/>
      <c r="AD457" s="201"/>
      <c r="AE457" s="202"/>
      <c r="AF457" s="202"/>
      <c r="AG457" s="203"/>
      <c r="AH457" s="203"/>
      <c r="AI457" s="203"/>
      <c r="AJ457" s="203"/>
      <c r="AK457" s="203"/>
      <c r="AL457" s="203"/>
      <c r="AM457" s="203"/>
      <c r="AN457" s="203"/>
      <c r="AO457" s="203"/>
      <c r="AP457" s="203"/>
      <c r="AQ457" s="203"/>
      <c r="AR457" s="203"/>
      <c r="AS457" s="203"/>
      <c r="AT457" s="203"/>
      <c r="AU457" s="203"/>
      <c r="AV457" s="203"/>
      <c r="AW457" s="203"/>
      <c r="AX457" s="203"/>
      <c r="AY457" s="203"/>
      <c r="AZ457" s="203"/>
      <c r="BA457" s="203"/>
      <c r="BB457" s="204"/>
      <c r="BC457" s="204"/>
      <c r="BD457" s="204"/>
      <c r="BE457" s="204"/>
      <c r="BF457" s="204"/>
      <c r="BG457" s="204"/>
      <c r="BH457" s="204"/>
      <c r="BI457" s="204"/>
      <c r="BJ457" s="204"/>
      <c r="BK457" s="204"/>
      <c r="BL457" s="204"/>
      <c r="BM457" s="204"/>
      <c r="BN457" s="204"/>
      <c r="BO457" s="204"/>
      <c r="BP457" s="204"/>
      <c r="BQ457" s="204"/>
      <c r="BR457" s="204"/>
      <c r="BS457" s="204"/>
      <c r="BT457" s="204"/>
      <c r="BU457" s="204"/>
      <c r="BV457" s="205"/>
      <c r="BW457" s="205"/>
      <c r="BX457" s="205"/>
      <c r="BY457" s="204"/>
      <c r="BZ457" s="204"/>
      <c r="CA457" s="204"/>
      <c r="CB457" s="205"/>
      <c r="CC457" s="204"/>
      <c r="CD457" s="205"/>
      <c r="CE457" s="204"/>
      <c r="CF457" s="204"/>
      <c r="CG457" s="204"/>
      <c r="CH457" s="206"/>
      <c r="CI457" s="204"/>
      <c r="CJ457" s="204"/>
      <c r="CK457" s="204"/>
      <c r="CL457" s="204"/>
      <c r="CM457" s="204"/>
      <c r="CN457" s="206"/>
      <c r="CO457" s="204"/>
      <c r="CP457" s="204"/>
      <c r="CQ457" s="204"/>
      <c r="CR457" s="207"/>
      <c r="CS457" s="207"/>
      <c r="CT457" s="208"/>
      <c r="CU457" s="209"/>
      <c r="CV457" s="208"/>
      <c r="CW457" s="207"/>
      <c r="CX457" s="207"/>
      <c r="CY457" s="207"/>
    </row>
    <row r="458" spans="3:103">
      <c r="C458" s="192"/>
      <c r="D458" s="192"/>
      <c r="E458" s="192"/>
      <c r="F458" s="192"/>
      <c r="G458" s="193"/>
      <c r="H458" s="192"/>
      <c r="I458" s="192"/>
      <c r="J458" s="194"/>
      <c r="K458" s="195"/>
      <c r="L458" s="195"/>
      <c r="M458" s="196"/>
      <c r="N458" s="197"/>
      <c r="O458" s="196"/>
      <c r="P458" s="198"/>
      <c r="Q458" s="198"/>
      <c r="R458" s="199"/>
      <c r="S458" s="199"/>
      <c r="T458" s="198"/>
      <c r="U458" s="199"/>
      <c r="V458" s="199"/>
      <c r="W458" s="199"/>
      <c r="X458" s="198"/>
      <c r="Y458" s="200"/>
      <c r="Z458" s="198"/>
      <c r="AA458" s="198"/>
      <c r="AB458" s="199"/>
      <c r="AC458" s="199"/>
      <c r="AD458" s="201"/>
      <c r="AE458" s="202"/>
      <c r="AF458" s="202"/>
      <c r="AG458" s="203"/>
      <c r="AH458" s="203"/>
      <c r="AI458" s="203"/>
      <c r="AJ458" s="203"/>
      <c r="AK458" s="203"/>
      <c r="AL458" s="203"/>
      <c r="AM458" s="203"/>
      <c r="AN458" s="203"/>
      <c r="AO458" s="203"/>
      <c r="AP458" s="203"/>
      <c r="AQ458" s="203"/>
      <c r="AR458" s="203"/>
      <c r="AS458" s="203"/>
      <c r="AT458" s="203"/>
      <c r="AU458" s="203"/>
      <c r="AV458" s="203"/>
      <c r="AW458" s="203"/>
      <c r="AX458" s="203"/>
      <c r="AY458" s="203"/>
      <c r="AZ458" s="203"/>
      <c r="BA458" s="203"/>
      <c r="BB458" s="204"/>
      <c r="BC458" s="204"/>
      <c r="BD458" s="204"/>
      <c r="BE458" s="204"/>
      <c r="BF458" s="204"/>
      <c r="BG458" s="204"/>
      <c r="BH458" s="204"/>
      <c r="BI458" s="204"/>
      <c r="BJ458" s="204"/>
      <c r="BK458" s="204"/>
      <c r="BL458" s="204"/>
      <c r="BM458" s="204"/>
      <c r="BN458" s="204"/>
      <c r="BO458" s="204"/>
      <c r="BP458" s="204"/>
      <c r="BQ458" s="204"/>
      <c r="BR458" s="204"/>
      <c r="BS458" s="204"/>
      <c r="BT458" s="204"/>
      <c r="BU458" s="204"/>
      <c r="BV458" s="205"/>
      <c r="BW458" s="205"/>
      <c r="BX458" s="205"/>
      <c r="BY458" s="204"/>
      <c r="BZ458" s="204"/>
      <c r="CA458" s="204"/>
      <c r="CB458" s="205"/>
      <c r="CC458" s="204"/>
      <c r="CD458" s="205"/>
      <c r="CE458" s="204"/>
      <c r="CF458" s="204"/>
      <c r="CG458" s="204"/>
      <c r="CH458" s="206"/>
      <c r="CI458" s="204"/>
      <c r="CJ458" s="204"/>
      <c r="CK458" s="204"/>
      <c r="CL458" s="204"/>
      <c r="CM458" s="204"/>
      <c r="CN458" s="206"/>
      <c r="CO458" s="204"/>
      <c r="CP458" s="204"/>
      <c r="CQ458" s="204"/>
      <c r="CR458" s="207"/>
      <c r="CS458" s="207"/>
      <c r="CT458" s="208"/>
      <c r="CU458" s="209"/>
      <c r="CV458" s="208"/>
      <c r="CW458" s="207"/>
      <c r="CX458" s="207"/>
      <c r="CY458" s="207"/>
    </row>
    <row r="459" spans="3:103">
      <c r="C459" s="192"/>
      <c r="D459" s="192"/>
      <c r="E459" s="192"/>
      <c r="F459" s="192"/>
      <c r="G459" s="193"/>
      <c r="H459" s="192"/>
      <c r="I459" s="192"/>
      <c r="J459" s="194"/>
      <c r="K459" s="195"/>
      <c r="L459" s="195"/>
      <c r="M459" s="196"/>
      <c r="N459" s="197"/>
      <c r="O459" s="196"/>
      <c r="P459" s="198"/>
      <c r="Q459" s="198"/>
      <c r="R459" s="199"/>
      <c r="S459" s="199"/>
      <c r="T459" s="198"/>
      <c r="U459" s="199"/>
      <c r="V459" s="199"/>
      <c r="W459" s="199"/>
      <c r="X459" s="198"/>
      <c r="Y459" s="200"/>
      <c r="Z459" s="198"/>
      <c r="AA459" s="198"/>
      <c r="AB459" s="199"/>
      <c r="AC459" s="199"/>
      <c r="AD459" s="201"/>
      <c r="AE459" s="202"/>
      <c r="AF459" s="202"/>
      <c r="AG459" s="203"/>
      <c r="AH459" s="203"/>
      <c r="AI459" s="203"/>
      <c r="AJ459" s="203"/>
      <c r="AK459" s="203"/>
      <c r="AL459" s="203"/>
      <c r="AM459" s="203"/>
      <c r="AN459" s="203"/>
      <c r="AO459" s="203"/>
      <c r="AP459" s="203"/>
      <c r="AQ459" s="203"/>
      <c r="AR459" s="203"/>
      <c r="AS459" s="203"/>
      <c r="AT459" s="203"/>
      <c r="AU459" s="203"/>
      <c r="AV459" s="203"/>
      <c r="AW459" s="203"/>
      <c r="AX459" s="203"/>
      <c r="AY459" s="203"/>
      <c r="AZ459" s="203"/>
      <c r="BA459" s="203"/>
      <c r="BB459" s="204"/>
      <c r="BC459" s="204"/>
      <c r="BD459" s="204"/>
      <c r="BE459" s="204"/>
      <c r="BF459" s="204"/>
      <c r="BG459" s="204"/>
      <c r="BH459" s="204"/>
      <c r="BI459" s="204"/>
      <c r="BJ459" s="204"/>
      <c r="BK459" s="204"/>
      <c r="BL459" s="204"/>
      <c r="BM459" s="204"/>
      <c r="BN459" s="204"/>
      <c r="BO459" s="204"/>
      <c r="BP459" s="204"/>
      <c r="BQ459" s="204"/>
      <c r="BR459" s="204"/>
      <c r="BS459" s="204"/>
      <c r="BT459" s="204"/>
      <c r="BU459" s="204"/>
      <c r="BV459" s="205"/>
      <c r="BW459" s="205"/>
      <c r="BX459" s="205"/>
      <c r="BY459" s="204"/>
      <c r="BZ459" s="204"/>
      <c r="CA459" s="204"/>
      <c r="CB459" s="205"/>
      <c r="CC459" s="204"/>
      <c r="CD459" s="205"/>
      <c r="CE459" s="204"/>
      <c r="CF459" s="204"/>
      <c r="CG459" s="204"/>
      <c r="CH459" s="206"/>
      <c r="CI459" s="204"/>
      <c r="CJ459" s="204"/>
      <c r="CK459" s="204"/>
      <c r="CL459" s="204"/>
      <c r="CM459" s="204"/>
      <c r="CN459" s="206"/>
      <c r="CO459" s="204"/>
      <c r="CP459" s="204"/>
      <c r="CQ459" s="204"/>
      <c r="CR459" s="207"/>
      <c r="CS459" s="207"/>
      <c r="CT459" s="208"/>
      <c r="CU459" s="209"/>
      <c r="CV459" s="208"/>
      <c r="CW459" s="207"/>
      <c r="CX459" s="207"/>
      <c r="CY459" s="207"/>
    </row>
    <row r="460" spans="3:103">
      <c r="C460" s="192"/>
      <c r="D460" s="192"/>
      <c r="E460" s="192"/>
      <c r="F460" s="192"/>
      <c r="G460" s="193"/>
      <c r="H460" s="192"/>
      <c r="I460" s="192"/>
      <c r="J460" s="194"/>
      <c r="K460" s="195"/>
      <c r="L460" s="195"/>
      <c r="M460" s="196"/>
      <c r="N460" s="197"/>
      <c r="O460" s="196"/>
      <c r="P460" s="198"/>
      <c r="Q460" s="198"/>
      <c r="R460" s="199"/>
      <c r="S460" s="199"/>
      <c r="T460" s="198"/>
      <c r="U460" s="199"/>
      <c r="V460" s="199"/>
      <c r="W460" s="199"/>
      <c r="X460" s="198"/>
      <c r="Y460" s="200"/>
      <c r="Z460" s="198"/>
      <c r="AA460" s="198"/>
      <c r="AB460" s="199"/>
      <c r="AC460" s="199"/>
      <c r="AD460" s="201"/>
      <c r="AE460" s="202"/>
      <c r="AF460" s="202"/>
      <c r="AG460" s="203"/>
      <c r="AH460" s="203"/>
      <c r="AI460" s="203"/>
      <c r="AJ460" s="203"/>
      <c r="AK460" s="203"/>
      <c r="AL460" s="203"/>
      <c r="AM460" s="203"/>
      <c r="AN460" s="203"/>
      <c r="AO460" s="203"/>
      <c r="AP460" s="203"/>
      <c r="AQ460" s="203"/>
      <c r="AR460" s="203"/>
      <c r="AS460" s="203"/>
      <c r="AT460" s="203"/>
      <c r="AU460" s="203"/>
      <c r="AV460" s="203"/>
      <c r="AW460" s="203"/>
      <c r="AX460" s="203"/>
      <c r="AY460" s="203"/>
      <c r="AZ460" s="203"/>
      <c r="BA460" s="203"/>
      <c r="BB460" s="204"/>
      <c r="BC460" s="204"/>
      <c r="BD460" s="204"/>
      <c r="BE460" s="204"/>
      <c r="BF460" s="204"/>
      <c r="BG460" s="204"/>
      <c r="BH460" s="204"/>
      <c r="BI460" s="204"/>
      <c r="BJ460" s="204"/>
      <c r="BK460" s="204"/>
      <c r="BL460" s="204"/>
      <c r="BM460" s="204"/>
      <c r="BN460" s="204"/>
      <c r="BO460" s="204"/>
      <c r="BP460" s="204"/>
      <c r="BQ460" s="204"/>
      <c r="BR460" s="204"/>
      <c r="BS460" s="204"/>
      <c r="BT460" s="204"/>
      <c r="BU460" s="204"/>
      <c r="BV460" s="205"/>
      <c r="BW460" s="205"/>
      <c r="BX460" s="205"/>
      <c r="BY460" s="204"/>
      <c r="BZ460" s="204"/>
      <c r="CA460" s="204"/>
      <c r="CB460" s="205"/>
      <c r="CC460" s="204"/>
      <c r="CD460" s="205"/>
      <c r="CE460" s="204"/>
      <c r="CF460" s="204"/>
      <c r="CG460" s="204"/>
      <c r="CH460" s="206"/>
      <c r="CI460" s="204"/>
      <c r="CJ460" s="204"/>
      <c r="CK460" s="204"/>
      <c r="CL460" s="204"/>
      <c r="CM460" s="204"/>
      <c r="CN460" s="206"/>
      <c r="CO460" s="204"/>
      <c r="CP460" s="204"/>
      <c r="CQ460" s="204"/>
      <c r="CR460" s="207"/>
      <c r="CS460" s="207"/>
      <c r="CT460" s="208"/>
      <c r="CU460" s="209"/>
      <c r="CV460" s="208"/>
      <c r="CW460" s="207"/>
      <c r="CX460" s="207"/>
      <c r="CY460" s="207"/>
    </row>
    <row r="461" spans="3:103">
      <c r="C461" s="192"/>
      <c r="D461" s="192"/>
      <c r="E461" s="192"/>
      <c r="F461" s="192"/>
      <c r="G461" s="193"/>
      <c r="H461" s="192"/>
      <c r="I461" s="192"/>
      <c r="J461" s="194"/>
      <c r="K461" s="195"/>
      <c r="L461" s="195"/>
      <c r="M461" s="196"/>
      <c r="N461" s="197"/>
      <c r="O461" s="196"/>
      <c r="P461" s="198"/>
      <c r="Q461" s="198"/>
      <c r="R461" s="199"/>
      <c r="S461" s="199"/>
      <c r="T461" s="198"/>
      <c r="U461" s="199"/>
      <c r="V461" s="199"/>
      <c r="W461" s="199"/>
      <c r="X461" s="198"/>
      <c r="Y461" s="200"/>
      <c r="Z461" s="198"/>
      <c r="AA461" s="198"/>
      <c r="AB461" s="199"/>
      <c r="AC461" s="199"/>
      <c r="AD461" s="201"/>
      <c r="AE461" s="202"/>
      <c r="AF461" s="202"/>
      <c r="AG461" s="203"/>
      <c r="AH461" s="203"/>
      <c r="AI461" s="203"/>
      <c r="AJ461" s="203"/>
      <c r="AK461" s="203"/>
      <c r="AL461" s="203"/>
      <c r="AM461" s="203"/>
      <c r="AN461" s="203"/>
      <c r="AO461" s="203"/>
      <c r="AP461" s="203"/>
      <c r="AQ461" s="203"/>
      <c r="AR461" s="203"/>
      <c r="AS461" s="203"/>
      <c r="AT461" s="203"/>
      <c r="AU461" s="203"/>
      <c r="AV461" s="203"/>
      <c r="AW461" s="203"/>
      <c r="AX461" s="203"/>
      <c r="AY461" s="203"/>
      <c r="AZ461" s="203"/>
      <c r="BA461" s="203"/>
      <c r="BB461" s="204"/>
      <c r="BC461" s="204"/>
      <c r="BD461" s="204"/>
      <c r="BE461" s="204"/>
      <c r="BF461" s="204"/>
      <c r="BG461" s="204"/>
      <c r="BH461" s="204"/>
      <c r="BI461" s="204"/>
      <c r="BJ461" s="204"/>
      <c r="BK461" s="204"/>
      <c r="BL461" s="204"/>
      <c r="BM461" s="204"/>
      <c r="BN461" s="204"/>
      <c r="BO461" s="204"/>
      <c r="BP461" s="204"/>
      <c r="BQ461" s="204"/>
      <c r="BR461" s="204"/>
      <c r="BS461" s="204"/>
      <c r="BT461" s="204"/>
      <c r="BU461" s="204"/>
      <c r="BV461" s="205"/>
      <c r="BW461" s="205"/>
      <c r="BX461" s="205"/>
      <c r="BY461" s="204"/>
      <c r="BZ461" s="204"/>
      <c r="CA461" s="204"/>
      <c r="CB461" s="205"/>
      <c r="CC461" s="204"/>
      <c r="CD461" s="205"/>
      <c r="CE461" s="204"/>
      <c r="CF461" s="204"/>
      <c r="CG461" s="204"/>
      <c r="CH461" s="206"/>
      <c r="CI461" s="204"/>
      <c r="CJ461" s="204"/>
      <c r="CK461" s="204"/>
      <c r="CL461" s="204"/>
      <c r="CM461" s="204"/>
      <c r="CN461" s="206"/>
      <c r="CO461" s="204"/>
      <c r="CP461" s="204"/>
      <c r="CQ461" s="204"/>
      <c r="CR461" s="207"/>
      <c r="CS461" s="207"/>
      <c r="CT461" s="208"/>
      <c r="CU461" s="209"/>
      <c r="CV461" s="208"/>
      <c r="CW461" s="207"/>
      <c r="CX461" s="207"/>
      <c r="CY461" s="207"/>
    </row>
    <row r="462" spans="3:103">
      <c r="C462" s="192"/>
      <c r="D462" s="192"/>
      <c r="E462" s="192"/>
      <c r="F462" s="192"/>
      <c r="G462" s="193"/>
      <c r="H462" s="192"/>
      <c r="I462" s="192"/>
      <c r="J462" s="194"/>
      <c r="K462" s="195"/>
      <c r="L462" s="195"/>
      <c r="M462" s="196"/>
      <c r="N462" s="197"/>
      <c r="O462" s="196"/>
      <c r="P462" s="198"/>
      <c r="Q462" s="198"/>
      <c r="R462" s="199"/>
      <c r="S462" s="199"/>
      <c r="T462" s="198"/>
      <c r="U462" s="199"/>
      <c r="V462" s="199"/>
      <c r="W462" s="199"/>
      <c r="X462" s="198"/>
      <c r="Y462" s="200"/>
      <c r="Z462" s="198"/>
      <c r="AA462" s="198"/>
      <c r="AB462" s="199"/>
      <c r="AC462" s="199"/>
      <c r="AD462" s="201"/>
      <c r="AE462" s="202"/>
      <c r="AF462" s="202"/>
      <c r="AG462" s="203"/>
      <c r="AH462" s="203"/>
      <c r="AI462" s="203"/>
      <c r="AJ462" s="203"/>
      <c r="AK462" s="203"/>
      <c r="AL462" s="203"/>
      <c r="AM462" s="203"/>
      <c r="AN462" s="203"/>
      <c r="AO462" s="203"/>
      <c r="AP462" s="203"/>
      <c r="AQ462" s="203"/>
      <c r="AR462" s="203"/>
      <c r="AS462" s="203"/>
      <c r="AT462" s="203"/>
      <c r="AU462" s="203"/>
      <c r="AV462" s="203"/>
      <c r="AW462" s="203"/>
      <c r="AX462" s="203"/>
      <c r="AY462" s="203"/>
      <c r="AZ462" s="203"/>
      <c r="BA462" s="203"/>
      <c r="BB462" s="204"/>
      <c r="BC462" s="204"/>
      <c r="BD462" s="204"/>
      <c r="BE462" s="204"/>
      <c r="BF462" s="204"/>
      <c r="BG462" s="204"/>
      <c r="BH462" s="204"/>
      <c r="BI462" s="204"/>
      <c r="BJ462" s="204"/>
      <c r="BK462" s="204"/>
      <c r="BL462" s="204"/>
      <c r="BM462" s="204"/>
      <c r="BN462" s="204"/>
      <c r="BO462" s="204"/>
      <c r="BP462" s="204"/>
      <c r="BQ462" s="204"/>
      <c r="BR462" s="204"/>
      <c r="BS462" s="204"/>
      <c r="BT462" s="204"/>
      <c r="BU462" s="204"/>
      <c r="BV462" s="205"/>
      <c r="BW462" s="205"/>
      <c r="BX462" s="205"/>
      <c r="BY462" s="204"/>
      <c r="BZ462" s="204"/>
      <c r="CA462" s="204"/>
      <c r="CB462" s="205"/>
      <c r="CC462" s="204"/>
      <c r="CD462" s="205"/>
      <c r="CE462" s="204"/>
      <c r="CF462" s="204"/>
      <c r="CG462" s="204"/>
      <c r="CH462" s="206"/>
      <c r="CI462" s="204"/>
      <c r="CJ462" s="204"/>
      <c r="CK462" s="204"/>
      <c r="CL462" s="204"/>
      <c r="CM462" s="204"/>
      <c r="CN462" s="206"/>
      <c r="CO462" s="204"/>
      <c r="CP462" s="204"/>
      <c r="CQ462" s="204"/>
      <c r="CR462" s="207"/>
      <c r="CS462" s="207"/>
      <c r="CT462" s="208"/>
      <c r="CU462" s="209"/>
      <c r="CV462" s="208"/>
      <c r="CW462" s="207"/>
      <c r="CX462" s="207"/>
      <c r="CY462" s="207"/>
    </row>
    <row r="463" spans="3:103">
      <c r="C463" s="192"/>
      <c r="D463" s="192"/>
      <c r="E463" s="192"/>
      <c r="F463" s="192"/>
      <c r="G463" s="193"/>
      <c r="H463" s="192"/>
      <c r="I463" s="192"/>
      <c r="J463" s="194"/>
      <c r="K463" s="195"/>
      <c r="L463" s="195"/>
      <c r="M463" s="196"/>
      <c r="N463" s="197"/>
      <c r="O463" s="196"/>
      <c r="P463" s="198"/>
      <c r="Q463" s="198"/>
      <c r="R463" s="199"/>
      <c r="S463" s="199"/>
      <c r="T463" s="198"/>
      <c r="U463" s="199"/>
      <c r="V463" s="199"/>
      <c r="W463" s="199"/>
      <c r="X463" s="198"/>
      <c r="Y463" s="200"/>
      <c r="Z463" s="198"/>
      <c r="AA463" s="198"/>
      <c r="AB463" s="199"/>
      <c r="AC463" s="199"/>
      <c r="AD463" s="201"/>
      <c r="AE463" s="202"/>
      <c r="AF463" s="202"/>
      <c r="AG463" s="203"/>
      <c r="AH463" s="203"/>
      <c r="AI463" s="203"/>
      <c r="AJ463" s="203"/>
      <c r="AK463" s="203"/>
      <c r="AL463" s="203"/>
      <c r="AM463" s="203"/>
      <c r="AN463" s="203"/>
      <c r="AO463" s="203"/>
      <c r="AP463" s="203"/>
      <c r="AQ463" s="203"/>
      <c r="AR463" s="203"/>
      <c r="AS463" s="203"/>
      <c r="AT463" s="203"/>
      <c r="AU463" s="203"/>
      <c r="AV463" s="203"/>
      <c r="AW463" s="203"/>
      <c r="AX463" s="203"/>
      <c r="AY463" s="203"/>
      <c r="AZ463" s="203"/>
      <c r="BA463" s="203"/>
      <c r="BB463" s="204"/>
      <c r="BC463" s="204"/>
      <c r="BD463" s="204"/>
      <c r="BE463" s="204"/>
      <c r="BF463" s="204"/>
      <c r="BG463" s="204"/>
      <c r="BH463" s="204"/>
      <c r="BI463" s="204"/>
      <c r="BJ463" s="204"/>
      <c r="BK463" s="204"/>
      <c r="BL463" s="204"/>
      <c r="BM463" s="204"/>
      <c r="BN463" s="204"/>
      <c r="BO463" s="204"/>
      <c r="BP463" s="204"/>
      <c r="BQ463" s="204"/>
      <c r="BR463" s="204"/>
      <c r="BS463" s="204"/>
      <c r="BT463" s="204"/>
      <c r="BU463" s="204"/>
      <c r="BV463" s="205"/>
      <c r="BW463" s="205"/>
      <c r="BX463" s="205"/>
      <c r="BY463" s="204"/>
      <c r="BZ463" s="204"/>
      <c r="CA463" s="204"/>
      <c r="CB463" s="205"/>
      <c r="CC463" s="204"/>
      <c r="CD463" s="205"/>
      <c r="CE463" s="204"/>
      <c r="CF463" s="204"/>
      <c r="CG463" s="204"/>
      <c r="CH463" s="206"/>
      <c r="CI463" s="204"/>
      <c r="CJ463" s="204"/>
      <c r="CK463" s="204"/>
      <c r="CL463" s="204"/>
      <c r="CM463" s="204"/>
      <c r="CN463" s="206"/>
      <c r="CO463" s="204"/>
      <c r="CP463" s="204"/>
      <c r="CQ463" s="204"/>
      <c r="CR463" s="207"/>
      <c r="CS463" s="207"/>
      <c r="CT463" s="208"/>
      <c r="CU463" s="209"/>
      <c r="CV463" s="208"/>
      <c r="CW463" s="207"/>
      <c r="CX463" s="207"/>
      <c r="CY463" s="207"/>
    </row>
    <row r="464" spans="3:103">
      <c r="C464" s="192"/>
      <c r="D464" s="192"/>
      <c r="E464" s="192"/>
      <c r="F464" s="192"/>
      <c r="G464" s="193"/>
      <c r="H464" s="192"/>
      <c r="I464" s="192"/>
      <c r="J464" s="194"/>
      <c r="K464" s="195"/>
      <c r="L464" s="195"/>
      <c r="M464" s="196"/>
      <c r="N464" s="197"/>
      <c r="O464" s="196"/>
      <c r="P464" s="198"/>
      <c r="Q464" s="198"/>
      <c r="R464" s="199"/>
      <c r="S464" s="199"/>
      <c r="T464" s="198"/>
      <c r="U464" s="199"/>
      <c r="V464" s="199"/>
      <c r="W464" s="199"/>
      <c r="X464" s="198"/>
      <c r="Y464" s="200"/>
      <c r="Z464" s="198"/>
      <c r="AA464" s="198"/>
      <c r="AB464" s="199"/>
      <c r="AC464" s="199"/>
      <c r="AD464" s="201"/>
      <c r="AE464" s="202"/>
      <c r="AF464" s="202"/>
      <c r="AG464" s="203"/>
      <c r="AH464" s="203"/>
      <c r="AI464" s="203"/>
      <c r="AJ464" s="203"/>
      <c r="AK464" s="203"/>
      <c r="AL464" s="203"/>
      <c r="AM464" s="203"/>
      <c r="AN464" s="203"/>
      <c r="AO464" s="203"/>
      <c r="AP464" s="203"/>
      <c r="AQ464" s="203"/>
      <c r="AR464" s="203"/>
      <c r="AS464" s="203"/>
      <c r="AT464" s="203"/>
      <c r="AU464" s="203"/>
      <c r="AV464" s="203"/>
      <c r="AW464" s="203"/>
      <c r="AX464" s="203"/>
      <c r="AY464" s="203"/>
      <c r="AZ464" s="203"/>
      <c r="BA464" s="203"/>
      <c r="BB464" s="204"/>
      <c r="BC464" s="204"/>
      <c r="BD464" s="204"/>
      <c r="BE464" s="204"/>
      <c r="BF464" s="204"/>
      <c r="BG464" s="204"/>
      <c r="BH464" s="204"/>
      <c r="BI464" s="204"/>
      <c r="BJ464" s="204"/>
      <c r="BK464" s="204"/>
      <c r="BL464" s="204"/>
      <c r="BM464" s="204"/>
      <c r="BN464" s="204"/>
      <c r="BO464" s="204"/>
      <c r="BP464" s="204"/>
      <c r="BQ464" s="204"/>
      <c r="BR464" s="204"/>
      <c r="BS464" s="204"/>
      <c r="BT464" s="204"/>
      <c r="BU464" s="204"/>
      <c r="BV464" s="205"/>
      <c r="BW464" s="205"/>
      <c r="BX464" s="205"/>
      <c r="BY464" s="204"/>
      <c r="BZ464" s="204"/>
      <c r="CA464" s="204"/>
      <c r="CB464" s="205"/>
      <c r="CC464" s="204"/>
      <c r="CD464" s="205"/>
      <c r="CE464" s="204"/>
      <c r="CF464" s="204"/>
      <c r="CG464" s="204"/>
      <c r="CH464" s="206"/>
      <c r="CI464" s="204"/>
      <c r="CJ464" s="204"/>
      <c r="CK464" s="204"/>
      <c r="CL464" s="204"/>
      <c r="CM464" s="204"/>
      <c r="CN464" s="206"/>
      <c r="CO464" s="204"/>
      <c r="CP464" s="204"/>
      <c r="CQ464" s="204"/>
      <c r="CR464" s="207"/>
      <c r="CS464" s="207"/>
      <c r="CT464" s="208"/>
      <c r="CU464" s="209"/>
      <c r="CV464" s="208"/>
      <c r="CW464" s="207"/>
      <c r="CX464" s="207"/>
      <c r="CY464" s="207"/>
    </row>
    <row r="465" spans="3:103">
      <c r="C465" s="192"/>
      <c r="D465" s="192"/>
      <c r="E465" s="192"/>
      <c r="F465" s="192"/>
      <c r="G465" s="193"/>
      <c r="H465" s="192"/>
      <c r="I465" s="192"/>
      <c r="J465" s="194"/>
      <c r="K465" s="195"/>
      <c r="L465" s="195"/>
      <c r="M465" s="196"/>
      <c r="N465" s="197"/>
      <c r="O465" s="196"/>
      <c r="P465" s="198"/>
      <c r="Q465" s="198"/>
      <c r="R465" s="199"/>
      <c r="S465" s="199"/>
      <c r="T465" s="198"/>
      <c r="U465" s="199"/>
      <c r="V465" s="199"/>
      <c r="W465" s="199"/>
      <c r="X465" s="198"/>
      <c r="Y465" s="200"/>
      <c r="Z465" s="198"/>
      <c r="AA465" s="198"/>
      <c r="AB465" s="199"/>
      <c r="AC465" s="199"/>
      <c r="AD465" s="201"/>
      <c r="AE465" s="202"/>
      <c r="AF465" s="202"/>
      <c r="AG465" s="203"/>
      <c r="AH465" s="203"/>
      <c r="AI465" s="203"/>
      <c r="AJ465" s="203"/>
      <c r="AK465" s="203"/>
      <c r="AL465" s="203"/>
      <c r="AM465" s="203"/>
      <c r="AN465" s="203"/>
      <c r="AO465" s="203"/>
      <c r="AP465" s="203"/>
      <c r="AQ465" s="203"/>
      <c r="AR465" s="203"/>
      <c r="AS465" s="203"/>
      <c r="AT465" s="203"/>
      <c r="AU465" s="203"/>
      <c r="AV465" s="203"/>
      <c r="AW465" s="203"/>
      <c r="AX465" s="203"/>
      <c r="AY465" s="203"/>
      <c r="AZ465" s="203"/>
      <c r="BA465" s="203"/>
      <c r="BB465" s="204"/>
      <c r="BC465" s="204"/>
      <c r="BD465" s="204"/>
      <c r="BE465" s="204"/>
      <c r="BF465" s="204"/>
      <c r="BG465" s="204"/>
      <c r="BH465" s="204"/>
      <c r="BI465" s="204"/>
      <c r="BJ465" s="204"/>
      <c r="BK465" s="204"/>
      <c r="BL465" s="204"/>
      <c r="BM465" s="204"/>
      <c r="BN465" s="204"/>
      <c r="BO465" s="204"/>
      <c r="BP465" s="204"/>
      <c r="BQ465" s="204"/>
      <c r="BR465" s="204"/>
      <c r="BS465" s="204"/>
      <c r="BT465" s="204"/>
      <c r="BU465" s="204"/>
      <c r="BV465" s="205"/>
      <c r="BW465" s="205"/>
      <c r="BX465" s="205"/>
      <c r="BY465" s="204"/>
      <c r="BZ465" s="204"/>
      <c r="CA465" s="204"/>
      <c r="CB465" s="205"/>
      <c r="CC465" s="204"/>
      <c r="CD465" s="205"/>
      <c r="CE465" s="204"/>
      <c r="CF465" s="204"/>
      <c r="CG465" s="204"/>
      <c r="CH465" s="206"/>
      <c r="CI465" s="204"/>
      <c r="CJ465" s="204"/>
      <c r="CK465" s="204"/>
      <c r="CL465" s="204"/>
      <c r="CM465" s="204"/>
      <c r="CN465" s="206"/>
      <c r="CO465" s="204"/>
      <c r="CP465" s="204"/>
      <c r="CQ465" s="204"/>
      <c r="CR465" s="207"/>
      <c r="CS465" s="207"/>
      <c r="CT465" s="208"/>
      <c r="CU465" s="209"/>
      <c r="CV465" s="208"/>
      <c r="CW465" s="207"/>
      <c r="CX465" s="207"/>
      <c r="CY465" s="207"/>
    </row>
    <row r="466" spans="3:103">
      <c r="C466" s="192"/>
      <c r="D466" s="192"/>
      <c r="E466" s="192"/>
      <c r="F466" s="192"/>
      <c r="G466" s="193"/>
      <c r="H466" s="192"/>
      <c r="I466" s="192"/>
      <c r="J466" s="194"/>
      <c r="K466" s="195"/>
      <c r="L466" s="195"/>
      <c r="M466" s="196"/>
      <c r="N466" s="197"/>
      <c r="O466" s="196"/>
      <c r="P466" s="198"/>
      <c r="Q466" s="198"/>
      <c r="R466" s="199"/>
      <c r="S466" s="199"/>
      <c r="T466" s="198"/>
      <c r="U466" s="199"/>
      <c r="V466" s="199"/>
      <c r="W466" s="199"/>
      <c r="X466" s="198"/>
      <c r="Y466" s="200"/>
      <c r="Z466" s="198"/>
      <c r="AA466" s="198"/>
      <c r="AB466" s="199"/>
      <c r="AC466" s="199"/>
      <c r="AD466" s="201"/>
      <c r="AE466" s="202"/>
      <c r="AF466" s="202"/>
      <c r="AG466" s="203"/>
      <c r="AH466" s="203"/>
      <c r="AI466" s="203"/>
      <c r="AJ466" s="203"/>
      <c r="AK466" s="203"/>
      <c r="AL466" s="203"/>
      <c r="AM466" s="203"/>
      <c r="AN466" s="203"/>
      <c r="AO466" s="203"/>
      <c r="AP466" s="203"/>
      <c r="AQ466" s="203"/>
      <c r="AR466" s="203"/>
      <c r="AS466" s="203"/>
      <c r="AT466" s="203"/>
      <c r="AU466" s="203"/>
      <c r="AV466" s="203"/>
      <c r="AW466" s="203"/>
      <c r="AX466" s="203"/>
      <c r="AY466" s="203"/>
      <c r="AZ466" s="203"/>
      <c r="BA466" s="203"/>
      <c r="BB466" s="204"/>
      <c r="BC466" s="204"/>
      <c r="BD466" s="204"/>
      <c r="BE466" s="204"/>
      <c r="BF466" s="204"/>
      <c r="BG466" s="204"/>
      <c r="BH466" s="204"/>
      <c r="BI466" s="204"/>
      <c r="BJ466" s="204"/>
      <c r="BK466" s="204"/>
      <c r="BL466" s="204"/>
      <c r="BM466" s="204"/>
      <c r="BN466" s="204"/>
      <c r="BO466" s="204"/>
      <c r="BP466" s="204"/>
      <c r="BQ466" s="204"/>
      <c r="BR466" s="204"/>
      <c r="BS466" s="204"/>
      <c r="BT466" s="204"/>
      <c r="BU466" s="204"/>
      <c r="BV466" s="205"/>
      <c r="BW466" s="205"/>
      <c r="BX466" s="205"/>
      <c r="BY466" s="204"/>
      <c r="BZ466" s="204"/>
      <c r="CA466" s="204"/>
      <c r="CB466" s="205"/>
      <c r="CC466" s="204"/>
      <c r="CD466" s="205"/>
      <c r="CE466" s="204"/>
      <c r="CF466" s="204"/>
      <c r="CG466" s="204"/>
      <c r="CH466" s="206"/>
      <c r="CI466" s="204"/>
      <c r="CJ466" s="204"/>
      <c r="CK466" s="204"/>
      <c r="CL466" s="204"/>
      <c r="CM466" s="204"/>
      <c r="CN466" s="206"/>
      <c r="CO466" s="204"/>
      <c r="CP466" s="204"/>
      <c r="CQ466" s="204"/>
      <c r="CR466" s="207"/>
      <c r="CS466" s="207"/>
      <c r="CT466" s="208"/>
      <c r="CU466" s="209"/>
      <c r="CV466" s="208"/>
      <c r="CW466" s="207"/>
      <c r="CX466" s="207"/>
      <c r="CY466" s="207"/>
    </row>
    <row r="467" spans="3:103">
      <c r="C467" s="192"/>
      <c r="D467" s="192"/>
      <c r="E467" s="192"/>
      <c r="F467" s="192"/>
      <c r="G467" s="193"/>
      <c r="H467" s="192"/>
      <c r="I467" s="192"/>
      <c r="J467" s="194"/>
      <c r="K467" s="195"/>
      <c r="L467" s="195"/>
      <c r="M467" s="196"/>
      <c r="N467" s="197"/>
      <c r="O467" s="196"/>
      <c r="P467" s="198"/>
      <c r="Q467" s="198"/>
      <c r="R467" s="199"/>
      <c r="S467" s="199"/>
      <c r="T467" s="198"/>
      <c r="U467" s="199"/>
      <c r="V467" s="199"/>
      <c r="W467" s="199"/>
      <c r="X467" s="198"/>
      <c r="Y467" s="200"/>
      <c r="Z467" s="198"/>
      <c r="AA467" s="198"/>
      <c r="AB467" s="199"/>
      <c r="AC467" s="199"/>
      <c r="AD467" s="201"/>
      <c r="AE467" s="202"/>
      <c r="AF467" s="202"/>
      <c r="AG467" s="203"/>
      <c r="AH467" s="203"/>
      <c r="AI467" s="203"/>
      <c r="AJ467" s="203"/>
      <c r="AK467" s="203"/>
      <c r="AL467" s="203"/>
      <c r="AM467" s="203"/>
      <c r="AN467" s="203"/>
      <c r="AO467" s="203"/>
      <c r="AP467" s="203"/>
      <c r="AQ467" s="203"/>
      <c r="AR467" s="203"/>
      <c r="AS467" s="203"/>
      <c r="AT467" s="203"/>
      <c r="AU467" s="203"/>
      <c r="AV467" s="203"/>
      <c r="AW467" s="203"/>
      <c r="AX467" s="203"/>
      <c r="AY467" s="203"/>
      <c r="AZ467" s="203"/>
      <c r="BA467" s="203"/>
      <c r="BB467" s="204"/>
      <c r="BC467" s="204"/>
      <c r="BD467" s="204"/>
      <c r="BE467" s="204"/>
      <c r="BF467" s="204"/>
      <c r="BG467" s="204"/>
      <c r="BH467" s="204"/>
      <c r="BI467" s="204"/>
      <c r="BJ467" s="204"/>
      <c r="BK467" s="204"/>
      <c r="BL467" s="204"/>
      <c r="BM467" s="204"/>
      <c r="BN467" s="204"/>
      <c r="BO467" s="204"/>
      <c r="BP467" s="204"/>
      <c r="BQ467" s="204"/>
      <c r="BR467" s="204"/>
      <c r="BS467" s="204"/>
      <c r="BT467" s="204"/>
      <c r="BU467" s="204"/>
      <c r="BV467" s="205"/>
      <c r="BW467" s="205"/>
      <c r="BX467" s="205"/>
      <c r="BY467" s="204"/>
      <c r="BZ467" s="204"/>
      <c r="CA467" s="204"/>
      <c r="CB467" s="205"/>
      <c r="CC467" s="204"/>
      <c r="CD467" s="205"/>
      <c r="CE467" s="204"/>
      <c r="CF467" s="204"/>
      <c r="CG467" s="204"/>
      <c r="CH467" s="206"/>
      <c r="CI467" s="204"/>
      <c r="CJ467" s="204"/>
      <c r="CK467" s="204"/>
      <c r="CL467" s="204"/>
      <c r="CM467" s="204"/>
      <c r="CN467" s="206"/>
      <c r="CO467" s="204"/>
      <c r="CP467" s="204"/>
      <c r="CQ467" s="204"/>
      <c r="CR467" s="207"/>
      <c r="CS467" s="207"/>
      <c r="CT467" s="208"/>
      <c r="CU467" s="209"/>
      <c r="CV467" s="208"/>
      <c r="CW467" s="207"/>
      <c r="CX467" s="207"/>
      <c r="CY467" s="207"/>
    </row>
    <row r="468" spans="3:103">
      <c r="C468" s="192"/>
      <c r="D468" s="192"/>
      <c r="E468" s="192"/>
      <c r="F468" s="192"/>
      <c r="G468" s="193"/>
      <c r="H468" s="192"/>
      <c r="I468" s="192"/>
      <c r="J468" s="194"/>
      <c r="K468" s="195"/>
      <c r="L468" s="195"/>
      <c r="M468" s="196"/>
      <c r="N468" s="197"/>
      <c r="O468" s="196"/>
      <c r="P468" s="198"/>
      <c r="Q468" s="198"/>
      <c r="R468" s="199"/>
      <c r="S468" s="199"/>
      <c r="T468" s="198"/>
      <c r="U468" s="199"/>
      <c r="V468" s="199"/>
      <c r="W468" s="199"/>
      <c r="X468" s="198"/>
      <c r="Y468" s="200"/>
      <c r="Z468" s="198"/>
      <c r="AA468" s="198"/>
      <c r="AB468" s="199"/>
      <c r="AC468" s="199"/>
      <c r="AD468" s="201"/>
      <c r="AE468" s="202"/>
      <c r="AF468" s="202"/>
      <c r="AG468" s="203"/>
      <c r="AH468" s="203"/>
      <c r="AI468" s="203"/>
      <c r="AJ468" s="203"/>
      <c r="AK468" s="203"/>
      <c r="AL468" s="203"/>
      <c r="AM468" s="203"/>
      <c r="AN468" s="203"/>
      <c r="AO468" s="203"/>
      <c r="AP468" s="203"/>
      <c r="AQ468" s="203"/>
      <c r="AR468" s="203"/>
      <c r="AS468" s="203"/>
      <c r="AT468" s="203"/>
      <c r="AU468" s="203"/>
      <c r="AV468" s="203"/>
      <c r="AW468" s="203"/>
      <c r="AX468" s="203"/>
      <c r="AY468" s="203"/>
      <c r="AZ468" s="203"/>
      <c r="BA468" s="203"/>
      <c r="BB468" s="204"/>
      <c r="BC468" s="204"/>
      <c r="BD468" s="204"/>
      <c r="BE468" s="204"/>
      <c r="BF468" s="204"/>
      <c r="BG468" s="204"/>
      <c r="BH468" s="204"/>
      <c r="BI468" s="204"/>
      <c r="BJ468" s="204"/>
      <c r="BK468" s="204"/>
      <c r="BL468" s="204"/>
      <c r="BM468" s="204"/>
      <c r="BN468" s="204"/>
      <c r="BO468" s="204"/>
      <c r="BP468" s="204"/>
      <c r="BQ468" s="204"/>
      <c r="BR468" s="204"/>
      <c r="BS468" s="204"/>
      <c r="BT468" s="204"/>
      <c r="BU468" s="204"/>
      <c r="BV468" s="205"/>
      <c r="BW468" s="205"/>
      <c r="BX468" s="205"/>
      <c r="BY468" s="204"/>
      <c r="BZ468" s="204"/>
      <c r="CA468" s="204"/>
      <c r="CB468" s="205"/>
      <c r="CC468" s="204"/>
      <c r="CD468" s="205"/>
      <c r="CE468" s="204"/>
      <c r="CF468" s="204"/>
      <c r="CG468" s="204"/>
      <c r="CH468" s="206"/>
      <c r="CI468" s="204"/>
      <c r="CJ468" s="204"/>
      <c r="CK468" s="204"/>
      <c r="CL468" s="204"/>
      <c r="CM468" s="204"/>
      <c r="CN468" s="206"/>
      <c r="CO468" s="204"/>
      <c r="CP468" s="204"/>
      <c r="CQ468" s="204"/>
      <c r="CR468" s="207"/>
      <c r="CS468" s="207"/>
      <c r="CT468" s="208"/>
      <c r="CU468" s="209"/>
      <c r="CV468" s="208"/>
      <c r="CW468" s="207"/>
      <c r="CX468" s="207"/>
      <c r="CY468" s="207"/>
    </row>
    <row r="469" spans="3:103">
      <c r="C469" s="192"/>
      <c r="D469" s="192"/>
      <c r="E469" s="192"/>
      <c r="F469" s="192"/>
      <c r="G469" s="193"/>
      <c r="H469" s="192"/>
      <c r="I469" s="192"/>
      <c r="J469" s="194"/>
      <c r="K469" s="195"/>
      <c r="L469" s="195"/>
      <c r="M469" s="196"/>
      <c r="N469" s="197"/>
      <c r="O469" s="196"/>
      <c r="P469" s="198"/>
      <c r="Q469" s="198"/>
      <c r="R469" s="199"/>
      <c r="S469" s="199"/>
      <c r="T469" s="198"/>
      <c r="U469" s="199"/>
      <c r="V469" s="199"/>
      <c r="W469" s="199"/>
      <c r="X469" s="198"/>
      <c r="Y469" s="200"/>
      <c r="Z469" s="198"/>
      <c r="AA469" s="198"/>
      <c r="AB469" s="199"/>
      <c r="AC469" s="199"/>
      <c r="AD469" s="201"/>
      <c r="AE469" s="202"/>
      <c r="AF469" s="202"/>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c r="BA469" s="203"/>
      <c r="BB469" s="204"/>
      <c r="BC469" s="204"/>
      <c r="BD469" s="204"/>
      <c r="BE469" s="204"/>
      <c r="BF469" s="204"/>
      <c r="BG469" s="204"/>
      <c r="BH469" s="204"/>
      <c r="BI469" s="204"/>
      <c r="BJ469" s="204"/>
      <c r="BK469" s="204"/>
      <c r="BL469" s="204"/>
      <c r="BM469" s="204"/>
      <c r="BN469" s="204"/>
      <c r="BO469" s="204"/>
      <c r="BP469" s="204"/>
      <c r="BQ469" s="204"/>
      <c r="BR469" s="204"/>
      <c r="BS469" s="204"/>
      <c r="BT469" s="204"/>
      <c r="BU469" s="204"/>
      <c r="BV469" s="205"/>
      <c r="BW469" s="205"/>
      <c r="BX469" s="205"/>
      <c r="BY469" s="204"/>
      <c r="BZ469" s="204"/>
      <c r="CA469" s="204"/>
      <c r="CB469" s="205"/>
      <c r="CC469" s="204"/>
      <c r="CD469" s="205"/>
      <c r="CE469" s="204"/>
      <c r="CF469" s="204"/>
      <c r="CG469" s="204"/>
      <c r="CH469" s="206"/>
      <c r="CI469" s="204"/>
      <c r="CJ469" s="204"/>
      <c r="CK469" s="204"/>
      <c r="CL469" s="204"/>
      <c r="CM469" s="204"/>
      <c r="CN469" s="206"/>
      <c r="CO469" s="204"/>
      <c r="CP469" s="204"/>
      <c r="CQ469" s="204"/>
      <c r="CR469" s="207"/>
      <c r="CS469" s="207"/>
      <c r="CT469" s="208"/>
      <c r="CU469" s="209"/>
      <c r="CV469" s="208"/>
      <c r="CW469" s="207"/>
      <c r="CX469" s="207"/>
      <c r="CY469" s="207"/>
    </row>
    <row r="470" spans="3:103">
      <c r="C470" s="192"/>
      <c r="D470" s="192"/>
      <c r="E470" s="192"/>
      <c r="F470" s="192"/>
      <c r="G470" s="193"/>
      <c r="H470" s="192"/>
      <c r="I470" s="192"/>
      <c r="J470" s="194"/>
      <c r="K470" s="195"/>
      <c r="L470" s="195"/>
      <c r="M470" s="196"/>
      <c r="N470" s="197"/>
      <c r="O470" s="196"/>
      <c r="P470" s="198"/>
      <c r="Q470" s="198"/>
      <c r="R470" s="199"/>
      <c r="S470" s="199"/>
      <c r="T470" s="198"/>
      <c r="U470" s="199"/>
      <c r="V470" s="199"/>
      <c r="W470" s="199"/>
      <c r="X470" s="198"/>
      <c r="Y470" s="200"/>
      <c r="Z470" s="198"/>
      <c r="AA470" s="198"/>
      <c r="AB470" s="199"/>
      <c r="AC470" s="199"/>
      <c r="AD470" s="201"/>
      <c r="AE470" s="202"/>
      <c r="AF470" s="202"/>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c r="BA470" s="203"/>
      <c r="BB470" s="204"/>
      <c r="BC470" s="204"/>
      <c r="BD470" s="204"/>
      <c r="BE470" s="204"/>
      <c r="BF470" s="204"/>
      <c r="BG470" s="204"/>
      <c r="BH470" s="204"/>
      <c r="BI470" s="204"/>
      <c r="BJ470" s="204"/>
      <c r="BK470" s="204"/>
      <c r="BL470" s="204"/>
      <c r="BM470" s="204"/>
      <c r="BN470" s="204"/>
      <c r="BO470" s="204"/>
      <c r="BP470" s="204"/>
      <c r="BQ470" s="204"/>
      <c r="BR470" s="204"/>
      <c r="BS470" s="204"/>
      <c r="BT470" s="204"/>
      <c r="BU470" s="204"/>
      <c r="BV470" s="205"/>
      <c r="BW470" s="205"/>
      <c r="BX470" s="205"/>
      <c r="BY470" s="204"/>
      <c r="BZ470" s="204"/>
      <c r="CA470" s="204"/>
      <c r="CB470" s="205"/>
      <c r="CC470" s="204"/>
      <c r="CD470" s="205"/>
      <c r="CE470" s="204"/>
      <c r="CF470" s="204"/>
      <c r="CG470" s="204"/>
      <c r="CH470" s="206"/>
      <c r="CI470" s="204"/>
      <c r="CJ470" s="204"/>
      <c r="CK470" s="204"/>
      <c r="CL470" s="204"/>
      <c r="CM470" s="204"/>
      <c r="CN470" s="206"/>
      <c r="CO470" s="204"/>
      <c r="CP470" s="204"/>
      <c r="CQ470" s="204"/>
      <c r="CR470" s="207"/>
      <c r="CS470" s="207"/>
      <c r="CT470" s="208"/>
      <c r="CU470" s="209"/>
      <c r="CV470" s="208"/>
      <c r="CW470" s="207"/>
      <c r="CX470" s="207"/>
      <c r="CY470" s="207"/>
    </row>
    <row r="471" spans="3:103">
      <c r="C471" s="192"/>
      <c r="D471" s="192"/>
      <c r="E471" s="192"/>
      <c r="F471" s="192"/>
      <c r="G471" s="193"/>
      <c r="H471" s="192"/>
      <c r="I471" s="192"/>
      <c r="J471" s="194"/>
      <c r="K471" s="195"/>
      <c r="L471" s="195"/>
      <c r="M471" s="196"/>
      <c r="N471" s="197"/>
      <c r="O471" s="196"/>
      <c r="P471" s="198"/>
      <c r="Q471" s="198"/>
      <c r="R471" s="199"/>
      <c r="S471" s="199"/>
      <c r="T471" s="198"/>
      <c r="U471" s="199"/>
      <c r="V471" s="199"/>
      <c r="W471" s="199"/>
      <c r="X471" s="198"/>
      <c r="Y471" s="200"/>
      <c r="Z471" s="198"/>
      <c r="AA471" s="198"/>
      <c r="AB471" s="199"/>
      <c r="AC471" s="199"/>
      <c r="AD471" s="201"/>
      <c r="AE471" s="202"/>
      <c r="AF471" s="202"/>
      <c r="AG471" s="203"/>
      <c r="AH471" s="203"/>
      <c r="AI471" s="203"/>
      <c r="AJ471" s="203"/>
      <c r="AK471" s="203"/>
      <c r="AL471" s="203"/>
      <c r="AM471" s="203"/>
      <c r="AN471" s="203"/>
      <c r="AO471" s="203"/>
      <c r="AP471" s="203"/>
      <c r="AQ471" s="203"/>
      <c r="AR471" s="203"/>
      <c r="AS471" s="203"/>
      <c r="AT471" s="203"/>
      <c r="AU471" s="203"/>
      <c r="AV471" s="203"/>
      <c r="AW471" s="203"/>
      <c r="AX471" s="203"/>
      <c r="AY471" s="203"/>
      <c r="AZ471" s="203"/>
      <c r="BA471" s="203"/>
      <c r="BB471" s="204"/>
      <c r="BC471" s="204"/>
      <c r="BD471" s="204"/>
      <c r="BE471" s="204"/>
      <c r="BF471" s="204"/>
      <c r="BG471" s="204"/>
      <c r="BH471" s="204"/>
      <c r="BI471" s="204"/>
      <c r="BJ471" s="204"/>
      <c r="BK471" s="204"/>
      <c r="BL471" s="204"/>
      <c r="BM471" s="204"/>
      <c r="BN471" s="204"/>
      <c r="BO471" s="204"/>
      <c r="BP471" s="204"/>
      <c r="BQ471" s="204"/>
      <c r="BR471" s="204"/>
      <c r="BS471" s="204"/>
      <c r="BT471" s="204"/>
      <c r="BU471" s="204"/>
      <c r="BV471" s="205"/>
      <c r="BW471" s="205"/>
      <c r="BX471" s="205"/>
      <c r="BY471" s="204"/>
      <c r="BZ471" s="204"/>
      <c r="CA471" s="204"/>
      <c r="CB471" s="205"/>
      <c r="CC471" s="204"/>
      <c r="CD471" s="205"/>
      <c r="CE471" s="204"/>
      <c r="CF471" s="204"/>
      <c r="CG471" s="204"/>
      <c r="CH471" s="206"/>
      <c r="CI471" s="204"/>
      <c r="CJ471" s="204"/>
      <c r="CK471" s="204"/>
      <c r="CL471" s="204"/>
      <c r="CM471" s="204"/>
      <c r="CN471" s="206"/>
      <c r="CO471" s="204"/>
      <c r="CP471" s="204"/>
      <c r="CQ471" s="204"/>
      <c r="CR471" s="207"/>
      <c r="CS471" s="207"/>
      <c r="CT471" s="208"/>
      <c r="CU471" s="209"/>
      <c r="CV471" s="208"/>
      <c r="CW471" s="207"/>
      <c r="CX471" s="207"/>
      <c r="CY471" s="207"/>
    </row>
    <row r="472" spans="3:103">
      <c r="C472" s="192"/>
      <c r="D472" s="192"/>
      <c r="E472" s="192"/>
      <c r="F472" s="192"/>
      <c r="G472" s="193"/>
      <c r="H472" s="192"/>
      <c r="I472" s="192"/>
      <c r="J472" s="194"/>
      <c r="K472" s="195"/>
      <c r="L472" s="195"/>
      <c r="M472" s="196"/>
      <c r="N472" s="197"/>
      <c r="O472" s="196"/>
      <c r="P472" s="198"/>
      <c r="Q472" s="198"/>
      <c r="R472" s="199"/>
      <c r="S472" s="199"/>
      <c r="T472" s="198"/>
      <c r="U472" s="199"/>
      <c r="V472" s="199"/>
      <c r="W472" s="199"/>
      <c r="X472" s="198"/>
      <c r="Y472" s="200"/>
      <c r="Z472" s="198"/>
      <c r="AA472" s="198"/>
      <c r="AB472" s="199"/>
      <c r="AC472" s="199"/>
      <c r="AD472" s="201"/>
      <c r="AE472" s="202"/>
      <c r="AF472" s="202"/>
      <c r="AG472" s="203"/>
      <c r="AH472" s="203"/>
      <c r="AI472" s="203"/>
      <c r="AJ472" s="203"/>
      <c r="AK472" s="203"/>
      <c r="AL472" s="203"/>
      <c r="AM472" s="203"/>
      <c r="AN472" s="203"/>
      <c r="AO472" s="203"/>
      <c r="AP472" s="203"/>
      <c r="AQ472" s="203"/>
      <c r="AR472" s="203"/>
      <c r="AS472" s="203"/>
      <c r="AT472" s="203"/>
      <c r="AU472" s="203"/>
      <c r="AV472" s="203"/>
      <c r="AW472" s="203"/>
      <c r="AX472" s="203"/>
      <c r="AY472" s="203"/>
      <c r="AZ472" s="203"/>
      <c r="BA472" s="203"/>
      <c r="BB472" s="204"/>
      <c r="BC472" s="204"/>
      <c r="BD472" s="204"/>
      <c r="BE472" s="204"/>
      <c r="BF472" s="204"/>
      <c r="BG472" s="204"/>
      <c r="BH472" s="204"/>
      <c r="BI472" s="204"/>
      <c r="BJ472" s="204"/>
      <c r="BK472" s="204"/>
      <c r="BL472" s="204"/>
      <c r="BM472" s="204"/>
      <c r="BN472" s="204"/>
      <c r="BO472" s="204"/>
      <c r="BP472" s="204"/>
      <c r="BQ472" s="204"/>
      <c r="BR472" s="204"/>
      <c r="BS472" s="204"/>
      <c r="BT472" s="204"/>
      <c r="BU472" s="204"/>
      <c r="BV472" s="205"/>
      <c r="BW472" s="205"/>
      <c r="BX472" s="205"/>
      <c r="BY472" s="204"/>
      <c r="BZ472" s="204"/>
      <c r="CA472" s="204"/>
      <c r="CB472" s="205"/>
      <c r="CC472" s="204"/>
      <c r="CD472" s="205"/>
      <c r="CE472" s="204"/>
      <c r="CF472" s="204"/>
      <c r="CG472" s="204"/>
      <c r="CH472" s="206"/>
      <c r="CI472" s="204"/>
      <c r="CJ472" s="204"/>
      <c r="CK472" s="204"/>
      <c r="CL472" s="204"/>
      <c r="CM472" s="204"/>
      <c r="CN472" s="206"/>
      <c r="CO472" s="204"/>
      <c r="CP472" s="204"/>
      <c r="CQ472" s="204"/>
      <c r="CR472" s="207"/>
      <c r="CS472" s="207"/>
      <c r="CT472" s="208"/>
      <c r="CU472" s="209"/>
      <c r="CV472" s="208"/>
      <c r="CW472" s="207"/>
      <c r="CX472" s="207"/>
      <c r="CY472" s="207"/>
    </row>
    <row r="473" spans="3:103">
      <c r="C473" s="192"/>
      <c r="D473" s="192"/>
      <c r="E473" s="192"/>
      <c r="F473" s="192"/>
      <c r="G473" s="193"/>
      <c r="H473" s="192"/>
      <c r="I473" s="192"/>
      <c r="J473" s="194"/>
      <c r="K473" s="195"/>
      <c r="L473" s="195"/>
      <c r="M473" s="196"/>
      <c r="N473" s="197"/>
      <c r="O473" s="196"/>
      <c r="P473" s="198"/>
      <c r="Q473" s="198"/>
      <c r="R473" s="199"/>
      <c r="S473" s="199"/>
      <c r="T473" s="198"/>
      <c r="U473" s="199"/>
      <c r="V473" s="199"/>
      <c r="W473" s="199"/>
      <c r="X473" s="198"/>
      <c r="Y473" s="200"/>
      <c r="Z473" s="198"/>
      <c r="AA473" s="198"/>
      <c r="AB473" s="199"/>
      <c r="AC473" s="199"/>
      <c r="AD473" s="201"/>
      <c r="AE473" s="202"/>
      <c r="AF473" s="202"/>
      <c r="AG473" s="203"/>
      <c r="AH473" s="203"/>
      <c r="AI473" s="203"/>
      <c r="AJ473" s="203"/>
      <c r="AK473" s="203"/>
      <c r="AL473" s="203"/>
      <c r="AM473" s="203"/>
      <c r="AN473" s="203"/>
      <c r="AO473" s="203"/>
      <c r="AP473" s="203"/>
      <c r="AQ473" s="203"/>
      <c r="AR473" s="203"/>
      <c r="AS473" s="203"/>
      <c r="AT473" s="203"/>
      <c r="AU473" s="203"/>
      <c r="AV473" s="203"/>
      <c r="AW473" s="203"/>
      <c r="AX473" s="203"/>
      <c r="AY473" s="203"/>
      <c r="AZ473" s="203"/>
      <c r="BA473" s="203"/>
      <c r="BB473" s="204"/>
      <c r="BC473" s="204"/>
      <c r="BD473" s="204"/>
      <c r="BE473" s="204"/>
      <c r="BF473" s="204"/>
      <c r="BG473" s="204"/>
      <c r="BH473" s="204"/>
      <c r="BI473" s="204"/>
      <c r="BJ473" s="204"/>
      <c r="BK473" s="204"/>
      <c r="BL473" s="204"/>
      <c r="BM473" s="204"/>
      <c r="BN473" s="204"/>
      <c r="BO473" s="204"/>
      <c r="BP473" s="204"/>
      <c r="BQ473" s="204"/>
      <c r="BR473" s="204"/>
      <c r="BS473" s="204"/>
      <c r="BT473" s="204"/>
      <c r="BU473" s="204"/>
      <c r="BV473" s="205"/>
      <c r="BW473" s="205"/>
      <c r="BX473" s="205"/>
      <c r="BY473" s="204"/>
      <c r="BZ473" s="204"/>
      <c r="CA473" s="204"/>
      <c r="CB473" s="205"/>
      <c r="CC473" s="204"/>
      <c r="CD473" s="205"/>
      <c r="CE473" s="204"/>
      <c r="CF473" s="204"/>
      <c r="CG473" s="204"/>
      <c r="CH473" s="206"/>
      <c r="CI473" s="204"/>
      <c r="CJ473" s="204"/>
      <c r="CK473" s="204"/>
      <c r="CL473" s="204"/>
      <c r="CM473" s="204"/>
      <c r="CN473" s="206"/>
      <c r="CO473" s="204"/>
      <c r="CP473" s="204"/>
      <c r="CQ473" s="204"/>
      <c r="CR473" s="207"/>
      <c r="CS473" s="207"/>
      <c r="CT473" s="208"/>
      <c r="CU473" s="209"/>
      <c r="CV473" s="208"/>
      <c r="CW473" s="207"/>
      <c r="CX473" s="207"/>
      <c r="CY473" s="207"/>
    </row>
    <row r="474" spans="3:103">
      <c r="C474" s="192"/>
      <c r="D474" s="192"/>
      <c r="E474" s="192"/>
      <c r="F474" s="192"/>
      <c r="G474" s="193"/>
      <c r="H474" s="192"/>
      <c r="I474" s="192"/>
      <c r="J474" s="194"/>
      <c r="K474" s="195"/>
      <c r="L474" s="195"/>
      <c r="M474" s="196"/>
      <c r="N474" s="197"/>
      <c r="O474" s="196"/>
      <c r="P474" s="198"/>
      <c r="Q474" s="198"/>
      <c r="R474" s="199"/>
      <c r="S474" s="199"/>
      <c r="T474" s="198"/>
      <c r="U474" s="199"/>
      <c r="V474" s="199"/>
      <c r="W474" s="199"/>
      <c r="X474" s="198"/>
      <c r="Y474" s="200"/>
      <c r="Z474" s="198"/>
      <c r="AA474" s="198"/>
      <c r="AB474" s="199"/>
      <c r="AC474" s="199"/>
      <c r="AD474" s="201"/>
      <c r="AE474" s="202"/>
      <c r="AF474" s="202"/>
      <c r="AG474" s="203"/>
      <c r="AH474" s="203"/>
      <c r="AI474" s="203"/>
      <c r="AJ474" s="203"/>
      <c r="AK474" s="203"/>
      <c r="AL474" s="203"/>
      <c r="AM474" s="203"/>
      <c r="AN474" s="203"/>
      <c r="AO474" s="203"/>
      <c r="AP474" s="203"/>
      <c r="AQ474" s="203"/>
      <c r="AR474" s="203"/>
      <c r="AS474" s="203"/>
      <c r="AT474" s="203"/>
      <c r="AU474" s="203"/>
      <c r="AV474" s="203"/>
      <c r="AW474" s="203"/>
      <c r="AX474" s="203"/>
      <c r="AY474" s="203"/>
      <c r="AZ474" s="203"/>
      <c r="BA474" s="203"/>
      <c r="BB474" s="204"/>
      <c r="BC474" s="204"/>
      <c r="BD474" s="204"/>
      <c r="BE474" s="204"/>
      <c r="BF474" s="204"/>
      <c r="BG474" s="204"/>
      <c r="BH474" s="204"/>
      <c r="BI474" s="204"/>
      <c r="BJ474" s="204"/>
      <c r="BK474" s="204"/>
      <c r="BL474" s="204"/>
      <c r="BM474" s="204"/>
      <c r="BN474" s="204"/>
      <c r="BO474" s="204"/>
      <c r="BP474" s="204"/>
      <c r="BQ474" s="204"/>
      <c r="BR474" s="204"/>
      <c r="BS474" s="204"/>
      <c r="BT474" s="204"/>
      <c r="BU474" s="204"/>
      <c r="BV474" s="205"/>
      <c r="BW474" s="205"/>
      <c r="BX474" s="205"/>
      <c r="BY474" s="204"/>
      <c r="BZ474" s="204"/>
      <c r="CA474" s="204"/>
      <c r="CB474" s="205"/>
      <c r="CC474" s="204"/>
      <c r="CD474" s="205"/>
      <c r="CE474" s="204"/>
      <c r="CF474" s="204"/>
      <c r="CG474" s="204"/>
      <c r="CH474" s="206"/>
      <c r="CI474" s="204"/>
      <c r="CJ474" s="204"/>
      <c r="CK474" s="204"/>
      <c r="CL474" s="204"/>
      <c r="CM474" s="204"/>
      <c r="CN474" s="206"/>
      <c r="CO474" s="204"/>
      <c r="CP474" s="204"/>
      <c r="CQ474" s="204"/>
      <c r="CR474" s="207"/>
      <c r="CS474" s="207"/>
      <c r="CT474" s="208"/>
      <c r="CU474" s="209"/>
      <c r="CV474" s="208"/>
      <c r="CW474" s="207"/>
      <c r="CX474" s="207"/>
      <c r="CY474" s="207"/>
    </row>
    <row r="475" spans="3:103">
      <c r="C475" s="192"/>
      <c r="D475" s="192"/>
      <c r="E475" s="192"/>
      <c r="F475" s="192"/>
      <c r="G475" s="193"/>
      <c r="H475" s="192"/>
      <c r="I475" s="192"/>
      <c r="J475" s="194"/>
      <c r="K475" s="195"/>
      <c r="L475" s="195"/>
      <c r="M475" s="196"/>
      <c r="N475" s="197"/>
      <c r="O475" s="196"/>
      <c r="P475" s="198"/>
      <c r="Q475" s="198"/>
      <c r="R475" s="199"/>
      <c r="S475" s="199"/>
      <c r="T475" s="198"/>
      <c r="U475" s="199"/>
      <c r="V475" s="199"/>
      <c r="W475" s="199"/>
      <c r="X475" s="198"/>
      <c r="Y475" s="200"/>
      <c r="Z475" s="198"/>
      <c r="AA475" s="198"/>
      <c r="AB475" s="199"/>
      <c r="AC475" s="199"/>
      <c r="AD475" s="201"/>
      <c r="AE475" s="202"/>
      <c r="AF475" s="202"/>
      <c r="AG475" s="203"/>
      <c r="AH475" s="203"/>
      <c r="AI475" s="203"/>
      <c r="AJ475" s="203"/>
      <c r="AK475" s="203"/>
      <c r="AL475" s="203"/>
      <c r="AM475" s="203"/>
      <c r="AN475" s="203"/>
      <c r="AO475" s="203"/>
      <c r="AP475" s="203"/>
      <c r="AQ475" s="203"/>
      <c r="AR475" s="203"/>
      <c r="AS475" s="203"/>
      <c r="AT475" s="203"/>
      <c r="AU475" s="203"/>
      <c r="AV475" s="203"/>
      <c r="AW475" s="203"/>
      <c r="AX475" s="203"/>
      <c r="AY475" s="203"/>
      <c r="AZ475" s="203"/>
      <c r="BA475" s="203"/>
      <c r="BB475" s="204"/>
      <c r="BC475" s="204"/>
      <c r="BD475" s="204"/>
      <c r="BE475" s="204"/>
      <c r="BF475" s="204"/>
      <c r="BG475" s="204"/>
      <c r="BH475" s="204"/>
      <c r="BI475" s="204"/>
      <c r="BJ475" s="204"/>
      <c r="BK475" s="204"/>
      <c r="BL475" s="204"/>
      <c r="BM475" s="204"/>
      <c r="BN475" s="204"/>
      <c r="BO475" s="204"/>
      <c r="BP475" s="204"/>
      <c r="BQ475" s="204"/>
      <c r="BR475" s="204"/>
      <c r="BS475" s="204"/>
      <c r="BT475" s="204"/>
      <c r="BU475" s="204"/>
      <c r="BV475" s="205"/>
      <c r="BW475" s="205"/>
      <c r="BX475" s="205"/>
      <c r="BY475" s="204"/>
      <c r="BZ475" s="204"/>
      <c r="CA475" s="204"/>
      <c r="CB475" s="205"/>
      <c r="CC475" s="204"/>
      <c r="CD475" s="205"/>
      <c r="CE475" s="204"/>
      <c r="CF475" s="204"/>
      <c r="CG475" s="204"/>
      <c r="CH475" s="206"/>
      <c r="CI475" s="204"/>
      <c r="CJ475" s="204"/>
      <c r="CK475" s="204"/>
      <c r="CL475" s="204"/>
      <c r="CM475" s="204"/>
      <c r="CN475" s="206"/>
      <c r="CO475" s="204"/>
      <c r="CP475" s="204"/>
      <c r="CQ475" s="204"/>
      <c r="CR475" s="207"/>
      <c r="CS475" s="207"/>
      <c r="CT475" s="208"/>
      <c r="CU475" s="209"/>
      <c r="CV475" s="208"/>
      <c r="CW475" s="207"/>
      <c r="CX475" s="207"/>
      <c r="CY475" s="207"/>
    </row>
    <row r="476" spans="3:103">
      <c r="C476" s="192"/>
      <c r="D476" s="192"/>
      <c r="E476" s="192"/>
      <c r="F476" s="192"/>
      <c r="G476" s="193"/>
      <c r="H476" s="192"/>
      <c r="I476" s="192"/>
      <c r="J476" s="194"/>
      <c r="K476" s="195"/>
      <c r="L476" s="195"/>
      <c r="M476" s="196"/>
      <c r="N476" s="197"/>
      <c r="O476" s="196"/>
      <c r="P476" s="198"/>
      <c r="Q476" s="198"/>
      <c r="R476" s="199"/>
      <c r="S476" s="199"/>
      <c r="T476" s="198"/>
      <c r="U476" s="199"/>
      <c r="V476" s="199"/>
      <c r="W476" s="199"/>
      <c r="X476" s="198"/>
      <c r="Y476" s="200"/>
      <c r="Z476" s="198"/>
      <c r="AA476" s="198"/>
      <c r="AB476" s="199"/>
      <c r="AC476" s="199"/>
      <c r="AD476" s="201"/>
      <c r="AE476" s="202"/>
      <c r="AF476" s="202"/>
      <c r="AG476" s="203"/>
      <c r="AH476" s="203"/>
      <c r="AI476" s="203"/>
      <c r="AJ476" s="203"/>
      <c r="AK476" s="203"/>
      <c r="AL476" s="203"/>
      <c r="AM476" s="203"/>
      <c r="AN476" s="203"/>
      <c r="AO476" s="203"/>
      <c r="AP476" s="203"/>
      <c r="AQ476" s="203"/>
      <c r="AR476" s="203"/>
      <c r="AS476" s="203"/>
      <c r="AT476" s="203"/>
      <c r="AU476" s="203"/>
      <c r="AV476" s="203"/>
      <c r="AW476" s="203"/>
      <c r="AX476" s="203"/>
      <c r="AY476" s="203"/>
      <c r="AZ476" s="203"/>
      <c r="BA476" s="203"/>
      <c r="BB476" s="204"/>
      <c r="BC476" s="204"/>
      <c r="BD476" s="204"/>
      <c r="BE476" s="204"/>
      <c r="BF476" s="204"/>
      <c r="BG476" s="204"/>
      <c r="BH476" s="204"/>
      <c r="BI476" s="204"/>
      <c r="BJ476" s="204"/>
      <c r="BK476" s="204"/>
      <c r="BL476" s="204"/>
      <c r="BM476" s="204"/>
      <c r="BN476" s="204"/>
      <c r="BO476" s="204"/>
      <c r="BP476" s="204"/>
      <c r="BQ476" s="204"/>
      <c r="BR476" s="204"/>
      <c r="BS476" s="204"/>
      <c r="BT476" s="204"/>
      <c r="BU476" s="204"/>
      <c r="BV476" s="205"/>
      <c r="BW476" s="205"/>
      <c r="BX476" s="205"/>
      <c r="BY476" s="204"/>
      <c r="BZ476" s="204"/>
      <c r="CA476" s="204"/>
      <c r="CB476" s="205"/>
      <c r="CC476" s="204"/>
      <c r="CD476" s="205"/>
      <c r="CE476" s="204"/>
      <c r="CF476" s="204"/>
      <c r="CG476" s="204"/>
      <c r="CH476" s="206"/>
      <c r="CI476" s="204"/>
      <c r="CJ476" s="204"/>
      <c r="CK476" s="204"/>
      <c r="CL476" s="204"/>
      <c r="CM476" s="204"/>
      <c r="CN476" s="206"/>
      <c r="CO476" s="204"/>
      <c r="CP476" s="204"/>
      <c r="CQ476" s="204"/>
      <c r="CR476" s="207"/>
      <c r="CS476" s="207"/>
      <c r="CT476" s="208"/>
      <c r="CU476" s="209"/>
      <c r="CV476" s="208"/>
      <c r="CW476" s="207"/>
      <c r="CX476" s="207"/>
      <c r="CY476" s="207"/>
    </row>
    <row r="477" spans="3:103">
      <c r="C477" s="192"/>
      <c r="D477" s="192"/>
      <c r="E477" s="192"/>
      <c r="F477" s="192"/>
      <c r="G477" s="193"/>
      <c r="H477" s="192"/>
      <c r="I477" s="192"/>
      <c r="J477" s="194"/>
      <c r="K477" s="195"/>
      <c r="L477" s="195"/>
      <c r="M477" s="196"/>
      <c r="N477" s="197"/>
      <c r="O477" s="196"/>
      <c r="P477" s="198"/>
      <c r="Q477" s="198"/>
      <c r="R477" s="199"/>
      <c r="S477" s="199"/>
      <c r="T477" s="198"/>
      <c r="U477" s="199"/>
      <c r="V477" s="199"/>
      <c r="W477" s="199"/>
      <c r="X477" s="198"/>
      <c r="Y477" s="200"/>
      <c r="Z477" s="198"/>
      <c r="AA477" s="198"/>
      <c r="AB477" s="199"/>
      <c r="AC477" s="199"/>
      <c r="AD477" s="201"/>
      <c r="AE477" s="202"/>
      <c r="AF477" s="202"/>
      <c r="AG477" s="203"/>
      <c r="AH477" s="203"/>
      <c r="AI477" s="203"/>
      <c r="AJ477" s="203"/>
      <c r="AK477" s="203"/>
      <c r="AL477" s="203"/>
      <c r="AM477" s="203"/>
      <c r="AN477" s="203"/>
      <c r="AO477" s="203"/>
      <c r="AP477" s="203"/>
      <c r="AQ477" s="203"/>
      <c r="AR477" s="203"/>
      <c r="AS477" s="203"/>
      <c r="AT477" s="203"/>
      <c r="AU477" s="203"/>
      <c r="AV477" s="203"/>
      <c r="AW477" s="203"/>
      <c r="AX477" s="203"/>
      <c r="AY477" s="203"/>
      <c r="AZ477" s="203"/>
      <c r="BA477" s="203"/>
      <c r="BB477" s="204"/>
      <c r="BC477" s="204"/>
      <c r="BD477" s="204"/>
      <c r="BE477" s="204"/>
      <c r="BF477" s="204"/>
      <c r="BG477" s="204"/>
      <c r="BH477" s="204"/>
      <c r="BI477" s="204"/>
      <c r="BJ477" s="204"/>
      <c r="BK477" s="204"/>
      <c r="BL477" s="204"/>
      <c r="BM477" s="204"/>
      <c r="BN477" s="204"/>
      <c r="BO477" s="204"/>
      <c r="BP477" s="204"/>
      <c r="BQ477" s="204"/>
      <c r="BR477" s="204"/>
      <c r="BS477" s="204"/>
      <c r="BT477" s="204"/>
      <c r="BU477" s="204"/>
      <c r="BV477" s="205"/>
      <c r="BW477" s="205"/>
      <c r="BX477" s="205"/>
      <c r="BY477" s="204"/>
      <c r="BZ477" s="204"/>
      <c r="CA477" s="204"/>
      <c r="CB477" s="205"/>
      <c r="CC477" s="204"/>
      <c r="CD477" s="205"/>
      <c r="CE477" s="204"/>
      <c r="CF477" s="204"/>
      <c r="CG477" s="204"/>
      <c r="CH477" s="206"/>
      <c r="CI477" s="204"/>
      <c r="CJ477" s="204"/>
      <c r="CK477" s="204"/>
      <c r="CL477" s="204"/>
      <c r="CM477" s="204"/>
      <c r="CN477" s="206"/>
      <c r="CO477" s="204"/>
      <c r="CP477" s="204"/>
      <c r="CQ477" s="204"/>
      <c r="CR477" s="207"/>
      <c r="CS477" s="207"/>
      <c r="CT477" s="208"/>
      <c r="CU477" s="209"/>
      <c r="CV477" s="208"/>
      <c r="CW477" s="207"/>
      <c r="CX477" s="207"/>
      <c r="CY477" s="207"/>
    </row>
    <row r="478" spans="3:103">
      <c r="C478" s="192"/>
      <c r="D478" s="192"/>
      <c r="E478" s="192"/>
      <c r="F478" s="192"/>
      <c r="G478" s="193"/>
      <c r="H478" s="192"/>
      <c r="I478" s="192"/>
      <c r="J478" s="194"/>
      <c r="K478" s="195"/>
      <c r="L478" s="195"/>
      <c r="M478" s="196"/>
      <c r="N478" s="197"/>
      <c r="O478" s="196"/>
      <c r="P478" s="198"/>
      <c r="Q478" s="198"/>
      <c r="R478" s="199"/>
      <c r="S478" s="199"/>
      <c r="T478" s="198"/>
      <c r="U478" s="199"/>
      <c r="V478" s="199"/>
      <c r="W478" s="199"/>
      <c r="X478" s="198"/>
      <c r="Y478" s="200"/>
      <c r="Z478" s="198"/>
      <c r="AA478" s="198"/>
      <c r="AB478" s="199"/>
      <c r="AC478" s="199"/>
      <c r="AD478" s="201"/>
      <c r="AE478" s="202"/>
      <c r="AF478" s="202"/>
      <c r="AG478" s="203"/>
      <c r="AH478" s="203"/>
      <c r="AI478" s="203"/>
      <c r="AJ478" s="203"/>
      <c r="AK478" s="203"/>
      <c r="AL478" s="203"/>
      <c r="AM478" s="203"/>
      <c r="AN478" s="203"/>
      <c r="AO478" s="203"/>
      <c r="AP478" s="203"/>
      <c r="AQ478" s="203"/>
      <c r="AR478" s="203"/>
      <c r="AS478" s="203"/>
      <c r="AT478" s="203"/>
      <c r="AU478" s="203"/>
      <c r="AV478" s="203"/>
      <c r="AW478" s="203"/>
      <c r="AX478" s="203"/>
      <c r="AY478" s="203"/>
      <c r="AZ478" s="203"/>
      <c r="BA478" s="203"/>
      <c r="BB478" s="204"/>
      <c r="BC478" s="204"/>
      <c r="BD478" s="204"/>
      <c r="BE478" s="204"/>
      <c r="BF478" s="204"/>
      <c r="BG478" s="204"/>
      <c r="BH478" s="204"/>
      <c r="BI478" s="204"/>
      <c r="BJ478" s="204"/>
      <c r="BK478" s="204"/>
      <c r="BL478" s="204"/>
      <c r="BM478" s="204"/>
      <c r="BN478" s="204"/>
      <c r="BO478" s="204"/>
      <c r="BP478" s="204"/>
      <c r="BQ478" s="204"/>
      <c r="BR478" s="204"/>
      <c r="BS478" s="204"/>
      <c r="BT478" s="204"/>
      <c r="BU478" s="204"/>
      <c r="BV478" s="205"/>
      <c r="BW478" s="205"/>
      <c r="BX478" s="205"/>
      <c r="BY478" s="204"/>
      <c r="BZ478" s="204"/>
      <c r="CA478" s="204"/>
      <c r="CB478" s="205"/>
      <c r="CC478" s="204"/>
      <c r="CD478" s="205"/>
      <c r="CE478" s="204"/>
      <c r="CF478" s="204"/>
      <c r="CG478" s="204"/>
      <c r="CH478" s="206"/>
      <c r="CI478" s="204"/>
      <c r="CJ478" s="204"/>
      <c r="CK478" s="204"/>
      <c r="CL478" s="204"/>
      <c r="CM478" s="204"/>
      <c r="CN478" s="206"/>
      <c r="CO478" s="204"/>
      <c r="CP478" s="204"/>
      <c r="CQ478" s="204"/>
      <c r="CR478" s="207"/>
      <c r="CS478" s="207"/>
      <c r="CT478" s="208"/>
      <c r="CU478" s="209"/>
      <c r="CV478" s="208"/>
      <c r="CW478" s="207"/>
      <c r="CX478" s="207"/>
      <c r="CY478" s="207"/>
    </row>
    <row r="479" spans="3:103">
      <c r="C479" s="192"/>
      <c r="D479" s="192"/>
      <c r="E479" s="192"/>
      <c r="F479" s="192"/>
      <c r="G479" s="193"/>
      <c r="H479" s="192"/>
      <c r="I479" s="192"/>
      <c r="J479" s="194"/>
      <c r="K479" s="195"/>
      <c r="L479" s="195"/>
      <c r="M479" s="196"/>
      <c r="N479" s="197"/>
      <c r="O479" s="196"/>
      <c r="P479" s="198"/>
      <c r="Q479" s="198"/>
      <c r="R479" s="199"/>
      <c r="S479" s="199"/>
      <c r="T479" s="198"/>
      <c r="U479" s="199"/>
      <c r="V479" s="199"/>
      <c r="W479" s="199"/>
      <c r="X479" s="198"/>
      <c r="Y479" s="200"/>
      <c r="Z479" s="198"/>
      <c r="AA479" s="198"/>
      <c r="AB479" s="199"/>
      <c r="AC479" s="199"/>
      <c r="AD479" s="201"/>
      <c r="AE479" s="202"/>
      <c r="AF479" s="202"/>
      <c r="AG479" s="203"/>
      <c r="AH479" s="203"/>
      <c r="AI479" s="203"/>
      <c r="AJ479" s="203"/>
      <c r="AK479" s="203"/>
      <c r="AL479" s="203"/>
      <c r="AM479" s="203"/>
      <c r="AN479" s="203"/>
      <c r="AO479" s="203"/>
      <c r="AP479" s="203"/>
      <c r="AQ479" s="203"/>
      <c r="AR479" s="203"/>
      <c r="AS479" s="203"/>
      <c r="AT479" s="203"/>
      <c r="AU479" s="203"/>
      <c r="AV479" s="203"/>
      <c r="AW479" s="203"/>
      <c r="AX479" s="203"/>
      <c r="AY479" s="203"/>
      <c r="AZ479" s="203"/>
      <c r="BA479" s="203"/>
      <c r="BB479" s="204"/>
      <c r="BC479" s="204"/>
      <c r="BD479" s="204"/>
      <c r="BE479" s="204"/>
      <c r="BF479" s="204"/>
      <c r="BG479" s="204"/>
      <c r="BH479" s="204"/>
      <c r="BI479" s="204"/>
      <c r="BJ479" s="204"/>
      <c r="BK479" s="204"/>
      <c r="BL479" s="204"/>
      <c r="BM479" s="204"/>
      <c r="BN479" s="204"/>
      <c r="BO479" s="204"/>
      <c r="BP479" s="204"/>
      <c r="BQ479" s="204"/>
      <c r="BR479" s="204"/>
      <c r="BS479" s="204"/>
      <c r="BT479" s="204"/>
      <c r="BU479" s="204"/>
      <c r="BV479" s="205"/>
      <c r="BW479" s="205"/>
      <c r="BX479" s="205"/>
      <c r="BY479" s="204"/>
      <c r="BZ479" s="204"/>
      <c r="CA479" s="204"/>
      <c r="CB479" s="205"/>
      <c r="CC479" s="204"/>
      <c r="CD479" s="205"/>
      <c r="CE479" s="204"/>
      <c r="CF479" s="204"/>
      <c r="CG479" s="204"/>
      <c r="CH479" s="206"/>
      <c r="CI479" s="204"/>
      <c r="CJ479" s="204"/>
      <c r="CK479" s="204"/>
      <c r="CL479" s="204"/>
      <c r="CM479" s="204"/>
      <c r="CN479" s="206"/>
      <c r="CO479" s="204"/>
      <c r="CP479" s="204"/>
      <c r="CQ479" s="204"/>
      <c r="CR479" s="207"/>
      <c r="CS479" s="207"/>
      <c r="CT479" s="208"/>
      <c r="CU479" s="209"/>
      <c r="CV479" s="208"/>
      <c r="CW479" s="207"/>
      <c r="CX479" s="207"/>
      <c r="CY479" s="207"/>
    </row>
    <row r="480" spans="3:103">
      <c r="C480" s="192"/>
      <c r="D480" s="192"/>
      <c r="E480" s="192"/>
      <c r="F480" s="192"/>
      <c r="G480" s="193"/>
      <c r="H480" s="192"/>
      <c r="I480" s="192"/>
      <c r="J480" s="194"/>
      <c r="K480" s="195"/>
      <c r="L480" s="195"/>
      <c r="M480" s="196"/>
      <c r="N480" s="197"/>
      <c r="O480" s="196"/>
      <c r="P480" s="198"/>
      <c r="Q480" s="198"/>
      <c r="R480" s="199"/>
      <c r="S480" s="199"/>
      <c r="T480" s="198"/>
      <c r="U480" s="199"/>
      <c r="V480" s="199"/>
      <c r="W480" s="199"/>
      <c r="X480" s="198"/>
      <c r="Y480" s="200"/>
      <c r="Z480" s="198"/>
      <c r="AA480" s="198"/>
      <c r="AB480" s="199"/>
      <c r="AC480" s="199"/>
      <c r="AD480" s="201"/>
      <c r="AE480" s="202"/>
      <c r="AF480" s="202"/>
      <c r="AG480" s="203"/>
      <c r="AH480" s="203"/>
      <c r="AI480" s="203"/>
      <c r="AJ480" s="203"/>
      <c r="AK480" s="203"/>
      <c r="AL480" s="203"/>
      <c r="AM480" s="203"/>
      <c r="AN480" s="203"/>
      <c r="AO480" s="203"/>
      <c r="AP480" s="203"/>
      <c r="AQ480" s="203"/>
      <c r="AR480" s="203"/>
      <c r="AS480" s="203"/>
      <c r="AT480" s="203"/>
      <c r="AU480" s="203"/>
      <c r="AV480" s="203"/>
      <c r="AW480" s="203"/>
      <c r="AX480" s="203"/>
      <c r="AY480" s="203"/>
      <c r="AZ480" s="203"/>
      <c r="BA480" s="203"/>
      <c r="BB480" s="204"/>
      <c r="BC480" s="204"/>
      <c r="BD480" s="204"/>
      <c r="BE480" s="204"/>
      <c r="BF480" s="204"/>
      <c r="BG480" s="204"/>
      <c r="BH480" s="204"/>
      <c r="BI480" s="204"/>
      <c r="BJ480" s="204"/>
      <c r="BK480" s="204"/>
      <c r="BL480" s="204"/>
      <c r="BM480" s="204"/>
      <c r="BN480" s="204"/>
      <c r="BO480" s="204"/>
      <c r="BP480" s="204"/>
      <c r="BQ480" s="204"/>
      <c r="BR480" s="204"/>
      <c r="BS480" s="204"/>
      <c r="BT480" s="204"/>
      <c r="BU480" s="204"/>
      <c r="BV480" s="205"/>
      <c r="BW480" s="205"/>
      <c r="BX480" s="205"/>
      <c r="BY480" s="204"/>
      <c r="BZ480" s="204"/>
      <c r="CA480" s="204"/>
      <c r="CB480" s="205"/>
      <c r="CC480" s="204"/>
      <c r="CD480" s="205"/>
      <c r="CE480" s="204"/>
      <c r="CF480" s="204"/>
      <c r="CG480" s="204"/>
      <c r="CH480" s="206"/>
      <c r="CI480" s="204"/>
      <c r="CJ480" s="204"/>
      <c r="CK480" s="204"/>
      <c r="CL480" s="204"/>
      <c r="CM480" s="204"/>
      <c r="CN480" s="206"/>
      <c r="CO480" s="204"/>
      <c r="CP480" s="204"/>
      <c r="CQ480" s="204"/>
      <c r="CR480" s="207"/>
      <c r="CS480" s="207"/>
      <c r="CT480" s="208"/>
      <c r="CU480" s="209"/>
      <c r="CV480" s="208"/>
      <c r="CW480" s="207"/>
      <c r="CX480" s="207"/>
      <c r="CY480" s="207"/>
    </row>
    <row r="481" spans="3:103">
      <c r="C481" s="192"/>
      <c r="D481" s="192"/>
      <c r="E481" s="192"/>
      <c r="F481" s="192"/>
      <c r="G481" s="193"/>
      <c r="H481" s="192"/>
      <c r="I481" s="192"/>
      <c r="J481" s="194"/>
      <c r="K481" s="195"/>
      <c r="L481" s="195"/>
      <c r="M481" s="196"/>
      <c r="N481" s="197"/>
      <c r="O481" s="196"/>
      <c r="P481" s="198"/>
      <c r="Q481" s="198"/>
      <c r="R481" s="199"/>
      <c r="S481" s="199"/>
      <c r="T481" s="198"/>
      <c r="U481" s="199"/>
      <c r="V481" s="199"/>
      <c r="W481" s="199"/>
      <c r="X481" s="198"/>
      <c r="Y481" s="200"/>
      <c r="Z481" s="198"/>
      <c r="AA481" s="198"/>
      <c r="AB481" s="199"/>
      <c r="AC481" s="199"/>
      <c r="AD481" s="201"/>
      <c r="AE481" s="202"/>
      <c r="AF481" s="202"/>
      <c r="AG481" s="203"/>
      <c r="AH481" s="203"/>
      <c r="AI481" s="203"/>
      <c r="AJ481" s="203"/>
      <c r="AK481" s="203"/>
      <c r="AL481" s="203"/>
      <c r="AM481" s="203"/>
      <c r="AN481" s="203"/>
      <c r="AO481" s="203"/>
      <c r="AP481" s="203"/>
      <c r="AQ481" s="203"/>
      <c r="AR481" s="203"/>
      <c r="AS481" s="203"/>
      <c r="AT481" s="203"/>
      <c r="AU481" s="203"/>
      <c r="AV481" s="203"/>
      <c r="AW481" s="203"/>
      <c r="AX481" s="203"/>
      <c r="AY481" s="203"/>
      <c r="AZ481" s="203"/>
      <c r="BA481" s="203"/>
      <c r="BB481" s="204"/>
      <c r="BC481" s="204"/>
      <c r="BD481" s="204"/>
      <c r="BE481" s="204"/>
      <c r="BF481" s="204"/>
      <c r="BG481" s="204"/>
      <c r="BH481" s="204"/>
      <c r="BI481" s="204"/>
      <c r="BJ481" s="204"/>
      <c r="BK481" s="204"/>
      <c r="BL481" s="204"/>
      <c r="BM481" s="204"/>
      <c r="BN481" s="204"/>
      <c r="BO481" s="204"/>
      <c r="BP481" s="204"/>
      <c r="BQ481" s="204"/>
      <c r="BR481" s="204"/>
      <c r="BS481" s="204"/>
      <c r="BT481" s="204"/>
      <c r="BU481" s="204"/>
      <c r="BV481" s="205"/>
      <c r="BW481" s="205"/>
      <c r="BX481" s="205"/>
      <c r="BY481" s="204"/>
      <c r="BZ481" s="204"/>
      <c r="CA481" s="204"/>
      <c r="CB481" s="205"/>
      <c r="CC481" s="204"/>
      <c r="CD481" s="205"/>
      <c r="CE481" s="204"/>
      <c r="CF481" s="204"/>
      <c r="CG481" s="204"/>
      <c r="CH481" s="206"/>
      <c r="CI481" s="204"/>
      <c r="CJ481" s="204"/>
      <c r="CK481" s="204"/>
      <c r="CL481" s="204"/>
      <c r="CM481" s="204"/>
      <c r="CN481" s="206"/>
      <c r="CO481" s="204"/>
      <c r="CP481" s="204"/>
      <c r="CQ481" s="204"/>
      <c r="CR481" s="207"/>
      <c r="CS481" s="207"/>
      <c r="CT481" s="208"/>
      <c r="CU481" s="209"/>
      <c r="CV481" s="208"/>
      <c r="CW481" s="207"/>
      <c r="CX481" s="207"/>
      <c r="CY481" s="207"/>
    </row>
    <row r="482" spans="3:103">
      <c r="C482" s="192"/>
      <c r="D482" s="192"/>
      <c r="E482" s="192"/>
      <c r="F482" s="192"/>
      <c r="G482" s="193"/>
      <c r="H482" s="192"/>
      <c r="I482" s="192"/>
      <c r="J482" s="194"/>
      <c r="K482" s="195"/>
      <c r="L482" s="195"/>
      <c r="M482" s="196"/>
      <c r="N482" s="197"/>
      <c r="O482" s="196"/>
      <c r="P482" s="198"/>
      <c r="Q482" s="198"/>
      <c r="R482" s="199"/>
      <c r="S482" s="199"/>
      <c r="T482" s="198"/>
      <c r="U482" s="199"/>
      <c r="V482" s="199"/>
      <c r="W482" s="199"/>
      <c r="X482" s="198"/>
      <c r="Y482" s="200"/>
      <c r="Z482" s="198"/>
      <c r="AA482" s="198"/>
      <c r="AB482" s="199"/>
      <c r="AC482" s="199"/>
      <c r="AD482" s="201"/>
      <c r="AE482" s="202"/>
      <c r="AF482" s="202"/>
      <c r="AG482" s="203"/>
      <c r="AH482" s="203"/>
      <c r="AI482" s="203"/>
      <c r="AJ482" s="203"/>
      <c r="AK482" s="203"/>
      <c r="AL482" s="203"/>
      <c r="AM482" s="203"/>
      <c r="AN482" s="203"/>
      <c r="AO482" s="203"/>
      <c r="AP482" s="203"/>
      <c r="AQ482" s="203"/>
      <c r="AR482" s="203"/>
      <c r="AS482" s="203"/>
      <c r="AT482" s="203"/>
      <c r="AU482" s="203"/>
      <c r="AV482" s="203"/>
      <c r="AW482" s="203"/>
      <c r="AX482" s="203"/>
      <c r="AY482" s="203"/>
      <c r="AZ482" s="203"/>
      <c r="BA482" s="203"/>
      <c r="BB482" s="204"/>
      <c r="BC482" s="204"/>
      <c r="BD482" s="204"/>
      <c r="BE482" s="204"/>
      <c r="BF482" s="204"/>
      <c r="BG482" s="204"/>
      <c r="BH482" s="204"/>
      <c r="BI482" s="204"/>
      <c r="BJ482" s="204"/>
      <c r="BK482" s="204"/>
      <c r="BL482" s="204"/>
      <c r="BM482" s="204"/>
      <c r="BN482" s="204"/>
      <c r="BO482" s="204"/>
      <c r="BP482" s="204"/>
      <c r="BQ482" s="204"/>
      <c r="BR482" s="204"/>
      <c r="BS482" s="204"/>
      <c r="BT482" s="204"/>
      <c r="BU482" s="204"/>
      <c r="BV482" s="205"/>
      <c r="BW482" s="205"/>
      <c r="BX482" s="205"/>
      <c r="BY482" s="204"/>
      <c r="BZ482" s="204"/>
      <c r="CA482" s="204"/>
      <c r="CB482" s="205"/>
      <c r="CC482" s="204"/>
      <c r="CD482" s="205"/>
      <c r="CE482" s="204"/>
      <c r="CF482" s="204"/>
      <c r="CG482" s="204"/>
      <c r="CH482" s="206"/>
      <c r="CI482" s="204"/>
      <c r="CJ482" s="204"/>
      <c r="CK482" s="204"/>
      <c r="CL482" s="204"/>
      <c r="CM482" s="204"/>
      <c r="CN482" s="206"/>
      <c r="CO482" s="204"/>
      <c r="CP482" s="204"/>
      <c r="CQ482" s="204"/>
      <c r="CR482" s="207"/>
      <c r="CS482" s="207"/>
      <c r="CT482" s="208"/>
      <c r="CU482" s="209"/>
      <c r="CV482" s="208"/>
      <c r="CW482" s="207"/>
      <c r="CX482" s="207"/>
      <c r="CY482" s="207"/>
    </row>
    <row r="483" spans="3:103">
      <c r="C483" s="192"/>
      <c r="D483" s="192"/>
      <c r="E483" s="192"/>
      <c r="F483" s="192"/>
      <c r="G483" s="193"/>
      <c r="H483" s="192"/>
      <c r="I483" s="192"/>
      <c r="J483" s="194"/>
      <c r="K483" s="195"/>
      <c r="L483" s="195"/>
      <c r="M483" s="196"/>
      <c r="N483" s="197"/>
      <c r="O483" s="196"/>
      <c r="P483" s="198"/>
      <c r="Q483" s="198"/>
      <c r="R483" s="199"/>
      <c r="S483" s="199"/>
      <c r="T483" s="198"/>
      <c r="U483" s="199"/>
      <c r="V483" s="199"/>
      <c r="W483" s="199"/>
      <c r="X483" s="198"/>
      <c r="Y483" s="200"/>
      <c r="Z483" s="198"/>
      <c r="AA483" s="198"/>
      <c r="AB483" s="199"/>
      <c r="AC483" s="199"/>
      <c r="AD483" s="201"/>
      <c r="AE483" s="202"/>
      <c r="AF483" s="202"/>
      <c r="AG483" s="203"/>
      <c r="AH483" s="203"/>
      <c r="AI483" s="203"/>
      <c r="AJ483" s="203"/>
      <c r="AK483" s="203"/>
      <c r="AL483" s="203"/>
      <c r="AM483" s="203"/>
      <c r="AN483" s="203"/>
      <c r="AO483" s="203"/>
      <c r="AP483" s="203"/>
      <c r="AQ483" s="203"/>
      <c r="AR483" s="203"/>
      <c r="AS483" s="203"/>
      <c r="AT483" s="203"/>
      <c r="AU483" s="203"/>
      <c r="AV483" s="203"/>
      <c r="AW483" s="203"/>
      <c r="AX483" s="203"/>
      <c r="AY483" s="203"/>
      <c r="AZ483" s="203"/>
      <c r="BA483" s="203"/>
      <c r="BB483" s="204"/>
      <c r="BC483" s="204"/>
      <c r="BD483" s="204"/>
      <c r="BE483" s="204"/>
      <c r="BF483" s="204"/>
      <c r="BG483" s="204"/>
      <c r="BH483" s="204"/>
      <c r="BI483" s="204"/>
      <c r="BJ483" s="204"/>
      <c r="BK483" s="204"/>
      <c r="BL483" s="204"/>
      <c r="BM483" s="204"/>
      <c r="BN483" s="204"/>
      <c r="BO483" s="204"/>
      <c r="BP483" s="204"/>
      <c r="BQ483" s="204"/>
      <c r="BR483" s="204"/>
      <c r="BS483" s="204"/>
      <c r="BT483" s="204"/>
      <c r="BU483" s="204"/>
      <c r="BV483" s="205"/>
      <c r="BW483" s="205"/>
      <c r="BX483" s="205"/>
      <c r="BY483" s="204"/>
      <c r="BZ483" s="204"/>
      <c r="CA483" s="204"/>
      <c r="CB483" s="205"/>
      <c r="CC483" s="204"/>
      <c r="CD483" s="205"/>
      <c r="CE483" s="204"/>
      <c r="CF483" s="204"/>
      <c r="CG483" s="204"/>
      <c r="CH483" s="206"/>
      <c r="CI483" s="204"/>
      <c r="CJ483" s="204"/>
      <c r="CK483" s="204"/>
      <c r="CL483" s="204"/>
      <c r="CM483" s="204"/>
      <c r="CN483" s="206"/>
      <c r="CO483" s="204"/>
      <c r="CP483" s="204"/>
      <c r="CQ483" s="204"/>
      <c r="CR483" s="207"/>
      <c r="CS483" s="207"/>
      <c r="CT483" s="208"/>
      <c r="CU483" s="209"/>
      <c r="CV483" s="208"/>
      <c r="CW483" s="207"/>
      <c r="CX483" s="207"/>
      <c r="CY483" s="207"/>
    </row>
    <row r="484" spans="3:103">
      <c r="C484" s="192"/>
      <c r="D484" s="192"/>
      <c r="E484" s="192"/>
      <c r="F484" s="192"/>
      <c r="G484" s="193"/>
      <c r="H484" s="192"/>
      <c r="I484" s="192"/>
      <c r="J484" s="194"/>
      <c r="K484" s="195"/>
      <c r="L484" s="195"/>
      <c r="M484" s="196"/>
      <c r="N484" s="197"/>
      <c r="O484" s="196"/>
      <c r="P484" s="198"/>
      <c r="Q484" s="198"/>
      <c r="R484" s="199"/>
      <c r="S484" s="199"/>
      <c r="T484" s="198"/>
      <c r="U484" s="199"/>
      <c r="V484" s="199"/>
      <c r="W484" s="199"/>
      <c r="X484" s="198"/>
      <c r="Y484" s="200"/>
      <c r="Z484" s="198"/>
      <c r="AA484" s="198"/>
      <c r="AB484" s="199"/>
      <c r="AC484" s="199"/>
      <c r="AD484" s="201"/>
      <c r="AE484" s="202"/>
      <c r="AF484" s="202"/>
      <c r="AG484" s="203"/>
      <c r="AH484" s="203"/>
      <c r="AI484" s="203"/>
      <c r="AJ484" s="203"/>
      <c r="AK484" s="203"/>
      <c r="AL484" s="203"/>
      <c r="AM484" s="203"/>
      <c r="AN484" s="203"/>
      <c r="AO484" s="203"/>
      <c r="AP484" s="203"/>
      <c r="AQ484" s="203"/>
      <c r="AR484" s="203"/>
      <c r="AS484" s="203"/>
      <c r="AT484" s="203"/>
      <c r="AU484" s="203"/>
      <c r="AV484" s="203"/>
      <c r="AW484" s="203"/>
      <c r="AX484" s="203"/>
      <c r="AY484" s="203"/>
      <c r="AZ484" s="203"/>
      <c r="BA484" s="203"/>
      <c r="BB484" s="204"/>
      <c r="BC484" s="204"/>
      <c r="BD484" s="204"/>
      <c r="BE484" s="204"/>
      <c r="BF484" s="204"/>
      <c r="BG484" s="204"/>
      <c r="BH484" s="204"/>
      <c r="BI484" s="204"/>
      <c r="BJ484" s="204"/>
      <c r="BK484" s="204"/>
      <c r="BL484" s="204"/>
      <c r="BM484" s="204"/>
      <c r="BN484" s="204"/>
      <c r="BO484" s="204"/>
      <c r="BP484" s="204"/>
      <c r="BQ484" s="204"/>
      <c r="BR484" s="204"/>
      <c r="BS484" s="204"/>
      <c r="BT484" s="204"/>
      <c r="BU484" s="204"/>
      <c r="BV484" s="205"/>
      <c r="BW484" s="205"/>
      <c r="BX484" s="205"/>
      <c r="BY484" s="204"/>
      <c r="BZ484" s="204"/>
      <c r="CA484" s="204"/>
      <c r="CB484" s="205"/>
      <c r="CC484" s="204"/>
      <c r="CD484" s="205"/>
      <c r="CE484" s="204"/>
      <c r="CF484" s="204"/>
      <c r="CG484" s="204"/>
      <c r="CH484" s="206"/>
      <c r="CI484" s="204"/>
      <c r="CJ484" s="204"/>
      <c r="CK484" s="204"/>
      <c r="CL484" s="204"/>
      <c r="CM484" s="204"/>
      <c r="CN484" s="206"/>
      <c r="CO484" s="204"/>
      <c r="CP484" s="204"/>
      <c r="CQ484" s="204"/>
      <c r="CR484" s="207"/>
      <c r="CS484" s="207"/>
      <c r="CT484" s="208"/>
      <c r="CU484" s="209"/>
      <c r="CV484" s="208"/>
      <c r="CW484" s="207"/>
      <c r="CX484" s="207"/>
      <c r="CY484" s="207"/>
    </row>
    <row r="485" spans="3:103">
      <c r="C485" s="192"/>
      <c r="D485" s="192"/>
      <c r="E485" s="192"/>
      <c r="F485" s="192"/>
      <c r="G485" s="193"/>
      <c r="H485" s="192"/>
      <c r="I485" s="192"/>
      <c r="J485" s="194"/>
      <c r="K485" s="195"/>
      <c r="L485" s="195"/>
      <c r="M485" s="196"/>
      <c r="N485" s="197"/>
      <c r="O485" s="196"/>
      <c r="P485" s="198"/>
      <c r="Q485" s="198"/>
      <c r="R485" s="199"/>
      <c r="S485" s="199"/>
      <c r="T485" s="198"/>
      <c r="U485" s="199"/>
      <c r="V485" s="199"/>
      <c r="W485" s="199"/>
      <c r="X485" s="198"/>
      <c r="Y485" s="200"/>
      <c r="Z485" s="198"/>
      <c r="AA485" s="198"/>
      <c r="AB485" s="199"/>
      <c r="AC485" s="199"/>
      <c r="AD485" s="201"/>
      <c r="AE485" s="202"/>
      <c r="AF485" s="202"/>
      <c r="AG485" s="203"/>
      <c r="AH485" s="203"/>
      <c r="AI485" s="203"/>
      <c r="AJ485" s="203"/>
      <c r="AK485" s="203"/>
      <c r="AL485" s="203"/>
      <c r="AM485" s="203"/>
      <c r="AN485" s="203"/>
      <c r="AO485" s="203"/>
      <c r="AP485" s="203"/>
      <c r="AQ485" s="203"/>
      <c r="AR485" s="203"/>
      <c r="AS485" s="203"/>
      <c r="AT485" s="203"/>
      <c r="AU485" s="203"/>
      <c r="AV485" s="203"/>
      <c r="AW485" s="203"/>
      <c r="AX485" s="203"/>
      <c r="AY485" s="203"/>
      <c r="AZ485" s="203"/>
      <c r="BA485" s="203"/>
      <c r="BB485" s="204"/>
      <c r="BC485" s="204"/>
      <c r="BD485" s="204"/>
      <c r="BE485" s="204"/>
      <c r="BF485" s="204"/>
      <c r="BG485" s="204"/>
      <c r="BH485" s="204"/>
      <c r="BI485" s="204"/>
      <c r="BJ485" s="204"/>
      <c r="BK485" s="204"/>
      <c r="BL485" s="204"/>
      <c r="BM485" s="204"/>
      <c r="BN485" s="204"/>
      <c r="BO485" s="204"/>
      <c r="BP485" s="204"/>
      <c r="BQ485" s="204"/>
      <c r="BR485" s="204"/>
      <c r="BS485" s="204"/>
      <c r="BT485" s="204"/>
      <c r="BU485" s="204"/>
      <c r="BV485" s="205"/>
      <c r="BW485" s="205"/>
      <c r="BX485" s="205"/>
      <c r="BY485" s="204"/>
      <c r="BZ485" s="204"/>
      <c r="CA485" s="204"/>
      <c r="CB485" s="205"/>
      <c r="CC485" s="204"/>
      <c r="CD485" s="205"/>
      <c r="CE485" s="204"/>
      <c r="CF485" s="204"/>
      <c r="CG485" s="204"/>
      <c r="CH485" s="206"/>
      <c r="CI485" s="204"/>
      <c r="CJ485" s="204"/>
      <c r="CK485" s="204"/>
      <c r="CL485" s="204"/>
      <c r="CM485" s="204"/>
      <c r="CN485" s="206"/>
      <c r="CO485" s="204"/>
      <c r="CP485" s="204"/>
      <c r="CQ485" s="204"/>
      <c r="CR485" s="207"/>
      <c r="CS485" s="207"/>
      <c r="CT485" s="208"/>
      <c r="CU485" s="209"/>
      <c r="CV485" s="208"/>
      <c r="CW485" s="207"/>
      <c r="CX485" s="207"/>
      <c r="CY485" s="207"/>
    </row>
    <row r="486" spans="3:103">
      <c r="C486" s="192"/>
      <c r="D486" s="192"/>
      <c r="E486" s="192"/>
      <c r="F486" s="192"/>
      <c r="G486" s="193"/>
      <c r="H486" s="192"/>
      <c r="I486" s="192"/>
      <c r="J486" s="194"/>
      <c r="K486" s="195"/>
      <c r="L486" s="195"/>
      <c r="M486" s="196"/>
      <c r="N486" s="197"/>
      <c r="O486" s="196"/>
      <c r="P486" s="198"/>
      <c r="Q486" s="198"/>
      <c r="R486" s="199"/>
      <c r="S486" s="199"/>
      <c r="T486" s="198"/>
      <c r="U486" s="199"/>
      <c r="V486" s="199"/>
      <c r="W486" s="199"/>
      <c r="X486" s="198"/>
      <c r="Y486" s="200"/>
      <c r="Z486" s="198"/>
      <c r="AA486" s="198"/>
      <c r="AB486" s="199"/>
      <c r="AC486" s="199"/>
      <c r="AD486" s="201"/>
      <c r="AE486" s="202"/>
      <c r="AF486" s="202"/>
      <c r="AG486" s="203"/>
      <c r="AH486" s="203"/>
      <c r="AI486" s="203"/>
      <c r="AJ486" s="203"/>
      <c r="AK486" s="203"/>
      <c r="AL486" s="203"/>
      <c r="AM486" s="203"/>
      <c r="AN486" s="203"/>
      <c r="AO486" s="203"/>
      <c r="AP486" s="203"/>
      <c r="AQ486" s="203"/>
      <c r="AR486" s="203"/>
      <c r="AS486" s="203"/>
      <c r="AT486" s="203"/>
      <c r="AU486" s="203"/>
      <c r="AV486" s="203"/>
      <c r="AW486" s="203"/>
      <c r="AX486" s="203"/>
      <c r="AY486" s="203"/>
      <c r="AZ486" s="203"/>
      <c r="BA486" s="203"/>
      <c r="BB486" s="204"/>
      <c r="BC486" s="204"/>
      <c r="BD486" s="204"/>
      <c r="BE486" s="204"/>
      <c r="BF486" s="204"/>
      <c r="BG486" s="204"/>
      <c r="BH486" s="204"/>
      <c r="BI486" s="204"/>
      <c r="BJ486" s="204"/>
      <c r="BK486" s="204"/>
      <c r="BL486" s="204"/>
      <c r="BM486" s="204"/>
      <c r="BN486" s="204"/>
      <c r="BO486" s="204"/>
      <c r="BP486" s="204"/>
      <c r="BQ486" s="204"/>
      <c r="BR486" s="204"/>
      <c r="BS486" s="204"/>
      <c r="BT486" s="204"/>
      <c r="BU486" s="204"/>
      <c r="BV486" s="205"/>
      <c r="BW486" s="205"/>
      <c r="BX486" s="205"/>
      <c r="BY486" s="204"/>
      <c r="BZ486" s="204"/>
      <c r="CA486" s="204"/>
      <c r="CB486" s="205"/>
      <c r="CC486" s="204"/>
      <c r="CD486" s="205"/>
      <c r="CE486" s="204"/>
      <c r="CF486" s="204"/>
      <c r="CG486" s="204"/>
      <c r="CH486" s="206"/>
      <c r="CI486" s="204"/>
      <c r="CJ486" s="204"/>
      <c r="CK486" s="204"/>
      <c r="CL486" s="204"/>
      <c r="CM486" s="204"/>
      <c r="CN486" s="206"/>
      <c r="CO486" s="204"/>
      <c r="CP486" s="204"/>
      <c r="CQ486" s="204"/>
      <c r="CR486" s="207"/>
      <c r="CS486" s="207"/>
      <c r="CT486" s="208"/>
      <c r="CU486" s="209"/>
      <c r="CV486" s="208"/>
      <c r="CW486" s="207"/>
      <c r="CX486" s="207"/>
      <c r="CY486" s="207"/>
    </row>
    <row r="487" spans="3:103">
      <c r="C487" s="192"/>
      <c r="D487" s="192"/>
      <c r="E487" s="192"/>
      <c r="F487" s="192"/>
      <c r="G487" s="193"/>
      <c r="H487" s="192"/>
      <c r="I487" s="192"/>
      <c r="J487" s="194"/>
      <c r="K487" s="195"/>
      <c r="L487" s="195"/>
      <c r="M487" s="196"/>
      <c r="N487" s="197"/>
      <c r="O487" s="196"/>
      <c r="P487" s="198"/>
      <c r="Q487" s="198"/>
      <c r="R487" s="199"/>
      <c r="S487" s="199"/>
      <c r="T487" s="198"/>
      <c r="U487" s="199"/>
      <c r="V487" s="199"/>
      <c r="W487" s="199"/>
      <c r="X487" s="198"/>
      <c r="Y487" s="200"/>
      <c r="Z487" s="198"/>
      <c r="AA487" s="198"/>
      <c r="AB487" s="199"/>
      <c r="AC487" s="199"/>
      <c r="AD487" s="201"/>
      <c r="AE487" s="202"/>
      <c r="AF487" s="202"/>
      <c r="AG487" s="203"/>
      <c r="AH487" s="203"/>
      <c r="AI487" s="203"/>
      <c r="AJ487" s="203"/>
      <c r="AK487" s="203"/>
      <c r="AL487" s="203"/>
      <c r="AM487" s="203"/>
      <c r="AN487" s="203"/>
      <c r="AO487" s="203"/>
      <c r="AP487" s="203"/>
      <c r="AQ487" s="203"/>
      <c r="AR487" s="203"/>
      <c r="AS487" s="203"/>
      <c r="AT487" s="203"/>
      <c r="AU487" s="203"/>
      <c r="AV487" s="203"/>
      <c r="AW487" s="203"/>
      <c r="AX487" s="203"/>
      <c r="AY487" s="203"/>
      <c r="AZ487" s="203"/>
      <c r="BA487" s="203"/>
      <c r="BB487" s="204"/>
      <c r="BC487" s="204"/>
      <c r="BD487" s="204"/>
      <c r="BE487" s="204"/>
      <c r="BF487" s="204"/>
      <c r="BG487" s="204"/>
      <c r="BH487" s="204"/>
      <c r="BI487" s="204"/>
      <c r="BJ487" s="204"/>
      <c r="BK487" s="204"/>
      <c r="BL487" s="204"/>
      <c r="BM487" s="204"/>
      <c r="BN487" s="204"/>
      <c r="BO487" s="204"/>
      <c r="BP487" s="204"/>
      <c r="BQ487" s="204"/>
      <c r="BR487" s="204"/>
      <c r="BS487" s="204"/>
      <c r="BT487" s="204"/>
      <c r="BU487" s="204"/>
      <c r="BV487" s="205"/>
      <c r="BW487" s="205"/>
      <c r="BX487" s="205"/>
      <c r="BY487" s="204"/>
      <c r="BZ487" s="204"/>
      <c r="CA487" s="204"/>
      <c r="CB487" s="205"/>
      <c r="CC487" s="204"/>
      <c r="CD487" s="205"/>
      <c r="CE487" s="204"/>
      <c r="CF487" s="204"/>
      <c r="CG487" s="204"/>
      <c r="CH487" s="206"/>
      <c r="CI487" s="204"/>
      <c r="CJ487" s="204"/>
      <c r="CK487" s="204"/>
      <c r="CL487" s="204"/>
      <c r="CM487" s="204"/>
      <c r="CN487" s="206"/>
      <c r="CO487" s="204"/>
      <c r="CP487" s="204"/>
      <c r="CQ487" s="204"/>
      <c r="CR487" s="207"/>
      <c r="CS487" s="207"/>
      <c r="CT487" s="208"/>
      <c r="CU487" s="209"/>
      <c r="CV487" s="208"/>
      <c r="CW487" s="207"/>
      <c r="CX487" s="207"/>
      <c r="CY487" s="207"/>
    </row>
    <row r="488" spans="3:103">
      <c r="C488" s="192"/>
      <c r="D488" s="192"/>
      <c r="E488" s="192"/>
      <c r="F488" s="192"/>
      <c r="G488" s="193"/>
      <c r="H488" s="192"/>
      <c r="I488" s="192"/>
      <c r="J488" s="194"/>
      <c r="K488" s="195"/>
      <c r="L488" s="195"/>
      <c r="M488" s="196"/>
      <c r="N488" s="197"/>
      <c r="O488" s="196"/>
      <c r="P488" s="198"/>
      <c r="Q488" s="198"/>
      <c r="R488" s="199"/>
      <c r="S488" s="199"/>
      <c r="T488" s="198"/>
      <c r="U488" s="199"/>
      <c r="V488" s="199"/>
      <c r="W488" s="199"/>
      <c r="X488" s="198"/>
      <c r="Y488" s="200"/>
      <c r="Z488" s="198"/>
      <c r="AA488" s="198"/>
      <c r="AB488" s="199"/>
      <c r="AC488" s="199"/>
      <c r="AD488" s="201"/>
      <c r="AE488" s="202"/>
      <c r="AF488" s="202"/>
      <c r="AG488" s="203"/>
      <c r="AH488" s="203"/>
      <c r="AI488" s="203"/>
      <c r="AJ488" s="203"/>
      <c r="AK488" s="203"/>
      <c r="AL488" s="203"/>
      <c r="AM488" s="203"/>
      <c r="AN488" s="203"/>
      <c r="AO488" s="203"/>
      <c r="AP488" s="203"/>
      <c r="AQ488" s="203"/>
      <c r="AR488" s="203"/>
      <c r="AS488" s="203"/>
      <c r="AT488" s="203"/>
      <c r="AU488" s="203"/>
      <c r="AV488" s="203"/>
      <c r="AW488" s="203"/>
      <c r="AX488" s="203"/>
      <c r="AY488" s="203"/>
      <c r="AZ488" s="203"/>
      <c r="BA488" s="203"/>
      <c r="BB488" s="204"/>
      <c r="BC488" s="204"/>
      <c r="BD488" s="204"/>
      <c r="BE488" s="204"/>
      <c r="BF488" s="204"/>
      <c r="BG488" s="204"/>
      <c r="BH488" s="204"/>
      <c r="BI488" s="204"/>
      <c r="BJ488" s="204"/>
      <c r="BK488" s="204"/>
      <c r="BL488" s="204"/>
      <c r="BM488" s="204"/>
      <c r="BN488" s="204"/>
      <c r="BO488" s="204"/>
      <c r="BP488" s="204"/>
      <c r="BQ488" s="204"/>
      <c r="BR488" s="204"/>
      <c r="BS488" s="204"/>
      <c r="BT488" s="204"/>
      <c r="BU488" s="204"/>
      <c r="BV488" s="205"/>
      <c r="BW488" s="205"/>
      <c r="BX488" s="205"/>
      <c r="BY488" s="204"/>
      <c r="BZ488" s="204"/>
      <c r="CA488" s="204"/>
      <c r="CB488" s="205"/>
      <c r="CC488" s="204"/>
      <c r="CD488" s="205"/>
      <c r="CE488" s="204"/>
      <c r="CF488" s="204"/>
      <c r="CG488" s="204"/>
      <c r="CH488" s="206"/>
      <c r="CI488" s="204"/>
      <c r="CJ488" s="204"/>
      <c r="CK488" s="204"/>
      <c r="CL488" s="204"/>
      <c r="CM488" s="204"/>
      <c r="CN488" s="206"/>
      <c r="CO488" s="204"/>
      <c r="CP488" s="204"/>
      <c r="CQ488" s="204"/>
      <c r="CR488" s="207"/>
      <c r="CS488" s="207"/>
      <c r="CT488" s="208"/>
      <c r="CU488" s="209"/>
      <c r="CV488" s="208"/>
      <c r="CW488" s="207"/>
      <c r="CX488" s="207"/>
      <c r="CY488" s="207"/>
    </row>
    <row r="489" spans="3:103">
      <c r="C489" s="192"/>
      <c r="D489" s="192"/>
      <c r="E489" s="192"/>
      <c r="F489" s="192"/>
      <c r="G489" s="193"/>
      <c r="H489" s="192"/>
      <c r="I489" s="192"/>
      <c r="J489" s="194"/>
      <c r="K489" s="195"/>
      <c r="L489" s="195"/>
      <c r="M489" s="196"/>
      <c r="N489" s="197"/>
      <c r="O489" s="196"/>
      <c r="P489" s="198"/>
      <c r="Q489" s="198"/>
      <c r="R489" s="199"/>
      <c r="S489" s="199"/>
      <c r="T489" s="198"/>
      <c r="U489" s="199"/>
      <c r="V489" s="199"/>
      <c r="W489" s="199"/>
      <c r="X489" s="198"/>
      <c r="Y489" s="200"/>
      <c r="Z489" s="198"/>
      <c r="AA489" s="198"/>
      <c r="AB489" s="199"/>
      <c r="AC489" s="199"/>
      <c r="AD489" s="201"/>
      <c r="AE489" s="202"/>
      <c r="AF489" s="202"/>
      <c r="AG489" s="203"/>
      <c r="AH489" s="203"/>
      <c r="AI489" s="203"/>
      <c r="AJ489" s="203"/>
      <c r="AK489" s="203"/>
      <c r="AL489" s="203"/>
      <c r="AM489" s="203"/>
      <c r="AN489" s="203"/>
      <c r="AO489" s="203"/>
      <c r="AP489" s="203"/>
      <c r="AQ489" s="203"/>
      <c r="AR489" s="203"/>
      <c r="AS489" s="203"/>
      <c r="AT489" s="203"/>
      <c r="AU489" s="203"/>
      <c r="AV489" s="203"/>
      <c r="AW489" s="203"/>
      <c r="AX489" s="203"/>
      <c r="AY489" s="203"/>
      <c r="AZ489" s="203"/>
      <c r="BA489" s="203"/>
      <c r="BB489" s="204"/>
      <c r="BC489" s="204"/>
      <c r="BD489" s="204"/>
      <c r="BE489" s="204"/>
      <c r="BF489" s="204"/>
      <c r="BG489" s="204"/>
      <c r="BH489" s="204"/>
      <c r="BI489" s="204"/>
      <c r="BJ489" s="204"/>
      <c r="BK489" s="204"/>
      <c r="BL489" s="204"/>
      <c r="BM489" s="204"/>
      <c r="BN489" s="204"/>
      <c r="BO489" s="204"/>
      <c r="BP489" s="204"/>
      <c r="BQ489" s="204"/>
      <c r="BR489" s="204"/>
      <c r="BS489" s="204"/>
      <c r="BT489" s="204"/>
      <c r="BU489" s="204"/>
      <c r="BV489" s="205"/>
      <c r="BW489" s="205"/>
      <c r="BX489" s="205"/>
      <c r="BY489" s="204"/>
      <c r="BZ489" s="204"/>
      <c r="CA489" s="204"/>
      <c r="CB489" s="205"/>
      <c r="CC489" s="204"/>
      <c r="CD489" s="205"/>
      <c r="CE489" s="204"/>
      <c r="CF489" s="204"/>
      <c r="CG489" s="204"/>
      <c r="CH489" s="206"/>
      <c r="CI489" s="204"/>
      <c r="CJ489" s="204"/>
      <c r="CK489" s="204"/>
      <c r="CL489" s="204"/>
      <c r="CM489" s="204"/>
      <c r="CN489" s="206"/>
      <c r="CO489" s="204"/>
      <c r="CP489" s="204"/>
      <c r="CQ489" s="204"/>
      <c r="CR489" s="207"/>
      <c r="CS489" s="207"/>
      <c r="CT489" s="208"/>
      <c r="CU489" s="209"/>
      <c r="CV489" s="208"/>
      <c r="CW489" s="207"/>
      <c r="CX489" s="207"/>
      <c r="CY489" s="207"/>
    </row>
    <row r="490" spans="3:103">
      <c r="C490" s="192"/>
      <c r="D490" s="192"/>
      <c r="E490" s="192"/>
      <c r="F490" s="192"/>
      <c r="G490" s="193"/>
      <c r="H490" s="192"/>
      <c r="I490" s="192"/>
      <c r="J490" s="194"/>
      <c r="K490" s="195"/>
      <c r="L490" s="195"/>
      <c r="M490" s="196"/>
      <c r="N490" s="197"/>
      <c r="O490" s="196"/>
      <c r="P490" s="198"/>
      <c r="Q490" s="198"/>
      <c r="R490" s="199"/>
      <c r="S490" s="199"/>
      <c r="T490" s="198"/>
      <c r="U490" s="199"/>
      <c r="V490" s="199"/>
      <c r="W490" s="199"/>
      <c r="X490" s="198"/>
      <c r="Y490" s="200"/>
      <c r="Z490" s="198"/>
      <c r="AA490" s="198"/>
      <c r="AB490" s="199"/>
      <c r="AC490" s="199"/>
      <c r="AD490" s="201"/>
      <c r="AE490" s="202"/>
      <c r="AF490" s="202"/>
      <c r="AG490" s="203"/>
      <c r="AH490" s="203"/>
      <c r="AI490" s="203"/>
      <c r="AJ490" s="203"/>
      <c r="AK490" s="203"/>
      <c r="AL490" s="203"/>
      <c r="AM490" s="203"/>
      <c r="AN490" s="203"/>
      <c r="AO490" s="203"/>
      <c r="AP490" s="203"/>
      <c r="AQ490" s="203"/>
      <c r="AR490" s="203"/>
      <c r="AS490" s="203"/>
      <c r="AT490" s="203"/>
      <c r="AU490" s="203"/>
      <c r="AV490" s="203"/>
      <c r="AW490" s="203"/>
      <c r="AX490" s="203"/>
      <c r="AY490" s="203"/>
      <c r="AZ490" s="203"/>
      <c r="BA490" s="203"/>
      <c r="BB490" s="204"/>
      <c r="BC490" s="204"/>
      <c r="BD490" s="204"/>
      <c r="BE490" s="204"/>
      <c r="BF490" s="204"/>
      <c r="BG490" s="204"/>
      <c r="BH490" s="204"/>
      <c r="BI490" s="204"/>
      <c r="BJ490" s="204"/>
      <c r="BK490" s="204"/>
      <c r="BL490" s="204"/>
      <c r="BM490" s="204"/>
      <c r="BN490" s="204"/>
      <c r="BO490" s="204"/>
      <c r="BP490" s="204"/>
      <c r="BQ490" s="204"/>
      <c r="BR490" s="204"/>
      <c r="BS490" s="204"/>
      <c r="BT490" s="204"/>
      <c r="BU490" s="204"/>
      <c r="BV490" s="205"/>
      <c r="BW490" s="205"/>
      <c r="BX490" s="205"/>
      <c r="BY490" s="204"/>
      <c r="BZ490" s="204"/>
      <c r="CA490" s="204"/>
      <c r="CB490" s="205"/>
      <c r="CC490" s="204"/>
      <c r="CD490" s="205"/>
      <c r="CE490" s="204"/>
      <c r="CF490" s="204"/>
      <c r="CG490" s="204"/>
      <c r="CH490" s="206"/>
      <c r="CI490" s="204"/>
      <c r="CJ490" s="204"/>
      <c r="CK490" s="204"/>
      <c r="CL490" s="204"/>
      <c r="CM490" s="204"/>
      <c r="CN490" s="206"/>
      <c r="CO490" s="204"/>
      <c r="CP490" s="204"/>
      <c r="CQ490" s="204"/>
      <c r="CR490" s="207"/>
      <c r="CS490" s="207"/>
      <c r="CT490" s="208"/>
      <c r="CU490" s="209"/>
      <c r="CV490" s="208"/>
      <c r="CW490" s="207"/>
      <c r="CX490" s="207"/>
      <c r="CY490" s="207"/>
    </row>
    <row r="491" spans="3:103">
      <c r="C491" s="192"/>
      <c r="D491" s="192"/>
      <c r="E491" s="192"/>
      <c r="F491" s="192"/>
      <c r="G491" s="193"/>
      <c r="H491" s="192"/>
      <c r="I491" s="192"/>
      <c r="J491" s="194"/>
      <c r="K491" s="195"/>
      <c r="L491" s="195"/>
      <c r="M491" s="196"/>
      <c r="N491" s="197"/>
      <c r="O491" s="196"/>
      <c r="P491" s="198"/>
      <c r="Q491" s="198"/>
      <c r="R491" s="199"/>
      <c r="S491" s="199"/>
      <c r="T491" s="198"/>
      <c r="U491" s="199"/>
      <c r="V491" s="199"/>
      <c r="W491" s="199"/>
      <c r="X491" s="198"/>
      <c r="Y491" s="200"/>
      <c r="Z491" s="198"/>
      <c r="AA491" s="198"/>
      <c r="AB491" s="199"/>
      <c r="AC491" s="199"/>
      <c r="AD491" s="201"/>
      <c r="AE491" s="202"/>
      <c r="AF491" s="202"/>
      <c r="AG491" s="203"/>
      <c r="AH491" s="203"/>
      <c r="AI491" s="203"/>
      <c r="AJ491" s="203"/>
      <c r="AK491" s="203"/>
      <c r="AL491" s="203"/>
      <c r="AM491" s="203"/>
      <c r="AN491" s="203"/>
      <c r="AO491" s="203"/>
      <c r="AP491" s="203"/>
      <c r="AQ491" s="203"/>
      <c r="AR491" s="203"/>
      <c r="AS491" s="203"/>
      <c r="AT491" s="203"/>
      <c r="AU491" s="203"/>
      <c r="AV491" s="203"/>
      <c r="AW491" s="203"/>
      <c r="AX491" s="203"/>
      <c r="AY491" s="203"/>
      <c r="AZ491" s="203"/>
      <c r="BA491" s="203"/>
      <c r="BB491" s="204"/>
      <c r="BC491" s="204"/>
      <c r="BD491" s="204"/>
      <c r="BE491" s="204"/>
      <c r="BF491" s="204"/>
      <c r="BG491" s="204"/>
      <c r="BH491" s="204"/>
      <c r="BI491" s="204"/>
      <c r="BJ491" s="204"/>
      <c r="BK491" s="204"/>
      <c r="BL491" s="204"/>
      <c r="BM491" s="204"/>
      <c r="BN491" s="204"/>
      <c r="BO491" s="204"/>
      <c r="BP491" s="204"/>
      <c r="BQ491" s="204"/>
      <c r="BR491" s="204"/>
      <c r="BS491" s="204"/>
      <c r="BT491" s="204"/>
      <c r="BU491" s="204"/>
      <c r="BV491" s="205"/>
      <c r="BW491" s="205"/>
      <c r="BX491" s="205"/>
      <c r="BY491" s="204"/>
      <c r="BZ491" s="204"/>
      <c r="CA491" s="204"/>
      <c r="CB491" s="205"/>
      <c r="CC491" s="204"/>
      <c r="CD491" s="205"/>
      <c r="CE491" s="204"/>
      <c r="CF491" s="204"/>
      <c r="CG491" s="204"/>
      <c r="CH491" s="206"/>
      <c r="CI491" s="204"/>
      <c r="CJ491" s="204"/>
      <c r="CK491" s="204"/>
      <c r="CL491" s="204"/>
      <c r="CM491" s="204"/>
      <c r="CN491" s="206"/>
      <c r="CO491" s="204"/>
      <c r="CP491" s="204"/>
      <c r="CQ491" s="204"/>
      <c r="CR491" s="207"/>
      <c r="CS491" s="207"/>
      <c r="CT491" s="208"/>
      <c r="CU491" s="209"/>
      <c r="CV491" s="208"/>
      <c r="CW491" s="207"/>
      <c r="CX491" s="207"/>
      <c r="CY491" s="207"/>
    </row>
    <row r="492" spans="3:103">
      <c r="C492" s="192"/>
      <c r="D492" s="192"/>
      <c r="E492" s="192"/>
      <c r="F492" s="192"/>
      <c r="G492" s="193"/>
      <c r="H492" s="192"/>
      <c r="I492" s="192"/>
      <c r="J492" s="194"/>
      <c r="K492" s="195"/>
      <c r="L492" s="195"/>
      <c r="M492" s="196"/>
      <c r="N492" s="197"/>
      <c r="O492" s="196"/>
      <c r="P492" s="198"/>
      <c r="Q492" s="198"/>
      <c r="R492" s="199"/>
      <c r="S492" s="199"/>
      <c r="T492" s="198"/>
      <c r="U492" s="199"/>
      <c r="V492" s="199"/>
      <c r="W492" s="199"/>
      <c r="X492" s="198"/>
      <c r="Y492" s="200"/>
      <c r="Z492" s="198"/>
      <c r="AA492" s="198"/>
      <c r="AB492" s="199"/>
      <c r="AC492" s="199"/>
      <c r="AD492" s="201"/>
      <c r="AE492" s="202"/>
      <c r="AF492" s="202"/>
      <c r="AG492" s="203"/>
      <c r="AH492" s="203"/>
      <c r="AI492" s="203"/>
      <c r="AJ492" s="203"/>
      <c r="AK492" s="203"/>
      <c r="AL492" s="203"/>
      <c r="AM492" s="203"/>
      <c r="AN492" s="203"/>
      <c r="AO492" s="203"/>
      <c r="AP492" s="203"/>
      <c r="AQ492" s="203"/>
      <c r="AR492" s="203"/>
      <c r="AS492" s="203"/>
      <c r="AT492" s="203"/>
      <c r="AU492" s="203"/>
      <c r="AV492" s="203"/>
      <c r="AW492" s="203"/>
      <c r="AX492" s="203"/>
      <c r="AY492" s="203"/>
      <c r="AZ492" s="203"/>
      <c r="BA492" s="203"/>
      <c r="BB492" s="204"/>
      <c r="BC492" s="204"/>
      <c r="BD492" s="204"/>
      <c r="BE492" s="204"/>
      <c r="BF492" s="204"/>
      <c r="BG492" s="204"/>
      <c r="BH492" s="204"/>
      <c r="BI492" s="204"/>
      <c r="BJ492" s="204"/>
      <c r="BK492" s="204"/>
      <c r="BL492" s="204"/>
      <c r="BM492" s="204"/>
      <c r="BN492" s="204"/>
      <c r="BO492" s="204"/>
      <c r="BP492" s="204"/>
      <c r="BQ492" s="204"/>
      <c r="BR492" s="204"/>
      <c r="BS492" s="204"/>
      <c r="BT492" s="204"/>
      <c r="BU492" s="204"/>
      <c r="BV492" s="205"/>
      <c r="BW492" s="205"/>
      <c r="BX492" s="205"/>
      <c r="BY492" s="204"/>
      <c r="BZ492" s="204"/>
      <c r="CA492" s="204"/>
      <c r="CB492" s="205"/>
      <c r="CC492" s="204"/>
      <c r="CD492" s="205"/>
      <c r="CE492" s="204"/>
      <c r="CF492" s="204"/>
      <c r="CG492" s="204"/>
      <c r="CH492" s="206"/>
      <c r="CI492" s="204"/>
      <c r="CJ492" s="204"/>
      <c r="CK492" s="204"/>
      <c r="CL492" s="204"/>
      <c r="CM492" s="204"/>
      <c r="CN492" s="206"/>
      <c r="CO492" s="204"/>
      <c r="CP492" s="204"/>
      <c r="CQ492" s="204"/>
      <c r="CR492" s="207"/>
      <c r="CS492" s="207"/>
      <c r="CT492" s="208"/>
      <c r="CU492" s="209"/>
      <c r="CV492" s="208"/>
      <c r="CW492" s="207"/>
      <c r="CX492" s="207"/>
      <c r="CY492" s="207"/>
    </row>
    <row r="493" spans="3:103">
      <c r="C493" s="192"/>
      <c r="D493" s="192"/>
      <c r="E493" s="192"/>
      <c r="F493" s="192"/>
      <c r="G493" s="193"/>
      <c r="H493" s="192"/>
      <c r="I493" s="192"/>
      <c r="J493" s="194"/>
      <c r="K493" s="195"/>
      <c r="L493" s="195"/>
      <c r="M493" s="196"/>
      <c r="N493" s="197"/>
      <c r="O493" s="196"/>
      <c r="P493" s="198"/>
      <c r="Q493" s="198"/>
      <c r="R493" s="199"/>
      <c r="S493" s="199"/>
      <c r="T493" s="198"/>
      <c r="U493" s="199"/>
      <c r="V493" s="199"/>
      <c r="W493" s="199"/>
      <c r="X493" s="198"/>
      <c r="Y493" s="200"/>
      <c r="Z493" s="198"/>
      <c r="AA493" s="198"/>
      <c r="AB493" s="199"/>
      <c r="AC493" s="199"/>
      <c r="AD493" s="201"/>
      <c r="AE493" s="202"/>
      <c r="AF493" s="202"/>
      <c r="AG493" s="203"/>
      <c r="AH493" s="203"/>
      <c r="AI493" s="203"/>
      <c r="AJ493" s="203"/>
      <c r="AK493" s="203"/>
      <c r="AL493" s="203"/>
      <c r="AM493" s="203"/>
      <c r="AN493" s="203"/>
      <c r="AO493" s="203"/>
      <c r="AP493" s="203"/>
      <c r="AQ493" s="203"/>
      <c r="AR493" s="203"/>
      <c r="AS493" s="203"/>
      <c r="AT493" s="203"/>
      <c r="AU493" s="203"/>
      <c r="AV493" s="203"/>
      <c r="AW493" s="203"/>
      <c r="AX493" s="203"/>
      <c r="AY493" s="203"/>
      <c r="AZ493" s="203"/>
      <c r="BA493" s="203"/>
      <c r="BB493" s="204"/>
      <c r="BC493" s="204"/>
      <c r="BD493" s="204"/>
      <c r="BE493" s="204"/>
      <c r="BF493" s="204"/>
      <c r="BG493" s="204"/>
      <c r="BH493" s="204"/>
      <c r="BI493" s="204"/>
      <c r="BJ493" s="204"/>
      <c r="BK493" s="204"/>
      <c r="BL493" s="204"/>
      <c r="BM493" s="204"/>
      <c r="BN493" s="204"/>
      <c r="BO493" s="204"/>
      <c r="BP493" s="204"/>
      <c r="BQ493" s="204"/>
      <c r="BR493" s="204"/>
      <c r="BS493" s="204"/>
      <c r="BT493" s="204"/>
      <c r="BU493" s="204"/>
      <c r="BV493" s="205"/>
      <c r="BW493" s="205"/>
      <c r="BX493" s="205"/>
      <c r="BY493" s="204"/>
      <c r="BZ493" s="204"/>
      <c r="CA493" s="204"/>
      <c r="CB493" s="205"/>
      <c r="CC493" s="204"/>
      <c r="CD493" s="205"/>
      <c r="CE493" s="204"/>
      <c r="CF493" s="204"/>
      <c r="CG493" s="204"/>
      <c r="CH493" s="206"/>
      <c r="CI493" s="204"/>
      <c r="CJ493" s="204"/>
      <c r="CK493" s="204"/>
      <c r="CL493" s="204"/>
      <c r="CM493" s="204"/>
      <c r="CN493" s="206"/>
      <c r="CO493" s="204"/>
      <c r="CP493" s="204"/>
      <c r="CQ493" s="204"/>
      <c r="CR493" s="207"/>
      <c r="CS493" s="207"/>
      <c r="CT493" s="208"/>
      <c r="CU493" s="209"/>
      <c r="CV493" s="208"/>
      <c r="CW493" s="207"/>
      <c r="CX493" s="207"/>
      <c r="CY493" s="207"/>
    </row>
    <row r="494" spans="3:103">
      <c r="C494" s="192"/>
      <c r="D494" s="192"/>
      <c r="E494" s="192"/>
      <c r="F494" s="192"/>
      <c r="G494" s="193"/>
      <c r="H494" s="192"/>
      <c r="I494" s="192"/>
      <c r="J494" s="194"/>
      <c r="K494" s="195"/>
      <c r="L494" s="195"/>
      <c r="M494" s="196"/>
      <c r="N494" s="197"/>
      <c r="O494" s="196"/>
      <c r="P494" s="198"/>
      <c r="Q494" s="198"/>
      <c r="R494" s="199"/>
      <c r="S494" s="199"/>
      <c r="T494" s="198"/>
      <c r="U494" s="199"/>
      <c r="V494" s="199"/>
      <c r="W494" s="199"/>
      <c r="X494" s="198"/>
      <c r="Y494" s="200"/>
      <c r="Z494" s="198"/>
      <c r="AA494" s="198"/>
      <c r="AB494" s="199"/>
      <c r="AC494" s="199"/>
      <c r="AD494" s="201"/>
      <c r="AE494" s="202"/>
      <c r="AF494" s="202"/>
      <c r="AG494" s="203"/>
      <c r="AH494" s="203"/>
      <c r="AI494" s="203"/>
      <c r="AJ494" s="203"/>
      <c r="AK494" s="203"/>
      <c r="AL494" s="203"/>
      <c r="AM494" s="203"/>
      <c r="AN494" s="203"/>
      <c r="AO494" s="203"/>
      <c r="AP494" s="203"/>
      <c r="AQ494" s="203"/>
      <c r="AR494" s="203"/>
      <c r="AS494" s="203"/>
      <c r="AT494" s="203"/>
      <c r="AU494" s="203"/>
      <c r="AV494" s="203"/>
      <c r="AW494" s="203"/>
      <c r="AX494" s="203"/>
      <c r="AY494" s="203"/>
      <c r="AZ494" s="203"/>
      <c r="BA494" s="203"/>
      <c r="BB494" s="204"/>
      <c r="BC494" s="204"/>
      <c r="BD494" s="204"/>
      <c r="BE494" s="204"/>
      <c r="BF494" s="204"/>
      <c r="BG494" s="204"/>
      <c r="BH494" s="204"/>
      <c r="BI494" s="204"/>
      <c r="BJ494" s="204"/>
      <c r="BK494" s="204"/>
      <c r="BL494" s="204"/>
      <c r="BM494" s="204"/>
      <c r="BN494" s="204"/>
      <c r="BO494" s="204"/>
      <c r="BP494" s="204"/>
      <c r="BQ494" s="204"/>
      <c r="BR494" s="204"/>
      <c r="BS494" s="204"/>
      <c r="BT494" s="204"/>
      <c r="BU494" s="204"/>
      <c r="BV494" s="205"/>
      <c r="BW494" s="205"/>
      <c r="BX494" s="205"/>
      <c r="BY494" s="204"/>
      <c r="BZ494" s="204"/>
      <c r="CA494" s="204"/>
      <c r="CB494" s="205"/>
      <c r="CC494" s="204"/>
      <c r="CD494" s="205"/>
      <c r="CE494" s="204"/>
      <c r="CF494" s="204"/>
      <c r="CG494" s="204"/>
      <c r="CH494" s="206"/>
      <c r="CI494" s="204"/>
      <c r="CJ494" s="204"/>
      <c r="CK494" s="204"/>
      <c r="CL494" s="204"/>
      <c r="CM494" s="204"/>
      <c r="CN494" s="206"/>
      <c r="CO494" s="204"/>
      <c r="CP494" s="204"/>
      <c r="CQ494" s="204"/>
      <c r="CR494" s="207"/>
      <c r="CS494" s="207"/>
      <c r="CT494" s="208"/>
      <c r="CU494" s="209"/>
      <c r="CV494" s="208"/>
      <c r="CW494" s="207"/>
      <c r="CX494" s="207"/>
      <c r="CY494" s="207"/>
    </row>
    <row r="495" spans="3:103">
      <c r="C495" s="192"/>
      <c r="D495" s="192"/>
      <c r="E495" s="192"/>
      <c r="F495" s="192"/>
      <c r="G495" s="193"/>
      <c r="H495" s="192"/>
      <c r="I495" s="192"/>
      <c r="J495" s="194"/>
      <c r="K495" s="195"/>
      <c r="L495" s="195"/>
      <c r="M495" s="196"/>
      <c r="N495" s="197"/>
      <c r="O495" s="196"/>
      <c r="P495" s="198"/>
      <c r="Q495" s="198"/>
      <c r="R495" s="199"/>
      <c r="S495" s="199"/>
      <c r="T495" s="198"/>
      <c r="U495" s="199"/>
      <c r="V495" s="199"/>
      <c r="W495" s="199"/>
      <c r="X495" s="198"/>
      <c r="Y495" s="200"/>
      <c r="Z495" s="198"/>
      <c r="AA495" s="198"/>
      <c r="AB495" s="199"/>
      <c r="AC495" s="199"/>
      <c r="AD495" s="201"/>
      <c r="AE495" s="202"/>
      <c r="AF495" s="202"/>
      <c r="AG495" s="203"/>
      <c r="AH495" s="203"/>
      <c r="AI495" s="203"/>
      <c r="AJ495" s="203"/>
      <c r="AK495" s="203"/>
      <c r="AL495" s="203"/>
      <c r="AM495" s="203"/>
      <c r="AN495" s="203"/>
      <c r="AO495" s="203"/>
      <c r="AP495" s="203"/>
      <c r="AQ495" s="203"/>
      <c r="AR495" s="203"/>
      <c r="AS495" s="203"/>
      <c r="AT495" s="203"/>
      <c r="AU495" s="203"/>
      <c r="AV495" s="203"/>
      <c r="AW495" s="203"/>
      <c r="AX495" s="203"/>
      <c r="AY495" s="203"/>
      <c r="AZ495" s="203"/>
      <c r="BA495" s="203"/>
      <c r="BB495" s="204"/>
      <c r="BC495" s="204"/>
      <c r="BD495" s="204"/>
      <c r="BE495" s="204"/>
      <c r="BF495" s="204"/>
      <c r="BG495" s="204"/>
      <c r="BH495" s="204"/>
      <c r="BI495" s="204"/>
      <c r="BJ495" s="204"/>
      <c r="BK495" s="204"/>
      <c r="BL495" s="204"/>
      <c r="BM495" s="204"/>
      <c r="BN495" s="204"/>
      <c r="BO495" s="204"/>
      <c r="BP495" s="204"/>
      <c r="BQ495" s="204"/>
      <c r="BR495" s="204"/>
      <c r="BS495" s="204"/>
      <c r="BT495" s="204"/>
      <c r="BU495" s="204"/>
      <c r="BV495" s="205"/>
      <c r="BW495" s="205"/>
      <c r="BX495" s="205"/>
      <c r="BY495" s="204"/>
      <c r="BZ495" s="204"/>
      <c r="CA495" s="204"/>
      <c r="CB495" s="205"/>
      <c r="CC495" s="204"/>
      <c r="CD495" s="205"/>
      <c r="CE495" s="204"/>
      <c r="CF495" s="204"/>
      <c r="CG495" s="204"/>
      <c r="CH495" s="206"/>
      <c r="CI495" s="204"/>
      <c r="CJ495" s="204"/>
      <c r="CK495" s="204"/>
      <c r="CL495" s="204"/>
      <c r="CM495" s="204"/>
      <c r="CN495" s="206"/>
      <c r="CO495" s="204"/>
      <c r="CP495" s="204"/>
      <c r="CQ495" s="204"/>
      <c r="CR495" s="207"/>
      <c r="CS495" s="207"/>
      <c r="CT495" s="208"/>
      <c r="CU495" s="209"/>
      <c r="CV495" s="208"/>
      <c r="CW495" s="207"/>
      <c r="CX495" s="207"/>
      <c r="CY495" s="207"/>
    </row>
    <row r="496" spans="3:103">
      <c r="C496" s="192"/>
      <c r="D496" s="192"/>
      <c r="E496" s="192"/>
      <c r="F496" s="192"/>
      <c r="G496" s="193"/>
      <c r="H496" s="192"/>
      <c r="I496" s="192"/>
      <c r="J496" s="194"/>
      <c r="K496" s="195"/>
      <c r="L496" s="195"/>
      <c r="M496" s="196"/>
      <c r="N496" s="197"/>
      <c r="O496" s="196"/>
      <c r="P496" s="198"/>
      <c r="Q496" s="198"/>
      <c r="R496" s="199"/>
      <c r="S496" s="199"/>
      <c r="T496" s="198"/>
      <c r="U496" s="199"/>
      <c r="V496" s="199"/>
      <c r="W496" s="199"/>
      <c r="X496" s="198"/>
      <c r="Y496" s="200"/>
      <c r="Z496" s="198"/>
      <c r="AA496" s="198"/>
      <c r="AB496" s="199"/>
      <c r="AC496" s="199"/>
      <c r="AD496" s="201"/>
      <c r="AE496" s="202"/>
      <c r="AF496" s="202"/>
      <c r="AG496" s="203"/>
      <c r="AH496" s="203"/>
      <c r="AI496" s="203"/>
      <c r="AJ496" s="203"/>
      <c r="AK496" s="203"/>
      <c r="AL496" s="203"/>
      <c r="AM496" s="203"/>
      <c r="AN496" s="203"/>
      <c r="AO496" s="203"/>
      <c r="AP496" s="203"/>
      <c r="AQ496" s="203"/>
      <c r="AR496" s="203"/>
      <c r="AS496" s="203"/>
      <c r="AT496" s="203"/>
      <c r="AU496" s="203"/>
      <c r="AV496" s="203"/>
      <c r="AW496" s="203"/>
      <c r="AX496" s="203"/>
      <c r="AY496" s="203"/>
      <c r="AZ496" s="203"/>
      <c r="BA496" s="203"/>
      <c r="BB496" s="204"/>
      <c r="BC496" s="204"/>
      <c r="BD496" s="204"/>
      <c r="BE496" s="204"/>
      <c r="BF496" s="204"/>
      <c r="BG496" s="204"/>
      <c r="BH496" s="204"/>
      <c r="BI496" s="204"/>
      <c r="BJ496" s="204"/>
      <c r="BK496" s="204"/>
      <c r="BL496" s="204"/>
      <c r="BM496" s="204"/>
      <c r="BN496" s="204"/>
      <c r="BO496" s="204"/>
      <c r="BP496" s="204"/>
      <c r="BQ496" s="204"/>
      <c r="BR496" s="204"/>
      <c r="BS496" s="204"/>
      <c r="BT496" s="204"/>
      <c r="BU496" s="204"/>
      <c r="BV496" s="205"/>
      <c r="BW496" s="205"/>
      <c r="BX496" s="205"/>
      <c r="BY496" s="204"/>
      <c r="BZ496" s="204"/>
      <c r="CA496" s="204"/>
      <c r="CB496" s="205"/>
      <c r="CC496" s="204"/>
      <c r="CD496" s="205"/>
      <c r="CE496" s="204"/>
      <c r="CF496" s="204"/>
      <c r="CG496" s="204"/>
      <c r="CH496" s="206"/>
      <c r="CI496" s="204"/>
      <c r="CJ496" s="204"/>
      <c r="CK496" s="204"/>
      <c r="CL496" s="204"/>
      <c r="CM496" s="204"/>
      <c r="CN496" s="206"/>
      <c r="CO496" s="204"/>
      <c r="CP496" s="204"/>
      <c r="CQ496" s="204"/>
      <c r="CR496" s="207"/>
      <c r="CS496" s="207"/>
      <c r="CT496" s="208"/>
      <c r="CU496" s="209"/>
      <c r="CV496" s="208"/>
      <c r="CW496" s="207"/>
      <c r="CX496" s="207"/>
      <c r="CY496" s="207"/>
    </row>
    <row r="497" spans="3:103">
      <c r="C497" s="192"/>
      <c r="D497" s="192"/>
      <c r="E497" s="192"/>
      <c r="F497" s="192"/>
      <c r="G497" s="193"/>
      <c r="H497" s="192"/>
      <c r="I497" s="192"/>
      <c r="J497" s="194"/>
      <c r="K497" s="195"/>
      <c r="L497" s="195"/>
      <c r="M497" s="196"/>
      <c r="N497" s="197"/>
      <c r="O497" s="196"/>
      <c r="P497" s="198"/>
      <c r="Q497" s="198"/>
      <c r="R497" s="199"/>
      <c r="S497" s="199"/>
      <c r="T497" s="198"/>
      <c r="U497" s="199"/>
      <c r="V497" s="199"/>
      <c r="W497" s="199"/>
      <c r="X497" s="198"/>
      <c r="Y497" s="200"/>
      <c r="Z497" s="198"/>
      <c r="AA497" s="198"/>
      <c r="AB497" s="199"/>
      <c r="AC497" s="199"/>
      <c r="AD497" s="201"/>
      <c r="AE497" s="202"/>
      <c r="AF497" s="202"/>
      <c r="AG497" s="203"/>
      <c r="AH497" s="203"/>
      <c r="AI497" s="203"/>
      <c r="AJ497" s="203"/>
      <c r="AK497" s="203"/>
      <c r="AL497" s="203"/>
      <c r="AM497" s="203"/>
      <c r="AN497" s="203"/>
      <c r="AO497" s="203"/>
      <c r="AP497" s="203"/>
      <c r="AQ497" s="203"/>
      <c r="AR497" s="203"/>
      <c r="AS497" s="203"/>
      <c r="AT497" s="203"/>
      <c r="AU497" s="203"/>
      <c r="AV497" s="203"/>
      <c r="AW497" s="203"/>
      <c r="AX497" s="203"/>
      <c r="AY497" s="203"/>
      <c r="AZ497" s="203"/>
      <c r="BA497" s="203"/>
      <c r="BB497" s="204"/>
      <c r="BC497" s="204"/>
      <c r="BD497" s="204"/>
      <c r="BE497" s="204"/>
      <c r="BF497" s="204"/>
      <c r="BG497" s="204"/>
      <c r="BH497" s="204"/>
      <c r="BI497" s="204"/>
      <c r="BJ497" s="204"/>
      <c r="BK497" s="204"/>
      <c r="BL497" s="204"/>
      <c r="BM497" s="204"/>
      <c r="BN497" s="204"/>
      <c r="BO497" s="204"/>
      <c r="BP497" s="204"/>
      <c r="BQ497" s="204"/>
      <c r="BR497" s="204"/>
      <c r="BS497" s="204"/>
      <c r="BT497" s="204"/>
      <c r="BU497" s="204"/>
      <c r="BV497" s="205"/>
      <c r="BW497" s="205"/>
      <c r="BX497" s="205"/>
      <c r="BY497" s="204"/>
      <c r="BZ497" s="204"/>
      <c r="CA497" s="204"/>
      <c r="CB497" s="205"/>
      <c r="CC497" s="204"/>
      <c r="CD497" s="205"/>
      <c r="CE497" s="204"/>
      <c r="CF497" s="204"/>
      <c r="CG497" s="204"/>
      <c r="CH497" s="206"/>
      <c r="CI497" s="204"/>
      <c r="CJ497" s="204"/>
      <c r="CK497" s="204"/>
      <c r="CL497" s="204"/>
      <c r="CM497" s="204"/>
      <c r="CN497" s="206"/>
      <c r="CO497" s="204"/>
      <c r="CP497" s="204"/>
      <c r="CQ497" s="204"/>
      <c r="CR497" s="207"/>
      <c r="CS497" s="207"/>
      <c r="CT497" s="208"/>
      <c r="CU497" s="209"/>
      <c r="CV497" s="208"/>
      <c r="CW497" s="207"/>
      <c r="CX497" s="207"/>
      <c r="CY497" s="207"/>
    </row>
    <row r="498" spans="3:103">
      <c r="C498" s="192"/>
      <c r="D498" s="192"/>
      <c r="E498" s="192"/>
      <c r="F498" s="192"/>
      <c r="G498" s="193"/>
      <c r="H498" s="192"/>
      <c r="I498" s="192"/>
      <c r="J498" s="194"/>
      <c r="K498" s="195"/>
      <c r="L498" s="195"/>
      <c r="M498" s="196"/>
      <c r="N498" s="197"/>
      <c r="O498" s="196"/>
      <c r="P498" s="198"/>
      <c r="Q498" s="198"/>
      <c r="R498" s="199"/>
      <c r="S498" s="199"/>
      <c r="T498" s="198"/>
      <c r="U498" s="199"/>
      <c r="V498" s="199"/>
      <c r="W498" s="199"/>
      <c r="X498" s="198"/>
      <c r="Y498" s="200"/>
      <c r="Z498" s="198"/>
      <c r="AA498" s="198"/>
      <c r="AB498" s="199"/>
      <c r="AC498" s="199"/>
      <c r="AD498" s="201"/>
      <c r="AE498" s="202"/>
      <c r="AF498" s="202"/>
      <c r="AG498" s="203"/>
      <c r="AH498" s="203"/>
      <c r="AI498" s="203"/>
      <c r="AJ498" s="203"/>
      <c r="AK498" s="203"/>
      <c r="AL498" s="203"/>
      <c r="AM498" s="203"/>
      <c r="AN498" s="203"/>
      <c r="AO498" s="203"/>
      <c r="AP498" s="203"/>
      <c r="AQ498" s="203"/>
      <c r="AR498" s="203"/>
      <c r="AS498" s="203"/>
      <c r="AT498" s="203"/>
      <c r="AU498" s="203"/>
      <c r="AV498" s="203"/>
      <c r="AW498" s="203"/>
      <c r="AX498" s="203"/>
      <c r="AY498" s="203"/>
      <c r="AZ498" s="203"/>
      <c r="BA498" s="203"/>
      <c r="BB498" s="204"/>
      <c r="BC498" s="204"/>
      <c r="BD498" s="204"/>
      <c r="BE498" s="204"/>
      <c r="BF498" s="204"/>
      <c r="BG498" s="204"/>
      <c r="BH498" s="204"/>
      <c r="BI498" s="204"/>
      <c r="BJ498" s="204"/>
      <c r="BK498" s="204"/>
      <c r="BL498" s="204"/>
      <c r="BM498" s="204"/>
      <c r="BN498" s="204"/>
      <c r="BO498" s="204"/>
      <c r="BP498" s="204"/>
      <c r="BQ498" s="204"/>
      <c r="BR498" s="204"/>
      <c r="BS498" s="204"/>
      <c r="BT498" s="204"/>
      <c r="BU498" s="204"/>
      <c r="BV498" s="205"/>
      <c r="BW498" s="205"/>
      <c r="BX498" s="205"/>
      <c r="BY498" s="204"/>
      <c r="BZ498" s="204"/>
      <c r="CA498" s="204"/>
      <c r="CB498" s="205"/>
      <c r="CC498" s="204"/>
      <c r="CD498" s="205"/>
      <c r="CE498" s="204"/>
      <c r="CF498" s="204"/>
      <c r="CG498" s="204"/>
      <c r="CH498" s="206"/>
      <c r="CI498" s="204"/>
      <c r="CJ498" s="204"/>
      <c r="CK498" s="204"/>
      <c r="CL498" s="204"/>
      <c r="CM498" s="204"/>
      <c r="CN498" s="206"/>
      <c r="CO498" s="204"/>
      <c r="CP498" s="204"/>
      <c r="CQ498" s="204"/>
      <c r="CR498" s="207"/>
      <c r="CS498" s="207"/>
      <c r="CT498" s="208"/>
      <c r="CU498" s="209"/>
      <c r="CV498" s="208"/>
      <c r="CW498" s="207"/>
      <c r="CX498" s="207"/>
      <c r="CY498" s="207"/>
    </row>
    <row r="499" spans="3:103">
      <c r="C499" s="192"/>
      <c r="D499" s="192"/>
      <c r="E499" s="192"/>
      <c r="F499" s="192"/>
      <c r="G499" s="193"/>
      <c r="H499" s="192"/>
      <c r="I499" s="192"/>
      <c r="J499" s="194"/>
      <c r="K499" s="195"/>
      <c r="L499" s="195"/>
      <c r="M499" s="196"/>
      <c r="N499" s="197"/>
      <c r="O499" s="196"/>
      <c r="P499" s="198"/>
      <c r="Q499" s="198"/>
      <c r="R499" s="199"/>
      <c r="S499" s="199"/>
      <c r="T499" s="198"/>
      <c r="U499" s="199"/>
      <c r="V499" s="199"/>
      <c r="W499" s="199"/>
      <c r="X499" s="198"/>
      <c r="Y499" s="200"/>
      <c r="Z499" s="198"/>
      <c r="AA499" s="198"/>
      <c r="AB499" s="199"/>
      <c r="AC499" s="199"/>
      <c r="AD499" s="201"/>
      <c r="AE499" s="202"/>
      <c r="AF499" s="202"/>
      <c r="AG499" s="203"/>
      <c r="AH499" s="203"/>
      <c r="AI499" s="203"/>
      <c r="AJ499" s="203"/>
      <c r="AK499" s="203"/>
      <c r="AL499" s="203"/>
      <c r="AM499" s="203"/>
      <c r="AN499" s="203"/>
      <c r="AO499" s="203"/>
      <c r="AP499" s="203"/>
      <c r="AQ499" s="203"/>
      <c r="AR499" s="203"/>
      <c r="AS499" s="203"/>
      <c r="AT499" s="203"/>
      <c r="AU499" s="203"/>
      <c r="AV499" s="203"/>
      <c r="AW499" s="203"/>
      <c r="AX499" s="203"/>
      <c r="AY499" s="203"/>
      <c r="AZ499" s="203"/>
      <c r="BA499" s="203"/>
      <c r="BB499" s="204"/>
      <c r="BC499" s="204"/>
      <c r="BD499" s="204"/>
      <c r="BE499" s="204"/>
      <c r="BF499" s="204"/>
      <c r="BG499" s="204"/>
      <c r="BH499" s="204"/>
      <c r="BI499" s="204"/>
      <c r="BJ499" s="204"/>
      <c r="BK499" s="204"/>
      <c r="BL499" s="204"/>
      <c r="BM499" s="204"/>
      <c r="BN499" s="204"/>
      <c r="BO499" s="204"/>
      <c r="BP499" s="204"/>
      <c r="BQ499" s="204"/>
      <c r="BR499" s="204"/>
      <c r="BS499" s="204"/>
      <c r="BT499" s="204"/>
      <c r="BU499" s="204"/>
      <c r="BV499" s="205"/>
      <c r="BW499" s="205"/>
      <c r="BX499" s="205"/>
      <c r="BY499" s="204"/>
      <c r="BZ499" s="204"/>
      <c r="CA499" s="204"/>
      <c r="CB499" s="205"/>
      <c r="CC499" s="204"/>
      <c r="CD499" s="205"/>
      <c r="CE499" s="204"/>
      <c r="CF499" s="204"/>
      <c r="CG499" s="204"/>
      <c r="CH499" s="206"/>
      <c r="CI499" s="204"/>
      <c r="CJ499" s="204"/>
      <c r="CK499" s="204"/>
      <c r="CL499" s="204"/>
      <c r="CM499" s="204"/>
      <c r="CN499" s="206"/>
      <c r="CO499" s="204"/>
      <c r="CP499" s="204"/>
      <c r="CQ499" s="204"/>
      <c r="CR499" s="207"/>
      <c r="CS499" s="207"/>
      <c r="CT499" s="208"/>
      <c r="CU499" s="209"/>
      <c r="CV499" s="208"/>
      <c r="CW499" s="207"/>
      <c r="CX499" s="207"/>
      <c r="CY499" s="207"/>
    </row>
    <row r="500" spans="3:103">
      <c r="C500" s="192"/>
      <c r="D500" s="192"/>
      <c r="E500" s="192"/>
      <c r="F500" s="192"/>
      <c r="G500" s="193"/>
      <c r="H500" s="192"/>
      <c r="I500" s="192"/>
      <c r="J500" s="194"/>
      <c r="K500" s="195"/>
      <c r="L500" s="195"/>
      <c r="M500" s="196"/>
      <c r="N500" s="197"/>
      <c r="O500" s="196"/>
      <c r="P500" s="198"/>
      <c r="Q500" s="198"/>
      <c r="R500" s="199"/>
      <c r="S500" s="199"/>
      <c r="T500" s="198"/>
      <c r="U500" s="199"/>
      <c r="V500" s="199"/>
      <c r="W500" s="199"/>
      <c r="X500" s="198"/>
      <c r="Y500" s="200"/>
      <c r="Z500" s="198"/>
      <c r="AA500" s="198"/>
      <c r="AB500" s="199"/>
      <c r="AC500" s="199"/>
      <c r="AD500" s="201"/>
      <c r="AE500" s="202"/>
      <c r="AF500" s="202"/>
      <c r="AG500" s="203"/>
      <c r="AH500" s="203"/>
      <c r="AI500" s="203"/>
      <c r="AJ500" s="203"/>
      <c r="AK500" s="203"/>
      <c r="AL500" s="203"/>
      <c r="AM500" s="203"/>
      <c r="AN500" s="203"/>
      <c r="AO500" s="203"/>
      <c r="AP500" s="203"/>
      <c r="AQ500" s="203"/>
      <c r="AR500" s="203"/>
      <c r="AS500" s="203"/>
      <c r="AT500" s="203"/>
      <c r="AU500" s="203"/>
      <c r="AV500" s="203"/>
      <c r="AW500" s="203"/>
      <c r="AX500" s="203"/>
      <c r="AY500" s="203"/>
      <c r="AZ500" s="203"/>
      <c r="BA500" s="203"/>
      <c r="BB500" s="204"/>
      <c r="BC500" s="204"/>
      <c r="BD500" s="204"/>
      <c r="BE500" s="204"/>
      <c r="BF500" s="204"/>
      <c r="BG500" s="204"/>
      <c r="BH500" s="204"/>
      <c r="BI500" s="204"/>
      <c r="BJ500" s="204"/>
      <c r="BK500" s="204"/>
      <c r="BL500" s="204"/>
      <c r="BM500" s="204"/>
      <c r="BN500" s="204"/>
      <c r="BO500" s="204"/>
      <c r="BP500" s="204"/>
      <c r="BQ500" s="204"/>
      <c r="BR500" s="204"/>
      <c r="BS500" s="204"/>
      <c r="BT500" s="204"/>
      <c r="BU500" s="204"/>
      <c r="BV500" s="205"/>
      <c r="BW500" s="205"/>
      <c r="BX500" s="205"/>
      <c r="BY500" s="204"/>
      <c r="BZ500" s="204"/>
      <c r="CA500" s="204"/>
      <c r="CB500" s="205"/>
      <c r="CC500" s="204"/>
      <c r="CD500" s="205"/>
      <c r="CE500" s="204"/>
      <c r="CF500" s="204"/>
      <c r="CG500" s="204"/>
      <c r="CH500" s="206"/>
      <c r="CI500" s="204"/>
      <c r="CJ500" s="204"/>
      <c r="CK500" s="204"/>
      <c r="CL500" s="204"/>
      <c r="CM500" s="204"/>
      <c r="CN500" s="206"/>
      <c r="CO500" s="204"/>
      <c r="CP500" s="204"/>
      <c r="CQ500" s="204"/>
      <c r="CR500" s="207"/>
      <c r="CS500" s="207"/>
      <c r="CT500" s="208"/>
      <c r="CU500" s="209"/>
      <c r="CV500" s="208"/>
      <c r="CW500" s="207"/>
      <c r="CX500" s="207"/>
      <c r="CY500" s="207"/>
    </row>
    <row r="501" spans="3:103">
      <c r="C501" s="192"/>
      <c r="D501" s="192"/>
      <c r="E501" s="192"/>
      <c r="F501" s="192"/>
      <c r="G501" s="193"/>
      <c r="H501" s="192"/>
      <c r="I501" s="192"/>
      <c r="J501" s="194"/>
      <c r="K501" s="195"/>
      <c r="L501" s="195"/>
      <c r="M501" s="196"/>
      <c r="N501" s="197"/>
      <c r="O501" s="196"/>
      <c r="P501" s="198"/>
      <c r="Q501" s="198"/>
      <c r="R501" s="199"/>
      <c r="S501" s="199"/>
      <c r="T501" s="198"/>
      <c r="U501" s="199"/>
      <c r="V501" s="199"/>
      <c r="W501" s="199"/>
      <c r="X501" s="198"/>
      <c r="Y501" s="200"/>
      <c r="Z501" s="198"/>
      <c r="AA501" s="198"/>
      <c r="AB501" s="199"/>
      <c r="AC501" s="199"/>
      <c r="AD501" s="201"/>
      <c r="AE501" s="202"/>
      <c r="AF501" s="202"/>
      <c r="AG501" s="203"/>
      <c r="AH501" s="203"/>
      <c r="AI501" s="203"/>
      <c r="AJ501" s="203"/>
      <c r="AK501" s="203"/>
      <c r="AL501" s="203"/>
      <c r="AM501" s="203"/>
      <c r="AN501" s="203"/>
      <c r="AO501" s="203"/>
      <c r="AP501" s="203"/>
      <c r="AQ501" s="203"/>
      <c r="AR501" s="203"/>
      <c r="AS501" s="203"/>
      <c r="AT501" s="203"/>
      <c r="AU501" s="203"/>
      <c r="AV501" s="203"/>
      <c r="AW501" s="203"/>
      <c r="AX501" s="203"/>
      <c r="AY501" s="203"/>
      <c r="AZ501" s="203"/>
      <c r="BA501" s="203"/>
      <c r="BB501" s="204"/>
      <c r="BC501" s="204"/>
      <c r="BD501" s="204"/>
      <c r="BE501" s="204"/>
      <c r="BF501" s="204"/>
      <c r="BG501" s="204"/>
      <c r="BH501" s="204"/>
      <c r="BI501" s="204"/>
      <c r="BJ501" s="204"/>
      <c r="BK501" s="204"/>
      <c r="BL501" s="204"/>
      <c r="BM501" s="204"/>
      <c r="BN501" s="204"/>
      <c r="BO501" s="204"/>
      <c r="BP501" s="204"/>
      <c r="BQ501" s="204"/>
      <c r="BR501" s="204"/>
      <c r="BS501" s="204"/>
      <c r="BT501" s="204"/>
      <c r="BU501" s="204"/>
      <c r="BV501" s="205"/>
      <c r="BW501" s="205"/>
      <c r="BX501" s="205"/>
      <c r="BY501" s="204"/>
      <c r="BZ501" s="204"/>
      <c r="CA501" s="204"/>
      <c r="CB501" s="205"/>
      <c r="CC501" s="204"/>
      <c r="CD501" s="205"/>
      <c r="CE501" s="204"/>
      <c r="CF501" s="204"/>
      <c r="CG501" s="204"/>
      <c r="CH501" s="206"/>
      <c r="CI501" s="204"/>
      <c r="CJ501" s="204"/>
      <c r="CK501" s="204"/>
      <c r="CL501" s="204"/>
      <c r="CM501" s="204"/>
      <c r="CN501" s="206"/>
      <c r="CO501" s="204"/>
      <c r="CP501" s="204"/>
      <c r="CQ501" s="204"/>
      <c r="CR501" s="207"/>
      <c r="CS501" s="207"/>
      <c r="CT501" s="208"/>
      <c r="CU501" s="209"/>
      <c r="CV501" s="208"/>
      <c r="CW501" s="207"/>
      <c r="CX501" s="207"/>
      <c r="CY501" s="207"/>
    </row>
    <row r="502" spans="3:103">
      <c r="C502" s="192"/>
      <c r="D502" s="192"/>
      <c r="E502" s="192"/>
      <c r="F502" s="192"/>
      <c r="G502" s="193"/>
      <c r="H502" s="192"/>
      <c r="I502" s="192"/>
      <c r="J502" s="194"/>
      <c r="K502" s="195"/>
      <c r="L502" s="195"/>
      <c r="M502" s="196"/>
      <c r="N502" s="197"/>
      <c r="O502" s="196"/>
      <c r="P502" s="198"/>
      <c r="Q502" s="198"/>
      <c r="R502" s="199"/>
      <c r="S502" s="199"/>
      <c r="T502" s="198"/>
      <c r="U502" s="199"/>
      <c r="V502" s="199"/>
      <c r="W502" s="199"/>
      <c r="X502" s="198"/>
      <c r="Y502" s="200"/>
      <c r="Z502" s="198"/>
      <c r="AA502" s="198"/>
      <c r="AB502" s="199"/>
      <c r="AC502" s="199"/>
      <c r="AD502" s="201"/>
      <c r="AE502" s="202"/>
      <c r="AF502" s="202"/>
      <c r="AG502" s="203"/>
      <c r="AH502" s="203"/>
      <c r="AI502" s="203"/>
      <c r="AJ502" s="203"/>
      <c r="AK502" s="203"/>
      <c r="AL502" s="203"/>
      <c r="AM502" s="203"/>
      <c r="AN502" s="203"/>
      <c r="AO502" s="203"/>
      <c r="AP502" s="203"/>
      <c r="AQ502" s="203"/>
      <c r="AR502" s="203"/>
      <c r="AS502" s="203"/>
      <c r="AT502" s="203"/>
      <c r="AU502" s="203"/>
      <c r="AV502" s="203"/>
      <c r="AW502" s="203"/>
      <c r="AX502" s="203"/>
      <c r="AY502" s="203"/>
      <c r="AZ502" s="203"/>
      <c r="BA502" s="203"/>
      <c r="BB502" s="204"/>
      <c r="BC502" s="204"/>
      <c r="BD502" s="204"/>
      <c r="BE502" s="204"/>
      <c r="BF502" s="204"/>
      <c r="BG502" s="204"/>
      <c r="BH502" s="204"/>
      <c r="BI502" s="204"/>
      <c r="BJ502" s="204"/>
      <c r="BK502" s="204"/>
      <c r="BL502" s="204"/>
      <c r="BM502" s="204"/>
      <c r="BN502" s="204"/>
      <c r="BO502" s="204"/>
      <c r="BP502" s="204"/>
      <c r="BQ502" s="204"/>
      <c r="BR502" s="204"/>
      <c r="BS502" s="204"/>
      <c r="BT502" s="204"/>
      <c r="BU502" s="204"/>
      <c r="BV502" s="205"/>
      <c r="BW502" s="205"/>
      <c r="BX502" s="205"/>
      <c r="BY502" s="204"/>
      <c r="BZ502" s="204"/>
      <c r="CA502" s="204"/>
      <c r="CB502" s="205"/>
      <c r="CC502" s="204"/>
      <c r="CD502" s="205"/>
      <c r="CE502" s="204"/>
      <c r="CF502" s="204"/>
      <c r="CG502" s="204"/>
      <c r="CH502" s="206"/>
      <c r="CI502" s="204"/>
      <c r="CJ502" s="204"/>
      <c r="CK502" s="204"/>
      <c r="CL502" s="204"/>
      <c r="CM502" s="204"/>
      <c r="CN502" s="206"/>
      <c r="CO502" s="204"/>
      <c r="CP502" s="204"/>
      <c r="CQ502" s="204"/>
      <c r="CR502" s="207"/>
      <c r="CS502" s="207"/>
      <c r="CT502" s="208"/>
      <c r="CU502" s="209"/>
      <c r="CV502" s="208"/>
      <c r="CW502" s="207"/>
      <c r="CX502" s="207"/>
      <c r="CY502" s="207"/>
    </row>
    <row r="503" spans="3:103">
      <c r="C503" s="192"/>
      <c r="D503" s="192"/>
      <c r="E503" s="192"/>
      <c r="F503" s="192"/>
      <c r="G503" s="193"/>
      <c r="H503" s="192"/>
      <c r="I503" s="192"/>
      <c r="J503" s="194"/>
      <c r="K503" s="195"/>
      <c r="L503" s="195"/>
      <c r="M503" s="196"/>
      <c r="N503" s="197"/>
      <c r="O503" s="196"/>
      <c r="P503" s="198"/>
      <c r="Q503" s="198"/>
      <c r="R503" s="199"/>
      <c r="S503" s="199"/>
      <c r="T503" s="198"/>
      <c r="U503" s="199"/>
      <c r="V503" s="199"/>
      <c r="W503" s="199"/>
      <c r="X503" s="198"/>
      <c r="Y503" s="200"/>
      <c r="Z503" s="198"/>
      <c r="AA503" s="198"/>
      <c r="AB503" s="199"/>
      <c r="AC503" s="199"/>
      <c r="AD503" s="201"/>
      <c r="AE503" s="202"/>
      <c r="AF503" s="202"/>
      <c r="AG503" s="203"/>
      <c r="AH503" s="203"/>
      <c r="AI503" s="203"/>
      <c r="AJ503" s="203"/>
      <c r="AK503" s="203"/>
      <c r="AL503" s="203"/>
      <c r="AM503" s="203"/>
      <c r="AN503" s="203"/>
      <c r="AO503" s="203"/>
      <c r="AP503" s="203"/>
      <c r="AQ503" s="203"/>
      <c r="AR503" s="203"/>
      <c r="AS503" s="203"/>
      <c r="AT503" s="203"/>
      <c r="AU503" s="203"/>
      <c r="AV503" s="203"/>
      <c r="AW503" s="203"/>
      <c r="AX503" s="203"/>
      <c r="AY503" s="203"/>
      <c r="AZ503" s="203"/>
      <c r="BA503" s="203"/>
      <c r="BB503" s="204"/>
      <c r="BC503" s="204"/>
      <c r="BD503" s="204"/>
      <c r="BE503" s="204"/>
      <c r="BF503" s="204"/>
      <c r="BG503" s="204"/>
      <c r="BH503" s="204"/>
      <c r="BI503" s="204"/>
      <c r="BJ503" s="204"/>
      <c r="BK503" s="204"/>
      <c r="BL503" s="204"/>
      <c r="BM503" s="204"/>
      <c r="BN503" s="204"/>
      <c r="BO503" s="204"/>
      <c r="BP503" s="204"/>
      <c r="BQ503" s="204"/>
      <c r="BR503" s="204"/>
      <c r="BS503" s="204"/>
      <c r="BT503" s="204"/>
      <c r="BU503" s="204"/>
      <c r="BV503" s="205"/>
      <c r="BW503" s="205"/>
      <c r="BX503" s="205"/>
      <c r="BY503" s="204"/>
      <c r="BZ503" s="204"/>
      <c r="CA503" s="204"/>
      <c r="CB503" s="205"/>
      <c r="CC503" s="204"/>
      <c r="CD503" s="205"/>
      <c r="CE503" s="204"/>
      <c r="CF503" s="204"/>
      <c r="CG503" s="204"/>
      <c r="CH503" s="206"/>
      <c r="CI503" s="204"/>
      <c r="CJ503" s="204"/>
      <c r="CK503" s="204"/>
      <c r="CL503" s="204"/>
      <c r="CM503" s="204"/>
      <c r="CN503" s="206"/>
      <c r="CO503" s="204"/>
      <c r="CP503" s="204"/>
      <c r="CQ503" s="204"/>
      <c r="CR503" s="207"/>
      <c r="CS503" s="207"/>
      <c r="CT503" s="208"/>
      <c r="CU503" s="209"/>
      <c r="CV503" s="208"/>
      <c r="CW503" s="207"/>
      <c r="CX503" s="207"/>
      <c r="CY503" s="207"/>
    </row>
    <row r="504" spans="3:103">
      <c r="C504" s="192"/>
      <c r="D504" s="192"/>
      <c r="E504" s="192"/>
      <c r="F504" s="192"/>
      <c r="G504" s="193"/>
      <c r="H504" s="192"/>
      <c r="I504" s="192"/>
      <c r="J504" s="194"/>
      <c r="K504" s="195"/>
      <c r="L504" s="195"/>
      <c r="M504" s="196"/>
      <c r="N504" s="197"/>
      <c r="O504" s="196"/>
      <c r="P504" s="198"/>
      <c r="Q504" s="198"/>
      <c r="R504" s="199"/>
      <c r="S504" s="199"/>
      <c r="T504" s="198"/>
      <c r="U504" s="199"/>
      <c r="V504" s="199"/>
      <c r="W504" s="199"/>
      <c r="X504" s="198"/>
      <c r="Y504" s="200"/>
      <c r="Z504" s="198"/>
      <c r="AA504" s="198"/>
      <c r="AB504" s="199"/>
      <c r="AC504" s="199"/>
      <c r="AD504" s="201"/>
      <c r="AE504" s="202"/>
      <c r="AF504" s="202"/>
      <c r="AG504" s="203"/>
      <c r="AH504" s="203"/>
      <c r="AI504" s="203"/>
      <c r="AJ504" s="203"/>
      <c r="AK504" s="203"/>
      <c r="AL504" s="203"/>
      <c r="AM504" s="203"/>
      <c r="AN504" s="203"/>
      <c r="AO504" s="203"/>
      <c r="AP504" s="203"/>
      <c r="AQ504" s="203"/>
      <c r="AR504" s="203"/>
      <c r="AS504" s="203"/>
      <c r="AT504" s="203"/>
      <c r="AU504" s="203"/>
      <c r="AV504" s="203"/>
      <c r="AW504" s="203"/>
      <c r="AX504" s="203"/>
      <c r="AY504" s="203"/>
      <c r="AZ504" s="203"/>
      <c r="BA504" s="203"/>
      <c r="BB504" s="204"/>
      <c r="BC504" s="204"/>
      <c r="BD504" s="204"/>
      <c r="BE504" s="204"/>
      <c r="BF504" s="204"/>
      <c r="BG504" s="204"/>
      <c r="BH504" s="204"/>
      <c r="BI504" s="204"/>
      <c r="BJ504" s="204"/>
      <c r="BK504" s="204"/>
      <c r="BL504" s="204"/>
      <c r="BM504" s="204"/>
      <c r="BN504" s="204"/>
      <c r="BO504" s="204"/>
      <c r="BP504" s="204"/>
      <c r="BQ504" s="204"/>
      <c r="BR504" s="204"/>
      <c r="BS504" s="204"/>
      <c r="BT504" s="204"/>
      <c r="BU504" s="204"/>
      <c r="BV504" s="205"/>
      <c r="BW504" s="205"/>
      <c r="BX504" s="205"/>
      <c r="BY504" s="204"/>
      <c r="BZ504" s="204"/>
      <c r="CA504" s="204"/>
      <c r="CB504" s="205"/>
      <c r="CC504" s="204"/>
      <c r="CD504" s="205"/>
      <c r="CE504" s="204"/>
      <c r="CF504" s="204"/>
      <c r="CG504" s="204"/>
      <c r="CH504" s="206"/>
      <c r="CI504" s="204"/>
      <c r="CJ504" s="204"/>
      <c r="CK504" s="204"/>
      <c r="CL504" s="204"/>
      <c r="CM504" s="204"/>
      <c r="CN504" s="206"/>
      <c r="CO504" s="204"/>
      <c r="CP504" s="204"/>
      <c r="CQ504" s="204"/>
      <c r="CR504" s="207"/>
      <c r="CS504" s="207"/>
      <c r="CT504" s="208"/>
      <c r="CU504" s="209"/>
      <c r="CV504" s="208"/>
      <c r="CW504" s="207"/>
      <c r="CX504" s="207"/>
      <c r="CY504" s="207"/>
    </row>
    <row r="505" spans="3:103">
      <c r="C505" s="192"/>
      <c r="D505" s="192"/>
      <c r="E505" s="192"/>
      <c r="F505" s="192"/>
      <c r="G505" s="193"/>
      <c r="H505" s="192"/>
      <c r="I505" s="192"/>
      <c r="J505" s="194"/>
      <c r="K505" s="195"/>
      <c r="L505" s="195"/>
      <c r="M505" s="196"/>
      <c r="N505" s="197"/>
      <c r="O505" s="196"/>
      <c r="P505" s="198"/>
      <c r="Q505" s="198"/>
      <c r="R505" s="199"/>
      <c r="S505" s="199"/>
      <c r="T505" s="198"/>
      <c r="U505" s="199"/>
      <c r="V505" s="199"/>
      <c r="W505" s="199"/>
      <c r="X505" s="198"/>
      <c r="Y505" s="200"/>
      <c r="Z505" s="198"/>
      <c r="AA505" s="198"/>
      <c r="AB505" s="199"/>
      <c r="AC505" s="199"/>
      <c r="AD505" s="201"/>
      <c r="AE505" s="202"/>
      <c r="AF505" s="202"/>
      <c r="AG505" s="203"/>
      <c r="AH505" s="203"/>
      <c r="AI505" s="203"/>
      <c r="AJ505" s="203"/>
      <c r="AK505" s="203"/>
      <c r="AL505" s="203"/>
      <c r="AM505" s="203"/>
      <c r="AN505" s="203"/>
      <c r="AO505" s="203"/>
      <c r="AP505" s="203"/>
      <c r="AQ505" s="203"/>
      <c r="AR505" s="203"/>
      <c r="AS505" s="203"/>
      <c r="AT505" s="203"/>
      <c r="AU505" s="203"/>
      <c r="AV505" s="203"/>
      <c r="AW505" s="203"/>
      <c r="AX505" s="203"/>
      <c r="AY505" s="203"/>
      <c r="AZ505" s="203"/>
      <c r="BA505" s="203"/>
      <c r="BB505" s="204"/>
      <c r="BC505" s="204"/>
      <c r="BD505" s="204"/>
      <c r="BE505" s="204"/>
      <c r="BF505" s="204"/>
      <c r="BG505" s="204"/>
      <c r="BH505" s="204"/>
      <c r="BI505" s="204"/>
      <c r="BJ505" s="204"/>
      <c r="BK505" s="204"/>
      <c r="BL505" s="204"/>
      <c r="BM505" s="204"/>
      <c r="BN505" s="204"/>
      <c r="BO505" s="204"/>
      <c r="BP505" s="204"/>
      <c r="BQ505" s="204"/>
      <c r="BR505" s="204"/>
      <c r="BS505" s="204"/>
      <c r="BT505" s="204"/>
      <c r="BU505" s="204"/>
      <c r="BV505" s="205"/>
      <c r="BW505" s="205"/>
      <c r="BX505" s="205"/>
      <c r="BY505" s="204"/>
      <c r="BZ505" s="204"/>
      <c r="CA505" s="204"/>
      <c r="CB505" s="205"/>
      <c r="CC505" s="204"/>
      <c r="CD505" s="205"/>
      <c r="CE505" s="204"/>
      <c r="CF505" s="204"/>
      <c r="CG505" s="204"/>
      <c r="CH505" s="206"/>
      <c r="CI505" s="204"/>
      <c r="CJ505" s="204"/>
      <c r="CK505" s="204"/>
      <c r="CL505" s="204"/>
      <c r="CM505" s="204"/>
      <c r="CN505" s="206"/>
      <c r="CO505" s="204"/>
      <c r="CP505" s="204"/>
      <c r="CQ505" s="204"/>
      <c r="CR505" s="207"/>
      <c r="CS505" s="207"/>
      <c r="CT505" s="208"/>
      <c r="CU505" s="209"/>
      <c r="CV505" s="208"/>
      <c r="CW505" s="207"/>
      <c r="CX505" s="207"/>
      <c r="CY505" s="207"/>
    </row>
    <row r="506" spans="3:103">
      <c r="C506" s="192"/>
      <c r="D506" s="192"/>
      <c r="E506" s="192"/>
      <c r="F506" s="192"/>
      <c r="G506" s="193"/>
      <c r="H506" s="192"/>
      <c r="I506" s="192"/>
      <c r="J506" s="194"/>
      <c r="K506" s="195"/>
      <c r="L506" s="195"/>
      <c r="M506" s="196"/>
      <c r="N506" s="197"/>
      <c r="O506" s="196"/>
      <c r="P506" s="198"/>
      <c r="Q506" s="198"/>
      <c r="R506" s="199"/>
      <c r="S506" s="199"/>
      <c r="T506" s="198"/>
      <c r="U506" s="199"/>
      <c r="V506" s="199"/>
      <c r="W506" s="199"/>
      <c r="X506" s="198"/>
      <c r="Y506" s="200"/>
      <c r="Z506" s="198"/>
      <c r="AA506" s="198"/>
      <c r="AB506" s="199"/>
      <c r="AC506" s="199"/>
      <c r="AD506" s="201"/>
      <c r="AE506" s="202"/>
      <c r="AF506" s="202"/>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4"/>
      <c r="BC506" s="204"/>
      <c r="BD506" s="204"/>
      <c r="BE506" s="204"/>
      <c r="BF506" s="204"/>
      <c r="BG506" s="204"/>
      <c r="BH506" s="204"/>
      <c r="BI506" s="204"/>
      <c r="BJ506" s="204"/>
      <c r="BK506" s="204"/>
      <c r="BL506" s="204"/>
      <c r="BM506" s="204"/>
      <c r="BN506" s="204"/>
      <c r="BO506" s="204"/>
      <c r="BP506" s="204"/>
      <c r="BQ506" s="204"/>
      <c r="BR506" s="204"/>
      <c r="BS506" s="204"/>
      <c r="BT506" s="204"/>
      <c r="BU506" s="204"/>
      <c r="BV506" s="205"/>
      <c r="BW506" s="205"/>
      <c r="BX506" s="205"/>
      <c r="BY506" s="204"/>
      <c r="BZ506" s="204"/>
      <c r="CA506" s="204"/>
      <c r="CB506" s="205"/>
      <c r="CC506" s="204"/>
      <c r="CD506" s="205"/>
      <c r="CE506" s="204"/>
      <c r="CF506" s="204"/>
      <c r="CG506" s="204"/>
      <c r="CH506" s="206"/>
      <c r="CI506" s="204"/>
      <c r="CJ506" s="204"/>
      <c r="CK506" s="204"/>
      <c r="CL506" s="204"/>
      <c r="CM506" s="204"/>
      <c r="CN506" s="206"/>
      <c r="CO506" s="204"/>
      <c r="CP506" s="204"/>
      <c r="CQ506" s="204"/>
      <c r="CR506" s="207"/>
      <c r="CS506" s="207"/>
      <c r="CT506" s="208"/>
      <c r="CU506" s="209"/>
      <c r="CV506" s="208"/>
      <c r="CW506" s="207"/>
      <c r="CX506" s="207"/>
      <c r="CY506" s="207"/>
    </row>
    <row r="507" spans="3:103">
      <c r="C507" s="192"/>
      <c r="D507" s="192"/>
      <c r="E507" s="192"/>
      <c r="F507" s="192"/>
      <c r="G507" s="193"/>
      <c r="H507" s="192"/>
      <c r="I507" s="192"/>
      <c r="J507" s="194"/>
      <c r="K507" s="195"/>
      <c r="L507" s="195"/>
      <c r="M507" s="196"/>
      <c r="N507" s="197"/>
      <c r="O507" s="196"/>
      <c r="P507" s="198"/>
      <c r="Q507" s="198"/>
      <c r="R507" s="199"/>
      <c r="S507" s="199"/>
      <c r="T507" s="198"/>
      <c r="U507" s="199"/>
      <c r="V507" s="199"/>
      <c r="W507" s="199"/>
      <c r="X507" s="198"/>
      <c r="Y507" s="200"/>
      <c r="Z507" s="198"/>
      <c r="AA507" s="198"/>
      <c r="AB507" s="199"/>
      <c r="AC507" s="199"/>
      <c r="AD507" s="201"/>
      <c r="AE507" s="202"/>
      <c r="AF507" s="202"/>
      <c r="AG507" s="203"/>
      <c r="AH507" s="203"/>
      <c r="AI507" s="203"/>
      <c r="AJ507" s="203"/>
      <c r="AK507" s="203"/>
      <c r="AL507" s="203"/>
      <c r="AM507" s="203"/>
      <c r="AN507" s="203"/>
      <c r="AO507" s="203"/>
      <c r="AP507" s="203"/>
      <c r="AQ507" s="203"/>
      <c r="AR507" s="203"/>
      <c r="AS507" s="203"/>
      <c r="AT507" s="203"/>
      <c r="AU507" s="203"/>
      <c r="AV507" s="203"/>
      <c r="AW507" s="203"/>
      <c r="AX507" s="203"/>
      <c r="AY507" s="203"/>
      <c r="AZ507" s="203"/>
      <c r="BA507" s="203"/>
      <c r="BB507" s="204"/>
      <c r="BC507" s="204"/>
      <c r="BD507" s="204"/>
      <c r="BE507" s="204"/>
      <c r="BF507" s="204"/>
      <c r="BG507" s="204"/>
      <c r="BH507" s="204"/>
      <c r="BI507" s="204"/>
      <c r="BJ507" s="204"/>
      <c r="BK507" s="204"/>
      <c r="BL507" s="204"/>
      <c r="BM507" s="204"/>
      <c r="BN507" s="204"/>
      <c r="BO507" s="204"/>
      <c r="BP507" s="204"/>
      <c r="BQ507" s="204"/>
      <c r="BR507" s="204"/>
      <c r="BS507" s="204"/>
      <c r="BT507" s="204"/>
      <c r="BU507" s="204"/>
      <c r="BV507" s="205"/>
      <c r="BW507" s="205"/>
      <c r="BX507" s="205"/>
      <c r="BY507" s="204"/>
      <c r="BZ507" s="204"/>
      <c r="CA507" s="204"/>
      <c r="CB507" s="205"/>
      <c r="CC507" s="204"/>
      <c r="CD507" s="205"/>
      <c r="CE507" s="204"/>
      <c r="CF507" s="204"/>
      <c r="CG507" s="204"/>
      <c r="CH507" s="206"/>
      <c r="CI507" s="204"/>
      <c r="CJ507" s="204"/>
      <c r="CK507" s="204"/>
      <c r="CL507" s="204"/>
      <c r="CM507" s="204"/>
      <c r="CN507" s="206"/>
      <c r="CO507" s="204"/>
      <c r="CP507" s="204"/>
      <c r="CQ507" s="204"/>
      <c r="CR507" s="207"/>
      <c r="CS507" s="207"/>
      <c r="CT507" s="208"/>
      <c r="CU507" s="209"/>
      <c r="CV507" s="208"/>
      <c r="CW507" s="207"/>
      <c r="CX507" s="207"/>
      <c r="CY507" s="207"/>
    </row>
    <row r="508" spans="3:103">
      <c r="C508" s="192"/>
      <c r="D508" s="192"/>
      <c r="E508" s="192"/>
      <c r="F508" s="192"/>
      <c r="G508" s="193"/>
      <c r="H508" s="192"/>
      <c r="I508" s="192"/>
      <c r="J508" s="194"/>
      <c r="K508" s="195"/>
      <c r="L508" s="195"/>
      <c r="M508" s="196"/>
      <c r="N508" s="197"/>
      <c r="O508" s="196"/>
      <c r="P508" s="198"/>
      <c r="Q508" s="198"/>
      <c r="R508" s="199"/>
      <c r="S508" s="199"/>
      <c r="T508" s="198"/>
      <c r="U508" s="199"/>
      <c r="V508" s="199"/>
      <c r="W508" s="199"/>
      <c r="X508" s="198"/>
      <c r="Y508" s="200"/>
      <c r="Z508" s="198"/>
      <c r="AA508" s="198"/>
      <c r="AB508" s="199"/>
      <c r="AC508" s="199"/>
      <c r="AD508" s="201"/>
      <c r="AE508" s="202"/>
      <c r="AF508" s="202"/>
      <c r="AG508" s="203"/>
      <c r="AH508" s="203"/>
      <c r="AI508" s="203"/>
      <c r="AJ508" s="203"/>
      <c r="AK508" s="203"/>
      <c r="AL508" s="203"/>
      <c r="AM508" s="203"/>
      <c r="AN508" s="203"/>
      <c r="AO508" s="203"/>
      <c r="AP508" s="203"/>
      <c r="AQ508" s="203"/>
      <c r="AR508" s="203"/>
      <c r="AS508" s="203"/>
      <c r="AT508" s="203"/>
      <c r="AU508" s="203"/>
      <c r="AV508" s="203"/>
      <c r="AW508" s="203"/>
      <c r="AX508" s="203"/>
      <c r="AY508" s="203"/>
      <c r="AZ508" s="203"/>
      <c r="BA508" s="203"/>
      <c r="BB508" s="204"/>
      <c r="BC508" s="204"/>
      <c r="BD508" s="204"/>
      <c r="BE508" s="204"/>
      <c r="BF508" s="204"/>
      <c r="BG508" s="204"/>
      <c r="BH508" s="204"/>
      <c r="BI508" s="204"/>
      <c r="BJ508" s="204"/>
      <c r="BK508" s="204"/>
      <c r="BL508" s="204"/>
      <c r="BM508" s="204"/>
      <c r="BN508" s="204"/>
      <c r="BO508" s="204"/>
      <c r="BP508" s="204"/>
      <c r="BQ508" s="204"/>
      <c r="BR508" s="204"/>
      <c r="BS508" s="204"/>
      <c r="BT508" s="204"/>
      <c r="BU508" s="204"/>
      <c r="BV508" s="205"/>
      <c r="BW508" s="205"/>
      <c r="BX508" s="205"/>
      <c r="BY508" s="204"/>
      <c r="BZ508" s="204"/>
      <c r="CA508" s="204"/>
      <c r="CB508" s="205"/>
      <c r="CC508" s="204"/>
      <c r="CD508" s="205"/>
      <c r="CE508" s="204"/>
      <c r="CF508" s="204"/>
      <c r="CG508" s="204"/>
      <c r="CH508" s="206"/>
      <c r="CI508" s="204"/>
      <c r="CJ508" s="204"/>
      <c r="CK508" s="204"/>
      <c r="CL508" s="204"/>
      <c r="CM508" s="204"/>
      <c r="CN508" s="206"/>
      <c r="CO508" s="204"/>
      <c r="CP508" s="204"/>
      <c r="CQ508" s="204"/>
      <c r="CR508" s="207"/>
      <c r="CS508" s="207"/>
      <c r="CT508" s="208"/>
      <c r="CU508" s="209"/>
      <c r="CV508" s="208"/>
      <c r="CW508" s="207"/>
      <c r="CX508" s="207"/>
      <c r="CY508" s="207"/>
    </row>
    <row r="509" spans="3:103">
      <c r="C509" s="192"/>
      <c r="D509" s="192"/>
      <c r="E509" s="192"/>
      <c r="F509" s="192"/>
      <c r="G509" s="193"/>
      <c r="H509" s="192"/>
      <c r="I509" s="192"/>
      <c r="J509" s="194"/>
      <c r="K509" s="195"/>
      <c r="L509" s="195"/>
      <c r="M509" s="196"/>
      <c r="N509" s="197"/>
      <c r="O509" s="196"/>
      <c r="P509" s="198"/>
      <c r="Q509" s="198"/>
      <c r="R509" s="199"/>
      <c r="S509" s="199"/>
      <c r="T509" s="198"/>
      <c r="U509" s="199"/>
      <c r="V509" s="199"/>
      <c r="W509" s="199"/>
      <c r="X509" s="198"/>
      <c r="Y509" s="200"/>
      <c r="Z509" s="198"/>
      <c r="AA509" s="198"/>
      <c r="AB509" s="199"/>
      <c r="AC509" s="199"/>
      <c r="AD509" s="201"/>
      <c r="AE509" s="202"/>
      <c r="AF509" s="202"/>
      <c r="AG509" s="203"/>
      <c r="AH509" s="203"/>
      <c r="AI509" s="203"/>
      <c r="AJ509" s="203"/>
      <c r="AK509" s="203"/>
      <c r="AL509" s="203"/>
      <c r="AM509" s="203"/>
      <c r="AN509" s="203"/>
      <c r="AO509" s="203"/>
      <c r="AP509" s="203"/>
      <c r="AQ509" s="203"/>
      <c r="AR509" s="203"/>
      <c r="AS509" s="203"/>
      <c r="AT509" s="203"/>
      <c r="AU509" s="203"/>
      <c r="AV509" s="203"/>
      <c r="AW509" s="203"/>
      <c r="AX509" s="203"/>
      <c r="AY509" s="203"/>
      <c r="AZ509" s="203"/>
      <c r="BA509" s="203"/>
      <c r="BB509" s="204"/>
      <c r="BC509" s="204"/>
      <c r="BD509" s="204"/>
      <c r="BE509" s="204"/>
      <c r="BF509" s="204"/>
      <c r="BG509" s="204"/>
      <c r="BH509" s="204"/>
      <c r="BI509" s="204"/>
      <c r="BJ509" s="204"/>
      <c r="BK509" s="204"/>
      <c r="BL509" s="204"/>
      <c r="BM509" s="204"/>
      <c r="BN509" s="204"/>
      <c r="BO509" s="204"/>
      <c r="BP509" s="204"/>
      <c r="BQ509" s="204"/>
      <c r="BR509" s="204"/>
      <c r="BS509" s="204"/>
      <c r="BT509" s="204"/>
      <c r="BU509" s="204"/>
      <c r="BV509" s="205"/>
      <c r="BW509" s="205"/>
      <c r="BX509" s="205"/>
      <c r="BY509" s="204"/>
      <c r="BZ509" s="204"/>
      <c r="CA509" s="204"/>
      <c r="CB509" s="205"/>
      <c r="CC509" s="204"/>
      <c r="CD509" s="205"/>
      <c r="CE509" s="204"/>
      <c r="CF509" s="204"/>
      <c r="CG509" s="204"/>
      <c r="CH509" s="206"/>
      <c r="CI509" s="204"/>
      <c r="CJ509" s="204"/>
      <c r="CK509" s="204"/>
      <c r="CL509" s="204"/>
      <c r="CM509" s="204"/>
      <c r="CN509" s="206"/>
      <c r="CO509" s="204"/>
      <c r="CP509" s="204"/>
      <c r="CQ509" s="204"/>
      <c r="CR509" s="207"/>
      <c r="CS509" s="207"/>
      <c r="CT509" s="208"/>
      <c r="CU509" s="209"/>
      <c r="CV509" s="208"/>
      <c r="CW509" s="207"/>
      <c r="CX509" s="207"/>
      <c r="CY509" s="207"/>
    </row>
    <row r="510" spans="3:103">
      <c r="C510" s="192"/>
      <c r="D510" s="192"/>
      <c r="E510" s="192"/>
      <c r="F510" s="192"/>
      <c r="G510" s="193"/>
      <c r="H510" s="192"/>
      <c r="I510" s="192"/>
      <c r="J510" s="194"/>
      <c r="K510" s="195"/>
      <c r="L510" s="195"/>
      <c r="M510" s="196"/>
      <c r="N510" s="197"/>
      <c r="O510" s="196"/>
      <c r="P510" s="198"/>
      <c r="Q510" s="198"/>
      <c r="R510" s="199"/>
      <c r="S510" s="199"/>
      <c r="T510" s="198"/>
      <c r="U510" s="199"/>
      <c r="V510" s="199"/>
      <c r="W510" s="199"/>
      <c r="X510" s="198"/>
      <c r="Y510" s="200"/>
      <c r="Z510" s="198"/>
      <c r="AA510" s="198"/>
      <c r="AB510" s="199"/>
      <c r="AC510" s="199"/>
      <c r="AD510" s="201"/>
      <c r="AE510" s="202"/>
      <c r="AF510" s="202"/>
      <c r="AG510" s="203"/>
      <c r="AH510" s="203"/>
      <c r="AI510" s="203"/>
      <c r="AJ510" s="203"/>
      <c r="AK510" s="203"/>
      <c r="AL510" s="203"/>
      <c r="AM510" s="203"/>
      <c r="AN510" s="203"/>
      <c r="AO510" s="203"/>
      <c r="AP510" s="203"/>
      <c r="AQ510" s="203"/>
      <c r="AR510" s="203"/>
      <c r="AS510" s="203"/>
      <c r="AT510" s="203"/>
      <c r="AU510" s="203"/>
      <c r="AV510" s="203"/>
      <c r="AW510" s="203"/>
      <c r="AX510" s="203"/>
      <c r="AY510" s="203"/>
      <c r="AZ510" s="203"/>
      <c r="BA510" s="203"/>
      <c r="BB510" s="204"/>
      <c r="BC510" s="204"/>
      <c r="BD510" s="204"/>
      <c r="BE510" s="204"/>
      <c r="BF510" s="204"/>
      <c r="BG510" s="204"/>
      <c r="BH510" s="204"/>
      <c r="BI510" s="204"/>
      <c r="BJ510" s="204"/>
      <c r="BK510" s="204"/>
      <c r="BL510" s="204"/>
      <c r="BM510" s="204"/>
      <c r="BN510" s="204"/>
      <c r="BO510" s="204"/>
      <c r="BP510" s="204"/>
      <c r="BQ510" s="204"/>
      <c r="BR510" s="204"/>
      <c r="BS510" s="204"/>
      <c r="BT510" s="204"/>
      <c r="BU510" s="204"/>
      <c r="BV510" s="205"/>
      <c r="BW510" s="205"/>
      <c r="BX510" s="205"/>
      <c r="BY510" s="204"/>
      <c r="BZ510" s="204"/>
      <c r="CA510" s="204"/>
      <c r="CB510" s="205"/>
      <c r="CC510" s="204"/>
      <c r="CD510" s="205"/>
      <c r="CE510" s="204"/>
      <c r="CF510" s="204"/>
      <c r="CG510" s="204"/>
      <c r="CH510" s="206"/>
      <c r="CI510" s="204"/>
      <c r="CJ510" s="204"/>
      <c r="CK510" s="204"/>
      <c r="CL510" s="204"/>
      <c r="CM510" s="204"/>
      <c r="CN510" s="206"/>
      <c r="CO510" s="204"/>
      <c r="CP510" s="204"/>
      <c r="CQ510" s="204"/>
      <c r="CR510" s="207"/>
      <c r="CS510" s="207"/>
      <c r="CT510" s="208"/>
      <c r="CU510" s="209"/>
      <c r="CV510" s="208"/>
      <c r="CW510" s="207"/>
      <c r="CX510" s="207"/>
      <c r="CY510" s="207"/>
    </row>
    <row r="511" spans="3:103">
      <c r="C511" s="192"/>
      <c r="D511" s="192"/>
      <c r="E511" s="192"/>
      <c r="F511" s="192"/>
      <c r="G511" s="193"/>
      <c r="H511" s="192"/>
      <c r="I511" s="192"/>
      <c r="J511" s="194"/>
      <c r="K511" s="195"/>
      <c r="L511" s="195"/>
      <c r="M511" s="196"/>
      <c r="N511" s="197"/>
      <c r="O511" s="196"/>
      <c r="P511" s="198"/>
      <c r="Q511" s="198"/>
      <c r="R511" s="199"/>
      <c r="S511" s="199"/>
      <c r="T511" s="198"/>
      <c r="U511" s="199"/>
      <c r="V511" s="199"/>
      <c r="W511" s="199"/>
      <c r="X511" s="198"/>
      <c r="Y511" s="200"/>
      <c r="Z511" s="198"/>
      <c r="AA511" s="198"/>
      <c r="AB511" s="199"/>
      <c r="AC511" s="199"/>
      <c r="AD511" s="201"/>
      <c r="AE511" s="202"/>
      <c r="AF511" s="202"/>
      <c r="AG511" s="203"/>
      <c r="AH511" s="203"/>
      <c r="AI511" s="203"/>
      <c r="AJ511" s="203"/>
      <c r="AK511" s="203"/>
      <c r="AL511" s="203"/>
      <c r="AM511" s="203"/>
      <c r="AN511" s="203"/>
      <c r="AO511" s="203"/>
      <c r="AP511" s="203"/>
      <c r="AQ511" s="203"/>
      <c r="AR511" s="203"/>
      <c r="AS511" s="203"/>
      <c r="AT511" s="203"/>
      <c r="AU511" s="203"/>
      <c r="AV511" s="203"/>
      <c r="AW511" s="203"/>
      <c r="AX511" s="203"/>
      <c r="AY511" s="203"/>
      <c r="AZ511" s="203"/>
      <c r="BA511" s="203"/>
      <c r="BB511" s="204"/>
      <c r="BC511" s="204"/>
      <c r="BD511" s="204"/>
      <c r="BE511" s="204"/>
      <c r="BF511" s="204"/>
      <c r="BG511" s="204"/>
      <c r="BH511" s="204"/>
      <c r="BI511" s="204"/>
      <c r="BJ511" s="204"/>
      <c r="BK511" s="204"/>
      <c r="BL511" s="204"/>
      <c r="BM511" s="204"/>
      <c r="BN511" s="204"/>
      <c r="BO511" s="204"/>
      <c r="BP511" s="204"/>
      <c r="BQ511" s="204"/>
      <c r="BR511" s="204"/>
      <c r="BS511" s="204"/>
      <c r="BT511" s="204"/>
      <c r="BU511" s="204"/>
      <c r="BV511" s="205"/>
      <c r="BW511" s="205"/>
      <c r="BX511" s="205"/>
      <c r="BY511" s="204"/>
      <c r="BZ511" s="204"/>
      <c r="CA511" s="204"/>
      <c r="CB511" s="205"/>
      <c r="CC511" s="204"/>
      <c r="CD511" s="205"/>
      <c r="CE511" s="204"/>
      <c r="CF511" s="204"/>
      <c r="CG511" s="204"/>
      <c r="CH511" s="206"/>
      <c r="CI511" s="204"/>
      <c r="CJ511" s="204"/>
      <c r="CK511" s="204"/>
      <c r="CL511" s="204"/>
      <c r="CM511" s="204"/>
      <c r="CN511" s="206"/>
      <c r="CO511" s="204"/>
      <c r="CP511" s="204"/>
      <c r="CQ511" s="204"/>
      <c r="CR511" s="207"/>
      <c r="CS511" s="207"/>
      <c r="CT511" s="208"/>
      <c r="CU511" s="209"/>
      <c r="CV511" s="208"/>
      <c r="CW511" s="207"/>
      <c r="CX511" s="207"/>
      <c r="CY511" s="207"/>
    </row>
    <row r="512" spans="3:103">
      <c r="C512" s="192"/>
      <c r="D512" s="192"/>
      <c r="E512" s="192"/>
      <c r="F512" s="192"/>
      <c r="G512" s="193"/>
      <c r="H512" s="192"/>
      <c r="I512" s="192"/>
      <c r="J512" s="194"/>
      <c r="K512" s="195"/>
      <c r="L512" s="195"/>
      <c r="M512" s="196"/>
      <c r="N512" s="197"/>
      <c r="O512" s="196"/>
      <c r="P512" s="198"/>
      <c r="Q512" s="198"/>
      <c r="R512" s="199"/>
      <c r="S512" s="199"/>
      <c r="T512" s="198"/>
      <c r="U512" s="199"/>
      <c r="V512" s="199"/>
      <c r="W512" s="199"/>
      <c r="X512" s="198"/>
      <c r="Y512" s="200"/>
      <c r="Z512" s="198"/>
      <c r="AA512" s="198"/>
      <c r="AB512" s="199"/>
      <c r="AC512" s="199"/>
      <c r="AD512" s="201"/>
      <c r="AE512" s="202"/>
      <c r="AF512" s="202"/>
      <c r="AG512" s="203"/>
      <c r="AH512" s="203"/>
      <c r="AI512" s="203"/>
      <c r="AJ512" s="203"/>
      <c r="AK512" s="203"/>
      <c r="AL512" s="203"/>
      <c r="AM512" s="203"/>
      <c r="AN512" s="203"/>
      <c r="AO512" s="203"/>
      <c r="AP512" s="203"/>
      <c r="AQ512" s="203"/>
      <c r="AR512" s="203"/>
      <c r="AS512" s="203"/>
      <c r="AT512" s="203"/>
      <c r="AU512" s="203"/>
      <c r="AV512" s="203"/>
      <c r="AW512" s="203"/>
      <c r="AX512" s="203"/>
      <c r="AY512" s="203"/>
      <c r="AZ512" s="203"/>
      <c r="BA512" s="203"/>
      <c r="BB512" s="204"/>
      <c r="BC512" s="204"/>
      <c r="BD512" s="204"/>
      <c r="BE512" s="204"/>
      <c r="BF512" s="204"/>
      <c r="BG512" s="204"/>
      <c r="BH512" s="204"/>
      <c r="BI512" s="204"/>
      <c r="BJ512" s="204"/>
      <c r="BK512" s="204"/>
      <c r="BL512" s="204"/>
      <c r="BM512" s="204"/>
      <c r="BN512" s="204"/>
      <c r="BO512" s="204"/>
      <c r="BP512" s="204"/>
      <c r="BQ512" s="204"/>
      <c r="BR512" s="204"/>
      <c r="BS512" s="204"/>
      <c r="BT512" s="204"/>
      <c r="BU512" s="204"/>
      <c r="BV512" s="205"/>
      <c r="BW512" s="205"/>
      <c r="BX512" s="205"/>
      <c r="BY512" s="204"/>
      <c r="BZ512" s="204"/>
      <c r="CA512" s="204"/>
      <c r="CB512" s="205"/>
      <c r="CC512" s="204"/>
      <c r="CD512" s="205"/>
      <c r="CE512" s="204"/>
      <c r="CF512" s="204"/>
      <c r="CG512" s="204"/>
      <c r="CH512" s="206"/>
      <c r="CI512" s="204"/>
      <c r="CJ512" s="204"/>
      <c r="CK512" s="204"/>
      <c r="CL512" s="204"/>
      <c r="CM512" s="204"/>
      <c r="CN512" s="206"/>
      <c r="CO512" s="204"/>
      <c r="CP512" s="204"/>
      <c r="CQ512" s="204"/>
      <c r="CR512" s="207"/>
      <c r="CS512" s="207"/>
      <c r="CT512" s="208"/>
      <c r="CU512" s="209"/>
      <c r="CV512" s="208"/>
      <c r="CW512" s="207"/>
      <c r="CX512" s="207"/>
      <c r="CY512" s="207"/>
    </row>
    <row r="513" spans="3:103">
      <c r="C513" s="192"/>
      <c r="D513" s="192"/>
      <c r="E513" s="192"/>
      <c r="F513" s="192"/>
      <c r="G513" s="193"/>
      <c r="H513" s="192"/>
      <c r="I513" s="192"/>
      <c r="J513" s="194"/>
      <c r="K513" s="195"/>
      <c r="L513" s="195"/>
      <c r="M513" s="196"/>
      <c r="N513" s="197"/>
      <c r="O513" s="196"/>
      <c r="P513" s="198"/>
      <c r="Q513" s="198"/>
      <c r="R513" s="199"/>
      <c r="S513" s="199"/>
      <c r="T513" s="198"/>
      <c r="U513" s="199"/>
      <c r="V513" s="199"/>
      <c r="W513" s="199"/>
      <c r="X513" s="198"/>
      <c r="Y513" s="200"/>
      <c r="Z513" s="198"/>
      <c r="AA513" s="198"/>
      <c r="AB513" s="199"/>
      <c r="AC513" s="199"/>
      <c r="AD513" s="201"/>
      <c r="AE513" s="202"/>
      <c r="AF513" s="202"/>
      <c r="AG513" s="203"/>
      <c r="AH513" s="203"/>
      <c r="AI513" s="203"/>
      <c r="AJ513" s="203"/>
      <c r="AK513" s="203"/>
      <c r="AL513" s="203"/>
      <c r="AM513" s="203"/>
      <c r="AN513" s="203"/>
      <c r="AO513" s="203"/>
      <c r="AP513" s="203"/>
      <c r="AQ513" s="203"/>
      <c r="AR513" s="203"/>
      <c r="AS513" s="203"/>
      <c r="AT513" s="203"/>
      <c r="AU513" s="203"/>
      <c r="AV513" s="203"/>
      <c r="AW513" s="203"/>
      <c r="AX513" s="203"/>
      <c r="AY513" s="203"/>
      <c r="AZ513" s="203"/>
      <c r="BA513" s="203"/>
      <c r="BB513" s="204"/>
      <c r="BC513" s="204"/>
      <c r="BD513" s="204"/>
      <c r="BE513" s="204"/>
      <c r="BF513" s="204"/>
      <c r="BG513" s="204"/>
      <c r="BH513" s="204"/>
      <c r="BI513" s="204"/>
      <c r="BJ513" s="204"/>
      <c r="BK513" s="204"/>
      <c r="BL513" s="204"/>
      <c r="BM513" s="204"/>
      <c r="BN513" s="204"/>
      <c r="BO513" s="204"/>
      <c r="BP513" s="204"/>
      <c r="BQ513" s="204"/>
      <c r="BR513" s="204"/>
      <c r="BS513" s="204"/>
      <c r="BT513" s="204"/>
      <c r="BU513" s="204"/>
      <c r="BV513" s="205"/>
      <c r="BW513" s="205"/>
      <c r="BX513" s="205"/>
      <c r="BY513" s="204"/>
      <c r="BZ513" s="204"/>
      <c r="CA513" s="204"/>
      <c r="CB513" s="205"/>
      <c r="CC513" s="204"/>
      <c r="CD513" s="205"/>
      <c r="CE513" s="204"/>
      <c r="CF513" s="204"/>
      <c r="CG513" s="204"/>
      <c r="CH513" s="206"/>
      <c r="CI513" s="204"/>
      <c r="CJ513" s="204"/>
      <c r="CK513" s="204"/>
      <c r="CL513" s="204"/>
      <c r="CM513" s="204"/>
      <c r="CN513" s="206"/>
      <c r="CO513" s="204"/>
      <c r="CP513" s="204"/>
      <c r="CQ513" s="204"/>
      <c r="CR513" s="207"/>
      <c r="CS513" s="207"/>
      <c r="CT513" s="208"/>
      <c r="CU513" s="209"/>
      <c r="CV513" s="208"/>
      <c r="CW513" s="207"/>
      <c r="CX513" s="207"/>
      <c r="CY513" s="207"/>
    </row>
    <row r="514" spans="3:103">
      <c r="C514" s="192"/>
      <c r="D514" s="192"/>
      <c r="E514" s="192"/>
      <c r="F514" s="192"/>
      <c r="G514" s="193"/>
      <c r="H514" s="192"/>
      <c r="I514" s="192"/>
      <c r="J514" s="194"/>
      <c r="K514" s="195"/>
      <c r="L514" s="195"/>
      <c r="M514" s="196"/>
      <c r="N514" s="197"/>
      <c r="O514" s="196"/>
      <c r="P514" s="198"/>
      <c r="Q514" s="198"/>
      <c r="R514" s="199"/>
      <c r="S514" s="199"/>
      <c r="T514" s="198"/>
      <c r="U514" s="199"/>
      <c r="V514" s="199"/>
      <c r="W514" s="199"/>
      <c r="X514" s="198"/>
      <c r="Y514" s="200"/>
      <c r="Z514" s="198"/>
      <c r="AA514" s="198"/>
      <c r="AB514" s="199"/>
      <c r="AC514" s="199"/>
      <c r="AD514" s="201"/>
      <c r="AE514" s="202"/>
      <c r="AF514" s="202"/>
      <c r="AG514" s="203"/>
      <c r="AH514" s="203"/>
      <c r="AI514" s="203"/>
      <c r="AJ514" s="203"/>
      <c r="AK514" s="203"/>
      <c r="AL514" s="203"/>
      <c r="AM514" s="203"/>
      <c r="AN514" s="203"/>
      <c r="AO514" s="203"/>
      <c r="AP514" s="203"/>
      <c r="AQ514" s="203"/>
      <c r="AR514" s="203"/>
      <c r="AS514" s="203"/>
      <c r="AT514" s="203"/>
      <c r="AU514" s="203"/>
      <c r="AV514" s="203"/>
      <c r="AW514" s="203"/>
      <c r="AX514" s="203"/>
      <c r="AY514" s="203"/>
      <c r="AZ514" s="203"/>
      <c r="BA514" s="203"/>
      <c r="BB514" s="204"/>
      <c r="BC514" s="204"/>
      <c r="BD514" s="204"/>
      <c r="BE514" s="204"/>
      <c r="BF514" s="204"/>
      <c r="BG514" s="204"/>
      <c r="BH514" s="204"/>
      <c r="BI514" s="204"/>
      <c r="BJ514" s="204"/>
      <c r="BK514" s="204"/>
      <c r="BL514" s="204"/>
      <c r="BM514" s="204"/>
      <c r="BN514" s="204"/>
      <c r="BO514" s="204"/>
      <c r="BP514" s="204"/>
      <c r="BQ514" s="204"/>
      <c r="BR514" s="204"/>
      <c r="BS514" s="204"/>
      <c r="BT514" s="204"/>
      <c r="BU514" s="204"/>
      <c r="BV514" s="205"/>
      <c r="BW514" s="205"/>
      <c r="BX514" s="205"/>
      <c r="BY514" s="204"/>
      <c r="BZ514" s="204"/>
      <c r="CA514" s="204"/>
      <c r="CB514" s="205"/>
      <c r="CC514" s="204"/>
      <c r="CD514" s="205"/>
      <c r="CE514" s="204"/>
      <c r="CF514" s="204"/>
      <c r="CG514" s="204"/>
      <c r="CH514" s="206"/>
      <c r="CI514" s="204"/>
      <c r="CJ514" s="204"/>
      <c r="CK514" s="204"/>
      <c r="CL514" s="204"/>
      <c r="CM514" s="204"/>
      <c r="CN514" s="206"/>
      <c r="CO514" s="204"/>
      <c r="CP514" s="204"/>
      <c r="CQ514" s="204"/>
      <c r="CR514" s="207"/>
      <c r="CS514" s="207"/>
      <c r="CT514" s="208"/>
      <c r="CU514" s="209"/>
      <c r="CV514" s="208"/>
      <c r="CW514" s="207"/>
      <c r="CX514" s="207"/>
      <c r="CY514" s="207"/>
    </row>
    <row r="515" spans="3:103">
      <c r="C515" s="192"/>
      <c r="D515" s="192"/>
      <c r="E515" s="192"/>
      <c r="F515" s="192"/>
      <c r="G515" s="193"/>
      <c r="H515" s="192"/>
      <c r="I515" s="192"/>
      <c r="J515" s="194"/>
      <c r="K515" s="195"/>
      <c r="L515" s="195"/>
      <c r="M515" s="196"/>
      <c r="N515" s="197"/>
      <c r="O515" s="196"/>
      <c r="P515" s="198"/>
      <c r="Q515" s="198"/>
      <c r="R515" s="199"/>
      <c r="S515" s="199"/>
      <c r="T515" s="198"/>
      <c r="U515" s="199"/>
      <c r="V515" s="199"/>
      <c r="W515" s="199"/>
      <c r="X515" s="198"/>
      <c r="Y515" s="200"/>
      <c r="Z515" s="198"/>
      <c r="AA515" s="198"/>
      <c r="AB515" s="199"/>
      <c r="AC515" s="199"/>
      <c r="AD515" s="201"/>
      <c r="AE515" s="202"/>
      <c r="AF515" s="202"/>
      <c r="AG515" s="203"/>
      <c r="AH515" s="203"/>
      <c r="AI515" s="203"/>
      <c r="AJ515" s="203"/>
      <c r="AK515" s="203"/>
      <c r="AL515" s="203"/>
      <c r="AM515" s="203"/>
      <c r="AN515" s="203"/>
      <c r="AO515" s="203"/>
      <c r="AP515" s="203"/>
      <c r="AQ515" s="203"/>
      <c r="AR515" s="203"/>
      <c r="AS515" s="203"/>
      <c r="AT515" s="203"/>
      <c r="AU515" s="203"/>
      <c r="AV515" s="203"/>
      <c r="AW515" s="203"/>
      <c r="AX515" s="203"/>
      <c r="AY515" s="203"/>
      <c r="AZ515" s="203"/>
      <c r="BA515" s="203"/>
      <c r="BB515" s="204"/>
      <c r="BC515" s="204"/>
      <c r="BD515" s="204"/>
      <c r="BE515" s="204"/>
      <c r="BF515" s="204"/>
      <c r="BG515" s="204"/>
      <c r="BH515" s="204"/>
      <c r="BI515" s="204"/>
      <c r="BJ515" s="204"/>
      <c r="BK515" s="204"/>
      <c r="BL515" s="204"/>
      <c r="BM515" s="204"/>
      <c r="BN515" s="204"/>
      <c r="BO515" s="204"/>
      <c r="BP515" s="204"/>
      <c r="BQ515" s="204"/>
      <c r="BR515" s="204"/>
      <c r="BS515" s="204"/>
      <c r="BT515" s="204"/>
      <c r="BU515" s="204"/>
      <c r="BV515" s="205"/>
      <c r="BW515" s="205"/>
      <c r="BX515" s="205"/>
      <c r="BY515" s="204"/>
      <c r="BZ515" s="204"/>
      <c r="CA515" s="204"/>
      <c r="CB515" s="205"/>
      <c r="CC515" s="204"/>
      <c r="CD515" s="205"/>
      <c r="CE515" s="204"/>
      <c r="CF515" s="204"/>
      <c r="CG515" s="204"/>
      <c r="CH515" s="206"/>
      <c r="CI515" s="204"/>
      <c r="CJ515" s="204"/>
      <c r="CK515" s="204"/>
      <c r="CL515" s="204"/>
      <c r="CM515" s="204"/>
      <c r="CN515" s="206"/>
      <c r="CO515" s="204"/>
      <c r="CP515" s="204"/>
      <c r="CQ515" s="204"/>
      <c r="CR515" s="207"/>
      <c r="CS515" s="207"/>
      <c r="CT515" s="208"/>
      <c r="CU515" s="209"/>
      <c r="CV515" s="208"/>
      <c r="CW515" s="207"/>
      <c r="CX515" s="207"/>
      <c r="CY515" s="207"/>
    </row>
    <row r="516" spans="3:103">
      <c r="C516" s="192"/>
      <c r="D516" s="192"/>
      <c r="E516" s="192"/>
      <c r="F516" s="192"/>
      <c r="G516" s="193"/>
      <c r="H516" s="192"/>
      <c r="I516" s="192"/>
      <c r="J516" s="194"/>
      <c r="K516" s="195"/>
      <c r="L516" s="195"/>
      <c r="M516" s="196"/>
      <c r="N516" s="197"/>
      <c r="O516" s="196"/>
      <c r="P516" s="198"/>
      <c r="Q516" s="198"/>
      <c r="R516" s="199"/>
      <c r="S516" s="199"/>
      <c r="T516" s="198"/>
      <c r="U516" s="199"/>
      <c r="V516" s="199"/>
      <c r="W516" s="199"/>
      <c r="X516" s="198"/>
      <c r="Y516" s="200"/>
      <c r="Z516" s="198"/>
      <c r="AA516" s="198"/>
      <c r="AB516" s="199"/>
      <c r="AC516" s="199"/>
      <c r="AD516" s="201"/>
      <c r="AE516" s="202"/>
      <c r="AF516" s="202"/>
      <c r="AG516" s="203"/>
      <c r="AH516" s="203"/>
      <c r="AI516" s="203"/>
      <c r="AJ516" s="203"/>
      <c r="AK516" s="203"/>
      <c r="AL516" s="203"/>
      <c r="AM516" s="203"/>
      <c r="AN516" s="203"/>
      <c r="AO516" s="203"/>
      <c r="AP516" s="203"/>
      <c r="AQ516" s="203"/>
      <c r="AR516" s="203"/>
      <c r="AS516" s="203"/>
      <c r="AT516" s="203"/>
      <c r="AU516" s="203"/>
      <c r="AV516" s="203"/>
      <c r="AW516" s="203"/>
      <c r="AX516" s="203"/>
      <c r="AY516" s="203"/>
      <c r="AZ516" s="203"/>
      <c r="BA516" s="203"/>
      <c r="BB516" s="204"/>
      <c r="BC516" s="204"/>
      <c r="BD516" s="204"/>
      <c r="BE516" s="204"/>
      <c r="BF516" s="204"/>
      <c r="BG516" s="204"/>
      <c r="BH516" s="204"/>
      <c r="BI516" s="204"/>
      <c r="BJ516" s="204"/>
      <c r="BK516" s="204"/>
      <c r="BL516" s="204"/>
      <c r="BM516" s="204"/>
      <c r="BN516" s="204"/>
      <c r="BO516" s="204"/>
      <c r="BP516" s="204"/>
      <c r="BQ516" s="204"/>
      <c r="BR516" s="204"/>
      <c r="BS516" s="204"/>
      <c r="BT516" s="204"/>
      <c r="BU516" s="204"/>
      <c r="BV516" s="205"/>
      <c r="BW516" s="205"/>
      <c r="BX516" s="205"/>
      <c r="BY516" s="204"/>
      <c r="BZ516" s="204"/>
      <c r="CA516" s="204"/>
      <c r="CB516" s="205"/>
      <c r="CC516" s="204"/>
      <c r="CD516" s="205"/>
      <c r="CE516" s="204"/>
      <c r="CF516" s="204"/>
      <c r="CG516" s="204"/>
      <c r="CH516" s="206"/>
      <c r="CI516" s="204"/>
      <c r="CJ516" s="204"/>
      <c r="CK516" s="204"/>
      <c r="CL516" s="204"/>
      <c r="CM516" s="204"/>
      <c r="CN516" s="206"/>
      <c r="CO516" s="204"/>
      <c r="CP516" s="204"/>
      <c r="CQ516" s="204"/>
      <c r="CR516" s="207"/>
      <c r="CS516" s="207"/>
      <c r="CT516" s="208"/>
      <c r="CU516" s="209"/>
      <c r="CV516" s="208"/>
      <c r="CW516" s="207"/>
      <c r="CX516" s="207"/>
      <c r="CY516" s="207"/>
    </row>
    <row r="517" spans="3:103">
      <c r="C517" s="192"/>
      <c r="D517" s="192"/>
      <c r="E517" s="192"/>
      <c r="F517" s="192"/>
      <c r="G517" s="193"/>
      <c r="H517" s="192"/>
      <c r="I517" s="192"/>
      <c r="J517" s="194"/>
      <c r="K517" s="195"/>
      <c r="L517" s="195"/>
      <c r="M517" s="196"/>
      <c r="N517" s="197"/>
      <c r="O517" s="196"/>
      <c r="P517" s="198"/>
      <c r="Q517" s="198"/>
      <c r="R517" s="199"/>
      <c r="S517" s="199"/>
      <c r="T517" s="198"/>
      <c r="U517" s="199"/>
      <c r="V517" s="199"/>
      <c r="W517" s="199"/>
      <c r="X517" s="198"/>
      <c r="Y517" s="200"/>
      <c r="Z517" s="198"/>
      <c r="AA517" s="198"/>
      <c r="AB517" s="199"/>
      <c r="AC517" s="199"/>
      <c r="AD517" s="201"/>
      <c r="AE517" s="202"/>
      <c r="AF517" s="202"/>
      <c r="AG517" s="203"/>
      <c r="AH517" s="203"/>
      <c r="AI517" s="203"/>
      <c r="AJ517" s="203"/>
      <c r="AK517" s="203"/>
      <c r="AL517" s="203"/>
      <c r="AM517" s="203"/>
      <c r="AN517" s="203"/>
      <c r="AO517" s="203"/>
      <c r="AP517" s="203"/>
      <c r="AQ517" s="203"/>
      <c r="AR517" s="203"/>
      <c r="AS517" s="203"/>
      <c r="AT517" s="203"/>
      <c r="AU517" s="203"/>
      <c r="AV517" s="203"/>
      <c r="AW517" s="203"/>
      <c r="AX517" s="203"/>
      <c r="AY517" s="203"/>
      <c r="AZ517" s="203"/>
      <c r="BA517" s="203"/>
      <c r="BB517" s="204"/>
      <c r="BC517" s="204"/>
      <c r="BD517" s="204"/>
      <c r="BE517" s="204"/>
      <c r="BF517" s="204"/>
      <c r="BG517" s="204"/>
      <c r="BH517" s="204"/>
      <c r="BI517" s="204"/>
      <c r="BJ517" s="204"/>
      <c r="BK517" s="204"/>
      <c r="BL517" s="204"/>
      <c r="BM517" s="204"/>
      <c r="BN517" s="204"/>
      <c r="BO517" s="204"/>
      <c r="BP517" s="204"/>
      <c r="BQ517" s="204"/>
      <c r="BR517" s="204"/>
      <c r="BS517" s="204"/>
      <c r="BT517" s="204"/>
      <c r="BU517" s="204"/>
      <c r="BV517" s="205"/>
      <c r="BW517" s="205"/>
      <c r="BX517" s="205"/>
      <c r="BY517" s="204"/>
      <c r="BZ517" s="204"/>
      <c r="CA517" s="204"/>
      <c r="CB517" s="205"/>
      <c r="CC517" s="204"/>
      <c r="CD517" s="205"/>
      <c r="CE517" s="204"/>
      <c r="CF517" s="204"/>
      <c r="CG517" s="204"/>
      <c r="CH517" s="206"/>
      <c r="CI517" s="204"/>
      <c r="CJ517" s="204"/>
      <c r="CK517" s="204"/>
      <c r="CL517" s="204"/>
      <c r="CM517" s="204"/>
      <c r="CN517" s="206"/>
      <c r="CO517" s="204"/>
      <c r="CP517" s="204"/>
      <c r="CQ517" s="204"/>
      <c r="CR517" s="207"/>
      <c r="CS517" s="207"/>
      <c r="CT517" s="208"/>
      <c r="CU517" s="209"/>
      <c r="CV517" s="208"/>
      <c r="CW517" s="207"/>
      <c r="CX517" s="207"/>
      <c r="CY517" s="207"/>
    </row>
    <row r="518" spans="3:103">
      <c r="C518" s="192"/>
      <c r="D518" s="192"/>
      <c r="E518" s="192"/>
      <c r="F518" s="192"/>
      <c r="G518" s="193"/>
      <c r="H518" s="192"/>
      <c r="I518" s="192"/>
      <c r="J518" s="194"/>
      <c r="K518" s="195"/>
      <c r="L518" s="195"/>
      <c r="M518" s="196"/>
      <c r="N518" s="197"/>
      <c r="O518" s="196"/>
      <c r="P518" s="198"/>
      <c r="Q518" s="198"/>
      <c r="R518" s="199"/>
      <c r="S518" s="199"/>
      <c r="T518" s="198"/>
      <c r="U518" s="199"/>
      <c r="V518" s="199"/>
      <c r="W518" s="199"/>
      <c r="X518" s="198"/>
      <c r="Y518" s="200"/>
      <c r="Z518" s="198"/>
      <c r="AA518" s="198"/>
      <c r="AB518" s="199"/>
      <c r="AC518" s="199"/>
      <c r="AD518" s="201"/>
      <c r="AE518" s="202"/>
      <c r="AF518" s="202"/>
      <c r="AG518" s="203"/>
      <c r="AH518" s="203"/>
      <c r="AI518" s="203"/>
      <c r="AJ518" s="203"/>
      <c r="AK518" s="203"/>
      <c r="AL518" s="203"/>
      <c r="AM518" s="203"/>
      <c r="AN518" s="203"/>
      <c r="AO518" s="203"/>
      <c r="AP518" s="203"/>
      <c r="AQ518" s="203"/>
      <c r="AR518" s="203"/>
      <c r="AS518" s="203"/>
      <c r="AT518" s="203"/>
      <c r="AU518" s="203"/>
      <c r="AV518" s="203"/>
      <c r="AW518" s="203"/>
      <c r="AX518" s="203"/>
      <c r="AY518" s="203"/>
      <c r="AZ518" s="203"/>
      <c r="BA518" s="203"/>
      <c r="BB518" s="204"/>
      <c r="BC518" s="204"/>
      <c r="BD518" s="204"/>
      <c r="BE518" s="204"/>
      <c r="BF518" s="204"/>
      <c r="BG518" s="204"/>
      <c r="BH518" s="204"/>
      <c r="BI518" s="204"/>
      <c r="BJ518" s="204"/>
      <c r="BK518" s="204"/>
      <c r="BL518" s="204"/>
      <c r="BM518" s="204"/>
      <c r="BN518" s="204"/>
      <c r="BO518" s="204"/>
      <c r="BP518" s="204"/>
      <c r="BQ518" s="204"/>
      <c r="BR518" s="204"/>
      <c r="BS518" s="204"/>
      <c r="BT518" s="204"/>
      <c r="BU518" s="204"/>
      <c r="BV518" s="205"/>
      <c r="BW518" s="205"/>
      <c r="BX518" s="205"/>
      <c r="BY518" s="204"/>
      <c r="BZ518" s="204"/>
      <c r="CA518" s="204"/>
      <c r="CB518" s="205"/>
      <c r="CC518" s="204"/>
      <c r="CD518" s="205"/>
      <c r="CE518" s="204"/>
      <c r="CF518" s="204"/>
      <c r="CG518" s="204"/>
      <c r="CH518" s="206"/>
      <c r="CI518" s="204"/>
      <c r="CJ518" s="204"/>
      <c r="CK518" s="204"/>
      <c r="CL518" s="204"/>
      <c r="CM518" s="204"/>
      <c r="CN518" s="206"/>
      <c r="CO518" s="204"/>
      <c r="CP518" s="204"/>
      <c r="CQ518" s="204"/>
      <c r="CR518" s="207"/>
      <c r="CS518" s="207"/>
      <c r="CT518" s="208"/>
      <c r="CU518" s="209"/>
      <c r="CV518" s="208"/>
      <c r="CW518" s="207"/>
      <c r="CX518" s="207"/>
      <c r="CY518" s="207"/>
    </row>
    <row r="519" spans="3:103">
      <c r="C519" s="192"/>
      <c r="D519" s="192"/>
      <c r="E519" s="192"/>
      <c r="F519" s="192"/>
      <c r="G519" s="193"/>
      <c r="H519" s="192"/>
      <c r="I519" s="192"/>
      <c r="J519" s="194"/>
      <c r="K519" s="195"/>
      <c r="L519" s="195"/>
      <c r="M519" s="196"/>
      <c r="N519" s="197"/>
      <c r="O519" s="196"/>
      <c r="P519" s="198"/>
      <c r="Q519" s="198"/>
      <c r="R519" s="199"/>
      <c r="S519" s="199"/>
      <c r="T519" s="198"/>
      <c r="U519" s="199"/>
      <c r="V519" s="199"/>
      <c r="W519" s="199"/>
      <c r="X519" s="198"/>
      <c r="Y519" s="200"/>
      <c r="Z519" s="198"/>
      <c r="AA519" s="198"/>
      <c r="AB519" s="199"/>
      <c r="AC519" s="199"/>
      <c r="AD519" s="201"/>
      <c r="AE519" s="202"/>
      <c r="AF519" s="202"/>
      <c r="AG519" s="203"/>
      <c r="AH519" s="203"/>
      <c r="AI519" s="203"/>
      <c r="AJ519" s="203"/>
      <c r="AK519" s="203"/>
      <c r="AL519" s="203"/>
      <c r="AM519" s="203"/>
      <c r="AN519" s="203"/>
      <c r="AO519" s="203"/>
      <c r="AP519" s="203"/>
      <c r="AQ519" s="203"/>
      <c r="AR519" s="203"/>
      <c r="AS519" s="203"/>
      <c r="AT519" s="203"/>
      <c r="AU519" s="203"/>
      <c r="AV519" s="203"/>
      <c r="AW519" s="203"/>
      <c r="AX519" s="203"/>
      <c r="AY519" s="203"/>
      <c r="AZ519" s="203"/>
      <c r="BA519" s="203"/>
      <c r="BB519" s="204"/>
      <c r="BC519" s="204"/>
      <c r="BD519" s="204"/>
      <c r="BE519" s="204"/>
      <c r="BF519" s="204"/>
      <c r="BG519" s="204"/>
      <c r="BH519" s="204"/>
      <c r="BI519" s="204"/>
      <c r="BJ519" s="204"/>
      <c r="BK519" s="204"/>
      <c r="BL519" s="204"/>
      <c r="BM519" s="204"/>
      <c r="BN519" s="204"/>
      <c r="BO519" s="204"/>
      <c r="BP519" s="204"/>
      <c r="BQ519" s="204"/>
      <c r="BR519" s="204"/>
      <c r="BS519" s="204"/>
      <c r="BT519" s="204"/>
      <c r="BU519" s="204"/>
      <c r="BV519" s="205"/>
      <c r="BW519" s="205"/>
      <c r="BX519" s="205"/>
      <c r="BY519" s="204"/>
      <c r="BZ519" s="204"/>
      <c r="CA519" s="204"/>
      <c r="CB519" s="205"/>
      <c r="CC519" s="204"/>
      <c r="CD519" s="205"/>
      <c r="CE519" s="204"/>
      <c r="CF519" s="204"/>
      <c r="CG519" s="204"/>
      <c r="CH519" s="206"/>
      <c r="CI519" s="204"/>
      <c r="CJ519" s="204"/>
      <c r="CK519" s="204"/>
      <c r="CL519" s="204"/>
      <c r="CM519" s="204"/>
      <c r="CN519" s="206"/>
      <c r="CO519" s="204"/>
      <c r="CP519" s="204"/>
      <c r="CQ519" s="204"/>
      <c r="CR519" s="207"/>
      <c r="CS519" s="207"/>
      <c r="CT519" s="208"/>
      <c r="CU519" s="209"/>
      <c r="CV519" s="208"/>
      <c r="CW519" s="207"/>
      <c r="CX519" s="207"/>
      <c r="CY519" s="207"/>
    </row>
    <row r="520" spans="3:103">
      <c r="C520" s="192"/>
      <c r="D520" s="192"/>
      <c r="E520" s="192"/>
      <c r="F520" s="192"/>
      <c r="G520" s="193"/>
      <c r="H520" s="192"/>
      <c r="I520" s="192"/>
      <c r="J520" s="194"/>
      <c r="K520" s="195"/>
      <c r="L520" s="195"/>
      <c r="M520" s="196"/>
      <c r="N520" s="197"/>
      <c r="O520" s="196"/>
      <c r="P520" s="198"/>
      <c r="Q520" s="198"/>
      <c r="R520" s="199"/>
      <c r="S520" s="199"/>
      <c r="T520" s="198"/>
      <c r="U520" s="199"/>
      <c r="V520" s="199"/>
      <c r="W520" s="199"/>
      <c r="X520" s="198"/>
      <c r="Y520" s="200"/>
      <c r="Z520" s="198"/>
      <c r="AA520" s="198"/>
      <c r="AB520" s="199"/>
      <c r="AC520" s="199"/>
      <c r="AD520" s="201"/>
      <c r="AE520" s="202"/>
      <c r="AF520" s="202"/>
      <c r="AG520" s="203"/>
      <c r="AH520" s="203"/>
      <c r="AI520" s="203"/>
      <c r="AJ520" s="203"/>
      <c r="AK520" s="203"/>
      <c r="AL520" s="203"/>
      <c r="AM520" s="203"/>
      <c r="AN520" s="203"/>
      <c r="AO520" s="203"/>
      <c r="AP520" s="203"/>
      <c r="AQ520" s="203"/>
      <c r="AR520" s="203"/>
      <c r="AS520" s="203"/>
      <c r="AT520" s="203"/>
      <c r="AU520" s="203"/>
      <c r="AV520" s="203"/>
      <c r="AW520" s="203"/>
      <c r="AX520" s="203"/>
      <c r="AY520" s="203"/>
      <c r="AZ520" s="203"/>
      <c r="BA520" s="203"/>
      <c r="BB520" s="204"/>
      <c r="BC520" s="204"/>
      <c r="BD520" s="204"/>
      <c r="BE520" s="204"/>
      <c r="BF520" s="204"/>
      <c r="BG520" s="204"/>
      <c r="BH520" s="204"/>
      <c r="BI520" s="204"/>
      <c r="BJ520" s="204"/>
      <c r="BK520" s="204"/>
      <c r="BL520" s="204"/>
      <c r="BM520" s="204"/>
      <c r="BN520" s="204"/>
      <c r="BO520" s="204"/>
      <c r="BP520" s="204"/>
      <c r="BQ520" s="204"/>
      <c r="BR520" s="204"/>
      <c r="BS520" s="204"/>
      <c r="BT520" s="204"/>
      <c r="BU520" s="204"/>
      <c r="BV520" s="205"/>
      <c r="BW520" s="205"/>
      <c r="BX520" s="205"/>
      <c r="BY520" s="204"/>
      <c r="BZ520" s="204"/>
      <c r="CA520" s="204"/>
      <c r="CB520" s="205"/>
      <c r="CC520" s="204"/>
      <c r="CD520" s="205"/>
      <c r="CE520" s="204"/>
      <c r="CF520" s="204"/>
      <c r="CG520" s="204"/>
      <c r="CH520" s="206"/>
      <c r="CI520" s="204"/>
      <c r="CJ520" s="204"/>
      <c r="CK520" s="204"/>
      <c r="CL520" s="204"/>
      <c r="CM520" s="204"/>
      <c r="CN520" s="206"/>
      <c r="CO520" s="204"/>
      <c r="CP520" s="204"/>
      <c r="CQ520" s="204"/>
      <c r="CR520" s="207"/>
      <c r="CS520" s="207"/>
      <c r="CT520" s="208"/>
      <c r="CU520" s="209"/>
      <c r="CV520" s="208"/>
      <c r="CW520" s="207"/>
      <c r="CX520" s="207"/>
      <c r="CY520" s="207"/>
    </row>
    <row r="521" spans="3:103">
      <c r="C521" s="192"/>
      <c r="D521" s="192"/>
      <c r="E521" s="192"/>
      <c r="F521" s="192"/>
      <c r="G521" s="193"/>
      <c r="H521" s="192"/>
      <c r="I521" s="192"/>
      <c r="J521" s="194"/>
      <c r="K521" s="195"/>
      <c r="L521" s="195"/>
      <c r="M521" s="196"/>
      <c r="N521" s="197"/>
      <c r="O521" s="196"/>
      <c r="P521" s="198"/>
      <c r="Q521" s="198"/>
      <c r="R521" s="199"/>
      <c r="S521" s="199"/>
      <c r="T521" s="198"/>
      <c r="U521" s="199"/>
      <c r="V521" s="199"/>
      <c r="W521" s="199"/>
      <c r="X521" s="198"/>
      <c r="Y521" s="200"/>
      <c r="Z521" s="198"/>
      <c r="AA521" s="198"/>
      <c r="AB521" s="199"/>
      <c r="AC521" s="199"/>
      <c r="AD521" s="201"/>
      <c r="AE521" s="202"/>
      <c r="AF521" s="202"/>
      <c r="AG521" s="203"/>
      <c r="AH521" s="203"/>
      <c r="AI521" s="203"/>
      <c r="AJ521" s="203"/>
      <c r="AK521" s="203"/>
      <c r="AL521" s="203"/>
      <c r="AM521" s="203"/>
      <c r="AN521" s="203"/>
      <c r="AO521" s="203"/>
      <c r="AP521" s="203"/>
      <c r="AQ521" s="203"/>
      <c r="AR521" s="203"/>
      <c r="AS521" s="203"/>
      <c r="AT521" s="203"/>
      <c r="AU521" s="203"/>
      <c r="AV521" s="203"/>
      <c r="AW521" s="203"/>
      <c r="AX521" s="203"/>
      <c r="AY521" s="203"/>
      <c r="AZ521" s="203"/>
      <c r="BA521" s="203"/>
      <c r="BB521" s="204"/>
      <c r="BC521" s="204"/>
      <c r="BD521" s="204"/>
      <c r="BE521" s="204"/>
      <c r="BF521" s="204"/>
      <c r="BG521" s="204"/>
      <c r="BH521" s="204"/>
      <c r="BI521" s="204"/>
      <c r="BJ521" s="204"/>
      <c r="BK521" s="204"/>
      <c r="BL521" s="204"/>
      <c r="BM521" s="204"/>
      <c r="BN521" s="204"/>
      <c r="BO521" s="204"/>
      <c r="BP521" s="204"/>
      <c r="BQ521" s="204"/>
      <c r="BR521" s="204"/>
      <c r="BS521" s="204"/>
      <c r="BT521" s="204"/>
      <c r="BU521" s="204"/>
      <c r="BV521" s="205"/>
      <c r="BW521" s="205"/>
      <c r="BX521" s="205"/>
      <c r="BY521" s="204"/>
      <c r="BZ521" s="204"/>
      <c r="CA521" s="204"/>
      <c r="CB521" s="205"/>
      <c r="CC521" s="204"/>
      <c r="CD521" s="205"/>
      <c r="CE521" s="204"/>
      <c r="CF521" s="204"/>
      <c r="CG521" s="204"/>
      <c r="CH521" s="206"/>
      <c r="CI521" s="204"/>
      <c r="CJ521" s="204"/>
      <c r="CK521" s="204"/>
      <c r="CL521" s="204"/>
      <c r="CM521" s="204"/>
      <c r="CN521" s="206"/>
      <c r="CO521" s="204"/>
      <c r="CP521" s="204"/>
      <c r="CQ521" s="204"/>
      <c r="CR521" s="207"/>
      <c r="CS521" s="207"/>
      <c r="CT521" s="208"/>
      <c r="CU521" s="209"/>
      <c r="CV521" s="208"/>
      <c r="CW521" s="207"/>
      <c r="CX521" s="207"/>
      <c r="CY521" s="207"/>
    </row>
    <row r="522" spans="3:103">
      <c r="C522" s="192"/>
      <c r="D522" s="192"/>
      <c r="E522" s="192"/>
      <c r="F522" s="192"/>
      <c r="G522" s="193"/>
      <c r="H522" s="192"/>
      <c r="I522" s="192"/>
      <c r="J522" s="194"/>
      <c r="K522" s="195"/>
      <c r="L522" s="195"/>
      <c r="M522" s="196"/>
      <c r="N522" s="197"/>
      <c r="O522" s="196"/>
      <c r="P522" s="198"/>
      <c r="Q522" s="198"/>
      <c r="R522" s="199"/>
      <c r="S522" s="199"/>
      <c r="T522" s="198"/>
      <c r="U522" s="199"/>
      <c r="V522" s="199"/>
      <c r="W522" s="199"/>
      <c r="X522" s="198"/>
      <c r="Y522" s="200"/>
      <c r="Z522" s="198"/>
      <c r="AA522" s="198"/>
      <c r="AB522" s="199"/>
      <c r="AC522" s="199"/>
      <c r="AD522" s="201"/>
      <c r="AE522" s="202"/>
      <c r="AF522" s="202"/>
      <c r="AG522" s="203"/>
      <c r="AH522" s="203"/>
      <c r="AI522" s="203"/>
      <c r="AJ522" s="203"/>
      <c r="AK522" s="203"/>
      <c r="AL522" s="203"/>
      <c r="AM522" s="203"/>
      <c r="AN522" s="203"/>
      <c r="AO522" s="203"/>
      <c r="AP522" s="203"/>
      <c r="AQ522" s="203"/>
      <c r="AR522" s="203"/>
      <c r="AS522" s="203"/>
      <c r="AT522" s="203"/>
      <c r="AU522" s="203"/>
      <c r="AV522" s="203"/>
      <c r="AW522" s="203"/>
      <c r="AX522" s="203"/>
      <c r="AY522" s="203"/>
      <c r="AZ522" s="203"/>
      <c r="BA522" s="203"/>
      <c r="BB522" s="204"/>
      <c r="BC522" s="204"/>
      <c r="BD522" s="204"/>
      <c r="BE522" s="204"/>
      <c r="BF522" s="204"/>
      <c r="BG522" s="204"/>
      <c r="BH522" s="204"/>
      <c r="BI522" s="204"/>
      <c r="BJ522" s="204"/>
      <c r="BK522" s="204"/>
      <c r="BL522" s="204"/>
      <c r="BM522" s="204"/>
      <c r="BN522" s="204"/>
      <c r="BO522" s="204"/>
      <c r="BP522" s="204"/>
      <c r="BQ522" s="204"/>
      <c r="BR522" s="204"/>
      <c r="BS522" s="204"/>
      <c r="BT522" s="204"/>
      <c r="BU522" s="204"/>
      <c r="BV522" s="205"/>
      <c r="BW522" s="205"/>
      <c r="BX522" s="205"/>
      <c r="BY522" s="204"/>
      <c r="BZ522" s="204"/>
      <c r="CA522" s="204"/>
      <c r="CB522" s="205"/>
      <c r="CC522" s="204"/>
      <c r="CD522" s="205"/>
      <c r="CE522" s="204"/>
      <c r="CF522" s="204"/>
      <c r="CG522" s="204"/>
      <c r="CH522" s="206"/>
      <c r="CI522" s="204"/>
      <c r="CJ522" s="204"/>
      <c r="CK522" s="204"/>
      <c r="CL522" s="204"/>
      <c r="CM522" s="204"/>
      <c r="CN522" s="206"/>
      <c r="CO522" s="204"/>
      <c r="CP522" s="204"/>
      <c r="CQ522" s="204"/>
      <c r="CR522" s="207"/>
      <c r="CS522" s="207"/>
      <c r="CT522" s="208"/>
      <c r="CU522" s="209"/>
      <c r="CV522" s="208"/>
      <c r="CW522" s="207"/>
      <c r="CX522" s="207"/>
      <c r="CY522" s="207"/>
    </row>
    <row r="523" spans="3:103">
      <c r="C523" s="192"/>
      <c r="D523" s="192"/>
      <c r="E523" s="192"/>
      <c r="F523" s="192"/>
      <c r="G523" s="193"/>
      <c r="H523" s="192"/>
      <c r="I523" s="192"/>
      <c r="J523" s="194"/>
      <c r="K523" s="195"/>
      <c r="L523" s="195"/>
      <c r="M523" s="196"/>
      <c r="N523" s="197"/>
      <c r="O523" s="196"/>
      <c r="P523" s="198"/>
      <c r="Q523" s="198"/>
      <c r="R523" s="199"/>
      <c r="S523" s="199"/>
      <c r="T523" s="198"/>
      <c r="U523" s="199"/>
      <c r="V523" s="199"/>
      <c r="W523" s="199"/>
      <c r="X523" s="198"/>
      <c r="Y523" s="200"/>
      <c r="Z523" s="198"/>
      <c r="AA523" s="198"/>
      <c r="AB523" s="199"/>
      <c r="AC523" s="199"/>
      <c r="AD523" s="201"/>
      <c r="AE523" s="202"/>
      <c r="AF523" s="202"/>
      <c r="AG523" s="203"/>
      <c r="AH523" s="203"/>
      <c r="AI523" s="203"/>
      <c r="AJ523" s="203"/>
      <c r="AK523" s="203"/>
      <c r="AL523" s="203"/>
      <c r="AM523" s="203"/>
      <c r="AN523" s="203"/>
      <c r="AO523" s="203"/>
      <c r="AP523" s="203"/>
      <c r="AQ523" s="203"/>
      <c r="AR523" s="203"/>
      <c r="AS523" s="203"/>
      <c r="AT523" s="203"/>
      <c r="AU523" s="203"/>
      <c r="AV523" s="203"/>
      <c r="AW523" s="203"/>
      <c r="AX523" s="203"/>
      <c r="AY523" s="203"/>
      <c r="AZ523" s="203"/>
      <c r="BA523" s="203"/>
      <c r="BB523" s="204"/>
      <c r="BC523" s="204"/>
      <c r="BD523" s="204"/>
      <c r="BE523" s="204"/>
      <c r="BF523" s="204"/>
      <c r="BG523" s="204"/>
      <c r="BH523" s="204"/>
      <c r="BI523" s="204"/>
      <c r="BJ523" s="204"/>
      <c r="BK523" s="204"/>
      <c r="BL523" s="204"/>
      <c r="BM523" s="204"/>
      <c r="BN523" s="204"/>
      <c r="BO523" s="204"/>
      <c r="BP523" s="204"/>
      <c r="BQ523" s="204"/>
      <c r="BR523" s="204"/>
      <c r="BS523" s="204"/>
      <c r="BT523" s="204"/>
      <c r="BU523" s="204"/>
      <c r="BV523" s="205"/>
      <c r="BW523" s="205"/>
      <c r="BX523" s="205"/>
      <c r="BY523" s="204"/>
      <c r="BZ523" s="204"/>
      <c r="CA523" s="204"/>
      <c r="CB523" s="205"/>
      <c r="CC523" s="204"/>
      <c r="CD523" s="205"/>
      <c r="CE523" s="204"/>
      <c r="CF523" s="204"/>
      <c r="CG523" s="204"/>
      <c r="CH523" s="206"/>
      <c r="CI523" s="204"/>
      <c r="CJ523" s="204"/>
      <c r="CK523" s="204"/>
      <c r="CL523" s="204"/>
      <c r="CM523" s="204"/>
      <c r="CN523" s="206"/>
      <c r="CO523" s="204"/>
      <c r="CP523" s="204"/>
      <c r="CQ523" s="204"/>
      <c r="CR523" s="207"/>
      <c r="CS523" s="207"/>
      <c r="CT523" s="208"/>
      <c r="CU523" s="209"/>
      <c r="CV523" s="208"/>
      <c r="CW523" s="207"/>
      <c r="CX523" s="207"/>
      <c r="CY523" s="207"/>
    </row>
    <row r="524" spans="3:103">
      <c r="C524" s="192"/>
      <c r="D524" s="192"/>
      <c r="E524" s="192"/>
      <c r="F524" s="192"/>
      <c r="G524" s="193"/>
      <c r="H524" s="192"/>
      <c r="I524" s="192"/>
      <c r="J524" s="194"/>
      <c r="K524" s="195"/>
      <c r="L524" s="195"/>
      <c r="M524" s="196"/>
      <c r="N524" s="197"/>
      <c r="O524" s="196"/>
      <c r="P524" s="198"/>
      <c r="Q524" s="198"/>
      <c r="R524" s="199"/>
      <c r="S524" s="199"/>
      <c r="T524" s="198"/>
      <c r="U524" s="199"/>
      <c r="V524" s="199"/>
      <c r="W524" s="199"/>
      <c r="X524" s="198"/>
      <c r="Y524" s="200"/>
      <c r="Z524" s="198"/>
      <c r="AA524" s="198"/>
      <c r="AB524" s="199"/>
      <c r="AC524" s="199"/>
      <c r="AD524" s="201"/>
      <c r="AE524" s="202"/>
      <c r="AF524" s="202"/>
      <c r="AG524" s="203"/>
      <c r="AH524" s="203"/>
      <c r="AI524" s="203"/>
      <c r="AJ524" s="203"/>
      <c r="AK524" s="203"/>
      <c r="AL524" s="203"/>
      <c r="AM524" s="203"/>
      <c r="AN524" s="203"/>
      <c r="AO524" s="203"/>
      <c r="AP524" s="203"/>
      <c r="AQ524" s="203"/>
      <c r="AR524" s="203"/>
      <c r="AS524" s="203"/>
      <c r="AT524" s="203"/>
      <c r="AU524" s="203"/>
      <c r="AV524" s="203"/>
      <c r="AW524" s="203"/>
      <c r="AX524" s="203"/>
      <c r="AY524" s="203"/>
      <c r="AZ524" s="203"/>
      <c r="BA524" s="203"/>
      <c r="BB524" s="204"/>
      <c r="BC524" s="204"/>
      <c r="BD524" s="204"/>
      <c r="BE524" s="204"/>
      <c r="BF524" s="204"/>
      <c r="BG524" s="204"/>
      <c r="BH524" s="204"/>
      <c r="BI524" s="204"/>
      <c r="BJ524" s="204"/>
      <c r="BK524" s="204"/>
      <c r="BL524" s="204"/>
      <c r="BM524" s="204"/>
      <c r="BN524" s="204"/>
      <c r="BO524" s="204"/>
      <c r="BP524" s="204"/>
      <c r="BQ524" s="204"/>
      <c r="BR524" s="204"/>
      <c r="BS524" s="204"/>
      <c r="BT524" s="204"/>
      <c r="BU524" s="204"/>
      <c r="BV524" s="205"/>
      <c r="BW524" s="205"/>
      <c r="BX524" s="205"/>
      <c r="BY524" s="204"/>
      <c r="BZ524" s="204"/>
      <c r="CA524" s="204"/>
      <c r="CB524" s="205"/>
      <c r="CC524" s="204"/>
      <c r="CD524" s="205"/>
      <c r="CE524" s="204"/>
      <c r="CF524" s="204"/>
      <c r="CG524" s="204"/>
      <c r="CH524" s="206"/>
      <c r="CI524" s="204"/>
      <c r="CJ524" s="204"/>
      <c r="CK524" s="204"/>
      <c r="CL524" s="204"/>
      <c r="CM524" s="204"/>
      <c r="CN524" s="206"/>
      <c r="CO524" s="204"/>
      <c r="CP524" s="204"/>
      <c r="CQ524" s="204"/>
      <c r="CR524" s="207"/>
      <c r="CS524" s="207"/>
      <c r="CT524" s="208"/>
      <c r="CU524" s="209"/>
      <c r="CV524" s="208"/>
      <c r="CW524" s="207"/>
      <c r="CX524" s="207"/>
      <c r="CY524" s="207"/>
    </row>
    <row r="525" spans="3:103">
      <c r="C525" s="192"/>
      <c r="D525" s="192"/>
      <c r="E525" s="192"/>
      <c r="F525" s="192"/>
      <c r="G525" s="193"/>
      <c r="H525" s="192"/>
      <c r="I525" s="192"/>
      <c r="J525" s="194"/>
      <c r="K525" s="195"/>
      <c r="L525" s="195"/>
      <c r="M525" s="196"/>
      <c r="N525" s="197"/>
      <c r="O525" s="196"/>
      <c r="P525" s="198"/>
      <c r="Q525" s="198"/>
      <c r="R525" s="199"/>
      <c r="S525" s="199"/>
      <c r="T525" s="198"/>
      <c r="U525" s="199"/>
      <c r="V525" s="199"/>
      <c r="W525" s="199"/>
      <c r="X525" s="198"/>
      <c r="Y525" s="200"/>
      <c r="Z525" s="198"/>
      <c r="AA525" s="198"/>
      <c r="AB525" s="199"/>
      <c r="AC525" s="199"/>
      <c r="AD525" s="201"/>
      <c r="AE525" s="202"/>
      <c r="AF525" s="202"/>
      <c r="AG525" s="203"/>
      <c r="AH525" s="203"/>
      <c r="AI525" s="203"/>
      <c r="AJ525" s="203"/>
      <c r="AK525" s="203"/>
      <c r="AL525" s="203"/>
      <c r="AM525" s="203"/>
      <c r="AN525" s="203"/>
      <c r="AO525" s="203"/>
      <c r="AP525" s="203"/>
      <c r="AQ525" s="203"/>
      <c r="AR525" s="203"/>
      <c r="AS525" s="203"/>
      <c r="AT525" s="203"/>
      <c r="AU525" s="203"/>
      <c r="AV525" s="203"/>
      <c r="AW525" s="203"/>
      <c r="AX525" s="203"/>
      <c r="AY525" s="203"/>
      <c r="AZ525" s="203"/>
      <c r="BA525" s="203"/>
      <c r="BB525" s="204"/>
      <c r="BC525" s="204"/>
      <c r="BD525" s="204"/>
      <c r="BE525" s="204"/>
      <c r="BF525" s="204"/>
      <c r="BG525" s="204"/>
      <c r="BH525" s="204"/>
      <c r="BI525" s="204"/>
      <c r="BJ525" s="204"/>
      <c r="BK525" s="204"/>
      <c r="BL525" s="204"/>
      <c r="BM525" s="204"/>
      <c r="BN525" s="204"/>
      <c r="BO525" s="204"/>
      <c r="BP525" s="204"/>
      <c r="BQ525" s="204"/>
      <c r="BR525" s="204"/>
      <c r="BS525" s="204"/>
      <c r="BT525" s="204"/>
      <c r="BU525" s="204"/>
      <c r="BV525" s="205"/>
      <c r="BW525" s="205"/>
      <c r="BX525" s="205"/>
      <c r="BY525" s="204"/>
      <c r="BZ525" s="204"/>
      <c r="CA525" s="204"/>
      <c r="CB525" s="205"/>
      <c r="CC525" s="204"/>
      <c r="CD525" s="205"/>
      <c r="CE525" s="204"/>
      <c r="CF525" s="204"/>
      <c r="CG525" s="204"/>
      <c r="CH525" s="206"/>
      <c r="CI525" s="204"/>
      <c r="CJ525" s="204"/>
      <c r="CK525" s="204"/>
      <c r="CL525" s="204"/>
      <c r="CM525" s="204"/>
      <c r="CN525" s="206"/>
      <c r="CO525" s="204"/>
      <c r="CP525" s="204"/>
      <c r="CQ525" s="204"/>
      <c r="CR525" s="207"/>
      <c r="CS525" s="207"/>
      <c r="CT525" s="208"/>
      <c r="CU525" s="209"/>
      <c r="CV525" s="208"/>
      <c r="CW525" s="207"/>
      <c r="CX525" s="207"/>
      <c r="CY525" s="207"/>
    </row>
    <row r="526" spans="3:103">
      <c r="C526" s="192"/>
      <c r="D526" s="192"/>
      <c r="E526" s="192"/>
      <c r="F526" s="192"/>
      <c r="G526" s="193"/>
      <c r="H526" s="192"/>
      <c r="I526" s="192"/>
      <c r="J526" s="194"/>
      <c r="K526" s="195"/>
      <c r="L526" s="195"/>
      <c r="M526" s="196"/>
      <c r="N526" s="197"/>
      <c r="O526" s="196"/>
      <c r="P526" s="198"/>
      <c r="Q526" s="198"/>
      <c r="R526" s="199"/>
      <c r="S526" s="199"/>
      <c r="T526" s="198"/>
      <c r="U526" s="199"/>
      <c r="V526" s="199"/>
      <c r="W526" s="199"/>
      <c r="X526" s="198"/>
      <c r="Y526" s="200"/>
      <c r="Z526" s="198"/>
      <c r="AA526" s="198"/>
      <c r="AB526" s="199"/>
      <c r="AC526" s="199"/>
      <c r="AD526" s="201"/>
      <c r="AE526" s="202"/>
      <c r="AF526" s="202"/>
      <c r="AG526" s="203"/>
      <c r="AH526" s="203"/>
      <c r="AI526" s="203"/>
      <c r="AJ526" s="203"/>
      <c r="AK526" s="203"/>
      <c r="AL526" s="203"/>
      <c r="AM526" s="203"/>
      <c r="AN526" s="203"/>
      <c r="AO526" s="203"/>
      <c r="AP526" s="203"/>
      <c r="AQ526" s="203"/>
      <c r="AR526" s="203"/>
      <c r="AS526" s="203"/>
      <c r="AT526" s="203"/>
      <c r="AU526" s="203"/>
      <c r="AV526" s="203"/>
      <c r="AW526" s="203"/>
      <c r="AX526" s="203"/>
      <c r="AY526" s="203"/>
      <c r="AZ526" s="203"/>
      <c r="BA526" s="203"/>
      <c r="BB526" s="204"/>
      <c r="BC526" s="204"/>
      <c r="BD526" s="204"/>
      <c r="BE526" s="204"/>
      <c r="BF526" s="204"/>
      <c r="BG526" s="204"/>
      <c r="BH526" s="204"/>
      <c r="BI526" s="204"/>
      <c r="BJ526" s="204"/>
      <c r="BK526" s="204"/>
      <c r="BL526" s="204"/>
      <c r="BM526" s="204"/>
      <c r="BN526" s="204"/>
      <c r="BO526" s="204"/>
      <c r="BP526" s="204"/>
      <c r="BQ526" s="204"/>
      <c r="BR526" s="204"/>
      <c r="BS526" s="204"/>
      <c r="BT526" s="204"/>
      <c r="BU526" s="204"/>
      <c r="BV526" s="205"/>
      <c r="BW526" s="205"/>
      <c r="BX526" s="205"/>
      <c r="BY526" s="204"/>
      <c r="BZ526" s="204"/>
      <c r="CA526" s="204"/>
      <c r="CB526" s="205"/>
      <c r="CC526" s="204"/>
      <c r="CD526" s="205"/>
      <c r="CE526" s="204"/>
      <c r="CF526" s="204"/>
      <c r="CG526" s="204"/>
      <c r="CH526" s="206"/>
      <c r="CI526" s="204"/>
      <c r="CJ526" s="204"/>
      <c r="CK526" s="204"/>
      <c r="CL526" s="204"/>
      <c r="CM526" s="204"/>
      <c r="CN526" s="206"/>
      <c r="CO526" s="204"/>
      <c r="CP526" s="204"/>
      <c r="CQ526" s="204"/>
      <c r="CR526" s="207"/>
      <c r="CS526" s="207"/>
      <c r="CT526" s="208"/>
      <c r="CU526" s="209"/>
      <c r="CV526" s="208"/>
      <c r="CW526" s="207"/>
      <c r="CX526" s="207"/>
      <c r="CY526" s="207"/>
    </row>
    <row r="527" spans="3:103">
      <c r="C527" s="192"/>
      <c r="D527" s="192"/>
      <c r="E527" s="192"/>
      <c r="F527" s="192"/>
      <c r="G527" s="193"/>
      <c r="H527" s="192"/>
      <c r="I527" s="192"/>
      <c r="J527" s="194"/>
      <c r="K527" s="195"/>
      <c r="L527" s="195"/>
      <c r="M527" s="196"/>
      <c r="N527" s="197"/>
      <c r="O527" s="196"/>
      <c r="P527" s="198"/>
      <c r="Q527" s="198"/>
      <c r="R527" s="199"/>
      <c r="S527" s="199"/>
      <c r="T527" s="198"/>
      <c r="U527" s="199"/>
      <c r="V527" s="199"/>
      <c r="W527" s="199"/>
      <c r="X527" s="198"/>
      <c r="Y527" s="200"/>
      <c r="Z527" s="198"/>
      <c r="AA527" s="198"/>
      <c r="AB527" s="199"/>
      <c r="AC527" s="199"/>
      <c r="AD527" s="201"/>
      <c r="AE527" s="202"/>
      <c r="AF527" s="202"/>
      <c r="AG527" s="203"/>
      <c r="AH527" s="203"/>
      <c r="AI527" s="203"/>
      <c r="AJ527" s="203"/>
      <c r="AK527" s="203"/>
      <c r="AL527" s="203"/>
      <c r="AM527" s="203"/>
      <c r="AN527" s="203"/>
      <c r="AO527" s="203"/>
      <c r="AP527" s="203"/>
      <c r="AQ527" s="203"/>
      <c r="AR527" s="203"/>
      <c r="AS527" s="203"/>
      <c r="AT527" s="203"/>
      <c r="AU527" s="203"/>
      <c r="AV527" s="203"/>
      <c r="AW527" s="203"/>
      <c r="AX527" s="203"/>
      <c r="AY527" s="203"/>
      <c r="AZ527" s="203"/>
      <c r="BA527" s="203"/>
      <c r="BB527" s="204"/>
      <c r="BC527" s="204"/>
      <c r="BD527" s="204"/>
      <c r="BE527" s="204"/>
      <c r="BF527" s="204"/>
      <c r="BG527" s="204"/>
      <c r="BH527" s="204"/>
      <c r="BI527" s="204"/>
      <c r="BJ527" s="204"/>
      <c r="BK527" s="204"/>
      <c r="BL527" s="204"/>
      <c r="BM527" s="204"/>
      <c r="BN527" s="204"/>
      <c r="BO527" s="204"/>
      <c r="BP527" s="204"/>
      <c r="BQ527" s="204"/>
      <c r="BR527" s="204"/>
      <c r="BS527" s="204"/>
      <c r="BT527" s="204"/>
      <c r="BU527" s="204"/>
      <c r="BV527" s="205"/>
      <c r="BW527" s="205"/>
      <c r="BX527" s="205"/>
      <c r="BY527" s="204"/>
      <c r="BZ527" s="204"/>
      <c r="CA527" s="204"/>
      <c r="CB527" s="205"/>
      <c r="CC527" s="204"/>
      <c r="CD527" s="205"/>
      <c r="CE527" s="204"/>
      <c r="CF527" s="204"/>
      <c r="CG527" s="204"/>
      <c r="CH527" s="206"/>
      <c r="CI527" s="204"/>
      <c r="CJ527" s="204"/>
      <c r="CK527" s="204"/>
      <c r="CL527" s="204"/>
      <c r="CM527" s="204"/>
      <c r="CN527" s="206"/>
      <c r="CO527" s="204"/>
      <c r="CP527" s="204"/>
      <c r="CQ527" s="204"/>
      <c r="CR527" s="207"/>
      <c r="CS527" s="207"/>
      <c r="CT527" s="208"/>
      <c r="CU527" s="209"/>
      <c r="CV527" s="208"/>
      <c r="CW527" s="207"/>
      <c r="CX527" s="207"/>
      <c r="CY527" s="207"/>
    </row>
    <row r="528" spans="3:103">
      <c r="C528" s="192"/>
      <c r="D528" s="192"/>
      <c r="E528" s="192"/>
      <c r="F528" s="192"/>
      <c r="G528" s="193"/>
      <c r="H528" s="192"/>
      <c r="I528" s="192"/>
      <c r="J528" s="194"/>
      <c r="K528" s="195"/>
      <c r="L528" s="195"/>
      <c r="M528" s="196"/>
      <c r="N528" s="197"/>
      <c r="O528" s="196"/>
      <c r="P528" s="198"/>
      <c r="Q528" s="198"/>
      <c r="R528" s="199"/>
      <c r="S528" s="199"/>
      <c r="T528" s="198"/>
      <c r="U528" s="199"/>
      <c r="V528" s="199"/>
      <c r="W528" s="199"/>
      <c r="X528" s="198"/>
      <c r="Y528" s="200"/>
      <c r="Z528" s="198"/>
      <c r="AA528" s="198"/>
      <c r="AB528" s="199"/>
      <c r="AC528" s="199"/>
      <c r="AD528" s="201"/>
      <c r="AE528" s="202"/>
      <c r="AF528" s="202"/>
      <c r="AG528" s="203"/>
      <c r="AH528" s="203"/>
      <c r="AI528" s="203"/>
      <c r="AJ528" s="203"/>
      <c r="AK528" s="203"/>
      <c r="AL528" s="203"/>
      <c r="AM528" s="203"/>
      <c r="AN528" s="203"/>
      <c r="AO528" s="203"/>
      <c r="AP528" s="203"/>
      <c r="AQ528" s="203"/>
      <c r="AR528" s="203"/>
      <c r="AS528" s="203"/>
      <c r="AT528" s="203"/>
      <c r="AU528" s="203"/>
      <c r="AV528" s="203"/>
      <c r="AW528" s="203"/>
      <c r="AX528" s="203"/>
      <c r="AY528" s="203"/>
      <c r="AZ528" s="203"/>
      <c r="BA528" s="203"/>
      <c r="BB528" s="204"/>
      <c r="BC528" s="204"/>
      <c r="BD528" s="204"/>
      <c r="BE528" s="204"/>
      <c r="BF528" s="204"/>
      <c r="BG528" s="204"/>
      <c r="BH528" s="204"/>
      <c r="BI528" s="204"/>
      <c r="BJ528" s="204"/>
      <c r="BK528" s="204"/>
      <c r="BL528" s="204"/>
      <c r="BM528" s="204"/>
      <c r="BN528" s="204"/>
      <c r="BO528" s="204"/>
      <c r="BP528" s="204"/>
      <c r="BQ528" s="204"/>
      <c r="BR528" s="204"/>
      <c r="BS528" s="204"/>
      <c r="BT528" s="204"/>
      <c r="BU528" s="204"/>
      <c r="BV528" s="205"/>
      <c r="BW528" s="205"/>
      <c r="BX528" s="205"/>
      <c r="BY528" s="204"/>
      <c r="BZ528" s="204"/>
      <c r="CA528" s="204"/>
      <c r="CB528" s="205"/>
      <c r="CC528" s="204"/>
      <c r="CD528" s="205"/>
      <c r="CE528" s="204"/>
      <c r="CF528" s="204"/>
      <c r="CG528" s="204"/>
      <c r="CH528" s="206"/>
      <c r="CI528" s="204"/>
      <c r="CJ528" s="204"/>
      <c r="CK528" s="204"/>
      <c r="CL528" s="204"/>
      <c r="CM528" s="204"/>
      <c r="CN528" s="206"/>
      <c r="CO528" s="204"/>
      <c r="CP528" s="204"/>
      <c r="CQ528" s="204"/>
      <c r="CR528" s="207"/>
      <c r="CS528" s="207"/>
      <c r="CT528" s="208"/>
      <c r="CU528" s="209"/>
      <c r="CV528" s="208"/>
      <c r="CW528" s="207"/>
      <c r="CX528" s="207"/>
      <c r="CY528" s="207"/>
    </row>
    <row r="529" spans="3:103">
      <c r="C529" s="192"/>
      <c r="D529" s="192"/>
      <c r="E529" s="192"/>
      <c r="F529" s="192"/>
      <c r="G529" s="193"/>
      <c r="H529" s="192"/>
      <c r="I529" s="192"/>
      <c r="J529" s="194"/>
      <c r="K529" s="195"/>
      <c r="L529" s="195"/>
      <c r="M529" s="196"/>
      <c r="N529" s="197"/>
      <c r="O529" s="196"/>
      <c r="P529" s="198"/>
      <c r="Q529" s="198"/>
      <c r="R529" s="199"/>
      <c r="S529" s="199"/>
      <c r="T529" s="198"/>
      <c r="U529" s="199"/>
      <c r="V529" s="199"/>
      <c r="W529" s="199"/>
      <c r="X529" s="198"/>
      <c r="Y529" s="200"/>
      <c r="Z529" s="198"/>
      <c r="AA529" s="198"/>
      <c r="AB529" s="199"/>
      <c r="AC529" s="199"/>
      <c r="AD529" s="201"/>
      <c r="AE529" s="202"/>
      <c r="AF529" s="202"/>
      <c r="AG529" s="203"/>
      <c r="AH529" s="203"/>
      <c r="AI529" s="203"/>
      <c r="AJ529" s="203"/>
      <c r="AK529" s="203"/>
      <c r="AL529" s="203"/>
      <c r="AM529" s="203"/>
      <c r="AN529" s="203"/>
      <c r="AO529" s="203"/>
      <c r="AP529" s="203"/>
      <c r="AQ529" s="203"/>
      <c r="AR529" s="203"/>
      <c r="AS529" s="203"/>
      <c r="AT529" s="203"/>
      <c r="AU529" s="203"/>
      <c r="AV529" s="203"/>
      <c r="AW529" s="203"/>
      <c r="AX529" s="203"/>
      <c r="AY529" s="203"/>
      <c r="AZ529" s="203"/>
      <c r="BA529" s="203"/>
      <c r="BB529" s="204"/>
      <c r="BC529" s="204"/>
      <c r="BD529" s="204"/>
      <c r="BE529" s="204"/>
      <c r="BF529" s="204"/>
      <c r="BG529" s="204"/>
      <c r="BH529" s="204"/>
      <c r="BI529" s="204"/>
      <c r="BJ529" s="204"/>
      <c r="BK529" s="204"/>
      <c r="BL529" s="204"/>
      <c r="BM529" s="204"/>
      <c r="BN529" s="204"/>
      <c r="BO529" s="204"/>
      <c r="BP529" s="204"/>
      <c r="BQ529" s="204"/>
      <c r="BR529" s="204"/>
      <c r="BS529" s="204"/>
      <c r="BT529" s="204"/>
      <c r="BU529" s="204"/>
      <c r="BV529" s="205"/>
      <c r="BW529" s="205"/>
      <c r="BX529" s="205"/>
      <c r="BY529" s="204"/>
      <c r="BZ529" s="204"/>
      <c r="CA529" s="204"/>
      <c r="CB529" s="205"/>
      <c r="CC529" s="204"/>
      <c r="CD529" s="205"/>
      <c r="CE529" s="204"/>
      <c r="CF529" s="204"/>
      <c r="CG529" s="204"/>
      <c r="CH529" s="206"/>
      <c r="CI529" s="204"/>
      <c r="CJ529" s="204"/>
      <c r="CK529" s="204"/>
      <c r="CL529" s="204"/>
      <c r="CM529" s="204"/>
      <c r="CN529" s="206"/>
      <c r="CO529" s="204"/>
      <c r="CP529" s="204"/>
      <c r="CQ529" s="204"/>
      <c r="CR529" s="207"/>
      <c r="CS529" s="207"/>
      <c r="CT529" s="208"/>
      <c r="CU529" s="209"/>
      <c r="CV529" s="208"/>
      <c r="CW529" s="207"/>
      <c r="CX529" s="207"/>
      <c r="CY529" s="207"/>
    </row>
    <row r="530" spans="3:103">
      <c r="C530" s="192"/>
      <c r="D530" s="192"/>
      <c r="E530" s="192"/>
      <c r="F530" s="192"/>
      <c r="G530" s="193"/>
      <c r="H530" s="192"/>
      <c r="I530" s="192"/>
      <c r="J530" s="194"/>
      <c r="K530" s="195"/>
      <c r="L530" s="195"/>
      <c r="M530" s="196"/>
      <c r="N530" s="197"/>
      <c r="O530" s="196"/>
      <c r="P530" s="198"/>
      <c r="Q530" s="198"/>
      <c r="R530" s="199"/>
      <c r="S530" s="199"/>
      <c r="T530" s="198"/>
      <c r="U530" s="199"/>
      <c r="V530" s="199"/>
      <c r="W530" s="199"/>
      <c r="X530" s="198"/>
      <c r="Y530" s="200"/>
      <c r="Z530" s="198"/>
      <c r="AA530" s="198"/>
      <c r="AB530" s="199"/>
      <c r="AC530" s="199"/>
      <c r="AD530" s="201"/>
      <c r="AE530" s="202"/>
      <c r="AF530" s="202"/>
      <c r="AG530" s="203"/>
      <c r="AH530" s="203"/>
      <c r="AI530" s="203"/>
      <c r="AJ530" s="203"/>
      <c r="AK530" s="203"/>
      <c r="AL530" s="203"/>
      <c r="AM530" s="203"/>
      <c r="AN530" s="203"/>
      <c r="AO530" s="203"/>
      <c r="AP530" s="203"/>
      <c r="AQ530" s="203"/>
      <c r="AR530" s="203"/>
      <c r="AS530" s="203"/>
      <c r="AT530" s="203"/>
      <c r="AU530" s="203"/>
      <c r="AV530" s="203"/>
      <c r="AW530" s="203"/>
      <c r="AX530" s="203"/>
      <c r="AY530" s="203"/>
      <c r="AZ530" s="203"/>
      <c r="BA530" s="203"/>
      <c r="BB530" s="204"/>
      <c r="BC530" s="204"/>
      <c r="BD530" s="204"/>
      <c r="BE530" s="204"/>
      <c r="BF530" s="204"/>
      <c r="BG530" s="204"/>
      <c r="BH530" s="204"/>
      <c r="BI530" s="204"/>
      <c r="BJ530" s="204"/>
      <c r="BK530" s="204"/>
      <c r="BL530" s="204"/>
      <c r="BM530" s="204"/>
      <c r="BN530" s="204"/>
      <c r="BO530" s="204"/>
      <c r="BP530" s="204"/>
      <c r="BQ530" s="204"/>
      <c r="BR530" s="204"/>
      <c r="BS530" s="204"/>
      <c r="BT530" s="204"/>
      <c r="BU530" s="204"/>
      <c r="BV530" s="205"/>
      <c r="BW530" s="205"/>
      <c r="BX530" s="205"/>
      <c r="BY530" s="204"/>
      <c r="BZ530" s="204"/>
      <c r="CA530" s="204"/>
      <c r="CB530" s="205"/>
      <c r="CC530" s="204"/>
      <c r="CD530" s="205"/>
      <c r="CE530" s="204"/>
      <c r="CF530" s="204"/>
      <c r="CG530" s="204"/>
      <c r="CH530" s="206"/>
      <c r="CI530" s="204"/>
      <c r="CJ530" s="204"/>
      <c r="CK530" s="204"/>
      <c r="CL530" s="204"/>
      <c r="CM530" s="204"/>
      <c r="CN530" s="206"/>
      <c r="CO530" s="204"/>
      <c r="CP530" s="204"/>
      <c r="CQ530" s="204"/>
      <c r="CR530" s="207"/>
      <c r="CS530" s="207"/>
      <c r="CT530" s="208"/>
      <c r="CU530" s="209"/>
      <c r="CV530" s="208"/>
      <c r="CW530" s="207"/>
      <c r="CX530" s="207"/>
      <c r="CY530" s="207"/>
    </row>
    <row r="531" spans="3:103">
      <c r="C531" s="192"/>
      <c r="D531" s="192"/>
      <c r="E531" s="192"/>
      <c r="F531" s="192"/>
      <c r="G531" s="193"/>
      <c r="H531" s="192"/>
      <c r="I531" s="192"/>
      <c r="J531" s="194"/>
      <c r="K531" s="195"/>
      <c r="L531" s="195"/>
      <c r="M531" s="196"/>
      <c r="N531" s="197"/>
      <c r="O531" s="196"/>
      <c r="P531" s="198"/>
      <c r="Q531" s="198"/>
      <c r="R531" s="199"/>
      <c r="S531" s="199"/>
      <c r="T531" s="198"/>
      <c r="U531" s="199"/>
      <c r="V531" s="199"/>
      <c r="W531" s="199"/>
      <c r="X531" s="198"/>
      <c r="Y531" s="200"/>
      <c r="Z531" s="198"/>
      <c r="AA531" s="198"/>
      <c r="AB531" s="199"/>
      <c r="AC531" s="199"/>
      <c r="AD531" s="201"/>
      <c r="AE531" s="202"/>
      <c r="AF531" s="202"/>
      <c r="AG531" s="203"/>
      <c r="AH531" s="203"/>
      <c r="AI531" s="203"/>
      <c r="AJ531" s="203"/>
      <c r="AK531" s="203"/>
      <c r="AL531" s="203"/>
      <c r="AM531" s="203"/>
      <c r="AN531" s="203"/>
      <c r="AO531" s="203"/>
      <c r="AP531" s="203"/>
      <c r="AQ531" s="203"/>
      <c r="AR531" s="203"/>
      <c r="AS531" s="203"/>
      <c r="AT531" s="203"/>
      <c r="AU531" s="203"/>
      <c r="AV531" s="203"/>
      <c r="AW531" s="203"/>
      <c r="AX531" s="203"/>
      <c r="AY531" s="203"/>
      <c r="AZ531" s="203"/>
      <c r="BA531" s="203"/>
      <c r="BB531" s="204"/>
      <c r="BC531" s="204"/>
      <c r="BD531" s="204"/>
      <c r="BE531" s="204"/>
      <c r="BF531" s="204"/>
      <c r="BG531" s="204"/>
      <c r="BH531" s="204"/>
      <c r="BI531" s="204"/>
      <c r="BJ531" s="204"/>
      <c r="BK531" s="204"/>
      <c r="BL531" s="204"/>
      <c r="BM531" s="204"/>
      <c r="BN531" s="204"/>
      <c r="BO531" s="204"/>
      <c r="BP531" s="204"/>
      <c r="BQ531" s="204"/>
      <c r="BR531" s="204"/>
      <c r="BS531" s="204"/>
      <c r="BT531" s="204"/>
      <c r="BU531" s="204"/>
      <c r="BV531" s="205"/>
      <c r="BW531" s="205"/>
      <c r="BX531" s="205"/>
      <c r="BY531" s="204"/>
      <c r="BZ531" s="204"/>
      <c r="CA531" s="204"/>
      <c r="CB531" s="205"/>
      <c r="CC531" s="204"/>
      <c r="CD531" s="205"/>
      <c r="CE531" s="204"/>
      <c r="CF531" s="204"/>
      <c r="CG531" s="204"/>
      <c r="CH531" s="206"/>
      <c r="CI531" s="204"/>
      <c r="CJ531" s="204"/>
      <c r="CK531" s="204"/>
      <c r="CL531" s="204"/>
      <c r="CM531" s="204"/>
      <c r="CN531" s="206"/>
      <c r="CO531" s="204"/>
      <c r="CP531" s="204"/>
      <c r="CQ531" s="204"/>
      <c r="CR531" s="207"/>
      <c r="CS531" s="207"/>
      <c r="CT531" s="208"/>
      <c r="CU531" s="209"/>
      <c r="CV531" s="208"/>
      <c r="CW531" s="207"/>
      <c r="CX531" s="207"/>
      <c r="CY531" s="207"/>
    </row>
    <row r="532" spans="3:103">
      <c r="C532" s="192"/>
      <c r="D532" s="192"/>
      <c r="E532" s="192"/>
      <c r="F532" s="192"/>
      <c r="G532" s="193"/>
      <c r="H532" s="192"/>
      <c r="I532" s="192"/>
      <c r="J532" s="194"/>
      <c r="K532" s="195"/>
      <c r="L532" s="195"/>
      <c r="M532" s="196"/>
      <c r="N532" s="197"/>
      <c r="O532" s="196"/>
      <c r="P532" s="198"/>
      <c r="Q532" s="198"/>
      <c r="R532" s="199"/>
      <c r="S532" s="199"/>
      <c r="T532" s="198"/>
      <c r="U532" s="199"/>
      <c r="V532" s="199"/>
      <c r="W532" s="199"/>
      <c r="X532" s="198"/>
      <c r="Y532" s="200"/>
      <c r="Z532" s="198"/>
      <c r="AA532" s="198"/>
      <c r="AB532" s="199"/>
      <c r="AC532" s="199"/>
      <c r="AD532" s="201"/>
      <c r="AE532" s="202"/>
      <c r="AF532" s="202"/>
      <c r="AG532" s="203"/>
      <c r="AH532" s="203"/>
      <c r="AI532" s="203"/>
      <c r="AJ532" s="203"/>
      <c r="AK532" s="203"/>
      <c r="AL532" s="203"/>
      <c r="AM532" s="203"/>
      <c r="AN532" s="203"/>
      <c r="AO532" s="203"/>
      <c r="AP532" s="203"/>
      <c r="AQ532" s="203"/>
      <c r="AR532" s="203"/>
      <c r="AS532" s="203"/>
      <c r="AT532" s="203"/>
      <c r="AU532" s="203"/>
      <c r="AV532" s="203"/>
      <c r="AW532" s="203"/>
      <c r="AX532" s="203"/>
      <c r="AY532" s="203"/>
      <c r="AZ532" s="203"/>
      <c r="BA532" s="203"/>
      <c r="BB532" s="204"/>
      <c r="BC532" s="204"/>
      <c r="BD532" s="204"/>
      <c r="BE532" s="204"/>
      <c r="BF532" s="204"/>
      <c r="BG532" s="204"/>
      <c r="BH532" s="204"/>
      <c r="BI532" s="204"/>
      <c r="BJ532" s="204"/>
      <c r="BK532" s="204"/>
      <c r="BL532" s="204"/>
      <c r="BM532" s="204"/>
      <c r="BN532" s="204"/>
      <c r="BO532" s="204"/>
      <c r="BP532" s="204"/>
      <c r="BQ532" s="204"/>
      <c r="BR532" s="204"/>
      <c r="BS532" s="204"/>
      <c r="BT532" s="204"/>
      <c r="BU532" s="204"/>
      <c r="BV532" s="205"/>
      <c r="BW532" s="205"/>
      <c r="BX532" s="205"/>
      <c r="BY532" s="204"/>
      <c r="BZ532" s="204"/>
      <c r="CA532" s="204"/>
      <c r="CB532" s="205"/>
      <c r="CC532" s="204"/>
      <c r="CD532" s="205"/>
      <c r="CE532" s="204"/>
      <c r="CF532" s="204"/>
      <c r="CG532" s="204"/>
      <c r="CH532" s="206"/>
      <c r="CI532" s="204"/>
      <c r="CJ532" s="204"/>
      <c r="CK532" s="204"/>
      <c r="CL532" s="204"/>
      <c r="CM532" s="204"/>
      <c r="CN532" s="206"/>
      <c r="CO532" s="204"/>
      <c r="CP532" s="204"/>
      <c r="CQ532" s="204"/>
      <c r="CR532" s="207"/>
      <c r="CS532" s="207"/>
      <c r="CT532" s="208"/>
      <c r="CU532" s="209"/>
      <c r="CV532" s="208"/>
      <c r="CW532" s="207"/>
      <c r="CX532" s="207"/>
      <c r="CY532" s="207"/>
    </row>
    <row r="533" spans="3:103">
      <c r="C533" s="192"/>
      <c r="D533" s="192"/>
      <c r="E533" s="192"/>
      <c r="F533" s="192"/>
      <c r="G533" s="193"/>
      <c r="H533" s="192"/>
      <c r="I533" s="192"/>
      <c r="J533" s="194"/>
      <c r="K533" s="195"/>
      <c r="L533" s="195"/>
      <c r="M533" s="196"/>
      <c r="N533" s="197"/>
      <c r="O533" s="196"/>
      <c r="P533" s="198"/>
      <c r="Q533" s="198"/>
      <c r="R533" s="199"/>
      <c r="S533" s="199"/>
      <c r="T533" s="198"/>
      <c r="U533" s="199"/>
      <c r="V533" s="199"/>
      <c r="W533" s="199"/>
      <c r="X533" s="198"/>
      <c r="Y533" s="200"/>
      <c r="Z533" s="198"/>
      <c r="AA533" s="198"/>
      <c r="AB533" s="199"/>
      <c r="AC533" s="199"/>
      <c r="AD533" s="201"/>
      <c r="AE533" s="202"/>
      <c r="AF533" s="202"/>
      <c r="AG533" s="203"/>
      <c r="AH533" s="203"/>
      <c r="AI533" s="203"/>
      <c r="AJ533" s="203"/>
      <c r="AK533" s="203"/>
      <c r="AL533" s="203"/>
      <c r="AM533" s="203"/>
      <c r="AN533" s="203"/>
      <c r="AO533" s="203"/>
      <c r="AP533" s="203"/>
      <c r="AQ533" s="203"/>
      <c r="AR533" s="203"/>
      <c r="AS533" s="203"/>
      <c r="AT533" s="203"/>
      <c r="AU533" s="203"/>
      <c r="AV533" s="203"/>
      <c r="AW533" s="203"/>
      <c r="AX533" s="203"/>
      <c r="AY533" s="203"/>
      <c r="AZ533" s="203"/>
      <c r="BA533" s="203"/>
      <c r="BB533" s="204"/>
      <c r="BC533" s="204"/>
      <c r="BD533" s="204"/>
      <c r="BE533" s="204"/>
      <c r="BF533" s="204"/>
      <c r="BG533" s="204"/>
      <c r="BH533" s="204"/>
      <c r="BI533" s="204"/>
      <c r="BJ533" s="204"/>
      <c r="BK533" s="204"/>
      <c r="BL533" s="204"/>
      <c r="BM533" s="204"/>
      <c r="BN533" s="204"/>
      <c r="BO533" s="204"/>
      <c r="BP533" s="204"/>
      <c r="BQ533" s="204"/>
      <c r="BR533" s="204"/>
      <c r="BS533" s="204"/>
      <c r="BT533" s="204"/>
      <c r="BU533" s="204"/>
      <c r="BV533" s="205"/>
      <c r="BW533" s="205"/>
      <c r="BX533" s="205"/>
      <c r="BY533" s="204"/>
      <c r="BZ533" s="204"/>
      <c r="CA533" s="204"/>
      <c r="CB533" s="205"/>
      <c r="CC533" s="204"/>
      <c r="CD533" s="205"/>
      <c r="CE533" s="204"/>
      <c r="CF533" s="204"/>
      <c r="CG533" s="204"/>
      <c r="CH533" s="206"/>
      <c r="CI533" s="204"/>
      <c r="CJ533" s="204"/>
      <c r="CK533" s="204"/>
      <c r="CL533" s="204"/>
      <c r="CM533" s="204"/>
      <c r="CN533" s="206"/>
      <c r="CO533" s="204"/>
      <c r="CP533" s="204"/>
      <c r="CQ533" s="204"/>
      <c r="CR533" s="207"/>
      <c r="CS533" s="207"/>
      <c r="CT533" s="208"/>
      <c r="CU533" s="209"/>
      <c r="CV533" s="208"/>
      <c r="CW533" s="207"/>
      <c r="CX533" s="207"/>
      <c r="CY533" s="207"/>
    </row>
    <row r="534" spans="3:103">
      <c r="C534" s="192"/>
      <c r="D534" s="192"/>
      <c r="E534" s="192"/>
      <c r="F534" s="192"/>
      <c r="G534" s="193"/>
      <c r="H534" s="192"/>
      <c r="I534" s="192"/>
      <c r="J534" s="194"/>
      <c r="K534" s="195"/>
      <c r="L534" s="195"/>
      <c r="M534" s="196"/>
      <c r="N534" s="197"/>
      <c r="O534" s="196"/>
      <c r="P534" s="198"/>
      <c r="Q534" s="198"/>
      <c r="R534" s="199"/>
      <c r="S534" s="199"/>
      <c r="T534" s="198"/>
      <c r="U534" s="199"/>
      <c r="V534" s="199"/>
      <c r="W534" s="199"/>
      <c r="X534" s="198"/>
      <c r="Y534" s="200"/>
      <c r="Z534" s="198"/>
      <c r="AA534" s="198"/>
      <c r="AB534" s="199"/>
      <c r="AC534" s="199"/>
      <c r="AD534" s="201"/>
      <c r="AE534" s="202"/>
      <c r="AF534" s="202"/>
      <c r="AG534" s="203"/>
      <c r="AH534" s="203"/>
      <c r="AI534" s="203"/>
      <c r="AJ534" s="203"/>
      <c r="AK534" s="203"/>
      <c r="AL534" s="203"/>
      <c r="AM534" s="203"/>
      <c r="AN534" s="203"/>
      <c r="AO534" s="203"/>
      <c r="AP534" s="203"/>
      <c r="AQ534" s="203"/>
      <c r="AR534" s="203"/>
      <c r="AS534" s="203"/>
      <c r="AT534" s="203"/>
      <c r="AU534" s="203"/>
      <c r="AV534" s="203"/>
      <c r="AW534" s="203"/>
      <c r="AX534" s="203"/>
      <c r="AY534" s="203"/>
      <c r="AZ534" s="203"/>
      <c r="BA534" s="203"/>
      <c r="BB534" s="204"/>
      <c r="BC534" s="204"/>
      <c r="BD534" s="204"/>
      <c r="BE534" s="204"/>
      <c r="BF534" s="204"/>
      <c r="BG534" s="204"/>
      <c r="BH534" s="204"/>
      <c r="BI534" s="204"/>
      <c r="BJ534" s="204"/>
      <c r="BK534" s="204"/>
      <c r="BL534" s="204"/>
      <c r="BM534" s="204"/>
      <c r="BN534" s="204"/>
      <c r="BO534" s="204"/>
      <c r="BP534" s="204"/>
      <c r="BQ534" s="204"/>
      <c r="BR534" s="204"/>
      <c r="BS534" s="204"/>
      <c r="BT534" s="204"/>
      <c r="BU534" s="204"/>
      <c r="BV534" s="205"/>
      <c r="BW534" s="205"/>
      <c r="BX534" s="205"/>
      <c r="BY534" s="204"/>
      <c r="BZ534" s="204"/>
      <c r="CA534" s="204"/>
      <c r="CB534" s="205"/>
      <c r="CC534" s="204"/>
      <c r="CD534" s="205"/>
      <c r="CE534" s="204"/>
      <c r="CF534" s="204"/>
      <c r="CG534" s="204"/>
      <c r="CH534" s="206"/>
      <c r="CI534" s="204"/>
      <c r="CJ534" s="204"/>
      <c r="CK534" s="204"/>
      <c r="CL534" s="204"/>
      <c r="CM534" s="204"/>
      <c r="CN534" s="206"/>
      <c r="CO534" s="204"/>
      <c r="CP534" s="204"/>
      <c r="CQ534" s="204"/>
      <c r="CR534" s="207"/>
      <c r="CS534" s="207"/>
      <c r="CT534" s="208"/>
      <c r="CU534" s="209"/>
      <c r="CV534" s="208"/>
      <c r="CW534" s="207"/>
      <c r="CX534" s="207"/>
      <c r="CY534" s="207"/>
    </row>
    <row r="535" spans="3:103">
      <c r="C535" s="192"/>
      <c r="D535" s="192"/>
      <c r="E535" s="192"/>
      <c r="F535" s="192"/>
      <c r="G535" s="193"/>
      <c r="H535" s="192"/>
      <c r="I535" s="192"/>
      <c r="J535" s="194"/>
      <c r="K535" s="195"/>
      <c r="L535" s="195"/>
      <c r="M535" s="196"/>
      <c r="N535" s="197"/>
      <c r="O535" s="196"/>
      <c r="P535" s="198"/>
      <c r="Q535" s="198"/>
      <c r="R535" s="199"/>
      <c r="S535" s="199"/>
      <c r="T535" s="198"/>
      <c r="U535" s="199"/>
      <c r="V535" s="199"/>
      <c r="W535" s="199"/>
      <c r="X535" s="198"/>
      <c r="Y535" s="200"/>
      <c r="Z535" s="198"/>
      <c r="AA535" s="198"/>
      <c r="AB535" s="199"/>
      <c r="AC535" s="199"/>
      <c r="AD535" s="201"/>
      <c r="AE535" s="202"/>
      <c r="AF535" s="202"/>
      <c r="AG535" s="203"/>
      <c r="AH535" s="203"/>
      <c r="AI535" s="203"/>
      <c r="AJ535" s="203"/>
      <c r="AK535" s="203"/>
      <c r="AL535" s="203"/>
      <c r="AM535" s="203"/>
      <c r="AN535" s="203"/>
      <c r="AO535" s="203"/>
      <c r="AP535" s="203"/>
      <c r="AQ535" s="203"/>
      <c r="AR535" s="203"/>
      <c r="AS535" s="203"/>
      <c r="AT535" s="203"/>
      <c r="AU535" s="203"/>
      <c r="AV535" s="203"/>
      <c r="AW535" s="203"/>
      <c r="AX535" s="203"/>
      <c r="AY535" s="203"/>
      <c r="AZ535" s="203"/>
      <c r="BA535" s="203"/>
      <c r="BB535" s="204"/>
      <c r="BC535" s="204"/>
      <c r="BD535" s="204"/>
      <c r="BE535" s="204"/>
      <c r="BF535" s="204"/>
      <c r="BG535" s="204"/>
      <c r="BH535" s="204"/>
      <c r="BI535" s="204"/>
      <c r="BJ535" s="204"/>
      <c r="BK535" s="204"/>
      <c r="BL535" s="204"/>
      <c r="BM535" s="204"/>
      <c r="BN535" s="204"/>
      <c r="BO535" s="204"/>
      <c r="BP535" s="204"/>
      <c r="BQ535" s="204"/>
      <c r="BR535" s="204"/>
      <c r="BS535" s="204"/>
      <c r="BT535" s="204"/>
      <c r="BU535" s="204"/>
      <c r="BV535" s="205"/>
      <c r="BW535" s="205"/>
      <c r="BX535" s="205"/>
      <c r="BY535" s="204"/>
      <c r="BZ535" s="204"/>
      <c r="CA535" s="204"/>
      <c r="CB535" s="205"/>
      <c r="CC535" s="204"/>
      <c r="CD535" s="205"/>
      <c r="CE535" s="204"/>
      <c r="CF535" s="204"/>
      <c r="CG535" s="204"/>
      <c r="CH535" s="206"/>
      <c r="CI535" s="204"/>
      <c r="CJ535" s="204"/>
      <c r="CK535" s="204"/>
      <c r="CL535" s="204"/>
      <c r="CM535" s="204"/>
      <c r="CN535" s="206"/>
      <c r="CO535" s="204"/>
      <c r="CP535" s="204"/>
      <c r="CQ535" s="204"/>
      <c r="CR535" s="207"/>
      <c r="CS535" s="207"/>
      <c r="CT535" s="208"/>
      <c r="CU535" s="209"/>
      <c r="CV535" s="208"/>
      <c r="CW535" s="207"/>
      <c r="CX535" s="207"/>
      <c r="CY535" s="207"/>
    </row>
    <row r="536" spans="3:103">
      <c r="C536" s="192"/>
      <c r="D536" s="192"/>
      <c r="E536" s="192"/>
      <c r="F536" s="192"/>
      <c r="G536" s="193"/>
      <c r="H536" s="192"/>
      <c r="I536" s="192"/>
      <c r="J536" s="194"/>
      <c r="K536" s="195"/>
      <c r="L536" s="195"/>
      <c r="M536" s="196"/>
      <c r="N536" s="197"/>
      <c r="O536" s="196"/>
      <c r="P536" s="198"/>
      <c r="Q536" s="198"/>
      <c r="R536" s="199"/>
      <c r="S536" s="199"/>
      <c r="T536" s="198"/>
      <c r="U536" s="199"/>
      <c r="V536" s="199"/>
      <c r="W536" s="199"/>
      <c r="X536" s="198"/>
      <c r="Y536" s="200"/>
      <c r="Z536" s="198"/>
      <c r="AA536" s="198"/>
      <c r="AB536" s="199"/>
      <c r="AC536" s="199"/>
      <c r="AD536" s="201"/>
      <c r="AE536" s="202"/>
      <c r="AF536" s="202"/>
      <c r="AG536" s="203"/>
      <c r="AH536" s="203"/>
      <c r="AI536" s="203"/>
      <c r="AJ536" s="203"/>
      <c r="AK536" s="203"/>
      <c r="AL536" s="203"/>
      <c r="AM536" s="203"/>
      <c r="AN536" s="203"/>
      <c r="AO536" s="203"/>
      <c r="AP536" s="203"/>
      <c r="AQ536" s="203"/>
      <c r="AR536" s="203"/>
      <c r="AS536" s="203"/>
      <c r="AT536" s="203"/>
      <c r="AU536" s="203"/>
      <c r="AV536" s="203"/>
      <c r="AW536" s="203"/>
      <c r="AX536" s="203"/>
      <c r="AY536" s="203"/>
      <c r="AZ536" s="203"/>
      <c r="BA536" s="203"/>
      <c r="BB536" s="204"/>
      <c r="BC536" s="204"/>
      <c r="BD536" s="204"/>
      <c r="BE536" s="204"/>
      <c r="BF536" s="204"/>
      <c r="BG536" s="204"/>
      <c r="BH536" s="204"/>
      <c r="BI536" s="204"/>
      <c r="BJ536" s="204"/>
      <c r="BK536" s="204"/>
      <c r="BL536" s="204"/>
      <c r="BM536" s="204"/>
      <c r="BN536" s="204"/>
      <c r="BO536" s="204"/>
      <c r="BP536" s="204"/>
      <c r="BQ536" s="204"/>
      <c r="BR536" s="204"/>
      <c r="BS536" s="204"/>
      <c r="BT536" s="204"/>
      <c r="BU536" s="204"/>
      <c r="BV536" s="205"/>
      <c r="BW536" s="205"/>
      <c r="BX536" s="205"/>
      <c r="BY536" s="204"/>
      <c r="BZ536" s="204"/>
      <c r="CA536" s="204"/>
      <c r="CB536" s="205"/>
      <c r="CC536" s="204"/>
      <c r="CD536" s="205"/>
      <c r="CE536" s="204"/>
      <c r="CF536" s="204"/>
      <c r="CG536" s="204"/>
      <c r="CH536" s="206"/>
      <c r="CI536" s="204"/>
      <c r="CJ536" s="204"/>
      <c r="CK536" s="204"/>
      <c r="CL536" s="204"/>
      <c r="CM536" s="204"/>
      <c r="CN536" s="206"/>
      <c r="CO536" s="204"/>
      <c r="CP536" s="204"/>
      <c r="CQ536" s="204"/>
      <c r="CR536" s="207"/>
      <c r="CS536" s="207"/>
      <c r="CT536" s="208"/>
      <c r="CU536" s="209"/>
      <c r="CV536" s="208"/>
      <c r="CW536" s="207"/>
      <c r="CX536" s="207"/>
      <c r="CY536" s="207"/>
    </row>
    <row r="537" spans="3:103">
      <c r="C537" s="192"/>
      <c r="D537" s="192"/>
      <c r="E537" s="192"/>
      <c r="F537" s="192"/>
      <c r="G537" s="193"/>
      <c r="H537" s="192"/>
      <c r="I537" s="192"/>
      <c r="J537" s="194"/>
      <c r="K537" s="195"/>
      <c r="L537" s="195"/>
      <c r="M537" s="196"/>
      <c r="N537" s="197"/>
      <c r="O537" s="196"/>
      <c r="P537" s="198"/>
      <c r="Q537" s="198"/>
      <c r="R537" s="199"/>
      <c r="S537" s="199"/>
      <c r="T537" s="198"/>
      <c r="U537" s="199"/>
      <c r="V537" s="199"/>
      <c r="W537" s="199"/>
      <c r="X537" s="198"/>
      <c r="Y537" s="200"/>
      <c r="Z537" s="198"/>
      <c r="AA537" s="198"/>
      <c r="AB537" s="199"/>
      <c r="AC537" s="199"/>
      <c r="AD537" s="201"/>
      <c r="AE537" s="202"/>
      <c r="AF537" s="202"/>
      <c r="AG537" s="203"/>
      <c r="AH537" s="203"/>
      <c r="AI537" s="203"/>
      <c r="AJ537" s="203"/>
      <c r="AK537" s="203"/>
      <c r="AL537" s="203"/>
      <c r="AM537" s="203"/>
      <c r="AN537" s="203"/>
      <c r="AO537" s="203"/>
      <c r="AP537" s="203"/>
      <c r="AQ537" s="203"/>
      <c r="AR537" s="203"/>
      <c r="AS537" s="203"/>
      <c r="AT537" s="203"/>
      <c r="AU537" s="203"/>
      <c r="AV537" s="203"/>
      <c r="AW537" s="203"/>
      <c r="AX537" s="203"/>
      <c r="AY537" s="203"/>
      <c r="AZ537" s="203"/>
      <c r="BA537" s="203"/>
      <c r="BB537" s="204"/>
      <c r="BC537" s="204"/>
      <c r="BD537" s="204"/>
      <c r="BE537" s="204"/>
      <c r="BF537" s="204"/>
      <c r="BG537" s="204"/>
      <c r="BH537" s="204"/>
      <c r="BI537" s="204"/>
      <c r="BJ537" s="204"/>
      <c r="BK537" s="204"/>
      <c r="BL537" s="204"/>
      <c r="BM537" s="204"/>
      <c r="BN537" s="204"/>
      <c r="BO537" s="204"/>
      <c r="BP537" s="204"/>
      <c r="BQ537" s="204"/>
      <c r="BR537" s="204"/>
      <c r="BS537" s="204"/>
      <c r="BT537" s="204"/>
      <c r="BU537" s="204"/>
      <c r="BV537" s="205"/>
      <c r="BW537" s="205"/>
      <c r="BX537" s="205"/>
      <c r="BY537" s="204"/>
      <c r="BZ537" s="204"/>
      <c r="CA537" s="204"/>
      <c r="CB537" s="205"/>
      <c r="CC537" s="204"/>
      <c r="CD537" s="205"/>
      <c r="CE537" s="204"/>
      <c r="CF537" s="204"/>
      <c r="CG537" s="204"/>
      <c r="CH537" s="206"/>
      <c r="CI537" s="204"/>
      <c r="CJ537" s="204"/>
      <c r="CK537" s="204"/>
      <c r="CL537" s="204"/>
      <c r="CM537" s="204"/>
      <c r="CN537" s="206"/>
      <c r="CO537" s="204"/>
      <c r="CP537" s="204"/>
      <c r="CQ537" s="204"/>
      <c r="CR537" s="207"/>
      <c r="CS537" s="207"/>
      <c r="CT537" s="208"/>
      <c r="CU537" s="209"/>
      <c r="CV537" s="208"/>
      <c r="CW537" s="207"/>
      <c r="CX537" s="207"/>
      <c r="CY537" s="207"/>
    </row>
    <row r="538" spans="3:103">
      <c r="C538" s="192"/>
      <c r="D538" s="192"/>
      <c r="E538" s="192"/>
      <c r="F538" s="192"/>
      <c r="G538" s="193"/>
      <c r="H538" s="192"/>
      <c r="I538" s="192"/>
      <c r="J538" s="194"/>
      <c r="K538" s="195"/>
      <c r="L538" s="195"/>
      <c r="M538" s="196"/>
      <c r="N538" s="197"/>
      <c r="O538" s="196"/>
      <c r="P538" s="198"/>
      <c r="Q538" s="198"/>
      <c r="R538" s="199"/>
      <c r="S538" s="199"/>
      <c r="T538" s="198"/>
      <c r="U538" s="199"/>
      <c r="V538" s="199"/>
      <c r="W538" s="199"/>
      <c r="X538" s="198"/>
      <c r="Y538" s="200"/>
      <c r="Z538" s="198"/>
      <c r="AA538" s="198"/>
      <c r="AB538" s="199"/>
      <c r="AC538" s="199"/>
      <c r="AD538" s="201"/>
      <c r="AE538" s="202"/>
      <c r="AF538" s="202"/>
      <c r="AG538" s="203"/>
      <c r="AH538" s="203"/>
      <c r="AI538" s="203"/>
      <c r="AJ538" s="203"/>
      <c r="AK538" s="203"/>
      <c r="AL538" s="203"/>
      <c r="AM538" s="203"/>
      <c r="AN538" s="203"/>
      <c r="AO538" s="203"/>
      <c r="AP538" s="203"/>
      <c r="AQ538" s="203"/>
      <c r="AR538" s="203"/>
      <c r="AS538" s="203"/>
      <c r="AT538" s="203"/>
      <c r="AU538" s="203"/>
      <c r="AV538" s="203"/>
      <c r="AW538" s="203"/>
      <c r="AX538" s="203"/>
      <c r="AY538" s="203"/>
      <c r="AZ538" s="203"/>
      <c r="BA538" s="203"/>
      <c r="BB538" s="204"/>
      <c r="BC538" s="204"/>
      <c r="BD538" s="204"/>
      <c r="BE538" s="204"/>
      <c r="BF538" s="204"/>
      <c r="BG538" s="204"/>
      <c r="BH538" s="204"/>
      <c r="BI538" s="204"/>
      <c r="BJ538" s="204"/>
      <c r="BK538" s="204"/>
      <c r="BL538" s="204"/>
      <c r="BM538" s="204"/>
      <c r="BN538" s="204"/>
      <c r="BO538" s="204"/>
      <c r="BP538" s="204"/>
      <c r="BQ538" s="204"/>
      <c r="BR538" s="204"/>
      <c r="BS538" s="204"/>
      <c r="BT538" s="204"/>
      <c r="BU538" s="204"/>
      <c r="BV538" s="205"/>
      <c r="BW538" s="205"/>
      <c r="BX538" s="205"/>
      <c r="BY538" s="204"/>
      <c r="BZ538" s="204"/>
      <c r="CA538" s="204"/>
      <c r="CB538" s="205"/>
      <c r="CC538" s="204"/>
      <c r="CD538" s="205"/>
      <c r="CE538" s="204"/>
      <c r="CF538" s="204"/>
      <c r="CG538" s="204"/>
      <c r="CH538" s="206"/>
      <c r="CI538" s="204"/>
      <c r="CJ538" s="204"/>
      <c r="CK538" s="204"/>
      <c r="CL538" s="204"/>
      <c r="CM538" s="204"/>
      <c r="CN538" s="206"/>
      <c r="CO538" s="204"/>
      <c r="CP538" s="204"/>
      <c r="CQ538" s="204"/>
      <c r="CR538" s="207"/>
      <c r="CS538" s="207"/>
      <c r="CT538" s="208"/>
      <c r="CU538" s="209"/>
      <c r="CV538" s="208"/>
      <c r="CW538" s="207"/>
      <c r="CX538" s="207"/>
      <c r="CY538" s="207"/>
    </row>
    <row r="539" spans="3:103">
      <c r="C539" s="192"/>
      <c r="D539" s="192"/>
      <c r="E539" s="192"/>
      <c r="F539" s="192"/>
      <c r="G539" s="193"/>
      <c r="H539" s="192"/>
      <c r="I539" s="192"/>
      <c r="J539" s="194"/>
      <c r="K539" s="195"/>
      <c r="L539" s="195"/>
      <c r="M539" s="196"/>
      <c r="N539" s="197"/>
      <c r="O539" s="196"/>
      <c r="P539" s="198"/>
      <c r="Q539" s="198"/>
      <c r="R539" s="199"/>
      <c r="S539" s="199"/>
      <c r="T539" s="198"/>
      <c r="U539" s="199"/>
      <c r="V539" s="199"/>
      <c r="W539" s="199"/>
      <c r="X539" s="198"/>
      <c r="Y539" s="200"/>
      <c r="Z539" s="198"/>
      <c r="AA539" s="198"/>
      <c r="AB539" s="199"/>
      <c r="AC539" s="199"/>
      <c r="AD539" s="201"/>
      <c r="AE539" s="202"/>
      <c r="AF539" s="202"/>
      <c r="AG539" s="203"/>
      <c r="AH539" s="203"/>
      <c r="AI539" s="203"/>
      <c r="AJ539" s="203"/>
      <c r="AK539" s="203"/>
      <c r="AL539" s="203"/>
      <c r="AM539" s="203"/>
      <c r="AN539" s="203"/>
      <c r="AO539" s="203"/>
      <c r="AP539" s="203"/>
      <c r="AQ539" s="203"/>
      <c r="AR539" s="203"/>
      <c r="AS539" s="203"/>
      <c r="AT539" s="203"/>
      <c r="AU539" s="203"/>
      <c r="AV539" s="203"/>
      <c r="AW539" s="203"/>
      <c r="AX539" s="203"/>
      <c r="AY539" s="203"/>
      <c r="AZ539" s="203"/>
      <c r="BA539" s="203"/>
      <c r="BB539" s="204"/>
      <c r="BC539" s="204"/>
      <c r="BD539" s="204"/>
      <c r="BE539" s="204"/>
      <c r="BF539" s="204"/>
      <c r="BG539" s="204"/>
      <c r="BH539" s="204"/>
      <c r="BI539" s="204"/>
      <c r="BJ539" s="204"/>
      <c r="BK539" s="204"/>
      <c r="BL539" s="204"/>
      <c r="BM539" s="204"/>
      <c r="BN539" s="204"/>
      <c r="BO539" s="204"/>
      <c r="BP539" s="204"/>
      <c r="BQ539" s="204"/>
      <c r="BR539" s="204"/>
      <c r="BS539" s="204"/>
      <c r="BT539" s="204"/>
      <c r="BU539" s="204"/>
      <c r="BV539" s="205"/>
      <c r="BW539" s="205"/>
      <c r="BX539" s="205"/>
      <c r="BY539" s="204"/>
      <c r="BZ539" s="204"/>
      <c r="CA539" s="204"/>
      <c r="CB539" s="205"/>
      <c r="CC539" s="204"/>
      <c r="CD539" s="205"/>
      <c r="CE539" s="204"/>
      <c r="CF539" s="204"/>
      <c r="CG539" s="204"/>
      <c r="CH539" s="206"/>
      <c r="CI539" s="204"/>
      <c r="CJ539" s="204"/>
      <c r="CK539" s="204"/>
      <c r="CL539" s="204"/>
      <c r="CM539" s="204"/>
      <c r="CN539" s="206"/>
      <c r="CO539" s="204"/>
      <c r="CP539" s="204"/>
      <c r="CQ539" s="204"/>
      <c r="CR539" s="207"/>
      <c r="CS539" s="207"/>
      <c r="CT539" s="208"/>
      <c r="CU539" s="209"/>
      <c r="CV539" s="208"/>
      <c r="CW539" s="207"/>
      <c r="CX539" s="207"/>
      <c r="CY539" s="207"/>
    </row>
    <row r="540" spans="3:103">
      <c r="C540" s="192"/>
      <c r="D540" s="192"/>
      <c r="E540" s="192"/>
      <c r="F540" s="192"/>
      <c r="G540" s="193"/>
      <c r="H540" s="192"/>
      <c r="I540" s="192"/>
      <c r="J540" s="194"/>
      <c r="K540" s="195"/>
      <c r="L540" s="195"/>
      <c r="M540" s="196"/>
      <c r="N540" s="197"/>
      <c r="O540" s="196"/>
      <c r="P540" s="198"/>
      <c r="Q540" s="198"/>
      <c r="R540" s="199"/>
      <c r="S540" s="199"/>
      <c r="T540" s="198"/>
      <c r="U540" s="199"/>
      <c r="V540" s="199"/>
      <c r="W540" s="199"/>
      <c r="X540" s="198"/>
      <c r="Y540" s="200"/>
      <c r="Z540" s="198"/>
      <c r="AA540" s="198"/>
      <c r="AB540" s="199"/>
      <c r="AC540" s="199"/>
      <c r="AD540" s="201"/>
      <c r="AE540" s="202"/>
      <c r="AF540" s="202"/>
      <c r="AG540" s="203"/>
      <c r="AH540" s="203"/>
      <c r="AI540" s="203"/>
      <c r="AJ540" s="203"/>
      <c r="AK540" s="203"/>
      <c r="AL540" s="203"/>
      <c r="AM540" s="203"/>
      <c r="AN540" s="203"/>
      <c r="AO540" s="203"/>
      <c r="AP540" s="203"/>
      <c r="AQ540" s="203"/>
      <c r="AR540" s="203"/>
      <c r="AS540" s="203"/>
      <c r="AT540" s="203"/>
      <c r="AU540" s="203"/>
      <c r="AV540" s="203"/>
      <c r="AW540" s="203"/>
      <c r="AX540" s="203"/>
      <c r="AY540" s="203"/>
      <c r="AZ540" s="203"/>
      <c r="BA540" s="203"/>
      <c r="BB540" s="204"/>
      <c r="BC540" s="204"/>
      <c r="BD540" s="204"/>
      <c r="BE540" s="204"/>
      <c r="BF540" s="204"/>
      <c r="BG540" s="204"/>
      <c r="BH540" s="204"/>
      <c r="BI540" s="204"/>
      <c r="BJ540" s="204"/>
      <c r="BK540" s="204"/>
      <c r="BL540" s="204"/>
      <c r="BM540" s="204"/>
      <c r="BN540" s="204"/>
      <c r="BO540" s="204"/>
      <c r="BP540" s="204"/>
      <c r="BQ540" s="204"/>
      <c r="BR540" s="204"/>
      <c r="BS540" s="204"/>
      <c r="BT540" s="204"/>
      <c r="BU540" s="204"/>
      <c r="BV540" s="205"/>
      <c r="BW540" s="205"/>
      <c r="BX540" s="205"/>
      <c r="BY540" s="204"/>
      <c r="BZ540" s="204"/>
      <c r="CA540" s="204"/>
      <c r="CB540" s="205"/>
      <c r="CC540" s="204"/>
      <c r="CD540" s="205"/>
      <c r="CE540" s="204"/>
      <c r="CF540" s="204"/>
      <c r="CG540" s="204"/>
      <c r="CH540" s="206"/>
      <c r="CI540" s="204"/>
      <c r="CJ540" s="204"/>
      <c r="CK540" s="204"/>
      <c r="CL540" s="204"/>
      <c r="CM540" s="204"/>
      <c r="CN540" s="206"/>
      <c r="CO540" s="204"/>
      <c r="CP540" s="204"/>
      <c r="CQ540" s="204"/>
      <c r="CR540" s="207"/>
      <c r="CS540" s="207"/>
      <c r="CT540" s="208"/>
      <c r="CU540" s="209"/>
      <c r="CV540" s="208"/>
      <c r="CW540" s="207"/>
      <c r="CX540" s="207"/>
      <c r="CY540" s="207"/>
    </row>
    <row r="541" spans="3:103">
      <c r="C541" s="192"/>
      <c r="D541" s="192"/>
      <c r="E541" s="192"/>
      <c r="F541" s="192"/>
      <c r="G541" s="193"/>
      <c r="H541" s="192"/>
      <c r="I541" s="192"/>
      <c r="J541" s="194"/>
      <c r="K541" s="195"/>
      <c r="L541" s="195"/>
      <c r="M541" s="196"/>
      <c r="N541" s="197"/>
      <c r="O541" s="196"/>
      <c r="P541" s="198"/>
      <c r="Q541" s="198"/>
      <c r="R541" s="199"/>
      <c r="S541" s="199"/>
      <c r="T541" s="198"/>
      <c r="U541" s="199"/>
      <c r="V541" s="199"/>
      <c r="W541" s="199"/>
      <c r="X541" s="198"/>
      <c r="Y541" s="200"/>
      <c r="Z541" s="198"/>
      <c r="AA541" s="198"/>
      <c r="AB541" s="199"/>
      <c r="AC541" s="199"/>
      <c r="AD541" s="201"/>
      <c r="AE541" s="202"/>
      <c r="AF541" s="202"/>
      <c r="AG541" s="203"/>
      <c r="AH541" s="203"/>
      <c r="AI541" s="203"/>
      <c r="AJ541" s="203"/>
      <c r="AK541" s="203"/>
      <c r="AL541" s="203"/>
      <c r="AM541" s="203"/>
      <c r="AN541" s="203"/>
      <c r="AO541" s="203"/>
      <c r="AP541" s="203"/>
      <c r="AQ541" s="203"/>
      <c r="AR541" s="203"/>
      <c r="AS541" s="203"/>
      <c r="AT541" s="203"/>
      <c r="AU541" s="203"/>
      <c r="AV541" s="203"/>
      <c r="AW541" s="203"/>
      <c r="AX541" s="203"/>
      <c r="AY541" s="203"/>
      <c r="AZ541" s="203"/>
      <c r="BA541" s="203"/>
      <c r="BB541" s="204"/>
      <c r="BC541" s="204"/>
      <c r="BD541" s="204"/>
      <c r="BE541" s="204"/>
      <c r="BF541" s="204"/>
      <c r="BG541" s="204"/>
      <c r="BH541" s="204"/>
      <c r="BI541" s="204"/>
      <c r="BJ541" s="204"/>
      <c r="BK541" s="204"/>
      <c r="BL541" s="204"/>
      <c r="BM541" s="204"/>
      <c r="BN541" s="204"/>
      <c r="BO541" s="204"/>
      <c r="BP541" s="204"/>
      <c r="BQ541" s="204"/>
      <c r="BR541" s="204"/>
      <c r="BS541" s="204"/>
      <c r="BT541" s="204"/>
      <c r="BU541" s="204"/>
      <c r="BV541" s="205"/>
      <c r="BW541" s="205"/>
      <c r="BX541" s="205"/>
      <c r="BY541" s="204"/>
      <c r="BZ541" s="204"/>
      <c r="CA541" s="204"/>
      <c r="CB541" s="205"/>
      <c r="CC541" s="204"/>
      <c r="CD541" s="205"/>
      <c r="CE541" s="204"/>
      <c r="CF541" s="204"/>
      <c r="CG541" s="204"/>
      <c r="CH541" s="206"/>
      <c r="CI541" s="204"/>
      <c r="CJ541" s="204"/>
      <c r="CK541" s="204"/>
      <c r="CL541" s="204"/>
      <c r="CM541" s="204"/>
      <c r="CN541" s="206"/>
      <c r="CO541" s="204"/>
      <c r="CP541" s="204"/>
      <c r="CQ541" s="204"/>
      <c r="CR541" s="207"/>
      <c r="CS541" s="207"/>
      <c r="CT541" s="208"/>
      <c r="CU541" s="209"/>
      <c r="CV541" s="208"/>
      <c r="CW541" s="207"/>
      <c r="CX541" s="207"/>
      <c r="CY541" s="207"/>
    </row>
    <row r="542" spans="3:103">
      <c r="C542" s="192"/>
      <c r="D542" s="192"/>
      <c r="E542" s="192"/>
      <c r="F542" s="192"/>
      <c r="G542" s="193"/>
      <c r="H542" s="192"/>
      <c r="I542" s="192"/>
      <c r="J542" s="194"/>
      <c r="K542" s="195"/>
      <c r="L542" s="195"/>
      <c r="M542" s="196"/>
      <c r="N542" s="197"/>
      <c r="O542" s="196"/>
      <c r="P542" s="198"/>
      <c r="Q542" s="198"/>
      <c r="R542" s="199"/>
      <c r="S542" s="199"/>
      <c r="T542" s="198"/>
      <c r="U542" s="199"/>
      <c r="V542" s="199"/>
      <c r="W542" s="199"/>
      <c r="X542" s="198"/>
      <c r="Y542" s="200"/>
      <c r="Z542" s="198"/>
      <c r="AA542" s="198"/>
      <c r="AB542" s="199"/>
      <c r="AC542" s="199"/>
      <c r="AD542" s="201"/>
      <c r="AE542" s="202"/>
      <c r="AF542" s="202"/>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4"/>
      <c r="BC542" s="204"/>
      <c r="BD542" s="204"/>
      <c r="BE542" s="204"/>
      <c r="BF542" s="204"/>
      <c r="BG542" s="204"/>
      <c r="BH542" s="204"/>
      <c r="BI542" s="204"/>
      <c r="BJ542" s="204"/>
      <c r="BK542" s="204"/>
      <c r="BL542" s="204"/>
      <c r="BM542" s="204"/>
      <c r="BN542" s="204"/>
      <c r="BO542" s="204"/>
      <c r="BP542" s="204"/>
      <c r="BQ542" s="204"/>
      <c r="BR542" s="204"/>
      <c r="BS542" s="204"/>
      <c r="BT542" s="204"/>
      <c r="BU542" s="204"/>
      <c r="BV542" s="205"/>
      <c r="BW542" s="205"/>
      <c r="BX542" s="205"/>
      <c r="BY542" s="204"/>
      <c r="BZ542" s="204"/>
      <c r="CA542" s="204"/>
      <c r="CB542" s="205"/>
      <c r="CC542" s="204"/>
      <c r="CD542" s="205"/>
      <c r="CE542" s="204"/>
      <c r="CF542" s="204"/>
      <c r="CG542" s="204"/>
      <c r="CH542" s="206"/>
      <c r="CI542" s="204"/>
      <c r="CJ542" s="204"/>
      <c r="CK542" s="204"/>
      <c r="CL542" s="204"/>
      <c r="CM542" s="204"/>
      <c r="CN542" s="206"/>
      <c r="CO542" s="204"/>
      <c r="CP542" s="204"/>
      <c r="CQ542" s="204"/>
      <c r="CR542" s="207"/>
      <c r="CS542" s="207"/>
      <c r="CT542" s="208"/>
      <c r="CU542" s="209"/>
      <c r="CV542" s="208"/>
      <c r="CW542" s="207"/>
      <c r="CX542" s="207"/>
      <c r="CY542" s="207"/>
    </row>
    <row r="543" spans="3:103">
      <c r="C543" s="192"/>
      <c r="D543" s="192"/>
      <c r="E543" s="192"/>
      <c r="F543" s="192"/>
      <c r="G543" s="193"/>
      <c r="H543" s="192"/>
      <c r="I543" s="192"/>
      <c r="J543" s="194"/>
      <c r="K543" s="195"/>
      <c r="L543" s="195"/>
      <c r="M543" s="196"/>
      <c r="N543" s="197"/>
      <c r="O543" s="196"/>
      <c r="P543" s="198"/>
      <c r="Q543" s="198"/>
      <c r="R543" s="199"/>
      <c r="S543" s="199"/>
      <c r="T543" s="198"/>
      <c r="U543" s="199"/>
      <c r="V543" s="199"/>
      <c r="W543" s="199"/>
      <c r="X543" s="198"/>
      <c r="Y543" s="200"/>
      <c r="Z543" s="198"/>
      <c r="AA543" s="198"/>
      <c r="AB543" s="199"/>
      <c r="AC543" s="199"/>
      <c r="AD543" s="201"/>
      <c r="AE543" s="202"/>
      <c r="AF543" s="202"/>
      <c r="AG543" s="203"/>
      <c r="AH543" s="203"/>
      <c r="AI543" s="203"/>
      <c r="AJ543" s="203"/>
      <c r="AK543" s="203"/>
      <c r="AL543" s="203"/>
      <c r="AM543" s="203"/>
      <c r="AN543" s="203"/>
      <c r="AO543" s="203"/>
      <c r="AP543" s="203"/>
      <c r="AQ543" s="203"/>
      <c r="AR543" s="203"/>
      <c r="AS543" s="203"/>
      <c r="AT543" s="203"/>
      <c r="AU543" s="203"/>
      <c r="AV543" s="203"/>
      <c r="AW543" s="203"/>
      <c r="AX543" s="203"/>
      <c r="AY543" s="203"/>
      <c r="AZ543" s="203"/>
      <c r="BA543" s="203"/>
      <c r="BB543" s="204"/>
      <c r="BC543" s="204"/>
      <c r="BD543" s="204"/>
      <c r="BE543" s="204"/>
      <c r="BF543" s="204"/>
      <c r="BG543" s="204"/>
      <c r="BH543" s="204"/>
      <c r="BI543" s="204"/>
      <c r="BJ543" s="204"/>
      <c r="BK543" s="204"/>
      <c r="BL543" s="204"/>
      <c r="BM543" s="204"/>
      <c r="BN543" s="204"/>
      <c r="BO543" s="204"/>
      <c r="BP543" s="204"/>
      <c r="BQ543" s="204"/>
      <c r="BR543" s="204"/>
      <c r="BS543" s="204"/>
      <c r="BT543" s="204"/>
      <c r="BU543" s="204"/>
      <c r="BV543" s="205"/>
      <c r="BW543" s="205"/>
      <c r="BX543" s="205"/>
      <c r="BY543" s="204"/>
      <c r="BZ543" s="204"/>
      <c r="CA543" s="204"/>
      <c r="CB543" s="205"/>
      <c r="CC543" s="204"/>
      <c r="CD543" s="205"/>
      <c r="CE543" s="204"/>
      <c r="CF543" s="204"/>
      <c r="CG543" s="204"/>
      <c r="CH543" s="206"/>
      <c r="CI543" s="204"/>
      <c r="CJ543" s="204"/>
      <c r="CK543" s="204"/>
      <c r="CL543" s="204"/>
      <c r="CM543" s="204"/>
      <c r="CN543" s="206"/>
      <c r="CO543" s="204"/>
      <c r="CP543" s="204"/>
      <c r="CQ543" s="204"/>
      <c r="CR543" s="207"/>
      <c r="CS543" s="207"/>
      <c r="CT543" s="208"/>
      <c r="CU543" s="209"/>
      <c r="CV543" s="208"/>
      <c r="CW543" s="207"/>
      <c r="CX543" s="207"/>
      <c r="CY543" s="207"/>
    </row>
    <row r="544" spans="3:103">
      <c r="C544" s="192"/>
      <c r="D544" s="192"/>
      <c r="E544" s="192"/>
      <c r="F544" s="192"/>
      <c r="G544" s="193"/>
      <c r="H544" s="192"/>
      <c r="I544" s="192"/>
      <c r="J544" s="194"/>
      <c r="K544" s="195"/>
      <c r="L544" s="195"/>
      <c r="M544" s="196"/>
      <c r="N544" s="197"/>
      <c r="O544" s="196"/>
      <c r="P544" s="198"/>
      <c r="Q544" s="198"/>
      <c r="R544" s="199"/>
      <c r="S544" s="199"/>
      <c r="T544" s="198"/>
      <c r="U544" s="199"/>
      <c r="V544" s="199"/>
      <c r="W544" s="199"/>
      <c r="X544" s="198"/>
      <c r="Y544" s="200"/>
      <c r="Z544" s="198"/>
      <c r="AA544" s="198"/>
      <c r="AB544" s="199"/>
      <c r="AC544" s="199"/>
      <c r="AD544" s="201"/>
      <c r="AE544" s="202"/>
      <c r="AF544" s="202"/>
      <c r="AG544" s="203"/>
      <c r="AH544" s="203"/>
      <c r="AI544" s="203"/>
      <c r="AJ544" s="203"/>
      <c r="AK544" s="203"/>
      <c r="AL544" s="203"/>
      <c r="AM544" s="203"/>
      <c r="AN544" s="203"/>
      <c r="AO544" s="203"/>
      <c r="AP544" s="203"/>
      <c r="AQ544" s="203"/>
      <c r="AR544" s="203"/>
      <c r="AS544" s="203"/>
      <c r="AT544" s="203"/>
      <c r="AU544" s="203"/>
      <c r="AV544" s="203"/>
      <c r="AW544" s="203"/>
      <c r="AX544" s="203"/>
      <c r="AY544" s="203"/>
      <c r="AZ544" s="203"/>
      <c r="BA544" s="203"/>
      <c r="BB544" s="204"/>
      <c r="BC544" s="204"/>
      <c r="BD544" s="204"/>
      <c r="BE544" s="204"/>
      <c r="BF544" s="204"/>
      <c r="BG544" s="204"/>
      <c r="BH544" s="204"/>
      <c r="BI544" s="204"/>
      <c r="BJ544" s="204"/>
      <c r="BK544" s="204"/>
      <c r="BL544" s="204"/>
      <c r="BM544" s="204"/>
      <c r="BN544" s="204"/>
      <c r="BO544" s="204"/>
      <c r="BP544" s="204"/>
      <c r="BQ544" s="204"/>
      <c r="BR544" s="204"/>
      <c r="BS544" s="204"/>
      <c r="BT544" s="204"/>
      <c r="BU544" s="204"/>
      <c r="BV544" s="205"/>
      <c r="BW544" s="205"/>
      <c r="BX544" s="205"/>
      <c r="BY544" s="204"/>
      <c r="BZ544" s="204"/>
      <c r="CA544" s="204"/>
      <c r="CB544" s="205"/>
      <c r="CC544" s="204"/>
      <c r="CD544" s="205"/>
      <c r="CE544" s="204"/>
      <c r="CF544" s="204"/>
      <c r="CG544" s="204"/>
      <c r="CH544" s="206"/>
      <c r="CI544" s="204"/>
      <c r="CJ544" s="204"/>
      <c r="CK544" s="204"/>
      <c r="CL544" s="204"/>
      <c r="CM544" s="204"/>
      <c r="CN544" s="206"/>
      <c r="CO544" s="204"/>
      <c r="CP544" s="204"/>
      <c r="CQ544" s="204"/>
      <c r="CR544" s="207"/>
      <c r="CS544" s="207"/>
      <c r="CT544" s="208"/>
      <c r="CU544" s="209"/>
      <c r="CV544" s="208"/>
      <c r="CW544" s="207"/>
      <c r="CX544" s="207"/>
      <c r="CY544" s="207"/>
    </row>
    <row r="545" spans="3:103">
      <c r="C545" s="192"/>
      <c r="D545" s="192"/>
      <c r="E545" s="192"/>
      <c r="F545" s="192"/>
      <c r="G545" s="193"/>
      <c r="H545" s="192"/>
      <c r="I545" s="192"/>
      <c r="J545" s="194"/>
      <c r="K545" s="195"/>
      <c r="L545" s="195"/>
      <c r="M545" s="196"/>
      <c r="N545" s="197"/>
      <c r="O545" s="196"/>
      <c r="P545" s="198"/>
      <c r="Q545" s="198"/>
      <c r="R545" s="199"/>
      <c r="S545" s="199"/>
      <c r="T545" s="198"/>
      <c r="U545" s="199"/>
      <c r="V545" s="199"/>
      <c r="W545" s="199"/>
      <c r="X545" s="198"/>
      <c r="Y545" s="200"/>
      <c r="Z545" s="198"/>
      <c r="AA545" s="198"/>
      <c r="AB545" s="199"/>
      <c r="AC545" s="199"/>
      <c r="AD545" s="201"/>
      <c r="AE545" s="202"/>
      <c r="AF545" s="202"/>
      <c r="AG545" s="203"/>
      <c r="AH545" s="203"/>
      <c r="AI545" s="203"/>
      <c r="AJ545" s="203"/>
      <c r="AK545" s="203"/>
      <c r="AL545" s="203"/>
      <c r="AM545" s="203"/>
      <c r="AN545" s="203"/>
      <c r="AO545" s="203"/>
      <c r="AP545" s="203"/>
      <c r="AQ545" s="203"/>
      <c r="AR545" s="203"/>
      <c r="AS545" s="203"/>
      <c r="AT545" s="203"/>
      <c r="AU545" s="203"/>
      <c r="AV545" s="203"/>
      <c r="AW545" s="203"/>
      <c r="AX545" s="203"/>
      <c r="AY545" s="203"/>
      <c r="AZ545" s="203"/>
      <c r="BA545" s="203"/>
      <c r="BB545" s="204"/>
      <c r="BC545" s="204"/>
      <c r="BD545" s="204"/>
      <c r="BE545" s="204"/>
      <c r="BF545" s="204"/>
      <c r="BG545" s="204"/>
      <c r="BH545" s="204"/>
      <c r="BI545" s="204"/>
      <c r="BJ545" s="204"/>
      <c r="BK545" s="204"/>
      <c r="BL545" s="204"/>
      <c r="BM545" s="204"/>
      <c r="BN545" s="204"/>
      <c r="BO545" s="204"/>
      <c r="BP545" s="204"/>
      <c r="BQ545" s="204"/>
      <c r="BR545" s="204"/>
      <c r="BS545" s="204"/>
      <c r="BT545" s="204"/>
      <c r="BU545" s="204"/>
      <c r="BV545" s="205"/>
      <c r="BW545" s="205"/>
      <c r="BX545" s="205"/>
      <c r="BY545" s="204"/>
      <c r="BZ545" s="204"/>
      <c r="CA545" s="204"/>
      <c r="CB545" s="205"/>
      <c r="CC545" s="204"/>
      <c r="CD545" s="205"/>
      <c r="CE545" s="204"/>
      <c r="CF545" s="204"/>
      <c r="CG545" s="204"/>
      <c r="CH545" s="206"/>
      <c r="CI545" s="204"/>
      <c r="CJ545" s="204"/>
      <c r="CK545" s="204"/>
      <c r="CL545" s="204"/>
      <c r="CM545" s="204"/>
      <c r="CN545" s="206"/>
      <c r="CO545" s="204"/>
      <c r="CP545" s="204"/>
      <c r="CQ545" s="204"/>
      <c r="CR545" s="207"/>
      <c r="CS545" s="207"/>
      <c r="CT545" s="208"/>
      <c r="CU545" s="209"/>
      <c r="CV545" s="208"/>
      <c r="CW545" s="207"/>
      <c r="CX545" s="207"/>
      <c r="CY545" s="207"/>
    </row>
    <row r="546" spans="3:103">
      <c r="C546" s="192"/>
      <c r="D546" s="192"/>
      <c r="E546" s="192"/>
      <c r="F546" s="192"/>
      <c r="G546" s="193"/>
      <c r="H546" s="192"/>
      <c r="I546" s="192"/>
      <c r="J546" s="194"/>
      <c r="K546" s="195"/>
      <c r="L546" s="195"/>
      <c r="M546" s="196"/>
      <c r="N546" s="197"/>
      <c r="O546" s="196"/>
      <c r="P546" s="198"/>
      <c r="Q546" s="198"/>
      <c r="R546" s="199"/>
      <c r="S546" s="199"/>
      <c r="T546" s="198"/>
      <c r="U546" s="199"/>
      <c r="V546" s="199"/>
      <c r="W546" s="199"/>
      <c r="X546" s="198"/>
      <c r="Y546" s="200"/>
      <c r="Z546" s="198"/>
      <c r="AA546" s="198"/>
      <c r="AB546" s="199"/>
      <c r="AC546" s="199"/>
      <c r="AD546" s="201"/>
      <c r="AE546" s="202"/>
      <c r="AF546" s="202"/>
      <c r="AG546" s="203"/>
      <c r="AH546" s="203"/>
      <c r="AI546" s="203"/>
      <c r="AJ546" s="203"/>
      <c r="AK546" s="203"/>
      <c r="AL546" s="203"/>
      <c r="AM546" s="203"/>
      <c r="AN546" s="203"/>
      <c r="AO546" s="203"/>
      <c r="AP546" s="203"/>
      <c r="AQ546" s="203"/>
      <c r="AR546" s="203"/>
      <c r="AS546" s="203"/>
      <c r="AT546" s="203"/>
      <c r="AU546" s="203"/>
      <c r="AV546" s="203"/>
      <c r="AW546" s="203"/>
      <c r="AX546" s="203"/>
      <c r="AY546" s="203"/>
      <c r="AZ546" s="203"/>
      <c r="BA546" s="203"/>
      <c r="BB546" s="204"/>
      <c r="BC546" s="204"/>
      <c r="BD546" s="204"/>
      <c r="BE546" s="204"/>
      <c r="BF546" s="204"/>
      <c r="BG546" s="204"/>
      <c r="BH546" s="204"/>
      <c r="BI546" s="204"/>
      <c r="BJ546" s="204"/>
      <c r="BK546" s="204"/>
      <c r="BL546" s="204"/>
      <c r="BM546" s="204"/>
      <c r="BN546" s="204"/>
      <c r="BO546" s="204"/>
      <c r="BP546" s="204"/>
      <c r="BQ546" s="204"/>
      <c r="BR546" s="204"/>
      <c r="BS546" s="204"/>
      <c r="BT546" s="204"/>
      <c r="BU546" s="204"/>
      <c r="BV546" s="205"/>
      <c r="BW546" s="205"/>
      <c r="BX546" s="205"/>
      <c r="BY546" s="204"/>
      <c r="BZ546" s="204"/>
      <c r="CA546" s="204"/>
      <c r="CB546" s="205"/>
      <c r="CC546" s="204"/>
      <c r="CD546" s="205"/>
      <c r="CE546" s="204"/>
      <c r="CF546" s="204"/>
      <c r="CG546" s="204"/>
      <c r="CH546" s="206"/>
      <c r="CI546" s="204"/>
      <c r="CJ546" s="204"/>
      <c r="CK546" s="204"/>
      <c r="CL546" s="204"/>
      <c r="CM546" s="204"/>
      <c r="CN546" s="206"/>
      <c r="CO546" s="204"/>
      <c r="CP546" s="204"/>
      <c r="CQ546" s="204"/>
      <c r="CR546" s="207"/>
      <c r="CS546" s="207"/>
      <c r="CT546" s="208"/>
      <c r="CU546" s="209"/>
      <c r="CV546" s="208"/>
      <c r="CW546" s="207"/>
      <c r="CX546" s="207"/>
      <c r="CY546" s="207"/>
    </row>
    <row r="547" spans="3:103">
      <c r="C547" s="192"/>
      <c r="D547" s="192"/>
      <c r="E547" s="192"/>
      <c r="F547" s="192"/>
      <c r="G547" s="193"/>
      <c r="H547" s="192"/>
      <c r="I547" s="192"/>
      <c r="J547" s="194"/>
      <c r="K547" s="195"/>
      <c r="L547" s="195"/>
      <c r="M547" s="196"/>
      <c r="N547" s="197"/>
      <c r="O547" s="196"/>
      <c r="P547" s="198"/>
      <c r="Q547" s="198"/>
      <c r="R547" s="199"/>
      <c r="S547" s="199"/>
      <c r="T547" s="198"/>
      <c r="U547" s="199"/>
      <c r="V547" s="199"/>
      <c r="W547" s="199"/>
      <c r="X547" s="198"/>
      <c r="Y547" s="200"/>
      <c r="Z547" s="198"/>
      <c r="AA547" s="198"/>
      <c r="AB547" s="199"/>
      <c r="AC547" s="199"/>
      <c r="AD547" s="201"/>
      <c r="AE547" s="202"/>
      <c r="AF547" s="202"/>
      <c r="AG547" s="203"/>
      <c r="AH547" s="203"/>
      <c r="AI547" s="203"/>
      <c r="AJ547" s="203"/>
      <c r="AK547" s="203"/>
      <c r="AL547" s="203"/>
      <c r="AM547" s="203"/>
      <c r="AN547" s="203"/>
      <c r="AO547" s="203"/>
      <c r="AP547" s="203"/>
      <c r="AQ547" s="203"/>
      <c r="AR547" s="203"/>
      <c r="AS547" s="203"/>
      <c r="AT547" s="203"/>
      <c r="AU547" s="203"/>
      <c r="AV547" s="203"/>
      <c r="AW547" s="203"/>
      <c r="AX547" s="203"/>
      <c r="AY547" s="203"/>
      <c r="AZ547" s="203"/>
      <c r="BA547" s="203"/>
      <c r="BB547" s="204"/>
      <c r="BC547" s="204"/>
      <c r="BD547" s="204"/>
      <c r="BE547" s="204"/>
      <c r="BF547" s="204"/>
      <c r="BG547" s="204"/>
      <c r="BH547" s="204"/>
      <c r="BI547" s="204"/>
      <c r="BJ547" s="204"/>
      <c r="BK547" s="204"/>
      <c r="BL547" s="204"/>
      <c r="BM547" s="204"/>
      <c r="BN547" s="204"/>
      <c r="BO547" s="204"/>
      <c r="BP547" s="204"/>
      <c r="BQ547" s="204"/>
      <c r="BR547" s="204"/>
      <c r="BS547" s="204"/>
      <c r="BT547" s="204"/>
      <c r="BU547" s="204"/>
      <c r="BV547" s="205"/>
      <c r="BW547" s="205"/>
      <c r="BX547" s="205"/>
      <c r="BY547" s="204"/>
      <c r="BZ547" s="204"/>
      <c r="CA547" s="204"/>
      <c r="CB547" s="205"/>
      <c r="CC547" s="204"/>
      <c r="CD547" s="205"/>
      <c r="CE547" s="204"/>
      <c r="CF547" s="204"/>
      <c r="CG547" s="204"/>
      <c r="CH547" s="206"/>
      <c r="CI547" s="204"/>
      <c r="CJ547" s="204"/>
      <c r="CK547" s="204"/>
      <c r="CL547" s="204"/>
      <c r="CM547" s="204"/>
      <c r="CN547" s="206"/>
      <c r="CO547" s="204"/>
      <c r="CP547" s="204"/>
      <c r="CQ547" s="204"/>
      <c r="CR547" s="207"/>
      <c r="CS547" s="207"/>
      <c r="CT547" s="208"/>
      <c r="CU547" s="209"/>
      <c r="CV547" s="208"/>
      <c r="CW547" s="207"/>
      <c r="CX547" s="207"/>
      <c r="CY547" s="207"/>
    </row>
    <row r="548" spans="3:103">
      <c r="C548" s="192"/>
      <c r="D548" s="192"/>
      <c r="E548" s="192"/>
      <c r="F548" s="192"/>
      <c r="G548" s="193"/>
      <c r="H548" s="192"/>
      <c r="I548" s="192"/>
      <c r="J548" s="194"/>
      <c r="K548" s="195"/>
      <c r="L548" s="195"/>
      <c r="M548" s="196"/>
      <c r="N548" s="197"/>
      <c r="O548" s="196"/>
      <c r="P548" s="198"/>
      <c r="Q548" s="198"/>
      <c r="R548" s="199"/>
      <c r="S548" s="199"/>
      <c r="T548" s="198"/>
      <c r="U548" s="199"/>
      <c r="V548" s="199"/>
      <c r="W548" s="199"/>
      <c r="X548" s="198"/>
      <c r="Y548" s="200"/>
      <c r="Z548" s="198"/>
      <c r="AA548" s="198"/>
      <c r="AB548" s="199"/>
      <c r="AC548" s="199"/>
      <c r="AD548" s="201"/>
      <c r="AE548" s="202"/>
      <c r="AF548" s="202"/>
      <c r="AG548" s="203"/>
      <c r="AH548" s="203"/>
      <c r="AI548" s="203"/>
      <c r="AJ548" s="203"/>
      <c r="AK548" s="203"/>
      <c r="AL548" s="203"/>
      <c r="AM548" s="203"/>
      <c r="AN548" s="203"/>
      <c r="AO548" s="203"/>
      <c r="AP548" s="203"/>
      <c r="AQ548" s="203"/>
      <c r="AR548" s="203"/>
      <c r="AS548" s="203"/>
      <c r="AT548" s="203"/>
      <c r="AU548" s="203"/>
      <c r="AV548" s="203"/>
      <c r="AW548" s="203"/>
      <c r="AX548" s="203"/>
      <c r="AY548" s="203"/>
      <c r="AZ548" s="203"/>
      <c r="BA548" s="203"/>
      <c r="BB548" s="204"/>
      <c r="BC548" s="204"/>
      <c r="BD548" s="204"/>
      <c r="BE548" s="204"/>
      <c r="BF548" s="204"/>
      <c r="BG548" s="204"/>
      <c r="BH548" s="204"/>
      <c r="BI548" s="204"/>
      <c r="BJ548" s="204"/>
      <c r="BK548" s="204"/>
      <c r="BL548" s="204"/>
      <c r="BM548" s="204"/>
      <c r="BN548" s="204"/>
      <c r="BO548" s="204"/>
      <c r="BP548" s="204"/>
      <c r="BQ548" s="204"/>
      <c r="BR548" s="204"/>
      <c r="BS548" s="204"/>
      <c r="BT548" s="204"/>
      <c r="BU548" s="204"/>
      <c r="BV548" s="205"/>
      <c r="BW548" s="205"/>
      <c r="BX548" s="205"/>
      <c r="BY548" s="204"/>
      <c r="BZ548" s="204"/>
      <c r="CA548" s="204"/>
      <c r="CB548" s="205"/>
      <c r="CC548" s="204"/>
      <c r="CD548" s="205"/>
      <c r="CE548" s="204"/>
      <c r="CF548" s="204"/>
      <c r="CG548" s="204"/>
      <c r="CH548" s="206"/>
      <c r="CI548" s="204"/>
      <c r="CJ548" s="204"/>
      <c r="CK548" s="204"/>
      <c r="CL548" s="204"/>
      <c r="CM548" s="204"/>
      <c r="CN548" s="206"/>
      <c r="CO548" s="204"/>
      <c r="CP548" s="204"/>
      <c r="CQ548" s="204"/>
      <c r="CR548" s="207"/>
      <c r="CS548" s="207"/>
      <c r="CT548" s="208"/>
      <c r="CU548" s="209"/>
      <c r="CV548" s="208"/>
      <c r="CW548" s="207"/>
      <c r="CX548" s="207"/>
      <c r="CY548" s="207"/>
    </row>
    <row r="549" spans="3:103">
      <c r="C549" s="192"/>
      <c r="D549" s="192"/>
      <c r="E549" s="192"/>
      <c r="F549" s="192"/>
      <c r="G549" s="193"/>
      <c r="H549" s="192"/>
      <c r="I549" s="192"/>
      <c r="J549" s="194"/>
      <c r="K549" s="195"/>
      <c r="L549" s="195"/>
      <c r="M549" s="196"/>
      <c r="N549" s="197"/>
      <c r="O549" s="196"/>
      <c r="P549" s="198"/>
      <c r="Q549" s="198"/>
      <c r="R549" s="199"/>
      <c r="S549" s="199"/>
      <c r="T549" s="198"/>
      <c r="U549" s="199"/>
      <c r="V549" s="199"/>
      <c r="W549" s="199"/>
      <c r="X549" s="198"/>
      <c r="Y549" s="200"/>
      <c r="Z549" s="198"/>
      <c r="AA549" s="198"/>
      <c r="AB549" s="199"/>
      <c r="AC549" s="199"/>
      <c r="AD549" s="201"/>
      <c r="AE549" s="202"/>
      <c r="AF549" s="202"/>
      <c r="AG549" s="203"/>
      <c r="AH549" s="203"/>
      <c r="AI549" s="203"/>
      <c r="AJ549" s="203"/>
      <c r="AK549" s="203"/>
      <c r="AL549" s="203"/>
      <c r="AM549" s="203"/>
      <c r="AN549" s="203"/>
      <c r="AO549" s="203"/>
      <c r="AP549" s="203"/>
      <c r="AQ549" s="203"/>
      <c r="AR549" s="203"/>
      <c r="AS549" s="203"/>
      <c r="AT549" s="203"/>
      <c r="AU549" s="203"/>
      <c r="AV549" s="203"/>
      <c r="AW549" s="203"/>
      <c r="AX549" s="203"/>
      <c r="AY549" s="203"/>
      <c r="AZ549" s="203"/>
      <c r="BA549" s="203"/>
      <c r="BB549" s="204"/>
      <c r="BC549" s="204"/>
      <c r="BD549" s="204"/>
      <c r="BE549" s="204"/>
      <c r="BF549" s="204"/>
      <c r="BG549" s="204"/>
      <c r="BH549" s="204"/>
      <c r="BI549" s="204"/>
      <c r="BJ549" s="204"/>
      <c r="BK549" s="204"/>
      <c r="BL549" s="204"/>
      <c r="BM549" s="204"/>
      <c r="BN549" s="204"/>
      <c r="BO549" s="204"/>
      <c r="BP549" s="204"/>
      <c r="BQ549" s="204"/>
      <c r="BR549" s="204"/>
      <c r="BS549" s="204"/>
      <c r="BT549" s="204"/>
      <c r="BU549" s="204"/>
      <c r="BV549" s="205"/>
      <c r="BW549" s="205"/>
      <c r="BX549" s="205"/>
      <c r="BY549" s="204"/>
      <c r="BZ549" s="204"/>
      <c r="CA549" s="204"/>
      <c r="CB549" s="205"/>
      <c r="CC549" s="204"/>
      <c r="CD549" s="205"/>
      <c r="CE549" s="204"/>
      <c r="CF549" s="204"/>
      <c r="CG549" s="204"/>
      <c r="CH549" s="206"/>
      <c r="CI549" s="204"/>
      <c r="CJ549" s="204"/>
      <c r="CK549" s="204"/>
      <c r="CL549" s="204"/>
      <c r="CM549" s="204"/>
      <c r="CN549" s="206"/>
      <c r="CO549" s="204"/>
      <c r="CP549" s="204"/>
      <c r="CQ549" s="204"/>
      <c r="CR549" s="207"/>
      <c r="CS549" s="207"/>
      <c r="CT549" s="208"/>
      <c r="CU549" s="209"/>
      <c r="CV549" s="208"/>
      <c r="CW549" s="207"/>
      <c r="CX549" s="207"/>
      <c r="CY549" s="207"/>
    </row>
    <row r="550" spans="3:103">
      <c r="C550" s="192"/>
      <c r="D550" s="192"/>
      <c r="E550" s="192"/>
      <c r="F550" s="192"/>
      <c r="G550" s="193"/>
      <c r="H550" s="192"/>
      <c r="I550" s="192"/>
      <c r="J550" s="194"/>
      <c r="K550" s="195"/>
      <c r="L550" s="195"/>
      <c r="M550" s="196"/>
      <c r="N550" s="197"/>
      <c r="O550" s="196"/>
      <c r="P550" s="198"/>
      <c r="Q550" s="198"/>
      <c r="R550" s="199"/>
      <c r="S550" s="199"/>
      <c r="T550" s="198"/>
      <c r="U550" s="199"/>
      <c r="V550" s="199"/>
      <c r="W550" s="199"/>
      <c r="X550" s="198"/>
      <c r="Y550" s="200"/>
      <c r="Z550" s="198"/>
      <c r="AA550" s="198"/>
      <c r="AB550" s="199"/>
      <c r="AC550" s="199"/>
      <c r="AD550" s="201"/>
      <c r="AE550" s="202"/>
      <c r="AF550" s="202"/>
      <c r="AG550" s="203"/>
      <c r="AH550" s="203"/>
      <c r="AI550" s="203"/>
      <c r="AJ550" s="203"/>
      <c r="AK550" s="203"/>
      <c r="AL550" s="203"/>
      <c r="AM550" s="203"/>
      <c r="AN550" s="203"/>
      <c r="AO550" s="203"/>
      <c r="AP550" s="203"/>
      <c r="AQ550" s="203"/>
      <c r="AR550" s="203"/>
      <c r="AS550" s="203"/>
      <c r="AT550" s="203"/>
      <c r="AU550" s="203"/>
      <c r="AV550" s="203"/>
      <c r="AW550" s="203"/>
      <c r="AX550" s="203"/>
      <c r="AY550" s="203"/>
      <c r="AZ550" s="203"/>
      <c r="BA550" s="203"/>
      <c r="BB550" s="204"/>
      <c r="BC550" s="204"/>
      <c r="BD550" s="204"/>
      <c r="BE550" s="204"/>
      <c r="BF550" s="204"/>
      <c r="BG550" s="204"/>
      <c r="BH550" s="204"/>
      <c r="BI550" s="204"/>
      <c r="BJ550" s="204"/>
      <c r="BK550" s="204"/>
      <c r="BL550" s="204"/>
      <c r="BM550" s="204"/>
      <c r="BN550" s="204"/>
      <c r="BO550" s="204"/>
      <c r="BP550" s="204"/>
      <c r="BQ550" s="204"/>
      <c r="BR550" s="204"/>
      <c r="BS550" s="204"/>
      <c r="BT550" s="204"/>
      <c r="BU550" s="204"/>
      <c r="BV550" s="205"/>
      <c r="BW550" s="205"/>
      <c r="BX550" s="205"/>
      <c r="BY550" s="204"/>
      <c r="BZ550" s="204"/>
      <c r="CA550" s="204"/>
      <c r="CB550" s="205"/>
      <c r="CC550" s="204"/>
      <c r="CD550" s="205"/>
      <c r="CE550" s="204"/>
      <c r="CF550" s="204"/>
      <c r="CG550" s="204"/>
      <c r="CH550" s="206"/>
      <c r="CI550" s="204"/>
      <c r="CJ550" s="204"/>
      <c r="CK550" s="204"/>
      <c r="CL550" s="204"/>
      <c r="CM550" s="204"/>
      <c r="CN550" s="206"/>
      <c r="CO550" s="204"/>
      <c r="CP550" s="204"/>
      <c r="CQ550" s="204"/>
      <c r="CR550" s="207"/>
      <c r="CS550" s="207"/>
      <c r="CT550" s="208"/>
      <c r="CU550" s="209"/>
      <c r="CV550" s="208"/>
      <c r="CW550" s="207"/>
      <c r="CX550" s="207"/>
      <c r="CY550" s="207"/>
    </row>
    <row r="551" spans="3:103">
      <c r="C551" s="192"/>
      <c r="D551" s="192"/>
      <c r="E551" s="192"/>
      <c r="F551" s="192"/>
      <c r="G551" s="193"/>
      <c r="H551" s="192"/>
      <c r="I551" s="192"/>
      <c r="J551" s="194"/>
      <c r="K551" s="195"/>
      <c r="L551" s="195"/>
      <c r="M551" s="196"/>
      <c r="N551" s="197"/>
      <c r="O551" s="196"/>
      <c r="P551" s="198"/>
      <c r="Q551" s="198"/>
      <c r="R551" s="199"/>
      <c r="S551" s="199"/>
      <c r="T551" s="198"/>
      <c r="U551" s="199"/>
      <c r="V551" s="199"/>
      <c r="W551" s="199"/>
      <c r="X551" s="198"/>
      <c r="Y551" s="200"/>
      <c r="Z551" s="198"/>
      <c r="AA551" s="198"/>
      <c r="AB551" s="199"/>
      <c r="AC551" s="199"/>
      <c r="AD551" s="201"/>
      <c r="AE551" s="202"/>
      <c r="AF551" s="202"/>
      <c r="AG551" s="203"/>
      <c r="AH551" s="203"/>
      <c r="AI551" s="203"/>
      <c r="AJ551" s="203"/>
      <c r="AK551" s="203"/>
      <c r="AL551" s="203"/>
      <c r="AM551" s="203"/>
      <c r="AN551" s="203"/>
      <c r="AO551" s="203"/>
      <c r="AP551" s="203"/>
      <c r="AQ551" s="203"/>
      <c r="AR551" s="203"/>
      <c r="AS551" s="203"/>
      <c r="AT551" s="203"/>
      <c r="AU551" s="203"/>
      <c r="AV551" s="203"/>
      <c r="AW551" s="203"/>
      <c r="AX551" s="203"/>
      <c r="AY551" s="203"/>
      <c r="AZ551" s="203"/>
      <c r="BA551" s="203"/>
      <c r="BB551" s="204"/>
      <c r="BC551" s="204"/>
      <c r="BD551" s="204"/>
      <c r="BE551" s="204"/>
      <c r="BF551" s="204"/>
      <c r="BG551" s="204"/>
      <c r="BH551" s="204"/>
      <c r="BI551" s="204"/>
      <c r="BJ551" s="204"/>
      <c r="BK551" s="204"/>
      <c r="BL551" s="204"/>
      <c r="BM551" s="204"/>
      <c r="BN551" s="204"/>
      <c r="BO551" s="204"/>
      <c r="BP551" s="204"/>
      <c r="BQ551" s="204"/>
      <c r="BR551" s="204"/>
      <c r="BS551" s="204"/>
      <c r="BT551" s="204"/>
      <c r="BU551" s="204"/>
      <c r="BV551" s="205"/>
      <c r="BW551" s="205"/>
      <c r="BX551" s="205"/>
      <c r="BY551" s="204"/>
      <c r="BZ551" s="204"/>
      <c r="CA551" s="204"/>
      <c r="CB551" s="205"/>
      <c r="CC551" s="204"/>
      <c r="CD551" s="205"/>
      <c r="CE551" s="204"/>
      <c r="CF551" s="204"/>
      <c r="CG551" s="204"/>
      <c r="CH551" s="206"/>
      <c r="CI551" s="204"/>
      <c r="CJ551" s="204"/>
      <c r="CK551" s="204"/>
      <c r="CL551" s="204"/>
      <c r="CM551" s="204"/>
      <c r="CN551" s="206"/>
      <c r="CO551" s="204"/>
      <c r="CP551" s="204"/>
      <c r="CQ551" s="204"/>
      <c r="CR551" s="207"/>
      <c r="CS551" s="207"/>
      <c r="CT551" s="208"/>
      <c r="CU551" s="209"/>
      <c r="CV551" s="208"/>
      <c r="CW551" s="207"/>
      <c r="CX551" s="207"/>
      <c r="CY551" s="207"/>
    </row>
    <row r="552" spans="3:103">
      <c r="C552" s="192"/>
      <c r="D552" s="192"/>
      <c r="E552" s="192"/>
      <c r="F552" s="192"/>
      <c r="G552" s="193"/>
      <c r="H552" s="192"/>
      <c r="I552" s="192"/>
      <c r="J552" s="194"/>
      <c r="K552" s="195"/>
      <c r="L552" s="195"/>
      <c r="M552" s="196"/>
      <c r="N552" s="197"/>
      <c r="O552" s="196"/>
      <c r="P552" s="198"/>
      <c r="Q552" s="198"/>
      <c r="R552" s="199"/>
      <c r="S552" s="199"/>
      <c r="T552" s="198"/>
      <c r="U552" s="199"/>
      <c r="V552" s="199"/>
      <c r="W552" s="199"/>
      <c r="X552" s="198"/>
      <c r="Y552" s="200"/>
      <c r="Z552" s="198"/>
      <c r="AA552" s="198"/>
      <c r="AB552" s="199"/>
      <c r="AC552" s="199"/>
      <c r="AD552" s="201"/>
      <c r="AE552" s="202"/>
      <c r="AF552" s="202"/>
      <c r="AG552" s="203"/>
      <c r="AH552" s="203"/>
      <c r="AI552" s="203"/>
      <c r="AJ552" s="203"/>
      <c r="AK552" s="203"/>
      <c r="AL552" s="203"/>
      <c r="AM552" s="203"/>
      <c r="AN552" s="203"/>
      <c r="AO552" s="203"/>
      <c r="AP552" s="203"/>
      <c r="AQ552" s="203"/>
      <c r="AR552" s="203"/>
      <c r="AS552" s="203"/>
      <c r="AT552" s="203"/>
      <c r="AU552" s="203"/>
      <c r="AV552" s="203"/>
      <c r="AW552" s="203"/>
      <c r="AX552" s="203"/>
      <c r="AY552" s="203"/>
      <c r="AZ552" s="203"/>
      <c r="BA552" s="203"/>
      <c r="BB552" s="204"/>
      <c r="BC552" s="204"/>
      <c r="BD552" s="204"/>
      <c r="BE552" s="204"/>
      <c r="BF552" s="204"/>
      <c r="BG552" s="204"/>
      <c r="BH552" s="204"/>
      <c r="BI552" s="204"/>
      <c r="BJ552" s="204"/>
      <c r="BK552" s="204"/>
      <c r="BL552" s="204"/>
      <c r="BM552" s="204"/>
      <c r="BN552" s="204"/>
      <c r="BO552" s="204"/>
      <c r="BP552" s="204"/>
      <c r="BQ552" s="204"/>
      <c r="BR552" s="204"/>
      <c r="BS552" s="204"/>
      <c r="BT552" s="204"/>
      <c r="BU552" s="204"/>
      <c r="BV552" s="205"/>
      <c r="BW552" s="205"/>
      <c r="BX552" s="205"/>
      <c r="BY552" s="204"/>
      <c r="BZ552" s="204"/>
      <c r="CA552" s="204"/>
      <c r="CB552" s="205"/>
      <c r="CC552" s="204"/>
      <c r="CD552" s="205"/>
      <c r="CE552" s="204"/>
      <c r="CF552" s="204"/>
      <c r="CG552" s="204"/>
      <c r="CH552" s="206"/>
      <c r="CI552" s="204"/>
      <c r="CJ552" s="204"/>
      <c r="CK552" s="204"/>
      <c r="CL552" s="204"/>
      <c r="CM552" s="204"/>
      <c r="CN552" s="206"/>
      <c r="CO552" s="204"/>
      <c r="CP552" s="204"/>
      <c r="CQ552" s="204"/>
      <c r="CR552" s="207"/>
      <c r="CS552" s="207"/>
      <c r="CT552" s="208"/>
      <c r="CU552" s="209"/>
      <c r="CV552" s="208"/>
      <c r="CW552" s="207"/>
      <c r="CX552" s="207"/>
      <c r="CY552" s="207"/>
    </row>
    <row r="553" spans="3:103">
      <c r="C553" s="192"/>
      <c r="D553" s="192"/>
      <c r="E553" s="192"/>
      <c r="F553" s="192"/>
      <c r="G553" s="193"/>
      <c r="H553" s="192"/>
      <c r="I553" s="192"/>
      <c r="J553" s="194"/>
      <c r="K553" s="195"/>
      <c r="L553" s="195"/>
      <c r="M553" s="196"/>
      <c r="N553" s="197"/>
      <c r="O553" s="196"/>
      <c r="P553" s="198"/>
      <c r="Q553" s="198"/>
      <c r="R553" s="199"/>
      <c r="S553" s="199"/>
      <c r="T553" s="198"/>
      <c r="U553" s="199"/>
      <c r="V553" s="199"/>
      <c r="W553" s="199"/>
      <c r="X553" s="198"/>
      <c r="Y553" s="200"/>
      <c r="Z553" s="198"/>
      <c r="AA553" s="198"/>
      <c r="AB553" s="199"/>
      <c r="AC553" s="199"/>
      <c r="AD553" s="201"/>
      <c r="AE553" s="202"/>
      <c r="AF553" s="202"/>
      <c r="AG553" s="203"/>
      <c r="AH553" s="203"/>
      <c r="AI553" s="203"/>
      <c r="AJ553" s="203"/>
      <c r="AK553" s="203"/>
      <c r="AL553" s="203"/>
      <c r="AM553" s="203"/>
      <c r="AN553" s="203"/>
      <c r="AO553" s="203"/>
      <c r="AP553" s="203"/>
      <c r="AQ553" s="203"/>
      <c r="AR553" s="203"/>
      <c r="AS553" s="203"/>
      <c r="AT553" s="203"/>
      <c r="AU553" s="203"/>
      <c r="AV553" s="203"/>
      <c r="AW553" s="203"/>
      <c r="AX553" s="203"/>
      <c r="AY553" s="203"/>
      <c r="AZ553" s="203"/>
      <c r="BA553" s="203"/>
      <c r="BB553" s="204"/>
      <c r="BC553" s="204"/>
      <c r="BD553" s="204"/>
      <c r="BE553" s="204"/>
      <c r="BF553" s="204"/>
      <c r="BG553" s="204"/>
      <c r="BH553" s="204"/>
      <c r="BI553" s="204"/>
      <c r="BJ553" s="204"/>
      <c r="BK553" s="204"/>
      <c r="BL553" s="204"/>
      <c r="BM553" s="204"/>
      <c r="BN553" s="204"/>
      <c r="BO553" s="204"/>
      <c r="BP553" s="204"/>
      <c r="BQ553" s="204"/>
      <c r="BR553" s="204"/>
      <c r="BS553" s="204"/>
      <c r="BT553" s="204"/>
      <c r="BU553" s="204"/>
      <c r="BV553" s="205"/>
      <c r="BW553" s="205"/>
      <c r="BX553" s="205"/>
      <c r="BY553" s="204"/>
      <c r="BZ553" s="204"/>
      <c r="CA553" s="204"/>
      <c r="CB553" s="205"/>
      <c r="CC553" s="204"/>
      <c r="CD553" s="205"/>
      <c r="CE553" s="204"/>
      <c r="CF553" s="204"/>
      <c r="CG553" s="204"/>
      <c r="CH553" s="206"/>
      <c r="CI553" s="204"/>
      <c r="CJ553" s="204"/>
      <c r="CK553" s="204"/>
      <c r="CL553" s="204"/>
      <c r="CM553" s="204"/>
      <c r="CN553" s="206"/>
      <c r="CO553" s="204"/>
      <c r="CP553" s="204"/>
      <c r="CQ553" s="204"/>
      <c r="CR553" s="207"/>
      <c r="CS553" s="207"/>
      <c r="CT553" s="208"/>
      <c r="CU553" s="209"/>
      <c r="CV553" s="208"/>
      <c r="CW553" s="207"/>
      <c r="CX553" s="207"/>
      <c r="CY553" s="207"/>
    </row>
    <row r="554" spans="3:103">
      <c r="C554" s="192"/>
      <c r="D554" s="192"/>
      <c r="E554" s="192"/>
      <c r="F554" s="192"/>
      <c r="G554" s="193"/>
      <c r="H554" s="192"/>
      <c r="I554" s="192"/>
      <c r="J554" s="194"/>
      <c r="K554" s="195"/>
      <c r="L554" s="195"/>
      <c r="M554" s="196"/>
      <c r="N554" s="197"/>
      <c r="O554" s="196"/>
      <c r="P554" s="198"/>
      <c r="Q554" s="198"/>
      <c r="R554" s="199"/>
      <c r="S554" s="199"/>
      <c r="T554" s="198"/>
      <c r="U554" s="199"/>
      <c r="V554" s="199"/>
      <c r="W554" s="199"/>
      <c r="X554" s="198"/>
      <c r="Y554" s="200"/>
      <c r="Z554" s="198"/>
      <c r="AA554" s="198"/>
      <c r="AB554" s="199"/>
      <c r="AC554" s="199"/>
      <c r="AD554" s="201"/>
      <c r="AE554" s="202"/>
      <c r="AF554" s="202"/>
      <c r="AG554" s="203"/>
      <c r="AH554" s="203"/>
      <c r="AI554" s="203"/>
      <c r="AJ554" s="203"/>
      <c r="AK554" s="203"/>
      <c r="AL554" s="203"/>
      <c r="AM554" s="203"/>
      <c r="AN554" s="203"/>
      <c r="AO554" s="203"/>
      <c r="AP554" s="203"/>
      <c r="AQ554" s="203"/>
      <c r="AR554" s="203"/>
      <c r="AS554" s="203"/>
      <c r="AT554" s="203"/>
      <c r="AU554" s="203"/>
      <c r="AV554" s="203"/>
      <c r="AW554" s="203"/>
      <c r="AX554" s="203"/>
      <c r="AY554" s="203"/>
      <c r="AZ554" s="203"/>
      <c r="BA554" s="203"/>
      <c r="BB554" s="204"/>
      <c r="BC554" s="204"/>
      <c r="BD554" s="204"/>
      <c r="BE554" s="204"/>
      <c r="BF554" s="204"/>
      <c r="BG554" s="204"/>
      <c r="BH554" s="204"/>
      <c r="BI554" s="204"/>
      <c r="BJ554" s="204"/>
      <c r="BK554" s="204"/>
      <c r="BL554" s="204"/>
      <c r="BM554" s="204"/>
      <c r="BN554" s="204"/>
      <c r="BO554" s="204"/>
      <c r="BP554" s="204"/>
      <c r="BQ554" s="204"/>
      <c r="BR554" s="204"/>
      <c r="BS554" s="204"/>
      <c r="BT554" s="204"/>
      <c r="BU554" s="204"/>
      <c r="BV554" s="205"/>
      <c r="BW554" s="205"/>
      <c r="BX554" s="205"/>
      <c r="BY554" s="204"/>
      <c r="BZ554" s="204"/>
      <c r="CA554" s="204"/>
      <c r="CB554" s="205"/>
      <c r="CC554" s="204"/>
      <c r="CD554" s="205"/>
      <c r="CE554" s="204"/>
      <c r="CF554" s="204"/>
      <c r="CG554" s="204"/>
      <c r="CH554" s="206"/>
      <c r="CI554" s="204"/>
      <c r="CJ554" s="204"/>
      <c r="CK554" s="204"/>
      <c r="CL554" s="204"/>
      <c r="CM554" s="204"/>
      <c r="CN554" s="206"/>
      <c r="CO554" s="204"/>
      <c r="CP554" s="204"/>
      <c r="CQ554" s="204"/>
      <c r="CR554" s="207"/>
      <c r="CS554" s="207"/>
      <c r="CT554" s="208"/>
      <c r="CU554" s="209"/>
      <c r="CV554" s="208"/>
      <c r="CW554" s="207"/>
      <c r="CX554" s="207"/>
      <c r="CY554" s="207"/>
    </row>
    <row r="555" spans="3:103">
      <c r="C555" s="192"/>
      <c r="D555" s="192"/>
      <c r="E555" s="192"/>
      <c r="F555" s="192"/>
      <c r="G555" s="193"/>
      <c r="H555" s="192"/>
      <c r="I555" s="192"/>
      <c r="J555" s="194"/>
      <c r="K555" s="195"/>
      <c r="L555" s="195"/>
      <c r="M555" s="196"/>
      <c r="N555" s="197"/>
      <c r="O555" s="196"/>
      <c r="P555" s="198"/>
      <c r="Q555" s="198"/>
      <c r="R555" s="199"/>
      <c r="S555" s="199"/>
      <c r="T555" s="198"/>
      <c r="U555" s="199"/>
      <c r="V555" s="199"/>
      <c r="W555" s="199"/>
      <c r="X555" s="198"/>
      <c r="Y555" s="200"/>
      <c r="Z555" s="198"/>
      <c r="AA555" s="198"/>
      <c r="AB555" s="199"/>
      <c r="AC555" s="199"/>
      <c r="AD555" s="201"/>
      <c r="AE555" s="202"/>
      <c r="AF555" s="202"/>
      <c r="AG555" s="203"/>
      <c r="AH555" s="203"/>
      <c r="AI555" s="203"/>
      <c r="AJ555" s="203"/>
      <c r="AK555" s="203"/>
      <c r="AL555" s="203"/>
      <c r="AM555" s="203"/>
      <c r="AN555" s="203"/>
      <c r="AO555" s="203"/>
      <c r="AP555" s="203"/>
      <c r="AQ555" s="203"/>
      <c r="AR555" s="203"/>
      <c r="AS555" s="203"/>
      <c r="AT555" s="203"/>
      <c r="AU555" s="203"/>
      <c r="AV555" s="203"/>
      <c r="AW555" s="203"/>
      <c r="AX555" s="203"/>
      <c r="AY555" s="203"/>
      <c r="AZ555" s="203"/>
      <c r="BA555" s="203"/>
      <c r="BB555" s="204"/>
      <c r="BC555" s="204"/>
      <c r="BD555" s="204"/>
      <c r="BE555" s="204"/>
      <c r="BF555" s="204"/>
      <c r="BG555" s="204"/>
      <c r="BH555" s="204"/>
      <c r="BI555" s="204"/>
      <c r="BJ555" s="204"/>
      <c r="BK555" s="204"/>
      <c r="BL555" s="204"/>
      <c r="BM555" s="204"/>
      <c r="BN555" s="204"/>
      <c r="BO555" s="204"/>
      <c r="BP555" s="204"/>
      <c r="BQ555" s="204"/>
      <c r="BR555" s="204"/>
      <c r="BS555" s="204"/>
      <c r="BT555" s="204"/>
      <c r="BU555" s="204"/>
      <c r="BV555" s="205"/>
      <c r="BW555" s="205"/>
      <c r="BX555" s="205"/>
      <c r="BY555" s="204"/>
      <c r="BZ555" s="204"/>
      <c r="CA555" s="204"/>
      <c r="CB555" s="205"/>
      <c r="CC555" s="204"/>
      <c r="CD555" s="205"/>
      <c r="CE555" s="204"/>
      <c r="CF555" s="204"/>
      <c r="CG555" s="204"/>
      <c r="CH555" s="206"/>
      <c r="CI555" s="204"/>
      <c r="CJ555" s="204"/>
      <c r="CK555" s="204"/>
      <c r="CL555" s="204"/>
      <c r="CM555" s="204"/>
      <c r="CN555" s="206"/>
      <c r="CO555" s="204"/>
      <c r="CP555" s="204"/>
      <c r="CQ555" s="204"/>
      <c r="CR555" s="207"/>
      <c r="CS555" s="207"/>
      <c r="CT555" s="208"/>
      <c r="CU555" s="209"/>
      <c r="CV555" s="208"/>
      <c r="CW555" s="207"/>
      <c r="CX555" s="207"/>
      <c r="CY555" s="207"/>
    </row>
    <row r="556" spans="3:103">
      <c r="C556" s="192"/>
      <c r="D556" s="192"/>
      <c r="E556" s="192"/>
      <c r="F556" s="192"/>
      <c r="G556" s="193"/>
      <c r="H556" s="192"/>
      <c r="I556" s="192"/>
      <c r="J556" s="194"/>
      <c r="K556" s="195"/>
      <c r="L556" s="195"/>
      <c r="M556" s="196"/>
      <c r="N556" s="197"/>
      <c r="O556" s="196"/>
      <c r="P556" s="198"/>
      <c r="Q556" s="198"/>
      <c r="R556" s="199"/>
      <c r="S556" s="199"/>
      <c r="T556" s="198"/>
      <c r="U556" s="199"/>
      <c r="V556" s="199"/>
      <c r="W556" s="199"/>
      <c r="X556" s="198"/>
      <c r="Y556" s="200"/>
      <c r="Z556" s="198"/>
      <c r="AA556" s="198"/>
      <c r="AB556" s="199"/>
      <c r="AC556" s="199"/>
      <c r="AD556" s="201"/>
      <c r="AE556" s="202"/>
      <c r="AF556" s="202"/>
      <c r="AG556" s="203"/>
      <c r="AH556" s="203"/>
      <c r="AI556" s="203"/>
      <c r="AJ556" s="203"/>
      <c r="AK556" s="203"/>
      <c r="AL556" s="203"/>
      <c r="AM556" s="203"/>
      <c r="AN556" s="203"/>
      <c r="AO556" s="203"/>
      <c r="AP556" s="203"/>
      <c r="AQ556" s="203"/>
      <c r="AR556" s="203"/>
      <c r="AS556" s="203"/>
      <c r="AT556" s="203"/>
      <c r="AU556" s="203"/>
      <c r="AV556" s="203"/>
      <c r="AW556" s="203"/>
      <c r="AX556" s="203"/>
      <c r="AY556" s="203"/>
      <c r="AZ556" s="203"/>
      <c r="BA556" s="203"/>
      <c r="BB556" s="204"/>
      <c r="BC556" s="204"/>
      <c r="BD556" s="204"/>
      <c r="BE556" s="204"/>
      <c r="BF556" s="204"/>
      <c r="BG556" s="204"/>
      <c r="BH556" s="204"/>
      <c r="BI556" s="204"/>
      <c r="BJ556" s="204"/>
      <c r="BK556" s="204"/>
      <c r="BL556" s="204"/>
      <c r="BM556" s="204"/>
      <c r="BN556" s="204"/>
      <c r="BO556" s="204"/>
      <c r="BP556" s="204"/>
      <c r="BQ556" s="204"/>
      <c r="BR556" s="204"/>
      <c r="BS556" s="204"/>
      <c r="BT556" s="204"/>
      <c r="BU556" s="204"/>
      <c r="BV556" s="205"/>
      <c r="BW556" s="205"/>
      <c r="BX556" s="205"/>
      <c r="BY556" s="204"/>
      <c r="BZ556" s="204"/>
      <c r="CA556" s="204"/>
      <c r="CB556" s="205"/>
      <c r="CC556" s="204"/>
      <c r="CD556" s="205"/>
      <c r="CE556" s="204"/>
      <c r="CF556" s="204"/>
      <c r="CG556" s="204"/>
      <c r="CH556" s="206"/>
      <c r="CI556" s="204"/>
      <c r="CJ556" s="204"/>
      <c r="CK556" s="204"/>
      <c r="CL556" s="204"/>
      <c r="CM556" s="204"/>
      <c r="CN556" s="206"/>
      <c r="CO556" s="204"/>
      <c r="CP556" s="204"/>
      <c r="CQ556" s="204"/>
      <c r="CR556" s="207"/>
      <c r="CS556" s="207"/>
      <c r="CT556" s="208"/>
      <c r="CU556" s="209"/>
      <c r="CV556" s="208"/>
      <c r="CW556" s="207"/>
      <c r="CX556" s="207"/>
      <c r="CY556" s="207"/>
    </row>
    <row r="557" spans="3:103">
      <c r="C557" s="192"/>
      <c r="D557" s="192"/>
      <c r="E557" s="192"/>
      <c r="F557" s="192"/>
      <c r="G557" s="193"/>
      <c r="H557" s="192"/>
      <c r="I557" s="192"/>
      <c r="J557" s="194"/>
      <c r="K557" s="195"/>
      <c r="L557" s="195"/>
      <c r="M557" s="196"/>
      <c r="N557" s="197"/>
      <c r="O557" s="196"/>
      <c r="P557" s="198"/>
      <c r="Q557" s="198"/>
      <c r="R557" s="199"/>
      <c r="S557" s="199"/>
      <c r="T557" s="198"/>
      <c r="U557" s="199"/>
      <c r="V557" s="199"/>
      <c r="W557" s="199"/>
      <c r="X557" s="198"/>
      <c r="Y557" s="200"/>
      <c r="Z557" s="198"/>
      <c r="AA557" s="198"/>
      <c r="AB557" s="199"/>
      <c r="AC557" s="199"/>
      <c r="AD557" s="201"/>
      <c r="AE557" s="202"/>
      <c r="AF557" s="202"/>
      <c r="AG557" s="203"/>
      <c r="AH557" s="203"/>
      <c r="AI557" s="203"/>
      <c r="AJ557" s="203"/>
      <c r="AK557" s="203"/>
      <c r="AL557" s="203"/>
      <c r="AM557" s="203"/>
      <c r="AN557" s="203"/>
      <c r="AO557" s="203"/>
      <c r="AP557" s="203"/>
      <c r="AQ557" s="203"/>
      <c r="AR557" s="203"/>
      <c r="AS557" s="203"/>
      <c r="AT557" s="203"/>
      <c r="AU557" s="203"/>
      <c r="AV557" s="203"/>
      <c r="AW557" s="203"/>
      <c r="AX557" s="203"/>
      <c r="AY557" s="203"/>
      <c r="AZ557" s="203"/>
      <c r="BA557" s="203"/>
      <c r="BB557" s="204"/>
      <c r="BC557" s="204"/>
      <c r="BD557" s="204"/>
      <c r="BE557" s="204"/>
      <c r="BF557" s="204"/>
      <c r="BG557" s="204"/>
      <c r="BH557" s="204"/>
      <c r="BI557" s="204"/>
      <c r="BJ557" s="204"/>
      <c r="BK557" s="204"/>
      <c r="BL557" s="204"/>
      <c r="BM557" s="204"/>
      <c r="BN557" s="204"/>
      <c r="BO557" s="204"/>
      <c r="BP557" s="204"/>
      <c r="BQ557" s="204"/>
      <c r="BR557" s="204"/>
      <c r="BS557" s="204"/>
      <c r="BT557" s="204"/>
      <c r="BU557" s="204"/>
      <c r="BV557" s="205"/>
      <c r="BW557" s="205"/>
      <c r="BX557" s="205"/>
      <c r="BY557" s="204"/>
      <c r="BZ557" s="204"/>
      <c r="CA557" s="204"/>
      <c r="CB557" s="205"/>
      <c r="CC557" s="204"/>
      <c r="CD557" s="205"/>
      <c r="CE557" s="204"/>
      <c r="CF557" s="204"/>
      <c r="CG557" s="204"/>
      <c r="CH557" s="206"/>
      <c r="CI557" s="204"/>
      <c r="CJ557" s="204"/>
      <c r="CK557" s="204"/>
      <c r="CL557" s="204"/>
      <c r="CM557" s="204"/>
      <c r="CN557" s="206"/>
      <c r="CO557" s="204"/>
      <c r="CP557" s="204"/>
      <c r="CQ557" s="204"/>
      <c r="CR557" s="207"/>
      <c r="CS557" s="207"/>
      <c r="CT557" s="208"/>
      <c r="CU557" s="209"/>
      <c r="CV557" s="208"/>
      <c r="CW557" s="207"/>
      <c r="CX557" s="207"/>
      <c r="CY557" s="207"/>
    </row>
    <row r="558" spans="3:103">
      <c r="C558" s="192"/>
      <c r="D558" s="192"/>
      <c r="E558" s="192"/>
      <c r="F558" s="192"/>
      <c r="G558" s="193"/>
      <c r="H558" s="192"/>
      <c r="I558" s="192"/>
      <c r="J558" s="194"/>
      <c r="K558" s="195"/>
      <c r="L558" s="195"/>
      <c r="M558" s="196"/>
      <c r="N558" s="197"/>
      <c r="O558" s="196"/>
      <c r="P558" s="198"/>
      <c r="Q558" s="198"/>
      <c r="R558" s="199"/>
      <c r="S558" s="199"/>
      <c r="T558" s="198"/>
      <c r="U558" s="199"/>
      <c r="V558" s="199"/>
      <c r="W558" s="199"/>
      <c r="X558" s="198"/>
      <c r="Y558" s="200"/>
      <c r="Z558" s="198"/>
      <c r="AA558" s="198"/>
      <c r="AB558" s="199"/>
      <c r="AC558" s="199"/>
      <c r="AD558" s="201"/>
      <c r="AE558" s="202"/>
      <c r="AF558" s="202"/>
      <c r="AG558" s="203"/>
      <c r="AH558" s="203"/>
      <c r="AI558" s="203"/>
      <c r="AJ558" s="203"/>
      <c r="AK558" s="203"/>
      <c r="AL558" s="203"/>
      <c r="AM558" s="203"/>
      <c r="AN558" s="203"/>
      <c r="AO558" s="203"/>
      <c r="AP558" s="203"/>
      <c r="AQ558" s="203"/>
      <c r="AR558" s="203"/>
      <c r="AS558" s="203"/>
      <c r="AT558" s="203"/>
      <c r="AU558" s="203"/>
      <c r="AV558" s="203"/>
      <c r="AW558" s="203"/>
      <c r="AX558" s="203"/>
      <c r="AY558" s="203"/>
      <c r="AZ558" s="203"/>
      <c r="BA558" s="203"/>
      <c r="BB558" s="204"/>
      <c r="BC558" s="204"/>
      <c r="BD558" s="204"/>
      <c r="BE558" s="204"/>
      <c r="BF558" s="204"/>
      <c r="BG558" s="204"/>
      <c r="BH558" s="204"/>
      <c r="BI558" s="204"/>
      <c r="BJ558" s="204"/>
      <c r="BK558" s="204"/>
      <c r="BL558" s="204"/>
      <c r="BM558" s="204"/>
      <c r="BN558" s="204"/>
      <c r="BO558" s="204"/>
      <c r="BP558" s="204"/>
      <c r="BQ558" s="204"/>
      <c r="BR558" s="204"/>
      <c r="BS558" s="204"/>
      <c r="BT558" s="204"/>
      <c r="BU558" s="204"/>
      <c r="BV558" s="205"/>
      <c r="BW558" s="205"/>
      <c r="BX558" s="205"/>
      <c r="BY558" s="204"/>
      <c r="BZ558" s="204"/>
      <c r="CA558" s="204"/>
      <c r="CB558" s="205"/>
      <c r="CC558" s="204"/>
      <c r="CD558" s="205"/>
      <c r="CE558" s="204"/>
      <c r="CF558" s="204"/>
      <c r="CG558" s="204"/>
      <c r="CH558" s="206"/>
      <c r="CI558" s="204"/>
      <c r="CJ558" s="204"/>
      <c r="CK558" s="204"/>
      <c r="CL558" s="204"/>
      <c r="CM558" s="204"/>
      <c r="CN558" s="206"/>
      <c r="CO558" s="204"/>
      <c r="CP558" s="204"/>
      <c r="CQ558" s="204"/>
      <c r="CR558" s="207"/>
      <c r="CS558" s="207"/>
      <c r="CT558" s="208"/>
      <c r="CU558" s="209"/>
      <c r="CV558" s="208"/>
      <c r="CW558" s="207"/>
      <c r="CX558" s="207"/>
      <c r="CY558" s="207"/>
    </row>
    <row r="559" spans="3:103">
      <c r="C559" s="192"/>
      <c r="D559" s="192"/>
      <c r="E559" s="192"/>
      <c r="F559" s="192"/>
      <c r="G559" s="193"/>
      <c r="H559" s="192"/>
      <c r="I559" s="192"/>
      <c r="J559" s="194"/>
      <c r="K559" s="195"/>
      <c r="L559" s="195"/>
      <c r="M559" s="196"/>
      <c r="N559" s="197"/>
      <c r="O559" s="196"/>
      <c r="P559" s="198"/>
      <c r="Q559" s="198"/>
      <c r="R559" s="199"/>
      <c r="S559" s="199"/>
      <c r="T559" s="198"/>
      <c r="U559" s="199"/>
      <c r="V559" s="199"/>
      <c r="W559" s="199"/>
      <c r="X559" s="198"/>
      <c r="Y559" s="200"/>
      <c r="Z559" s="198"/>
      <c r="AA559" s="198"/>
      <c r="AB559" s="199"/>
      <c r="AC559" s="199"/>
      <c r="AD559" s="201"/>
      <c r="AE559" s="202"/>
      <c r="AF559" s="202"/>
      <c r="AG559" s="203"/>
      <c r="AH559" s="203"/>
      <c r="AI559" s="203"/>
      <c r="AJ559" s="203"/>
      <c r="AK559" s="203"/>
      <c r="AL559" s="203"/>
      <c r="AM559" s="203"/>
      <c r="AN559" s="203"/>
      <c r="AO559" s="203"/>
      <c r="AP559" s="203"/>
      <c r="AQ559" s="203"/>
      <c r="AR559" s="203"/>
      <c r="AS559" s="203"/>
      <c r="AT559" s="203"/>
      <c r="AU559" s="203"/>
      <c r="AV559" s="203"/>
      <c r="AW559" s="203"/>
      <c r="AX559" s="203"/>
      <c r="AY559" s="203"/>
      <c r="AZ559" s="203"/>
      <c r="BA559" s="203"/>
      <c r="BB559" s="204"/>
      <c r="BC559" s="204"/>
      <c r="BD559" s="204"/>
      <c r="BE559" s="204"/>
      <c r="BF559" s="204"/>
      <c r="BG559" s="204"/>
      <c r="BH559" s="204"/>
      <c r="BI559" s="204"/>
      <c r="BJ559" s="204"/>
      <c r="BK559" s="204"/>
      <c r="BL559" s="204"/>
      <c r="BM559" s="204"/>
      <c r="BN559" s="204"/>
      <c r="BO559" s="204"/>
      <c r="BP559" s="204"/>
      <c r="BQ559" s="204"/>
      <c r="BR559" s="204"/>
      <c r="BS559" s="204"/>
      <c r="BT559" s="204"/>
      <c r="BU559" s="204"/>
      <c r="BV559" s="205"/>
      <c r="BW559" s="205"/>
      <c r="BX559" s="205"/>
      <c r="BY559" s="204"/>
      <c r="BZ559" s="204"/>
      <c r="CA559" s="204"/>
      <c r="CB559" s="205"/>
      <c r="CC559" s="204"/>
      <c r="CD559" s="205"/>
      <c r="CE559" s="204"/>
      <c r="CF559" s="204"/>
      <c r="CG559" s="204"/>
      <c r="CH559" s="206"/>
      <c r="CI559" s="204"/>
      <c r="CJ559" s="204"/>
      <c r="CK559" s="204"/>
      <c r="CL559" s="204"/>
      <c r="CM559" s="204"/>
      <c r="CN559" s="206"/>
      <c r="CO559" s="204"/>
      <c r="CP559" s="204"/>
      <c r="CQ559" s="204"/>
      <c r="CR559" s="207"/>
      <c r="CS559" s="207"/>
      <c r="CT559" s="208"/>
      <c r="CU559" s="209"/>
      <c r="CV559" s="208"/>
      <c r="CW559" s="207"/>
      <c r="CX559" s="207"/>
      <c r="CY559" s="207"/>
    </row>
    <row r="560" spans="3:103">
      <c r="C560" s="192"/>
      <c r="D560" s="192"/>
      <c r="E560" s="192"/>
      <c r="F560" s="192"/>
      <c r="G560" s="193"/>
      <c r="H560" s="192"/>
      <c r="I560" s="192"/>
      <c r="J560" s="194"/>
      <c r="K560" s="195"/>
      <c r="L560" s="195"/>
      <c r="M560" s="196"/>
      <c r="N560" s="197"/>
      <c r="O560" s="196"/>
      <c r="P560" s="198"/>
      <c r="Q560" s="198"/>
      <c r="R560" s="199"/>
      <c r="S560" s="199"/>
      <c r="T560" s="198"/>
      <c r="U560" s="199"/>
      <c r="V560" s="199"/>
      <c r="W560" s="199"/>
      <c r="X560" s="198"/>
      <c r="Y560" s="200"/>
      <c r="Z560" s="198"/>
      <c r="AA560" s="198"/>
      <c r="AB560" s="199"/>
      <c r="AC560" s="199"/>
      <c r="AD560" s="201"/>
      <c r="AE560" s="202"/>
      <c r="AF560" s="202"/>
      <c r="AG560" s="203"/>
      <c r="AH560" s="203"/>
      <c r="AI560" s="203"/>
      <c r="AJ560" s="203"/>
      <c r="AK560" s="203"/>
      <c r="AL560" s="203"/>
      <c r="AM560" s="203"/>
      <c r="AN560" s="203"/>
      <c r="AO560" s="203"/>
      <c r="AP560" s="203"/>
      <c r="AQ560" s="203"/>
      <c r="AR560" s="203"/>
      <c r="AS560" s="203"/>
      <c r="AT560" s="203"/>
      <c r="AU560" s="203"/>
      <c r="AV560" s="203"/>
      <c r="AW560" s="203"/>
      <c r="AX560" s="203"/>
      <c r="AY560" s="203"/>
      <c r="AZ560" s="203"/>
      <c r="BA560" s="203"/>
      <c r="BB560" s="204"/>
      <c r="BC560" s="204"/>
      <c r="BD560" s="204"/>
      <c r="BE560" s="204"/>
      <c r="BF560" s="204"/>
      <c r="BG560" s="204"/>
      <c r="BH560" s="204"/>
      <c r="BI560" s="204"/>
      <c r="BJ560" s="204"/>
      <c r="BK560" s="204"/>
      <c r="BL560" s="204"/>
      <c r="BM560" s="204"/>
      <c r="BN560" s="204"/>
      <c r="BO560" s="204"/>
      <c r="BP560" s="204"/>
      <c r="BQ560" s="204"/>
      <c r="BR560" s="204"/>
      <c r="BS560" s="204"/>
      <c r="BT560" s="204"/>
      <c r="BU560" s="204"/>
      <c r="BV560" s="205"/>
      <c r="BW560" s="205"/>
      <c r="BX560" s="205"/>
      <c r="BY560" s="204"/>
      <c r="BZ560" s="204"/>
      <c r="CA560" s="204"/>
      <c r="CB560" s="205"/>
      <c r="CC560" s="204"/>
      <c r="CD560" s="205"/>
      <c r="CE560" s="204"/>
      <c r="CF560" s="204"/>
      <c r="CG560" s="204"/>
      <c r="CH560" s="206"/>
      <c r="CI560" s="204"/>
      <c r="CJ560" s="204"/>
      <c r="CK560" s="204"/>
      <c r="CL560" s="204"/>
      <c r="CM560" s="204"/>
      <c r="CN560" s="206"/>
      <c r="CO560" s="204"/>
      <c r="CP560" s="204"/>
      <c r="CQ560" s="204"/>
      <c r="CR560" s="207"/>
      <c r="CS560" s="207"/>
      <c r="CT560" s="208"/>
      <c r="CU560" s="209"/>
      <c r="CV560" s="208"/>
      <c r="CW560" s="207"/>
      <c r="CX560" s="207"/>
      <c r="CY560" s="207"/>
    </row>
    <row r="561" spans="3:103">
      <c r="C561" s="192"/>
      <c r="D561" s="192"/>
      <c r="E561" s="192"/>
      <c r="F561" s="192"/>
      <c r="G561" s="193"/>
      <c r="H561" s="192"/>
      <c r="I561" s="192"/>
      <c r="J561" s="194"/>
      <c r="K561" s="195"/>
      <c r="L561" s="195"/>
      <c r="M561" s="196"/>
      <c r="N561" s="197"/>
      <c r="O561" s="196"/>
      <c r="P561" s="198"/>
      <c r="Q561" s="198"/>
      <c r="R561" s="199"/>
      <c r="S561" s="199"/>
      <c r="T561" s="198"/>
      <c r="U561" s="199"/>
      <c r="V561" s="199"/>
      <c r="W561" s="199"/>
      <c r="X561" s="198"/>
      <c r="Y561" s="200"/>
      <c r="Z561" s="198"/>
      <c r="AA561" s="198"/>
      <c r="AB561" s="199"/>
      <c r="AC561" s="199"/>
      <c r="AD561" s="201"/>
      <c r="AE561" s="202"/>
      <c r="AF561" s="202"/>
      <c r="AG561" s="203"/>
      <c r="AH561" s="203"/>
      <c r="AI561" s="203"/>
      <c r="AJ561" s="203"/>
      <c r="AK561" s="203"/>
      <c r="AL561" s="203"/>
      <c r="AM561" s="203"/>
      <c r="AN561" s="203"/>
      <c r="AO561" s="203"/>
      <c r="AP561" s="203"/>
      <c r="AQ561" s="203"/>
      <c r="AR561" s="203"/>
      <c r="AS561" s="203"/>
      <c r="AT561" s="203"/>
      <c r="AU561" s="203"/>
      <c r="AV561" s="203"/>
      <c r="AW561" s="203"/>
      <c r="AX561" s="203"/>
      <c r="AY561" s="203"/>
      <c r="AZ561" s="203"/>
      <c r="BA561" s="203"/>
      <c r="BB561" s="204"/>
      <c r="BC561" s="204"/>
      <c r="BD561" s="204"/>
      <c r="BE561" s="204"/>
      <c r="BF561" s="204"/>
      <c r="BG561" s="204"/>
      <c r="BH561" s="204"/>
      <c r="BI561" s="204"/>
      <c r="BJ561" s="204"/>
      <c r="BK561" s="204"/>
      <c r="BL561" s="204"/>
      <c r="BM561" s="204"/>
      <c r="BN561" s="204"/>
      <c r="BO561" s="204"/>
      <c r="BP561" s="204"/>
      <c r="BQ561" s="204"/>
      <c r="BR561" s="204"/>
      <c r="BS561" s="204"/>
      <c r="BT561" s="204"/>
      <c r="BU561" s="204"/>
      <c r="BV561" s="205"/>
      <c r="BW561" s="205"/>
      <c r="BX561" s="205"/>
      <c r="BY561" s="204"/>
      <c r="BZ561" s="204"/>
      <c r="CA561" s="204"/>
      <c r="CB561" s="205"/>
      <c r="CC561" s="204"/>
      <c r="CD561" s="205"/>
      <c r="CE561" s="204"/>
      <c r="CF561" s="204"/>
      <c r="CG561" s="204"/>
      <c r="CH561" s="206"/>
      <c r="CI561" s="204"/>
      <c r="CJ561" s="204"/>
      <c r="CK561" s="204"/>
      <c r="CL561" s="204"/>
      <c r="CM561" s="204"/>
      <c r="CN561" s="206"/>
      <c r="CO561" s="204"/>
      <c r="CP561" s="204"/>
      <c r="CQ561" s="204"/>
      <c r="CR561" s="207"/>
      <c r="CS561" s="207"/>
      <c r="CT561" s="208"/>
      <c r="CU561" s="209"/>
      <c r="CV561" s="208"/>
      <c r="CW561" s="207"/>
      <c r="CX561" s="207"/>
      <c r="CY561" s="207"/>
    </row>
    <row r="562" spans="3:103">
      <c r="C562" s="192"/>
      <c r="D562" s="192"/>
      <c r="E562" s="192"/>
      <c r="F562" s="192"/>
      <c r="G562" s="193"/>
      <c r="H562" s="192"/>
      <c r="I562" s="192"/>
      <c r="J562" s="194"/>
      <c r="K562" s="195"/>
      <c r="L562" s="195"/>
      <c r="M562" s="196"/>
      <c r="N562" s="197"/>
      <c r="O562" s="196"/>
      <c r="P562" s="198"/>
      <c r="Q562" s="198"/>
      <c r="R562" s="199"/>
      <c r="S562" s="199"/>
      <c r="T562" s="198"/>
      <c r="U562" s="199"/>
      <c r="V562" s="199"/>
      <c r="W562" s="199"/>
      <c r="X562" s="198"/>
      <c r="Y562" s="200"/>
      <c r="Z562" s="198"/>
      <c r="AA562" s="198"/>
      <c r="AB562" s="199"/>
      <c r="AC562" s="199"/>
      <c r="AD562" s="201"/>
      <c r="AE562" s="202"/>
      <c r="AF562" s="202"/>
      <c r="AG562" s="203"/>
      <c r="AH562" s="203"/>
      <c r="AI562" s="203"/>
      <c r="AJ562" s="203"/>
      <c r="AK562" s="203"/>
      <c r="AL562" s="203"/>
      <c r="AM562" s="203"/>
      <c r="AN562" s="203"/>
      <c r="AO562" s="203"/>
      <c r="AP562" s="203"/>
      <c r="AQ562" s="203"/>
      <c r="AR562" s="203"/>
      <c r="AS562" s="203"/>
      <c r="AT562" s="203"/>
      <c r="AU562" s="203"/>
      <c r="AV562" s="203"/>
      <c r="AW562" s="203"/>
      <c r="AX562" s="203"/>
      <c r="AY562" s="203"/>
      <c r="AZ562" s="203"/>
      <c r="BA562" s="203"/>
      <c r="BB562" s="204"/>
      <c r="BC562" s="204"/>
      <c r="BD562" s="204"/>
      <c r="BE562" s="204"/>
      <c r="BF562" s="204"/>
      <c r="BG562" s="204"/>
      <c r="BH562" s="204"/>
      <c r="BI562" s="204"/>
      <c r="BJ562" s="204"/>
      <c r="BK562" s="204"/>
      <c r="BL562" s="204"/>
      <c r="BM562" s="204"/>
      <c r="BN562" s="204"/>
      <c r="BO562" s="204"/>
      <c r="BP562" s="204"/>
      <c r="BQ562" s="204"/>
      <c r="BR562" s="204"/>
      <c r="BS562" s="204"/>
      <c r="BT562" s="204"/>
      <c r="BU562" s="204"/>
      <c r="BV562" s="205"/>
      <c r="BW562" s="205"/>
      <c r="BX562" s="205"/>
      <c r="BY562" s="204"/>
      <c r="BZ562" s="204"/>
      <c r="CA562" s="204"/>
      <c r="CB562" s="205"/>
      <c r="CC562" s="204"/>
      <c r="CD562" s="205"/>
      <c r="CE562" s="204"/>
      <c r="CF562" s="204"/>
      <c r="CG562" s="204"/>
      <c r="CH562" s="206"/>
      <c r="CI562" s="204"/>
      <c r="CJ562" s="204"/>
      <c r="CK562" s="204"/>
      <c r="CL562" s="204"/>
      <c r="CM562" s="204"/>
      <c r="CN562" s="206"/>
      <c r="CO562" s="204"/>
      <c r="CP562" s="204"/>
      <c r="CQ562" s="204"/>
      <c r="CR562" s="207"/>
      <c r="CS562" s="207"/>
      <c r="CT562" s="208"/>
      <c r="CU562" s="209"/>
      <c r="CV562" s="208"/>
      <c r="CW562" s="207"/>
      <c r="CX562" s="207"/>
      <c r="CY562" s="207"/>
    </row>
    <row r="563" spans="3:103">
      <c r="C563" s="192"/>
      <c r="D563" s="192"/>
      <c r="E563" s="192"/>
      <c r="F563" s="192"/>
      <c r="G563" s="193"/>
      <c r="H563" s="192"/>
      <c r="I563" s="192"/>
      <c r="J563" s="194"/>
      <c r="K563" s="195"/>
      <c r="L563" s="195"/>
      <c r="M563" s="196"/>
      <c r="N563" s="197"/>
      <c r="O563" s="196"/>
      <c r="P563" s="198"/>
      <c r="Q563" s="198"/>
      <c r="R563" s="199"/>
      <c r="S563" s="199"/>
      <c r="T563" s="198"/>
      <c r="U563" s="199"/>
      <c r="V563" s="199"/>
      <c r="W563" s="199"/>
      <c r="X563" s="198"/>
      <c r="Y563" s="200"/>
      <c r="Z563" s="198"/>
      <c r="AA563" s="198"/>
      <c r="AB563" s="199"/>
      <c r="AC563" s="199"/>
      <c r="AD563" s="201"/>
      <c r="AE563" s="202"/>
      <c r="AF563" s="202"/>
      <c r="AG563" s="203"/>
      <c r="AH563" s="203"/>
      <c r="AI563" s="203"/>
      <c r="AJ563" s="203"/>
      <c r="AK563" s="203"/>
      <c r="AL563" s="203"/>
      <c r="AM563" s="203"/>
      <c r="AN563" s="203"/>
      <c r="AO563" s="203"/>
      <c r="AP563" s="203"/>
      <c r="AQ563" s="203"/>
      <c r="AR563" s="203"/>
      <c r="AS563" s="203"/>
      <c r="AT563" s="203"/>
      <c r="AU563" s="203"/>
      <c r="AV563" s="203"/>
      <c r="AW563" s="203"/>
      <c r="AX563" s="203"/>
      <c r="AY563" s="203"/>
      <c r="AZ563" s="203"/>
      <c r="BA563" s="203"/>
      <c r="BB563" s="204"/>
      <c r="BC563" s="204"/>
      <c r="BD563" s="204"/>
      <c r="BE563" s="204"/>
      <c r="BF563" s="204"/>
      <c r="BG563" s="204"/>
      <c r="BH563" s="204"/>
      <c r="BI563" s="204"/>
      <c r="BJ563" s="204"/>
      <c r="BK563" s="204"/>
      <c r="BL563" s="204"/>
      <c r="BM563" s="204"/>
      <c r="BN563" s="204"/>
      <c r="BO563" s="204"/>
      <c r="BP563" s="204"/>
      <c r="BQ563" s="204"/>
      <c r="BR563" s="204"/>
      <c r="BS563" s="204"/>
      <c r="BT563" s="204"/>
      <c r="BU563" s="204"/>
      <c r="BV563" s="205"/>
      <c r="BW563" s="205"/>
      <c r="BX563" s="205"/>
      <c r="BY563" s="204"/>
      <c r="BZ563" s="204"/>
      <c r="CA563" s="204"/>
      <c r="CB563" s="205"/>
      <c r="CC563" s="204"/>
      <c r="CD563" s="205"/>
      <c r="CE563" s="204"/>
      <c r="CF563" s="204"/>
      <c r="CG563" s="204"/>
      <c r="CH563" s="206"/>
      <c r="CI563" s="204"/>
      <c r="CJ563" s="204"/>
      <c r="CK563" s="204"/>
      <c r="CL563" s="204"/>
      <c r="CM563" s="204"/>
      <c r="CN563" s="206"/>
      <c r="CO563" s="204"/>
      <c r="CP563" s="204"/>
      <c r="CQ563" s="204"/>
      <c r="CR563" s="207"/>
      <c r="CS563" s="207"/>
      <c r="CT563" s="208"/>
      <c r="CU563" s="209"/>
      <c r="CV563" s="208"/>
      <c r="CW563" s="207"/>
      <c r="CX563" s="207"/>
      <c r="CY563" s="207"/>
    </row>
    <row r="564" spans="3:103">
      <c r="C564" s="192"/>
      <c r="D564" s="192"/>
      <c r="E564" s="192"/>
      <c r="F564" s="192"/>
      <c r="G564" s="193"/>
      <c r="H564" s="192"/>
      <c r="I564" s="192"/>
      <c r="J564" s="194"/>
      <c r="K564" s="195"/>
      <c r="L564" s="195"/>
      <c r="M564" s="196"/>
      <c r="N564" s="197"/>
      <c r="O564" s="196"/>
      <c r="P564" s="198"/>
      <c r="Q564" s="198"/>
      <c r="R564" s="199"/>
      <c r="S564" s="199"/>
      <c r="T564" s="198"/>
      <c r="U564" s="199"/>
      <c r="V564" s="199"/>
      <c r="W564" s="199"/>
      <c r="X564" s="198"/>
      <c r="Y564" s="200"/>
      <c r="Z564" s="198"/>
      <c r="AA564" s="198"/>
      <c r="AB564" s="199"/>
      <c r="AC564" s="199"/>
      <c r="AD564" s="201"/>
      <c r="AE564" s="202"/>
      <c r="AF564" s="202"/>
      <c r="AG564" s="203"/>
      <c r="AH564" s="203"/>
      <c r="AI564" s="203"/>
      <c r="AJ564" s="203"/>
      <c r="AK564" s="203"/>
      <c r="AL564" s="203"/>
      <c r="AM564" s="203"/>
      <c r="AN564" s="203"/>
      <c r="AO564" s="203"/>
      <c r="AP564" s="203"/>
      <c r="AQ564" s="203"/>
      <c r="AR564" s="203"/>
      <c r="AS564" s="203"/>
      <c r="AT564" s="203"/>
      <c r="AU564" s="203"/>
      <c r="AV564" s="203"/>
      <c r="AW564" s="203"/>
      <c r="AX564" s="203"/>
      <c r="AY564" s="203"/>
      <c r="AZ564" s="203"/>
      <c r="BA564" s="203"/>
      <c r="BB564" s="204"/>
      <c r="BC564" s="204"/>
      <c r="BD564" s="204"/>
      <c r="BE564" s="204"/>
      <c r="BF564" s="204"/>
      <c r="BG564" s="204"/>
      <c r="BH564" s="204"/>
      <c r="BI564" s="204"/>
      <c r="BJ564" s="204"/>
      <c r="BK564" s="204"/>
      <c r="BL564" s="204"/>
      <c r="BM564" s="204"/>
      <c r="BN564" s="204"/>
      <c r="BO564" s="204"/>
      <c r="BP564" s="204"/>
      <c r="BQ564" s="204"/>
      <c r="BR564" s="204"/>
      <c r="BS564" s="204"/>
      <c r="BT564" s="204"/>
      <c r="BU564" s="204"/>
      <c r="BV564" s="205"/>
      <c r="BW564" s="205"/>
      <c r="BX564" s="205"/>
      <c r="BY564" s="204"/>
      <c r="BZ564" s="204"/>
      <c r="CA564" s="204"/>
      <c r="CB564" s="205"/>
      <c r="CC564" s="204"/>
      <c r="CD564" s="205"/>
      <c r="CE564" s="204"/>
      <c r="CF564" s="204"/>
      <c r="CG564" s="204"/>
      <c r="CH564" s="206"/>
      <c r="CI564" s="204"/>
      <c r="CJ564" s="204"/>
      <c r="CK564" s="204"/>
      <c r="CL564" s="204"/>
      <c r="CM564" s="204"/>
      <c r="CN564" s="206"/>
      <c r="CO564" s="204"/>
      <c r="CP564" s="204"/>
      <c r="CQ564" s="204"/>
      <c r="CR564" s="207"/>
      <c r="CS564" s="207"/>
      <c r="CT564" s="208"/>
      <c r="CU564" s="209"/>
      <c r="CV564" s="208"/>
      <c r="CW564" s="207"/>
      <c r="CX564" s="207"/>
      <c r="CY564" s="207"/>
    </row>
    <row r="565" spans="3:103">
      <c r="C565" s="192"/>
      <c r="D565" s="192"/>
      <c r="E565" s="192"/>
      <c r="F565" s="192"/>
      <c r="G565" s="193"/>
      <c r="H565" s="192"/>
      <c r="I565" s="192"/>
      <c r="J565" s="194"/>
      <c r="K565" s="195"/>
      <c r="L565" s="195"/>
      <c r="M565" s="196"/>
      <c r="N565" s="197"/>
      <c r="O565" s="196"/>
      <c r="P565" s="198"/>
      <c r="Q565" s="198"/>
      <c r="R565" s="199"/>
      <c r="S565" s="199"/>
      <c r="T565" s="198"/>
      <c r="U565" s="199"/>
      <c r="V565" s="199"/>
      <c r="W565" s="199"/>
      <c r="X565" s="198"/>
      <c r="Y565" s="200"/>
      <c r="Z565" s="198"/>
      <c r="AA565" s="198"/>
      <c r="AB565" s="199"/>
      <c r="AC565" s="199"/>
      <c r="AD565" s="201"/>
      <c r="AE565" s="202"/>
      <c r="AF565" s="202"/>
      <c r="AG565" s="203"/>
      <c r="AH565" s="203"/>
      <c r="AI565" s="203"/>
      <c r="AJ565" s="203"/>
      <c r="AK565" s="203"/>
      <c r="AL565" s="203"/>
      <c r="AM565" s="203"/>
      <c r="AN565" s="203"/>
      <c r="AO565" s="203"/>
      <c r="AP565" s="203"/>
      <c r="AQ565" s="203"/>
      <c r="AR565" s="203"/>
      <c r="AS565" s="203"/>
      <c r="AT565" s="203"/>
      <c r="AU565" s="203"/>
      <c r="AV565" s="203"/>
      <c r="AW565" s="203"/>
      <c r="AX565" s="203"/>
      <c r="AY565" s="203"/>
      <c r="AZ565" s="203"/>
      <c r="BA565" s="203"/>
      <c r="BB565" s="204"/>
      <c r="BC565" s="204"/>
      <c r="BD565" s="204"/>
      <c r="BE565" s="204"/>
      <c r="BF565" s="204"/>
      <c r="BG565" s="204"/>
      <c r="BH565" s="204"/>
      <c r="BI565" s="204"/>
      <c r="BJ565" s="204"/>
      <c r="BK565" s="204"/>
      <c r="BL565" s="204"/>
      <c r="BM565" s="204"/>
      <c r="BN565" s="204"/>
      <c r="BO565" s="204"/>
      <c r="BP565" s="204"/>
      <c r="BQ565" s="204"/>
      <c r="BR565" s="204"/>
      <c r="BS565" s="204"/>
      <c r="BT565" s="204"/>
      <c r="BU565" s="204"/>
      <c r="BV565" s="205"/>
      <c r="BW565" s="205"/>
      <c r="BX565" s="205"/>
      <c r="BY565" s="204"/>
      <c r="BZ565" s="204"/>
      <c r="CA565" s="204"/>
      <c r="CB565" s="205"/>
      <c r="CC565" s="204"/>
      <c r="CD565" s="205"/>
      <c r="CE565" s="204"/>
      <c r="CF565" s="204"/>
      <c r="CG565" s="204"/>
      <c r="CH565" s="206"/>
      <c r="CI565" s="204"/>
      <c r="CJ565" s="204"/>
      <c r="CK565" s="204"/>
      <c r="CL565" s="204"/>
      <c r="CM565" s="204"/>
      <c r="CN565" s="206"/>
      <c r="CO565" s="204"/>
      <c r="CP565" s="204"/>
      <c r="CQ565" s="204"/>
      <c r="CR565" s="207"/>
      <c r="CS565" s="207"/>
      <c r="CT565" s="208"/>
      <c r="CU565" s="209"/>
      <c r="CV565" s="208"/>
      <c r="CW565" s="207"/>
      <c r="CX565" s="207"/>
      <c r="CY565" s="207"/>
    </row>
    <row r="566" spans="3:103">
      <c r="C566" s="192"/>
      <c r="D566" s="192"/>
      <c r="E566" s="192"/>
      <c r="F566" s="192"/>
      <c r="G566" s="193"/>
      <c r="H566" s="192"/>
      <c r="I566" s="192"/>
      <c r="J566" s="194"/>
      <c r="K566" s="195"/>
      <c r="L566" s="195"/>
      <c r="M566" s="196"/>
      <c r="N566" s="197"/>
      <c r="O566" s="196"/>
      <c r="P566" s="198"/>
      <c r="Q566" s="198"/>
      <c r="R566" s="199"/>
      <c r="S566" s="199"/>
      <c r="T566" s="198"/>
      <c r="U566" s="199"/>
      <c r="V566" s="199"/>
      <c r="W566" s="199"/>
      <c r="X566" s="198"/>
      <c r="Y566" s="200"/>
      <c r="Z566" s="198"/>
      <c r="AA566" s="198"/>
      <c r="AB566" s="199"/>
      <c r="AC566" s="199"/>
      <c r="AD566" s="201"/>
      <c r="AE566" s="202"/>
      <c r="AF566" s="202"/>
      <c r="AG566" s="203"/>
      <c r="AH566" s="203"/>
      <c r="AI566" s="203"/>
      <c r="AJ566" s="203"/>
      <c r="AK566" s="203"/>
      <c r="AL566" s="203"/>
      <c r="AM566" s="203"/>
      <c r="AN566" s="203"/>
      <c r="AO566" s="203"/>
      <c r="AP566" s="203"/>
      <c r="AQ566" s="203"/>
      <c r="AR566" s="203"/>
      <c r="AS566" s="203"/>
      <c r="AT566" s="203"/>
      <c r="AU566" s="203"/>
      <c r="AV566" s="203"/>
      <c r="AW566" s="203"/>
      <c r="AX566" s="203"/>
      <c r="AY566" s="203"/>
      <c r="AZ566" s="203"/>
      <c r="BA566" s="203"/>
      <c r="BB566" s="204"/>
      <c r="BC566" s="204"/>
      <c r="BD566" s="204"/>
      <c r="BE566" s="204"/>
      <c r="BF566" s="204"/>
      <c r="BG566" s="204"/>
      <c r="BH566" s="204"/>
      <c r="BI566" s="204"/>
      <c r="BJ566" s="204"/>
      <c r="BK566" s="204"/>
      <c r="BL566" s="204"/>
      <c r="BM566" s="204"/>
      <c r="BN566" s="204"/>
      <c r="BO566" s="204"/>
      <c r="BP566" s="204"/>
      <c r="BQ566" s="204"/>
      <c r="BR566" s="204"/>
      <c r="BS566" s="204"/>
      <c r="BT566" s="204"/>
      <c r="BU566" s="204"/>
      <c r="BV566" s="205"/>
      <c r="BW566" s="205"/>
      <c r="BX566" s="205"/>
      <c r="BY566" s="204"/>
      <c r="BZ566" s="204"/>
      <c r="CA566" s="204"/>
      <c r="CB566" s="205"/>
      <c r="CC566" s="204"/>
      <c r="CD566" s="205"/>
      <c r="CE566" s="204"/>
      <c r="CF566" s="204"/>
      <c r="CG566" s="204"/>
      <c r="CH566" s="206"/>
      <c r="CI566" s="204"/>
      <c r="CJ566" s="204"/>
      <c r="CK566" s="204"/>
      <c r="CL566" s="204"/>
      <c r="CM566" s="204"/>
      <c r="CN566" s="206"/>
      <c r="CO566" s="204"/>
      <c r="CP566" s="204"/>
      <c r="CQ566" s="204"/>
      <c r="CR566" s="207"/>
      <c r="CS566" s="207"/>
      <c r="CT566" s="208"/>
      <c r="CU566" s="209"/>
      <c r="CV566" s="208"/>
      <c r="CW566" s="207"/>
      <c r="CX566" s="207"/>
      <c r="CY566" s="207"/>
    </row>
    <row r="567" spans="3:103">
      <c r="C567" s="192"/>
      <c r="D567" s="192"/>
      <c r="E567" s="192"/>
      <c r="F567" s="192"/>
      <c r="G567" s="193"/>
      <c r="H567" s="192"/>
      <c r="I567" s="192"/>
      <c r="J567" s="194"/>
      <c r="K567" s="195"/>
      <c r="L567" s="195"/>
      <c r="M567" s="196"/>
      <c r="N567" s="197"/>
      <c r="O567" s="196"/>
      <c r="P567" s="198"/>
      <c r="Q567" s="198"/>
      <c r="R567" s="199"/>
      <c r="S567" s="199"/>
      <c r="T567" s="198"/>
      <c r="U567" s="199"/>
      <c r="V567" s="199"/>
      <c r="W567" s="199"/>
      <c r="X567" s="198"/>
      <c r="Y567" s="200"/>
      <c r="Z567" s="198"/>
      <c r="AA567" s="198"/>
      <c r="AB567" s="199"/>
      <c r="AC567" s="199"/>
      <c r="AD567" s="201"/>
      <c r="AE567" s="202"/>
      <c r="AF567" s="202"/>
      <c r="AG567" s="203"/>
      <c r="AH567" s="203"/>
      <c r="AI567" s="203"/>
      <c r="AJ567" s="203"/>
      <c r="AK567" s="203"/>
      <c r="AL567" s="203"/>
      <c r="AM567" s="203"/>
      <c r="AN567" s="203"/>
      <c r="AO567" s="203"/>
      <c r="AP567" s="203"/>
      <c r="AQ567" s="203"/>
      <c r="AR567" s="203"/>
      <c r="AS567" s="203"/>
      <c r="AT567" s="203"/>
      <c r="AU567" s="203"/>
      <c r="AV567" s="203"/>
      <c r="AW567" s="203"/>
      <c r="AX567" s="203"/>
      <c r="AY567" s="203"/>
      <c r="AZ567" s="203"/>
      <c r="BA567" s="203"/>
      <c r="BB567" s="204"/>
      <c r="BC567" s="204"/>
      <c r="BD567" s="204"/>
      <c r="BE567" s="204"/>
      <c r="BF567" s="204"/>
      <c r="BG567" s="204"/>
      <c r="BH567" s="204"/>
      <c r="BI567" s="204"/>
      <c r="BJ567" s="204"/>
      <c r="BK567" s="204"/>
      <c r="BL567" s="204"/>
      <c r="BM567" s="204"/>
      <c r="BN567" s="204"/>
      <c r="BO567" s="204"/>
      <c r="BP567" s="204"/>
      <c r="BQ567" s="204"/>
      <c r="BR567" s="204"/>
      <c r="BS567" s="204"/>
      <c r="BT567" s="204"/>
      <c r="BU567" s="204"/>
      <c r="BV567" s="205"/>
      <c r="BW567" s="205"/>
      <c r="BX567" s="205"/>
      <c r="BY567" s="204"/>
      <c r="BZ567" s="204"/>
      <c r="CA567" s="204"/>
      <c r="CB567" s="205"/>
      <c r="CC567" s="204"/>
      <c r="CD567" s="205"/>
      <c r="CE567" s="204"/>
      <c r="CF567" s="204"/>
      <c r="CG567" s="204"/>
      <c r="CH567" s="206"/>
      <c r="CI567" s="204"/>
      <c r="CJ567" s="204"/>
      <c r="CK567" s="204"/>
      <c r="CL567" s="204"/>
      <c r="CM567" s="204"/>
      <c r="CN567" s="206"/>
      <c r="CO567" s="204"/>
      <c r="CP567" s="204"/>
      <c r="CQ567" s="204"/>
      <c r="CR567" s="207"/>
      <c r="CS567" s="207"/>
      <c r="CT567" s="208"/>
      <c r="CU567" s="209"/>
      <c r="CV567" s="208"/>
      <c r="CW567" s="207"/>
      <c r="CX567" s="207"/>
      <c r="CY567" s="207"/>
    </row>
    <row r="568" spans="3:103">
      <c r="C568" s="192"/>
      <c r="D568" s="192"/>
      <c r="E568" s="192"/>
      <c r="F568" s="192"/>
      <c r="G568" s="193"/>
      <c r="H568" s="192"/>
      <c r="I568" s="192"/>
      <c r="J568" s="194"/>
      <c r="K568" s="195"/>
      <c r="L568" s="195"/>
      <c r="M568" s="196"/>
      <c r="N568" s="197"/>
      <c r="O568" s="196"/>
      <c r="P568" s="198"/>
      <c r="Q568" s="198"/>
      <c r="R568" s="199"/>
      <c r="S568" s="199"/>
      <c r="T568" s="198"/>
      <c r="U568" s="199"/>
      <c r="V568" s="199"/>
      <c r="W568" s="199"/>
      <c r="X568" s="198"/>
      <c r="Y568" s="200"/>
      <c r="Z568" s="198"/>
      <c r="AA568" s="198"/>
      <c r="AB568" s="199"/>
      <c r="AC568" s="199"/>
      <c r="AD568" s="201"/>
      <c r="AE568" s="202"/>
      <c r="AF568" s="202"/>
      <c r="AG568" s="203"/>
      <c r="AH568" s="203"/>
      <c r="AI568" s="203"/>
      <c r="AJ568" s="203"/>
      <c r="AK568" s="203"/>
      <c r="AL568" s="203"/>
      <c r="AM568" s="203"/>
      <c r="AN568" s="203"/>
      <c r="AO568" s="203"/>
      <c r="AP568" s="203"/>
      <c r="AQ568" s="203"/>
      <c r="AR568" s="203"/>
      <c r="AS568" s="203"/>
      <c r="AT568" s="203"/>
      <c r="AU568" s="203"/>
      <c r="AV568" s="203"/>
      <c r="AW568" s="203"/>
      <c r="AX568" s="203"/>
      <c r="AY568" s="203"/>
      <c r="AZ568" s="203"/>
      <c r="BA568" s="203"/>
      <c r="BB568" s="204"/>
      <c r="BC568" s="204"/>
      <c r="BD568" s="204"/>
      <c r="BE568" s="204"/>
      <c r="BF568" s="204"/>
      <c r="BG568" s="204"/>
      <c r="BH568" s="204"/>
      <c r="BI568" s="204"/>
      <c r="BJ568" s="204"/>
      <c r="BK568" s="204"/>
      <c r="BL568" s="204"/>
      <c r="BM568" s="204"/>
      <c r="BN568" s="204"/>
      <c r="BO568" s="204"/>
      <c r="BP568" s="204"/>
      <c r="BQ568" s="204"/>
      <c r="BR568" s="204"/>
      <c r="BS568" s="204"/>
      <c r="BT568" s="204"/>
      <c r="BU568" s="204"/>
      <c r="BV568" s="205"/>
      <c r="BW568" s="205"/>
      <c r="BX568" s="205"/>
      <c r="BY568" s="204"/>
      <c r="BZ568" s="204"/>
      <c r="CA568" s="204"/>
      <c r="CB568" s="205"/>
      <c r="CC568" s="204"/>
      <c r="CD568" s="205"/>
      <c r="CE568" s="204"/>
      <c r="CF568" s="204"/>
      <c r="CG568" s="204"/>
      <c r="CH568" s="206"/>
      <c r="CI568" s="204"/>
      <c r="CJ568" s="204"/>
      <c r="CK568" s="204"/>
      <c r="CL568" s="204"/>
      <c r="CM568" s="204"/>
      <c r="CN568" s="206"/>
      <c r="CO568" s="204"/>
      <c r="CP568" s="204"/>
      <c r="CQ568" s="204"/>
      <c r="CR568" s="207"/>
      <c r="CS568" s="207"/>
      <c r="CT568" s="208"/>
      <c r="CU568" s="209"/>
      <c r="CV568" s="208"/>
      <c r="CW568" s="207"/>
      <c r="CX568" s="207"/>
      <c r="CY568" s="207"/>
    </row>
    <row r="569" spans="3:103">
      <c r="C569" s="192"/>
      <c r="D569" s="192"/>
      <c r="E569" s="192"/>
      <c r="F569" s="192"/>
      <c r="G569" s="193"/>
      <c r="H569" s="192"/>
      <c r="I569" s="192"/>
      <c r="J569" s="194"/>
      <c r="K569" s="195"/>
      <c r="L569" s="195"/>
      <c r="M569" s="196"/>
      <c r="N569" s="197"/>
      <c r="O569" s="196"/>
      <c r="P569" s="198"/>
      <c r="Q569" s="198"/>
      <c r="R569" s="199"/>
      <c r="S569" s="199"/>
      <c r="T569" s="198"/>
      <c r="U569" s="199"/>
      <c r="V569" s="199"/>
      <c r="W569" s="199"/>
      <c r="X569" s="198"/>
      <c r="Y569" s="200"/>
      <c r="Z569" s="198"/>
      <c r="AA569" s="198"/>
      <c r="AB569" s="199"/>
      <c r="AC569" s="199"/>
      <c r="AD569" s="201"/>
      <c r="AE569" s="202"/>
      <c r="AF569" s="202"/>
      <c r="AG569" s="203"/>
      <c r="AH569" s="203"/>
      <c r="AI569" s="203"/>
      <c r="AJ569" s="203"/>
      <c r="AK569" s="203"/>
      <c r="AL569" s="203"/>
      <c r="AM569" s="203"/>
      <c r="AN569" s="203"/>
      <c r="AO569" s="203"/>
      <c r="AP569" s="203"/>
      <c r="AQ569" s="203"/>
      <c r="AR569" s="203"/>
      <c r="AS569" s="203"/>
      <c r="AT569" s="203"/>
      <c r="AU569" s="203"/>
      <c r="AV569" s="203"/>
      <c r="AW569" s="203"/>
      <c r="AX569" s="203"/>
      <c r="AY569" s="203"/>
      <c r="AZ569" s="203"/>
      <c r="BA569" s="203"/>
      <c r="BB569" s="204"/>
      <c r="BC569" s="204"/>
      <c r="BD569" s="204"/>
      <c r="BE569" s="204"/>
      <c r="BF569" s="204"/>
      <c r="BG569" s="204"/>
      <c r="BH569" s="204"/>
      <c r="BI569" s="204"/>
      <c r="BJ569" s="204"/>
      <c r="BK569" s="204"/>
      <c r="BL569" s="204"/>
      <c r="BM569" s="204"/>
      <c r="BN569" s="204"/>
      <c r="BO569" s="204"/>
      <c r="BP569" s="204"/>
      <c r="BQ569" s="204"/>
      <c r="BR569" s="204"/>
      <c r="BS569" s="204"/>
      <c r="BT569" s="204"/>
      <c r="BU569" s="204"/>
      <c r="BV569" s="205"/>
      <c r="BW569" s="205"/>
      <c r="BX569" s="205"/>
      <c r="BY569" s="204"/>
      <c r="BZ569" s="204"/>
      <c r="CA569" s="204"/>
      <c r="CB569" s="205"/>
      <c r="CC569" s="204"/>
      <c r="CD569" s="205"/>
      <c r="CE569" s="204"/>
      <c r="CF569" s="204"/>
      <c r="CG569" s="204"/>
      <c r="CH569" s="206"/>
      <c r="CI569" s="204"/>
      <c r="CJ569" s="204"/>
      <c r="CK569" s="204"/>
      <c r="CL569" s="204"/>
      <c r="CM569" s="204"/>
      <c r="CN569" s="206"/>
      <c r="CO569" s="204"/>
      <c r="CP569" s="204"/>
      <c r="CQ569" s="204"/>
      <c r="CR569" s="207"/>
      <c r="CS569" s="207"/>
      <c r="CT569" s="208"/>
      <c r="CU569" s="209"/>
      <c r="CV569" s="208"/>
      <c r="CW569" s="207"/>
      <c r="CX569" s="207"/>
      <c r="CY569" s="207"/>
    </row>
    <row r="570" spans="3:103">
      <c r="C570" s="192"/>
      <c r="D570" s="192"/>
      <c r="E570" s="192"/>
      <c r="F570" s="192"/>
      <c r="G570" s="193"/>
      <c r="H570" s="192"/>
      <c r="I570" s="192"/>
      <c r="J570" s="194"/>
      <c r="K570" s="195"/>
      <c r="L570" s="195"/>
      <c r="M570" s="196"/>
      <c r="N570" s="197"/>
      <c r="O570" s="196"/>
      <c r="P570" s="198"/>
      <c r="Q570" s="198"/>
      <c r="R570" s="199"/>
      <c r="S570" s="199"/>
      <c r="T570" s="198"/>
      <c r="U570" s="199"/>
      <c r="V570" s="199"/>
      <c r="W570" s="199"/>
      <c r="X570" s="198"/>
      <c r="Y570" s="200"/>
      <c r="Z570" s="198"/>
      <c r="AA570" s="198"/>
      <c r="AB570" s="199"/>
      <c r="AC570" s="199"/>
      <c r="AD570" s="201"/>
      <c r="AE570" s="202"/>
      <c r="AF570" s="202"/>
      <c r="AG570" s="203"/>
      <c r="AH570" s="203"/>
      <c r="AI570" s="203"/>
      <c r="AJ570" s="203"/>
      <c r="AK570" s="203"/>
      <c r="AL570" s="203"/>
      <c r="AM570" s="203"/>
      <c r="AN570" s="203"/>
      <c r="AO570" s="203"/>
      <c r="AP570" s="203"/>
      <c r="AQ570" s="203"/>
      <c r="AR570" s="203"/>
      <c r="AS570" s="203"/>
      <c r="AT570" s="203"/>
      <c r="AU570" s="203"/>
      <c r="AV570" s="203"/>
      <c r="AW570" s="203"/>
      <c r="AX570" s="203"/>
      <c r="AY570" s="203"/>
      <c r="AZ570" s="203"/>
      <c r="BA570" s="203"/>
      <c r="BB570" s="204"/>
      <c r="BC570" s="204"/>
      <c r="BD570" s="204"/>
      <c r="BE570" s="204"/>
      <c r="BF570" s="204"/>
      <c r="BG570" s="204"/>
      <c r="BH570" s="204"/>
      <c r="BI570" s="204"/>
      <c r="BJ570" s="204"/>
      <c r="BK570" s="204"/>
      <c r="BL570" s="204"/>
      <c r="BM570" s="204"/>
      <c r="BN570" s="204"/>
      <c r="BO570" s="204"/>
      <c r="BP570" s="204"/>
      <c r="BQ570" s="204"/>
      <c r="BR570" s="204"/>
      <c r="BS570" s="204"/>
      <c r="BT570" s="204"/>
      <c r="BU570" s="204"/>
      <c r="BV570" s="205"/>
      <c r="BW570" s="205"/>
      <c r="BX570" s="205"/>
      <c r="BY570" s="204"/>
      <c r="BZ570" s="204"/>
      <c r="CA570" s="204"/>
      <c r="CB570" s="205"/>
      <c r="CC570" s="204"/>
      <c r="CD570" s="205"/>
      <c r="CE570" s="204"/>
      <c r="CF570" s="204"/>
      <c r="CG570" s="204"/>
      <c r="CH570" s="206"/>
      <c r="CI570" s="204"/>
      <c r="CJ570" s="204"/>
      <c r="CK570" s="204"/>
      <c r="CL570" s="204"/>
      <c r="CM570" s="204"/>
      <c r="CN570" s="206"/>
      <c r="CO570" s="204"/>
      <c r="CP570" s="204"/>
      <c r="CQ570" s="204"/>
      <c r="CR570" s="207"/>
      <c r="CS570" s="207"/>
      <c r="CT570" s="208"/>
      <c r="CU570" s="209"/>
      <c r="CV570" s="208"/>
      <c r="CW570" s="207"/>
      <c r="CX570" s="207"/>
      <c r="CY570" s="207"/>
    </row>
    <row r="571" spans="3:103">
      <c r="C571" s="192"/>
      <c r="D571" s="192"/>
      <c r="E571" s="192"/>
      <c r="F571" s="192"/>
      <c r="G571" s="193"/>
      <c r="H571" s="192"/>
      <c r="I571" s="192"/>
      <c r="J571" s="194"/>
      <c r="K571" s="195"/>
      <c r="L571" s="195"/>
      <c r="M571" s="196"/>
      <c r="N571" s="197"/>
      <c r="O571" s="196"/>
      <c r="P571" s="198"/>
      <c r="Q571" s="198"/>
      <c r="R571" s="199"/>
      <c r="S571" s="199"/>
      <c r="T571" s="198"/>
      <c r="U571" s="199"/>
      <c r="V571" s="199"/>
      <c r="W571" s="199"/>
      <c r="X571" s="198"/>
      <c r="Y571" s="200"/>
      <c r="Z571" s="198"/>
      <c r="AA571" s="198"/>
      <c r="AB571" s="199"/>
      <c r="AC571" s="199"/>
      <c r="AD571" s="201"/>
      <c r="AE571" s="202"/>
      <c r="AF571" s="202"/>
      <c r="AG571" s="203"/>
      <c r="AH571" s="203"/>
      <c r="AI571" s="203"/>
      <c r="AJ571" s="203"/>
      <c r="AK571" s="203"/>
      <c r="AL571" s="203"/>
      <c r="AM571" s="203"/>
      <c r="AN571" s="203"/>
      <c r="AO571" s="203"/>
      <c r="AP571" s="203"/>
      <c r="AQ571" s="203"/>
      <c r="AR571" s="203"/>
      <c r="AS571" s="203"/>
      <c r="AT571" s="203"/>
      <c r="AU571" s="203"/>
      <c r="AV571" s="203"/>
      <c r="AW571" s="203"/>
      <c r="AX571" s="203"/>
      <c r="AY571" s="203"/>
      <c r="AZ571" s="203"/>
      <c r="BA571" s="203"/>
      <c r="BB571" s="204"/>
      <c r="BC571" s="204"/>
      <c r="BD571" s="204"/>
      <c r="BE571" s="204"/>
      <c r="BF571" s="204"/>
      <c r="BG571" s="204"/>
      <c r="BH571" s="204"/>
      <c r="BI571" s="204"/>
      <c r="BJ571" s="204"/>
      <c r="BK571" s="204"/>
      <c r="BL571" s="204"/>
      <c r="BM571" s="204"/>
      <c r="BN571" s="204"/>
      <c r="BO571" s="204"/>
      <c r="BP571" s="204"/>
      <c r="BQ571" s="204"/>
      <c r="BR571" s="204"/>
      <c r="BS571" s="204"/>
      <c r="BT571" s="204"/>
      <c r="BU571" s="204"/>
      <c r="BV571" s="205"/>
      <c r="BW571" s="205"/>
      <c r="BX571" s="205"/>
      <c r="BY571" s="204"/>
      <c r="BZ571" s="204"/>
      <c r="CA571" s="204"/>
      <c r="CB571" s="205"/>
      <c r="CC571" s="204"/>
      <c r="CD571" s="205"/>
      <c r="CE571" s="204"/>
      <c r="CF571" s="204"/>
      <c r="CG571" s="204"/>
      <c r="CH571" s="206"/>
      <c r="CI571" s="204"/>
      <c r="CJ571" s="204"/>
      <c r="CK571" s="204"/>
      <c r="CL571" s="204"/>
      <c r="CM571" s="204"/>
      <c r="CN571" s="206"/>
      <c r="CO571" s="204"/>
      <c r="CP571" s="204"/>
      <c r="CQ571" s="204"/>
      <c r="CR571" s="207"/>
      <c r="CS571" s="207"/>
      <c r="CT571" s="208"/>
      <c r="CU571" s="209"/>
      <c r="CV571" s="208"/>
      <c r="CW571" s="207"/>
      <c r="CX571" s="207"/>
      <c r="CY571" s="207"/>
    </row>
    <row r="572" spans="3:103">
      <c r="C572" s="192"/>
      <c r="D572" s="192"/>
      <c r="E572" s="192"/>
      <c r="F572" s="192"/>
      <c r="G572" s="193"/>
      <c r="H572" s="192"/>
      <c r="I572" s="192"/>
      <c r="J572" s="194"/>
      <c r="K572" s="195"/>
      <c r="L572" s="195"/>
      <c r="M572" s="196"/>
      <c r="N572" s="197"/>
      <c r="O572" s="196"/>
      <c r="P572" s="198"/>
      <c r="Q572" s="198"/>
      <c r="R572" s="199"/>
      <c r="S572" s="199"/>
      <c r="T572" s="198"/>
      <c r="U572" s="199"/>
      <c r="V572" s="199"/>
      <c r="W572" s="199"/>
      <c r="X572" s="198"/>
      <c r="Y572" s="200"/>
      <c r="Z572" s="198"/>
      <c r="AA572" s="198"/>
      <c r="AB572" s="199"/>
      <c r="AC572" s="199"/>
      <c r="AD572" s="201"/>
      <c r="AE572" s="202"/>
      <c r="AF572" s="202"/>
      <c r="AG572" s="203"/>
      <c r="AH572" s="203"/>
      <c r="AI572" s="203"/>
      <c r="AJ572" s="203"/>
      <c r="AK572" s="203"/>
      <c r="AL572" s="203"/>
      <c r="AM572" s="203"/>
      <c r="AN572" s="203"/>
      <c r="AO572" s="203"/>
      <c r="AP572" s="203"/>
      <c r="AQ572" s="203"/>
      <c r="AR572" s="203"/>
      <c r="AS572" s="203"/>
      <c r="AT572" s="203"/>
      <c r="AU572" s="203"/>
      <c r="AV572" s="203"/>
      <c r="AW572" s="203"/>
      <c r="AX572" s="203"/>
      <c r="AY572" s="203"/>
      <c r="AZ572" s="203"/>
      <c r="BA572" s="203"/>
      <c r="BB572" s="204"/>
      <c r="BC572" s="204"/>
      <c r="BD572" s="204"/>
      <c r="BE572" s="204"/>
      <c r="BF572" s="204"/>
      <c r="BG572" s="204"/>
      <c r="BH572" s="204"/>
      <c r="BI572" s="204"/>
      <c r="BJ572" s="204"/>
      <c r="BK572" s="204"/>
      <c r="BL572" s="204"/>
      <c r="BM572" s="204"/>
      <c r="BN572" s="204"/>
      <c r="BO572" s="204"/>
      <c r="BP572" s="204"/>
      <c r="BQ572" s="204"/>
      <c r="BR572" s="204"/>
      <c r="BS572" s="204"/>
      <c r="BT572" s="204"/>
      <c r="BU572" s="204"/>
      <c r="BV572" s="205"/>
      <c r="BW572" s="205"/>
      <c r="BX572" s="205"/>
      <c r="BY572" s="204"/>
      <c r="BZ572" s="204"/>
      <c r="CA572" s="204"/>
      <c r="CB572" s="205"/>
      <c r="CC572" s="204"/>
      <c r="CD572" s="205"/>
      <c r="CE572" s="204"/>
      <c r="CF572" s="204"/>
      <c r="CG572" s="204"/>
      <c r="CH572" s="206"/>
      <c r="CI572" s="204"/>
      <c r="CJ572" s="204"/>
      <c r="CK572" s="204"/>
      <c r="CL572" s="204"/>
      <c r="CM572" s="204"/>
      <c r="CN572" s="206"/>
      <c r="CO572" s="204"/>
      <c r="CP572" s="204"/>
      <c r="CQ572" s="204"/>
      <c r="CR572" s="207"/>
      <c r="CS572" s="207"/>
      <c r="CT572" s="208"/>
      <c r="CU572" s="209"/>
      <c r="CV572" s="208"/>
      <c r="CW572" s="207"/>
      <c r="CX572" s="207"/>
      <c r="CY572" s="207"/>
    </row>
    <row r="573" spans="3:103">
      <c r="C573" s="192"/>
      <c r="D573" s="192"/>
      <c r="E573" s="192"/>
      <c r="F573" s="192"/>
      <c r="G573" s="193"/>
      <c r="H573" s="192"/>
      <c r="I573" s="192"/>
      <c r="J573" s="194"/>
      <c r="K573" s="195"/>
      <c r="L573" s="195"/>
      <c r="M573" s="196"/>
      <c r="N573" s="197"/>
      <c r="O573" s="196"/>
      <c r="P573" s="198"/>
      <c r="Q573" s="198"/>
      <c r="R573" s="199"/>
      <c r="S573" s="199"/>
      <c r="T573" s="198"/>
      <c r="U573" s="199"/>
      <c r="V573" s="199"/>
      <c r="W573" s="199"/>
      <c r="X573" s="198"/>
      <c r="Y573" s="200"/>
      <c r="Z573" s="198"/>
      <c r="AA573" s="198"/>
      <c r="AB573" s="199"/>
      <c r="AC573" s="199"/>
      <c r="AD573" s="201"/>
      <c r="AE573" s="202"/>
      <c r="AF573" s="202"/>
      <c r="AG573" s="203"/>
      <c r="AH573" s="203"/>
      <c r="AI573" s="203"/>
      <c r="AJ573" s="203"/>
      <c r="AK573" s="203"/>
      <c r="AL573" s="203"/>
      <c r="AM573" s="203"/>
      <c r="AN573" s="203"/>
      <c r="AO573" s="203"/>
      <c r="AP573" s="203"/>
      <c r="AQ573" s="203"/>
      <c r="AR573" s="203"/>
      <c r="AS573" s="203"/>
      <c r="AT573" s="203"/>
      <c r="AU573" s="203"/>
      <c r="AV573" s="203"/>
      <c r="AW573" s="203"/>
      <c r="AX573" s="203"/>
      <c r="AY573" s="203"/>
      <c r="AZ573" s="203"/>
      <c r="BA573" s="203"/>
      <c r="BB573" s="204"/>
      <c r="BC573" s="204"/>
      <c r="BD573" s="204"/>
      <c r="BE573" s="204"/>
      <c r="BF573" s="204"/>
      <c r="BG573" s="204"/>
      <c r="BH573" s="204"/>
      <c r="BI573" s="204"/>
      <c r="BJ573" s="204"/>
      <c r="BK573" s="204"/>
      <c r="BL573" s="204"/>
      <c r="BM573" s="204"/>
      <c r="BN573" s="204"/>
      <c r="BO573" s="204"/>
      <c r="BP573" s="204"/>
      <c r="BQ573" s="204"/>
      <c r="BR573" s="204"/>
      <c r="BS573" s="204"/>
      <c r="BT573" s="204"/>
      <c r="BU573" s="204"/>
      <c r="BV573" s="205"/>
      <c r="BW573" s="205"/>
      <c r="BX573" s="205"/>
      <c r="BY573" s="204"/>
      <c r="BZ573" s="204"/>
      <c r="CA573" s="204"/>
      <c r="CB573" s="205"/>
      <c r="CC573" s="204"/>
      <c r="CD573" s="205"/>
      <c r="CE573" s="204"/>
      <c r="CF573" s="204"/>
      <c r="CG573" s="204"/>
      <c r="CH573" s="206"/>
      <c r="CI573" s="204"/>
      <c r="CJ573" s="204"/>
      <c r="CK573" s="204"/>
      <c r="CL573" s="204"/>
      <c r="CM573" s="204"/>
      <c r="CN573" s="206"/>
      <c r="CO573" s="204"/>
      <c r="CP573" s="204"/>
      <c r="CQ573" s="204"/>
      <c r="CR573" s="207"/>
      <c r="CS573" s="207"/>
      <c r="CT573" s="208"/>
      <c r="CU573" s="209"/>
      <c r="CV573" s="208"/>
      <c r="CW573" s="207"/>
      <c r="CX573" s="207"/>
      <c r="CY573" s="207"/>
    </row>
    <row r="574" spans="3:103">
      <c r="C574" s="192"/>
      <c r="D574" s="192"/>
      <c r="E574" s="192"/>
      <c r="F574" s="192"/>
      <c r="G574" s="193"/>
      <c r="H574" s="192"/>
      <c r="I574" s="192"/>
      <c r="J574" s="194"/>
      <c r="K574" s="195"/>
      <c r="L574" s="195"/>
      <c r="M574" s="196"/>
      <c r="N574" s="197"/>
      <c r="O574" s="196"/>
      <c r="P574" s="198"/>
      <c r="Q574" s="198"/>
      <c r="R574" s="199"/>
      <c r="S574" s="199"/>
      <c r="T574" s="198"/>
      <c r="U574" s="199"/>
      <c r="V574" s="199"/>
      <c r="W574" s="199"/>
      <c r="X574" s="198"/>
      <c r="Y574" s="200"/>
      <c r="Z574" s="198"/>
      <c r="AA574" s="198"/>
      <c r="AB574" s="199"/>
      <c r="AC574" s="199"/>
      <c r="AD574" s="201"/>
      <c r="AE574" s="202"/>
      <c r="AF574" s="202"/>
      <c r="AG574" s="203"/>
      <c r="AH574" s="203"/>
      <c r="AI574" s="203"/>
      <c r="AJ574" s="203"/>
      <c r="AK574" s="203"/>
      <c r="AL574" s="203"/>
      <c r="AM574" s="203"/>
      <c r="AN574" s="203"/>
      <c r="AO574" s="203"/>
      <c r="AP574" s="203"/>
      <c r="AQ574" s="203"/>
      <c r="AR574" s="203"/>
      <c r="AS574" s="203"/>
      <c r="AT574" s="203"/>
      <c r="AU574" s="203"/>
      <c r="AV574" s="203"/>
      <c r="AW574" s="203"/>
      <c r="AX574" s="203"/>
      <c r="AY574" s="203"/>
      <c r="AZ574" s="203"/>
      <c r="BA574" s="203"/>
      <c r="BB574" s="204"/>
      <c r="BC574" s="204"/>
      <c r="BD574" s="204"/>
      <c r="BE574" s="204"/>
      <c r="BF574" s="204"/>
      <c r="BG574" s="204"/>
      <c r="BH574" s="204"/>
      <c r="BI574" s="204"/>
      <c r="BJ574" s="204"/>
      <c r="BK574" s="204"/>
      <c r="BL574" s="204"/>
      <c r="BM574" s="204"/>
      <c r="BN574" s="204"/>
      <c r="BO574" s="204"/>
      <c r="BP574" s="204"/>
      <c r="BQ574" s="204"/>
      <c r="BR574" s="204"/>
      <c r="BS574" s="204"/>
      <c r="BT574" s="204"/>
      <c r="BU574" s="204"/>
      <c r="BV574" s="205"/>
      <c r="BW574" s="205"/>
      <c r="BX574" s="205"/>
      <c r="BY574" s="204"/>
      <c r="BZ574" s="204"/>
      <c r="CA574" s="204"/>
      <c r="CB574" s="205"/>
      <c r="CC574" s="204"/>
      <c r="CD574" s="205"/>
      <c r="CE574" s="204"/>
      <c r="CF574" s="204"/>
      <c r="CG574" s="204"/>
      <c r="CH574" s="206"/>
      <c r="CI574" s="204"/>
      <c r="CJ574" s="204"/>
      <c r="CK574" s="204"/>
      <c r="CL574" s="204"/>
      <c r="CM574" s="204"/>
      <c r="CN574" s="206"/>
      <c r="CO574" s="204"/>
      <c r="CP574" s="204"/>
      <c r="CQ574" s="204"/>
      <c r="CR574" s="207"/>
      <c r="CS574" s="207"/>
      <c r="CT574" s="208"/>
      <c r="CU574" s="209"/>
      <c r="CV574" s="208"/>
      <c r="CW574" s="207"/>
      <c r="CX574" s="207"/>
      <c r="CY574" s="207"/>
    </row>
    <row r="575" spans="3:103">
      <c r="C575" s="192"/>
      <c r="D575" s="192"/>
      <c r="E575" s="192"/>
      <c r="F575" s="192"/>
      <c r="G575" s="193"/>
      <c r="H575" s="192"/>
      <c r="I575" s="192"/>
      <c r="J575" s="194"/>
      <c r="K575" s="195"/>
      <c r="L575" s="195"/>
      <c r="M575" s="196"/>
      <c r="N575" s="197"/>
      <c r="O575" s="196"/>
      <c r="P575" s="198"/>
      <c r="Q575" s="198"/>
      <c r="R575" s="199"/>
      <c r="S575" s="199"/>
      <c r="T575" s="198"/>
      <c r="U575" s="199"/>
      <c r="V575" s="199"/>
      <c r="W575" s="199"/>
      <c r="X575" s="198"/>
      <c r="Y575" s="200"/>
      <c r="Z575" s="198"/>
      <c r="AA575" s="198"/>
      <c r="AB575" s="199"/>
      <c r="AC575" s="199"/>
      <c r="AD575" s="201"/>
      <c r="AE575" s="202"/>
      <c r="AF575" s="202"/>
      <c r="AG575" s="203"/>
      <c r="AH575" s="203"/>
      <c r="AI575" s="203"/>
      <c r="AJ575" s="203"/>
      <c r="AK575" s="203"/>
      <c r="AL575" s="203"/>
      <c r="AM575" s="203"/>
      <c r="AN575" s="203"/>
      <c r="AO575" s="203"/>
      <c r="AP575" s="203"/>
      <c r="AQ575" s="203"/>
      <c r="AR575" s="203"/>
      <c r="AS575" s="203"/>
      <c r="AT575" s="203"/>
      <c r="AU575" s="203"/>
      <c r="AV575" s="203"/>
      <c r="AW575" s="203"/>
      <c r="AX575" s="203"/>
      <c r="AY575" s="203"/>
      <c r="AZ575" s="203"/>
      <c r="BA575" s="203"/>
      <c r="BB575" s="204"/>
      <c r="BC575" s="204"/>
      <c r="BD575" s="204"/>
      <c r="BE575" s="204"/>
      <c r="BF575" s="204"/>
      <c r="BG575" s="204"/>
      <c r="BH575" s="204"/>
      <c r="BI575" s="204"/>
      <c r="BJ575" s="204"/>
      <c r="BK575" s="204"/>
      <c r="BL575" s="204"/>
      <c r="BM575" s="204"/>
      <c r="BN575" s="204"/>
      <c r="BO575" s="204"/>
      <c r="BP575" s="204"/>
      <c r="BQ575" s="204"/>
      <c r="BR575" s="204"/>
      <c r="BS575" s="204"/>
      <c r="BT575" s="204"/>
      <c r="BU575" s="204"/>
      <c r="BV575" s="205"/>
      <c r="BW575" s="205"/>
      <c r="BX575" s="205"/>
      <c r="BY575" s="204"/>
      <c r="BZ575" s="204"/>
      <c r="CA575" s="204"/>
      <c r="CB575" s="205"/>
      <c r="CC575" s="204"/>
      <c r="CD575" s="205"/>
      <c r="CE575" s="204"/>
      <c r="CF575" s="204"/>
      <c r="CG575" s="204"/>
      <c r="CH575" s="206"/>
      <c r="CI575" s="204"/>
      <c r="CJ575" s="204"/>
      <c r="CK575" s="204"/>
      <c r="CL575" s="204"/>
      <c r="CM575" s="204"/>
      <c r="CN575" s="206"/>
      <c r="CO575" s="204"/>
      <c r="CP575" s="204"/>
      <c r="CQ575" s="204"/>
      <c r="CR575" s="207"/>
      <c r="CS575" s="207"/>
      <c r="CT575" s="208"/>
      <c r="CU575" s="209"/>
      <c r="CV575" s="208"/>
      <c r="CW575" s="207"/>
      <c r="CX575" s="207"/>
      <c r="CY575" s="207"/>
    </row>
    <row r="576" spans="3:103">
      <c r="C576" s="192"/>
      <c r="D576" s="192"/>
      <c r="E576" s="192"/>
      <c r="F576" s="192"/>
      <c r="G576" s="193"/>
      <c r="H576" s="192"/>
      <c r="I576" s="192"/>
      <c r="J576" s="194"/>
      <c r="K576" s="195"/>
      <c r="L576" s="195"/>
      <c r="M576" s="196"/>
      <c r="N576" s="197"/>
      <c r="O576" s="196"/>
      <c r="P576" s="198"/>
      <c r="Q576" s="198"/>
      <c r="R576" s="199"/>
      <c r="S576" s="199"/>
      <c r="T576" s="198"/>
      <c r="U576" s="199"/>
      <c r="V576" s="199"/>
      <c r="W576" s="199"/>
      <c r="X576" s="198"/>
      <c r="Y576" s="200"/>
      <c r="Z576" s="198"/>
      <c r="AA576" s="198"/>
      <c r="AB576" s="199"/>
      <c r="AC576" s="199"/>
      <c r="AD576" s="201"/>
      <c r="AE576" s="202"/>
      <c r="AF576" s="202"/>
      <c r="AG576" s="203"/>
      <c r="AH576" s="203"/>
      <c r="AI576" s="203"/>
      <c r="AJ576" s="203"/>
      <c r="AK576" s="203"/>
      <c r="AL576" s="203"/>
      <c r="AM576" s="203"/>
      <c r="AN576" s="203"/>
      <c r="AO576" s="203"/>
      <c r="AP576" s="203"/>
      <c r="AQ576" s="203"/>
      <c r="AR576" s="203"/>
      <c r="AS576" s="203"/>
      <c r="AT576" s="203"/>
      <c r="AU576" s="203"/>
      <c r="AV576" s="203"/>
      <c r="AW576" s="203"/>
      <c r="AX576" s="203"/>
      <c r="AY576" s="203"/>
      <c r="AZ576" s="203"/>
      <c r="BA576" s="203"/>
      <c r="BB576" s="204"/>
      <c r="BC576" s="204"/>
      <c r="BD576" s="204"/>
      <c r="BE576" s="204"/>
      <c r="BF576" s="204"/>
      <c r="BG576" s="204"/>
      <c r="BH576" s="204"/>
      <c r="BI576" s="204"/>
      <c r="BJ576" s="204"/>
      <c r="BK576" s="204"/>
      <c r="BL576" s="204"/>
      <c r="BM576" s="204"/>
      <c r="BN576" s="204"/>
      <c r="BO576" s="204"/>
      <c r="BP576" s="204"/>
      <c r="BQ576" s="204"/>
      <c r="BR576" s="204"/>
      <c r="BS576" s="204"/>
      <c r="BT576" s="204"/>
      <c r="BU576" s="204"/>
      <c r="BV576" s="205"/>
      <c r="BW576" s="205"/>
      <c r="BX576" s="205"/>
      <c r="BY576" s="204"/>
      <c r="BZ576" s="204"/>
      <c r="CA576" s="204"/>
      <c r="CB576" s="205"/>
      <c r="CC576" s="204"/>
      <c r="CD576" s="205"/>
      <c r="CE576" s="204"/>
      <c r="CF576" s="204"/>
      <c r="CG576" s="204"/>
      <c r="CH576" s="206"/>
      <c r="CI576" s="204"/>
      <c r="CJ576" s="204"/>
      <c r="CK576" s="204"/>
      <c r="CL576" s="204"/>
      <c r="CM576" s="204"/>
      <c r="CN576" s="206"/>
      <c r="CO576" s="204"/>
      <c r="CP576" s="204"/>
      <c r="CQ576" s="204"/>
      <c r="CR576" s="207"/>
      <c r="CS576" s="207"/>
      <c r="CT576" s="208"/>
      <c r="CU576" s="209"/>
      <c r="CV576" s="208"/>
      <c r="CW576" s="207"/>
      <c r="CX576" s="207"/>
      <c r="CY576" s="207"/>
    </row>
    <row r="577" spans="3:103">
      <c r="C577" s="192"/>
      <c r="D577" s="192"/>
      <c r="E577" s="192"/>
      <c r="F577" s="192"/>
      <c r="G577" s="193"/>
      <c r="H577" s="192"/>
      <c r="I577" s="192"/>
      <c r="J577" s="194"/>
      <c r="K577" s="195"/>
      <c r="L577" s="195"/>
      <c r="M577" s="196"/>
      <c r="N577" s="197"/>
      <c r="O577" s="196"/>
      <c r="P577" s="198"/>
      <c r="Q577" s="198"/>
      <c r="R577" s="199"/>
      <c r="S577" s="199"/>
      <c r="T577" s="198"/>
      <c r="U577" s="199"/>
      <c r="V577" s="199"/>
      <c r="W577" s="199"/>
      <c r="X577" s="198"/>
      <c r="Y577" s="200"/>
      <c r="Z577" s="198"/>
      <c r="AA577" s="198"/>
      <c r="AB577" s="199"/>
      <c r="AC577" s="199"/>
      <c r="AD577" s="201"/>
      <c r="AE577" s="202"/>
      <c r="AF577" s="202"/>
      <c r="AG577" s="203"/>
      <c r="AH577" s="203"/>
      <c r="AI577" s="203"/>
      <c r="AJ577" s="203"/>
      <c r="AK577" s="203"/>
      <c r="AL577" s="203"/>
      <c r="AM577" s="203"/>
      <c r="AN577" s="203"/>
      <c r="AO577" s="203"/>
      <c r="AP577" s="203"/>
      <c r="AQ577" s="203"/>
      <c r="AR577" s="203"/>
      <c r="AS577" s="203"/>
      <c r="AT577" s="203"/>
      <c r="AU577" s="203"/>
      <c r="AV577" s="203"/>
      <c r="AW577" s="203"/>
      <c r="AX577" s="203"/>
      <c r="AY577" s="203"/>
      <c r="AZ577" s="203"/>
      <c r="BA577" s="203"/>
      <c r="BB577" s="204"/>
      <c r="BC577" s="204"/>
      <c r="BD577" s="204"/>
      <c r="BE577" s="204"/>
      <c r="BF577" s="204"/>
      <c r="BG577" s="204"/>
      <c r="BH577" s="204"/>
      <c r="BI577" s="204"/>
      <c r="BJ577" s="204"/>
      <c r="BK577" s="204"/>
      <c r="BL577" s="204"/>
      <c r="BM577" s="204"/>
      <c r="BN577" s="204"/>
      <c r="BO577" s="204"/>
      <c r="BP577" s="204"/>
      <c r="BQ577" s="204"/>
      <c r="BR577" s="204"/>
      <c r="BS577" s="204"/>
      <c r="BT577" s="204"/>
      <c r="BU577" s="204"/>
      <c r="BV577" s="205"/>
      <c r="BW577" s="205"/>
      <c r="BX577" s="205"/>
      <c r="BY577" s="204"/>
      <c r="BZ577" s="204"/>
      <c r="CA577" s="204"/>
      <c r="CB577" s="205"/>
      <c r="CC577" s="204"/>
      <c r="CD577" s="205"/>
      <c r="CE577" s="204"/>
      <c r="CF577" s="204"/>
      <c r="CG577" s="204"/>
      <c r="CH577" s="206"/>
      <c r="CI577" s="204"/>
      <c r="CJ577" s="204"/>
      <c r="CK577" s="204"/>
      <c r="CL577" s="204"/>
      <c r="CM577" s="204"/>
      <c r="CN577" s="206"/>
      <c r="CO577" s="204"/>
      <c r="CP577" s="204"/>
      <c r="CQ577" s="204"/>
      <c r="CR577" s="207"/>
      <c r="CS577" s="207"/>
      <c r="CT577" s="208"/>
      <c r="CU577" s="209"/>
      <c r="CV577" s="208"/>
      <c r="CW577" s="207"/>
      <c r="CX577" s="207"/>
      <c r="CY577" s="207"/>
    </row>
    <row r="578" spans="3:103">
      <c r="C578" s="192"/>
      <c r="D578" s="192"/>
      <c r="E578" s="192"/>
      <c r="F578" s="192"/>
      <c r="G578" s="193"/>
      <c r="H578" s="192"/>
      <c r="I578" s="192"/>
      <c r="J578" s="194"/>
      <c r="K578" s="195"/>
      <c r="L578" s="195"/>
      <c r="M578" s="196"/>
      <c r="N578" s="197"/>
      <c r="O578" s="196"/>
      <c r="P578" s="198"/>
      <c r="Q578" s="198"/>
      <c r="R578" s="199"/>
      <c r="S578" s="199"/>
      <c r="T578" s="198"/>
      <c r="U578" s="199"/>
      <c r="V578" s="199"/>
      <c r="W578" s="199"/>
      <c r="X578" s="198"/>
      <c r="Y578" s="200"/>
      <c r="Z578" s="198"/>
      <c r="AA578" s="198"/>
      <c r="AB578" s="199"/>
      <c r="AC578" s="199"/>
      <c r="AD578" s="201"/>
      <c r="AE578" s="202"/>
      <c r="AF578" s="202"/>
      <c r="AG578" s="203"/>
      <c r="AH578" s="203"/>
      <c r="AI578" s="203"/>
      <c r="AJ578" s="203"/>
      <c r="AK578" s="203"/>
      <c r="AL578" s="203"/>
      <c r="AM578" s="203"/>
      <c r="AN578" s="203"/>
      <c r="AO578" s="203"/>
      <c r="AP578" s="203"/>
      <c r="AQ578" s="203"/>
      <c r="AR578" s="203"/>
      <c r="AS578" s="203"/>
      <c r="AT578" s="203"/>
      <c r="AU578" s="203"/>
      <c r="AV578" s="203"/>
      <c r="AW578" s="203"/>
      <c r="AX578" s="203"/>
      <c r="AY578" s="203"/>
      <c r="AZ578" s="203"/>
      <c r="BA578" s="203"/>
      <c r="BB578" s="204"/>
      <c r="BC578" s="204"/>
      <c r="BD578" s="204"/>
      <c r="BE578" s="204"/>
      <c r="BF578" s="204"/>
      <c r="BG578" s="204"/>
      <c r="BH578" s="204"/>
      <c r="BI578" s="204"/>
      <c r="BJ578" s="204"/>
      <c r="BK578" s="204"/>
      <c r="BL578" s="204"/>
      <c r="BM578" s="204"/>
      <c r="BN578" s="204"/>
      <c r="BO578" s="204"/>
      <c r="BP578" s="204"/>
      <c r="BQ578" s="204"/>
      <c r="BR578" s="204"/>
      <c r="BS578" s="204"/>
      <c r="BT578" s="204"/>
      <c r="BU578" s="204"/>
      <c r="BV578" s="205"/>
      <c r="BW578" s="205"/>
      <c r="BX578" s="205"/>
      <c r="BY578" s="204"/>
      <c r="BZ578" s="204"/>
      <c r="CA578" s="204"/>
      <c r="CB578" s="205"/>
      <c r="CC578" s="204"/>
      <c r="CD578" s="205"/>
      <c r="CE578" s="204"/>
      <c r="CF578" s="204"/>
      <c r="CG578" s="204"/>
      <c r="CH578" s="206"/>
      <c r="CI578" s="204"/>
      <c r="CJ578" s="204"/>
      <c r="CK578" s="204"/>
      <c r="CL578" s="204"/>
      <c r="CM578" s="204"/>
      <c r="CN578" s="206"/>
      <c r="CO578" s="204"/>
      <c r="CP578" s="204"/>
      <c r="CQ578" s="204"/>
      <c r="CR578" s="207"/>
      <c r="CS578" s="207"/>
      <c r="CT578" s="208"/>
      <c r="CU578" s="209"/>
      <c r="CV578" s="208"/>
      <c r="CW578" s="207"/>
      <c r="CX578" s="207"/>
      <c r="CY578" s="207"/>
    </row>
    <row r="579" spans="3:103">
      <c r="C579" s="192"/>
      <c r="D579" s="192"/>
      <c r="E579" s="192"/>
      <c r="F579" s="192"/>
      <c r="G579" s="193"/>
      <c r="H579" s="192"/>
      <c r="I579" s="192"/>
      <c r="J579" s="194"/>
      <c r="K579" s="195"/>
      <c r="L579" s="195"/>
      <c r="M579" s="196"/>
      <c r="N579" s="197"/>
      <c r="O579" s="196"/>
      <c r="P579" s="198"/>
      <c r="Q579" s="198"/>
      <c r="R579" s="199"/>
      <c r="S579" s="199"/>
      <c r="T579" s="198"/>
      <c r="U579" s="199"/>
      <c r="V579" s="199"/>
      <c r="W579" s="199"/>
      <c r="X579" s="198"/>
      <c r="Y579" s="200"/>
      <c r="Z579" s="198"/>
      <c r="AA579" s="198"/>
      <c r="AB579" s="199"/>
      <c r="AC579" s="199"/>
      <c r="AD579" s="201"/>
      <c r="AE579" s="202"/>
      <c r="AF579" s="202"/>
      <c r="AG579" s="203"/>
      <c r="AH579" s="203"/>
      <c r="AI579" s="203"/>
      <c r="AJ579" s="203"/>
      <c r="AK579" s="203"/>
      <c r="AL579" s="203"/>
      <c r="AM579" s="203"/>
      <c r="AN579" s="203"/>
      <c r="AO579" s="203"/>
      <c r="AP579" s="203"/>
      <c r="AQ579" s="203"/>
      <c r="AR579" s="203"/>
      <c r="AS579" s="203"/>
      <c r="AT579" s="203"/>
      <c r="AU579" s="203"/>
      <c r="AV579" s="203"/>
      <c r="AW579" s="203"/>
      <c r="AX579" s="203"/>
      <c r="AY579" s="203"/>
      <c r="AZ579" s="203"/>
      <c r="BA579" s="203"/>
      <c r="BB579" s="204"/>
      <c r="BC579" s="204"/>
      <c r="BD579" s="204"/>
      <c r="BE579" s="204"/>
      <c r="BF579" s="204"/>
      <c r="BG579" s="204"/>
      <c r="BH579" s="204"/>
      <c r="BI579" s="204"/>
      <c r="BJ579" s="204"/>
      <c r="BK579" s="204"/>
      <c r="BL579" s="204"/>
      <c r="BM579" s="204"/>
      <c r="BN579" s="204"/>
      <c r="BO579" s="204"/>
      <c r="BP579" s="204"/>
      <c r="BQ579" s="204"/>
      <c r="BR579" s="204"/>
      <c r="BS579" s="204"/>
      <c r="BT579" s="204"/>
      <c r="BU579" s="204"/>
      <c r="BV579" s="205"/>
      <c r="BW579" s="205"/>
      <c r="BX579" s="205"/>
      <c r="BY579" s="204"/>
      <c r="BZ579" s="204"/>
      <c r="CA579" s="204"/>
      <c r="CB579" s="205"/>
      <c r="CC579" s="204"/>
      <c r="CD579" s="205"/>
      <c r="CE579" s="204"/>
      <c r="CF579" s="204"/>
      <c r="CG579" s="204"/>
      <c r="CH579" s="206"/>
      <c r="CI579" s="204"/>
      <c r="CJ579" s="204"/>
      <c r="CK579" s="204"/>
      <c r="CL579" s="204"/>
      <c r="CM579" s="204"/>
      <c r="CN579" s="206"/>
      <c r="CO579" s="204"/>
      <c r="CP579" s="204"/>
      <c r="CQ579" s="204"/>
      <c r="CR579" s="207"/>
      <c r="CS579" s="207"/>
      <c r="CT579" s="208"/>
      <c r="CU579" s="209"/>
      <c r="CV579" s="208"/>
      <c r="CW579" s="207"/>
      <c r="CX579" s="207"/>
      <c r="CY579" s="207"/>
    </row>
    <row r="580" spans="3:103">
      <c r="C580" s="192"/>
      <c r="D580" s="192"/>
      <c r="E580" s="192"/>
      <c r="F580" s="192"/>
      <c r="G580" s="193"/>
      <c r="H580" s="192"/>
      <c r="I580" s="192"/>
      <c r="J580" s="194"/>
      <c r="K580" s="195"/>
      <c r="L580" s="195"/>
      <c r="M580" s="196"/>
      <c r="N580" s="197"/>
      <c r="O580" s="196"/>
      <c r="P580" s="198"/>
      <c r="Q580" s="198"/>
      <c r="R580" s="199"/>
      <c r="S580" s="199"/>
      <c r="T580" s="198"/>
      <c r="U580" s="199"/>
      <c r="V580" s="199"/>
      <c r="W580" s="199"/>
      <c r="X580" s="198"/>
      <c r="Y580" s="200"/>
      <c r="Z580" s="198"/>
      <c r="AA580" s="198"/>
      <c r="AB580" s="199"/>
      <c r="AC580" s="199"/>
      <c r="AD580" s="201"/>
      <c r="AE580" s="202"/>
      <c r="AF580" s="202"/>
      <c r="AG580" s="203"/>
      <c r="AH580" s="203"/>
      <c r="AI580" s="203"/>
      <c r="AJ580" s="203"/>
      <c r="AK580" s="203"/>
      <c r="AL580" s="203"/>
      <c r="AM580" s="203"/>
      <c r="AN580" s="203"/>
      <c r="AO580" s="203"/>
      <c r="AP580" s="203"/>
      <c r="AQ580" s="203"/>
      <c r="AR580" s="203"/>
      <c r="AS580" s="203"/>
      <c r="AT580" s="203"/>
      <c r="AU580" s="203"/>
      <c r="AV580" s="203"/>
      <c r="AW580" s="203"/>
      <c r="AX580" s="203"/>
      <c r="AY580" s="203"/>
      <c r="AZ580" s="203"/>
      <c r="BA580" s="203"/>
      <c r="BB580" s="204"/>
      <c r="BC580" s="204"/>
      <c r="BD580" s="204"/>
      <c r="BE580" s="204"/>
      <c r="BF580" s="204"/>
      <c r="BG580" s="204"/>
      <c r="BH580" s="204"/>
      <c r="BI580" s="204"/>
      <c r="BJ580" s="204"/>
      <c r="BK580" s="204"/>
      <c r="BL580" s="204"/>
      <c r="BM580" s="204"/>
      <c r="BN580" s="204"/>
      <c r="BO580" s="204"/>
      <c r="BP580" s="204"/>
      <c r="BQ580" s="204"/>
      <c r="BR580" s="204"/>
      <c r="BS580" s="204"/>
      <c r="BT580" s="204"/>
      <c r="BU580" s="204"/>
      <c r="BV580" s="205"/>
      <c r="BW580" s="205"/>
      <c r="BX580" s="205"/>
      <c r="BY580" s="204"/>
      <c r="BZ580" s="204"/>
      <c r="CA580" s="204"/>
      <c r="CB580" s="205"/>
      <c r="CC580" s="204"/>
      <c r="CD580" s="205"/>
      <c r="CE580" s="204"/>
      <c r="CF580" s="204"/>
      <c r="CG580" s="204"/>
      <c r="CH580" s="206"/>
      <c r="CI580" s="204"/>
      <c r="CJ580" s="204"/>
      <c r="CK580" s="204"/>
      <c r="CL580" s="204"/>
      <c r="CM580" s="204"/>
      <c r="CN580" s="206"/>
      <c r="CO580" s="204"/>
      <c r="CP580" s="204"/>
      <c r="CQ580" s="204"/>
      <c r="CR580" s="207"/>
      <c r="CS580" s="207"/>
      <c r="CT580" s="208"/>
      <c r="CU580" s="209"/>
      <c r="CV580" s="208"/>
      <c r="CW580" s="207"/>
      <c r="CX580" s="207"/>
      <c r="CY580" s="207"/>
    </row>
    <row r="581" spans="3:103">
      <c r="C581" s="192"/>
      <c r="D581" s="192"/>
      <c r="E581" s="192"/>
      <c r="F581" s="192"/>
      <c r="G581" s="193"/>
      <c r="H581" s="192"/>
      <c r="I581" s="192"/>
      <c r="J581" s="194"/>
      <c r="K581" s="195"/>
      <c r="L581" s="195"/>
      <c r="M581" s="196"/>
      <c r="N581" s="197"/>
      <c r="O581" s="196"/>
      <c r="P581" s="198"/>
      <c r="Q581" s="198"/>
      <c r="R581" s="199"/>
      <c r="S581" s="199"/>
      <c r="T581" s="198"/>
      <c r="U581" s="199"/>
      <c r="V581" s="199"/>
      <c r="W581" s="199"/>
      <c r="X581" s="198"/>
      <c r="Y581" s="200"/>
      <c r="Z581" s="198"/>
      <c r="AA581" s="198"/>
      <c r="AB581" s="199"/>
      <c r="AC581" s="199"/>
      <c r="AD581" s="201"/>
      <c r="AE581" s="202"/>
      <c r="AF581" s="202"/>
      <c r="AG581" s="203"/>
      <c r="AH581" s="203"/>
      <c r="AI581" s="203"/>
      <c r="AJ581" s="203"/>
      <c r="AK581" s="203"/>
      <c r="AL581" s="203"/>
      <c r="AM581" s="203"/>
      <c r="AN581" s="203"/>
      <c r="AO581" s="203"/>
      <c r="AP581" s="203"/>
      <c r="AQ581" s="203"/>
      <c r="AR581" s="203"/>
      <c r="AS581" s="203"/>
      <c r="AT581" s="203"/>
      <c r="AU581" s="203"/>
      <c r="AV581" s="203"/>
      <c r="AW581" s="203"/>
      <c r="AX581" s="203"/>
      <c r="AY581" s="203"/>
      <c r="AZ581" s="203"/>
      <c r="BA581" s="203"/>
      <c r="BB581" s="204"/>
      <c r="BC581" s="204"/>
      <c r="BD581" s="204"/>
      <c r="BE581" s="204"/>
      <c r="BF581" s="204"/>
      <c r="BG581" s="204"/>
      <c r="BH581" s="204"/>
      <c r="BI581" s="204"/>
      <c r="BJ581" s="204"/>
      <c r="BK581" s="204"/>
      <c r="BL581" s="204"/>
      <c r="BM581" s="204"/>
      <c r="BN581" s="204"/>
      <c r="BO581" s="204"/>
      <c r="BP581" s="204"/>
      <c r="BQ581" s="204"/>
      <c r="BR581" s="204"/>
      <c r="BS581" s="204"/>
      <c r="BT581" s="204"/>
      <c r="BU581" s="204"/>
      <c r="BV581" s="205"/>
      <c r="BW581" s="205"/>
      <c r="BX581" s="205"/>
      <c r="BY581" s="204"/>
      <c r="BZ581" s="204"/>
      <c r="CA581" s="204"/>
      <c r="CB581" s="205"/>
      <c r="CC581" s="204"/>
      <c r="CD581" s="205"/>
      <c r="CE581" s="204"/>
      <c r="CF581" s="204"/>
      <c r="CG581" s="204"/>
      <c r="CH581" s="206"/>
      <c r="CI581" s="204"/>
      <c r="CJ581" s="204"/>
      <c r="CK581" s="204"/>
      <c r="CL581" s="204"/>
      <c r="CM581" s="204"/>
      <c r="CN581" s="206"/>
      <c r="CO581" s="204"/>
      <c r="CP581" s="204"/>
      <c r="CQ581" s="204"/>
      <c r="CR581" s="207"/>
      <c r="CS581" s="207"/>
      <c r="CT581" s="208"/>
      <c r="CU581" s="209"/>
      <c r="CV581" s="208"/>
      <c r="CW581" s="207"/>
      <c r="CX581" s="207"/>
      <c r="CY581" s="207"/>
    </row>
    <row r="582" spans="3:103">
      <c r="C582" s="192"/>
      <c r="D582" s="192"/>
      <c r="E582" s="192"/>
      <c r="F582" s="192"/>
      <c r="G582" s="193"/>
      <c r="H582" s="192"/>
      <c r="I582" s="192"/>
      <c r="J582" s="194"/>
      <c r="K582" s="195"/>
      <c r="L582" s="195"/>
      <c r="M582" s="196"/>
      <c r="N582" s="197"/>
      <c r="O582" s="196"/>
      <c r="P582" s="198"/>
      <c r="Q582" s="198"/>
      <c r="R582" s="199"/>
      <c r="S582" s="199"/>
      <c r="T582" s="198"/>
      <c r="U582" s="199"/>
      <c r="V582" s="199"/>
      <c r="W582" s="199"/>
      <c r="X582" s="198"/>
      <c r="Y582" s="200"/>
      <c r="Z582" s="198"/>
      <c r="AA582" s="198"/>
      <c r="AB582" s="199"/>
      <c r="AC582" s="199"/>
      <c r="AD582" s="201"/>
      <c r="AE582" s="202"/>
      <c r="AF582" s="202"/>
      <c r="AG582" s="203"/>
      <c r="AH582" s="203"/>
      <c r="AI582" s="203"/>
      <c r="AJ582" s="203"/>
      <c r="AK582" s="203"/>
      <c r="AL582" s="203"/>
      <c r="AM582" s="203"/>
      <c r="AN582" s="203"/>
      <c r="AO582" s="203"/>
      <c r="AP582" s="203"/>
      <c r="AQ582" s="203"/>
      <c r="AR582" s="203"/>
      <c r="AS582" s="203"/>
      <c r="AT582" s="203"/>
      <c r="AU582" s="203"/>
      <c r="AV582" s="203"/>
      <c r="AW582" s="203"/>
      <c r="AX582" s="203"/>
      <c r="AY582" s="203"/>
      <c r="AZ582" s="203"/>
      <c r="BA582" s="203"/>
      <c r="BB582" s="204"/>
      <c r="BC582" s="204"/>
      <c r="BD582" s="204"/>
      <c r="BE582" s="204"/>
      <c r="BF582" s="204"/>
      <c r="BG582" s="204"/>
      <c r="BH582" s="204"/>
      <c r="BI582" s="204"/>
      <c r="BJ582" s="204"/>
      <c r="BK582" s="204"/>
      <c r="BL582" s="204"/>
      <c r="BM582" s="204"/>
      <c r="BN582" s="204"/>
      <c r="BO582" s="204"/>
      <c r="BP582" s="204"/>
      <c r="BQ582" s="204"/>
      <c r="BR582" s="204"/>
      <c r="BS582" s="204"/>
      <c r="BT582" s="204"/>
      <c r="BU582" s="204"/>
      <c r="BV582" s="205"/>
      <c r="BW582" s="205"/>
      <c r="BX582" s="205"/>
      <c r="BY582" s="204"/>
      <c r="BZ582" s="204"/>
      <c r="CA582" s="204"/>
      <c r="CB582" s="205"/>
      <c r="CC582" s="204"/>
      <c r="CD582" s="205"/>
      <c r="CE582" s="204"/>
      <c r="CF582" s="204"/>
      <c r="CG582" s="204"/>
      <c r="CH582" s="206"/>
      <c r="CI582" s="204"/>
      <c r="CJ582" s="204"/>
      <c r="CK582" s="204"/>
      <c r="CL582" s="204"/>
      <c r="CM582" s="204"/>
      <c r="CN582" s="206"/>
      <c r="CO582" s="204"/>
      <c r="CP582" s="204"/>
      <c r="CQ582" s="204"/>
      <c r="CR582" s="207"/>
      <c r="CS582" s="207"/>
      <c r="CT582" s="208"/>
      <c r="CU582" s="209"/>
      <c r="CV582" s="208"/>
      <c r="CW582" s="207"/>
      <c r="CX582" s="207"/>
      <c r="CY582" s="207"/>
    </row>
    <row r="583" spans="3:103">
      <c r="C583" s="192"/>
      <c r="D583" s="192"/>
      <c r="E583" s="192"/>
      <c r="F583" s="192"/>
      <c r="G583" s="193"/>
      <c r="H583" s="192"/>
      <c r="I583" s="192"/>
      <c r="J583" s="194"/>
      <c r="K583" s="195"/>
      <c r="L583" s="195"/>
      <c r="M583" s="196"/>
      <c r="N583" s="197"/>
      <c r="O583" s="196"/>
      <c r="P583" s="198"/>
      <c r="Q583" s="198"/>
      <c r="R583" s="199"/>
      <c r="S583" s="199"/>
      <c r="T583" s="198"/>
      <c r="U583" s="199"/>
      <c r="V583" s="199"/>
      <c r="W583" s="199"/>
      <c r="X583" s="198"/>
      <c r="Y583" s="200"/>
      <c r="Z583" s="198"/>
      <c r="AA583" s="198"/>
      <c r="AB583" s="199"/>
      <c r="AC583" s="199"/>
      <c r="AD583" s="201"/>
      <c r="AE583" s="202"/>
      <c r="AF583" s="202"/>
      <c r="AG583" s="203"/>
      <c r="AH583" s="203"/>
      <c r="AI583" s="203"/>
      <c r="AJ583" s="203"/>
      <c r="AK583" s="203"/>
      <c r="AL583" s="203"/>
      <c r="AM583" s="203"/>
      <c r="AN583" s="203"/>
      <c r="AO583" s="203"/>
      <c r="AP583" s="203"/>
      <c r="AQ583" s="203"/>
      <c r="AR583" s="203"/>
      <c r="AS583" s="203"/>
      <c r="AT583" s="203"/>
      <c r="AU583" s="203"/>
      <c r="AV583" s="203"/>
      <c r="AW583" s="203"/>
      <c r="AX583" s="203"/>
      <c r="AY583" s="203"/>
      <c r="AZ583" s="203"/>
      <c r="BA583" s="203"/>
      <c r="BB583" s="204"/>
      <c r="BC583" s="204"/>
      <c r="BD583" s="204"/>
      <c r="BE583" s="204"/>
      <c r="BF583" s="204"/>
      <c r="BG583" s="204"/>
      <c r="BH583" s="204"/>
      <c r="BI583" s="204"/>
      <c r="BJ583" s="204"/>
      <c r="BK583" s="204"/>
      <c r="BL583" s="204"/>
      <c r="BM583" s="204"/>
      <c r="BN583" s="204"/>
      <c r="BO583" s="204"/>
      <c r="BP583" s="204"/>
      <c r="BQ583" s="204"/>
      <c r="BR583" s="204"/>
      <c r="BS583" s="204"/>
      <c r="BT583" s="204"/>
      <c r="BU583" s="204"/>
      <c r="BV583" s="205"/>
      <c r="BW583" s="205"/>
      <c r="BX583" s="205"/>
      <c r="BY583" s="204"/>
      <c r="BZ583" s="204"/>
      <c r="CA583" s="204"/>
      <c r="CB583" s="205"/>
      <c r="CC583" s="204"/>
      <c r="CD583" s="205"/>
      <c r="CE583" s="204"/>
      <c r="CF583" s="204"/>
      <c r="CG583" s="204"/>
      <c r="CH583" s="206"/>
      <c r="CI583" s="204"/>
      <c r="CJ583" s="204"/>
      <c r="CK583" s="204"/>
      <c r="CL583" s="204"/>
      <c r="CM583" s="204"/>
      <c r="CN583" s="206"/>
      <c r="CO583" s="204"/>
      <c r="CP583" s="204"/>
      <c r="CQ583" s="204"/>
      <c r="CR583" s="207"/>
      <c r="CS583" s="207"/>
      <c r="CT583" s="208"/>
      <c r="CU583" s="209"/>
      <c r="CV583" s="208"/>
      <c r="CW583" s="207"/>
      <c r="CX583" s="207"/>
      <c r="CY583" s="207"/>
    </row>
    <row r="584" spans="3:103">
      <c r="C584" s="192"/>
      <c r="D584" s="192"/>
      <c r="E584" s="192"/>
      <c r="F584" s="192"/>
      <c r="G584" s="193"/>
      <c r="H584" s="192"/>
      <c r="I584" s="192"/>
      <c r="J584" s="194"/>
      <c r="K584" s="195"/>
      <c r="L584" s="195"/>
      <c r="M584" s="196"/>
      <c r="N584" s="197"/>
      <c r="O584" s="196"/>
      <c r="P584" s="198"/>
      <c r="Q584" s="198"/>
      <c r="R584" s="199"/>
      <c r="S584" s="199"/>
      <c r="T584" s="198"/>
      <c r="U584" s="199"/>
      <c r="V584" s="199"/>
      <c r="W584" s="199"/>
      <c r="X584" s="198"/>
      <c r="Y584" s="200"/>
      <c r="Z584" s="198"/>
      <c r="AA584" s="198"/>
      <c r="AB584" s="199"/>
      <c r="AC584" s="199"/>
      <c r="AD584" s="201"/>
      <c r="AE584" s="202"/>
      <c r="AF584" s="202"/>
      <c r="AG584" s="203"/>
      <c r="AH584" s="203"/>
      <c r="AI584" s="203"/>
      <c r="AJ584" s="203"/>
      <c r="AK584" s="203"/>
      <c r="AL584" s="203"/>
      <c r="AM584" s="203"/>
      <c r="AN584" s="203"/>
      <c r="AO584" s="203"/>
      <c r="AP584" s="203"/>
      <c r="AQ584" s="203"/>
      <c r="AR584" s="203"/>
      <c r="AS584" s="203"/>
      <c r="AT584" s="203"/>
      <c r="AU584" s="203"/>
      <c r="AV584" s="203"/>
      <c r="AW584" s="203"/>
      <c r="AX584" s="203"/>
      <c r="AY584" s="203"/>
      <c r="AZ584" s="203"/>
      <c r="BA584" s="203"/>
      <c r="BB584" s="204"/>
      <c r="BC584" s="204"/>
      <c r="BD584" s="204"/>
      <c r="BE584" s="204"/>
      <c r="BF584" s="204"/>
      <c r="BG584" s="204"/>
      <c r="BH584" s="204"/>
      <c r="BI584" s="204"/>
      <c r="BJ584" s="204"/>
      <c r="BK584" s="204"/>
      <c r="BL584" s="204"/>
      <c r="BM584" s="204"/>
      <c r="BN584" s="204"/>
      <c r="BO584" s="204"/>
      <c r="BP584" s="204"/>
      <c r="BQ584" s="204"/>
      <c r="BR584" s="204"/>
      <c r="BS584" s="204"/>
      <c r="BT584" s="204"/>
      <c r="BU584" s="204"/>
      <c r="BV584" s="205"/>
      <c r="BW584" s="205"/>
      <c r="BX584" s="205"/>
      <c r="BY584" s="204"/>
      <c r="BZ584" s="204"/>
      <c r="CA584" s="204"/>
      <c r="CB584" s="205"/>
      <c r="CC584" s="204"/>
      <c r="CD584" s="205"/>
      <c r="CE584" s="204"/>
      <c r="CF584" s="204"/>
      <c r="CG584" s="204"/>
      <c r="CH584" s="206"/>
      <c r="CI584" s="204"/>
      <c r="CJ584" s="204"/>
      <c r="CK584" s="204"/>
      <c r="CL584" s="204"/>
      <c r="CM584" s="204"/>
      <c r="CN584" s="206"/>
      <c r="CO584" s="204"/>
      <c r="CP584" s="204"/>
      <c r="CQ584" s="204"/>
      <c r="CR584" s="207"/>
      <c r="CS584" s="207"/>
      <c r="CT584" s="208"/>
      <c r="CU584" s="209"/>
      <c r="CV584" s="208"/>
      <c r="CW584" s="207"/>
      <c r="CX584" s="207"/>
      <c r="CY584" s="207"/>
    </row>
    <row r="585" spans="3:103">
      <c r="C585" s="192"/>
      <c r="D585" s="192"/>
      <c r="E585" s="192"/>
      <c r="F585" s="192"/>
      <c r="G585" s="193"/>
      <c r="H585" s="192"/>
      <c r="I585" s="192"/>
      <c r="J585" s="194"/>
      <c r="K585" s="195"/>
      <c r="L585" s="195"/>
      <c r="M585" s="196"/>
      <c r="N585" s="197"/>
      <c r="O585" s="196"/>
      <c r="P585" s="198"/>
      <c r="Q585" s="198"/>
      <c r="R585" s="199"/>
      <c r="S585" s="199"/>
      <c r="T585" s="198"/>
      <c r="U585" s="199"/>
      <c r="V585" s="199"/>
      <c r="W585" s="199"/>
      <c r="X585" s="198"/>
      <c r="Y585" s="200"/>
      <c r="Z585" s="198"/>
      <c r="AA585" s="198"/>
      <c r="AB585" s="199"/>
      <c r="AC585" s="199"/>
      <c r="AD585" s="201"/>
      <c r="AE585" s="202"/>
      <c r="AF585" s="202"/>
      <c r="AG585" s="203"/>
      <c r="AH585" s="203"/>
      <c r="AI585" s="203"/>
      <c r="AJ585" s="203"/>
      <c r="AK585" s="203"/>
      <c r="AL585" s="203"/>
      <c r="AM585" s="203"/>
      <c r="AN585" s="203"/>
      <c r="AO585" s="203"/>
      <c r="AP585" s="203"/>
      <c r="AQ585" s="203"/>
      <c r="AR585" s="203"/>
      <c r="AS585" s="203"/>
      <c r="AT585" s="203"/>
      <c r="AU585" s="203"/>
      <c r="AV585" s="203"/>
      <c r="AW585" s="203"/>
      <c r="AX585" s="203"/>
      <c r="AY585" s="203"/>
      <c r="AZ585" s="203"/>
      <c r="BA585" s="203"/>
      <c r="BB585" s="204"/>
      <c r="BC585" s="204"/>
      <c r="BD585" s="204"/>
      <c r="BE585" s="204"/>
      <c r="BF585" s="204"/>
      <c r="BG585" s="204"/>
      <c r="BH585" s="204"/>
      <c r="BI585" s="204"/>
      <c r="BJ585" s="204"/>
      <c r="BK585" s="204"/>
      <c r="BL585" s="204"/>
      <c r="BM585" s="204"/>
      <c r="BN585" s="204"/>
      <c r="BO585" s="204"/>
      <c r="BP585" s="204"/>
      <c r="BQ585" s="204"/>
      <c r="BR585" s="204"/>
      <c r="BS585" s="204"/>
      <c r="BT585" s="204"/>
      <c r="BU585" s="204"/>
      <c r="BV585" s="205"/>
      <c r="BW585" s="205"/>
      <c r="BX585" s="205"/>
      <c r="BY585" s="204"/>
      <c r="BZ585" s="204"/>
      <c r="CA585" s="204"/>
      <c r="CB585" s="205"/>
      <c r="CC585" s="204"/>
      <c r="CD585" s="205"/>
      <c r="CE585" s="204"/>
      <c r="CF585" s="204"/>
      <c r="CG585" s="204"/>
      <c r="CH585" s="206"/>
      <c r="CI585" s="204"/>
      <c r="CJ585" s="204"/>
      <c r="CK585" s="204"/>
      <c r="CL585" s="204"/>
      <c r="CM585" s="204"/>
      <c r="CN585" s="206"/>
      <c r="CO585" s="204"/>
      <c r="CP585" s="204"/>
      <c r="CQ585" s="204"/>
      <c r="CR585" s="207"/>
      <c r="CS585" s="207"/>
      <c r="CT585" s="208"/>
      <c r="CU585" s="209"/>
      <c r="CV585" s="208"/>
      <c r="CW585" s="207"/>
      <c r="CX585" s="207"/>
      <c r="CY585" s="207"/>
    </row>
    <row r="586" spans="3:103">
      <c r="C586" s="192"/>
      <c r="D586" s="192"/>
      <c r="E586" s="192"/>
      <c r="F586" s="192"/>
      <c r="G586" s="193"/>
      <c r="H586" s="192"/>
      <c r="I586" s="192"/>
      <c r="J586" s="194"/>
      <c r="K586" s="195"/>
      <c r="L586" s="195"/>
      <c r="M586" s="196"/>
      <c r="N586" s="197"/>
      <c r="O586" s="196"/>
      <c r="P586" s="198"/>
      <c r="Q586" s="198"/>
      <c r="R586" s="199"/>
      <c r="S586" s="199"/>
      <c r="T586" s="198"/>
      <c r="U586" s="199"/>
      <c r="V586" s="199"/>
      <c r="W586" s="199"/>
      <c r="X586" s="198"/>
      <c r="Y586" s="200"/>
      <c r="Z586" s="198"/>
      <c r="AA586" s="198"/>
      <c r="AB586" s="199"/>
      <c r="AC586" s="199"/>
      <c r="AD586" s="201"/>
      <c r="AE586" s="202"/>
      <c r="AF586" s="202"/>
      <c r="AG586" s="203"/>
      <c r="AH586" s="203"/>
      <c r="AI586" s="203"/>
      <c r="AJ586" s="203"/>
      <c r="AK586" s="203"/>
      <c r="AL586" s="203"/>
      <c r="AM586" s="203"/>
      <c r="AN586" s="203"/>
      <c r="AO586" s="203"/>
      <c r="AP586" s="203"/>
      <c r="AQ586" s="203"/>
      <c r="AR586" s="203"/>
      <c r="AS586" s="203"/>
      <c r="AT586" s="203"/>
      <c r="AU586" s="203"/>
      <c r="AV586" s="203"/>
      <c r="AW586" s="203"/>
      <c r="AX586" s="203"/>
      <c r="AY586" s="203"/>
      <c r="AZ586" s="203"/>
      <c r="BA586" s="203"/>
      <c r="BB586" s="204"/>
      <c r="BC586" s="204"/>
      <c r="BD586" s="204"/>
      <c r="BE586" s="204"/>
      <c r="BF586" s="204"/>
      <c r="BG586" s="204"/>
      <c r="BH586" s="204"/>
      <c r="BI586" s="204"/>
      <c r="BJ586" s="204"/>
      <c r="BK586" s="204"/>
      <c r="BL586" s="204"/>
      <c r="BM586" s="204"/>
      <c r="BN586" s="204"/>
      <c r="BO586" s="204"/>
      <c r="BP586" s="204"/>
      <c r="BQ586" s="204"/>
      <c r="BR586" s="204"/>
      <c r="BS586" s="204"/>
      <c r="BT586" s="204"/>
      <c r="BU586" s="204"/>
      <c r="BV586" s="205"/>
      <c r="BW586" s="205"/>
      <c r="BX586" s="205"/>
      <c r="BY586" s="204"/>
      <c r="BZ586" s="204"/>
      <c r="CA586" s="204"/>
      <c r="CB586" s="205"/>
      <c r="CC586" s="204"/>
      <c r="CD586" s="205"/>
      <c r="CE586" s="204"/>
      <c r="CF586" s="204"/>
      <c r="CG586" s="204"/>
      <c r="CH586" s="206"/>
      <c r="CI586" s="204"/>
      <c r="CJ586" s="204"/>
      <c r="CK586" s="204"/>
      <c r="CL586" s="204"/>
      <c r="CM586" s="204"/>
      <c r="CN586" s="206"/>
      <c r="CO586" s="204"/>
      <c r="CP586" s="204"/>
      <c r="CQ586" s="204"/>
      <c r="CR586" s="207"/>
      <c r="CS586" s="207"/>
      <c r="CT586" s="208"/>
      <c r="CU586" s="209"/>
      <c r="CV586" s="208"/>
      <c r="CW586" s="207"/>
      <c r="CX586" s="207"/>
      <c r="CY586" s="207"/>
    </row>
    <row r="587" spans="3:103">
      <c r="C587" s="192"/>
      <c r="D587" s="192"/>
      <c r="E587" s="192"/>
      <c r="F587" s="192"/>
      <c r="G587" s="193"/>
      <c r="H587" s="192"/>
      <c r="I587" s="192"/>
      <c r="J587" s="194"/>
      <c r="K587" s="195"/>
      <c r="L587" s="195"/>
      <c r="M587" s="196"/>
      <c r="N587" s="197"/>
      <c r="O587" s="196"/>
      <c r="P587" s="198"/>
      <c r="Q587" s="198"/>
      <c r="R587" s="199"/>
      <c r="S587" s="199"/>
      <c r="T587" s="198"/>
      <c r="U587" s="199"/>
      <c r="V587" s="199"/>
      <c r="W587" s="199"/>
      <c r="X587" s="198"/>
      <c r="Y587" s="200"/>
      <c r="Z587" s="198"/>
      <c r="AA587" s="198"/>
      <c r="AB587" s="199"/>
      <c r="AC587" s="199"/>
      <c r="AD587" s="201"/>
      <c r="AE587" s="202"/>
      <c r="AF587" s="202"/>
      <c r="AG587" s="203"/>
      <c r="AH587" s="203"/>
      <c r="AI587" s="203"/>
      <c r="AJ587" s="203"/>
      <c r="AK587" s="203"/>
      <c r="AL587" s="203"/>
      <c r="AM587" s="203"/>
      <c r="AN587" s="203"/>
      <c r="AO587" s="203"/>
      <c r="AP587" s="203"/>
      <c r="AQ587" s="203"/>
      <c r="AR587" s="203"/>
      <c r="AS587" s="203"/>
      <c r="AT587" s="203"/>
      <c r="AU587" s="203"/>
      <c r="AV587" s="203"/>
      <c r="AW587" s="203"/>
      <c r="AX587" s="203"/>
      <c r="AY587" s="203"/>
      <c r="AZ587" s="203"/>
      <c r="BA587" s="203"/>
      <c r="BB587" s="204"/>
      <c r="BC587" s="204"/>
      <c r="BD587" s="204"/>
      <c r="BE587" s="204"/>
      <c r="BF587" s="204"/>
      <c r="BG587" s="204"/>
      <c r="BH587" s="204"/>
      <c r="BI587" s="204"/>
      <c r="BJ587" s="204"/>
      <c r="BK587" s="204"/>
      <c r="BL587" s="204"/>
      <c r="BM587" s="204"/>
      <c r="BN587" s="204"/>
      <c r="BO587" s="204"/>
      <c r="BP587" s="204"/>
      <c r="BQ587" s="204"/>
      <c r="BR587" s="204"/>
      <c r="BS587" s="204"/>
      <c r="BT587" s="204"/>
      <c r="BU587" s="204"/>
      <c r="BV587" s="205"/>
      <c r="BW587" s="205"/>
      <c r="BX587" s="205"/>
      <c r="BY587" s="204"/>
      <c r="BZ587" s="204"/>
      <c r="CA587" s="204"/>
      <c r="CB587" s="205"/>
      <c r="CC587" s="204"/>
      <c r="CD587" s="205"/>
      <c r="CE587" s="204"/>
      <c r="CF587" s="204"/>
      <c r="CG587" s="204"/>
      <c r="CH587" s="206"/>
      <c r="CI587" s="204"/>
      <c r="CJ587" s="204"/>
      <c r="CK587" s="204"/>
      <c r="CL587" s="204"/>
      <c r="CM587" s="204"/>
      <c r="CN587" s="206"/>
      <c r="CO587" s="204"/>
      <c r="CP587" s="204"/>
      <c r="CQ587" s="204"/>
      <c r="CR587" s="207"/>
      <c r="CS587" s="207"/>
      <c r="CT587" s="208"/>
      <c r="CU587" s="209"/>
      <c r="CV587" s="208"/>
      <c r="CW587" s="207"/>
      <c r="CX587" s="207"/>
      <c r="CY587" s="207"/>
    </row>
    <row r="588" spans="3:103">
      <c r="C588" s="192"/>
      <c r="D588" s="192"/>
      <c r="E588" s="192"/>
      <c r="F588" s="192"/>
      <c r="G588" s="193"/>
      <c r="H588" s="192"/>
      <c r="I588" s="192"/>
      <c r="J588" s="194"/>
      <c r="K588" s="195"/>
      <c r="L588" s="195"/>
      <c r="M588" s="196"/>
      <c r="N588" s="197"/>
      <c r="O588" s="196"/>
      <c r="P588" s="198"/>
      <c r="Q588" s="198"/>
      <c r="R588" s="199"/>
      <c r="S588" s="199"/>
      <c r="T588" s="198"/>
      <c r="U588" s="199"/>
      <c r="V588" s="199"/>
      <c r="W588" s="199"/>
      <c r="X588" s="198"/>
      <c r="Y588" s="200"/>
      <c r="Z588" s="198"/>
      <c r="AA588" s="198"/>
      <c r="AB588" s="199"/>
      <c r="AC588" s="199"/>
      <c r="AD588" s="201"/>
      <c r="AE588" s="202"/>
      <c r="AF588" s="202"/>
      <c r="AG588" s="203"/>
      <c r="AH588" s="203"/>
      <c r="AI588" s="203"/>
      <c r="AJ588" s="203"/>
      <c r="AK588" s="203"/>
      <c r="AL588" s="203"/>
      <c r="AM588" s="203"/>
      <c r="AN588" s="203"/>
      <c r="AO588" s="203"/>
      <c r="AP588" s="203"/>
      <c r="AQ588" s="203"/>
      <c r="AR588" s="203"/>
      <c r="AS588" s="203"/>
      <c r="AT588" s="203"/>
      <c r="AU588" s="203"/>
      <c r="AV588" s="203"/>
      <c r="AW588" s="203"/>
      <c r="AX588" s="203"/>
      <c r="AY588" s="203"/>
      <c r="AZ588" s="203"/>
      <c r="BA588" s="203"/>
      <c r="BB588" s="204"/>
      <c r="BC588" s="204"/>
      <c r="BD588" s="204"/>
      <c r="BE588" s="204"/>
      <c r="BF588" s="204"/>
      <c r="BG588" s="204"/>
      <c r="BH588" s="204"/>
      <c r="BI588" s="204"/>
      <c r="BJ588" s="204"/>
      <c r="BK588" s="204"/>
      <c r="BL588" s="204"/>
      <c r="BM588" s="204"/>
      <c r="BN588" s="204"/>
      <c r="BO588" s="204"/>
      <c r="BP588" s="204"/>
      <c r="BQ588" s="204"/>
      <c r="BR588" s="204"/>
      <c r="BS588" s="204"/>
      <c r="BT588" s="204"/>
      <c r="BU588" s="204"/>
      <c r="BV588" s="205"/>
      <c r="BW588" s="205"/>
      <c r="BX588" s="205"/>
      <c r="BY588" s="204"/>
      <c r="BZ588" s="204"/>
      <c r="CA588" s="204"/>
      <c r="CB588" s="205"/>
      <c r="CC588" s="204"/>
      <c r="CD588" s="205"/>
      <c r="CE588" s="204"/>
      <c r="CF588" s="204"/>
      <c r="CG588" s="204"/>
      <c r="CH588" s="206"/>
      <c r="CI588" s="204"/>
      <c r="CJ588" s="204"/>
      <c r="CK588" s="204"/>
      <c r="CL588" s="204"/>
      <c r="CM588" s="204"/>
      <c r="CN588" s="206"/>
      <c r="CO588" s="204"/>
      <c r="CP588" s="204"/>
      <c r="CQ588" s="204"/>
      <c r="CR588" s="207"/>
      <c r="CS588" s="207"/>
      <c r="CT588" s="208"/>
      <c r="CU588" s="209"/>
      <c r="CV588" s="208"/>
      <c r="CW588" s="207"/>
      <c r="CX588" s="207"/>
      <c r="CY588" s="207"/>
    </row>
    <row r="589" spans="3:103">
      <c r="C589" s="192"/>
      <c r="D589" s="192"/>
      <c r="E589" s="192"/>
      <c r="F589" s="192"/>
      <c r="G589" s="193"/>
      <c r="H589" s="192"/>
      <c r="I589" s="192"/>
      <c r="J589" s="194"/>
      <c r="K589" s="195"/>
      <c r="L589" s="195"/>
      <c r="M589" s="196"/>
      <c r="N589" s="197"/>
      <c r="O589" s="196"/>
      <c r="P589" s="198"/>
      <c r="Q589" s="198"/>
      <c r="R589" s="199"/>
      <c r="S589" s="199"/>
      <c r="T589" s="198"/>
      <c r="U589" s="199"/>
      <c r="V589" s="199"/>
      <c r="W589" s="199"/>
      <c r="X589" s="198"/>
      <c r="Y589" s="200"/>
      <c r="Z589" s="198"/>
      <c r="AA589" s="198"/>
      <c r="AB589" s="199"/>
      <c r="AC589" s="199"/>
      <c r="AD589" s="201"/>
      <c r="AE589" s="202"/>
      <c r="AF589" s="202"/>
      <c r="AG589" s="203"/>
      <c r="AH589" s="203"/>
      <c r="AI589" s="203"/>
      <c r="AJ589" s="203"/>
      <c r="AK589" s="203"/>
      <c r="AL589" s="203"/>
      <c r="AM589" s="203"/>
      <c r="AN589" s="203"/>
      <c r="AO589" s="203"/>
      <c r="AP589" s="203"/>
      <c r="AQ589" s="203"/>
      <c r="AR589" s="203"/>
      <c r="AS589" s="203"/>
      <c r="AT589" s="203"/>
      <c r="AU589" s="203"/>
      <c r="AV589" s="203"/>
      <c r="AW589" s="203"/>
      <c r="AX589" s="203"/>
      <c r="AY589" s="203"/>
      <c r="AZ589" s="203"/>
      <c r="BA589" s="203"/>
      <c r="BB589" s="204"/>
      <c r="BC589" s="204"/>
      <c r="BD589" s="204"/>
      <c r="BE589" s="204"/>
      <c r="BF589" s="204"/>
      <c r="BG589" s="204"/>
      <c r="BH589" s="204"/>
      <c r="BI589" s="204"/>
      <c r="BJ589" s="204"/>
      <c r="BK589" s="204"/>
      <c r="BL589" s="204"/>
      <c r="BM589" s="204"/>
      <c r="BN589" s="204"/>
      <c r="BO589" s="204"/>
      <c r="BP589" s="204"/>
      <c r="BQ589" s="204"/>
      <c r="BR589" s="204"/>
      <c r="BS589" s="204"/>
      <c r="BT589" s="204"/>
      <c r="BU589" s="204"/>
      <c r="BV589" s="205"/>
      <c r="BW589" s="205"/>
      <c r="BX589" s="205"/>
      <c r="BY589" s="204"/>
      <c r="BZ589" s="204"/>
      <c r="CA589" s="204"/>
      <c r="CB589" s="205"/>
      <c r="CC589" s="204"/>
      <c r="CD589" s="205"/>
      <c r="CE589" s="204"/>
      <c r="CF589" s="204"/>
      <c r="CG589" s="204"/>
      <c r="CH589" s="206"/>
      <c r="CI589" s="204"/>
      <c r="CJ589" s="204"/>
      <c r="CK589" s="204"/>
      <c r="CL589" s="204"/>
      <c r="CM589" s="204"/>
      <c r="CN589" s="206"/>
      <c r="CO589" s="204"/>
      <c r="CP589" s="204"/>
      <c r="CQ589" s="204"/>
      <c r="CR589" s="207"/>
      <c r="CS589" s="207"/>
      <c r="CT589" s="208"/>
      <c r="CU589" s="209"/>
      <c r="CV589" s="208"/>
      <c r="CW589" s="207"/>
      <c r="CX589" s="207"/>
      <c r="CY589" s="207"/>
    </row>
    <row r="590" spans="3:103">
      <c r="C590" s="192"/>
      <c r="D590" s="192"/>
      <c r="E590" s="192"/>
      <c r="F590" s="192"/>
      <c r="G590" s="193"/>
      <c r="H590" s="192"/>
      <c r="I590" s="192"/>
      <c r="J590" s="194"/>
      <c r="K590" s="195"/>
      <c r="L590" s="195"/>
      <c r="M590" s="196"/>
      <c r="N590" s="197"/>
      <c r="O590" s="196"/>
      <c r="P590" s="198"/>
      <c r="Q590" s="198"/>
      <c r="R590" s="199"/>
      <c r="S590" s="199"/>
      <c r="T590" s="198"/>
      <c r="U590" s="199"/>
      <c r="V590" s="199"/>
      <c r="W590" s="199"/>
      <c r="X590" s="198"/>
      <c r="Y590" s="200"/>
      <c r="Z590" s="198"/>
      <c r="AA590" s="198"/>
      <c r="AB590" s="199"/>
      <c r="AC590" s="199"/>
      <c r="AD590" s="201"/>
      <c r="AE590" s="202"/>
      <c r="AF590" s="202"/>
      <c r="AG590" s="203"/>
      <c r="AH590" s="203"/>
      <c r="AI590" s="203"/>
      <c r="AJ590" s="203"/>
      <c r="AK590" s="203"/>
      <c r="AL590" s="203"/>
      <c r="AM590" s="203"/>
      <c r="AN590" s="203"/>
      <c r="AO590" s="203"/>
      <c r="AP590" s="203"/>
      <c r="AQ590" s="203"/>
      <c r="AR590" s="203"/>
      <c r="AS590" s="203"/>
      <c r="AT590" s="203"/>
      <c r="AU590" s="203"/>
      <c r="AV590" s="203"/>
      <c r="AW590" s="203"/>
      <c r="AX590" s="203"/>
      <c r="AY590" s="203"/>
      <c r="AZ590" s="203"/>
      <c r="BA590" s="203"/>
      <c r="BB590" s="204"/>
      <c r="BC590" s="204"/>
      <c r="BD590" s="204"/>
      <c r="BE590" s="204"/>
      <c r="BF590" s="204"/>
      <c r="BG590" s="204"/>
      <c r="BH590" s="204"/>
      <c r="BI590" s="204"/>
      <c r="BJ590" s="204"/>
      <c r="BK590" s="204"/>
      <c r="BL590" s="204"/>
      <c r="BM590" s="204"/>
      <c r="BN590" s="204"/>
      <c r="BO590" s="204"/>
      <c r="BP590" s="204"/>
      <c r="BQ590" s="204"/>
      <c r="BR590" s="204"/>
      <c r="BS590" s="204"/>
      <c r="BT590" s="204"/>
      <c r="BU590" s="204"/>
      <c r="BV590" s="205"/>
      <c r="BW590" s="205"/>
      <c r="BX590" s="205"/>
      <c r="BY590" s="204"/>
      <c r="BZ590" s="204"/>
      <c r="CA590" s="204"/>
      <c r="CB590" s="205"/>
      <c r="CC590" s="204"/>
      <c r="CD590" s="205"/>
      <c r="CE590" s="204"/>
      <c r="CF590" s="204"/>
      <c r="CG590" s="204"/>
      <c r="CH590" s="206"/>
      <c r="CI590" s="204"/>
      <c r="CJ590" s="204"/>
      <c r="CK590" s="204"/>
      <c r="CL590" s="204"/>
      <c r="CM590" s="204"/>
      <c r="CN590" s="206"/>
      <c r="CO590" s="204"/>
      <c r="CP590" s="204"/>
      <c r="CQ590" s="204"/>
      <c r="CR590" s="207"/>
      <c r="CS590" s="207"/>
      <c r="CT590" s="208"/>
      <c r="CU590" s="209"/>
      <c r="CV590" s="208"/>
      <c r="CW590" s="207"/>
      <c r="CX590" s="207"/>
      <c r="CY590" s="207"/>
    </row>
    <row r="591" spans="3:103">
      <c r="C591" s="192"/>
      <c r="D591" s="192"/>
      <c r="E591" s="192"/>
      <c r="F591" s="192"/>
      <c r="G591" s="193"/>
      <c r="H591" s="192"/>
      <c r="I591" s="192"/>
      <c r="J591" s="194"/>
      <c r="K591" s="195"/>
      <c r="L591" s="195"/>
      <c r="M591" s="196"/>
      <c r="N591" s="197"/>
      <c r="O591" s="196"/>
      <c r="P591" s="198"/>
      <c r="Q591" s="198"/>
      <c r="R591" s="199"/>
      <c r="S591" s="199"/>
      <c r="T591" s="198"/>
      <c r="U591" s="199"/>
      <c r="V591" s="199"/>
      <c r="W591" s="199"/>
      <c r="X591" s="198"/>
      <c r="Y591" s="200"/>
      <c r="Z591" s="198"/>
      <c r="AA591" s="198"/>
      <c r="AB591" s="199"/>
      <c r="AC591" s="199"/>
      <c r="AD591" s="201"/>
      <c r="AE591" s="202"/>
      <c r="AF591" s="202"/>
      <c r="AG591" s="203"/>
      <c r="AH591" s="203"/>
      <c r="AI591" s="203"/>
      <c r="AJ591" s="203"/>
      <c r="AK591" s="203"/>
      <c r="AL591" s="203"/>
      <c r="AM591" s="203"/>
      <c r="AN591" s="203"/>
      <c r="AO591" s="203"/>
      <c r="AP591" s="203"/>
      <c r="AQ591" s="203"/>
      <c r="AR591" s="203"/>
      <c r="AS591" s="203"/>
      <c r="AT591" s="203"/>
      <c r="AU591" s="203"/>
      <c r="AV591" s="203"/>
      <c r="AW591" s="203"/>
      <c r="AX591" s="203"/>
      <c r="AY591" s="203"/>
      <c r="AZ591" s="203"/>
      <c r="BA591" s="203"/>
      <c r="BB591" s="204"/>
      <c r="BC591" s="204"/>
      <c r="BD591" s="204"/>
      <c r="BE591" s="204"/>
      <c r="BF591" s="204"/>
      <c r="BG591" s="204"/>
      <c r="BH591" s="204"/>
      <c r="BI591" s="204"/>
      <c r="BJ591" s="204"/>
      <c r="BK591" s="204"/>
      <c r="BL591" s="204"/>
      <c r="BM591" s="204"/>
      <c r="BN591" s="204"/>
      <c r="BO591" s="204"/>
      <c r="BP591" s="204"/>
      <c r="BQ591" s="204"/>
      <c r="BR591" s="204"/>
      <c r="BS591" s="204"/>
      <c r="BT591" s="204"/>
      <c r="BU591" s="204"/>
      <c r="BV591" s="205"/>
      <c r="BW591" s="205"/>
      <c r="BX591" s="205"/>
      <c r="BY591" s="204"/>
      <c r="BZ591" s="204"/>
      <c r="CA591" s="204"/>
      <c r="CB591" s="205"/>
      <c r="CC591" s="204"/>
      <c r="CD591" s="205"/>
      <c r="CE591" s="204"/>
      <c r="CF591" s="204"/>
      <c r="CG591" s="204"/>
      <c r="CH591" s="206"/>
      <c r="CI591" s="204"/>
      <c r="CJ591" s="204"/>
      <c r="CK591" s="204"/>
      <c r="CL591" s="204"/>
      <c r="CM591" s="204"/>
      <c r="CN591" s="206"/>
      <c r="CO591" s="204"/>
      <c r="CP591" s="204"/>
      <c r="CQ591" s="204"/>
      <c r="CR591" s="207"/>
      <c r="CS591" s="207"/>
      <c r="CT591" s="208"/>
      <c r="CU591" s="209"/>
      <c r="CV591" s="208"/>
      <c r="CW591" s="207"/>
      <c r="CX591" s="207"/>
      <c r="CY591" s="207"/>
    </row>
    <row r="592" spans="3:103">
      <c r="C592" s="192"/>
      <c r="D592" s="192"/>
      <c r="E592" s="192"/>
      <c r="F592" s="192"/>
      <c r="G592" s="193"/>
      <c r="H592" s="192"/>
      <c r="I592" s="192"/>
      <c r="J592" s="194"/>
      <c r="K592" s="195"/>
      <c r="L592" s="195"/>
      <c r="M592" s="196"/>
      <c r="N592" s="197"/>
      <c r="O592" s="196"/>
      <c r="P592" s="198"/>
      <c r="Q592" s="198"/>
      <c r="R592" s="199"/>
      <c r="S592" s="199"/>
      <c r="T592" s="198"/>
      <c r="U592" s="199"/>
      <c r="V592" s="199"/>
      <c r="W592" s="199"/>
      <c r="X592" s="198"/>
      <c r="Y592" s="200"/>
      <c r="Z592" s="198"/>
      <c r="AA592" s="198"/>
      <c r="AB592" s="199"/>
      <c r="AC592" s="199"/>
      <c r="AD592" s="201"/>
      <c r="AE592" s="202"/>
      <c r="AF592" s="202"/>
      <c r="AG592" s="203"/>
      <c r="AH592" s="203"/>
      <c r="AI592" s="203"/>
      <c r="AJ592" s="203"/>
      <c r="AK592" s="203"/>
      <c r="AL592" s="203"/>
      <c r="AM592" s="203"/>
      <c r="AN592" s="203"/>
      <c r="AO592" s="203"/>
      <c r="AP592" s="203"/>
      <c r="AQ592" s="203"/>
      <c r="AR592" s="203"/>
      <c r="AS592" s="203"/>
      <c r="AT592" s="203"/>
      <c r="AU592" s="203"/>
      <c r="AV592" s="203"/>
      <c r="AW592" s="203"/>
      <c r="AX592" s="203"/>
      <c r="AY592" s="203"/>
      <c r="AZ592" s="203"/>
      <c r="BA592" s="203"/>
      <c r="BB592" s="204"/>
      <c r="BC592" s="204"/>
      <c r="BD592" s="204"/>
      <c r="BE592" s="204"/>
      <c r="BF592" s="204"/>
      <c r="BG592" s="204"/>
      <c r="BH592" s="204"/>
      <c r="BI592" s="204"/>
      <c r="BJ592" s="204"/>
      <c r="BK592" s="204"/>
      <c r="BL592" s="204"/>
      <c r="BM592" s="204"/>
      <c r="BN592" s="204"/>
      <c r="BO592" s="204"/>
      <c r="BP592" s="204"/>
      <c r="BQ592" s="204"/>
      <c r="BR592" s="204"/>
      <c r="BS592" s="204"/>
      <c r="BT592" s="204"/>
      <c r="BU592" s="204"/>
      <c r="BV592" s="205"/>
      <c r="BW592" s="205"/>
      <c r="BX592" s="205"/>
      <c r="BY592" s="204"/>
      <c r="BZ592" s="204"/>
      <c r="CA592" s="204"/>
      <c r="CB592" s="205"/>
      <c r="CC592" s="204"/>
      <c r="CD592" s="205"/>
      <c r="CE592" s="204"/>
      <c r="CF592" s="204"/>
      <c r="CG592" s="204"/>
      <c r="CH592" s="206"/>
      <c r="CI592" s="204"/>
      <c r="CJ592" s="204"/>
      <c r="CK592" s="204"/>
      <c r="CL592" s="204"/>
      <c r="CM592" s="204"/>
      <c r="CN592" s="206"/>
      <c r="CO592" s="204"/>
      <c r="CP592" s="204"/>
      <c r="CQ592" s="204"/>
      <c r="CR592" s="207"/>
      <c r="CS592" s="207"/>
      <c r="CT592" s="208"/>
      <c r="CU592" s="209"/>
      <c r="CV592" s="208"/>
      <c r="CW592" s="207"/>
      <c r="CX592" s="207"/>
      <c r="CY592" s="207"/>
    </row>
    <row r="593" spans="3:103">
      <c r="C593" s="192"/>
      <c r="D593" s="192"/>
      <c r="E593" s="192"/>
      <c r="F593" s="192"/>
      <c r="G593" s="193"/>
      <c r="H593" s="192"/>
      <c r="I593" s="192"/>
      <c r="J593" s="194"/>
      <c r="K593" s="195"/>
      <c r="L593" s="195"/>
      <c r="M593" s="196"/>
      <c r="N593" s="197"/>
      <c r="O593" s="196"/>
      <c r="P593" s="198"/>
      <c r="Q593" s="198"/>
      <c r="R593" s="199"/>
      <c r="S593" s="199"/>
      <c r="T593" s="198"/>
      <c r="U593" s="199"/>
      <c r="V593" s="199"/>
      <c r="W593" s="199"/>
      <c r="X593" s="198"/>
      <c r="Y593" s="200"/>
      <c r="Z593" s="198"/>
      <c r="AA593" s="198"/>
      <c r="AB593" s="199"/>
      <c r="AC593" s="199"/>
      <c r="AD593" s="201"/>
      <c r="AE593" s="202"/>
      <c r="AF593" s="202"/>
      <c r="AG593" s="203"/>
      <c r="AH593" s="203"/>
      <c r="AI593" s="203"/>
      <c r="AJ593" s="203"/>
      <c r="AK593" s="203"/>
      <c r="AL593" s="203"/>
      <c r="AM593" s="203"/>
      <c r="AN593" s="203"/>
      <c r="AO593" s="203"/>
      <c r="AP593" s="203"/>
      <c r="AQ593" s="203"/>
      <c r="AR593" s="203"/>
      <c r="AS593" s="203"/>
      <c r="AT593" s="203"/>
      <c r="AU593" s="203"/>
      <c r="AV593" s="203"/>
      <c r="AW593" s="203"/>
      <c r="AX593" s="203"/>
      <c r="AY593" s="203"/>
      <c r="AZ593" s="203"/>
      <c r="BA593" s="203"/>
      <c r="BB593" s="204"/>
      <c r="BC593" s="204"/>
      <c r="BD593" s="204"/>
      <c r="BE593" s="204"/>
      <c r="BF593" s="204"/>
      <c r="BG593" s="204"/>
      <c r="BH593" s="204"/>
      <c r="BI593" s="204"/>
      <c r="BJ593" s="204"/>
      <c r="BK593" s="204"/>
      <c r="BL593" s="204"/>
      <c r="BM593" s="204"/>
      <c r="BN593" s="204"/>
      <c r="BO593" s="204"/>
      <c r="BP593" s="204"/>
      <c r="BQ593" s="204"/>
      <c r="BR593" s="204"/>
      <c r="BS593" s="204"/>
      <c r="BT593" s="204"/>
      <c r="BU593" s="204"/>
      <c r="BV593" s="205"/>
      <c r="BW593" s="205"/>
      <c r="BX593" s="205"/>
      <c r="BY593" s="204"/>
      <c r="BZ593" s="204"/>
      <c r="CA593" s="204"/>
      <c r="CB593" s="205"/>
      <c r="CC593" s="204"/>
      <c r="CD593" s="205"/>
      <c r="CE593" s="204"/>
      <c r="CF593" s="204"/>
      <c r="CG593" s="204"/>
      <c r="CH593" s="206"/>
      <c r="CI593" s="204"/>
      <c r="CJ593" s="204"/>
      <c r="CK593" s="204"/>
      <c r="CL593" s="204"/>
      <c r="CM593" s="204"/>
      <c r="CN593" s="206"/>
      <c r="CO593" s="204"/>
      <c r="CP593" s="204"/>
      <c r="CQ593" s="204"/>
      <c r="CR593" s="207"/>
      <c r="CS593" s="207"/>
      <c r="CT593" s="208"/>
      <c r="CU593" s="209"/>
      <c r="CV593" s="208"/>
      <c r="CW593" s="207"/>
      <c r="CX593" s="207"/>
      <c r="CY593" s="207"/>
    </row>
    <row r="594" spans="3:103">
      <c r="C594" s="192"/>
      <c r="D594" s="192"/>
      <c r="E594" s="192"/>
      <c r="F594" s="192"/>
      <c r="G594" s="193"/>
      <c r="H594" s="192"/>
      <c r="I594" s="192"/>
      <c r="J594" s="194"/>
      <c r="K594" s="195"/>
      <c r="L594" s="195"/>
      <c r="M594" s="196"/>
      <c r="N594" s="197"/>
      <c r="O594" s="196"/>
      <c r="P594" s="198"/>
      <c r="Q594" s="198"/>
      <c r="R594" s="199"/>
      <c r="S594" s="199"/>
      <c r="T594" s="198"/>
      <c r="U594" s="199"/>
      <c r="V594" s="199"/>
      <c r="W594" s="199"/>
      <c r="X594" s="198"/>
      <c r="Y594" s="200"/>
      <c r="Z594" s="198"/>
      <c r="AA594" s="198"/>
      <c r="AB594" s="199"/>
      <c r="AC594" s="199"/>
      <c r="AD594" s="201"/>
      <c r="AE594" s="202"/>
      <c r="AF594" s="202"/>
      <c r="AG594" s="203"/>
      <c r="AH594" s="203"/>
      <c r="AI594" s="203"/>
      <c r="AJ594" s="203"/>
      <c r="AK594" s="203"/>
      <c r="AL594" s="203"/>
      <c r="AM594" s="203"/>
      <c r="AN594" s="203"/>
      <c r="AO594" s="203"/>
      <c r="AP594" s="203"/>
      <c r="AQ594" s="203"/>
      <c r="AR594" s="203"/>
      <c r="AS594" s="203"/>
      <c r="AT594" s="203"/>
      <c r="AU594" s="203"/>
      <c r="AV594" s="203"/>
      <c r="AW594" s="203"/>
      <c r="AX594" s="203"/>
      <c r="AY594" s="203"/>
      <c r="AZ594" s="203"/>
      <c r="BA594" s="203"/>
      <c r="BB594" s="204"/>
      <c r="BC594" s="204"/>
      <c r="BD594" s="204"/>
      <c r="BE594" s="204"/>
      <c r="BF594" s="204"/>
      <c r="BG594" s="204"/>
      <c r="BH594" s="204"/>
      <c r="BI594" s="204"/>
      <c r="BJ594" s="204"/>
      <c r="BK594" s="204"/>
      <c r="BL594" s="204"/>
      <c r="BM594" s="204"/>
      <c r="BN594" s="204"/>
      <c r="BO594" s="204"/>
      <c r="BP594" s="204"/>
      <c r="BQ594" s="204"/>
      <c r="BR594" s="204"/>
      <c r="BS594" s="204"/>
      <c r="BT594" s="204"/>
      <c r="BU594" s="204"/>
      <c r="BV594" s="205"/>
      <c r="BW594" s="205"/>
      <c r="BX594" s="205"/>
      <c r="BY594" s="204"/>
      <c r="BZ594" s="204"/>
      <c r="CA594" s="204"/>
      <c r="CB594" s="205"/>
      <c r="CC594" s="204"/>
      <c r="CD594" s="205"/>
      <c r="CE594" s="204"/>
      <c r="CF594" s="204"/>
      <c r="CG594" s="204"/>
      <c r="CH594" s="206"/>
      <c r="CI594" s="204"/>
      <c r="CJ594" s="204"/>
      <c r="CK594" s="204"/>
      <c r="CL594" s="204"/>
      <c r="CM594" s="204"/>
      <c r="CN594" s="206"/>
      <c r="CO594" s="204"/>
      <c r="CP594" s="204"/>
      <c r="CQ594" s="204"/>
      <c r="CR594" s="207"/>
      <c r="CS594" s="207"/>
      <c r="CT594" s="208"/>
      <c r="CU594" s="209"/>
      <c r="CV594" s="208"/>
      <c r="CW594" s="207"/>
      <c r="CX594" s="207"/>
      <c r="CY594" s="207"/>
    </row>
    <row r="595" spans="3:103">
      <c r="C595" s="192"/>
      <c r="D595" s="192"/>
      <c r="E595" s="192"/>
      <c r="F595" s="192"/>
      <c r="G595" s="193"/>
      <c r="H595" s="192"/>
      <c r="I595" s="192"/>
      <c r="J595" s="194"/>
      <c r="K595" s="195"/>
      <c r="L595" s="195"/>
      <c r="M595" s="196"/>
      <c r="N595" s="197"/>
      <c r="O595" s="196"/>
      <c r="P595" s="198"/>
      <c r="Q595" s="198"/>
      <c r="R595" s="199"/>
      <c r="S595" s="199"/>
      <c r="T595" s="198"/>
      <c r="U595" s="199"/>
      <c r="V595" s="199"/>
      <c r="W595" s="199"/>
      <c r="X595" s="198"/>
      <c r="Y595" s="200"/>
      <c r="Z595" s="198"/>
      <c r="AA595" s="198"/>
      <c r="AB595" s="199"/>
      <c r="AC595" s="199"/>
      <c r="AD595" s="201"/>
      <c r="AE595" s="202"/>
      <c r="AF595" s="202"/>
      <c r="AG595" s="203"/>
      <c r="AH595" s="203"/>
      <c r="AI595" s="203"/>
      <c r="AJ595" s="203"/>
      <c r="AK595" s="203"/>
      <c r="AL595" s="203"/>
      <c r="AM595" s="203"/>
      <c r="AN595" s="203"/>
      <c r="AO595" s="203"/>
      <c r="AP595" s="203"/>
      <c r="AQ595" s="203"/>
      <c r="AR595" s="203"/>
      <c r="AS595" s="203"/>
      <c r="AT595" s="203"/>
      <c r="AU595" s="203"/>
      <c r="AV595" s="203"/>
      <c r="AW595" s="203"/>
      <c r="AX595" s="203"/>
      <c r="AY595" s="203"/>
      <c r="AZ595" s="203"/>
      <c r="BA595" s="203"/>
      <c r="BB595" s="204"/>
      <c r="BC595" s="204"/>
      <c r="BD595" s="204"/>
      <c r="BE595" s="204"/>
      <c r="BF595" s="204"/>
      <c r="BG595" s="204"/>
      <c r="BH595" s="204"/>
      <c r="BI595" s="204"/>
      <c r="BJ595" s="204"/>
      <c r="BK595" s="204"/>
      <c r="BL595" s="204"/>
      <c r="BM595" s="204"/>
      <c r="BN595" s="204"/>
      <c r="BO595" s="204"/>
      <c r="BP595" s="204"/>
      <c r="BQ595" s="204"/>
      <c r="BR595" s="204"/>
      <c r="BS595" s="204"/>
      <c r="BT595" s="204"/>
      <c r="BU595" s="204"/>
      <c r="BV595" s="205"/>
      <c r="BW595" s="205"/>
      <c r="BX595" s="205"/>
      <c r="BY595" s="204"/>
      <c r="BZ595" s="204"/>
      <c r="CA595" s="204"/>
      <c r="CB595" s="205"/>
      <c r="CC595" s="204"/>
      <c r="CD595" s="205"/>
      <c r="CE595" s="204"/>
      <c r="CF595" s="204"/>
      <c r="CG595" s="204"/>
      <c r="CH595" s="206"/>
      <c r="CI595" s="204"/>
      <c r="CJ595" s="204"/>
      <c r="CK595" s="204"/>
      <c r="CL595" s="204"/>
      <c r="CM595" s="204"/>
      <c r="CN595" s="206"/>
      <c r="CO595" s="204"/>
      <c r="CP595" s="204"/>
      <c r="CQ595" s="204"/>
      <c r="CR595" s="207"/>
      <c r="CS595" s="207"/>
      <c r="CT595" s="208"/>
      <c r="CU595" s="209"/>
      <c r="CV595" s="208"/>
      <c r="CW595" s="207"/>
      <c r="CX595" s="207"/>
      <c r="CY595" s="207"/>
    </row>
    <row r="596" spans="3:103">
      <c r="C596" s="192"/>
      <c r="D596" s="192"/>
      <c r="E596" s="192"/>
      <c r="F596" s="192"/>
      <c r="G596" s="193"/>
      <c r="H596" s="192"/>
      <c r="I596" s="192"/>
      <c r="J596" s="194"/>
      <c r="K596" s="195"/>
      <c r="L596" s="195"/>
      <c r="M596" s="196"/>
      <c r="N596" s="197"/>
      <c r="O596" s="196"/>
      <c r="P596" s="198"/>
      <c r="Q596" s="198"/>
      <c r="R596" s="199"/>
      <c r="S596" s="199"/>
      <c r="T596" s="198"/>
      <c r="U596" s="199"/>
      <c r="V596" s="199"/>
      <c r="W596" s="199"/>
      <c r="X596" s="198"/>
      <c r="Y596" s="200"/>
      <c r="Z596" s="198"/>
      <c r="AA596" s="198"/>
      <c r="AB596" s="199"/>
      <c r="AC596" s="199"/>
      <c r="AD596" s="201"/>
      <c r="AE596" s="202"/>
      <c r="AF596" s="202"/>
      <c r="AG596" s="203"/>
      <c r="AH596" s="203"/>
      <c r="AI596" s="203"/>
      <c r="AJ596" s="203"/>
      <c r="AK596" s="203"/>
      <c r="AL596" s="203"/>
      <c r="AM596" s="203"/>
      <c r="AN596" s="203"/>
      <c r="AO596" s="203"/>
      <c r="AP596" s="203"/>
      <c r="AQ596" s="203"/>
      <c r="AR596" s="203"/>
      <c r="AS596" s="203"/>
      <c r="AT596" s="203"/>
      <c r="AU596" s="203"/>
      <c r="AV596" s="203"/>
      <c r="AW596" s="203"/>
      <c r="AX596" s="203"/>
      <c r="AY596" s="203"/>
      <c r="AZ596" s="203"/>
      <c r="BA596" s="203"/>
      <c r="BB596" s="204"/>
      <c r="BC596" s="204"/>
      <c r="BD596" s="204"/>
      <c r="BE596" s="204"/>
      <c r="BF596" s="204"/>
      <c r="BG596" s="204"/>
      <c r="BH596" s="204"/>
      <c r="BI596" s="204"/>
      <c r="BJ596" s="204"/>
      <c r="BK596" s="204"/>
      <c r="BL596" s="204"/>
      <c r="BM596" s="204"/>
      <c r="BN596" s="204"/>
      <c r="BO596" s="204"/>
      <c r="BP596" s="204"/>
      <c r="BQ596" s="204"/>
      <c r="BR596" s="204"/>
      <c r="BS596" s="204"/>
      <c r="BT596" s="204"/>
      <c r="BU596" s="204"/>
      <c r="BV596" s="205"/>
      <c r="BW596" s="205"/>
      <c r="BX596" s="205"/>
      <c r="BY596" s="204"/>
      <c r="BZ596" s="204"/>
      <c r="CA596" s="204"/>
      <c r="CB596" s="205"/>
      <c r="CC596" s="204"/>
      <c r="CD596" s="205"/>
      <c r="CE596" s="204"/>
      <c r="CF596" s="204"/>
      <c r="CG596" s="204"/>
      <c r="CH596" s="206"/>
      <c r="CI596" s="204"/>
      <c r="CJ596" s="204"/>
      <c r="CK596" s="204"/>
      <c r="CL596" s="204"/>
      <c r="CM596" s="204"/>
      <c r="CN596" s="206"/>
      <c r="CO596" s="204"/>
      <c r="CP596" s="204"/>
      <c r="CQ596" s="204"/>
      <c r="CR596" s="207"/>
      <c r="CS596" s="207"/>
      <c r="CT596" s="208"/>
      <c r="CU596" s="209"/>
      <c r="CV596" s="208"/>
      <c r="CW596" s="207"/>
      <c r="CX596" s="207"/>
      <c r="CY596" s="207"/>
    </row>
    <row r="597" spans="3:103">
      <c r="C597" s="192"/>
      <c r="D597" s="192"/>
      <c r="E597" s="192"/>
      <c r="F597" s="192"/>
      <c r="G597" s="193"/>
      <c r="H597" s="192"/>
      <c r="I597" s="192"/>
      <c r="J597" s="194"/>
      <c r="K597" s="195"/>
      <c r="L597" s="195"/>
      <c r="M597" s="196"/>
      <c r="N597" s="197"/>
      <c r="O597" s="196"/>
      <c r="P597" s="198"/>
      <c r="Q597" s="198"/>
      <c r="R597" s="199"/>
      <c r="S597" s="199"/>
      <c r="T597" s="198"/>
      <c r="U597" s="199"/>
      <c r="V597" s="199"/>
      <c r="W597" s="199"/>
      <c r="X597" s="198"/>
      <c r="Y597" s="200"/>
      <c r="Z597" s="198"/>
      <c r="AA597" s="198"/>
      <c r="AB597" s="199"/>
      <c r="AC597" s="199"/>
      <c r="AD597" s="201"/>
      <c r="AE597" s="202"/>
      <c r="AF597" s="202"/>
      <c r="AG597" s="203"/>
      <c r="AH597" s="203"/>
      <c r="AI597" s="203"/>
      <c r="AJ597" s="203"/>
      <c r="AK597" s="203"/>
      <c r="AL597" s="203"/>
      <c r="AM597" s="203"/>
      <c r="AN597" s="203"/>
      <c r="AO597" s="203"/>
      <c r="AP597" s="203"/>
      <c r="AQ597" s="203"/>
      <c r="AR597" s="203"/>
      <c r="AS597" s="203"/>
      <c r="AT597" s="203"/>
      <c r="AU597" s="203"/>
      <c r="AV597" s="203"/>
      <c r="AW597" s="203"/>
      <c r="AX597" s="203"/>
      <c r="AY597" s="203"/>
      <c r="AZ597" s="203"/>
      <c r="BA597" s="203"/>
      <c r="BB597" s="204"/>
      <c r="BC597" s="204"/>
      <c r="BD597" s="204"/>
      <c r="BE597" s="204"/>
      <c r="BF597" s="204"/>
      <c r="BG597" s="204"/>
      <c r="BH597" s="204"/>
      <c r="BI597" s="204"/>
      <c r="BJ597" s="204"/>
      <c r="BK597" s="204"/>
      <c r="BL597" s="204"/>
      <c r="BM597" s="204"/>
      <c r="BN597" s="204"/>
      <c r="BO597" s="204"/>
      <c r="BP597" s="204"/>
      <c r="BQ597" s="204"/>
      <c r="BR597" s="204"/>
      <c r="BS597" s="204"/>
      <c r="BT597" s="204"/>
      <c r="BU597" s="204"/>
      <c r="BV597" s="205"/>
      <c r="BW597" s="205"/>
      <c r="BX597" s="205"/>
      <c r="BY597" s="204"/>
      <c r="BZ597" s="204"/>
      <c r="CA597" s="204"/>
      <c r="CB597" s="205"/>
      <c r="CC597" s="204"/>
      <c r="CD597" s="205"/>
      <c r="CE597" s="204"/>
      <c r="CF597" s="204"/>
      <c r="CG597" s="204"/>
      <c r="CH597" s="206"/>
      <c r="CI597" s="204"/>
      <c r="CJ597" s="204"/>
      <c r="CK597" s="204"/>
      <c r="CL597" s="204"/>
      <c r="CM597" s="204"/>
      <c r="CN597" s="206"/>
      <c r="CO597" s="204"/>
      <c r="CP597" s="204"/>
      <c r="CQ597" s="204"/>
      <c r="CR597" s="207"/>
      <c r="CS597" s="207"/>
      <c r="CT597" s="208"/>
      <c r="CU597" s="209"/>
      <c r="CV597" s="208"/>
      <c r="CW597" s="207"/>
      <c r="CX597" s="207"/>
      <c r="CY597" s="207"/>
    </row>
    <row r="598" spans="3:103">
      <c r="C598" s="192"/>
      <c r="D598" s="192"/>
      <c r="E598" s="192"/>
      <c r="F598" s="192"/>
      <c r="G598" s="193"/>
      <c r="H598" s="192"/>
      <c r="I598" s="192"/>
      <c r="J598" s="194"/>
      <c r="K598" s="195"/>
      <c r="L598" s="195"/>
      <c r="M598" s="196"/>
      <c r="N598" s="197"/>
      <c r="O598" s="196"/>
      <c r="P598" s="198"/>
      <c r="Q598" s="198"/>
      <c r="R598" s="199"/>
      <c r="S598" s="199"/>
      <c r="T598" s="198"/>
      <c r="U598" s="199"/>
      <c r="V598" s="199"/>
      <c r="W598" s="199"/>
      <c r="X598" s="198"/>
      <c r="Y598" s="200"/>
      <c r="Z598" s="198"/>
      <c r="AA598" s="198"/>
      <c r="AB598" s="199"/>
      <c r="AC598" s="199"/>
      <c r="AD598" s="201"/>
      <c r="AE598" s="202"/>
      <c r="AF598" s="202"/>
      <c r="AG598" s="203"/>
      <c r="AH598" s="203"/>
      <c r="AI598" s="203"/>
      <c r="AJ598" s="203"/>
      <c r="AK598" s="203"/>
      <c r="AL598" s="203"/>
      <c r="AM598" s="203"/>
      <c r="AN598" s="203"/>
      <c r="AO598" s="203"/>
      <c r="AP598" s="203"/>
      <c r="AQ598" s="203"/>
      <c r="AR598" s="203"/>
      <c r="AS598" s="203"/>
      <c r="AT598" s="203"/>
      <c r="AU598" s="203"/>
      <c r="AV598" s="203"/>
      <c r="AW598" s="203"/>
      <c r="AX598" s="203"/>
      <c r="AY598" s="203"/>
      <c r="AZ598" s="203"/>
      <c r="BA598" s="203"/>
      <c r="BB598" s="204"/>
      <c r="BC598" s="204"/>
      <c r="BD598" s="204"/>
      <c r="BE598" s="204"/>
      <c r="BF598" s="204"/>
      <c r="BG598" s="204"/>
      <c r="BH598" s="204"/>
      <c r="BI598" s="204"/>
      <c r="BJ598" s="204"/>
      <c r="BK598" s="204"/>
      <c r="BL598" s="204"/>
      <c r="BM598" s="204"/>
      <c r="BN598" s="204"/>
      <c r="BO598" s="204"/>
      <c r="BP598" s="204"/>
      <c r="BQ598" s="204"/>
      <c r="BR598" s="204"/>
      <c r="BS598" s="204"/>
      <c r="BT598" s="204"/>
      <c r="BU598" s="204"/>
      <c r="BV598" s="205"/>
      <c r="BW598" s="205"/>
      <c r="BX598" s="205"/>
      <c r="BY598" s="204"/>
      <c r="BZ598" s="204"/>
      <c r="CA598" s="204"/>
      <c r="CB598" s="205"/>
      <c r="CC598" s="204"/>
      <c r="CD598" s="205"/>
      <c r="CE598" s="204"/>
      <c r="CF598" s="204"/>
      <c r="CG598" s="204"/>
      <c r="CH598" s="206"/>
      <c r="CI598" s="204"/>
      <c r="CJ598" s="204"/>
      <c r="CK598" s="204"/>
      <c r="CL598" s="204"/>
      <c r="CM598" s="204"/>
      <c r="CN598" s="206"/>
      <c r="CO598" s="204"/>
      <c r="CP598" s="204"/>
      <c r="CQ598" s="204"/>
      <c r="CR598" s="207"/>
      <c r="CS598" s="207"/>
      <c r="CT598" s="208"/>
      <c r="CU598" s="209"/>
      <c r="CV598" s="208"/>
      <c r="CW598" s="207"/>
      <c r="CX598" s="207"/>
      <c r="CY598" s="207"/>
    </row>
    <row r="599" spans="3:103">
      <c r="C599" s="192"/>
      <c r="D599" s="192"/>
      <c r="E599" s="192"/>
      <c r="F599" s="192"/>
      <c r="G599" s="193"/>
      <c r="H599" s="192"/>
      <c r="I599" s="192"/>
      <c r="J599" s="194"/>
      <c r="K599" s="195"/>
      <c r="L599" s="195"/>
      <c r="M599" s="196"/>
      <c r="N599" s="197"/>
      <c r="O599" s="196"/>
      <c r="P599" s="198"/>
      <c r="Q599" s="198"/>
      <c r="R599" s="199"/>
      <c r="S599" s="199"/>
      <c r="T599" s="198"/>
      <c r="U599" s="199"/>
      <c r="V599" s="199"/>
      <c r="W599" s="199"/>
      <c r="X599" s="198"/>
      <c r="Y599" s="200"/>
      <c r="Z599" s="198"/>
      <c r="AA599" s="198"/>
      <c r="AB599" s="199"/>
      <c r="AC599" s="199"/>
      <c r="AD599" s="201"/>
      <c r="AE599" s="202"/>
      <c r="AF599" s="202"/>
      <c r="AG599" s="203"/>
      <c r="AH599" s="203"/>
      <c r="AI599" s="203"/>
      <c r="AJ599" s="203"/>
      <c r="AK599" s="203"/>
      <c r="AL599" s="203"/>
      <c r="AM599" s="203"/>
      <c r="AN599" s="203"/>
      <c r="AO599" s="203"/>
      <c r="AP599" s="203"/>
      <c r="AQ599" s="203"/>
      <c r="AR599" s="203"/>
      <c r="AS599" s="203"/>
      <c r="AT599" s="203"/>
      <c r="AU599" s="203"/>
      <c r="AV599" s="203"/>
      <c r="AW599" s="203"/>
      <c r="AX599" s="203"/>
      <c r="AY599" s="203"/>
      <c r="AZ599" s="203"/>
      <c r="BA599" s="203"/>
      <c r="BB599" s="204"/>
      <c r="BC599" s="204"/>
      <c r="BD599" s="204"/>
      <c r="BE599" s="204"/>
      <c r="BF599" s="204"/>
      <c r="BG599" s="204"/>
      <c r="BH599" s="204"/>
      <c r="BI599" s="204"/>
      <c r="BJ599" s="204"/>
      <c r="BK599" s="204"/>
      <c r="BL599" s="204"/>
      <c r="BM599" s="204"/>
      <c r="BN599" s="204"/>
      <c r="BO599" s="204"/>
      <c r="BP599" s="204"/>
      <c r="BQ599" s="204"/>
      <c r="BR599" s="204"/>
      <c r="BS599" s="204"/>
      <c r="BT599" s="204"/>
      <c r="BU599" s="204"/>
      <c r="BV599" s="205"/>
      <c r="BW599" s="205"/>
      <c r="BX599" s="205"/>
      <c r="BY599" s="204"/>
      <c r="BZ599" s="204"/>
      <c r="CA599" s="204"/>
      <c r="CB599" s="205"/>
      <c r="CC599" s="204"/>
      <c r="CD599" s="205"/>
      <c r="CE599" s="204"/>
      <c r="CF599" s="204"/>
      <c r="CG599" s="204"/>
      <c r="CH599" s="206"/>
      <c r="CI599" s="204"/>
      <c r="CJ599" s="204"/>
      <c r="CK599" s="204"/>
      <c r="CL599" s="204"/>
      <c r="CM599" s="204"/>
      <c r="CN599" s="206"/>
      <c r="CO599" s="204"/>
      <c r="CP599" s="204"/>
      <c r="CQ599" s="204"/>
      <c r="CR599" s="207"/>
      <c r="CS599" s="207"/>
      <c r="CT599" s="208"/>
      <c r="CU599" s="209"/>
      <c r="CV599" s="208"/>
      <c r="CW599" s="207"/>
      <c r="CX599" s="207"/>
      <c r="CY599" s="207"/>
    </row>
    <row r="600" spans="3:103">
      <c r="C600" s="192"/>
      <c r="D600" s="192"/>
      <c r="E600" s="192"/>
      <c r="F600" s="192"/>
      <c r="G600" s="193"/>
      <c r="H600" s="192"/>
      <c r="I600" s="192"/>
      <c r="J600" s="194"/>
      <c r="K600" s="195"/>
      <c r="L600" s="195"/>
      <c r="M600" s="196"/>
      <c r="N600" s="197"/>
      <c r="O600" s="196"/>
      <c r="P600" s="198"/>
      <c r="Q600" s="198"/>
      <c r="R600" s="199"/>
      <c r="S600" s="199"/>
      <c r="T600" s="198"/>
      <c r="U600" s="199"/>
      <c r="V600" s="199"/>
      <c r="W600" s="199"/>
      <c r="X600" s="198"/>
      <c r="Y600" s="200"/>
      <c r="Z600" s="198"/>
      <c r="AA600" s="198"/>
      <c r="AB600" s="199"/>
      <c r="AC600" s="199"/>
      <c r="AD600" s="201"/>
      <c r="AE600" s="202"/>
      <c r="AF600" s="202"/>
      <c r="AG600" s="203"/>
      <c r="AH600" s="203"/>
      <c r="AI600" s="203"/>
      <c r="AJ600" s="203"/>
      <c r="AK600" s="203"/>
      <c r="AL600" s="203"/>
      <c r="AM600" s="203"/>
      <c r="AN600" s="203"/>
      <c r="AO600" s="203"/>
      <c r="AP600" s="203"/>
      <c r="AQ600" s="203"/>
      <c r="AR600" s="203"/>
      <c r="AS600" s="203"/>
      <c r="AT600" s="203"/>
      <c r="AU600" s="203"/>
      <c r="AV600" s="203"/>
      <c r="AW600" s="203"/>
      <c r="AX600" s="203"/>
      <c r="AY600" s="203"/>
      <c r="AZ600" s="203"/>
      <c r="BA600" s="203"/>
      <c r="BB600" s="204"/>
      <c r="BC600" s="204"/>
      <c r="BD600" s="204"/>
      <c r="BE600" s="204"/>
      <c r="BF600" s="204"/>
      <c r="BG600" s="204"/>
      <c r="BH600" s="204"/>
      <c r="BI600" s="204"/>
      <c r="BJ600" s="204"/>
      <c r="BK600" s="204"/>
      <c r="BL600" s="204"/>
      <c r="BM600" s="204"/>
      <c r="BN600" s="204"/>
      <c r="BO600" s="204"/>
      <c r="BP600" s="204"/>
      <c r="BQ600" s="204"/>
      <c r="BR600" s="204"/>
      <c r="BS600" s="204"/>
      <c r="BT600" s="204"/>
      <c r="BU600" s="204"/>
      <c r="BV600" s="205"/>
      <c r="BW600" s="205"/>
      <c r="BX600" s="205"/>
      <c r="BY600" s="204"/>
      <c r="BZ600" s="204"/>
      <c r="CA600" s="204"/>
      <c r="CB600" s="205"/>
      <c r="CC600" s="204"/>
      <c r="CD600" s="205"/>
      <c r="CE600" s="204"/>
      <c r="CF600" s="204"/>
      <c r="CG600" s="204"/>
      <c r="CH600" s="206"/>
      <c r="CI600" s="204"/>
      <c r="CJ600" s="204"/>
      <c r="CK600" s="204"/>
      <c r="CL600" s="204"/>
      <c r="CM600" s="204"/>
      <c r="CN600" s="206"/>
      <c r="CO600" s="204"/>
      <c r="CP600" s="204"/>
      <c r="CQ600" s="204"/>
      <c r="CR600" s="207"/>
      <c r="CS600" s="207"/>
      <c r="CT600" s="208"/>
      <c r="CU600" s="209"/>
      <c r="CV600" s="208"/>
      <c r="CW600" s="207"/>
      <c r="CX600" s="207"/>
      <c r="CY600" s="207"/>
    </row>
    <row r="601" spans="3:103">
      <c r="C601" s="192"/>
      <c r="D601" s="192"/>
      <c r="E601" s="192"/>
      <c r="F601" s="192"/>
      <c r="G601" s="193"/>
      <c r="H601" s="192"/>
      <c r="I601" s="192"/>
      <c r="J601" s="194"/>
      <c r="K601" s="195"/>
      <c r="L601" s="195"/>
      <c r="M601" s="196"/>
      <c r="N601" s="197"/>
      <c r="O601" s="196"/>
      <c r="P601" s="198"/>
      <c r="Q601" s="198"/>
      <c r="R601" s="199"/>
      <c r="S601" s="199"/>
      <c r="T601" s="198"/>
      <c r="U601" s="199"/>
      <c r="V601" s="199"/>
      <c r="W601" s="199"/>
      <c r="X601" s="198"/>
      <c r="Y601" s="200"/>
      <c r="Z601" s="198"/>
      <c r="AA601" s="198"/>
      <c r="AB601" s="199"/>
      <c r="AC601" s="199"/>
      <c r="AD601" s="201"/>
      <c r="AE601" s="202"/>
      <c r="AF601" s="202"/>
      <c r="AG601" s="203"/>
      <c r="AH601" s="203"/>
      <c r="AI601" s="203"/>
      <c r="AJ601" s="203"/>
      <c r="AK601" s="203"/>
      <c r="AL601" s="203"/>
      <c r="AM601" s="203"/>
      <c r="AN601" s="203"/>
      <c r="AO601" s="203"/>
      <c r="AP601" s="203"/>
      <c r="AQ601" s="203"/>
      <c r="AR601" s="203"/>
      <c r="AS601" s="203"/>
      <c r="AT601" s="203"/>
      <c r="AU601" s="203"/>
      <c r="AV601" s="203"/>
      <c r="AW601" s="203"/>
      <c r="AX601" s="203"/>
      <c r="AY601" s="203"/>
      <c r="AZ601" s="203"/>
      <c r="BA601" s="203"/>
      <c r="BB601" s="204"/>
      <c r="BC601" s="204"/>
      <c r="BD601" s="204"/>
      <c r="BE601" s="204"/>
      <c r="BF601" s="204"/>
      <c r="BG601" s="204"/>
      <c r="BH601" s="204"/>
      <c r="BI601" s="204"/>
      <c r="BJ601" s="204"/>
      <c r="BK601" s="204"/>
      <c r="BL601" s="204"/>
      <c r="BM601" s="204"/>
      <c r="BN601" s="204"/>
      <c r="BO601" s="204"/>
      <c r="BP601" s="204"/>
      <c r="BQ601" s="204"/>
      <c r="BR601" s="204"/>
      <c r="BS601" s="204"/>
      <c r="BT601" s="204"/>
      <c r="BU601" s="204"/>
      <c r="BV601" s="205"/>
      <c r="BW601" s="205"/>
      <c r="BX601" s="205"/>
      <c r="BY601" s="204"/>
      <c r="BZ601" s="204"/>
      <c r="CA601" s="204"/>
      <c r="CB601" s="205"/>
      <c r="CC601" s="204"/>
      <c r="CD601" s="205"/>
      <c r="CE601" s="204"/>
      <c r="CF601" s="204"/>
      <c r="CG601" s="204"/>
      <c r="CH601" s="206"/>
      <c r="CI601" s="204"/>
      <c r="CJ601" s="204"/>
      <c r="CK601" s="204"/>
      <c r="CL601" s="204"/>
      <c r="CM601" s="204"/>
      <c r="CN601" s="206"/>
      <c r="CO601" s="204"/>
      <c r="CP601" s="204"/>
      <c r="CQ601" s="204"/>
      <c r="CR601" s="207"/>
      <c r="CS601" s="207"/>
      <c r="CT601" s="208"/>
      <c r="CU601" s="209"/>
      <c r="CV601" s="208"/>
      <c r="CW601" s="207"/>
      <c r="CX601" s="207"/>
      <c r="CY601" s="207"/>
    </row>
    <row r="602" spans="3:103">
      <c r="C602" s="192"/>
      <c r="D602" s="192"/>
      <c r="E602" s="192"/>
      <c r="F602" s="192"/>
      <c r="G602" s="193"/>
      <c r="H602" s="192"/>
      <c r="I602" s="192"/>
      <c r="J602" s="194"/>
      <c r="K602" s="195"/>
      <c r="L602" s="195"/>
      <c r="M602" s="196"/>
      <c r="N602" s="197"/>
      <c r="O602" s="196"/>
      <c r="P602" s="198"/>
      <c r="Q602" s="198"/>
      <c r="R602" s="199"/>
      <c r="S602" s="199"/>
      <c r="T602" s="198"/>
      <c r="U602" s="199"/>
      <c r="V602" s="199"/>
      <c r="W602" s="199"/>
      <c r="X602" s="198"/>
      <c r="Y602" s="200"/>
      <c r="Z602" s="198"/>
      <c r="AA602" s="198"/>
      <c r="AB602" s="199"/>
      <c r="AC602" s="199"/>
      <c r="AD602" s="201"/>
      <c r="AE602" s="202"/>
      <c r="AF602" s="202"/>
      <c r="AG602" s="203"/>
      <c r="AH602" s="203"/>
      <c r="AI602" s="203"/>
      <c r="AJ602" s="203"/>
      <c r="AK602" s="203"/>
      <c r="AL602" s="203"/>
      <c r="AM602" s="203"/>
      <c r="AN602" s="203"/>
      <c r="AO602" s="203"/>
      <c r="AP602" s="203"/>
      <c r="AQ602" s="203"/>
      <c r="AR602" s="203"/>
      <c r="AS602" s="203"/>
      <c r="AT602" s="203"/>
      <c r="AU602" s="203"/>
      <c r="AV602" s="203"/>
      <c r="AW602" s="203"/>
      <c r="AX602" s="203"/>
      <c r="AY602" s="203"/>
      <c r="AZ602" s="203"/>
      <c r="BA602" s="203"/>
      <c r="BB602" s="204"/>
      <c r="BC602" s="204"/>
      <c r="BD602" s="204"/>
      <c r="BE602" s="204"/>
      <c r="BF602" s="204"/>
      <c r="BG602" s="204"/>
      <c r="BH602" s="204"/>
      <c r="BI602" s="204"/>
      <c r="BJ602" s="204"/>
      <c r="BK602" s="204"/>
      <c r="BL602" s="204"/>
      <c r="BM602" s="204"/>
      <c r="BN602" s="204"/>
      <c r="BO602" s="204"/>
      <c r="BP602" s="204"/>
      <c r="BQ602" s="204"/>
      <c r="BR602" s="204"/>
      <c r="BS602" s="204"/>
      <c r="BT602" s="204"/>
      <c r="BU602" s="204"/>
      <c r="BV602" s="205"/>
      <c r="BW602" s="205"/>
      <c r="BX602" s="205"/>
      <c r="BY602" s="204"/>
      <c r="BZ602" s="204"/>
      <c r="CA602" s="204"/>
      <c r="CB602" s="205"/>
      <c r="CC602" s="204"/>
      <c r="CD602" s="205"/>
      <c r="CE602" s="204"/>
      <c r="CF602" s="204"/>
      <c r="CG602" s="204"/>
      <c r="CH602" s="206"/>
      <c r="CI602" s="204"/>
      <c r="CJ602" s="204"/>
      <c r="CK602" s="204"/>
      <c r="CL602" s="204"/>
      <c r="CM602" s="204"/>
      <c r="CN602" s="206"/>
      <c r="CO602" s="204"/>
      <c r="CP602" s="204"/>
      <c r="CQ602" s="204"/>
      <c r="CR602" s="207"/>
      <c r="CS602" s="207"/>
      <c r="CT602" s="208"/>
      <c r="CU602" s="209"/>
      <c r="CV602" s="208"/>
      <c r="CW602" s="207"/>
      <c r="CX602" s="207"/>
      <c r="CY602" s="207"/>
    </row>
    <row r="603" spans="3:103">
      <c r="C603" s="192"/>
      <c r="D603" s="192"/>
      <c r="E603" s="192"/>
      <c r="F603" s="192"/>
      <c r="G603" s="193"/>
      <c r="H603" s="192"/>
      <c r="I603" s="192"/>
      <c r="J603" s="194"/>
      <c r="K603" s="195"/>
      <c r="L603" s="195"/>
      <c r="M603" s="196"/>
      <c r="N603" s="197"/>
      <c r="O603" s="196"/>
      <c r="P603" s="198"/>
      <c r="Q603" s="198"/>
      <c r="R603" s="199"/>
      <c r="S603" s="199"/>
      <c r="T603" s="198"/>
      <c r="U603" s="199"/>
      <c r="V603" s="199"/>
      <c r="W603" s="199"/>
      <c r="X603" s="198"/>
      <c r="Y603" s="200"/>
      <c r="Z603" s="198"/>
      <c r="AA603" s="198"/>
      <c r="AB603" s="199"/>
      <c r="AC603" s="199"/>
      <c r="AD603" s="201"/>
      <c r="AE603" s="202"/>
      <c r="AF603" s="202"/>
      <c r="AG603" s="203"/>
      <c r="AH603" s="203"/>
      <c r="AI603" s="203"/>
      <c r="AJ603" s="203"/>
      <c r="AK603" s="203"/>
      <c r="AL603" s="203"/>
      <c r="AM603" s="203"/>
      <c r="AN603" s="203"/>
      <c r="AO603" s="203"/>
      <c r="AP603" s="203"/>
      <c r="AQ603" s="203"/>
      <c r="AR603" s="203"/>
      <c r="AS603" s="203"/>
      <c r="AT603" s="203"/>
      <c r="AU603" s="203"/>
      <c r="AV603" s="203"/>
      <c r="AW603" s="203"/>
      <c r="AX603" s="203"/>
      <c r="AY603" s="203"/>
      <c r="AZ603" s="203"/>
      <c r="BA603" s="203"/>
      <c r="BB603" s="204"/>
      <c r="BC603" s="204"/>
      <c r="BD603" s="204"/>
      <c r="BE603" s="204"/>
      <c r="BF603" s="204"/>
      <c r="BG603" s="204"/>
      <c r="BH603" s="204"/>
      <c r="BI603" s="204"/>
      <c r="BJ603" s="204"/>
      <c r="BK603" s="204"/>
      <c r="BL603" s="204"/>
      <c r="BM603" s="204"/>
      <c r="BN603" s="204"/>
      <c r="BO603" s="204"/>
      <c r="BP603" s="204"/>
      <c r="BQ603" s="204"/>
      <c r="BR603" s="204"/>
      <c r="BS603" s="204"/>
      <c r="BT603" s="204"/>
      <c r="BU603" s="204"/>
      <c r="BV603" s="205"/>
      <c r="BW603" s="205"/>
      <c r="BX603" s="205"/>
      <c r="BY603" s="204"/>
      <c r="BZ603" s="204"/>
      <c r="CA603" s="204"/>
      <c r="CB603" s="205"/>
      <c r="CC603" s="204"/>
      <c r="CD603" s="205"/>
      <c r="CE603" s="204"/>
      <c r="CF603" s="204"/>
      <c r="CG603" s="204"/>
      <c r="CH603" s="206"/>
      <c r="CI603" s="204"/>
      <c r="CJ603" s="204"/>
      <c r="CK603" s="204"/>
      <c r="CL603" s="204"/>
      <c r="CM603" s="204"/>
      <c r="CN603" s="206"/>
      <c r="CO603" s="204"/>
      <c r="CP603" s="204"/>
      <c r="CQ603" s="204"/>
      <c r="CR603" s="207"/>
      <c r="CS603" s="207"/>
      <c r="CT603" s="208"/>
      <c r="CU603" s="209"/>
      <c r="CV603" s="208"/>
      <c r="CW603" s="207"/>
      <c r="CX603" s="207"/>
      <c r="CY603" s="207"/>
    </row>
    <row r="604" spans="3:103">
      <c r="C604" s="192"/>
      <c r="D604" s="192"/>
      <c r="E604" s="192"/>
      <c r="F604" s="192"/>
      <c r="G604" s="193"/>
      <c r="H604" s="192"/>
      <c r="I604" s="192"/>
      <c r="J604" s="194"/>
      <c r="K604" s="195"/>
      <c r="L604" s="195"/>
      <c r="M604" s="196"/>
      <c r="N604" s="197"/>
      <c r="O604" s="196"/>
      <c r="P604" s="198"/>
      <c r="Q604" s="198"/>
      <c r="R604" s="199"/>
      <c r="S604" s="199"/>
      <c r="T604" s="198"/>
      <c r="U604" s="199"/>
      <c r="V604" s="199"/>
      <c r="W604" s="199"/>
      <c r="X604" s="198"/>
      <c r="Y604" s="200"/>
      <c r="Z604" s="198"/>
      <c r="AA604" s="198"/>
      <c r="AB604" s="199"/>
      <c r="AC604" s="199"/>
      <c r="AD604" s="201"/>
      <c r="AE604" s="202"/>
      <c r="AF604" s="202"/>
      <c r="AG604" s="203"/>
      <c r="AH604" s="203"/>
      <c r="AI604" s="203"/>
      <c r="AJ604" s="203"/>
      <c r="AK604" s="203"/>
      <c r="AL604" s="203"/>
      <c r="AM604" s="203"/>
      <c r="AN604" s="203"/>
      <c r="AO604" s="203"/>
      <c r="AP604" s="203"/>
      <c r="AQ604" s="203"/>
      <c r="AR604" s="203"/>
      <c r="AS604" s="203"/>
      <c r="AT604" s="203"/>
      <c r="AU604" s="203"/>
      <c r="AV604" s="203"/>
      <c r="AW604" s="203"/>
      <c r="AX604" s="203"/>
      <c r="AY604" s="203"/>
      <c r="AZ604" s="203"/>
      <c r="BA604" s="203"/>
      <c r="BB604" s="204"/>
      <c r="BC604" s="204"/>
      <c r="BD604" s="204"/>
      <c r="BE604" s="204"/>
      <c r="BF604" s="204"/>
      <c r="BG604" s="204"/>
      <c r="BH604" s="204"/>
      <c r="BI604" s="204"/>
      <c r="BJ604" s="204"/>
      <c r="BK604" s="204"/>
      <c r="BL604" s="204"/>
      <c r="BM604" s="204"/>
      <c r="BN604" s="204"/>
      <c r="BO604" s="204"/>
      <c r="BP604" s="204"/>
      <c r="BQ604" s="204"/>
      <c r="BR604" s="204"/>
      <c r="BS604" s="204"/>
      <c r="BT604" s="204"/>
      <c r="BU604" s="204"/>
      <c r="BV604" s="205"/>
      <c r="BW604" s="205"/>
      <c r="BX604" s="205"/>
      <c r="BY604" s="204"/>
      <c r="BZ604" s="204"/>
      <c r="CA604" s="204"/>
      <c r="CB604" s="205"/>
      <c r="CC604" s="204"/>
      <c r="CD604" s="205"/>
      <c r="CE604" s="204"/>
      <c r="CF604" s="204"/>
      <c r="CG604" s="204"/>
      <c r="CH604" s="206"/>
      <c r="CI604" s="204"/>
      <c r="CJ604" s="204"/>
      <c r="CK604" s="204"/>
      <c r="CL604" s="204"/>
      <c r="CM604" s="204"/>
      <c r="CN604" s="206"/>
      <c r="CO604" s="204"/>
      <c r="CP604" s="204"/>
      <c r="CQ604" s="204"/>
      <c r="CR604" s="207"/>
      <c r="CS604" s="207"/>
      <c r="CT604" s="208"/>
      <c r="CU604" s="209"/>
      <c r="CV604" s="208"/>
      <c r="CW604" s="207"/>
      <c r="CX604" s="207"/>
      <c r="CY604" s="207"/>
    </row>
    <row r="605" spans="3:103">
      <c r="C605" s="192"/>
      <c r="D605" s="192"/>
      <c r="E605" s="192"/>
      <c r="F605" s="192"/>
      <c r="G605" s="193"/>
      <c r="H605" s="192"/>
      <c r="I605" s="192"/>
      <c r="J605" s="194"/>
      <c r="K605" s="195"/>
      <c r="L605" s="195"/>
      <c r="M605" s="196"/>
      <c r="N605" s="197"/>
      <c r="O605" s="196"/>
      <c r="P605" s="198"/>
      <c r="Q605" s="198"/>
      <c r="R605" s="199"/>
      <c r="S605" s="199"/>
      <c r="T605" s="198"/>
      <c r="U605" s="199"/>
      <c r="V605" s="199"/>
      <c r="W605" s="199"/>
      <c r="X605" s="198"/>
      <c r="Y605" s="200"/>
      <c r="Z605" s="198"/>
      <c r="AA605" s="198"/>
      <c r="AB605" s="199"/>
      <c r="AC605" s="199"/>
      <c r="AD605" s="201"/>
      <c r="AE605" s="202"/>
      <c r="AF605" s="202"/>
      <c r="AG605" s="203"/>
      <c r="AH605" s="203"/>
      <c r="AI605" s="203"/>
      <c r="AJ605" s="203"/>
      <c r="AK605" s="203"/>
      <c r="AL605" s="203"/>
      <c r="AM605" s="203"/>
      <c r="AN605" s="203"/>
      <c r="AO605" s="203"/>
      <c r="AP605" s="203"/>
      <c r="AQ605" s="203"/>
      <c r="AR605" s="203"/>
      <c r="AS605" s="203"/>
      <c r="AT605" s="203"/>
      <c r="AU605" s="203"/>
      <c r="AV605" s="203"/>
      <c r="AW605" s="203"/>
      <c r="AX605" s="203"/>
      <c r="AY605" s="203"/>
      <c r="AZ605" s="203"/>
      <c r="BA605" s="203"/>
      <c r="BB605" s="204"/>
      <c r="BC605" s="204"/>
      <c r="BD605" s="204"/>
      <c r="BE605" s="204"/>
      <c r="BF605" s="204"/>
      <c r="BG605" s="204"/>
      <c r="BH605" s="204"/>
      <c r="BI605" s="204"/>
      <c r="BJ605" s="204"/>
      <c r="BK605" s="204"/>
      <c r="BL605" s="204"/>
      <c r="BM605" s="204"/>
      <c r="BN605" s="204"/>
      <c r="BO605" s="204"/>
      <c r="BP605" s="204"/>
      <c r="BQ605" s="204"/>
      <c r="BR605" s="204"/>
      <c r="BS605" s="204"/>
      <c r="BT605" s="204"/>
      <c r="BU605" s="204"/>
      <c r="BV605" s="205"/>
      <c r="BW605" s="205"/>
      <c r="BX605" s="205"/>
      <c r="BY605" s="204"/>
      <c r="BZ605" s="204"/>
      <c r="CA605" s="204"/>
      <c r="CB605" s="205"/>
      <c r="CC605" s="204"/>
      <c r="CD605" s="205"/>
      <c r="CE605" s="204"/>
      <c r="CF605" s="204"/>
      <c r="CG605" s="204"/>
      <c r="CH605" s="206"/>
      <c r="CI605" s="204"/>
      <c r="CJ605" s="204"/>
      <c r="CK605" s="204"/>
      <c r="CL605" s="204"/>
      <c r="CM605" s="204"/>
      <c r="CN605" s="206"/>
      <c r="CO605" s="204"/>
      <c r="CP605" s="204"/>
      <c r="CQ605" s="204"/>
      <c r="CR605" s="207"/>
      <c r="CS605" s="207"/>
      <c r="CT605" s="208"/>
      <c r="CU605" s="209"/>
      <c r="CV605" s="208"/>
      <c r="CW605" s="207"/>
      <c r="CX605" s="207"/>
      <c r="CY605" s="207"/>
    </row>
    <row r="606" spans="3:103">
      <c r="Z606" s="198"/>
      <c r="AA606" s="198"/>
      <c r="AB606" s="199"/>
      <c r="AC606" s="199"/>
      <c r="AD606" s="201"/>
      <c r="AE606" s="202"/>
      <c r="AF606" s="202"/>
      <c r="AG606" s="203"/>
      <c r="AH606" s="203"/>
      <c r="AI606" s="203"/>
      <c r="AJ606" s="203"/>
      <c r="AK606" s="203"/>
      <c r="AL606" s="203"/>
      <c r="AM606" s="203"/>
      <c r="AN606" s="203"/>
      <c r="AO606" s="203"/>
      <c r="AP606" s="203"/>
      <c r="AQ606" s="203"/>
      <c r="AR606" s="203"/>
      <c r="AS606" s="203"/>
      <c r="AT606" s="203"/>
      <c r="AU606" s="203"/>
      <c r="AV606" s="203"/>
      <c r="AW606" s="203"/>
      <c r="AX606" s="203"/>
      <c r="AY606" s="203"/>
      <c r="AZ606" s="203"/>
      <c r="BA606" s="203"/>
      <c r="BB606" s="204"/>
      <c r="BC606" s="204"/>
      <c r="BD606" s="204"/>
      <c r="BE606" s="204"/>
      <c r="BF606" s="204"/>
      <c r="BG606" s="204"/>
      <c r="BH606" s="204"/>
      <c r="BI606" s="204"/>
      <c r="BJ606" s="204"/>
      <c r="BK606" s="204"/>
      <c r="BL606" s="204"/>
      <c r="BM606" s="204"/>
      <c r="BN606" s="204"/>
      <c r="BO606" s="204"/>
      <c r="BP606" s="204"/>
      <c r="BQ606" s="204"/>
      <c r="BR606" s="204"/>
      <c r="BS606" s="204"/>
      <c r="BT606" s="204"/>
      <c r="BU606" s="204"/>
      <c r="BV606" s="205"/>
      <c r="BW606" s="205"/>
      <c r="BX606" s="205"/>
      <c r="BY606" s="204"/>
      <c r="BZ606" s="204"/>
      <c r="CA606" s="204"/>
      <c r="CB606" s="205"/>
      <c r="CC606" s="204"/>
      <c r="CD606" s="205"/>
      <c r="CE606" s="204"/>
      <c r="CF606" s="204"/>
      <c r="CG606" s="204"/>
      <c r="CH606" s="206"/>
      <c r="CI606" s="204"/>
      <c r="CJ606" s="204"/>
      <c r="CK606" s="204"/>
      <c r="CL606" s="204"/>
      <c r="CM606" s="204"/>
      <c r="CN606" s="206"/>
      <c r="CO606" s="204"/>
      <c r="CP606" s="204"/>
      <c r="CQ606" s="204"/>
      <c r="CR606" s="207"/>
      <c r="CS606" s="207"/>
      <c r="CT606" s="208"/>
      <c r="CU606" s="209"/>
      <c r="CV606" s="208"/>
      <c r="CW606" s="207"/>
      <c r="CX606" s="207"/>
      <c r="CY606" s="207"/>
    </row>
    <row r="607" spans="3:103">
      <c r="Z607" s="198"/>
      <c r="AA607" s="198"/>
      <c r="AB607" s="199"/>
      <c r="AC607" s="199"/>
      <c r="AD607" s="201"/>
      <c r="AE607" s="202"/>
      <c r="AF607" s="202"/>
      <c r="AG607" s="203"/>
      <c r="AH607" s="203"/>
      <c r="AI607" s="203"/>
      <c r="AJ607" s="203"/>
      <c r="AK607" s="203"/>
      <c r="AL607" s="203"/>
      <c r="AM607" s="203"/>
      <c r="AN607" s="203"/>
      <c r="AO607" s="203"/>
      <c r="AP607" s="203"/>
      <c r="AQ607" s="203"/>
      <c r="AR607" s="203"/>
      <c r="AS607" s="203"/>
      <c r="AT607" s="203"/>
      <c r="AU607" s="203"/>
      <c r="AV607" s="203"/>
      <c r="AW607" s="203"/>
      <c r="AX607" s="203"/>
      <c r="AY607" s="203"/>
      <c r="AZ607" s="203"/>
      <c r="BA607" s="203"/>
      <c r="BB607" s="204"/>
      <c r="BC607" s="204"/>
      <c r="BD607" s="204"/>
      <c r="BE607" s="204"/>
      <c r="BF607" s="204"/>
      <c r="BG607" s="204"/>
      <c r="BH607" s="204"/>
      <c r="BI607" s="204"/>
      <c r="BJ607" s="204"/>
      <c r="BK607" s="204"/>
      <c r="BL607" s="204"/>
      <c r="BM607" s="204"/>
      <c r="BN607" s="204"/>
      <c r="BO607" s="204"/>
      <c r="BP607" s="204"/>
      <c r="BQ607" s="204"/>
      <c r="BR607" s="204"/>
      <c r="BS607" s="204"/>
      <c r="BT607" s="204"/>
      <c r="BU607" s="204"/>
      <c r="BV607" s="205"/>
      <c r="BW607" s="205"/>
      <c r="BX607" s="205"/>
      <c r="BY607" s="204"/>
      <c r="BZ607" s="204"/>
      <c r="CA607" s="204"/>
      <c r="CB607" s="205"/>
      <c r="CC607" s="204"/>
      <c r="CD607" s="205"/>
      <c r="CE607" s="204"/>
      <c r="CF607" s="204"/>
      <c r="CG607" s="204"/>
      <c r="CH607" s="206"/>
      <c r="CI607" s="204"/>
      <c r="CJ607" s="204"/>
      <c r="CK607" s="204"/>
      <c r="CL607" s="204"/>
      <c r="CM607" s="204"/>
      <c r="CN607" s="206"/>
      <c r="CO607" s="204"/>
      <c r="CP607" s="204"/>
      <c r="CQ607" s="204"/>
      <c r="CR607" s="207"/>
      <c r="CS607" s="207"/>
      <c r="CT607" s="208"/>
      <c r="CU607" s="209"/>
      <c r="CV607" s="208"/>
      <c r="CW607" s="207"/>
      <c r="CX607" s="207"/>
      <c r="CY607" s="207"/>
    </row>
    <row r="608" spans="3:103">
      <c r="Z608" s="198"/>
      <c r="AA608" s="198"/>
      <c r="AB608" s="199"/>
      <c r="AC608" s="199"/>
      <c r="AD608" s="201"/>
      <c r="AE608" s="202"/>
      <c r="AF608" s="202"/>
      <c r="AG608" s="203"/>
      <c r="AH608" s="203"/>
      <c r="AI608" s="203"/>
      <c r="AJ608" s="203"/>
      <c r="AK608" s="203"/>
      <c r="AL608" s="203"/>
      <c r="AM608" s="203"/>
      <c r="AN608" s="203"/>
      <c r="AO608" s="203"/>
      <c r="AP608" s="203"/>
      <c r="AQ608" s="203"/>
      <c r="AR608" s="203"/>
      <c r="AS608" s="203"/>
      <c r="AT608" s="203"/>
      <c r="AU608" s="203"/>
      <c r="AV608" s="203"/>
      <c r="AW608" s="203"/>
      <c r="AX608" s="203"/>
      <c r="AY608" s="203"/>
      <c r="AZ608" s="203"/>
      <c r="BA608" s="203"/>
      <c r="BB608" s="204"/>
      <c r="BC608" s="204"/>
      <c r="BD608" s="204"/>
      <c r="BE608" s="204"/>
      <c r="BF608" s="204"/>
      <c r="BG608" s="204"/>
      <c r="BH608" s="204"/>
      <c r="BI608" s="204"/>
      <c r="BJ608" s="204"/>
      <c r="BK608" s="204"/>
      <c r="BL608" s="204"/>
      <c r="BM608" s="204"/>
      <c r="BN608" s="204"/>
      <c r="BO608" s="204"/>
      <c r="BP608" s="204"/>
      <c r="BQ608" s="204"/>
      <c r="BR608" s="204"/>
      <c r="BS608" s="204"/>
      <c r="BT608" s="204"/>
      <c r="BU608" s="204"/>
      <c r="BV608" s="205"/>
      <c r="BW608" s="205"/>
      <c r="BX608" s="205"/>
      <c r="BY608" s="204"/>
      <c r="BZ608" s="204"/>
      <c r="CA608" s="204"/>
      <c r="CB608" s="205"/>
      <c r="CC608" s="204"/>
      <c r="CD608" s="205"/>
      <c r="CE608" s="204"/>
      <c r="CF608" s="204"/>
      <c r="CG608" s="204"/>
      <c r="CH608" s="206"/>
      <c r="CI608" s="204"/>
      <c r="CJ608" s="204"/>
      <c r="CK608" s="204"/>
      <c r="CL608" s="204"/>
      <c r="CM608" s="204"/>
      <c r="CN608" s="206"/>
      <c r="CO608" s="204"/>
      <c r="CP608" s="204"/>
      <c r="CQ608" s="204"/>
      <c r="CR608" s="207"/>
      <c r="CS608" s="207"/>
      <c r="CT608" s="208"/>
      <c r="CU608" s="209"/>
      <c r="CV608" s="208"/>
      <c r="CW608" s="207"/>
      <c r="CX608" s="207"/>
      <c r="CY608" s="207"/>
    </row>
    <row r="609" spans="3:103">
      <c r="Z609" s="198"/>
      <c r="AA609" s="198"/>
      <c r="AB609" s="199"/>
      <c r="AC609" s="199"/>
      <c r="AD609" s="201"/>
      <c r="AE609" s="202"/>
      <c r="AF609" s="202"/>
      <c r="AG609" s="203"/>
      <c r="AH609" s="203"/>
      <c r="AI609" s="203"/>
      <c r="AJ609" s="203"/>
      <c r="AK609" s="203"/>
      <c r="AL609" s="203"/>
      <c r="AM609" s="203"/>
      <c r="AN609" s="203"/>
      <c r="AO609" s="203"/>
      <c r="AP609" s="203"/>
      <c r="AQ609" s="203"/>
      <c r="AR609" s="203"/>
      <c r="AS609" s="203"/>
      <c r="AT609" s="203"/>
      <c r="AU609" s="203"/>
      <c r="AV609" s="203"/>
      <c r="AW609" s="203"/>
      <c r="AX609" s="203"/>
      <c r="AY609" s="203"/>
      <c r="AZ609" s="203"/>
      <c r="BA609" s="203"/>
      <c r="BB609" s="204"/>
      <c r="BC609" s="204"/>
      <c r="BD609" s="204"/>
      <c r="BE609" s="204"/>
      <c r="BF609" s="204"/>
      <c r="BG609" s="204"/>
      <c r="BH609" s="204"/>
      <c r="BI609" s="204"/>
      <c r="BJ609" s="204"/>
      <c r="BK609" s="204"/>
      <c r="BL609" s="204"/>
      <c r="BM609" s="204"/>
      <c r="BN609" s="204"/>
      <c r="BO609" s="204"/>
      <c r="BP609" s="204"/>
      <c r="BQ609" s="204"/>
      <c r="BR609" s="204"/>
      <c r="BS609" s="204"/>
      <c r="BT609" s="204"/>
      <c r="BU609" s="204"/>
      <c r="BV609" s="205"/>
      <c r="BW609" s="205"/>
      <c r="BX609" s="205"/>
      <c r="BY609" s="204"/>
      <c r="BZ609" s="204"/>
      <c r="CA609" s="204"/>
      <c r="CB609" s="205"/>
      <c r="CC609" s="204"/>
      <c r="CD609" s="205"/>
      <c r="CE609" s="204"/>
      <c r="CF609" s="204"/>
      <c r="CG609" s="204"/>
      <c r="CH609" s="206"/>
      <c r="CI609" s="204"/>
      <c r="CJ609" s="204"/>
      <c r="CK609" s="204"/>
      <c r="CL609" s="204"/>
      <c r="CM609" s="204"/>
      <c r="CN609" s="206"/>
      <c r="CO609" s="204"/>
      <c r="CP609" s="204"/>
      <c r="CQ609" s="204"/>
      <c r="CR609" s="207"/>
      <c r="CS609" s="207"/>
      <c r="CT609" s="208"/>
      <c r="CU609" s="209"/>
      <c r="CV609" s="208"/>
      <c r="CW609" s="207"/>
      <c r="CX609" s="207"/>
      <c r="CY609" s="207"/>
    </row>
    <row r="610" spans="3:103">
      <c r="C610" s="192"/>
      <c r="D610" s="192"/>
      <c r="E610" s="192"/>
      <c r="F610" s="192"/>
      <c r="G610" s="193"/>
      <c r="H610" s="192"/>
      <c r="I610" s="192"/>
      <c r="J610" s="194"/>
      <c r="K610" s="195"/>
      <c r="L610" s="195"/>
      <c r="M610" s="196"/>
      <c r="N610" s="197"/>
      <c r="O610" s="196"/>
      <c r="P610" s="198"/>
      <c r="Q610" s="198"/>
      <c r="R610" s="199"/>
      <c r="S610" s="199"/>
      <c r="T610" s="198"/>
      <c r="U610" s="199"/>
      <c r="V610" s="199"/>
      <c r="W610" s="199"/>
      <c r="X610" s="198"/>
      <c r="Y610" s="200"/>
      <c r="Z610" s="198"/>
      <c r="AA610" s="198"/>
      <c r="AB610" s="199"/>
      <c r="AC610" s="199"/>
      <c r="AD610" s="201"/>
      <c r="AE610" s="202"/>
      <c r="AF610" s="202"/>
      <c r="AG610" s="203"/>
      <c r="AH610" s="203"/>
      <c r="AI610" s="203"/>
      <c r="AJ610" s="203"/>
      <c r="AK610" s="203"/>
      <c r="AL610" s="203"/>
      <c r="AM610" s="203"/>
      <c r="AN610" s="203"/>
      <c r="AO610" s="203"/>
      <c r="AP610" s="203"/>
      <c r="AQ610" s="203"/>
      <c r="AR610" s="203"/>
      <c r="AS610" s="203"/>
      <c r="AT610" s="203"/>
      <c r="AU610" s="203"/>
      <c r="AV610" s="203"/>
      <c r="AW610" s="203"/>
      <c r="AX610" s="203"/>
      <c r="AY610" s="203"/>
      <c r="AZ610" s="203"/>
      <c r="BA610" s="203"/>
      <c r="BB610" s="204"/>
      <c r="BC610" s="204"/>
      <c r="BD610" s="204"/>
      <c r="BE610" s="204"/>
      <c r="BF610" s="204"/>
      <c r="BG610" s="204"/>
      <c r="BH610" s="204"/>
      <c r="BI610" s="204"/>
      <c r="BJ610" s="204"/>
      <c r="BK610" s="204"/>
      <c r="BL610" s="204"/>
      <c r="BM610" s="204"/>
      <c r="BN610" s="204"/>
      <c r="BO610" s="204"/>
      <c r="BP610" s="204"/>
      <c r="BQ610" s="204"/>
      <c r="BR610" s="204"/>
      <c r="BS610" s="204"/>
      <c r="BT610" s="204"/>
      <c r="BU610" s="204"/>
      <c r="BV610" s="205"/>
      <c r="BW610" s="205"/>
      <c r="BX610" s="205"/>
      <c r="BY610" s="204"/>
      <c r="BZ610" s="204"/>
      <c r="CA610" s="204"/>
      <c r="CB610" s="205"/>
      <c r="CC610" s="204"/>
      <c r="CD610" s="205"/>
      <c r="CE610" s="204"/>
      <c r="CF610" s="204"/>
      <c r="CG610" s="204"/>
      <c r="CH610" s="206"/>
      <c r="CI610" s="204"/>
      <c r="CJ610" s="204"/>
      <c r="CK610" s="204"/>
      <c r="CL610" s="204"/>
      <c r="CM610" s="204"/>
      <c r="CN610" s="206"/>
      <c r="CO610" s="204"/>
      <c r="CP610" s="204"/>
      <c r="CQ610" s="204"/>
      <c r="CR610" s="207"/>
      <c r="CS610" s="207"/>
      <c r="CT610" s="208"/>
      <c r="CU610" s="209"/>
      <c r="CV610" s="208"/>
      <c r="CW610" s="207"/>
      <c r="CX610" s="207"/>
      <c r="CY610" s="207"/>
    </row>
    <row r="611" spans="3:103">
      <c r="D611" s="192"/>
      <c r="E611" s="192"/>
      <c r="F611" s="192"/>
      <c r="H611" s="192"/>
      <c r="I611" s="192"/>
      <c r="J611" s="194"/>
      <c r="K611" s="192"/>
      <c r="L611" s="195"/>
      <c r="M611" s="195"/>
      <c r="N611" s="197"/>
      <c r="O611" s="196"/>
      <c r="P611" s="196"/>
      <c r="Q611" s="198"/>
      <c r="R611" s="199"/>
      <c r="S611" s="199"/>
      <c r="T611" s="198"/>
      <c r="U611" s="199"/>
      <c r="V611" s="199"/>
      <c r="W611" s="199"/>
      <c r="X611" s="198"/>
      <c r="Y611" s="200"/>
      <c r="Z611" s="198"/>
      <c r="AA611" s="198"/>
      <c r="AB611" s="199"/>
      <c r="AC611" s="199"/>
      <c r="AD611" s="201"/>
      <c r="AE611" s="202"/>
      <c r="AF611" s="202"/>
      <c r="AG611" s="203"/>
      <c r="AH611" s="203"/>
      <c r="AI611" s="203"/>
      <c r="AJ611" s="203"/>
      <c r="AK611" s="203"/>
      <c r="AL611" s="203"/>
      <c r="AM611" s="203"/>
      <c r="AN611" s="203"/>
      <c r="AO611" s="203"/>
      <c r="AP611" s="203"/>
      <c r="AQ611" s="203"/>
      <c r="AR611" s="203"/>
      <c r="AS611" s="203"/>
      <c r="AT611" s="203"/>
      <c r="AU611" s="203"/>
      <c r="AV611" s="203"/>
      <c r="AW611" s="203"/>
      <c r="AX611" s="203"/>
      <c r="AY611" s="203"/>
      <c r="AZ611" s="203"/>
      <c r="BA611" s="203"/>
      <c r="BB611" s="204"/>
      <c r="BC611" s="204"/>
      <c r="BD611" s="204"/>
      <c r="BE611" s="204"/>
      <c r="BF611" s="204"/>
      <c r="BG611" s="204"/>
      <c r="BH611" s="204"/>
      <c r="BI611" s="204"/>
      <c r="BJ611" s="204"/>
      <c r="BK611" s="204"/>
      <c r="BL611" s="204"/>
      <c r="BM611" s="204"/>
      <c r="BN611" s="204"/>
      <c r="BO611" s="204"/>
      <c r="BP611" s="204"/>
      <c r="BQ611" s="204"/>
      <c r="BR611" s="204"/>
      <c r="BS611" s="204"/>
      <c r="BT611" s="204"/>
      <c r="BU611" s="204"/>
      <c r="BV611" s="205"/>
      <c r="BW611" s="205"/>
      <c r="BX611" s="205"/>
      <c r="BY611" s="204"/>
      <c r="BZ611" s="204"/>
      <c r="CA611" s="204"/>
      <c r="CB611" s="205"/>
      <c r="CC611" s="204"/>
      <c r="CD611" s="205"/>
      <c r="CE611" s="204"/>
      <c r="CF611" s="204"/>
      <c r="CG611" s="204"/>
      <c r="CH611" s="206"/>
      <c r="CI611" s="204"/>
      <c r="CJ611" s="204"/>
      <c r="CK611" s="204"/>
      <c r="CL611" s="204"/>
      <c r="CM611" s="204"/>
      <c r="CN611" s="206"/>
      <c r="CO611" s="204"/>
      <c r="CP611" s="204"/>
      <c r="CQ611" s="204"/>
      <c r="CR611" s="207"/>
      <c r="CS611" s="207"/>
      <c r="CT611" s="208"/>
      <c r="CU611" s="209"/>
      <c r="CV611" s="208"/>
      <c r="CW611" s="207"/>
      <c r="CX611" s="207"/>
      <c r="CY611" s="207"/>
    </row>
    <row r="612" spans="3:103">
      <c r="Z612" s="198"/>
      <c r="AA612" s="198"/>
      <c r="AB612" s="199"/>
      <c r="AC612" s="199"/>
      <c r="AD612" s="201"/>
      <c r="AE612" s="202"/>
      <c r="AF612" s="202"/>
      <c r="AG612" s="203"/>
      <c r="AH612" s="203"/>
      <c r="AI612" s="203"/>
      <c r="AJ612" s="203"/>
      <c r="AK612" s="203"/>
      <c r="AL612" s="203"/>
      <c r="AM612" s="203"/>
      <c r="AN612" s="203"/>
      <c r="AO612" s="203"/>
      <c r="AP612" s="203"/>
      <c r="AQ612" s="203"/>
      <c r="AR612" s="203"/>
      <c r="AS612" s="203"/>
      <c r="AT612" s="203"/>
      <c r="AU612" s="203"/>
      <c r="AV612" s="203"/>
      <c r="AW612" s="203"/>
      <c r="AX612" s="203"/>
      <c r="AY612" s="203"/>
      <c r="AZ612" s="203"/>
      <c r="BA612" s="203"/>
      <c r="BB612" s="204"/>
      <c r="BC612" s="204"/>
      <c r="BD612" s="204"/>
      <c r="BE612" s="204"/>
      <c r="BF612" s="204"/>
      <c r="BG612" s="204"/>
      <c r="BH612" s="204"/>
      <c r="BI612" s="204"/>
      <c r="BJ612" s="204"/>
      <c r="BK612" s="204"/>
      <c r="BL612" s="204"/>
      <c r="BM612" s="204"/>
      <c r="BN612" s="204"/>
      <c r="BO612" s="204"/>
      <c r="BP612" s="204"/>
      <c r="BQ612" s="204"/>
      <c r="BR612" s="204"/>
      <c r="BS612" s="204"/>
      <c r="BT612" s="204"/>
      <c r="BU612" s="204"/>
      <c r="BV612" s="205"/>
      <c r="BW612" s="205"/>
      <c r="BX612" s="205"/>
      <c r="BY612" s="204"/>
      <c r="BZ612" s="204"/>
      <c r="CA612" s="204"/>
      <c r="CB612" s="205"/>
      <c r="CC612" s="204"/>
      <c r="CD612" s="205"/>
      <c r="CE612" s="204"/>
      <c r="CF612" s="204"/>
      <c r="CG612" s="204"/>
      <c r="CH612" s="206"/>
      <c r="CI612" s="204"/>
      <c r="CJ612" s="204"/>
      <c r="CK612" s="204"/>
      <c r="CL612" s="204"/>
      <c r="CM612" s="204"/>
      <c r="CN612" s="206"/>
      <c r="CO612" s="204"/>
      <c r="CP612" s="204"/>
      <c r="CQ612" s="204"/>
      <c r="CR612" s="207"/>
      <c r="CS612" s="207"/>
      <c r="CT612" s="208"/>
      <c r="CU612" s="209"/>
      <c r="CV612" s="208"/>
      <c r="CW612" s="207"/>
      <c r="CX612" s="207"/>
      <c r="CY612" s="207"/>
    </row>
    <row r="613" spans="3:103">
      <c r="C613" s="192"/>
      <c r="D613" s="192"/>
      <c r="E613" s="192"/>
      <c r="F613" s="192"/>
      <c r="G613" s="193"/>
      <c r="H613" s="192"/>
      <c r="I613" s="192"/>
      <c r="J613" s="194"/>
      <c r="K613" s="195"/>
      <c r="L613" s="195"/>
      <c r="M613" s="196"/>
      <c r="N613" s="197"/>
      <c r="O613" s="196"/>
      <c r="P613" s="198"/>
      <c r="Q613" s="198"/>
      <c r="R613" s="199"/>
      <c r="S613" s="199"/>
      <c r="T613" s="198"/>
      <c r="U613" s="199"/>
      <c r="V613" s="199"/>
      <c r="W613" s="199"/>
      <c r="X613" s="198"/>
      <c r="Y613" s="200"/>
      <c r="Z613" s="198"/>
      <c r="AA613" s="198"/>
      <c r="AB613" s="199"/>
      <c r="AC613" s="199"/>
      <c r="AD613" s="201"/>
      <c r="AE613" s="202"/>
      <c r="AF613" s="202"/>
      <c r="AG613" s="203"/>
      <c r="AH613" s="203"/>
      <c r="AI613" s="203"/>
      <c r="AJ613" s="203"/>
      <c r="AK613" s="203"/>
      <c r="AL613" s="203"/>
      <c r="AM613" s="203"/>
      <c r="AN613" s="203"/>
      <c r="AO613" s="203"/>
      <c r="AP613" s="203"/>
      <c r="AQ613" s="203"/>
      <c r="AR613" s="203"/>
      <c r="AS613" s="203"/>
      <c r="AT613" s="203"/>
      <c r="AU613" s="203"/>
      <c r="AV613" s="203"/>
      <c r="AW613" s="203"/>
      <c r="AX613" s="203"/>
      <c r="AY613" s="203"/>
      <c r="AZ613" s="203"/>
      <c r="BA613" s="203"/>
      <c r="BB613" s="204"/>
      <c r="BC613" s="204"/>
      <c r="BD613" s="204"/>
      <c r="BE613" s="204"/>
      <c r="BF613" s="204"/>
      <c r="BG613" s="204"/>
      <c r="BH613" s="204"/>
      <c r="BI613" s="204"/>
      <c r="BJ613" s="204"/>
      <c r="BK613" s="204"/>
      <c r="BL613" s="204"/>
      <c r="BM613" s="204"/>
      <c r="BN613" s="204"/>
      <c r="BO613" s="204"/>
      <c r="BP613" s="204"/>
      <c r="BQ613" s="204"/>
      <c r="BR613" s="204"/>
      <c r="BS613" s="204"/>
      <c r="BT613" s="204"/>
      <c r="BU613" s="204"/>
      <c r="BV613" s="205"/>
      <c r="BW613" s="205"/>
      <c r="BX613" s="205"/>
      <c r="BY613" s="204"/>
      <c r="BZ613" s="204"/>
      <c r="CA613" s="204"/>
      <c r="CB613" s="205"/>
      <c r="CC613" s="204"/>
      <c r="CD613" s="205"/>
      <c r="CE613" s="204"/>
      <c r="CF613" s="204"/>
      <c r="CG613" s="204"/>
      <c r="CH613" s="206"/>
      <c r="CI613" s="204"/>
      <c r="CJ613" s="204"/>
      <c r="CK613" s="204"/>
      <c r="CL613" s="204"/>
      <c r="CM613" s="204"/>
      <c r="CN613" s="206"/>
      <c r="CO613" s="204"/>
      <c r="CP613" s="204"/>
      <c r="CQ613" s="204"/>
      <c r="CR613" s="207"/>
      <c r="CS613" s="207"/>
      <c r="CT613" s="208"/>
      <c r="CU613" s="209"/>
      <c r="CV613" s="208"/>
      <c r="CW613" s="207"/>
      <c r="CX613" s="207"/>
      <c r="CY613" s="207"/>
    </row>
    <row r="614" spans="3:103">
      <c r="D614" s="192"/>
      <c r="E614" s="192"/>
      <c r="F614" s="192"/>
      <c r="H614" s="192"/>
      <c r="I614" s="192"/>
      <c r="J614" s="194"/>
      <c r="K614" s="192"/>
      <c r="L614" s="195"/>
      <c r="M614" s="195"/>
      <c r="N614" s="197"/>
      <c r="O614" s="196"/>
      <c r="P614" s="196"/>
      <c r="Q614" s="198"/>
      <c r="R614" s="199"/>
      <c r="S614" s="199"/>
      <c r="T614" s="198"/>
      <c r="U614" s="199"/>
      <c r="V614" s="199"/>
      <c r="W614" s="199"/>
      <c r="X614" s="198"/>
      <c r="Y614" s="200"/>
      <c r="Z614" s="198"/>
      <c r="AA614" s="198"/>
      <c r="AB614" s="199"/>
      <c r="AC614" s="199"/>
      <c r="AD614" s="201"/>
      <c r="AE614" s="202"/>
      <c r="AF614" s="202"/>
      <c r="AG614" s="203"/>
      <c r="AH614" s="203"/>
      <c r="AI614" s="203"/>
      <c r="AJ614" s="203"/>
      <c r="AK614" s="203"/>
      <c r="AL614" s="203"/>
      <c r="AM614" s="203"/>
      <c r="AN614" s="203"/>
      <c r="AO614" s="203"/>
      <c r="AP614" s="203"/>
      <c r="AQ614" s="203"/>
      <c r="AR614" s="203"/>
      <c r="AS614" s="203"/>
      <c r="AT614" s="203"/>
      <c r="AU614" s="203"/>
      <c r="AV614" s="203"/>
      <c r="AW614" s="203"/>
      <c r="AX614" s="203"/>
      <c r="AY614" s="203"/>
      <c r="AZ614" s="203"/>
      <c r="BA614" s="203"/>
      <c r="BB614" s="204"/>
      <c r="BC614" s="204"/>
      <c r="BD614" s="204"/>
      <c r="BE614" s="204"/>
      <c r="BF614" s="204"/>
      <c r="BG614" s="204"/>
      <c r="BH614" s="204"/>
      <c r="BI614" s="204"/>
      <c r="BJ614" s="204"/>
      <c r="BK614" s="204"/>
      <c r="BL614" s="204"/>
      <c r="BM614" s="204"/>
      <c r="BN614" s="204"/>
      <c r="BO614" s="204"/>
      <c r="BP614" s="204"/>
      <c r="BQ614" s="204"/>
      <c r="BR614" s="204"/>
      <c r="BS614" s="204"/>
      <c r="BT614" s="204"/>
      <c r="BU614" s="204"/>
      <c r="BV614" s="205"/>
      <c r="BW614" s="205"/>
      <c r="BX614" s="205"/>
      <c r="BY614" s="204"/>
      <c r="BZ614" s="204"/>
      <c r="CA614" s="204"/>
      <c r="CB614" s="205"/>
      <c r="CC614" s="204"/>
      <c r="CD614" s="205"/>
      <c r="CE614" s="204"/>
      <c r="CF614" s="204"/>
      <c r="CG614" s="204"/>
      <c r="CH614" s="206"/>
      <c r="CI614" s="204"/>
      <c r="CJ614" s="204"/>
      <c r="CK614" s="204"/>
      <c r="CL614" s="204"/>
      <c r="CM614" s="204"/>
      <c r="CN614" s="206"/>
      <c r="CO614" s="204"/>
      <c r="CP614" s="204"/>
      <c r="CQ614" s="204"/>
      <c r="CR614" s="207"/>
      <c r="CS614" s="207"/>
      <c r="CT614" s="208"/>
      <c r="CU614" s="209"/>
      <c r="CV614" s="208"/>
      <c r="CW614" s="207"/>
      <c r="CX614" s="207"/>
      <c r="CY614" s="207"/>
    </row>
    <row r="615" spans="3:103">
      <c r="Z615" s="198"/>
      <c r="AA615" s="198"/>
      <c r="AB615" s="199"/>
      <c r="AC615" s="199"/>
      <c r="AD615" s="201"/>
      <c r="AE615" s="202"/>
      <c r="AF615" s="202"/>
      <c r="AG615" s="203"/>
      <c r="AH615" s="203"/>
      <c r="AI615" s="203"/>
      <c r="AJ615" s="203"/>
      <c r="AK615" s="203"/>
      <c r="AL615" s="203"/>
      <c r="AM615" s="203"/>
      <c r="AN615" s="203"/>
      <c r="AO615" s="203"/>
      <c r="AP615" s="203"/>
      <c r="AQ615" s="203"/>
      <c r="AR615" s="203"/>
      <c r="AS615" s="203"/>
      <c r="AT615" s="203"/>
      <c r="AU615" s="203"/>
      <c r="AV615" s="203"/>
      <c r="AW615" s="203"/>
      <c r="AX615" s="203"/>
      <c r="AY615" s="203"/>
      <c r="AZ615" s="203"/>
      <c r="BA615" s="203"/>
      <c r="BB615" s="204"/>
      <c r="BC615" s="204"/>
      <c r="BD615" s="204"/>
      <c r="BE615" s="204"/>
      <c r="BF615" s="204"/>
      <c r="BG615" s="204"/>
      <c r="BH615" s="204"/>
      <c r="BI615" s="204"/>
      <c r="BJ615" s="204"/>
      <c r="BK615" s="204"/>
      <c r="BL615" s="204"/>
      <c r="BM615" s="204"/>
      <c r="BN615" s="204"/>
      <c r="BO615" s="204"/>
      <c r="BP615" s="204"/>
      <c r="BQ615" s="204"/>
      <c r="BR615" s="204"/>
      <c r="BS615" s="204"/>
      <c r="BT615" s="204"/>
      <c r="BU615" s="204"/>
      <c r="BV615" s="205"/>
      <c r="BW615" s="205"/>
      <c r="BX615" s="205"/>
      <c r="BY615" s="204"/>
      <c r="BZ615" s="204"/>
      <c r="CA615" s="204"/>
      <c r="CB615" s="205"/>
      <c r="CC615" s="204"/>
      <c r="CD615" s="205"/>
      <c r="CE615" s="204"/>
      <c r="CF615" s="204"/>
      <c r="CG615" s="204"/>
      <c r="CH615" s="206"/>
      <c r="CI615" s="204"/>
      <c r="CJ615" s="204"/>
      <c r="CK615" s="204"/>
      <c r="CL615" s="204"/>
      <c r="CM615" s="204"/>
      <c r="CN615" s="206"/>
      <c r="CO615" s="204"/>
      <c r="CP615" s="204"/>
      <c r="CQ615" s="204"/>
      <c r="CR615" s="207"/>
      <c r="CS615" s="207"/>
      <c r="CT615" s="208"/>
      <c r="CU615" s="209"/>
      <c r="CV615" s="208"/>
      <c r="CW615" s="207"/>
      <c r="CX615" s="207"/>
      <c r="CY615" s="207"/>
    </row>
    <row r="616" spans="3:103">
      <c r="Z616" s="198"/>
      <c r="AA616" s="198"/>
      <c r="AB616" s="199"/>
      <c r="AC616" s="199"/>
      <c r="AD616" s="201"/>
      <c r="AE616" s="202"/>
      <c r="AF616" s="202"/>
      <c r="AG616" s="203"/>
      <c r="AH616" s="203"/>
      <c r="AI616" s="203"/>
      <c r="AJ616" s="203"/>
      <c r="AK616" s="203"/>
      <c r="AL616" s="203"/>
      <c r="AM616" s="203"/>
      <c r="AN616" s="203"/>
      <c r="AO616" s="203"/>
      <c r="AP616" s="203"/>
      <c r="AQ616" s="203"/>
      <c r="AR616" s="203"/>
      <c r="AS616" s="203"/>
      <c r="AT616" s="203"/>
      <c r="AU616" s="203"/>
      <c r="AV616" s="203"/>
      <c r="AW616" s="203"/>
      <c r="AX616" s="203"/>
      <c r="AY616" s="203"/>
      <c r="AZ616" s="203"/>
      <c r="BA616" s="203"/>
      <c r="BB616" s="204"/>
      <c r="BC616" s="204"/>
      <c r="BD616" s="204"/>
      <c r="BE616" s="204"/>
      <c r="BF616" s="204"/>
      <c r="BG616" s="204"/>
      <c r="BH616" s="204"/>
      <c r="BI616" s="204"/>
      <c r="BJ616" s="204"/>
      <c r="BK616" s="204"/>
      <c r="BL616" s="204"/>
      <c r="BM616" s="204"/>
      <c r="BN616" s="204"/>
      <c r="BO616" s="204"/>
      <c r="BP616" s="204"/>
      <c r="BQ616" s="204"/>
      <c r="BR616" s="204"/>
      <c r="BS616" s="204"/>
      <c r="BT616" s="204"/>
      <c r="BU616" s="204"/>
      <c r="BV616" s="205"/>
      <c r="BW616" s="205"/>
      <c r="BX616" s="205"/>
      <c r="BY616" s="204"/>
      <c r="BZ616" s="204"/>
      <c r="CA616" s="204"/>
      <c r="CB616" s="205"/>
      <c r="CC616" s="204"/>
      <c r="CD616" s="205"/>
      <c r="CE616" s="204"/>
      <c r="CF616" s="204"/>
      <c r="CG616" s="204"/>
      <c r="CH616" s="206"/>
      <c r="CI616" s="204"/>
      <c r="CJ616" s="204"/>
      <c r="CK616" s="204"/>
      <c r="CL616" s="204"/>
      <c r="CM616" s="204"/>
      <c r="CN616" s="206"/>
      <c r="CO616" s="204"/>
      <c r="CP616" s="204"/>
      <c r="CQ616" s="204"/>
      <c r="CR616" s="207"/>
      <c r="CS616" s="207"/>
      <c r="CT616" s="208"/>
      <c r="CU616" s="209"/>
      <c r="CV616" s="208"/>
      <c r="CW616" s="207"/>
      <c r="CX616" s="207"/>
      <c r="CY616" s="207"/>
    </row>
    <row r="617" spans="3:103">
      <c r="Z617" s="198"/>
      <c r="AA617" s="198"/>
      <c r="AB617" s="199"/>
      <c r="AC617" s="199"/>
      <c r="AD617" s="201"/>
      <c r="AE617" s="202"/>
      <c r="AF617" s="202"/>
      <c r="AG617" s="203"/>
      <c r="AH617" s="203"/>
      <c r="AI617" s="203"/>
      <c r="AJ617" s="203"/>
      <c r="AK617" s="203"/>
      <c r="AL617" s="203"/>
      <c r="AM617" s="203"/>
      <c r="AN617" s="203"/>
      <c r="AO617" s="203"/>
      <c r="AP617" s="203"/>
      <c r="AQ617" s="203"/>
      <c r="AR617" s="203"/>
      <c r="AS617" s="203"/>
      <c r="AT617" s="203"/>
      <c r="AU617" s="203"/>
      <c r="AV617" s="203"/>
      <c r="AW617" s="203"/>
      <c r="AX617" s="203"/>
      <c r="AY617" s="203"/>
      <c r="AZ617" s="203"/>
      <c r="BA617" s="203"/>
      <c r="BB617" s="204"/>
      <c r="BC617" s="204"/>
      <c r="BD617" s="204"/>
      <c r="BE617" s="204"/>
      <c r="BF617" s="204"/>
      <c r="BG617" s="204"/>
      <c r="BH617" s="204"/>
      <c r="BI617" s="204"/>
      <c r="BJ617" s="204"/>
      <c r="BK617" s="204"/>
      <c r="BL617" s="204"/>
      <c r="BM617" s="204"/>
      <c r="BN617" s="204"/>
      <c r="BO617" s="204"/>
      <c r="BP617" s="204"/>
      <c r="BQ617" s="204"/>
      <c r="BR617" s="204"/>
      <c r="BS617" s="204"/>
      <c r="BT617" s="204"/>
      <c r="BU617" s="204"/>
      <c r="BV617" s="205"/>
      <c r="BW617" s="205"/>
      <c r="BX617" s="205"/>
      <c r="BY617" s="204"/>
      <c r="BZ617" s="204"/>
      <c r="CA617" s="204"/>
      <c r="CB617" s="205"/>
      <c r="CC617" s="204"/>
      <c r="CD617" s="205"/>
      <c r="CE617" s="204"/>
      <c r="CF617" s="204"/>
      <c r="CG617" s="204"/>
      <c r="CH617" s="206"/>
      <c r="CI617" s="204"/>
      <c r="CJ617" s="204"/>
      <c r="CK617" s="204"/>
      <c r="CL617" s="204"/>
      <c r="CM617" s="204"/>
      <c r="CN617" s="206"/>
      <c r="CO617" s="204"/>
      <c r="CP617" s="204"/>
      <c r="CQ617" s="204"/>
      <c r="CR617" s="207"/>
      <c r="CS617" s="207"/>
      <c r="CT617" s="208"/>
      <c r="CU617" s="209"/>
      <c r="CV617" s="208"/>
      <c r="CW617" s="207"/>
      <c r="CX617" s="207"/>
      <c r="CY617" s="207"/>
    </row>
    <row r="618" spans="3:103">
      <c r="Z618" s="198"/>
      <c r="AA618" s="198"/>
      <c r="AB618" s="199"/>
      <c r="AC618" s="199"/>
      <c r="AD618" s="201"/>
      <c r="AE618" s="202"/>
      <c r="AF618" s="202"/>
      <c r="AG618" s="203"/>
      <c r="AH618" s="203"/>
      <c r="AI618" s="203"/>
      <c r="AJ618" s="203"/>
      <c r="AK618" s="203"/>
      <c r="AL618" s="203"/>
      <c r="AM618" s="203"/>
      <c r="AN618" s="203"/>
      <c r="AO618" s="203"/>
      <c r="AP618" s="203"/>
      <c r="AQ618" s="203"/>
      <c r="AR618" s="203"/>
      <c r="AS618" s="203"/>
      <c r="AT618" s="203"/>
      <c r="AU618" s="203"/>
      <c r="AV618" s="203"/>
      <c r="AW618" s="203"/>
      <c r="AX618" s="203"/>
      <c r="AY618" s="203"/>
      <c r="AZ618" s="203"/>
      <c r="BA618" s="203"/>
      <c r="BB618" s="204"/>
      <c r="BC618" s="204"/>
      <c r="BD618" s="204"/>
      <c r="BE618" s="204"/>
      <c r="BF618" s="204"/>
      <c r="BG618" s="204"/>
      <c r="BH618" s="204"/>
      <c r="BI618" s="204"/>
      <c r="BJ618" s="204"/>
      <c r="BK618" s="204"/>
      <c r="BL618" s="204"/>
      <c r="BM618" s="204"/>
      <c r="BN618" s="204"/>
      <c r="BO618" s="204"/>
      <c r="BP618" s="204"/>
      <c r="BQ618" s="204"/>
      <c r="BR618" s="204"/>
      <c r="BS618" s="204"/>
      <c r="BT618" s="204"/>
      <c r="BU618" s="204"/>
      <c r="BV618" s="205"/>
      <c r="BW618" s="205"/>
      <c r="BX618" s="205"/>
      <c r="BY618" s="204"/>
      <c r="BZ618" s="204"/>
      <c r="CA618" s="204"/>
      <c r="CB618" s="205"/>
      <c r="CC618" s="204"/>
      <c r="CD618" s="205"/>
      <c r="CE618" s="204"/>
      <c r="CF618" s="204"/>
      <c r="CG618" s="204"/>
      <c r="CH618" s="206"/>
      <c r="CI618" s="204"/>
      <c r="CJ618" s="204"/>
      <c r="CK618" s="204"/>
      <c r="CL618" s="204"/>
      <c r="CM618" s="204"/>
      <c r="CN618" s="206"/>
      <c r="CO618" s="204"/>
      <c r="CP618" s="204"/>
      <c r="CQ618" s="204"/>
      <c r="CR618" s="207"/>
      <c r="CS618" s="207"/>
      <c r="CT618" s="208"/>
      <c r="CU618" s="209"/>
      <c r="CV618" s="208"/>
      <c r="CW618" s="207"/>
      <c r="CX618" s="207"/>
      <c r="CY618" s="207"/>
    </row>
    <row r="619" spans="3:103">
      <c r="C619" s="192"/>
      <c r="D619" s="192"/>
      <c r="E619" s="192"/>
      <c r="F619" s="192"/>
      <c r="G619" s="193"/>
      <c r="H619" s="192"/>
      <c r="I619" s="192"/>
      <c r="J619" s="194"/>
      <c r="K619" s="195"/>
      <c r="L619" s="195"/>
      <c r="M619" s="196"/>
      <c r="N619" s="197"/>
      <c r="O619" s="196"/>
      <c r="P619" s="198"/>
      <c r="Q619" s="198"/>
      <c r="R619" s="199"/>
      <c r="S619" s="199"/>
      <c r="T619" s="198"/>
      <c r="U619" s="199"/>
      <c r="V619" s="199"/>
      <c r="W619" s="199"/>
      <c r="X619" s="198"/>
      <c r="Y619" s="200"/>
      <c r="Z619" s="198"/>
      <c r="AA619" s="198"/>
      <c r="AB619" s="199"/>
      <c r="AC619" s="199"/>
      <c r="AD619" s="201"/>
      <c r="AE619" s="202"/>
      <c r="AF619" s="202"/>
      <c r="AG619" s="203"/>
      <c r="AH619" s="203"/>
      <c r="AI619" s="203"/>
      <c r="AJ619" s="203"/>
      <c r="AK619" s="203"/>
      <c r="AL619" s="203"/>
      <c r="AM619" s="203"/>
      <c r="AN619" s="203"/>
      <c r="AO619" s="203"/>
      <c r="AP619" s="203"/>
      <c r="AQ619" s="203"/>
      <c r="AR619" s="203"/>
      <c r="AS619" s="203"/>
      <c r="AT619" s="203"/>
      <c r="AU619" s="203"/>
      <c r="AV619" s="203"/>
      <c r="AW619" s="203"/>
      <c r="AX619" s="203"/>
      <c r="AY619" s="203"/>
      <c r="AZ619" s="203"/>
      <c r="BA619" s="203"/>
      <c r="BB619" s="204"/>
      <c r="BC619" s="204"/>
      <c r="BD619" s="204"/>
      <c r="BE619" s="204"/>
      <c r="BF619" s="204"/>
      <c r="BG619" s="204"/>
      <c r="BH619" s="204"/>
      <c r="BI619" s="204"/>
      <c r="BJ619" s="204"/>
      <c r="BK619" s="204"/>
      <c r="BL619" s="204"/>
      <c r="BM619" s="204"/>
      <c r="BN619" s="204"/>
      <c r="BO619" s="204"/>
      <c r="BP619" s="204"/>
      <c r="BQ619" s="204"/>
      <c r="BR619" s="204"/>
      <c r="BS619" s="204"/>
      <c r="BT619" s="204"/>
      <c r="BU619" s="204"/>
      <c r="BV619" s="205"/>
      <c r="BW619" s="205"/>
      <c r="BX619" s="205"/>
      <c r="BY619" s="204"/>
      <c r="BZ619" s="204"/>
      <c r="CA619" s="204"/>
      <c r="CB619" s="205"/>
      <c r="CC619" s="204"/>
      <c r="CD619" s="205"/>
      <c r="CE619" s="204"/>
      <c r="CF619" s="204"/>
      <c r="CG619" s="204"/>
      <c r="CH619" s="206"/>
      <c r="CI619" s="204"/>
      <c r="CJ619" s="204"/>
      <c r="CK619" s="204"/>
      <c r="CL619" s="204"/>
      <c r="CM619" s="204"/>
      <c r="CN619" s="206"/>
      <c r="CO619" s="204"/>
      <c r="CP619" s="204"/>
      <c r="CQ619" s="204"/>
      <c r="CR619" s="207"/>
      <c r="CS619" s="207"/>
      <c r="CT619" s="208"/>
      <c r="CU619" s="209"/>
      <c r="CV619" s="208"/>
      <c r="CW619" s="207"/>
      <c r="CX619" s="207"/>
      <c r="CY619" s="207"/>
    </row>
    <row r="620" spans="3:103">
      <c r="D620" s="192"/>
      <c r="E620" s="192"/>
      <c r="F620" s="192"/>
      <c r="H620" s="192"/>
      <c r="I620" s="192"/>
      <c r="J620" s="194"/>
      <c r="K620" s="192"/>
      <c r="L620" s="195"/>
      <c r="M620" s="195"/>
      <c r="N620" s="197"/>
      <c r="O620" s="196"/>
      <c r="P620" s="196"/>
      <c r="Q620" s="198"/>
      <c r="R620" s="199"/>
      <c r="S620" s="199"/>
      <c r="T620" s="198"/>
      <c r="U620" s="199"/>
      <c r="V620" s="199"/>
      <c r="W620" s="199"/>
      <c r="X620" s="198"/>
      <c r="Y620" s="200"/>
      <c r="Z620" s="198"/>
      <c r="AA620" s="198"/>
      <c r="AB620" s="199"/>
      <c r="AC620" s="199"/>
      <c r="AD620" s="201"/>
      <c r="AE620" s="202"/>
      <c r="AF620" s="202"/>
      <c r="AG620" s="203"/>
      <c r="AH620" s="203"/>
      <c r="AI620" s="203"/>
      <c r="AJ620" s="203"/>
      <c r="AK620" s="203"/>
      <c r="AL620" s="203"/>
      <c r="AM620" s="203"/>
      <c r="AN620" s="203"/>
      <c r="AO620" s="203"/>
      <c r="AP620" s="203"/>
      <c r="AQ620" s="203"/>
      <c r="AR620" s="203"/>
      <c r="AS620" s="203"/>
      <c r="AT620" s="203"/>
      <c r="AU620" s="203"/>
      <c r="AV620" s="203"/>
      <c r="AW620" s="203"/>
      <c r="AX620" s="203"/>
      <c r="AY620" s="203"/>
      <c r="AZ620" s="203"/>
      <c r="BA620" s="203"/>
      <c r="BB620" s="204"/>
      <c r="BC620" s="204"/>
      <c r="BD620" s="204"/>
      <c r="BE620" s="204"/>
      <c r="BF620" s="204"/>
      <c r="BG620" s="204"/>
      <c r="BH620" s="204"/>
      <c r="BI620" s="204"/>
      <c r="BJ620" s="204"/>
      <c r="BK620" s="204"/>
      <c r="BL620" s="204"/>
      <c r="BM620" s="204"/>
      <c r="BN620" s="204"/>
      <c r="BO620" s="204"/>
      <c r="BP620" s="204"/>
      <c r="BQ620" s="204"/>
      <c r="BR620" s="204"/>
      <c r="BS620" s="204"/>
      <c r="BT620" s="204"/>
      <c r="BU620" s="204"/>
      <c r="BV620" s="205"/>
      <c r="BW620" s="205"/>
      <c r="BX620" s="205"/>
      <c r="BY620" s="204"/>
      <c r="BZ620" s="204"/>
      <c r="CA620" s="204"/>
      <c r="CB620" s="205"/>
      <c r="CC620" s="204"/>
      <c r="CD620" s="205"/>
      <c r="CE620" s="204"/>
      <c r="CF620" s="204"/>
      <c r="CG620" s="204"/>
      <c r="CH620" s="206"/>
      <c r="CI620" s="204"/>
      <c r="CJ620" s="204"/>
      <c r="CK620" s="204"/>
      <c r="CL620" s="204"/>
      <c r="CM620" s="204"/>
      <c r="CN620" s="206"/>
      <c r="CO620" s="204"/>
      <c r="CP620" s="204"/>
      <c r="CQ620" s="204"/>
      <c r="CR620" s="207"/>
      <c r="CS620" s="207"/>
      <c r="CT620" s="208"/>
      <c r="CU620" s="209"/>
      <c r="CV620" s="208"/>
      <c r="CW620" s="207"/>
      <c r="CX620" s="207"/>
      <c r="CY620" s="207"/>
    </row>
    <row r="621" spans="3:103">
      <c r="Z621" s="198"/>
      <c r="AA621" s="198"/>
      <c r="AB621" s="199"/>
      <c r="AC621" s="199"/>
      <c r="AD621" s="201"/>
      <c r="AE621" s="202"/>
      <c r="AF621" s="202"/>
      <c r="AG621" s="203"/>
      <c r="AH621" s="203"/>
      <c r="AI621" s="203"/>
      <c r="AJ621" s="203"/>
      <c r="AK621" s="203"/>
      <c r="AL621" s="203"/>
      <c r="AM621" s="203"/>
      <c r="AN621" s="203"/>
      <c r="AO621" s="203"/>
      <c r="AP621" s="203"/>
      <c r="AQ621" s="203"/>
      <c r="AR621" s="203"/>
      <c r="AS621" s="203"/>
      <c r="AT621" s="203"/>
      <c r="AU621" s="203"/>
      <c r="AV621" s="203"/>
      <c r="AW621" s="203"/>
      <c r="AX621" s="203"/>
      <c r="AY621" s="203"/>
      <c r="AZ621" s="203"/>
      <c r="BA621" s="203"/>
      <c r="BB621" s="204"/>
      <c r="BC621" s="204"/>
      <c r="BD621" s="204"/>
      <c r="BE621" s="204"/>
      <c r="BF621" s="204"/>
      <c r="BG621" s="204"/>
      <c r="BH621" s="204"/>
      <c r="BI621" s="204"/>
      <c r="BJ621" s="204"/>
      <c r="BK621" s="204"/>
      <c r="BL621" s="204"/>
      <c r="BM621" s="204"/>
      <c r="BN621" s="204"/>
      <c r="BO621" s="204"/>
      <c r="BP621" s="204"/>
      <c r="BQ621" s="204"/>
      <c r="BR621" s="204"/>
      <c r="BS621" s="204"/>
      <c r="BT621" s="204"/>
      <c r="BU621" s="204"/>
      <c r="BV621" s="205"/>
      <c r="BW621" s="205"/>
      <c r="BX621" s="205"/>
      <c r="BY621" s="204"/>
      <c r="BZ621" s="204"/>
      <c r="CA621" s="204"/>
      <c r="CB621" s="205"/>
      <c r="CC621" s="204"/>
      <c r="CD621" s="205"/>
      <c r="CE621" s="204"/>
      <c r="CF621" s="204"/>
      <c r="CG621" s="204"/>
      <c r="CH621" s="206"/>
      <c r="CI621" s="204"/>
      <c r="CJ621" s="204"/>
      <c r="CK621" s="204"/>
      <c r="CL621" s="204"/>
      <c r="CM621" s="204"/>
      <c r="CN621" s="206"/>
      <c r="CO621" s="204"/>
      <c r="CP621" s="204"/>
      <c r="CQ621" s="204"/>
      <c r="CR621" s="207"/>
      <c r="CS621" s="207"/>
      <c r="CT621" s="208"/>
      <c r="CU621" s="209"/>
      <c r="CV621" s="208"/>
      <c r="CW621" s="207"/>
      <c r="CX621" s="207"/>
      <c r="CY621" s="207"/>
    </row>
    <row r="622" spans="3:103">
      <c r="C622" s="192"/>
      <c r="D622" s="192"/>
      <c r="E622" s="192"/>
      <c r="F622" s="192"/>
      <c r="G622" s="193"/>
      <c r="H622" s="192"/>
      <c r="I622" s="192"/>
      <c r="J622" s="194"/>
      <c r="K622" s="195"/>
      <c r="L622" s="195"/>
      <c r="M622" s="196"/>
      <c r="N622" s="197"/>
      <c r="O622" s="196"/>
      <c r="P622" s="198"/>
      <c r="Q622" s="198"/>
      <c r="R622" s="199"/>
      <c r="S622" s="199"/>
      <c r="T622" s="198"/>
      <c r="U622" s="199"/>
      <c r="V622" s="199"/>
      <c r="W622" s="199"/>
      <c r="X622" s="198"/>
      <c r="Y622" s="200"/>
      <c r="Z622" s="198"/>
      <c r="AA622" s="198"/>
      <c r="AB622" s="199"/>
      <c r="AC622" s="199"/>
      <c r="AD622" s="201"/>
      <c r="AE622" s="202"/>
      <c r="AF622" s="202"/>
      <c r="AG622" s="203"/>
      <c r="AH622" s="203"/>
      <c r="AI622" s="203"/>
      <c r="AJ622" s="203"/>
      <c r="AK622" s="203"/>
      <c r="AL622" s="203"/>
      <c r="AM622" s="203"/>
      <c r="AN622" s="203"/>
      <c r="AO622" s="203"/>
      <c r="AP622" s="203"/>
      <c r="AQ622" s="203"/>
      <c r="AR622" s="203"/>
      <c r="AS622" s="203"/>
      <c r="AT622" s="203"/>
      <c r="AU622" s="203"/>
      <c r="AV622" s="203"/>
      <c r="AW622" s="203"/>
      <c r="AX622" s="203"/>
      <c r="AY622" s="203"/>
      <c r="AZ622" s="203"/>
      <c r="BA622" s="203"/>
      <c r="BB622" s="204"/>
      <c r="BC622" s="204"/>
      <c r="BD622" s="204"/>
      <c r="BE622" s="204"/>
      <c r="BF622" s="204"/>
      <c r="BG622" s="204"/>
      <c r="BH622" s="204"/>
      <c r="BI622" s="204"/>
      <c r="BJ622" s="204"/>
      <c r="BK622" s="204"/>
      <c r="BL622" s="204"/>
      <c r="BM622" s="204"/>
      <c r="BN622" s="204"/>
      <c r="BO622" s="204"/>
      <c r="BP622" s="204"/>
      <c r="BQ622" s="204"/>
      <c r="BR622" s="204"/>
      <c r="BS622" s="204"/>
      <c r="BT622" s="204"/>
      <c r="BU622" s="204"/>
      <c r="BV622" s="205"/>
      <c r="BW622" s="205"/>
      <c r="BX622" s="205"/>
      <c r="BY622" s="204"/>
      <c r="BZ622" s="204"/>
      <c r="CA622" s="204"/>
      <c r="CB622" s="205"/>
      <c r="CC622" s="204"/>
      <c r="CD622" s="205"/>
      <c r="CE622" s="204"/>
      <c r="CF622" s="204"/>
      <c r="CG622" s="204"/>
      <c r="CH622" s="206"/>
      <c r="CI622" s="204"/>
      <c r="CJ622" s="204"/>
      <c r="CK622" s="204"/>
      <c r="CL622" s="204"/>
      <c r="CM622" s="204"/>
      <c r="CN622" s="206"/>
      <c r="CO622" s="204"/>
      <c r="CP622" s="204"/>
      <c r="CQ622" s="204"/>
      <c r="CR622" s="207"/>
      <c r="CS622" s="207"/>
      <c r="CT622" s="208"/>
      <c r="CU622" s="209"/>
      <c r="CV622" s="208"/>
      <c r="CW622" s="207"/>
      <c r="CX622" s="207"/>
      <c r="CY622" s="207"/>
    </row>
    <row r="623" spans="3:103">
      <c r="D623" s="192"/>
      <c r="E623" s="192"/>
      <c r="F623" s="192"/>
      <c r="H623" s="192"/>
      <c r="I623" s="192"/>
      <c r="J623" s="194"/>
      <c r="K623" s="192"/>
      <c r="L623" s="195"/>
      <c r="M623" s="195"/>
      <c r="N623" s="197"/>
      <c r="O623" s="196"/>
      <c r="P623" s="196"/>
      <c r="Q623" s="198"/>
      <c r="R623" s="199"/>
      <c r="S623" s="199"/>
      <c r="T623" s="198"/>
      <c r="U623" s="199"/>
      <c r="V623" s="199"/>
      <c r="W623" s="199"/>
      <c r="X623" s="198"/>
      <c r="Y623" s="200"/>
      <c r="Z623" s="198"/>
      <c r="AA623" s="198"/>
      <c r="AB623" s="199"/>
      <c r="AC623" s="199"/>
      <c r="AD623" s="201"/>
      <c r="AE623" s="202"/>
      <c r="AF623" s="202"/>
      <c r="AG623" s="203"/>
      <c r="AH623" s="203"/>
      <c r="AI623" s="203"/>
      <c r="AJ623" s="203"/>
      <c r="AK623" s="203"/>
      <c r="AL623" s="203"/>
      <c r="AM623" s="203"/>
      <c r="AN623" s="203"/>
      <c r="AO623" s="203"/>
      <c r="AP623" s="203"/>
      <c r="AQ623" s="203"/>
      <c r="AR623" s="203"/>
      <c r="AS623" s="203"/>
      <c r="AT623" s="203"/>
      <c r="AU623" s="203"/>
      <c r="AV623" s="203"/>
      <c r="AW623" s="203"/>
      <c r="AX623" s="203"/>
      <c r="AY623" s="203"/>
      <c r="AZ623" s="203"/>
      <c r="BA623" s="203"/>
      <c r="BB623" s="204"/>
      <c r="BC623" s="204"/>
      <c r="BD623" s="204"/>
      <c r="BE623" s="204"/>
      <c r="BF623" s="204"/>
      <c r="BG623" s="204"/>
      <c r="BH623" s="204"/>
      <c r="BI623" s="204"/>
      <c r="BJ623" s="204"/>
      <c r="BK623" s="204"/>
      <c r="BL623" s="204"/>
      <c r="BM623" s="204"/>
      <c r="BN623" s="204"/>
      <c r="BO623" s="204"/>
      <c r="BP623" s="204"/>
      <c r="BQ623" s="204"/>
      <c r="BR623" s="204"/>
      <c r="BS623" s="204"/>
      <c r="BT623" s="204"/>
      <c r="BU623" s="204"/>
      <c r="BV623" s="205"/>
      <c r="BW623" s="205"/>
      <c r="BX623" s="205"/>
      <c r="BY623" s="204"/>
      <c r="BZ623" s="204"/>
      <c r="CA623" s="204"/>
      <c r="CB623" s="205"/>
      <c r="CC623" s="204"/>
      <c r="CD623" s="205"/>
      <c r="CE623" s="204"/>
      <c r="CF623" s="204"/>
      <c r="CG623" s="204"/>
      <c r="CH623" s="206"/>
      <c r="CI623" s="204"/>
      <c r="CJ623" s="204"/>
      <c r="CK623" s="204"/>
      <c r="CL623" s="204"/>
      <c r="CM623" s="204"/>
      <c r="CN623" s="206"/>
      <c r="CO623" s="204"/>
      <c r="CP623" s="204"/>
      <c r="CQ623" s="204"/>
      <c r="CR623" s="207"/>
      <c r="CS623" s="207"/>
      <c r="CT623" s="208"/>
      <c r="CU623" s="209"/>
      <c r="CV623" s="208"/>
      <c r="CW623" s="207"/>
      <c r="CX623" s="207"/>
      <c r="CY623" s="207"/>
    </row>
    <row r="624" spans="3:103">
      <c r="Z624" s="198"/>
      <c r="AA624" s="198"/>
      <c r="AB624" s="199"/>
      <c r="AC624" s="199"/>
      <c r="AD624" s="201"/>
      <c r="AE624" s="202"/>
      <c r="AF624" s="202"/>
      <c r="AG624" s="203"/>
      <c r="AH624" s="203"/>
      <c r="AI624" s="203"/>
      <c r="AJ624" s="203"/>
      <c r="AK624" s="203"/>
      <c r="AL624" s="203"/>
      <c r="AM624" s="203"/>
      <c r="AN624" s="203"/>
      <c r="AO624" s="203"/>
      <c r="AP624" s="203"/>
      <c r="AQ624" s="203"/>
      <c r="AR624" s="203"/>
      <c r="AS624" s="203"/>
      <c r="AT624" s="203"/>
      <c r="AU624" s="203"/>
      <c r="AV624" s="203"/>
      <c r="AW624" s="203"/>
      <c r="AX624" s="203"/>
      <c r="AY624" s="203"/>
      <c r="AZ624" s="203"/>
      <c r="BA624" s="203"/>
      <c r="BB624" s="204"/>
      <c r="BC624" s="204"/>
      <c r="BD624" s="204"/>
      <c r="BE624" s="204"/>
      <c r="BF624" s="204"/>
      <c r="BG624" s="204"/>
      <c r="BH624" s="204"/>
      <c r="BI624" s="204"/>
      <c r="BJ624" s="204"/>
      <c r="BK624" s="204"/>
      <c r="BL624" s="204"/>
      <c r="BM624" s="204"/>
      <c r="BN624" s="204"/>
      <c r="BO624" s="204"/>
      <c r="BP624" s="204"/>
      <c r="BQ624" s="204"/>
      <c r="BR624" s="204"/>
      <c r="BS624" s="204"/>
      <c r="BT624" s="204"/>
      <c r="BU624" s="204"/>
      <c r="BV624" s="205"/>
      <c r="BW624" s="205"/>
      <c r="BX624" s="205"/>
      <c r="BY624" s="204"/>
      <c r="BZ624" s="204"/>
      <c r="CA624" s="204"/>
      <c r="CB624" s="205"/>
      <c r="CC624" s="204"/>
      <c r="CD624" s="205"/>
      <c r="CE624" s="204"/>
      <c r="CF624" s="204"/>
      <c r="CG624" s="204"/>
      <c r="CH624" s="206"/>
      <c r="CI624" s="204"/>
      <c r="CJ624" s="204"/>
      <c r="CK624" s="204"/>
      <c r="CL624" s="204"/>
      <c r="CM624" s="204"/>
      <c r="CN624" s="206"/>
      <c r="CO624" s="204"/>
      <c r="CP624" s="204"/>
      <c r="CQ624" s="204"/>
      <c r="CR624" s="207"/>
      <c r="CS624" s="207"/>
      <c r="CT624" s="208"/>
      <c r="CU624" s="209"/>
      <c r="CV624" s="208"/>
      <c r="CW624" s="207"/>
      <c r="CX624" s="207"/>
      <c r="CY624" s="207"/>
    </row>
    <row r="625" spans="3:103">
      <c r="Z625" s="198"/>
      <c r="AA625" s="198"/>
      <c r="AB625" s="199"/>
      <c r="AC625" s="199"/>
      <c r="AD625" s="201"/>
      <c r="AE625" s="202"/>
      <c r="AF625" s="202"/>
      <c r="AG625" s="203"/>
      <c r="AH625" s="203"/>
      <c r="AI625" s="203"/>
      <c r="AJ625" s="203"/>
      <c r="AK625" s="203"/>
      <c r="AL625" s="203"/>
      <c r="AM625" s="203"/>
      <c r="AN625" s="203"/>
      <c r="AO625" s="203"/>
      <c r="AP625" s="203"/>
      <c r="AQ625" s="203"/>
      <c r="AR625" s="203"/>
      <c r="AS625" s="203"/>
      <c r="AT625" s="203"/>
      <c r="AU625" s="203"/>
      <c r="AV625" s="203"/>
      <c r="AW625" s="203"/>
      <c r="AX625" s="203"/>
      <c r="AY625" s="203"/>
      <c r="AZ625" s="203"/>
      <c r="BA625" s="203"/>
      <c r="BB625" s="204"/>
      <c r="BC625" s="204"/>
      <c r="BD625" s="204"/>
      <c r="BE625" s="204"/>
      <c r="BF625" s="204"/>
      <c r="BG625" s="204"/>
      <c r="BH625" s="204"/>
      <c r="BI625" s="204"/>
      <c r="BJ625" s="204"/>
      <c r="BK625" s="204"/>
      <c r="BL625" s="204"/>
      <c r="BM625" s="204"/>
      <c r="BN625" s="204"/>
      <c r="BO625" s="204"/>
      <c r="BP625" s="204"/>
      <c r="BQ625" s="204"/>
      <c r="BR625" s="204"/>
      <c r="BS625" s="204"/>
      <c r="BT625" s="204"/>
      <c r="BU625" s="204"/>
      <c r="BV625" s="205"/>
      <c r="BW625" s="205"/>
      <c r="BX625" s="205"/>
      <c r="BY625" s="204"/>
      <c r="BZ625" s="204"/>
      <c r="CA625" s="204"/>
      <c r="CB625" s="205"/>
      <c r="CC625" s="204"/>
      <c r="CD625" s="205"/>
      <c r="CE625" s="204"/>
      <c r="CF625" s="204"/>
      <c r="CG625" s="204"/>
      <c r="CH625" s="206"/>
      <c r="CI625" s="204"/>
      <c r="CJ625" s="204"/>
      <c r="CK625" s="204"/>
      <c r="CL625" s="204"/>
      <c r="CM625" s="204"/>
      <c r="CN625" s="206"/>
      <c r="CO625" s="204"/>
      <c r="CP625" s="204"/>
      <c r="CQ625" s="204"/>
      <c r="CR625" s="207"/>
      <c r="CS625" s="207"/>
      <c r="CT625" s="208"/>
      <c r="CU625" s="209"/>
      <c r="CV625" s="208"/>
      <c r="CW625" s="207"/>
      <c r="CX625" s="207"/>
      <c r="CY625" s="207"/>
    </row>
    <row r="626" spans="3:103">
      <c r="Z626" s="198"/>
      <c r="AA626" s="198"/>
      <c r="AB626" s="199"/>
      <c r="AC626" s="199"/>
      <c r="AD626" s="201"/>
      <c r="AE626" s="202"/>
      <c r="AF626" s="202"/>
      <c r="AG626" s="203"/>
      <c r="AH626" s="203"/>
      <c r="AI626" s="203"/>
      <c r="AJ626" s="203"/>
      <c r="AK626" s="203"/>
      <c r="AL626" s="203"/>
      <c r="AM626" s="203"/>
      <c r="AN626" s="203"/>
      <c r="AO626" s="203"/>
      <c r="AP626" s="203"/>
      <c r="AQ626" s="203"/>
      <c r="AR626" s="203"/>
      <c r="AS626" s="203"/>
      <c r="AT626" s="203"/>
      <c r="AU626" s="203"/>
      <c r="AV626" s="203"/>
      <c r="AW626" s="203"/>
      <c r="AX626" s="203"/>
      <c r="AY626" s="203"/>
      <c r="AZ626" s="203"/>
      <c r="BA626" s="203"/>
      <c r="BB626" s="204"/>
      <c r="BC626" s="204"/>
      <c r="BD626" s="204"/>
      <c r="BE626" s="204"/>
      <c r="BF626" s="204"/>
      <c r="BG626" s="204"/>
      <c r="BH626" s="204"/>
      <c r="BI626" s="204"/>
      <c r="BJ626" s="204"/>
      <c r="BK626" s="204"/>
      <c r="BL626" s="204"/>
      <c r="BM626" s="204"/>
      <c r="BN626" s="204"/>
      <c r="BO626" s="204"/>
      <c r="BP626" s="204"/>
      <c r="BQ626" s="204"/>
      <c r="BR626" s="204"/>
      <c r="BS626" s="204"/>
      <c r="BT626" s="204"/>
      <c r="BU626" s="204"/>
      <c r="BV626" s="205"/>
      <c r="BW626" s="205"/>
      <c r="BX626" s="205"/>
      <c r="BY626" s="204"/>
      <c r="BZ626" s="204"/>
      <c r="CA626" s="204"/>
      <c r="CB626" s="205"/>
      <c r="CC626" s="204"/>
      <c r="CD626" s="205"/>
      <c r="CE626" s="204"/>
      <c r="CF626" s="204"/>
      <c r="CG626" s="204"/>
      <c r="CH626" s="206"/>
      <c r="CI626" s="204"/>
      <c r="CJ626" s="204"/>
      <c r="CK626" s="204"/>
      <c r="CL626" s="204"/>
      <c r="CM626" s="204"/>
      <c r="CN626" s="206"/>
      <c r="CO626" s="204"/>
      <c r="CP626" s="204"/>
      <c r="CQ626" s="204"/>
      <c r="CR626" s="207"/>
      <c r="CS626" s="207"/>
      <c r="CT626" s="208"/>
      <c r="CU626" s="209"/>
      <c r="CV626" s="208"/>
      <c r="CW626" s="207"/>
      <c r="CX626" s="207"/>
      <c r="CY626" s="207"/>
    </row>
    <row r="627" spans="3:103">
      <c r="Z627" s="198"/>
      <c r="AA627" s="198"/>
      <c r="AB627" s="199"/>
      <c r="AC627" s="199"/>
      <c r="AD627" s="201"/>
      <c r="AE627" s="202"/>
      <c r="AF627" s="202"/>
      <c r="AG627" s="203"/>
      <c r="AH627" s="203"/>
      <c r="AI627" s="203"/>
      <c r="AJ627" s="203"/>
      <c r="AK627" s="203"/>
      <c r="AL627" s="203"/>
      <c r="AM627" s="203"/>
      <c r="AN627" s="203"/>
      <c r="AO627" s="203"/>
      <c r="AP627" s="203"/>
      <c r="AQ627" s="203"/>
      <c r="AR627" s="203"/>
      <c r="AS627" s="203"/>
      <c r="AT627" s="203"/>
      <c r="AU627" s="203"/>
      <c r="AV627" s="203"/>
      <c r="AW627" s="203"/>
      <c r="AX627" s="203"/>
      <c r="AY627" s="203"/>
      <c r="AZ627" s="203"/>
      <c r="BA627" s="203"/>
      <c r="BB627" s="204"/>
      <c r="BC627" s="204"/>
      <c r="BD627" s="204"/>
      <c r="BE627" s="204"/>
      <c r="BF627" s="204"/>
      <c r="BG627" s="204"/>
      <c r="BH627" s="204"/>
      <c r="BI627" s="204"/>
      <c r="BJ627" s="204"/>
      <c r="BK627" s="204"/>
      <c r="BL627" s="204"/>
      <c r="BM627" s="204"/>
      <c r="BN627" s="204"/>
      <c r="BO627" s="204"/>
      <c r="BP627" s="204"/>
      <c r="BQ627" s="204"/>
      <c r="BR627" s="204"/>
      <c r="BS627" s="204"/>
      <c r="BT627" s="204"/>
      <c r="BU627" s="204"/>
      <c r="BV627" s="205"/>
      <c r="BW627" s="205"/>
      <c r="BX627" s="205"/>
      <c r="BY627" s="204"/>
      <c r="BZ627" s="204"/>
      <c r="CA627" s="204"/>
      <c r="CB627" s="205"/>
      <c r="CC627" s="204"/>
      <c r="CD627" s="205"/>
      <c r="CE627" s="204"/>
      <c r="CF627" s="204"/>
      <c r="CG627" s="204"/>
      <c r="CH627" s="206"/>
      <c r="CI627" s="204"/>
      <c r="CJ627" s="204"/>
      <c r="CK627" s="204"/>
      <c r="CL627" s="204"/>
      <c r="CM627" s="204"/>
      <c r="CN627" s="206"/>
      <c r="CO627" s="204"/>
      <c r="CP627" s="204"/>
      <c r="CQ627" s="204"/>
      <c r="CR627" s="207"/>
      <c r="CS627" s="207"/>
      <c r="CT627" s="208"/>
      <c r="CU627" s="209"/>
      <c r="CV627" s="208"/>
      <c r="CW627" s="207"/>
      <c r="CX627" s="207"/>
      <c r="CY627" s="207"/>
    </row>
    <row r="628" spans="3:103">
      <c r="C628" s="192"/>
      <c r="D628" s="192"/>
      <c r="E628" s="192"/>
      <c r="F628" s="192"/>
      <c r="G628" s="193"/>
      <c r="H628" s="192"/>
      <c r="I628" s="192"/>
      <c r="J628" s="194"/>
      <c r="K628" s="195"/>
      <c r="L628" s="195"/>
      <c r="M628" s="196"/>
      <c r="N628" s="197"/>
      <c r="O628" s="196"/>
      <c r="P628" s="198"/>
      <c r="Q628" s="198"/>
      <c r="R628" s="199"/>
      <c r="S628" s="199"/>
      <c r="T628" s="198"/>
      <c r="U628" s="199"/>
      <c r="V628" s="199"/>
      <c r="W628" s="199"/>
      <c r="X628" s="198"/>
      <c r="Y628" s="200"/>
      <c r="Z628" s="198"/>
      <c r="AA628" s="198"/>
      <c r="AB628" s="199"/>
      <c r="AC628" s="199"/>
      <c r="AD628" s="201"/>
      <c r="AE628" s="202"/>
      <c r="AF628" s="202"/>
      <c r="AG628" s="203"/>
      <c r="AH628" s="203"/>
      <c r="AI628" s="203"/>
      <c r="AJ628" s="203"/>
      <c r="AK628" s="203"/>
      <c r="AL628" s="203"/>
      <c r="AM628" s="203"/>
      <c r="AN628" s="203"/>
      <c r="AO628" s="203"/>
      <c r="AP628" s="203"/>
      <c r="AQ628" s="203"/>
      <c r="AR628" s="203"/>
      <c r="AS628" s="203"/>
      <c r="AT628" s="203"/>
      <c r="AU628" s="203"/>
      <c r="AV628" s="203"/>
      <c r="AW628" s="203"/>
      <c r="AX628" s="203"/>
      <c r="AY628" s="203"/>
      <c r="AZ628" s="203"/>
      <c r="BA628" s="203"/>
      <c r="BB628" s="204"/>
      <c r="BC628" s="204"/>
      <c r="BD628" s="204"/>
      <c r="BE628" s="204"/>
      <c r="BF628" s="204"/>
      <c r="BG628" s="204"/>
      <c r="BH628" s="204"/>
      <c r="BI628" s="204"/>
      <c r="BJ628" s="204"/>
      <c r="BK628" s="204"/>
      <c r="BL628" s="204"/>
      <c r="BM628" s="204"/>
      <c r="BN628" s="204"/>
      <c r="BO628" s="204"/>
      <c r="BP628" s="204"/>
      <c r="BQ628" s="204"/>
      <c r="BR628" s="204"/>
      <c r="BS628" s="204"/>
      <c r="BT628" s="204"/>
      <c r="BU628" s="204"/>
      <c r="BV628" s="205"/>
      <c r="BW628" s="205"/>
      <c r="BX628" s="205"/>
      <c r="BY628" s="204"/>
      <c r="BZ628" s="204"/>
      <c r="CA628" s="204"/>
      <c r="CB628" s="205"/>
      <c r="CC628" s="204"/>
      <c r="CD628" s="205"/>
      <c r="CE628" s="204"/>
      <c r="CF628" s="204"/>
      <c r="CG628" s="204"/>
      <c r="CH628" s="206"/>
      <c r="CI628" s="204"/>
      <c r="CJ628" s="204"/>
      <c r="CK628" s="204"/>
      <c r="CL628" s="204"/>
      <c r="CM628" s="204"/>
      <c r="CN628" s="206"/>
      <c r="CO628" s="204"/>
      <c r="CP628" s="204"/>
      <c r="CQ628" s="204"/>
      <c r="CR628" s="207"/>
      <c r="CS628" s="207"/>
      <c r="CT628" s="208"/>
      <c r="CU628" s="209"/>
      <c r="CV628" s="208"/>
      <c r="CW628" s="207"/>
      <c r="CX628" s="207"/>
      <c r="CY628" s="207"/>
    </row>
    <row r="629" spans="3:103">
      <c r="D629" s="192"/>
      <c r="E629" s="192"/>
      <c r="F629" s="192"/>
      <c r="H629" s="192"/>
      <c r="I629" s="192"/>
      <c r="J629" s="194"/>
      <c r="K629" s="192"/>
      <c r="L629" s="195"/>
      <c r="M629" s="195"/>
      <c r="N629" s="197"/>
      <c r="O629" s="196"/>
      <c r="P629" s="196"/>
      <c r="Q629" s="198"/>
      <c r="R629" s="199"/>
      <c r="S629" s="199"/>
      <c r="T629" s="198"/>
      <c r="U629" s="199"/>
      <c r="V629" s="199"/>
      <c r="W629" s="199"/>
      <c r="X629" s="198"/>
      <c r="Y629" s="200"/>
      <c r="Z629" s="198"/>
      <c r="AA629" s="198"/>
      <c r="AB629" s="199"/>
      <c r="AC629" s="199"/>
      <c r="AD629" s="201"/>
      <c r="AE629" s="202"/>
      <c r="AF629" s="202"/>
      <c r="AG629" s="203"/>
      <c r="AH629" s="203"/>
      <c r="AI629" s="203"/>
      <c r="AJ629" s="203"/>
      <c r="AK629" s="203"/>
      <c r="AL629" s="203"/>
      <c r="AM629" s="203"/>
      <c r="AN629" s="203"/>
      <c r="AO629" s="203"/>
      <c r="AP629" s="203"/>
      <c r="AQ629" s="203"/>
      <c r="AR629" s="203"/>
      <c r="AS629" s="203"/>
      <c r="AT629" s="203"/>
      <c r="AU629" s="203"/>
      <c r="AV629" s="203"/>
      <c r="AW629" s="203"/>
      <c r="AX629" s="203"/>
      <c r="AY629" s="203"/>
      <c r="AZ629" s="203"/>
      <c r="BA629" s="203"/>
      <c r="BB629" s="204"/>
      <c r="BC629" s="204"/>
      <c r="BD629" s="204"/>
      <c r="BE629" s="204"/>
      <c r="BF629" s="204"/>
      <c r="BG629" s="204"/>
      <c r="BH629" s="204"/>
      <c r="BI629" s="204"/>
      <c r="BJ629" s="204"/>
      <c r="BK629" s="204"/>
      <c r="BL629" s="204"/>
      <c r="BM629" s="204"/>
      <c r="BN629" s="204"/>
      <c r="BO629" s="204"/>
      <c r="BP629" s="204"/>
      <c r="BQ629" s="204"/>
      <c r="BR629" s="204"/>
      <c r="BS629" s="204"/>
      <c r="BT629" s="204"/>
      <c r="BU629" s="204"/>
      <c r="BV629" s="205"/>
      <c r="BW629" s="205"/>
      <c r="BX629" s="205"/>
      <c r="BY629" s="204"/>
      <c r="BZ629" s="204"/>
      <c r="CA629" s="204"/>
      <c r="CB629" s="205"/>
      <c r="CC629" s="204"/>
      <c r="CD629" s="205"/>
      <c r="CE629" s="204"/>
      <c r="CF629" s="204"/>
      <c r="CG629" s="204"/>
      <c r="CH629" s="206"/>
      <c r="CI629" s="204"/>
      <c r="CJ629" s="204"/>
      <c r="CK629" s="204"/>
      <c r="CL629" s="204"/>
      <c r="CM629" s="204"/>
      <c r="CN629" s="206"/>
      <c r="CO629" s="204"/>
      <c r="CP629" s="204"/>
      <c r="CQ629" s="204"/>
      <c r="CR629" s="207"/>
      <c r="CS629" s="207"/>
      <c r="CT629" s="208"/>
      <c r="CU629" s="209"/>
      <c r="CV629" s="208"/>
      <c r="CW629" s="207"/>
      <c r="CX629" s="207"/>
      <c r="CY629" s="207"/>
    </row>
    <row r="630" spans="3:103">
      <c r="Z630" s="198"/>
      <c r="AA630" s="198"/>
      <c r="AB630" s="199"/>
      <c r="AC630" s="199"/>
      <c r="AD630" s="201"/>
      <c r="AE630" s="202"/>
      <c r="AF630" s="202"/>
      <c r="AG630" s="203"/>
      <c r="AH630" s="203"/>
      <c r="AI630" s="203"/>
      <c r="AJ630" s="203"/>
      <c r="AK630" s="203"/>
      <c r="AL630" s="203"/>
      <c r="AM630" s="203"/>
      <c r="AN630" s="203"/>
      <c r="AO630" s="203"/>
      <c r="AP630" s="203"/>
      <c r="AQ630" s="203"/>
      <c r="AR630" s="203"/>
      <c r="AS630" s="203"/>
      <c r="AT630" s="203"/>
      <c r="AU630" s="203"/>
      <c r="AV630" s="203"/>
      <c r="AW630" s="203"/>
      <c r="AX630" s="203"/>
      <c r="AY630" s="203"/>
      <c r="AZ630" s="203"/>
      <c r="BA630" s="203"/>
      <c r="BB630" s="204"/>
      <c r="BC630" s="204"/>
      <c r="BD630" s="204"/>
      <c r="BE630" s="204"/>
      <c r="BF630" s="204"/>
      <c r="BG630" s="204"/>
      <c r="BH630" s="204"/>
      <c r="BI630" s="204"/>
      <c r="BJ630" s="204"/>
      <c r="BK630" s="204"/>
      <c r="BL630" s="204"/>
      <c r="BM630" s="204"/>
      <c r="BN630" s="204"/>
      <c r="BO630" s="204"/>
      <c r="BP630" s="204"/>
      <c r="BQ630" s="204"/>
      <c r="BR630" s="204"/>
      <c r="BS630" s="204"/>
      <c r="BT630" s="204"/>
      <c r="BU630" s="204"/>
      <c r="BV630" s="205"/>
      <c r="BW630" s="205"/>
      <c r="BX630" s="205"/>
      <c r="BY630" s="204"/>
      <c r="BZ630" s="204"/>
      <c r="CA630" s="204"/>
      <c r="CB630" s="205"/>
      <c r="CC630" s="204"/>
      <c r="CD630" s="205"/>
      <c r="CE630" s="204"/>
      <c r="CF630" s="204"/>
      <c r="CG630" s="204"/>
      <c r="CH630" s="206"/>
      <c r="CI630" s="204"/>
      <c r="CJ630" s="204"/>
      <c r="CK630" s="204"/>
      <c r="CL630" s="204"/>
      <c r="CM630" s="204"/>
      <c r="CN630" s="206"/>
      <c r="CO630" s="204"/>
      <c r="CP630" s="204"/>
      <c r="CQ630" s="204"/>
      <c r="CR630" s="207"/>
      <c r="CS630" s="207"/>
      <c r="CT630" s="208"/>
      <c r="CU630" s="209"/>
      <c r="CV630" s="208"/>
      <c r="CW630" s="207"/>
      <c r="CX630" s="207"/>
      <c r="CY630" s="207"/>
    </row>
    <row r="631" spans="3:103">
      <c r="C631" s="192"/>
      <c r="D631" s="192"/>
      <c r="E631" s="192"/>
      <c r="F631" s="192"/>
      <c r="G631" s="193"/>
      <c r="H631" s="192"/>
      <c r="I631" s="192"/>
      <c r="J631" s="194"/>
      <c r="K631" s="195"/>
      <c r="L631" s="195"/>
      <c r="M631" s="196"/>
      <c r="N631" s="197"/>
      <c r="O631" s="196"/>
      <c r="P631" s="198"/>
      <c r="Q631" s="198"/>
      <c r="R631" s="199"/>
      <c r="S631" s="199"/>
      <c r="T631" s="198"/>
      <c r="U631" s="199"/>
      <c r="V631" s="199"/>
      <c r="W631" s="199"/>
      <c r="X631" s="198"/>
      <c r="Y631" s="200"/>
      <c r="Z631" s="198"/>
      <c r="AA631" s="198"/>
      <c r="AB631" s="199"/>
      <c r="AC631" s="199"/>
      <c r="AD631" s="201"/>
      <c r="AE631" s="202"/>
      <c r="AF631" s="202"/>
      <c r="AG631" s="203"/>
      <c r="AH631" s="203"/>
      <c r="AI631" s="203"/>
      <c r="AJ631" s="203"/>
      <c r="AK631" s="203"/>
      <c r="AL631" s="203"/>
      <c r="AM631" s="203"/>
      <c r="AN631" s="203"/>
      <c r="AO631" s="203"/>
      <c r="AP631" s="203"/>
      <c r="AQ631" s="203"/>
      <c r="AR631" s="203"/>
      <c r="AS631" s="203"/>
      <c r="AT631" s="203"/>
      <c r="AU631" s="203"/>
      <c r="AV631" s="203"/>
      <c r="AW631" s="203"/>
      <c r="AX631" s="203"/>
      <c r="AY631" s="203"/>
      <c r="AZ631" s="203"/>
      <c r="BA631" s="203"/>
      <c r="BB631" s="204"/>
      <c r="BC631" s="204"/>
      <c r="BD631" s="204"/>
      <c r="BE631" s="204"/>
      <c r="BF631" s="204"/>
      <c r="BG631" s="204"/>
      <c r="BH631" s="204"/>
      <c r="BI631" s="204"/>
      <c r="BJ631" s="204"/>
      <c r="BK631" s="204"/>
      <c r="BL631" s="204"/>
      <c r="BM631" s="204"/>
      <c r="BN631" s="204"/>
      <c r="BO631" s="204"/>
      <c r="BP631" s="204"/>
      <c r="BQ631" s="204"/>
      <c r="BR631" s="204"/>
      <c r="BS631" s="204"/>
      <c r="BT631" s="204"/>
      <c r="BU631" s="204"/>
      <c r="BV631" s="205"/>
      <c r="BW631" s="205"/>
      <c r="BX631" s="205"/>
      <c r="BY631" s="204"/>
      <c r="BZ631" s="204"/>
      <c r="CA631" s="204"/>
      <c r="CB631" s="205"/>
      <c r="CC631" s="204"/>
      <c r="CD631" s="205"/>
      <c r="CE631" s="204"/>
      <c r="CF631" s="204"/>
      <c r="CG631" s="204"/>
      <c r="CH631" s="206"/>
      <c r="CI631" s="204"/>
      <c r="CJ631" s="204"/>
      <c r="CK631" s="204"/>
      <c r="CL631" s="204"/>
      <c r="CM631" s="204"/>
      <c r="CN631" s="206"/>
      <c r="CO631" s="204"/>
      <c r="CP631" s="204"/>
      <c r="CQ631" s="204"/>
      <c r="CR631" s="207"/>
      <c r="CS631" s="207"/>
      <c r="CT631" s="208"/>
      <c r="CU631" s="209"/>
      <c r="CV631" s="208"/>
      <c r="CW631" s="207"/>
      <c r="CX631" s="207"/>
      <c r="CY631" s="207"/>
    </row>
    <row r="632" spans="3:103">
      <c r="D632" s="192"/>
      <c r="E632" s="192"/>
      <c r="F632" s="192"/>
      <c r="H632" s="192"/>
      <c r="I632" s="192"/>
      <c r="J632" s="194"/>
      <c r="K632" s="192"/>
      <c r="L632" s="195"/>
      <c r="M632" s="195"/>
      <c r="N632" s="197"/>
      <c r="O632" s="196"/>
      <c r="P632" s="196"/>
      <c r="Q632" s="198"/>
      <c r="R632" s="199"/>
      <c r="S632" s="199"/>
      <c r="T632" s="198"/>
      <c r="U632" s="199"/>
      <c r="V632" s="199"/>
      <c r="W632" s="199"/>
      <c r="X632" s="198"/>
      <c r="Y632" s="200"/>
      <c r="Z632" s="198"/>
      <c r="AA632" s="198"/>
      <c r="AB632" s="199"/>
      <c r="AC632" s="199"/>
      <c r="AD632" s="201"/>
      <c r="AE632" s="202"/>
      <c r="AF632" s="202"/>
      <c r="AG632" s="203"/>
      <c r="AH632" s="203"/>
      <c r="AI632" s="203"/>
      <c r="AJ632" s="203"/>
      <c r="AK632" s="203"/>
      <c r="AL632" s="203"/>
      <c r="AM632" s="203"/>
      <c r="AN632" s="203"/>
      <c r="AO632" s="203"/>
      <c r="AP632" s="203"/>
      <c r="AQ632" s="203"/>
      <c r="AR632" s="203"/>
      <c r="AS632" s="203"/>
      <c r="AT632" s="203"/>
      <c r="AU632" s="203"/>
      <c r="AV632" s="203"/>
      <c r="AW632" s="203"/>
      <c r="AX632" s="203"/>
      <c r="AY632" s="203"/>
      <c r="AZ632" s="203"/>
      <c r="BA632" s="203"/>
      <c r="BB632" s="204"/>
      <c r="BC632" s="204"/>
      <c r="BD632" s="204"/>
      <c r="BE632" s="204"/>
      <c r="BF632" s="204"/>
      <c r="BG632" s="204"/>
      <c r="BH632" s="204"/>
      <c r="BI632" s="204"/>
      <c r="BJ632" s="204"/>
      <c r="BK632" s="204"/>
      <c r="BL632" s="204"/>
      <c r="BM632" s="204"/>
      <c r="BN632" s="204"/>
      <c r="BO632" s="204"/>
      <c r="BP632" s="204"/>
      <c r="BQ632" s="204"/>
      <c r="BR632" s="204"/>
      <c r="BS632" s="204"/>
      <c r="BT632" s="204"/>
      <c r="BU632" s="204"/>
      <c r="BV632" s="205"/>
      <c r="BW632" s="205"/>
      <c r="BX632" s="205"/>
      <c r="BY632" s="204"/>
      <c r="BZ632" s="204"/>
      <c r="CA632" s="204"/>
      <c r="CB632" s="205"/>
      <c r="CC632" s="204"/>
      <c r="CD632" s="205"/>
      <c r="CE632" s="204"/>
      <c r="CF632" s="204"/>
      <c r="CG632" s="204"/>
      <c r="CH632" s="206"/>
      <c r="CI632" s="204"/>
      <c r="CJ632" s="204"/>
      <c r="CK632" s="204"/>
      <c r="CL632" s="204"/>
      <c r="CM632" s="204"/>
      <c r="CN632" s="206"/>
      <c r="CO632" s="204"/>
      <c r="CP632" s="204"/>
      <c r="CQ632" s="204"/>
      <c r="CR632" s="207"/>
      <c r="CS632" s="207"/>
      <c r="CT632" s="208"/>
      <c r="CU632" s="209"/>
      <c r="CV632" s="208"/>
      <c r="CW632" s="207"/>
      <c r="CX632" s="207"/>
      <c r="CY632" s="207"/>
    </row>
    <row r="633" spans="3:103">
      <c r="Z633" s="198"/>
      <c r="AA633" s="198"/>
      <c r="AB633" s="199"/>
      <c r="AC633" s="199"/>
      <c r="AD633" s="201"/>
      <c r="AE633" s="202"/>
      <c r="AF633" s="202"/>
      <c r="AG633" s="203"/>
      <c r="AH633" s="203"/>
      <c r="AI633" s="203"/>
      <c r="AJ633" s="203"/>
      <c r="AK633" s="203"/>
      <c r="AL633" s="203"/>
      <c r="AM633" s="203"/>
      <c r="AN633" s="203"/>
      <c r="AO633" s="203"/>
      <c r="AP633" s="203"/>
      <c r="AQ633" s="203"/>
      <c r="AR633" s="203"/>
      <c r="AS633" s="203"/>
      <c r="AT633" s="203"/>
      <c r="AU633" s="203"/>
      <c r="AV633" s="203"/>
      <c r="AW633" s="203"/>
      <c r="AX633" s="203"/>
      <c r="AY633" s="203"/>
      <c r="AZ633" s="203"/>
      <c r="BA633" s="203"/>
      <c r="BB633" s="204"/>
      <c r="BC633" s="204"/>
      <c r="BD633" s="204"/>
      <c r="BE633" s="204"/>
      <c r="BF633" s="204"/>
      <c r="BG633" s="204"/>
      <c r="BH633" s="204"/>
      <c r="BI633" s="204"/>
      <c r="BJ633" s="204"/>
      <c r="BK633" s="204"/>
      <c r="BL633" s="204"/>
      <c r="BM633" s="204"/>
      <c r="BN633" s="204"/>
      <c r="BO633" s="204"/>
      <c r="BP633" s="204"/>
      <c r="BQ633" s="204"/>
      <c r="BR633" s="204"/>
      <c r="BS633" s="204"/>
      <c r="BT633" s="204"/>
      <c r="BU633" s="204"/>
      <c r="BV633" s="205"/>
      <c r="BW633" s="205"/>
      <c r="BX633" s="205"/>
      <c r="BY633" s="204"/>
      <c r="BZ633" s="204"/>
      <c r="CA633" s="204"/>
      <c r="CB633" s="205"/>
      <c r="CC633" s="204"/>
      <c r="CD633" s="205"/>
      <c r="CE633" s="204"/>
      <c r="CF633" s="204"/>
      <c r="CG633" s="204"/>
      <c r="CH633" s="206"/>
      <c r="CI633" s="204"/>
      <c r="CJ633" s="204"/>
      <c r="CK633" s="204"/>
      <c r="CL633" s="204"/>
      <c r="CM633" s="204"/>
      <c r="CN633" s="206"/>
      <c r="CO633" s="204"/>
      <c r="CP633" s="204"/>
      <c r="CQ633" s="204"/>
      <c r="CR633" s="207"/>
      <c r="CS633" s="207"/>
      <c r="CT633" s="208"/>
      <c r="CU633" s="209"/>
      <c r="CV633" s="208"/>
      <c r="CW633" s="207"/>
      <c r="CX633" s="207"/>
      <c r="CY633" s="207"/>
    </row>
    <row r="634" spans="3:103">
      <c r="Z634" s="198"/>
      <c r="AA634" s="198"/>
      <c r="AB634" s="199"/>
      <c r="AC634" s="199"/>
      <c r="AD634" s="201"/>
      <c r="AE634" s="202"/>
      <c r="AF634" s="202"/>
      <c r="AG634" s="203"/>
      <c r="AH634" s="203"/>
      <c r="AI634" s="203"/>
      <c r="AJ634" s="203"/>
      <c r="AK634" s="203"/>
      <c r="AL634" s="203"/>
      <c r="AM634" s="203"/>
      <c r="AN634" s="203"/>
      <c r="AO634" s="203"/>
      <c r="AP634" s="203"/>
      <c r="AQ634" s="203"/>
      <c r="AR634" s="203"/>
      <c r="AS634" s="203"/>
      <c r="AT634" s="203"/>
      <c r="AU634" s="203"/>
      <c r="AV634" s="203"/>
      <c r="AW634" s="203"/>
      <c r="AX634" s="203"/>
      <c r="AY634" s="203"/>
      <c r="AZ634" s="203"/>
      <c r="BA634" s="203"/>
      <c r="BB634" s="204"/>
      <c r="BC634" s="204"/>
      <c r="BD634" s="204"/>
      <c r="BE634" s="204"/>
      <c r="BF634" s="204"/>
      <c r="BG634" s="204"/>
      <c r="BH634" s="204"/>
      <c r="BI634" s="204"/>
      <c r="BJ634" s="204"/>
      <c r="BK634" s="204"/>
      <c r="BL634" s="204"/>
      <c r="BM634" s="204"/>
      <c r="BN634" s="204"/>
      <c r="BO634" s="204"/>
      <c r="BP634" s="204"/>
      <c r="BQ634" s="204"/>
      <c r="BR634" s="204"/>
      <c r="BS634" s="204"/>
      <c r="BT634" s="204"/>
      <c r="BU634" s="204"/>
      <c r="BV634" s="205"/>
      <c r="BW634" s="205"/>
      <c r="BX634" s="205"/>
      <c r="BY634" s="204"/>
      <c r="BZ634" s="204"/>
      <c r="CA634" s="204"/>
      <c r="CB634" s="205"/>
      <c r="CC634" s="204"/>
      <c r="CD634" s="205"/>
      <c r="CE634" s="204"/>
      <c r="CF634" s="204"/>
      <c r="CG634" s="204"/>
      <c r="CH634" s="206"/>
      <c r="CI634" s="204"/>
      <c r="CJ634" s="204"/>
      <c r="CK634" s="204"/>
      <c r="CL634" s="204"/>
      <c r="CM634" s="204"/>
      <c r="CN634" s="206"/>
      <c r="CO634" s="204"/>
      <c r="CP634" s="204"/>
      <c r="CQ634" s="204"/>
      <c r="CR634" s="207"/>
      <c r="CS634" s="207"/>
      <c r="CT634" s="208"/>
      <c r="CU634" s="209"/>
      <c r="CV634" s="208"/>
      <c r="CW634" s="207"/>
      <c r="CX634" s="207"/>
      <c r="CY634" s="207"/>
    </row>
    <row r="635" spans="3:103">
      <c r="Z635" s="198"/>
      <c r="AA635" s="198"/>
      <c r="AB635" s="199"/>
      <c r="AC635" s="199"/>
      <c r="AD635" s="201"/>
      <c r="AE635" s="202"/>
      <c r="AF635" s="202"/>
      <c r="AG635" s="203"/>
      <c r="AH635" s="203"/>
      <c r="AI635" s="203"/>
      <c r="AJ635" s="203"/>
      <c r="AK635" s="203"/>
      <c r="AL635" s="203"/>
      <c r="AM635" s="203"/>
      <c r="AN635" s="203"/>
      <c r="AO635" s="203"/>
      <c r="AP635" s="203"/>
      <c r="AQ635" s="203"/>
      <c r="AR635" s="203"/>
      <c r="AS635" s="203"/>
      <c r="AT635" s="203"/>
      <c r="AU635" s="203"/>
      <c r="AV635" s="203"/>
      <c r="AW635" s="203"/>
      <c r="AX635" s="203"/>
      <c r="AY635" s="203"/>
      <c r="AZ635" s="203"/>
      <c r="BA635" s="203"/>
      <c r="BB635" s="204"/>
      <c r="BC635" s="204"/>
      <c r="BD635" s="204"/>
      <c r="BE635" s="204"/>
      <c r="BF635" s="204"/>
      <c r="BG635" s="204"/>
      <c r="BH635" s="204"/>
      <c r="BI635" s="204"/>
      <c r="BJ635" s="204"/>
      <c r="BK635" s="204"/>
      <c r="BL635" s="204"/>
      <c r="BM635" s="204"/>
      <c r="BN635" s="204"/>
      <c r="BO635" s="204"/>
      <c r="BP635" s="204"/>
      <c r="BQ635" s="204"/>
      <c r="BR635" s="204"/>
      <c r="BS635" s="204"/>
      <c r="BT635" s="204"/>
      <c r="BU635" s="204"/>
      <c r="BV635" s="205"/>
      <c r="BW635" s="205"/>
      <c r="BX635" s="205"/>
      <c r="BY635" s="204"/>
      <c r="BZ635" s="204"/>
      <c r="CA635" s="204"/>
      <c r="CB635" s="205"/>
      <c r="CC635" s="204"/>
      <c r="CD635" s="205"/>
      <c r="CE635" s="204"/>
      <c r="CF635" s="204"/>
      <c r="CG635" s="204"/>
      <c r="CH635" s="206"/>
      <c r="CI635" s="204"/>
      <c r="CJ635" s="204"/>
      <c r="CK635" s="204"/>
      <c r="CL635" s="204"/>
      <c r="CM635" s="204"/>
      <c r="CN635" s="206"/>
      <c r="CO635" s="204"/>
      <c r="CP635" s="204"/>
      <c r="CQ635" s="204"/>
      <c r="CR635" s="207"/>
      <c r="CS635" s="207"/>
      <c r="CT635" s="208"/>
      <c r="CU635" s="209"/>
      <c r="CV635" s="208"/>
      <c r="CW635" s="207"/>
      <c r="CX635" s="207"/>
      <c r="CY635" s="207"/>
    </row>
    <row r="636" spans="3:103">
      <c r="Z636" s="198"/>
      <c r="AA636" s="198"/>
      <c r="AB636" s="199"/>
      <c r="AC636" s="199"/>
      <c r="AD636" s="201"/>
      <c r="AE636" s="202"/>
      <c r="AF636" s="202"/>
      <c r="AG636" s="203"/>
      <c r="AH636" s="203"/>
      <c r="AI636" s="203"/>
      <c r="AJ636" s="203"/>
      <c r="AK636" s="203"/>
      <c r="AL636" s="203"/>
      <c r="AM636" s="203"/>
      <c r="AN636" s="203"/>
      <c r="AO636" s="203"/>
      <c r="AP636" s="203"/>
      <c r="AQ636" s="203"/>
      <c r="AR636" s="203"/>
      <c r="AS636" s="203"/>
      <c r="AT636" s="203"/>
      <c r="AU636" s="203"/>
      <c r="AV636" s="203"/>
      <c r="AW636" s="203"/>
      <c r="AX636" s="203"/>
      <c r="AY636" s="203"/>
      <c r="AZ636" s="203"/>
      <c r="BA636" s="203"/>
      <c r="BB636" s="204"/>
      <c r="BC636" s="204"/>
      <c r="BD636" s="204"/>
      <c r="BE636" s="204"/>
      <c r="BF636" s="204"/>
      <c r="BG636" s="204"/>
      <c r="BH636" s="204"/>
      <c r="BI636" s="204"/>
      <c r="BJ636" s="204"/>
      <c r="BK636" s="204"/>
      <c r="BL636" s="204"/>
      <c r="BM636" s="204"/>
      <c r="BN636" s="204"/>
      <c r="BO636" s="204"/>
      <c r="BP636" s="204"/>
      <c r="BQ636" s="204"/>
      <c r="BR636" s="204"/>
      <c r="BS636" s="204"/>
      <c r="BT636" s="204"/>
      <c r="BU636" s="204"/>
      <c r="BV636" s="205"/>
      <c r="BW636" s="205"/>
      <c r="BX636" s="205"/>
      <c r="BY636" s="204"/>
      <c r="BZ636" s="204"/>
      <c r="CA636" s="204"/>
      <c r="CB636" s="205"/>
      <c r="CC636" s="204"/>
      <c r="CD636" s="205"/>
      <c r="CE636" s="204"/>
      <c r="CF636" s="204"/>
      <c r="CG636" s="204"/>
      <c r="CH636" s="206"/>
      <c r="CI636" s="204"/>
      <c r="CJ636" s="204"/>
      <c r="CK636" s="204"/>
      <c r="CL636" s="204"/>
      <c r="CM636" s="204"/>
      <c r="CN636" s="206"/>
      <c r="CO636" s="204"/>
      <c r="CP636" s="204"/>
      <c r="CQ636" s="204"/>
      <c r="CR636" s="207"/>
      <c r="CS636" s="207"/>
      <c r="CT636" s="208"/>
      <c r="CU636" s="209"/>
      <c r="CV636" s="208"/>
      <c r="CW636" s="207"/>
      <c r="CX636" s="207"/>
      <c r="CY636" s="207"/>
    </row>
    <row r="637" spans="3:103">
      <c r="C637" s="192"/>
      <c r="D637" s="192"/>
      <c r="E637" s="192"/>
      <c r="F637" s="192"/>
      <c r="G637" s="193"/>
      <c r="H637" s="192"/>
      <c r="I637" s="192"/>
      <c r="J637" s="194"/>
      <c r="K637" s="195"/>
      <c r="L637" s="195"/>
      <c r="M637" s="196"/>
      <c r="N637" s="197"/>
      <c r="O637" s="196"/>
      <c r="P637" s="198"/>
      <c r="Q637" s="198"/>
      <c r="R637" s="199"/>
      <c r="S637" s="199"/>
      <c r="T637" s="198"/>
      <c r="U637" s="199"/>
      <c r="V637" s="199"/>
      <c r="W637" s="199"/>
      <c r="X637" s="198"/>
      <c r="Y637" s="200"/>
      <c r="Z637" s="198"/>
      <c r="AA637" s="198"/>
      <c r="AB637" s="199"/>
      <c r="AC637" s="199"/>
      <c r="AD637" s="201"/>
      <c r="AE637" s="202"/>
      <c r="AF637" s="202"/>
      <c r="AG637" s="203"/>
      <c r="AH637" s="203"/>
      <c r="AI637" s="203"/>
      <c r="AJ637" s="203"/>
      <c r="AK637" s="203"/>
      <c r="AL637" s="203"/>
      <c r="AM637" s="203"/>
      <c r="AN637" s="203"/>
      <c r="AO637" s="203"/>
      <c r="AP637" s="203"/>
      <c r="AQ637" s="203"/>
      <c r="AR637" s="203"/>
      <c r="AS637" s="203"/>
      <c r="AT637" s="203"/>
      <c r="AU637" s="203"/>
      <c r="AV637" s="203"/>
      <c r="AW637" s="203"/>
      <c r="AX637" s="203"/>
      <c r="AY637" s="203"/>
      <c r="AZ637" s="203"/>
      <c r="BA637" s="203"/>
      <c r="BB637" s="204"/>
      <c r="BC637" s="204"/>
      <c r="BD637" s="204"/>
      <c r="BE637" s="204"/>
      <c r="BF637" s="204"/>
      <c r="BG637" s="204"/>
      <c r="BH637" s="204"/>
      <c r="BI637" s="204"/>
      <c r="BJ637" s="204"/>
      <c r="BK637" s="204"/>
      <c r="BL637" s="204"/>
      <c r="BM637" s="204"/>
      <c r="BN637" s="204"/>
      <c r="BO637" s="204"/>
      <c r="BP637" s="204"/>
      <c r="BQ637" s="204"/>
      <c r="BR637" s="204"/>
      <c r="BS637" s="204"/>
      <c r="BT637" s="204"/>
      <c r="BU637" s="204"/>
      <c r="BV637" s="205"/>
      <c r="BW637" s="205"/>
      <c r="BX637" s="205"/>
      <c r="BY637" s="204"/>
      <c r="BZ637" s="204"/>
      <c r="CA637" s="204"/>
      <c r="CB637" s="205"/>
      <c r="CC637" s="204"/>
      <c r="CD637" s="205"/>
      <c r="CE637" s="204"/>
      <c r="CF637" s="204"/>
      <c r="CG637" s="204"/>
      <c r="CH637" s="206"/>
      <c r="CI637" s="204"/>
      <c r="CJ637" s="204"/>
      <c r="CK637" s="204"/>
      <c r="CL637" s="204"/>
      <c r="CM637" s="204"/>
      <c r="CN637" s="206"/>
      <c r="CO637" s="204"/>
      <c r="CP637" s="204"/>
      <c r="CQ637" s="204"/>
      <c r="CR637" s="207"/>
      <c r="CS637" s="207"/>
      <c r="CT637" s="208"/>
      <c r="CU637" s="209"/>
      <c r="CV637" s="208"/>
      <c r="CW637" s="207"/>
      <c r="CX637" s="207"/>
      <c r="CY637" s="207"/>
    </row>
    <row r="638" spans="3:103">
      <c r="D638" s="192"/>
      <c r="E638" s="192"/>
      <c r="F638" s="192"/>
      <c r="H638" s="192"/>
      <c r="I638" s="192"/>
      <c r="J638" s="194"/>
      <c r="K638" s="192"/>
      <c r="L638" s="195"/>
      <c r="M638" s="195"/>
      <c r="N638" s="197"/>
      <c r="O638" s="196"/>
      <c r="P638" s="196"/>
      <c r="Q638" s="198"/>
      <c r="R638" s="199"/>
      <c r="S638" s="199"/>
      <c r="T638" s="198"/>
      <c r="U638" s="199"/>
      <c r="V638" s="199"/>
      <c r="W638" s="199"/>
      <c r="X638" s="198"/>
      <c r="Y638" s="200"/>
      <c r="Z638" s="198"/>
      <c r="AA638" s="198"/>
      <c r="AB638" s="199"/>
      <c r="AC638" s="199"/>
      <c r="AD638" s="201"/>
      <c r="AE638" s="202"/>
      <c r="AF638" s="202"/>
      <c r="AG638" s="203"/>
      <c r="AH638" s="203"/>
      <c r="AI638" s="203"/>
      <c r="AJ638" s="203"/>
      <c r="AK638" s="203"/>
      <c r="AL638" s="203"/>
      <c r="AM638" s="203"/>
      <c r="AN638" s="203"/>
      <c r="AO638" s="203"/>
      <c r="AP638" s="203"/>
      <c r="AQ638" s="203"/>
      <c r="AR638" s="203"/>
      <c r="AS638" s="203"/>
      <c r="AT638" s="203"/>
      <c r="AU638" s="203"/>
      <c r="AV638" s="203"/>
      <c r="AW638" s="203"/>
      <c r="AX638" s="203"/>
      <c r="AY638" s="203"/>
      <c r="AZ638" s="203"/>
      <c r="BA638" s="203"/>
      <c r="BB638" s="204"/>
      <c r="BC638" s="204"/>
      <c r="BD638" s="204"/>
      <c r="BE638" s="204"/>
      <c r="BF638" s="204"/>
      <c r="BG638" s="204"/>
      <c r="BH638" s="204"/>
      <c r="BI638" s="204"/>
      <c r="BJ638" s="204"/>
      <c r="BK638" s="204"/>
      <c r="BL638" s="204"/>
      <c r="BM638" s="204"/>
      <c r="BN638" s="204"/>
      <c r="BO638" s="204"/>
      <c r="BP638" s="204"/>
      <c r="BQ638" s="204"/>
      <c r="BR638" s="204"/>
      <c r="BS638" s="204"/>
      <c r="BT638" s="204"/>
      <c r="BU638" s="204"/>
      <c r="BV638" s="205"/>
      <c r="BW638" s="205"/>
      <c r="BX638" s="205"/>
      <c r="BY638" s="204"/>
      <c r="BZ638" s="204"/>
      <c r="CA638" s="204"/>
      <c r="CB638" s="205"/>
      <c r="CC638" s="204"/>
      <c r="CD638" s="205"/>
      <c r="CE638" s="204"/>
      <c r="CF638" s="204"/>
      <c r="CG638" s="204"/>
      <c r="CH638" s="206"/>
      <c r="CI638" s="204"/>
      <c r="CJ638" s="204"/>
      <c r="CK638" s="204"/>
      <c r="CL638" s="204"/>
      <c r="CM638" s="204"/>
      <c r="CN638" s="206"/>
      <c r="CO638" s="204"/>
      <c r="CP638" s="204"/>
      <c r="CQ638" s="204"/>
      <c r="CR638" s="207"/>
      <c r="CS638" s="207"/>
      <c r="CT638" s="208"/>
      <c r="CU638" s="209"/>
      <c r="CV638" s="208"/>
      <c r="CW638" s="207"/>
      <c r="CX638" s="207"/>
      <c r="CY638" s="207"/>
    </row>
    <row r="639" spans="3:103">
      <c r="Z639" s="198"/>
      <c r="AA639" s="198"/>
      <c r="AB639" s="199"/>
      <c r="AC639" s="199"/>
      <c r="AD639" s="201"/>
      <c r="AE639" s="202"/>
      <c r="AF639" s="202"/>
      <c r="AG639" s="203"/>
      <c r="AH639" s="203"/>
      <c r="AI639" s="203"/>
      <c r="AJ639" s="203"/>
      <c r="AK639" s="203"/>
      <c r="AL639" s="203"/>
      <c r="AM639" s="203"/>
      <c r="AN639" s="203"/>
      <c r="AO639" s="203"/>
      <c r="AP639" s="203"/>
      <c r="AQ639" s="203"/>
      <c r="AR639" s="203"/>
      <c r="AS639" s="203"/>
      <c r="AT639" s="203"/>
      <c r="AU639" s="203"/>
      <c r="AV639" s="203"/>
      <c r="AW639" s="203"/>
      <c r="AX639" s="203"/>
      <c r="AY639" s="203"/>
      <c r="AZ639" s="203"/>
      <c r="BA639" s="203"/>
      <c r="BB639" s="204"/>
      <c r="BC639" s="204"/>
      <c r="BD639" s="204"/>
      <c r="BE639" s="204"/>
      <c r="BF639" s="204"/>
      <c r="BG639" s="204"/>
      <c r="BH639" s="204"/>
      <c r="BI639" s="204"/>
      <c r="BJ639" s="204"/>
      <c r="BK639" s="204"/>
      <c r="BL639" s="204"/>
      <c r="BM639" s="204"/>
      <c r="BN639" s="204"/>
      <c r="BO639" s="204"/>
      <c r="BP639" s="204"/>
      <c r="BQ639" s="204"/>
      <c r="BR639" s="204"/>
      <c r="BS639" s="204"/>
      <c r="BT639" s="204"/>
      <c r="BU639" s="204"/>
      <c r="BV639" s="205"/>
      <c r="BW639" s="205"/>
      <c r="BX639" s="205"/>
      <c r="BY639" s="204"/>
      <c r="BZ639" s="204"/>
      <c r="CA639" s="204"/>
      <c r="CB639" s="205"/>
      <c r="CC639" s="204"/>
      <c r="CD639" s="205"/>
      <c r="CE639" s="204"/>
      <c r="CF639" s="204"/>
      <c r="CG639" s="204"/>
      <c r="CH639" s="206"/>
      <c r="CI639" s="204"/>
      <c r="CJ639" s="204"/>
      <c r="CK639" s="204"/>
      <c r="CL639" s="204"/>
      <c r="CM639" s="204"/>
      <c r="CN639" s="206"/>
      <c r="CO639" s="204"/>
      <c r="CP639" s="204"/>
      <c r="CQ639" s="204"/>
      <c r="CR639" s="207"/>
      <c r="CS639" s="207"/>
      <c r="CT639" s="208"/>
      <c r="CU639" s="209"/>
      <c r="CV639" s="208"/>
      <c r="CW639" s="207"/>
      <c r="CX639" s="207"/>
      <c r="CY639" s="207"/>
    </row>
    <row r="640" spans="3:103">
      <c r="C640" s="192"/>
      <c r="D640" s="192"/>
      <c r="E640" s="192"/>
      <c r="F640" s="192"/>
      <c r="G640" s="193"/>
      <c r="H640" s="192"/>
      <c r="I640" s="192"/>
      <c r="J640" s="194"/>
      <c r="K640" s="195"/>
      <c r="L640" s="195"/>
      <c r="M640" s="196"/>
      <c r="N640" s="197"/>
      <c r="O640" s="196"/>
      <c r="P640" s="198"/>
      <c r="Q640" s="198"/>
      <c r="R640" s="199"/>
      <c r="S640" s="199"/>
      <c r="T640" s="198"/>
      <c r="U640" s="199"/>
      <c r="V640" s="199"/>
      <c r="W640" s="199"/>
      <c r="X640" s="198"/>
      <c r="Y640" s="200"/>
      <c r="Z640" s="198"/>
      <c r="AA640" s="198"/>
      <c r="AB640" s="199"/>
      <c r="AC640" s="199"/>
      <c r="AD640" s="201"/>
      <c r="AE640" s="202"/>
      <c r="AF640" s="202"/>
      <c r="AG640" s="203"/>
      <c r="AH640" s="203"/>
      <c r="AI640" s="203"/>
      <c r="AJ640" s="203"/>
      <c r="AK640" s="203"/>
      <c r="AL640" s="203"/>
      <c r="AM640" s="203"/>
      <c r="AN640" s="203"/>
      <c r="AO640" s="203"/>
      <c r="AP640" s="203"/>
      <c r="AQ640" s="203"/>
      <c r="AR640" s="203"/>
      <c r="AS640" s="203"/>
      <c r="AT640" s="203"/>
      <c r="AU640" s="203"/>
      <c r="AV640" s="203"/>
      <c r="AW640" s="203"/>
      <c r="AX640" s="203"/>
      <c r="AY640" s="203"/>
      <c r="AZ640" s="203"/>
      <c r="BA640" s="203"/>
      <c r="BB640" s="204"/>
      <c r="BC640" s="204"/>
      <c r="BD640" s="204"/>
      <c r="BE640" s="204"/>
      <c r="BF640" s="204"/>
      <c r="BG640" s="204"/>
      <c r="BH640" s="204"/>
      <c r="BI640" s="204"/>
      <c r="BJ640" s="204"/>
      <c r="BK640" s="204"/>
      <c r="BL640" s="204"/>
      <c r="BM640" s="204"/>
      <c r="BN640" s="204"/>
      <c r="BO640" s="204"/>
      <c r="BP640" s="204"/>
      <c r="BQ640" s="204"/>
      <c r="BR640" s="204"/>
      <c r="BS640" s="204"/>
      <c r="BT640" s="204"/>
      <c r="BU640" s="204"/>
      <c r="BV640" s="205"/>
      <c r="BW640" s="205"/>
      <c r="BX640" s="205"/>
      <c r="BY640" s="204"/>
      <c r="BZ640" s="204"/>
      <c r="CA640" s="204"/>
      <c r="CB640" s="205"/>
      <c r="CC640" s="204"/>
      <c r="CD640" s="205"/>
      <c r="CE640" s="204"/>
      <c r="CF640" s="204"/>
      <c r="CG640" s="204"/>
      <c r="CH640" s="206"/>
      <c r="CI640" s="204"/>
      <c r="CJ640" s="204"/>
      <c r="CK640" s="204"/>
      <c r="CL640" s="204"/>
      <c r="CM640" s="204"/>
      <c r="CN640" s="206"/>
      <c r="CO640" s="204"/>
      <c r="CP640" s="204"/>
      <c r="CQ640" s="204"/>
      <c r="CR640" s="207"/>
      <c r="CS640" s="207"/>
      <c r="CT640" s="208"/>
      <c r="CU640" s="209"/>
      <c r="CV640" s="208"/>
      <c r="CW640" s="207"/>
      <c r="CX640" s="207"/>
      <c r="CY640" s="207"/>
    </row>
    <row r="641" spans="3:103">
      <c r="D641" s="192"/>
      <c r="E641" s="192"/>
      <c r="F641" s="192"/>
      <c r="H641" s="192"/>
      <c r="I641" s="192"/>
      <c r="J641" s="194"/>
      <c r="K641" s="192"/>
      <c r="L641" s="195"/>
      <c r="M641" s="195"/>
      <c r="N641" s="197"/>
      <c r="O641" s="196"/>
      <c r="P641" s="196"/>
      <c r="Q641" s="198"/>
      <c r="R641" s="199"/>
      <c r="S641" s="199"/>
      <c r="T641" s="198"/>
      <c r="U641" s="199"/>
      <c r="V641" s="199"/>
      <c r="W641" s="199"/>
      <c r="X641" s="198"/>
      <c r="Y641" s="200"/>
      <c r="Z641" s="198"/>
      <c r="AA641" s="198"/>
      <c r="AB641" s="199"/>
      <c r="AC641" s="199"/>
      <c r="AD641" s="201"/>
      <c r="AE641" s="202"/>
      <c r="AF641" s="202"/>
      <c r="AG641" s="203"/>
      <c r="AH641" s="203"/>
      <c r="AI641" s="203"/>
      <c r="AJ641" s="203"/>
      <c r="AK641" s="203"/>
      <c r="AL641" s="203"/>
      <c r="AM641" s="203"/>
      <c r="AN641" s="203"/>
      <c r="AO641" s="203"/>
      <c r="AP641" s="203"/>
      <c r="AQ641" s="203"/>
      <c r="AR641" s="203"/>
      <c r="AS641" s="203"/>
      <c r="AT641" s="203"/>
      <c r="AU641" s="203"/>
      <c r="AV641" s="203"/>
      <c r="AW641" s="203"/>
      <c r="AX641" s="203"/>
      <c r="AY641" s="203"/>
      <c r="AZ641" s="203"/>
      <c r="BA641" s="203"/>
      <c r="BB641" s="204"/>
      <c r="BC641" s="204"/>
      <c r="BD641" s="204"/>
      <c r="BE641" s="204"/>
      <c r="BF641" s="204"/>
      <c r="BG641" s="204"/>
      <c r="BH641" s="204"/>
      <c r="BI641" s="204"/>
      <c r="BJ641" s="204"/>
      <c r="BK641" s="204"/>
      <c r="BL641" s="204"/>
      <c r="BM641" s="204"/>
      <c r="BN641" s="204"/>
      <c r="BO641" s="204"/>
      <c r="BP641" s="204"/>
      <c r="BQ641" s="204"/>
      <c r="BR641" s="204"/>
      <c r="BS641" s="204"/>
      <c r="BT641" s="204"/>
      <c r="BU641" s="204"/>
      <c r="BV641" s="205"/>
      <c r="BW641" s="205"/>
      <c r="BX641" s="205"/>
      <c r="BY641" s="204"/>
      <c r="BZ641" s="204"/>
      <c r="CA641" s="204"/>
      <c r="CB641" s="205"/>
      <c r="CC641" s="204"/>
      <c r="CD641" s="205"/>
      <c r="CE641" s="204"/>
      <c r="CF641" s="204"/>
      <c r="CG641" s="204"/>
      <c r="CH641" s="206"/>
      <c r="CI641" s="204"/>
      <c r="CJ641" s="204"/>
      <c r="CK641" s="204"/>
      <c r="CL641" s="204"/>
      <c r="CM641" s="204"/>
      <c r="CN641" s="206"/>
      <c r="CO641" s="204"/>
      <c r="CP641" s="204"/>
      <c r="CQ641" s="204"/>
      <c r="CR641" s="207"/>
      <c r="CS641" s="207"/>
      <c r="CT641" s="208"/>
      <c r="CU641" s="209"/>
      <c r="CV641" s="208"/>
      <c r="CW641" s="207"/>
      <c r="CX641" s="207"/>
      <c r="CY641" s="207"/>
    </row>
    <row r="642" spans="3:103">
      <c r="Z642" s="198"/>
      <c r="AA642" s="198"/>
      <c r="AB642" s="199"/>
      <c r="AC642" s="199"/>
      <c r="AD642" s="201"/>
      <c r="AE642" s="202"/>
      <c r="AF642" s="202"/>
      <c r="AG642" s="203"/>
      <c r="AH642" s="203"/>
      <c r="AI642" s="203"/>
      <c r="AJ642" s="203"/>
      <c r="AK642" s="203"/>
      <c r="AL642" s="203"/>
      <c r="AM642" s="203"/>
      <c r="AN642" s="203"/>
      <c r="AO642" s="203"/>
      <c r="AP642" s="203"/>
      <c r="AQ642" s="203"/>
      <c r="AR642" s="203"/>
      <c r="AS642" s="203"/>
      <c r="AT642" s="203"/>
      <c r="AU642" s="203"/>
      <c r="AV642" s="203"/>
      <c r="AW642" s="203"/>
      <c r="AX642" s="203"/>
      <c r="AY642" s="203"/>
      <c r="AZ642" s="203"/>
      <c r="BA642" s="203"/>
      <c r="BB642" s="204"/>
      <c r="BC642" s="204"/>
      <c r="BD642" s="204"/>
      <c r="BE642" s="204"/>
      <c r="BF642" s="204"/>
      <c r="BG642" s="204"/>
      <c r="BH642" s="204"/>
      <c r="BI642" s="204"/>
      <c r="BJ642" s="204"/>
      <c r="BK642" s="204"/>
      <c r="BL642" s="204"/>
      <c r="BM642" s="204"/>
      <c r="BN642" s="204"/>
      <c r="BO642" s="204"/>
      <c r="BP642" s="204"/>
      <c r="BQ642" s="204"/>
      <c r="BR642" s="204"/>
      <c r="BS642" s="204"/>
      <c r="BT642" s="204"/>
      <c r="BU642" s="204"/>
      <c r="BV642" s="205"/>
      <c r="BW642" s="205"/>
      <c r="BX642" s="205"/>
      <c r="BY642" s="204"/>
      <c r="BZ642" s="204"/>
      <c r="CA642" s="204"/>
      <c r="CB642" s="205"/>
      <c r="CC642" s="204"/>
      <c r="CD642" s="205"/>
      <c r="CE642" s="204"/>
      <c r="CF642" s="204"/>
      <c r="CG642" s="204"/>
      <c r="CH642" s="206"/>
      <c r="CI642" s="204"/>
      <c r="CJ642" s="204"/>
      <c r="CK642" s="204"/>
      <c r="CL642" s="204"/>
      <c r="CM642" s="204"/>
      <c r="CN642" s="206"/>
      <c r="CO642" s="204"/>
      <c r="CP642" s="204"/>
      <c r="CQ642" s="204"/>
      <c r="CR642" s="207"/>
      <c r="CS642" s="207"/>
      <c r="CT642" s="208"/>
      <c r="CU642" s="209"/>
      <c r="CV642" s="208"/>
      <c r="CW642" s="207"/>
      <c r="CX642" s="207"/>
      <c r="CY642" s="207"/>
    </row>
    <row r="643" spans="3:103">
      <c r="Z643" s="198"/>
      <c r="AA643" s="198"/>
      <c r="AB643" s="199"/>
      <c r="AC643" s="199"/>
      <c r="AD643" s="201"/>
      <c r="AE643" s="202"/>
      <c r="AF643" s="202"/>
      <c r="AG643" s="203"/>
      <c r="AH643" s="203"/>
      <c r="AI643" s="203"/>
      <c r="AJ643" s="203"/>
      <c r="AK643" s="203"/>
      <c r="AL643" s="203"/>
      <c r="AM643" s="203"/>
      <c r="AN643" s="203"/>
      <c r="AO643" s="203"/>
      <c r="AP643" s="203"/>
      <c r="AQ643" s="203"/>
      <c r="AR643" s="203"/>
      <c r="AS643" s="203"/>
      <c r="AT643" s="203"/>
      <c r="AU643" s="203"/>
      <c r="AV643" s="203"/>
      <c r="AW643" s="203"/>
      <c r="AX643" s="203"/>
      <c r="AY643" s="203"/>
      <c r="AZ643" s="203"/>
      <c r="BA643" s="203"/>
      <c r="BB643" s="204"/>
      <c r="BC643" s="204"/>
      <c r="BD643" s="204"/>
      <c r="BE643" s="204"/>
      <c r="BF643" s="204"/>
      <c r="BG643" s="204"/>
      <c r="BH643" s="204"/>
      <c r="BI643" s="204"/>
      <c r="BJ643" s="204"/>
      <c r="BK643" s="204"/>
      <c r="BL643" s="204"/>
      <c r="BM643" s="204"/>
      <c r="BN643" s="204"/>
      <c r="BO643" s="204"/>
      <c r="BP643" s="204"/>
      <c r="BQ643" s="204"/>
      <c r="BR643" s="204"/>
      <c r="BS643" s="204"/>
      <c r="BT643" s="204"/>
      <c r="BU643" s="204"/>
      <c r="BV643" s="205"/>
      <c r="BW643" s="205"/>
      <c r="BX643" s="205"/>
      <c r="BY643" s="204"/>
      <c r="BZ643" s="204"/>
      <c r="CA643" s="204"/>
      <c r="CB643" s="205"/>
      <c r="CC643" s="204"/>
      <c r="CD643" s="205"/>
      <c r="CE643" s="204"/>
      <c r="CF643" s="204"/>
      <c r="CG643" s="204"/>
      <c r="CH643" s="206"/>
      <c r="CI643" s="204"/>
      <c r="CJ643" s="204"/>
      <c r="CK643" s="204"/>
      <c r="CL643" s="204"/>
      <c r="CM643" s="204"/>
      <c r="CN643" s="206"/>
      <c r="CO643" s="204"/>
      <c r="CP643" s="204"/>
      <c r="CQ643" s="204"/>
      <c r="CR643" s="207"/>
      <c r="CS643" s="207"/>
      <c r="CT643" s="208"/>
      <c r="CU643" s="209"/>
      <c r="CV643" s="208"/>
      <c r="CW643" s="207"/>
      <c r="CX643" s="207"/>
      <c r="CY643" s="207"/>
    </row>
    <row r="644" spans="3:103">
      <c r="Z644" s="198"/>
      <c r="AA644" s="198"/>
      <c r="AB644" s="199"/>
      <c r="AC644" s="199"/>
      <c r="AD644" s="201"/>
      <c r="AE644" s="202"/>
      <c r="AF644" s="202"/>
      <c r="AG644" s="203"/>
      <c r="AH644" s="203"/>
      <c r="AI644" s="203"/>
      <c r="AJ644" s="203"/>
      <c r="AK644" s="203"/>
      <c r="AL644" s="203"/>
      <c r="AM644" s="203"/>
      <c r="AN644" s="203"/>
      <c r="AO644" s="203"/>
      <c r="AP644" s="203"/>
      <c r="AQ644" s="203"/>
      <c r="AR644" s="203"/>
      <c r="AS644" s="203"/>
      <c r="AT644" s="203"/>
      <c r="AU644" s="203"/>
      <c r="AV644" s="203"/>
      <c r="AW644" s="203"/>
      <c r="AX644" s="203"/>
      <c r="AY644" s="203"/>
      <c r="AZ644" s="203"/>
      <c r="BA644" s="203"/>
      <c r="BB644" s="204"/>
      <c r="BC644" s="204"/>
      <c r="BD644" s="204"/>
      <c r="BE644" s="204"/>
      <c r="BF644" s="204"/>
      <c r="BG644" s="204"/>
      <c r="BH644" s="204"/>
      <c r="BI644" s="204"/>
      <c r="BJ644" s="204"/>
      <c r="BK644" s="204"/>
      <c r="BL644" s="204"/>
      <c r="BM644" s="204"/>
      <c r="BN644" s="204"/>
      <c r="BO644" s="204"/>
      <c r="BP644" s="204"/>
      <c r="BQ644" s="204"/>
      <c r="BR644" s="204"/>
      <c r="BS644" s="204"/>
      <c r="BT644" s="204"/>
      <c r="BU644" s="204"/>
      <c r="BV644" s="205"/>
      <c r="BW644" s="205"/>
      <c r="BX644" s="205"/>
      <c r="BY644" s="204"/>
      <c r="BZ644" s="204"/>
      <c r="CA644" s="204"/>
      <c r="CB644" s="205"/>
      <c r="CC644" s="204"/>
      <c r="CD644" s="205"/>
      <c r="CE644" s="204"/>
      <c r="CF644" s="204"/>
      <c r="CG644" s="204"/>
      <c r="CH644" s="206"/>
      <c r="CI644" s="204"/>
      <c r="CJ644" s="204"/>
      <c r="CK644" s="204"/>
      <c r="CL644" s="204"/>
      <c r="CM644" s="204"/>
      <c r="CN644" s="206"/>
      <c r="CO644" s="204"/>
      <c r="CP644" s="204"/>
      <c r="CQ644" s="204"/>
      <c r="CR644" s="207"/>
      <c r="CS644" s="207"/>
      <c r="CT644" s="208"/>
      <c r="CU644" s="209"/>
      <c r="CV644" s="208"/>
      <c r="CW644" s="207"/>
      <c r="CX644" s="207"/>
      <c r="CY644" s="207"/>
    </row>
    <row r="645" spans="3:103">
      <c r="Z645" s="198"/>
      <c r="AA645" s="198"/>
      <c r="AB645" s="199"/>
      <c r="AC645" s="199"/>
      <c r="AD645" s="201"/>
      <c r="AE645" s="202"/>
      <c r="AF645" s="202"/>
      <c r="AG645" s="203"/>
      <c r="AH645" s="203"/>
      <c r="AI645" s="203"/>
      <c r="AJ645" s="203"/>
      <c r="AK645" s="203"/>
      <c r="AL645" s="203"/>
      <c r="AM645" s="203"/>
      <c r="AN645" s="203"/>
      <c r="AO645" s="203"/>
      <c r="AP645" s="203"/>
      <c r="AQ645" s="203"/>
      <c r="AR645" s="203"/>
      <c r="AS645" s="203"/>
      <c r="AT645" s="203"/>
      <c r="AU645" s="203"/>
      <c r="AV645" s="203"/>
      <c r="AW645" s="203"/>
      <c r="AX645" s="203"/>
      <c r="AY645" s="203"/>
      <c r="AZ645" s="203"/>
      <c r="BA645" s="203"/>
      <c r="BB645" s="204"/>
      <c r="BC645" s="204"/>
      <c r="BD645" s="204"/>
      <c r="BE645" s="204"/>
      <c r="BF645" s="204"/>
      <c r="BG645" s="204"/>
      <c r="BH645" s="204"/>
      <c r="BI645" s="204"/>
      <c r="BJ645" s="204"/>
      <c r="BK645" s="204"/>
      <c r="BL645" s="204"/>
      <c r="BM645" s="204"/>
      <c r="BN645" s="204"/>
      <c r="BO645" s="204"/>
      <c r="BP645" s="204"/>
      <c r="BQ645" s="204"/>
      <c r="BR645" s="204"/>
      <c r="BS645" s="204"/>
      <c r="BT645" s="204"/>
      <c r="BU645" s="204"/>
      <c r="BV645" s="205"/>
      <c r="BW645" s="205"/>
      <c r="BX645" s="205"/>
      <c r="BY645" s="204"/>
      <c r="BZ645" s="204"/>
      <c r="CA645" s="204"/>
      <c r="CB645" s="205"/>
      <c r="CC645" s="204"/>
      <c r="CD645" s="205"/>
      <c r="CE645" s="204"/>
      <c r="CF645" s="204"/>
      <c r="CG645" s="204"/>
      <c r="CH645" s="206"/>
      <c r="CI645" s="204"/>
      <c r="CJ645" s="204"/>
      <c r="CK645" s="204"/>
      <c r="CL645" s="204"/>
      <c r="CM645" s="204"/>
      <c r="CN645" s="206"/>
      <c r="CO645" s="204"/>
      <c r="CP645" s="204"/>
      <c r="CQ645" s="204"/>
      <c r="CR645" s="207"/>
      <c r="CS645" s="207"/>
      <c r="CT645" s="208"/>
      <c r="CU645" s="209"/>
      <c r="CV645" s="208"/>
      <c r="CW645" s="207"/>
      <c r="CX645" s="207"/>
      <c r="CY645" s="207"/>
    </row>
    <row r="646" spans="3:103">
      <c r="C646" s="192"/>
      <c r="D646" s="192"/>
      <c r="E646" s="192"/>
      <c r="F646" s="192"/>
      <c r="G646" s="193"/>
      <c r="H646" s="192"/>
      <c r="I646" s="192"/>
      <c r="J646" s="194"/>
      <c r="K646" s="195"/>
      <c r="L646" s="195"/>
      <c r="M646" s="196"/>
      <c r="N646" s="197"/>
      <c r="O646" s="196"/>
      <c r="P646" s="198"/>
      <c r="Q646" s="198"/>
      <c r="R646" s="199"/>
      <c r="S646" s="199"/>
      <c r="T646" s="198"/>
      <c r="U646" s="199"/>
      <c r="V646" s="199"/>
      <c r="W646" s="199"/>
      <c r="X646" s="198"/>
      <c r="Y646" s="200"/>
      <c r="Z646" s="198"/>
      <c r="AA646" s="198"/>
      <c r="AB646" s="199"/>
      <c r="AC646" s="199"/>
      <c r="AD646" s="201"/>
      <c r="AE646" s="202"/>
      <c r="AF646" s="202"/>
      <c r="AG646" s="203"/>
      <c r="AH646" s="203"/>
      <c r="AI646" s="203"/>
      <c r="AJ646" s="203"/>
      <c r="AK646" s="203"/>
      <c r="AL646" s="203"/>
      <c r="AM646" s="203"/>
      <c r="AN646" s="203"/>
      <c r="AO646" s="203"/>
      <c r="AP646" s="203"/>
      <c r="AQ646" s="203"/>
      <c r="AR646" s="203"/>
      <c r="AS646" s="203"/>
      <c r="AT646" s="203"/>
      <c r="AU646" s="203"/>
      <c r="AV646" s="203"/>
      <c r="AW646" s="203"/>
      <c r="AX646" s="203"/>
      <c r="AY646" s="203"/>
      <c r="AZ646" s="203"/>
      <c r="BA646" s="203"/>
      <c r="BB646" s="204"/>
      <c r="BC646" s="204"/>
      <c r="BD646" s="204"/>
      <c r="BE646" s="204"/>
      <c r="BF646" s="204"/>
      <c r="BG646" s="204"/>
      <c r="BH646" s="204"/>
      <c r="BI646" s="204"/>
      <c r="BJ646" s="204"/>
      <c r="BK646" s="204"/>
      <c r="BL646" s="204"/>
      <c r="BM646" s="204"/>
      <c r="BN646" s="204"/>
      <c r="BO646" s="204"/>
      <c r="BP646" s="204"/>
      <c r="BQ646" s="204"/>
      <c r="BR646" s="204"/>
      <c r="BS646" s="204"/>
      <c r="BT646" s="204"/>
      <c r="BU646" s="204"/>
      <c r="BV646" s="205"/>
      <c r="BW646" s="205"/>
      <c r="BX646" s="205"/>
      <c r="BY646" s="204"/>
      <c r="BZ646" s="204"/>
      <c r="CA646" s="204"/>
      <c r="CB646" s="205"/>
      <c r="CC646" s="204"/>
      <c r="CD646" s="205"/>
      <c r="CE646" s="204"/>
      <c r="CF646" s="204"/>
      <c r="CG646" s="204"/>
      <c r="CH646" s="206"/>
      <c r="CI646" s="204"/>
      <c r="CJ646" s="204"/>
      <c r="CK646" s="204"/>
      <c r="CL646" s="204"/>
      <c r="CM646" s="204"/>
      <c r="CN646" s="206"/>
      <c r="CO646" s="204"/>
      <c r="CP646" s="204"/>
      <c r="CQ646" s="204"/>
      <c r="CR646" s="207"/>
      <c r="CS646" s="207"/>
      <c r="CT646" s="208"/>
      <c r="CU646" s="209"/>
      <c r="CV646" s="208"/>
      <c r="CW646" s="207"/>
      <c r="CX646" s="207"/>
      <c r="CY646" s="207"/>
    </row>
    <row r="647" spans="3:103">
      <c r="D647" s="192"/>
      <c r="E647" s="192"/>
      <c r="F647" s="192"/>
      <c r="H647" s="192"/>
      <c r="I647" s="192"/>
      <c r="J647" s="194"/>
      <c r="K647" s="192"/>
      <c r="L647" s="195"/>
      <c r="M647" s="195"/>
      <c r="N647" s="197"/>
      <c r="O647" s="196"/>
      <c r="P647" s="196"/>
      <c r="Q647" s="198"/>
      <c r="R647" s="199"/>
      <c r="S647" s="199"/>
      <c r="T647" s="198"/>
      <c r="U647" s="199"/>
      <c r="V647" s="199"/>
      <c r="W647" s="199"/>
      <c r="X647" s="198"/>
      <c r="Y647" s="200"/>
      <c r="Z647" s="198"/>
      <c r="AA647" s="198"/>
      <c r="AB647" s="199"/>
      <c r="AC647" s="199"/>
      <c r="AD647" s="201"/>
      <c r="AE647" s="202"/>
      <c r="AF647" s="202"/>
      <c r="AG647" s="203"/>
      <c r="AH647" s="203"/>
      <c r="AI647" s="203"/>
      <c r="AJ647" s="203"/>
      <c r="AK647" s="203"/>
      <c r="AL647" s="203"/>
      <c r="AM647" s="203"/>
      <c r="AN647" s="203"/>
      <c r="AO647" s="203"/>
      <c r="AP647" s="203"/>
      <c r="AQ647" s="203"/>
      <c r="AR647" s="203"/>
      <c r="AS647" s="203"/>
      <c r="AT647" s="203"/>
      <c r="AU647" s="203"/>
      <c r="AV647" s="203"/>
      <c r="AW647" s="203"/>
      <c r="AX647" s="203"/>
      <c r="AY647" s="203"/>
      <c r="AZ647" s="203"/>
      <c r="BA647" s="203"/>
      <c r="BB647" s="204"/>
      <c r="BC647" s="204"/>
      <c r="BD647" s="204"/>
      <c r="BE647" s="204"/>
      <c r="BF647" s="204"/>
      <c r="BG647" s="204"/>
      <c r="BH647" s="204"/>
      <c r="BI647" s="204"/>
      <c r="BJ647" s="204"/>
      <c r="BK647" s="204"/>
      <c r="BL647" s="204"/>
      <c r="BM647" s="204"/>
      <c r="BN647" s="204"/>
      <c r="BO647" s="204"/>
      <c r="BP647" s="204"/>
      <c r="BQ647" s="204"/>
      <c r="BR647" s="204"/>
      <c r="BS647" s="204"/>
      <c r="BT647" s="204"/>
      <c r="BU647" s="204"/>
      <c r="BV647" s="205"/>
      <c r="BW647" s="205"/>
      <c r="BX647" s="205"/>
      <c r="BY647" s="204"/>
      <c r="BZ647" s="204"/>
      <c r="CA647" s="204"/>
      <c r="CB647" s="205"/>
      <c r="CC647" s="204"/>
      <c r="CD647" s="205"/>
      <c r="CE647" s="204"/>
      <c r="CF647" s="204"/>
      <c r="CG647" s="204"/>
      <c r="CH647" s="206"/>
      <c r="CI647" s="204"/>
      <c r="CJ647" s="204"/>
      <c r="CK647" s="204"/>
      <c r="CL647" s="204"/>
      <c r="CM647" s="204"/>
      <c r="CN647" s="206"/>
      <c r="CO647" s="204"/>
      <c r="CP647" s="204"/>
      <c r="CQ647" s="204"/>
      <c r="CR647" s="207"/>
      <c r="CS647" s="207"/>
      <c r="CT647" s="208"/>
      <c r="CU647" s="209"/>
      <c r="CV647" s="208"/>
      <c r="CW647" s="207"/>
      <c r="CX647" s="207"/>
      <c r="CY647" s="207"/>
    </row>
    <row r="648" spans="3:103">
      <c r="Z648" s="198"/>
      <c r="AA648" s="198"/>
      <c r="AB648" s="199"/>
      <c r="AC648" s="199"/>
      <c r="AD648" s="201"/>
      <c r="AE648" s="202"/>
      <c r="AF648" s="202"/>
      <c r="AG648" s="203"/>
      <c r="AH648" s="203"/>
      <c r="AI648" s="203"/>
      <c r="AJ648" s="203"/>
      <c r="AK648" s="203"/>
      <c r="AL648" s="203"/>
      <c r="AM648" s="203"/>
      <c r="AN648" s="203"/>
      <c r="AO648" s="203"/>
      <c r="AP648" s="203"/>
      <c r="AQ648" s="203"/>
      <c r="AR648" s="203"/>
      <c r="AS648" s="203"/>
      <c r="AT648" s="203"/>
      <c r="AU648" s="203"/>
      <c r="AV648" s="203"/>
      <c r="AW648" s="203"/>
      <c r="AX648" s="203"/>
      <c r="AY648" s="203"/>
      <c r="AZ648" s="203"/>
      <c r="BA648" s="203"/>
      <c r="BB648" s="204"/>
      <c r="BC648" s="204"/>
      <c r="BD648" s="204"/>
      <c r="BE648" s="204"/>
      <c r="BF648" s="204"/>
      <c r="BG648" s="204"/>
      <c r="BH648" s="204"/>
      <c r="BI648" s="204"/>
      <c r="BJ648" s="204"/>
      <c r="BK648" s="204"/>
      <c r="BL648" s="204"/>
      <c r="BM648" s="204"/>
      <c r="BN648" s="204"/>
      <c r="BO648" s="204"/>
      <c r="BP648" s="204"/>
      <c r="BQ648" s="204"/>
      <c r="BR648" s="204"/>
      <c r="BS648" s="204"/>
      <c r="BT648" s="204"/>
      <c r="BU648" s="204"/>
      <c r="BV648" s="205"/>
      <c r="BW648" s="205"/>
      <c r="BX648" s="205"/>
      <c r="BY648" s="204"/>
      <c r="BZ648" s="204"/>
      <c r="CA648" s="204"/>
      <c r="CB648" s="205"/>
      <c r="CC648" s="204"/>
      <c r="CD648" s="205"/>
      <c r="CE648" s="204"/>
      <c r="CF648" s="204"/>
      <c r="CG648" s="204"/>
      <c r="CH648" s="206"/>
      <c r="CI648" s="204"/>
      <c r="CJ648" s="204"/>
      <c r="CK648" s="204"/>
      <c r="CL648" s="204"/>
      <c r="CM648" s="204"/>
      <c r="CN648" s="206"/>
      <c r="CO648" s="204"/>
      <c r="CP648" s="204"/>
      <c r="CQ648" s="204"/>
      <c r="CR648" s="207"/>
      <c r="CS648" s="207"/>
      <c r="CT648" s="208"/>
      <c r="CU648" s="209"/>
      <c r="CV648" s="208"/>
      <c r="CW648" s="207"/>
      <c r="CX648" s="207"/>
      <c r="CY648" s="207"/>
    </row>
    <row r="649" spans="3:103">
      <c r="C649" s="192"/>
      <c r="D649" s="192"/>
      <c r="E649" s="192"/>
      <c r="F649" s="192"/>
      <c r="G649" s="193"/>
      <c r="H649" s="192"/>
      <c r="I649" s="192"/>
      <c r="J649" s="194"/>
      <c r="K649" s="195"/>
      <c r="L649" s="195"/>
      <c r="M649" s="196"/>
      <c r="N649" s="197"/>
      <c r="O649" s="196"/>
      <c r="P649" s="198"/>
      <c r="Q649" s="198"/>
      <c r="R649" s="199"/>
      <c r="S649" s="199"/>
      <c r="T649" s="198"/>
      <c r="U649" s="199"/>
      <c r="V649" s="199"/>
      <c r="W649" s="199"/>
      <c r="X649" s="198"/>
      <c r="Y649" s="200"/>
      <c r="Z649" s="198"/>
      <c r="AA649" s="198"/>
      <c r="AB649" s="199"/>
      <c r="AC649" s="199"/>
      <c r="AD649" s="201"/>
      <c r="AE649" s="202"/>
      <c r="AF649" s="202"/>
      <c r="AG649" s="203"/>
      <c r="AH649" s="203"/>
      <c r="AI649" s="203"/>
      <c r="AJ649" s="203"/>
      <c r="AK649" s="203"/>
      <c r="AL649" s="203"/>
      <c r="AM649" s="203"/>
      <c r="AN649" s="203"/>
      <c r="AO649" s="203"/>
      <c r="AP649" s="203"/>
      <c r="AQ649" s="203"/>
      <c r="AR649" s="203"/>
      <c r="AS649" s="203"/>
      <c r="AT649" s="203"/>
      <c r="AU649" s="203"/>
      <c r="AV649" s="203"/>
      <c r="AW649" s="203"/>
      <c r="AX649" s="203"/>
      <c r="AY649" s="203"/>
      <c r="AZ649" s="203"/>
      <c r="BA649" s="203"/>
      <c r="BB649" s="204"/>
      <c r="BC649" s="204"/>
      <c r="BD649" s="204"/>
      <c r="BE649" s="204"/>
      <c r="BF649" s="204"/>
      <c r="BG649" s="204"/>
      <c r="BH649" s="204"/>
      <c r="BI649" s="204"/>
      <c r="BJ649" s="204"/>
      <c r="BK649" s="204"/>
      <c r="BL649" s="204"/>
      <c r="BM649" s="204"/>
      <c r="BN649" s="204"/>
      <c r="BO649" s="204"/>
      <c r="BP649" s="204"/>
      <c r="BQ649" s="204"/>
      <c r="BR649" s="204"/>
      <c r="BS649" s="204"/>
      <c r="BT649" s="204"/>
      <c r="BU649" s="204"/>
      <c r="BV649" s="205"/>
      <c r="BW649" s="205"/>
      <c r="BX649" s="205"/>
      <c r="BY649" s="204"/>
      <c r="BZ649" s="204"/>
      <c r="CA649" s="204"/>
      <c r="CB649" s="205"/>
      <c r="CC649" s="204"/>
      <c r="CD649" s="205"/>
      <c r="CE649" s="204"/>
      <c r="CF649" s="204"/>
      <c r="CG649" s="204"/>
      <c r="CH649" s="206"/>
      <c r="CI649" s="204"/>
      <c r="CJ649" s="204"/>
      <c r="CK649" s="204"/>
      <c r="CL649" s="204"/>
      <c r="CM649" s="204"/>
      <c r="CN649" s="206"/>
      <c r="CO649" s="204"/>
      <c r="CP649" s="204"/>
      <c r="CQ649" s="204"/>
      <c r="CR649" s="207"/>
      <c r="CS649" s="207"/>
      <c r="CT649" s="208"/>
      <c r="CU649" s="209"/>
      <c r="CV649" s="208"/>
      <c r="CW649" s="207"/>
      <c r="CX649" s="207"/>
      <c r="CY649" s="207"/>
    </row>
    <row r="650" spans="3:103">
      <c r="D650" s="192"/>
      <c r="E650" s="192"/>
      <c r="F650" s="192"/>
      <c r="H650" s="192"/>
      <c r="I650" s="192"/>
      <c r="J650" s="194"/>
      <c r="K650" s="192"/>
      <c r="L650" s="195"/>
      <c r="M650" s="195"/>
      <c r="N650" s="197"/>
      <c r="O650" s="196"/>
      <c r="P650" s="196"/>
      <c r="Q650" s="198"/>
      <c r="R650" s="199"/>
      <c r="S650" s="199"/>
      <c r="T650" s="198"/>
      <c r="U650" s="199"/>
      <c r="V650" s="199"/>
      <c r="W650" s="199"/>
      <c r="X650" s="198"/>
      <c r="Y650" s="200"/>
      <c r="Z650" s="198"/>
      <c r="AA650" s="198"/>
      <c r="AB650" s="199"/>
      <c r="AC650" s="199"/>
      <c r="AD650" s="201"/>
      <c r="AE650" s="202"/>
      <c r="AF650" s="202"/>
      <c r="AG650" s="203"/>
      <c r="AH650" s="203"/>
      <c r="AI650" s="203"/>
      <c r="AJ650" s="203"/>
      <c r="AK650" s="203"/>
      <c r="AL650" s="203"/>
      <c r="AM650" s="203"/>
      <c r="AN650" s="203"/>
      <c r="AO650" s="203"/>
      <c r="AP650" s="203"/>
      <c r="AQ650" s="203"/>
      <c r="AR650" s="203"/>
      <c r="AS650" s="203"/>
      <c r="AT650" s="203"/>
      <c r="AU650" s="203"/>
      <c r="AV650" s="203"/>
      <c r="AW650" s="203"/>
      <c r="AX650" s="203"/>
      <c r="AY650" s="203"/>
      <c r="AZ650" s="203"/>
      <c r="BA650" s="203"/>
      <c r="BB650" s="204"/>
      <c r="BC650" s="204"/>
      <c r="BD650" s="204"/>
      <c r="BE650" s="204"/>
      <c r="BF650" s="204"/>
      <c r="BG650" s="204"/>
      <c r="BH650" s="204"/>
      <c r="BI650" s="204"/>
      <c r="BJ650" s="204"/>
      <c r="BK650" s="204"/>
      <c r="BL650" s="204"/>
      <c r="BM650" s="204"/>
      <c r="BN650" s="204"/>
      <c r="BO650" s="204"/>
      <c r="BP650" s="204"/>
      <c r="BQ650" s="204"/>
      <c r="BR650" s="204"/>
      <c r="BS650" s="204"/>
      <c r="BT650" s="204"/>
      <c r="BU650" s="204"/>
      <c r="BV650" s="205"/>
      <c r="BW650" s="205"/>
      <c r="BX650" s="205"/>
      <c r="BY650" s="204"/>
      <c r="BZ650" s="204"/>
      <c r="CA650" s="204"/>
      <c r="CB650" s="205"/>
      <c r="CC650" s="204"/>
      <c r="CD650" s="205"/>
      <c r="CE650" s="204"/>
      <c r="CF650" s="204"/>
      <c r="CG650" s="204"/>
      <c r="CH650" s="206"/>
      <c r="CI650" s="204"/>
      <c r="CJ650" s="204"/>
      <c r="CK650" s="204"/>
      <c r="CL650" s="204"/>
      <c r="CM650" s="204"/>
      <c r="CN650" s="206"/>
      <c r="CO650" s="204"/>
      <c r="CP650" s="204"/>
      <c r="CQ650" s="204"/>
      <c r="CR650" s="207"/>
      <c r="CS650" s="207"/>
      <c r="CT650" s="208"/>
      <c r="CU650" s="209"/>
      <c r="CV650" s="208"/>
      <c r="CW650" s="207"/>
      <c r="CX650" s="207"/>
      <c r="CY650" s="207"/>
    </row>
    <row r="651" spans="3:103">
      <c r="Z651" s="198"/>
      <c r="AA651" s="198"/>
      <c r="AB651" s="199"/>
      <c r="AC651" s="199"/>
      <c r="AD651" s="201"/>
      <c r="AE651" s="202"/>
      <c r="AF651" s="202"/>
      <c r="AG651" s="203"/>
      <c r="AH651" s="203"/>
      <c r="AI651" s="203"/>
      <c r="AJ651" s="203"/>
      <c r="AK651" s="203"/>
      <c r="AL651" s="203"/>
      <c r="AM651" s="203"/>
      <c r="AN651" s="203"/>
      <c r="AO651" s="203"/>
      <c r="AP651" s="203"/>
      <c r="AQ651" s="203"/>
      <c r="AR651" s="203"/>
      <c r="AS651" s="203"/>
      <c r="AT651" s="203"/>
      <c r="AU651" s="203"/>
      <c r="AV651" s="203"/>
      <c r="AW651" s="203"/>
      <c r="AX651" s="203"/>
      <c r="AY651" s="203"/>
      <c r="AZ651" s="203"/>
      <c r="BA651" s="203"/>
      <c r="BB651" s="204"/>
      <c r="BC651" s="204"/>
      <c r="BD651" s="204"/>
      <c r="BE651" s="204"/>
      <c r="BF651" s="204"/>
      <c r="BG651" s="204"/>
      <c r="BH651" s="204"/>
      <c r="BI651" s="204"/>
      <c r="BJ651" s="204"/>
      <c r="BK651" s="204"/>
      <c r="BL651" s="204"/>
      <c r="BM651" s="204"/>
      <c r="BN651" s="204"/>
      <c r="BO651" s="204"/>
      <c r="BP651" s="204"/>
      <c r="BQ651" s="204"/>
      <c r="BR651" s="204"/>
      <c r="BS651" s="204"/>
      <c r="BT651" s="204"/>
      <c r="BU651" s="204"/>
      <c r="BV651" s="205"/>
      <c r="BW651" s="205"/>
      <c r="BX651" s="205"/>
      <c r="BY651" s="204"/>
      <c r="BZ651" s="204"/>
      <c r="CA651" s="204"/>
      <c r="CB651" s="205"/>
      <c r="CC651" s="204"/>
      <c r="CD651" s="205"/>
      <c r="CE651" s="204"/>
      <c r="CF651" s="204"/>
      <c r="CG651" s="204"/>
      <c r="CH651" s="206"/>
      <c r="CI651" s="204"/>
      <c r="CJ651" s="204"/>
      <c r="CK651" s="204"/>
      <c r="CL651" s="204"/>
      <c r="CM651" s="204"/>
      <c r="CN651" s="206"/>
      <c r="CO651" s="204"/>
      <c r="CP651" s="204"/>
      <c r="CQ651" s="204"/>
      <c r="CR651" s="207"/>
      <c r="CS651" s="207"/>
      <c r="CT651" s="208"/>
      <c r="CU651" s="209"/>
      <c r="CV651" s="208"/>
      <c r="CW651" s="207"/>
      <c r="CX651" s="207"/>
      <c r="CY651" s="207"/>
    </row>
    <row r="652" spans="3:103">
      <c r="Z652" s="198"/>
      <c r="AA652" s="198"/>
      <c r="AB652" s="199"/>
      <c r="AC652" s="199"/>
      <c r="AD652" s="201"/>
      <c r="AE652" s="202"/>
      <c r="AF652" s="202"/>
      <c r="AG652" s="203"/>
      <c r="AH652" s="203"/>
      <c r="AI652" s="203"/>
      <c r="AJ652" s="203"/>
      <c r="AK652" s="203"/>
      <c r="AL652" s="203"/>
      <c r="AM652" s="203"/>
      <c r="AN652" s="203"/>
      <c r="AO652" s="203"/>
      <c r="AP652" s="203"/>
      <c r="AQ652" s="203"/>
      <c r="AR652" s="203"/>
      <c r="AS652" s="203"/>
      <c r="AT652" s="203"/>
      <c r="AU652" s="203"/>
      <c r="AV652" s="203"/>
      <c r="AW652" s="203"/>
      <c r="AX652" s="203"/>
      <c r="AY652" s="203"/>
      <c r="AZ652" s="203"/>
      <c r="BA652" s="203"/>
      <c r="BB652" s="204"/>
      <c r="BC652" s="204"/>
      <c r="BD652" s="204"/>
      <c r="BE652" s="204"/>
      <c r="BF652" s="204"/>
      <c r="BG652" s="204"/>
      <c r="BH652" s="204"/>
      <c r="BI652" s="204"/>
      <c r="BJ652" s="204"/>
      <c r="BK652" s="204"/>
      <c r="BL652" s="204"/>
      <c r="BM652" s="204"/>
      <c r="BN652" s="204"/>
      <c r="BO652" s="204"/>
      <c r="BP652" s="204"/>
      <c r="BQ652" s="204"/>
      <c r="BR652" s="204"/>
      <c r="BS652" s="204"/>
      <c r="BT652" s="204"/>
      <c r="BU652" s="204"/>
      <c r="BV652" s="205"/>
      <c r="BW652" s="205"/>
      <c r="BX652" s="205"/>
      <c r="BY652" s="204"/>
      <c r="BZ652" s="204"/>
      <c r="CA652" s="204"/>
      <c r="CB652" s="205"/>
      <c r="CC652" s="204"/>
      <c r="CD652" s="205"/>
      <c r="CE652" s="204"/>
      <c r="CF652" s="204"/>
      <c r="CG652" s="204"/>
      <c r="CH652" s="206"/>
      <c r="CI652" s="204"/>
      <c r="CJ652" s="204"/>
      <c r="CK652" s="204"/>
      <c r="CL652" s="204"/>
      <c r="CM652" s="204"/>
      <c r="CN652" s="206"/>
      <c r="CO652" s="204"/>
      <c r="CP652" s="204"/>
      <c r="CQ652" s="204"/>
      <c r="CR652" s="207"/>
      <c r="CS652" s="207"/>
      <c r="CT652" s="208"/>
      <c r="CU652" s="209"/>
      <c r="CV652" s="208"/>
      <c r="CW652" s="207"/>
      <c r="CX652" s="207"/>
      <c r="CY652" s="207"/>
    </row>
    <row r="653" spans="3:103">
      <c r="Z653" s="198"/>
      <c r="AA653" s="198"/>
      <c r="AB653" s="199"/>
      <c r="AC653" s="199"/>
      <c r="AD653" s="201"/>
      <c r="AE653" s="202"/>
      <c r="AF653" s="202"/>
      <c r="AG653" s="203"/>
      <c r="AH653" s="203"/>
      <c r="AI653" s="203"/>
      <c r="AJ653" s="203"/>
      <c r="AK653" s="203"/>
      <c r="AL653" s="203"/>
      <c r="AM653" s="203"/>
      <c r="AN653" s="203"/>
      <c r="AO653" s="203"/>
      <c r="AP653" s="203"/>
      <c r="AQ653" s="203"/>
      <c r="AR653" s="203"/>
      <c r="AS653" s="203"/>
      <c r="AT653" s="203"/>
      <c r="AU653" s="203"/>
      <c r="AV653" s="203"/>
      <c r="AW653" s="203"/>
      <c r="AX653" s="203"/>
      <c r="AY653" s="203"/>
      <c r="AZ653" s="203"/>
      <c r="BA653" s="203"/>
      <c r="BB653" s="204"/>
      <c r="BC653" s="204"/>
      <c r="BD653" s="204"/>
      <c r="BE653" s="204"/>
      <c r="BF653" s="204"/>
      <c r="BG653" s="204"/>
      <c r="BH653" s="204"/>
      <c r="BI653" s="204"/>
      <c r="BJ653" s="204"/>
      <c r="BK653" s="204"/>
      <c r="BL653" s="204"/>
      <c r="BM653" s="204"/>
      <c r="BN653" s="204"/>
      <c r="BO653" s="204"/>
      <c r="BP653" s="204"/>
      <c r="BQ653" s="204"/>
      <c r="BR653" s="204"/>
      <c r="BS653" s="204"/>
      <c r="BT653" s="204"/>
      <c r="BU653" s="204"/>
      <c r="BV653" s="205"/>
      <c r="BW653" s="205"/>
      <c r="BX653" s="205"/>
      <c r="BY653" s="204"/>
      <c r="BZ653" s="204"/>
      <c r="CA653" s="204"/>
      <c r="CB653" s="205"/>
      <c r="CC653" s="204"/>
      <c r="CD653" s="205"/>
      <c r="CE653" s="204"/>
      <c r="CF653" s="204"/>
      <c r="CG653" s="204"/>
      <c r="CH653" s="206"/>
      <c r="CI653" s="204"/>
      <c r="CJ653" s="204"/>
      <c r="CK653" s="204"/>
      <c r="CL653" s="204"/>
      <c r="CM653" s="204"/>
      <c r="CN653" s="206"/>
      <c r="CO653" s="204"/>
      <c r="CP653" s="204"/>
      <c r="CQ653" s="204"/>
      <c r="CR653" s="207"/>
      <c r="CS653" s="207"/>
      <c r="CT653" s="208"/>
      <c r="CU653" s="209"/>
      <c r="CV653" s="208"/>
      <c r="CW653" s="207"/>
      <c r="CX653" s="207"/>
      <c r="CY653" s="207"/>
    </row>
    <row r="654" spans="3:103">
      <c r="Z654" s="198"/>
      <c r="AA654" s="198"/>
      <c r="AB654" s="199"/>
      <c r="AC654" s="199"/>
      <c r="AD654" s="201"/>
      <c r="AE654" s="202"/>
      <c r="AF654" s="202"/>
      <c r="AG654" s="203"/>
      <c r="AH654" s="203"/>
      <c r="AI654" s="203"/>
      <c r="AJ654" s="203"/>
      <c r="AK654" s="203"/>
      <c r="AL654" s="203"/>
      <c r="AM654" s="203"/>
      <c r="AN654" s="203"/>
      <c r="AO654" s="203"/>
      <c r="AP654" s="203"/>
      <c r="AQ654" s="203"/>
      <c r="AR654" s="203"/>
      <c r="AS654" s="203"/>
      <c r="AT654" s="203"/>
      <c r="AU654" s="203"/>
      <c r="AV654" s="203"/>
      <c r="AW654" s="203"/>
      <c r="AX654" s="203"/>
      <c r="AY654" s="203"/>
      <c r="AZ654" s="203"/>
      <c r="BA654" s="203"/>
      <c r="BB654" s="204"/>
      <c r="BC654" s="204"/>
      <c r="BD654" s="204"/>
      <c r="BE654" s="204"/>
      <c r="BF654" s="204"/>
      <c r="BG654" s="204"/>
      <c r="BH654" s="204"/>
      <c r="BI654" s="204"/>
      <c r="BJ654" s="204"/>
      <c r="BK654" s="204"/>
      <c r="BL654" s="204"/>
      <c r="BM654" s="204"/>
      <c r="BN654" s="204"/>
      <c r="BO654" s="204"/>
      <c r="BP654" s="204"/>
      <c r="BQ654" s="204"/>
      <c r="BR654" s="204"/>
      <c r="BS654" s="204"/>
      <c r="BT654" s="204"/>
      <c r="BU654" s="204"/>
      <c r="BV654" s="205"/>
      <c r="BW654" s="205"/>
      <c r="BX654" s="205"/>
      <c r="BY654" s="204"/>
      <c r="BZ654" s="204"/>
      <c r="CA654" s="204"/>
      <c r="CB654" s="205"/>
      <c r="CC654" s="204"/>
      <c r="CD654" s="205"/>
      <c r="CE654" s="204"/>
      <c r="CF654" s="204"/>
      <c r="CG654" s="204"/>
      <c r="CH654" s="206"/>
      <c r="CI654" s="204"/>
      <c r="CJ654" s="204"/>
      <c r="CK654" s="204"/>
      <c r="CL654" s="204"/>
      <c r="CM654" s="204"/>
      <c r="CN654" s="206"/>
      <c r="CO654" s="204"/>
      <c r="CP654" s="204"/>
      <c r="CQ654" s="204"/>
      <c r="CR654" s="207"/>
      <c r="CS654" s="207"/>
      <c r="CT654" s="208"/>
      <c r="CU654" s="209"/>
      <c r="CV654" s="208"/>
      <c r="CW654" s="207"/>
      <c r="CX654" s="207"/>
      <c r="CY654" s="207"/>
    </row>
    <row r="655" spans="3:103">
      <c r="C655" s="192"/>
      <c r="D655" s="192"/>
      <c r="E655" s="192"/>
      <c r="F655" s="192"/>
      <c r="G655" s="193"/>
      <c r="H655" s="192"/>
      <c r="I655" s="192"/>
      <c r="J655" s="194"/>
      <c r="K655" s="195"/>
      <c r="L655" s="195"/>
      <c r="M655" s="196"/>
      <c r="N655" s="197"/>
      <c r="O655" s="196"/>
      <c r="P655" s="198"/>
      <c r="Q655" s="198"/>
      <c r="R655" s="199"/>
      <c r="S655" s="199"/>
      <c r="T655" s="198"/>
      <c r="U655" s="199"/>
      <c r="V655" s="199"/>
      <c r="W655" s="199"/>
      <c r="X655" s="198"/>
      <c r="Y655" s="200"/>
      <c r="Z655" s="198"/>
      <c r="AA655" s="198"/>
      <c r="AB655" s="199"/>
      <c r="AC655" s="199"/>
      <c r="AD655" s="201"/>
      <c r="AE655" s="202"/>
      <c r="AF655" s="202"/>
      <c r="AG655" s="203"/>
      <c r="AH655" s="203"/>
      <c r="AI655" s="203"/>
      <c r="AJ655" s="203"/>
      <c r="AK655" s="203"/>
      <c r="AL655" s="203"/>
      <c r="AM655" s="203"/>
      <c r="AN655" s="203"/>
      <c r="AO655" s="203"/>
      <c r="AP655" s="203"/>
      <c r="AQ655" s="203"/>
      <c r="AR655" s="203"/>
      <c r="AS655" s="203"/>
      <c r="AT655" s="203"/>
      <c r="AU655" s="203"/>
      <c r="AV655" s="203"/>
      <c r="AW655" s="203"/>
      <c r="AX655" s="203"/>
      <c r="AY655" s="203"/>
      <c r="AZ655" s="203"/>
      <c r="BA655" s="203"/>
      <c r="BB655" s="204"/>
      <c r="BC655" s="204"/>
      <c r="BD655" s="204"/>
      <c r="BE655" s="204"/>
      <c r="BF655" s="204"/>
      <c r="BG655" s="204"/>
      <c r="BH655" s="204"/>
      <c r="BI655" s="204"/>
      <c r="BJ655" s="204"/>
      <c r="BK655" s="204"/>
      <c r="BL655" s="204"/>
      <c r="BM655" s="204"/>
      <c r="BN655" s="204"/>
      <c r="BO655" s="204"/>
      <c r="BP655" s="204"/>
      <c r="BQ655" s="204"/>
      <c r="BR655" s="204"/>
      <c r="BS655" s="204"/>
      <c r="BT655" s="204"/>
      <c r="BU655" s="204"/>
      <c r="BV655" s="205"/>
      <c r="BW655" s="205"/>
      <c r="BX655" s="205"/>
      <c r="BY655" s="204"/>
      <c r="BZ655" s="204"/>
      <c r="CA655" s="204"/>
      <c r="CB655" s="205"/>
      <c r="CC655" s="204"/>
      <c r="CD655" s="205"/>
      <c r="CE655" s="204"/>
      <c r="CF655" s="204"/>
      <c r="CG655" s="204"/>
      <c r="CH655" s="206"/>
      <c r="CI655" s="204"/>
      <c r="CJ655" s="204"/>
      <c r="CK655" s="204"/>
      <c r="CL655" s="204"/>
      <c r="CM655" s="204"/>
      <c r="CN655" s="206"/>
      <c r="CO655" s="204"/>
      <c r="CP655" s="204"/>
      <c r="CQ655" s="204"/>
      <c r="CR655" s="207"/>
      <c r="CS655" s="207"/>
      <c r="CT655" s="208"/>
      <c r="CU655" s="209"/>
      <c r="CV655" s="208"/>
      <c r="CW655" s="207"/>
      <c r="CX655" s="207"/>
      <c r="CY655" s="207"/>
    </row>
    <row r="656" spans="3:103">
      <c r="D656" s="192"/>
      <c r="E656" s="192"/>
      <c r="F656" s="192"/>
      <c r="H656" s="192"/>
      <c r="I656" s="192"/>
      <c r="J656" s="194"/>
      <c r="K656" s="192"/>
      <c r="L656" s="195"/>
      <c r="M656" s="195"/>
      <c r="N656" s="197"/>
      <c r="O656" s="196"/>
      <c r="P656" s="196"/>
      <c r="Q656" s="198"/>
      <c r="R656" s="199"/>
      <c r="S656" s="199"/>
      <c r="T656" s="198"/>
      <c r="U656" s="199"/>
      <c r="V656" s="199"/>
      <c r="W656" s="199"/>
      <c r="X656" s="198"/>
      <c r="Y656" s="200"/>
      <c r="Z656" s="198"/>
      <c r="AA656" s="198"/>
      <c r="AB656" s="199"/>
      <c r="AC656" s="199"/>
      <c r="AD656" s="201"/>
      <c r="AE656" s="202"/>
      <c r="AF656" s="202"/>
      <c r="AG656" s="203"/>
      <c r="AH656" s="203"/>
      <c r="AI656" s="203"/>
      <c r="AJ656" s="203"/>
      <c r="AK656" s="203"/>
      <c r="AL656" s="203"/>
      <c r="AM656" s="203"/>
      <c r="AN656" s="203"/>
      <c r="AO656" s="203"/>
      <c r="AP656" s="203"/>
      <c r="AQ656" s="203"/>
      <c r="AR656" s="203"/>
      <c r="AS656" s="203"/>
      <c r="AT656" s="203"/>
      <c r="AU656" s="203"/>
      <c r="AV656" s="203"/>
      <c r="AW656" s="203"/>
      <c r="AX656" s="203"/>
      <c r="AY656" s="203"/>
      <c r="AZ656" s="203"/>
      <c r="BA656" s="203"/>
      <c r="BB656" s="204"/>
      <c r="BC656" s="204"/>
      <c r="BD656" s="204"/>
      <c r="BE656" s="204"/>
      <c r="BF656" s="204"/>
      <c r="BG656" s="204"/>
      <c r="BH656" s="204"/>
      <c r="BI656" s="204"/>
      <c r="BJ656" s="204"/>
      <c r="BK656" s="204"/>
      <c r="BL656" s="204"/>
      <c r="BM656" s="204"/>
      <c r="BN656" s="204"/>
      <c r="BO656" s="204"/>
      <c r="BP656" s="204"/>
      <c r="BQ656" s="204"/>
      <c r="BR656" s="204"/>
      <c r="BS656" s="204"/>
      <c r="BT656" s="204"/>
      <c r="BU656" s="204"/>
      <c r="BV656" s="205"/>
      <c r="BW656" s="205"/>
      <c r="BX656" s="205"/>
      <c r="BY656" s="204"/>
      <c r="BZ656" s="204"/>
      <c r="CA656" s="204"/>
      <c r="CB656" s="205"/>
      <c r="CC656" s="204"/>
      <c r="CD656" s="205"/>
      <c r="CE656" s="204"/>
      <c r="CF656" s="204"/>
      <c r="CG656" s="204"/>
      <c r="CH656" s="206"/>
      <c r="CI656" s="204"/>
      <c r="CJ656" s="204"/>
      <c r="CK656" s="204"/>
      <c r="CL656" s="204"/>
      <c r="CM656" s="204"/>
      <c r="CN656" s="206"/>
      <c r="CO656" s="204"/>
      <c r="CP656" s="204"/>
      <c r="CQ656" s="204"/>
      <c r="CR656" s="207"/>
      <c r="CS656" s="207"/>
      <c r="CT656" s="208"/>
      <c r="CU656" s="209"/>
      <c r="CV656" s="208"/>
      <c r="CW656" s="207"/>
      <c r="CX656" s="207"/>
      <c r="CY656" s="207"/>
    </row>
    <row r="657" spans="3:103">
      <c r="Z657" s="198"/>
      <c r="AA657" s="198"/>
      <c r="AB657" s="199"/>
      <c r="AC657" s="199"/>
      <c r="AD657" s="201"/>
      <c r="AE657" s="202"/>
      <c r="AF657" s="202"/>
      <c r="AG657" s="203"/>
      <c r="AH657" s="203"/>
      <c r="AI657" s="203"/>
      <c r="AJ657" s="203"/>
      <c r="AK657" s="203"/>
      <c r="AL657" s="203"/>
      <c r="AM657" s="203"/>
      <c r="AN657" s="203"/>
      <c r="AO657" s="203"/>
      <c r="AP657" s="203"/>
      <c r="AQ657" s="203"/>
      <c r="AR657" s="203"/>
      <c r="AS657" s="203"/>
      <c r="AT657" s="203"/>
      <c r="AU657" s="203"/>
      <c r="AV657" s="203"/>
      <c r="AW657" s="203"/>
      <c r="AX657" s="203"/>
      <c r="AY657" s="203"/>
      <c r="AZ657" s="203"/>
      <c r="BA657" s="203"/>
      <c r="BB657" s="204"/>
      <c r="BC657" s="204"/>
      <c r="BD657" s="204"/>
      <c r="BE657" s="204"/>
      <c r="BF657" s="204"/>
      <c r="BG657" s="204"/>
      <c r="BH657" s="204"/>
      <c r="BI657" s="204"/>
      <c r="BJ657" s="204"/>
      <c r="BK657" s="204"/>
      <c r="BL657" s="204"/>
      <c r="BM657" s="204"/>
      <c r="BN657" s="204"/>
      <c r="BO657" s="204"/>
      <c r="BP657" s="204"/>
      <c r="BQ657" s="204"/>
      <c r="BR657" s="204"/>
      <c r="BS657" s="204"/>
      <c r="BT657" s="204"/>
      <c r="BU657" s="204"/>
      <c r="BV657" s="205"/>
      <c r="BW657" s="205"/>
      <c r="BX657" s="205"/>
      <c r="BY657" s="204"/>
      <c r="BZ657" s="204"/>
      <c r="CA657" s="204"/>
      <c r="CB657" s="205"/>
      <c r="CC657" s="204"/>
      <c r="CD657" s="205"/>
      <c r="CE657" s="204"/>
      <c r="CF657" s="204"/>
      <c r="CG657" s="204"/>
      <c r="CH657" s="206"/>
      <c r="CI657" s="204"/>
      <c r="CJ657" s="204"/>
      <c r="CK657" s="204"/>
      <c r="CL657" s="204"/>
      <c r="CM657" s="204"/>
      <c r="CN657" s="206"/>
      <c r="CO657" s="204"/>
      <c r="CP657" s="204"/>
      <c r="CQ657" s="204"/>
      <c r="CR657" s="207"/>
      <c r="CS657" s="207"/>
      <c r="CT657" s="208"/>
      <c r="CU657" s="209"/>
      <c r="CV657" s="208"/>
      <c r="CW657" s="207"/>
      <c r="CX657" s="207"/>
      <c r="CY657" s="207"/>
    </row>
    <row r="658" spans="3:103">
      <c r="C658" s="192"/>
      <c r="D658" s="192"/>
      <c r="E658" s="192"/>
      <c r="F658" s="192"/>
      <c r="G658" s="193"/>
      <c r="H658" s="192"/>
      <c r="I658" s="192"/>
      <c r="J658" s="194"/>
      <c r="K658" s="195"/>
      <c r="L658" s="195"/>
      <c r="M658" s="196"/>
      <c r="N658" s="197"/>
      <c r="O658" s="196"/>
      <c r="P658" s="198"/>
      <c r="Q658" s="198"/>
      <c r="R658" s="199"/>
      <c r="S658" s="199"/>
      <c r="T658" s="198"/>
      <c r="U658" s="199"/>
      <c r="V658" s="199"/>
      <c r="W658" s="199"/>
      <c r="X658" s="198"/>
      <c r="Y658" s="200"/>
      <c r="Z658" s="198"/>
      <c r="AA658" s="198"/>
      <c r="AB658" s="199"/>
      <c r="AC658" s="199"/>
      <c r="AD658" s="201"/>
      <c r="AE658" s="202"/>
      <c r="AF658" s="202"/>
      <c r="AG658" s="203"/>
      <c r="AH658" s="203"/>
      <c r="AI658" s="203"/>
      <c r="AJ658" s="203"/>
      <c r="AK658" s="203"/>
      <c r="AL658" s="203"/>
      <c r="AM658" s="203"/>
      <c r="AN658" s="203"/>
      <c r="AO658" s="203"/>
      <c r="AP658" s="203"/>
      <c r="AQ658" s="203"/>
      <c r="AR658" s="203"/>
      <c r="AS658" s="203"/>
      <c r="AT658" s="203"/>
      <c r="AU658" s="203"/>
      <c r="AV658" s="203"/>
      <c r="AW658" s="203"/>
      <c r="AX658" s="203"/>
      <c r="AY658" s="203"/>
      <c r="AZ658" s="203"/>
      <c r="BA658" s="203"/>
      <c r="BB658" s="204"/>
      <c r="BC658" s="204"/>
      <c r="BD658" s="204"/>
      <c r="BE658" s="204"/>
      <c r="BF658" s="204"/>
      <c r="BG658" s="204"/>
      <c r="BH658" s="204"/>
      <c r="BI658" s="204"/>
      <c r="BJ658" s="204"/>
      <c r="BK658" s="204"/>
      <c r="BL658" s="204"/>
      <c r="BM658" s="204"/>
      <c r="BN658" s="204"/>
      <c r="BO658" s="204"/>
      <c r="BP658" s="204"/>
      <c r="BQ658" s="204"/>
      <c r="BR658" s="204"/>
      <c r="BS658" s="204"/>
      <c r="BT658" s="204"/>
      <c r="BU658" s="204"/>
      <c r="BV658" s="205"/>
      <c r="BW658" s="205"/>
      <c r="BX658" s="205"/>
      <c r="BY658" s="204"/>
      <c r="BZ658" s="204"/>
      <c r="CA658" s="204"/>
      <c r="CB658" s="205"/>
      <c r="CC658" s="204"/>
      <c r="CD658" s="205"/>
      <c r="CE658" s="204"/>
      <c r="CF658" s="204"/>
      <c r="CG658" s="204"/>
      <c r="CH658" s="206"/>
      <c r="CI658" s="204"/>
      <c r="CJ658" s="204"/>
      <c r="CK658" s="204"/>
      <c r="CL658" s="204"/>
      <c r="CM658" s="204"/>
      <c r="CN658" s="206"/>
      <c r="CO658" s="204"/>
      <c r="CP658" s="204"/>
      <c r="CQ658" s="204"/>
      <c r="CR658" s="207"/>
      <c r="CS658" s="207"/>
      <c r="CT658" s="208"/>
      <c r="CU658" s="209"/>
      <c r="CV658" s="208"/>
      <c r="CW658" s="207"/>
      <c r="CX658" s="207"/>
      <c r="CY658" s="207"/>
    </row>
    <row r="659" spans="3:103">
      <c r="D659" s="192"/>
      <c r="E659" s="192"/>
      <c r="F659" s="192"/>
      <c r="H659" s="192"/>
      <c r="I659" s="192"/>
      <c r="J659" s="194"/>
      <c r="K659" s="192"/>
      <c r="L659" s="195"/>
      <c r="M659" s="195"/>
      <c r="N659" s="197"/>
      <c r="O659" s="196"/>
      <c r="P659" s="196"/>
      <c r="Q659" s="198"/>
      <c r="R659" s="199"/>
      <c r="S659" s="199"/>
      <c r="T659" s="198"/>
      <c r="U659" s="199"/>
      <c r="V659" s="199"/>
      <c r="W659" s="199"/>
      <c r="X659" s="198"/>
      <c r="Y659" s="200"/>
      <c r="Z659" s="198"/>
      <c r="AA659" s="198"/>
      <c r="AB659" s="199"/>
      <c r="AC659" s="199"/>
      <c r="AD659" s="201"/>
      <c r="AE659" s="202"/>
      <c r="AF659" s="202"/>
      <c r="AG659" s="203"/>
      <c r="AH659" s="203"/>
      <c r="AI659" s="203"/>
      <c r="AJ659" s="203"/>
      <c r="AK659" s="203"/>
      <c r="AL659" s="203"/>
      <c r="AM659" s="203"/>
      <c r="AN659" s="203"/>
      <c r="AO659" s="203"/>
      <c r="AP659" s="203"/>
      <c r="AQ659" s="203"/>
      <c r="AR659" s="203"/>
      <c r="AS659" s="203"/>
      <c r="AT659" s="203"/>
      <c r="AU659" s="203"/>
      <c r="AV659" s="203"/>
      <c r="AW659" s="203"/>
      <c r="AX659" s="203"/>
      <c r="AY659" s="203"/>
      <c r="AZ659" s="203"/>
      <c r="BA659" s="203"/>
      <c r="BB659" s="204"/>
      <c r="BC659" s="204"/>
      <c r="BD659" s="204"/>
      <c r="BE659" s="204"/>
      <c r="BF659" s="204"/>
      <c r="BG659" s="204"/>
      <c r="BH659" s="204"/>
      <c r="BI659" s="204"/>
      <c r="BJ659" s="204"/>
      <c r="BK659" s="204"/>
      <c r="BL659" s="204"/>
      <c r="BM659" s="204"/>
      <c r="BN659" s="204"/>
      <c r="BO659" s="204"/>
      <c r="BP659" s="204"/>
      <c r="BQ659" s="204"/>
      <c r="BR659" s="204"/>
      <c r="BS659" s="204"/>
      <c r="BT659" s="204"/>
      <c r="BU659" s="204"/>
      <c r="BV659" s="205"/>
      <c r="BW659" s="205"/>
      <c r="BX659" s="205"/>
      <c r="BY659" s="204"/>
      <c r="BZ659" s="204"/>
      <c r="CA659" s="204"/>
      <c r="CB659" s="205"/>
      <c r="CC659" s="204"/>
      <c r="CD659" s="205"/>
      <c r="CE659" s="204"/>
      <c r="CF659" s="204"/>
      <c r="CG659" s="204"/>
      <c r="CH659" s="206"/>
      <c r="CI659" s="204"/>
      <c r="CJ659" s="204"/>
      <c r="CK659" s="204"/>
      <c r="CL659" s="204"/>
      <c r="CM659" s="204"/>
      <c r="CN659" s="206"/>
      <c r="CO659" s="204"/>
      <c r="CP659" s="204"/>
      <c r="CQ659" s="204"/>
      <c r="CR659" s="207"/>
      <c r="CS659" s="207"/>
      <c r="CT659" s="208"/>
      <c r="CU659" s="209"/>
      <c r="CV659" s="208"/>
      <c r="CW659" s="207"/>
      <c r="CX659" s="207"/>
      <c r="CY659" s="207"/>
    </row>
    <row r="660" spans="3:103">
      <c r="Z660" s="198"/>
      <c r="AA660" s="198"/>
      <c r="AB660" s="199"/>
      <c r="AC660" s="199"/>
      <c r="AD660" s="201"/>
      <c r="AE660" s="202"/>
      <c r="AF660" s="202"/>
      <c r="AG660" s="203"/>
      <c r="AH660" s="203"/>
      <c r="AI660" s="203"/>
      <c r="AJ660" s="203"/>
      <c r="AK660" s="203"/>
      <c r="AL660" s="203"/>
      <c r="AM660" s="203"/>
      <c r="AN660" s="203"/>
      <c r="AO660" s="203"/>
      <c r="AP660" s="203"/>
      <c r="AQ660" s="203"/>
      <c r="AR660" s="203"/>
      <c r="AS660" s="203"/>
      <c r="AT660" s="203"/>
      <c r="AU660" s="203"/>
      <c r="AV660" s="203"/>
      <c r="AW660" s="203"/>
      <c r="AX660" s="203"/>
      <c r="AY660" s="203"/>
      <c r="AZ660" s="203"/>
      <c r="BA660" s="203"/>
      <c r="BB660" s="204"/>
      <c r="BC660" s="204"/>
      <c r="BD660" s="204"/>
      <c r="BE660" s="204"/>
      <c r="BF660" s="204"/>
      <c r="BG660" s="204"/>
      <c r="BH660" s="204"/>
      <c r="BI660" s="204"/>
      <c r="BJ660" s="204"/>
      <c r="BK660" s="204"/>
      <c r="BL660" s="204"/>
      <c r="BM660" s="204"/>
      <c r="BN660" s="204"/>
      <c r="BO660" s="204"/>
      <c r="BP660" s="204"/>
      <c r="BQ660" s="204"/>
      <c r="BR660" s="204"/>
      <c r="BS660" s="204"/>
      <c r="BT660" s="204"/>
      <c r="BU660" s="204"/>
      <c r="BV660" s="205"/>
      <c r="BW660" s="205"/>
      <c r="BX660" s="205"/>
      <c r="BY660" s="204"/>
      <c r="BZ660" s="204"/>
      <c r="CA660" s="204"/>
      <c r="CB660" s="205"/>
      <c r="CC660" s="204"/>
      <c r="CD660" s="205"/>
      <c r="CE660" s="204"/>
      <c r="CF660" s="204"/>
      <c r="CG660" s="204"/>
      <c r="CH660" s="206"/>
      <c r="CI660" s="204"/>
      <c r="CJ660" s="204"/>
      <c r="CK660" s="204"/>
      <c r="CL660" s="204"/>
      <c r="CM660" s="204"/>
      <c r="CN660" s="206"/>
      <c r="CO660" s="204"/>
      <c r="CP660" s="204"/>
      <c r="CQ660" s="204"/>
      <c r="CR660" s="207"/>
      <c r="CS660" s="207"/>
      <c r="CT660" s="208"/>
      <c r="CU660" s="209"/>
      <c r="CV660" s="208"/>
      <c r="CW660" s="207"/>
      <c r="CX660" s="207"/>
      <c r="CY660" s="207"/>
    </row>
    <row r="661" spans="3:103">
      <c r="Z661" s="198"/>
      <c r="AA661" s="198"/>
      <c r="AB661" s="199"/>
      <c r="AC661" s="199"/>
      <c r="AD661" s="201"/>
      <c r="AE661" s="202"/>
      <c r="AF661" s="202"/>
      <c r="AG661" s="203"/>
      <c r="AH661" s="203"/>
      <c r="AI661" s="203"/>
      <c r="AJ661" s="203"/>
      <c r="AK661" s="203"/>
      <c r="AL661" s="203"/>
      <c r="AM661" s="203"/>
      <c r="AN661" s="203"/>
      <c r="AO661" s="203"/>
      <c r="AP661" s="203"/>
      <c r="AQ661" s="203"/>
      <c r="AR661" s="203"/>
      <c r="AS661" s="203"/>
      <c r="AT661" s="203"/>
      <c r="AU661" s="203"/>
      <c r="AV661" s="203"/>
      <c r="AW661" s="203"/>
      <c r="AX661" s="203"/>
      <c r="AY661" s="203"/>
      <c r="AZ661" s="203"/>
      <c r="BA661" s="203"/>
      <c r="BB661" s="204"/>
      <c r="BC661" s="204"/>
      <c r="BD661" s="204"/>
      <c r="BE661" s="204"/>
      <c r="BF661" s="204"/>
      <c r="BG661" s="204"/>
      <c r="BH661" s="204"/>
      <c r="BI661" s="204"/>
      <c r="BJ661" s="204"/>
      <c r="BK661" s="204"/>
      <c r="BL661" s="204"/>
      <c r="BM661" s="204"/>
      <c r="BN661" s="204"/>
      <c r="BO661" s="204"/>
      <c r="BP661" s="204"/>
      <c r="BQ661" s="204"/>
      <c r="BR661" s="204"/>
      <c r="BS661" s="204"/>
      <c r="BT661" s="204"/>
      <c r="BU661" s="204"/>
      <c r="BV661" s="205"/>
      <c r="BW661" s="205"/>
      <c r="BX661" s="205"/>
      <c r="BY661" s="204"/>
      <c r="BZ661" s="204"/>
      <c r="CA661" s="204"/>
      <c r="CB661" s="205"/>
      <c r="CC661" s="204"/>
      <c r="CD661" s="205"/>
      <c r="CE661" s="204"/>
      <c r="CF661" s="204"/>
      <c r="CG661" s="204"/>
      <c r="CH661" s="206"/>
      <c r="CI661" s="204"/>
      <c r="CJ661" s="204"/>
      <c r="CK661" s="204"/>
      <c r="CL661" s="204"/>
      <c r="CM661" s="204"/>
      <c r="CN661" s="206"/>
      <c r="CO661" s="204"/>
      <c r="CP661" s="204"/>
      <c r="CQ661" s="204"/>
      <c r="CR661" s="207"/>
      <c r="CS661" s="207"/>
      <c r="CT661" s="208"/>
      <c r="CU661" s="209"/>
      <c r="CV661" s="208"/>
      <c r="CW661" s="207"/>
      <c r="CX661" s="207"/>
      <c r="CY661" s="207"/>
    </row>
    <row r="662" spans="3:103">
      <c r="Z662" s="198"/>
      <c r="AA662" s="198"/>
      <c r="AB662" s="199"/>
      <c r="AC662" s="199"/>
      <c r="AD662" s="201"/>
      <c r="AE662" s="202"/>
      <c r="AF662" s="202"/>
      <c r="AG662" s="203"/>
      <c r="AH662" s="203"/>
      <c r="AI662" s="203"/>
      <c r="AJ662" s="203"/>
      <c r="AK662" s="203"/>
      <c r="AL662" s="203"/>
      <c r="AM662" s="203"/>
      <c r="AN662" s="203"/>
      <c r="AO662" s="203"/>
      <c r="AP662" s="203"/>
      <c r="AQ662" s="203"/>
      <c r="AR662" s="203"/>
      <c r="AS662" s="203"/>
      <c r="AT662" s="203"/>
      <c r="AU662" s="203"/>
      <c r="AV662" s="203"/>
      <c r="AW662" s="203"/>
      <c r="AX662" s="203"/>
      <c r="AY662" s="203"/>
      <c r="AZ662" s="203"/>
      <c r="BA662" s="203"/>
      <c r="BB662" s="204"/>
      <c r="BC662" s="204"/>
      <c r="BD662" s="204"/>
      <c r="BE662" s="204"/>
      <c r="BF662" s="204"/>
      <c r="BG662" s="204"/>
      <c r="BH662" s="204"/>
      <c r="BI662" s="204"/>
      <c r="BJ662" s="204"/>
      <c r="BK662" s="204"/>
      <c r="BL662" s="204"/>
      <c r="BM662" s="204"/>
      <c r="BN662" s="204"/>
      <c r="BO662" s="204"/>
      <c r="BP662" s="204"/>
      <c r="BQ662" s="204"/>
      <c r="BR662" s="204"/>
      <c r="BS662" s="204"/>
      <c r="BT662" s="204"/>
      <c r="BU662" s="204"/>
      <c r="BV662" s="205"/>
      <c r="BW662" s="205"/>
      <c r="BX662" s="205"/>
      <c r="BY662" s="204"/>
      <c r="BZ662" s="204"/>
      <c r="CA662" s="204"/>
      <c r="CB662" s="205"/>
      <c r="CC662" s="204"/>
      <c r="CD662" s="205"/>
      <c r="CE662" s="204"/>
      <c r="CF662" s="204"/>
      <c r="CG662" s="204"/>
      <c r="CH662" s="206"/>
      <c r="CI662" s="204"/>
      <c r="CJ662" s="204"/>
      <c r="CK662" s="204"/>
      <c r="CL662" s="204"/>
      <c r="CM662" s="204"/>
      <c r="CN662" s="206"/>
      <c r="CO662" s="204"/>
      <c r="CP662" s="204"/>
      <c r="CQ662" s="204"/>
      <c r="CR662" s="207"/>
      <c r="CS662" s="207"/>
      <c r="CT662" s="208"/>
      <c r="CU662" s="209"/>
      <c r="CV662" s="208"/>
      <c r="CW662" s="207"/>
      <c r="CX662" s="207"/>
      <c r="CY662" s="207"/>
    </row>
    <row r="663" spans="3:103">
      <c r="Z663" s="198"/>
      <c r="AA663" s="198"/>
      <c r="AB663" s="199"/>
      <c r="AC663" s="199"/>
      <c r="AD663" s="201"/>
      <c r="AE663" s="202"/>
      <c r="AF663" s="202"/>
      <c r="AG663" s="203"/>
      <c r="AH663" s="203"/>
      <c r="AI663" s="203"/>
      <c r="AJ663" s="203"/>
      <c r="AK663" s="203"/>
      <c r="AL663" s="203"/>
      <c r="AM663" s="203"/>
      <c r="AN663" s="203"/>
      <c r="AO663" s="203"/>
      <c r="AP663" s="203"/>
      <c r="AQ663" s="203"/>
      <c r="AR663" s="203"/>
      <c r="AS663" s="203"/>
      <c r="AT663" s="203"/>
      <c r="AU663" s="203"/>
      <c r="AV663" s="203"/>
      <c r="AW663" s="203"/>
      <c r="AX663" s="203"/>
      <c r="AY663" s="203"/>
      <c r="AZ663" s="203"/>
      <c r="BA663" s="203"/>
      <c r="BB663" s="204"/>
      <c r="BC663" s="204"/>
      <c r="BD663" s="204"/>
      <c r="BE663" s="204"/>
      <c r="BF663" s="204"/>
      <c r="BG663" s="204"/>
      <c r="BH663" s="204"/>
      <c r="BI663" s="204"/>
      <c r="BJ663" s="204"/>
      <c r="BK663" s="204"/>
      <c r="BL663" s="204"/>
      <c r="BM663" s="204"/>
      <c r="BN663" s="204"/>
      <c r="BO663" s="204"/>
      <c r="BP663" s="204"/>
      <c r="BQ663" s="204"/>
      <c r="BR663" s="204"/>
      <c r="BS663" s="204"/>
      <c r="BT663" s="204"/>
      <c r="BU663" s="204"/>
      <c r="BV663" s="205"/>
      <c r="BW663" s="205"/>
      <c r="BX663" s="205"/>
      <c r="BY663" s="204"/>
      <c r="BZ663" s="204"/>
      <c r="CA663" s="204"/>
      <c r="CB663" s="205"/>
      <c r="CC663" s="204"/>
      <c r="CD663" s="205"/>
      <c r="CE663" s="204"/>
      <c r="CF663" s="204"/>
      <c r="CG663" s="204"/>
      <c r="CH663" s="206"/>
      <c r="CI663" s="204"/>
      <c r="CJ663" s="204"/>
      <c r="CK663" s="204"/>
      <c r="CL663" s="204"/>
      <c r="CM663" s="204"/>
      <c r="CN663" s="206"/>
      <c r="CO663" s="204"/>
      <c r="CP663" s="204"/>
      <c r="CQ663" s="204"/>
      <c r="CR663" s="207"/>
      <c r="CS663" s="207"/>
      <c r="CT663" s="208"/>
      <c r="CU663" s="209"/>
      <c r="CV663" s="208"/>
      <c r="CW663" s="207"/>
      <c r="CX663" s="207"/>
      <c r="CY663" s="207"/>
    </row>
    <row r="664" spans="3:103">
      <c r="C664" s="192"/>
      <c r="D664" s="192"/>
      <c r="E664" s="192"/>
      <c r="F664" s="192"/>
      <c r="G664" s="193"/>
      <c r="H664" s="192"/>
      <c r="I664" s="192"/>
      <c r="J664" s="194"/>
      <c r="K664" s="195"/>
      <c r="L664" s="195"/>
      <c r="M664" s="196"/>
      <c r="N664" s="197"/>
      <c r="O664" s="196"/>
      <c r="P664" s="198"/>
      <c r="Q664" s="198"/>
      <c r="R664" s="199"/>
      <c r="S664" s="199"/>
      <c r="T664" s="198"/>
      <c r="U664" s="199"/>
      <c r="V664" s="199"/>
      <c r="W664" s="199"/>
      <c r="X664" s="198"/>
      <c r="Y664" s="200"/>
      <c r="Z664" s="198"/>
      <c r="AA664" s="198"/>
      <c r="AB664" s="199"/>
      <c r="AC664" s="199"/>
      <c r="AD664" s="201"/>
      <c r="AE664" s="202"/>
      <c r="AF664" s="202"/>
      <c r="AG664" s="203"/>
      <c r="AH664" s="203"/>
      <c r="AI664" s="203"/>
      <c r="AJ664" s="203"/>
      <c r="AK664" s="203"/>
      <c r="AL664" s="203"/>
      <c r="AM664" s="203"/>
      <c r="AN664" s="203"/>
      <c r="AO664" s="203"/>
      <c r="AP664" s="203"/>
      <c r="AQ664" s="203"/>
      <c r="AR664" s="203"/>
      <c r="AS664" s="203"/>
      <c r="AT664" s="203"/>
      <c r="AU664" s="203"/>
      <c r="AV664" s="203"/>
      <c r="AW664" s="203"/>
      <c r="AX664" s="203"/>
      <c r="AY664" s="203"/>
      <c r="AZ664" s="203"/>
      <c r="BA664" s="203"/>
      <c r="BB664" s="204"/>
      <c r="BC664" s="204"/>
      <c r="BD664" s="204"/>
      <c r="BE664" s="204"/>
      <c r="BF664" s="204"/>
      <c r="BG664" s="204"/>
      <c r="BH664" s="204"/>
      <c r="BI664" s="204"/>
      <c r="BJ664" s="204"/>
      <c r="BK664" s="204"/>
      <c r="BL664" s="204"/>
      <c r="BM664" s="204"/>
      <c r="BN664" s="204"/>
      <c r="BO664" s="204"/>
      <c r="BP664" s="204"/>
      <c r="BQ664" s="204"/>
      <c r="BR664" s="204"/>
      <c r="BS664" s="204"/>
      <c r="BT664" s="204"/>
      <c r="BU664" s="204"/>
      <c r="BV664" s="205"/>
      <c r="BW664" s="205"/>
      <c r="BX664" s="205"/>
      <c r="BY664" s="204"/>
      <c r="BZ664" s="204"/>
      <c r="CA664" s="204"/>
      <c r="CB664" s="205"/>
      <c r="CC664" s="204"/>
      <c r="CD664" s="205"/>
      <c r="CE664" s="204"/>
      <c r="CF664" s="204"/>
      <c r="CG664" s="204"/>
      <c r="CH664" s="206"/>
      <c r="CI664" s="204"/>
      <c r="CJ664" s="204"/>
      <c r="CK664" s="204"/>
      <c r="CL664" s="204"/>
      <c r="CM664" s="204"/>
      <c r="CN664" s="206"/>
      <c r="CO664" s="204"/>
      <c r="CP664" s="204"/>
      <c r="CQ664" s="204"/>
      <c r="CR664" s="207"/>
      <c r="CS664" s="207"/>
      <c r="CT664" s="208"/>
      <c r="CU664" s="209"/>
      <c r="CV664" s="208"/>
      <c r="CW664" s="207"/>
      <c r="CX664" s="207"/>
      <c r="CY664" s="207"/>
    </row>
    <row r="665" spans="3:103">
      <c r="D665" s="192"/>
      <c r="E665" s="192"/>
      <c r="F665" s="192"/>
      <c r="H665" s="192"/>
      <c r="I665" s="192"/>
      <c r="J665" s="194"/>
      <c r="K665" s="192"/>
      <c r="L665" s="195"/>
      <c r="M665" s="195"/>
      <c r="N665" s="197"/>
      <c r="O665" s="196"/>
      <c r="P665" s="196"/>
      <c r="Q665" s="198"/>
      <c r="R665" s="199"/>
      <c r="S665" s="199"/>
      <c r="T665" s="198"/>
      <c r="U665" s="199"/>
      <c r="V665" s="199"/>
      <c r="W665" s="199"/>
      <c r="X665" s="198"/>
      <c r="Y665" s="200"/>
      <c r="Z665" s="198"/>
      <c r="AA665" s="198"/>
      <c r="AB665" s="199"/>
      <c r="AC665" s="199"/>
      <c r="AD665" s="201"/>
      <c r="AE665" s="202"/>
      <c r="AF665" s="202"/>
      <c r="AG665" s="203"/>
      <c r="AH665" s="203"/>
      <c r="AI665" s="203"/>
      <c r="AJ665" s="203"/>
      <c r="AK665" s="203"/>
      <c r="AL665" s="203"/>
      <c r="AM665" s="203"/>
      <c r="AN665" s="203"/>
      <c r="AO665" s="203"/>
      <c r="AP665" s="203"/>
      <c r="AQ665" s="203"/>
      <c r="AR665" s="203"/>
      <c r="AS665" s="203"/>
      <c r="AT665" s="203"/>
      <c r="AU665" s="203"/>
      <c r="AV665" s="203"/>
      <c r="AW665" s="203"/>
      <c r="AX665" s="203"/>
      <c r="AY665" s="203"/>
      <c r="AZ665" s="203"/>
      <c r="BA665" s="203"/>
      <c r="BB665" s="204"/>
      <c r="BC665" s="204"/>
      <c r="BD665" s="204"/>
      <c r="BE665" s="204"/>
      <c r="BF665" s="204"/>
      <c r="BG665" s="204"/>
      <c r="BH665" s="204"/>
      <c r="BI665" s="204"/>
      <c r="BJ665" s="204"/>
      <c r="BK665" s="204"/>
      <c r="BL665" s="204"/>
      <c r="BM665" s="204"/>
      <c r="BN665" s="204"/>
      <c r="BO665" s="204"/>
      <c r="BP665" s="204"/>
      <c r="BQ665" s="204"/>
      <c r="BR665" s="204"/>
      <c r="BS665" s="204"/>
      <c r="BT665" s="204"/>
      <c r="BU665" s="204"/>
      <c r="BV665" s="205"/>
      <c r="BW665" s="205"/>
      <c r="BX665" s="205"/>
      <c r="BY665" s="204"/>
      <c r="BZ665" s="204"/>
      <c r="CA665" s="204"/>
      <c r="CB665" s="205"/>
      <c r="CC665" s="204"/>
      <c r="CD665" s="205"/>
      <c r="CE665" s="204"/>
      <c r="CF665" s="204"/>
      <c r="CG665" s="204"/>
      <c r="CH665" s="206"/>
      <c r="CI665" s="204"/>
      <c r="CJ665" s="204"/>
      <c r="CK665" s="204"/>
      <c r="CL665" s="204"/>
      <c r="CM665" s="204"/>
      <c r="CN665" s="206"/>
      <c r="CO665" s="204"/>
      <c r="CP665" s="204"/>
      <c r="CQ665" s="204"/>
      <c r="CR665" s="207"/>
      <c r="CS665" s="207"/>
      <c r="CT665" s="208"/>
      <c r="CU665" s="209"/>
      <c r="CV665" s="208"/>
      <c r="CW665" s="207"/>
      <c r="CX665" s="207"/>
      <c r="CY665" s="207"/>
    </row>
    <row r="666" spans="3:103">
      <c r="Z666" s="198"/>
      <c r="AA666" s="198"/>
      <c r="AB666" s="199"/>
      <c r="AC666" s="199"/>
      <c r="AD666" s="201"/>
      <c r="AE666" s="202"/>
      <c r="AF666" s="202"/>
      <c r="AG666" s="203"/>
      <c r="AH666" s="203"/>
      <c r="AI666" s="203"/>
      <c r="AJ666" s="203"/>
      <c r="AK666" s="203"/>
      <c r="AL666" s="203"/>
      <c r="AM666" s="203"/>
      <c r="AN666" s="203"/>
      <c r="AO666" s="203"/>
      <c r="AP666" s="203"/>
      <c r="AQ666" s="203"/>
      <c r="AR666" s="203"/>
      <c r="AS666" s="203"/>
      <c r="AT666" s="203"/>
      <c r="AU666" s="203"/>
      <c r="AV666" s="203"/>
      <c r="AW666" s="203"/>
      <c r="AX666" s="203"/>
      <c r="AY666" s="203"/>
      <c r="AZ666" s="203"/>
      <c r="BA666" s="203"/>
      <c r="BB666" s="204"/>
      <c r="BC666" s="204"/>
      <c r="BD666" s="204"/>
      <c r="BE666" s="204"/>
      <c r="BF666" s="204"/>
      <c r="BG666" s="204"/>
      <c r="BH666" s="204"/>
      <c r="BI666" s="204"/>
      <c r="BJ666" s="204"/>
      <c r="BK666" s="204"/>
      <c r="BL666" s="204"/>
      <c r="BM666" s="204"/>
      <c r="BN666" s="204"/>
      <c r="BO666" s="204"/>
      <c r="BP666" s="204"/>
      <c r="BQ666" s="204"/>
      <c r="BR666" s="204"/>
      <c r="BS666" s="204"/>
      <c r="BT666" s="204"/>
      <c r="BU666" s="204"/>
      <c r="BV666" s="205"/>
      <c r="BW666" s="205"/>
      <c r="BX666" s="205"/>
      <c r="BY666" s="204"/>
      <c r="BZ666" s="204"/>
      <c r="CA666" s="204"/>
      <c r="CB666" s="205"/>
      <c r="CC666" s="204"/>
      <c r="CD666" s="205"/>
      <c r="CE666" s="204"/>
      <c r="CF666" s="204"/>
      <c r="CG666" s="204"/>
      <c r="CH666" s="206"/>
      <c r="CI666" s="204"/>
      <c r="CJ666" s="204"/>
      <c r="CK666" s="204"/>
      <c r="CL666" s="204"/>
      <c r="CM666" s="204"/>
      <c r="CN666" s="206"/>
      <c r="CO666" s="204"/>
      <c r="CP666" s="204"/>
      <c r="CQ666" s="204"/>
      <c r="CR666" s="207"/>
      <c r="CS666" s="207"/>
      <c r="CT666" s="208"/>
      <c r="CU666" s="209"/>
      <c r="CV666" s="208"/>
      <c r="CW666" s="207"/>
      <c r="CX666" s="207"/>
      <c r="CY666" s="207"/>
    </row>
    <row r="667" spans="3:103">
      <c r="C667" s="192"/>
      <c r="D667" s="192"/>
      <c r="E667" s="192"/>
      <c r="F667" s="192"/>
      <c r="G667" s="193"/>
      <c r="H667" s="192"/>
      <c r="I667" s="192"/>
      <c r="J667" s="194"/>
      <c r="K667" s="195"/>
      <c r="L667" s="195"/>
      <c r="M667" s="196"/>
      <c r="N667" s="197"/>
      <c r="O667" s="196"/>
      <c r="P667" s="198"/>
      <c r="Q667" s="198"/>
      <c r="R667" s="199"/>
      <c r="S667" s="199"/>
      <c r="T667" s="198"/>
      <c r="U667" s="199"/>
      <c r="V667" s="199"/>
      <c r="W667" s="199"/>
      <c r="X667" s="198"/>
      <c r="Y667" s="200"/>
      <c r="Z667" s="198"/>
      <c r="AA667" s="198"/>
      <c r="AB667" s="199"/>
      <c r="AC667" s="199"/>
      <c r="AD667" s="201"/>
      <c r="AE667" s="202"/>
      <c r="AF667" s="202"/>
      <c r="AG667" s="203"/>
      <c r="AH667" s="203"/>
      <c r="AI667" s="203"/>
      <c r="AJ667" s="203"/>
      <c r="AK667" s="203"/>
      <c r="AL667" s="203"/>
      <c r="AM667" s="203"/>
      <c r="AN667" s="203"/>
      <c r="AO667" s="203"/>
      <c r="AP667" s="203"/>
      <c r="AQ667" s="203"/>
      <c r="AR667" s="203"/>
      <c r="AS667" s="203"/>
      <c r="AT667" s="203"/>
      <c r="AU667" s="203"/>
      <c r="AV667" s="203"/>
      <c r="AW667" s="203"/>
      <c r="AX667" s="203"/>
      <c r="AY667" s="203"/>
      <c r="AZ667" s="203"/>
      <c r="BA667" s="203"/>
      <c r="BB667" s="204"/>
      <c r="BC667" s="204"/>
      <c r="BD667" s="204"/>
      <c r="BE667" s="204"/>
      <c r="BF667" s="204"/>
      <c r="BG667" s="204"/>
      <c r="BH667" s="204"/>
      <c r="BI667" s="204"/>
      <c r="BJ667" s="204"/>
      <c r="BK667" s="204"/>
      <c r="BL667" s="204"/>
      <c r="BM667" s="204"/>
      <c r="BN667" s="204"/>
      <c r="BO667" s="204"/>
      <c r="BP667" s="204"/>
      <c r="BQ667" s="204"/>
      <c r="BR667" s="204"/>
      <c r="BS667" s="204"/>
      <c r="BT667" s="204"/>
      <c r="BU667" s="204"/>
      <c r="BV667" s="205"/>
      <c r="BW667" s="205"/>
      <c r="BX667" s="205"/>
      <c r="BY667" s="204"/>
      <c r="BZ667" s="204"/>
      <c r="CA667" s="204"/>
      <c r="CB667" s="205"/>
      <c r="CC667" s="204"/>
      <c r="CD667" s="205"/>
      <c r="CE667" s="204"/>
      <c r="CF667" s="204"/>
      <c r="CG667" s="204"/>
      <c r="CH667" s="206"/>
      <c r="CI667" s="204"/>
      <c r="CJ667" s="204"/>
      <c r="CK667" s="204"/>
      <c r="CL667" s="204"/>
      <c r="CM667" s="204"/>
      <c r="CN667" s="206"/>
      <c r="CO667" s="204"/>
      <c r="CP667" s="204"/>
      <c r="CQ667" s="204"/>
      <c r="CR667" s="207"/>
      <c r="CS667" s="207"/>
      <c r="CT667" s="208"/>
      <c r="CU667" s="209"/>
      <c r="CV667" s="208"/>
      <c r="CW667" s="207"/>
      <c r="CX667" s="207"/>
      <c r="CY667" s="207"/>
    </row>
    <row r="668" spans="3:103">
      <c r="D668" s="192"/>
      <c r="E668" s="192"/>
      <c r="F668" s="192"/>
      <c r="H668" s="192"/>
      <c r="I668" s="192"/>
      <c r="J668" s="194"/>
      <c r="K668" s="192"/>
      <c r="L668" s="195"/>
      <c r="M668" s="195"/>
      <c r="N668" s="197"/>
      <c r="O668" s="196"/>
      <c r="P668" s="196"/>
      <c r="Q668" s="198"/>
      <c r="R668" s="199"/>
      <c r="S668" s="199"/>
      <c r="T668" s="198"/>
      <c r="U668" s="199"/>
      <c r="V668" s="199"/>
      <c r="W668" s="199"/>
      <c r="X668" s="198"/>
      <c r="Y668" s="200"/>
      <c r="Z668" s="198"/>
      <c r="AA668" s="198"/>
      <c r="AB668" s="199"/>
      <c r="AC668" s="199"/>
      <c r="AD668" s="201"/>
      <c r="AE668" s="202"/>
      <c r="AF668" s="202"/>
      <c r="AG668" s="203"/>
      <c r="AH668" s="203"/>
      <c r="AI668" s="203"/>
      <c r="AJ668" s="203"/>
      <c r="AK668" s="203"/>
      <c r="AL668" s="203"/>
      <c r="AM668" s="203"/>
      <c r="AN668" s="203"/>
      <c r="AO668" s="203"/>
      <c r="AP668" s="203"/>
      <c r="AQ668" s="203"/>
      <c r="AR668" s="203"/>
      <c r="AS668" s="203"/>
      <c r="AT668" s="203"/>
      <c r="AU668" s="203"/>
      <c r="AV668" s="203"/>
      <c r="AW668" s="203"/>
      <c r="AX668" s="203"/>
      <c r="AY668" s="203"/>
      <c r="AZ668" s="203"/>
      <c r="BA668" s="203"/>
      <c r="BB668" s="204"/>
      <c r="BC668" s="204"/>
      <c r="BD668" s="204"/>
      <c r="BE668" s="204"/>
      <c r="BF668" s="204"/>
      <c r="BG668" s="204"/>
      <c r="BH668" s="204"/>
      <c r="BI668" s="204"/>
      <c r="BJ668" s="204"/>
      <c r="BK668" s="204"/>
      <c r="BL668" s="204"/>
      <c r="BM668" s="204"/>
      <c r="BN668" s="204"/>
      <c r="BO668" s="204"/>
      <c r="BP668" s="204"/>
      <c r="BQ668" s="204"/>
      <c r="BR668" s="204"/>
      <c r="BS668" s="204"/>
      <c r="BT668" s="204"/>
      <c r="BU668" s="204"/>
      <c r="BV668" s="205"/>
      <c r="BW668" s="205"/>
      <c r="BX668" s="205"/>
      <c r="BY668" s="204"/>
      <c r="BZ668" s="204"/>
      <c r="CA668" s="204"/>
      <c r="CB668" s="205"/>
      <c r="CC668" s="204"/>
      <c r="CD668" s="205"/>
      <c r="CE668" s="204"/>
      <c r="CF668" s="204"/>
      <c r="CG668" s="204"/>
      <c r="CH668" s="206"/>
      <c r="CI668" s="204"/>
      <c r="CJ668" s="204"/>
      <c r="CK668" s="204"/>
      <c r="CL668" s="204"/>
      <c r="CM668" s="204"/>
      <c r="CN668" s="206"/>
      <c r="CO668" s="204"/>
      <c r="CP668" s="204"/>
      <c r="CQ668" s="204"/>
      <c r="CR668" s="207"/>
      <c r="CS668" s="207"/>
      <c r="CT668" s="208"/>
      <c r="CU668" s="209"/>
      <c r="CV668" s="208"/>
      <c r="CW668" s="207"/>
      <c r="CX668" s="207"/>
      <c r="CY668" s="207"/>
    </row>
    <row r="669" spans="3:103">
      <c r="Z669" s="198"/>
      <c r="AA669" s="198"/>
      <c r="AB669" s="199"/>
      <c r="AC669" s="199"/>
      <c r="AD669" s="201"/>
      <c r="AE669" s="202"/>
      <c r="AF669" s="202"/>
      <c r="AG669" s="203"/>
      <c r="AH669" s="203"/>
      <c r="AI669" s="203"/>
      <c r="AJ669" s="203"/>
      <c r="AK669" s="203"/>
      <c r="AL669" s="203"/>
      <c r="AM669" s="203"/>
      <c r="AN669" s="203"/>
      <c r="AO669" s="203"/>
      <c r="AP669" s="203"/>
      <c r="AQ669" s="203"/>
      <c r="AR669" s="203"/>
      <c r="AS669" s="203"/>
      <c r="AT669" s="203"/>
      <c r="AU669" s="203"/>
      <c r="AV669" s="203"/>
      <c r="AW669" s="203"/>
      <c r="AX669" s="203"/>
      <c r="AY669" s="203"/>
      <c r="AZ669" s="203"/>
      <c r="BA669" s="203"/>
      <c r="BB669" s="204"/>
      <c r="BC669" s="204"/>
      <c r="BD669" s="204"/>
      <c r="BE669" s="204"/>
      <c r="BF669" s="204"/>
      <c r="BG669" s="204"/>
      <c r="BH669" s="204"/>
      <c r="BI669" s="204"/>
      <c r="BJ669" s="204"/>
      <c r="BK669" s="204"/>
      <c r="BL669" s="204"/>
      <c r="BM669" s="204"/>
      <c r="BN669" s="204"/>
      <c r="BO669" s="204"/>
      <c r="BP669" s="204"/>
      <c r="BQ669" s="204"/>
      <c r="BR669" s="204"/>
      <c r="BS669" s="204"/>
      <c r="BT669" s="204"/>
      <c r="BU669" s="204"/>
      <c r="BV669" s="205"/>
      <c r="BW669" s="205"/>
      <c r="BX669" s="205"/>
      <c r="BY669" s="204"/>
      <c r="BZ669" s="204"/>
      <c r="CA669" s="204"/>
      <c r="CB669" s="205"/>
      <c r="CC669" s="204"/>
      <c r="CD669" s="205"/>
      <c r="CE669" s="204"/>
      <c r="CF669" s="204"/>
      <c r="CG669" s="204"/>
      <c r="CH669" s="206"/>
      <c r="CI669" s="204"/>
      <c r="CJ669" s="204"/>
      <c r="CK669" s="204"/>
      <c r="CL669" s="204"/>
      <c r="CM669" s="204"/>
      <c r="CN669" s="206"/>
      <c r="CO669" s="204"/>
      <c r="CP669" s="204"/>
      <c r="CQ669" s="204"/>
      <c r="CR669" s="207"/>
      <c r="CS669" s="207"/>
      <c r="CT669" s="208"/>
      <c r="CU669" s="209"/>
      <c r="CV669" s="208"/>
      <c r="CW669" s="207"/>
      <c r="CX669" s="207"/>
      <c r="CY669" s="207"/>
    </row>
    <row r="670" spans="3:103">
      <c r="Z670" s="198"/>
      <c r="AA670" s="198"/>
      <c r="AB670" s="199"/>
      <c r="AC670" s="199"/>
      <c r="AD670" s="201"/>
      <c r="AE670" s="202"/>
      <c r="AF670" s="202"/>
      <c r="AG670" s="203"/>
      <c r="AH670" s="203"/>
      <c r="AI670" s="203"/>
      <c r="AJ670" s="203"/>
      <c r="AK670" s="203"/>
      <c r="AL670" s="203"/>
      <c r="AM670" s="203"/>
      <c r="AN670" s="203"/>
      <c r="AO670" s="203"/>
      <c r="AP670" s="203"/>
      <c r="AQ670" s="203"/>
      <c r="AR670" s="203"/>
      <c r="AS670" s="203"/>
      <c r="AT670" s="203"/>
      <c r="AU670" s="203"/>
      <c r="AV670" s="203"/>
      <c r="AW670" s="203"/>
      <c r="AX670" s="203"/>
      <c r="AY670" s="203"/>
      <c r="AZ670" s="203"/>
      <c r="BA670" s="203"/>
      <c r="BB670" s="204"/>
      <c r="BC670" s="204"/>
      <c r="BD670" s="204"/>
      <c r="BE670" s="204"/>
      <c r="BF670" s="204"/>
      <c r="BG670" s="204"/>
      <c r="BH670" s="204"/>
      <c r="BI670" s="204"/>
      <c r="BJ670" s="204"/>
      <c r="BK670" s="204"/>
      <c r="BL670" s="204"/>
      <c r="BM670" s="204"/>
      <c r="BN670" s="204"/>
      <c r="BO670" s="204"/>
      <c r="BP670" s="204"/>
      <c r="BQ670" s="204"/>
      <c r="BR670" s="204"/>
      <c r="BS670" s="204"/>
      <c r="BT670" s="204"/>
      <c r="BU670" s="204"/>
      <c r="BV670" s="205"/>
      <c r="BW670" s="205"/>
      <c r="BX670" s="205"/>
      <c r="BY670" s="204"/>
      <c r="BZ670" s="204"/>
      <c r="CA670" s="204"/>
      <c r="CB670" s="205"/>
      <c r="CC670" s="204"/>
      <c r="CD670" s="205"/>
      <c r="CE670" s="204"/>
      <c r="CF670" s="204"/>
      <c r="CG670" s="204"/>
      <c r="CH670" s="206"/>
      <c r="CI670" s="204"/>
      <c r="CJ670" s="204"/>
      <c r="CK670" s="204"/>
      <c r="CL670" s="204"/>
      <c r="CM670" s="204"/>
      <c r="CN670" s="206"/>
      <c r="CO670" s="204"/>
      <c r="CP670" s="204"/>
      <c r="CQ670" s="204"/>
      <c r="CR670" s="207"/>
      <c r="CS670" s="207"/>
      <c r="CT670" s="208"/>
      <c r="CU670" s="209"/>
      <c r="CV670" s="208"/>
      <c r="CW670" s="207"/>
      <c r="CX670" s="207"/>
      <c r="CY670" s="207"/>
    </row>
    <row r="671" spans="3:103">
      <c r="Z671" s="198"/>
      <c r="AA671" s="198"/>
      <c r="AB671" s="199"/>
      <c r="AC671" s="199"/>
      <c r="AD671" s="201"/>
      <c r="AE671" s="202"/>
      <c r="AF671" s="202"/>
      <c r="AG671" s="203"/>
      <c r="AH671" s="203"/>
      <c r="AI671" s="203"/>
      <c r="AJ671" s="203"/>
      <c r="AK671" s="203"/>
      <c r="AL671" s="203"/>
      <c r="AM671" s="203"/>
      <c r="AN671" s="203"/>
      <c r="AO671" s="203"/>
      <c r="AP671" s="203"/>
      <c r="AQ671" s="203"/>
      <c r="AR671" s="203"/>
      <c r="AS671" s="203"/>
      <c r="AT671" s="203"/>
      <c r="AU671" s="203"/>
      <c r="AV671" s="203"/>
      <c r="AW671" s="203"/>
      <c r="AX671" s="203"/>
      <c r="AY671" s="203"/>
      <c r="AZ671" s="203"/>
      <c r="BA671" s="203"/>
      <c r="BB671" s="204"/>
      <c r="BC671" s="204"/>
      <c r="BD671" s="204"/>
      <c r="BE671" s="204"/>
      <c r="BF671" s="204"/>
      <c r="BG671" s="204"/>
      <c r="BH671" s="204"/>
      <c r="BI671" s="204"/>
      <c r="BJ671" s="204"/>
      <c r="BK671" s="204"/>
      <c r="BL671" s="204"/>
      <c r="BM671" s="204"/>
      <c r="BN671" s="204"/>
      <c r="BO671" s="204"/>
      <c r="BP671" s="204"/>
      <c r="BQ671" s="204"/>
      <c r="BR671" s="204"/>
      <c r="BS671" s="204"/>
      <c r="BT671" s="204"/>
      <c r="BU671" s="204"/>
      <c r="BV671" s="205"/>
      <c r="BW671" s="205"/>
      <c r="BX671" s="205"/>
      <c r="BY671" s="204"/>
      <c r="BZ671" s="204"/>
      <c r="CA671" s="204"/>
      <c r="CB671" s="205"/>
      <c r="CC671" s="204"/>
      <c r="CD671" s="205"/>
      <c r="CE671" s="204"/>
      <c r="CF671" s="204"/>
      <c r="CG671" s="204"/>
      <c r="CH671" s="206"/>
      <c r="CI671" s="204"/>
      <c r="CJ671" s="204"/>
      <c r="CK671" s="204"/>
      <c r="CL671" s="204"/>
      <c r="CM671" s="204"/>
      <c r="CN671" s="206"/>
      <c r="CO671" s="204"/>
      <c r="CP671" s="204"/>
      <c r="CQ671" s="204"/>
      <c r="CR671" s="207"/>
      <c r="CS671" s="207"/>
      <c r="CT671" s="208"/>
      <c r="CU671" s="209"/>
      <c r="CV671" s="208"/>
      <c r="CW671" s="207"/>
      <c r="CX671" s="207"/>
      <c r="CY671" s="207"/>
    </row>
    <row r="672" spans="3:103">
      <c r="Z672" s="198"/>
      <c r="AA672" s="198"/>
      <c r="AB672" s="199"/>
      <c r="AC672" s="199"/>
      <c r="AD672" s="201"/>
      <c r="AE672" s="202"/>
      <c r="AF672" s="202"/>
      <c r="AG672" s="203"/>
      <c r="AH672" s="203"/>
      <c r="AI672" s="203"/>
      <c r="AJ672" s="203"/>
      <c r="AK672" s="203"/>
      <c r="AL672" s="203"/>
      <c r="AM672" s="203"/>
      <c r="AN672" s="203"/>
      <c r="AO672" s="203"/>
      <c r="AP672" s="203"/>
      <c r="AQ672" s="203"/>
      <c r="AR672" s="203"/>
      <c r="AS672" s="203"/>
      <c r="AT672" s="203"/>
      <c r="AU672" s="203"/>
      <c r="AV672" s="203"/>
      <c r="AW672" s="203"/>
      <c r="AX672" s="203"/>
      <c r="AY672" s="203"/>
      <c r="AZ672" s="203"/>
      <c r="BA672" s="203"/>
      <c r="BB672" s="204"/>
      <c r="BC672" s="204"/>
      <c r="BD672" s="204"/>
      <c r="BE672" s="204"/>
      <c r="BF672" s="204"/>
      <c r="BG672" s="204"/>
      <c r="BH672" s="204"/>
      <c r="BI672" s="204"/>
      <c r="BJ672" s="204"/>
      <c r="BK672" s="204"/>
      <c r="BL672" s="204"/>
      <c r="BM672" s="204"/>
      <c r="BN672" s="204"/>
      <c r="BO672" s="204"/>
      <c r="BP672" s="204"/>
      <c r="BQ672" s="204"/>
      <c r="BR672" s="204"/>
      <c r="BS672" s="204"/>
      <c r="BT672" s="204"/>
      <c r="BU672" s="204"/>
      <c r="BV672" s="205"/>
      <c r="BW672" s="205"/>
      <c r="BX672" s="205"/>
      <c r="BY672" s="204"/>
      <c r="BZ672" s="204"/>
      <c r="CA672" s="204"/>
      <c r="CB672" s="205"/>
      <c r="CC672" s="204"/>
      <c r="CD672" s="205"/>
      <c r="CE672" s="204"/>
      <c r="CF672" s="204"/>
      <c r="CG672" s="204"/>
      <c r="CH672" s="206"/>
      <c r="CI672" s="204"/>
      <c r="CJ672" s="204"/>
      <c r="CK672" s="204"/>
      <c r="CL672" s="204"/>
      <c r="CM672" s="204"/>
      <c r="CN672" s="206"/>
      <c r="CO672" s="204"/>
      <c r="CP672" s="204"/>
      <c r="CQ672" s="204"/>
      <c r="CR672" s="207"/>
      <c r="CS672" s="207"/>
      <c r="CT672" s="208"/>
      <c r="CU672" s="209"/>
      <c r="CV672" s="208"/>
      <c r="CW672" s="207"/>
      <c r="CX672" s="207"/>
      <c r="CY672" s="207"/>
    </row>
    <row r="673" spans="3:103">
      <c r="C673" s="192"/>
      <c r="D673" s="192"/>
      <c r="E673" s="192"/>
      <c r="F673" s="192"/>
      <c r="G673" s="193"/>
      <c r="H673" s="192"/>
      <c r="I673" s="192"/>
      <c r="J673" s="194"/>
      <c r="K673" s="195"/>
      <c r="L673" s="195"/>
      <c r="M673" s="196"/>
      <c r="N673" s="197"/>
      <c r="O673" s="196"/>
      <c r="P673" s="198"/>
      <c r="Q673" s="198"/>
      <c r="R673" s="199"/>
      <c r="S673" s="199"/>
      <c r="T673" s="198"/>
      <c r="U673" s="199"/>
      <c r="V673" s="199"/>
      <c r="W673" s="199"/>
      <c r="X673" s="198"/>
      <c r="Y673" s="200"/>
      <c r="Z673" s="198"/>
      <c r="AA673" s="198"/>
      <c r="AB673" s="199"/>
      <c r="AC673" s="199"/>
      <c r="AD673" s="201"/>
      <c r="AE673" s="202"/>
      <c r="AF673" s="202"/>
      <c r="AG673" s="203"/>
      <c r="AH673" s="203"/>
      <c r="AI673" s="203"/>
      <c r="AJ673" s="203"/>
      <c r="AK673" s="203"/>
      <c r="AL673" s="203"/>
      <c r="AM673" s="203"/>
      <c r="AN673" s="203"/>
      <c r="AO673" s="203"/>
      <c r="AP673" s="203"/>
      <c r="AQ673" s="203"/>
      <c r="AR673" s="203"/>
      <c r="AS673" s="203"/>
      <c r="AT673" s="203"/>
      <c r="AU673" s="203"/>
      <c r="AV673" s="203"/>
      <c r="AW673" s="203"/>
      <c r="AX673" s="203"/>
      <c r="AY673" s="203"/>
      <c r="AZ673" s="203"/>
      <c r="BA673" s="203"/>
      <c r="BB673" s="204"/>
      <c r="BC673" s="204"/>
      <c r="BD673" s="204"/>
      <c r="BE673" s="204"/>
      <c r="BF673" s="204"/>
      <c r="BG673" s="204"/>
      <c r="BH673" s="204"/>
      <c r="BI673" s="204"/>
      <c r="BJ673" s="204"/>
      <c r="BK673" s="204"/>
      <c r="BL673" s="204"/>
      <c r="BM673" s="204"/>
      <c r="BN673" s="204"/>
      <c r="BO673" s="204"/>
      <c r="BP673" s="204"/>
      <c r="BQ673" s="204"/>
      <c r="BR673" s="204"/>
      <c r="BS673" s="204"/>
      <c r="BT673" s="204"/>
      <c r="BU673" s="204"/>
      <c r="BV673" s="205"/>
      <c r="BW673" s="205"/>
      <c r="BX673" s="205"/>
      <c r="BY673" s="204"/>
      <c r="BZ673" s="204"/>
      <c r="CA673" s="204"/>
      <c r="CB673" s="205"/>
      <c r="CC673" s="204"/>
      <c r="CD673" s="205"/>
      <c r="CE673" s="204"/>
      <c r="CF673" s="204"/>
      <c r="CG673" s="204"/>
      <c r="CH673" s="206"/>
      <c r="CI673" s="204"/>
      <c r="CJ673" s="204"/>
      <c r="CK673" s="204"/>
      <c r="CL673" s="204"/>
      <c r="CM673" s="204"/>
      <c r="CN673" s="206"/>
      <c r="CO673" s="204"/>
      <c r="CP673" s="204"/>
      <c r="CQ673" s="204"/>
      <c r="CR673" s="207"/>
      <c r="CS673" s="207"/>
      <c r="CT673" s="208"/>
      <c r="CU673" s="209"/>
      <c r="CV673" s="208"/>
      <c r="CW673" s="207"/>
      <c r="CX673" s="207"/>
      <c r="CY673" s="207"/>
    </row>
    <row r="674" spans="3:103">
      <c r="D674" s="192"/>
      <c r="E674" s="192"/>
      <c r="F674" s="192"/>
      <c r="H674" s="192"/>
      <c r="I674" s="192"/>
      <c r="J674" s="194"/>
      <c r="K674" s="192"/>
      <c r="L674" s="195"/>
      <c r="M674" s="195"/>
      <c r="N674" s="197"/>
      <c r="O674" s="196"/>
      <c r="P674" s="196"/>
      <c r="Q674" s="198"/>
      <c r="R674" s="199"/>
      <c r="S674" s="199"/>
      <c r="T674" s="198"/>
      <c r="U674" s="199"/>
      <c r="V674" s="199"/>
      <c r="W674" s="199"/>
      <c r="X674" s="198"/>
      <c r="Y674" s="200"/>
      <c r="Z674" s="198"/>
      <c r="AA674" s="198"/>
      <c r="AB674" s="199"/>
      <c r="AC674" s="199"/>
      <c r="AD674" s="201"/>
      <c r="AE674" s="202"/>
      <c r="AF674" s="202"/>
      <c r="AG674" s="203"/>
      <c r="AH674" s="203"/>
      <c r="AI674" s="203"/>
      <c r="AJ674" s="203"/>
      <c r="AK674" s="203"/>
      <c r="AL674" s="203"/>
      <c r="AM674" s="203"/>
      <c r="AN674" s="203"/>
      <c r="AO674" s="203"/>
      <c r="AP674" s="203"/>
      <c r="AQ674" s="203"/>
      <c r="AR674" s="203"/>
      <c r="AS674" s="203"/>
      <c r="AT674" s="203"/>
      <c r="AU674" s="203"/>
      <c r="AV674" s="203"/>
      <c r="AW674" s="203"/>
      <c r="AX674" s="203"/>
      <c r="AY674" s="203"/>
      <c r="AZ674" s="203"/>
      <c r="BA674" s="203"/>
      <c r="BB674" s="204"/>
      <c r="BC674" s="204"/>
      <c r="BD674" s="204"/>
      <c r="BE674" s="204"/>
      <c r="BF674" s="204"/>
      <c r="BG674" s="204"/>
      <c r="BH674" s="204"/>
      <c r="BI674" s="204"/>
      <c r="BJ674" s="204"/>
      <c r="BK674" s="204"/>
      <c r="BL674" s="204"/>
      <c r="BM674" s="204"/>
      <c r="BN674" s="204"/>
      <c r="BO674" s="204"/>
      <c r="BP674" s="204"/>
      <c r="BQ674" s="204"/>
      <c r="BR674" s="204"/>
      <c r="BS674" s="204"/>
      <c r="BT674" s="204"/>
      <c r="BU674" s="204"/>
      <c r="BV674" s="205"/>
      <c r="BW674" s="205"/>
      <c r="BX674" s="205"/>
      <c r="BY674" s="204"/>
      <c r="BZ674" s="204"/>
      <c r="CA674" s="204"/>
      <c r="CB674" s="205"/>
      <c r="CC674" s="204"/>
      <c r="CD674" s="205"/>
      <c r="CE674" s="204"/>
      <c r="CF674" s="204"/>
      <c r="CG674" s="204"/>
      <c r="CH674" s="206"/>
      <c r="CI674" s="204"/>
      <c r="CJ674" s="204"/>
      <c r="CK674" s="204"/>
      <c r="CL674" s="204"/>
      <c r="CM674" s="204"/>
      <c r="CN674" s="206"/>
      <c r="CO674" s="204"/>
      <c r="CP674" s="204"/>
      <c r="CQ674" s="204"/>
      <c r="CR674" s="207"/>
      <c r="CS674" s="207"/>
      <c r="CT674" s="208"/>
      <c r="CU674" s="209"/>
      <c r="CV674" s="208"/>
      <c r="CW674" s="207"/>
      <c r="CX674" s="207"/>
      <c r="CY674" s="207"/>
    </row>
    <row r="675" spans="3:103">
      <c r="Z675" s="198"/>
      <c r="AA675" s="198"/>
      <c r="AB675" s="199"/>
      <c r="AC675" s="199"/>
      <c r="AD675" s="201"/>
      <c r="AE675" s="202"/>
      <c r="AF675" s="202"/>
      <c r="AG675" s="203"/>
      <c r="AH675" s="203"/>
      <c r="AI675" s="203"/>
      <c r="AJ675" s="203"/>
      <c r="AK675" s="203"/>
      <c r="AL675" s="203"/>
      <c r="AM675" s="203"/>
      <c r="AN675" s="203"/>
      <c r="AO675" s="203"/>
      <c r="AP675" s="203"/>
      <c r="AQ675" s="203"/>
      <c r="AR675" s="203"/>
      <c r="AS675" s="203"/>
      <c r="AT675" s="203"/>
      <c r="AU675" s="203"/>
      <c r="AV675" s="203"/>
      <c r="AW675" s="203"/>
      <c r="AX675" s="203"/>
      <c r="AY675" s="203"/>
      <c r="AZ675" s="203"/>
      <c r="BA675" s="203"/>
      <c r="BB675" s="204"/>
      <c r="BC675" s="204"/>
      <c r="BD675" s="204"/>
      <c r="BE675" s="204"/>
      <c r="BF675" s="204"/>
      <c r="BG675" s="204"/>
      <c r="BH675" s="204"/>
      <c r="BI675" s="204"/>
      <c r="BJ675" s="204"/>
      <c r="BK675" s="204"/>
      <c r="BL675" s="204"/>
      <c r="BM675" s="204"/>
      <c r="BN675" s="204"/>
      <c r="BO675" s="204"/>
      <c r="BP675" s="204"/>
      <c r="BQ675" s="204"/>
      <c r="BR675" s="204"/>
      <c r="BS675" s="204"/>
      <c r="BT675" s="204"/>
      <c r="BU675" s="204"/>
      <c r="BV675" s="205"/>
      <c r="BW675" s="205"/>
      <c r="BX675" s="205"/>
      <c r="BY675" s="204"/>
      <c r="BZ675" s="204"/>
      <c r="CA675" s="204"/>
      <c r="CB675" s="205"/>
      <c r="CC675" s="204"/>
      <c r="CD675" s="205"/>
      <c r="CE675" s="204"/>
      <c r="CF675" s="204"/>
      <c r="CG675" s="204"/>
      <c r="CH675" s="206"/>
      <c r="CI675" s="204"/>
      <c r="CJ675" s="204"/>
      <c r="CK675" s="204"/>
      <c r="CL675" s="204"/>
      <c r="CM675" s="204"/>
      <c r="CN675" s="206"/>
      <c r="CO675" s="204"/>
      <c r="CP675" s="204"/>
      <c r="CQ675" s="204"/>
      <c r="CR675" s="207"/>
      <c r="CS675" s="207"/>
      <c r="CT675" s="208"/>
      <c r="CU675" s="209"/>
      <c r="CV675" s="208"/>
      <c r="CW675" s="207"/>
      <c r="CX675" s="207"/>
      <c r="CY675" s="207"/>
    </row>
    <row r="676" spans="3:103">
      <c r="C676" s="192"/>
      <c r="D676" s="192"/>
      <c r="E676" s="192"/>
      <c r="F676" s="192"/>
      <c r="G676" s="193"/>
      <c r="H676" s="192"/>
      <c r="I676" s="192"/>
      <c r="J676" s="194"/>
      <c r="K676" s="195"/>
      <c r="L676" s="195"/>
      <c r="M676" s="196"/>
      <c r="N676" s="197"/>
      <c r="O676" s="196"/>
      <c r="P676" s="198"/>
      <c r="Q676" s="198"/>
      <c r="R676" s="199"/>
      <c r="S676" s="199"/>
      <c r="T676" s="198"/>
      <c r="U676" s="199"/>
      <c r="V676" s="199"/>
      <c r="W676" s="199"/>
      <c r="X676" s="198"/>
      <c r="Y676" s="200"/>
      <c r="Z676" s="198"/>
      <c r="AA676" s="198"/>
      <c r="AB676" s="199"/>
      <c r="AC676" s="199"/>
      <c r="AD676" s="201"/>
      <c r="AE676" s="202"/>
      <c r="AF676" s="202"/>
      <c r="AG676" s="203"/>
      <c r="AH676" s="203"/>
      <c r="AI676" s="203"/>
      <c r="AJ676" s="203"/>
      <c r="AK676" s="203"/>
      <c r="AL676" s="203"/>
      <c r="AM676" s="203"/>
      <c r="AN676" s="203"/>
      <c r="AO676" s="203"/>
      <c r="AP676" s="203"/>
      <c r="AQ676" s="203"/>
      <c r="AR676" s="203"/>
      <c r="AS676" s="203"/>
      <c r="AT676" s="203"/>
      <c r="AU676" s="203"/>
      <c r="AV676" s="203"/>
      <c r="AW676" s="203"/>
      <c r="AX676" s="203"/>
      <c r="AY676" s="203"/>
      <c r="AZ676" s="203"/>
      <c r="BA676" s="203"/>
      <c r="BB676" s="204"/>
      <c r="BC676" s="204"/>
      <c r="BD676" s="204"/>
      <c r="BE676" s="204"/>
      <c r="BF676" s="204"/>
      <c r="BG676" s="204"/>
      <c r="BH676" s="204"/>
      <c r="BI676" s="204"/>
      <c r="BJ676" s="204"/>
      <c r="BK676" s="204"/>
      <c r="BL676" s="204"/>
      <c r="BM676" s="204"/>
      <c r="BN676" s="204"/>
      <c r="BO676" s="204"/>
      <c r="BP676" s="204"/>
      <c r="BQ676" s="204"/>
      <c r="BR676" s="204"/>
      <c r="BS676" s="204"/>
      <c r="BT676" s="204"/>
      <c r="BU676" s="204"/>
      <c r="BV676" s="205"/>
      <c r="BW676" s="205"/>
      <c r="BX676" s="205"/>
      <c r="BY676" s="204"/>
      <c r="BZ676" s="204"/>
      <c r="CA676" s="204"/>
      <c r="CB676" s="205"/>
      <c r="CC676" s="204"/>
      <c r="CD676" s="205"/>
      <c r="CE676" s="204"/>
      <c r="CF676" s="204"/>
      <c r="CG676" s="204"/>
      <c r="CH676" s="206"/>
      <c r="CI676" s="204"/>
      <c r="CJ676" s="204"/>
      <c r="CK676" s="204"/>
      <c r="CL676" s="204"/>
      <c r="CM676" s="204"/>
      <c r="CN676" s="206"/>
      <c r="CO676" s="204"/>
      <c r="CP676" s="204"/>
      <c r="CQ676" s="204"/>
      <c r="CR676" s="207"/>
      <c r="CS676" s="207"/>
      <c r="CT676" s="208"/>
      <c r="CU676" s="209"/>
      <c r="CV676" s="208"/>
      <c r="CW676" s="207"/>
      <c r="CX676" s="207"/>
      <c r="CY676" s="207"/>
    </row>
    <row r="677" spans="3:103">
      <c r="D677" s="192"/>
      <c r="E677" s="192"/>
      <c r="F677" s="192"/>
      <c r="H677" s="192"/>
      <c r="I677" s="192"/>
      <c r="J677" s="194"/>
      <c r="K677" s="192"/>
      <c r="L677" s="195"/>
      <c r="M677" s="195"/>
      <c r="N677" s="197"/>
      <c r="O677" s="196"/>
      <c r="P677" s="196"/>
      <c r="Q677" s="198"/>
      <c r="R677" s="199"/>
      <c r="S677" s="199"/>
      <c r="T677" s="198"/>
      <c r="U677" s="199"/>
      <c r="V677" s="199"/>
      <c r="W677" s="199"/>
      <c r="X677" s="198"/>
      <c r="Y677" s="200"/>
      <c r="Z677" s="198"/>
      <c r="AA677" s="198"/>
      <c r="AB677" s="199"/>
      <c r="AC677" s="199"/>
      <c r="AD677" s="201"/>
      <c r="AE677" s="202"/>
      <c r="AF677" s="202"/>
      <c r="AG677" s="203"/>
      <c r="AH677" s="203"/>
      <c r="AI677" s="203"/>
      <c r="AJ677" s="203"/>
      <c r="AK677" s="203"/>
      <c r="AL677" s="203"/>
      <c r="AM677" s="203"/>
      <c r="AN677" s="203"/>
      <c r="AO677" s="203"/>
      <c r="AP677" s="203"/>
      <c r="AQ677" s="203"/>
      <c r="AR677" s="203"/>
      <c r="AS677" s="203"/>
      <c r="AT677" s="203"/>
      <c r="AU677" s="203"/>
      <c r="AV677" s="203"/>
      <c r="AW677" s="203"/>
      <c r="AX677" s="203"/>
      <c r="AY677" s="203"/>
      <c r="AZ677" s="203"/>
      <c r="BA677" s="203"/>
      <c r="BB677" s="204"/>
      <c r="BC677" s="204"/>
      <c r="BD677" s="204"/>
      <c r="BE677" s="204"/>
      <c r="BF677" s="204"/>
      <c r="BG677" s="204"/>
      <c r="BH677" s="204"/>
      <c r="BI677" s="204"/>
      <c r="BJ677" s="204"/>
      <c r="BK677" s="204"/>
      <c r="BL677" s="204"/>
      <c r="BM677" s="204"/>
      <c r="BN677" s="204"/>
      <c r="BO677" s="204"/>
      <c r="BP677" s="204"/>
      <c r="BQ677" s="204"/>
      <c r="BR677" s="204"/>
      <c r="BS677" s="204"/>
      <c r="BT677" s="204"/>
      <c r="BU677" s="204"/>
      <c r="BV677" s="205"/>
      <c r="BW677" s="205"/>
      <c r="BX677" s="205"/>
      <c r="BY677" s="204"/>
      <c r="BZ677" s="204"/>
      <c r="CA677" s="204"/>
      <c r="CB677" s="205"/>
      <c r="CC677" s="204"/>
      <c r="CD677" s="205"/>
      <c r="CE677" s="204"/>
      <c r="CF677" s="204"/>
      <c r="CG677" s="204"/>
      <c r="CH677" s="206"/>
      <c r="CI677" s="204"/>
      <c r="CJ677" s="204"/>
      <c r="CK677" s="204"/>
      <c r="CL677" s="204"/>
      <c r="CM677" s="204"/>
      <c r="CN677" s="206"/>
      <c r="CO677" s="204"/>
      <c r="CP677" s="204"/>
      <c r="CQ677" s="204"/>
      <c r="CR677" s="207"/>
      <c r="CS677" s="207"/>
      <c r="CT677" s="208"/>
      <c r="CU677" s="209"/>
      <c r="CV677" s="208"/>
      <c r="CW677" s="207"/>
      <c r="CX677" s="207"/>
      <c r="CY677" s="207"/>
    </row>
    <row r="678" spans="3:103">
      <c r="Z678" s="198"/>
      <c r="AA678" s="198"/>
      <c r="AB678" s="199"/>
      <c r="AC678" s="199"/>
      <c r="AD678" s="201"/>
      <c r="AE678" s="202"/>
      <c r="AF678" s="202"/>
      <c r="AG678" s="203"/>
      <c r="AH678" s="203"/>
      <c r="AI678" s="203"/>
      <c r="AJ678" s="203"/>
      <c r="AK678" s="203"/>
      <c r="AL678" s="203"/>
      <c r="AM678" s="203"/>
      <c r="AN678" s="203"/>
      <c r="AO678" s="203"/>
      <c r="AP678" s="203"/>
      <c r="AQ678" s="203"/>
      <c r="AR678" s="203"/>
      <c r="AS678" s="203"/>
      <c r="AT678" s="203"/>
      <c r="AU678" s="203"/>
      <c r="AV678" s="203"/>
      <c r="AW678" s="203"/>
      <c r="AX678" s="203"/>
      <c r="AY678" s="203"/>
      <c r="AZ678" s="203"/>
      <c r="BA678" s="203"/>
      <c r="BB678" s="204"/>
      <c r="BC678" s="204"/>
      <c r="BD678" s="204"/>
      <c r="BE678" s="204"/>
      <c r="BF678" s="204"/>
      <c r="BG678" s="204"/>
      <c r="BH678" s="204"/>
      <c r="BI678" s="204"/>
      <c r="BJ678" s="204"/>
      <c r="BK678" s="204"/>
      <c r="BL678" s="204"/>
      <c r="BM678" s="204"/>
      <c r="BN678" s="204"/>
      <c r="BO678" s="204"/>
      <c r="BP678" s="204"/>
      <c r="BQ678" s="204"/>
      <c r="BR678" s="204"/>
      <c r="BS678" s="204"/>
      <c r="BT678" s="204"/>
      <c r="BU678" s="204"/>
      <c r="BV678" s="205"/>
      <c r="BW678" s="205"/>
      <c r="BX678" s="205"/>
      <c r="BY678" s="204"/>
      <c r="BZ678" s="204"/>
      <c r="CA678" s="204"/>
      <c r="CB678" s="205"/>
      <c r="CC678" s="204"/>
      <c r="CD678" s="205"/>
      <c r="CE678" s="204"/>
      <c r="CF678" s="204"/>
      <c r="CG678" s="204"/>
      <c r="CH678" s="206"/>
      <c r="CI678" s="204"/>
      <c r="CJ678" s="204"/>
      <c r="CK678" s="204"/>
      <c r="CL678" s="204"/>
      <c r="CM678" s="204"/>
      <c r="CN678" s="206"/>
      <c r="CO678" s="204"/>
      <c r="CP678" s="204"/>
      <c r="CQ678" s="204"/>
      <c r="CR678" s="207"/>
      <c r="CS678" s="207"/>
      <c r="CT678" s="208"/>
      <c r="CU678" s="209"/>
      <c r="CV678" s="208"/>
      <c r="CW678" s="207"/>
      <c r="CX678" s="207"/>
      <c r="CY678" s="207"/>
    </row>
    <row r="679" spans="3:103">
      <c r="Z679" s="198"/>
      <c r="AA679" s="198"/>
      <c r="AB679" s="199"/>
      <c r="AC679" s="199"/>
      <c r="AD679" s="201"/>
      <c r="AE679" s="202"/>
      <c r="AF679" s="202"/>
      <c r="AG679" s="203"/>
      <c r="AH679" s="203"/>
      <c r="AI679" s="203"/>
      <c r="AJ679" s="203"/>
      <c r="AK679" s="203"/>
      <c r="AL679" s="203"/>
      <c r="AM679" s="203"/>
      <c r="AN679" s="203"/>
      <c r="AO679" s="203"/>
      <c r="AP679" s="203"/>
      <c r="AQ679" s="203"/>
      <c r="AR679" s="203"/>
      <c r="AS679" s="203"/>
      <c r="AT679" s="203"/>
      <c r="AU679" s="203"/>
      <c r="AV679" s="203"/>
      <c r="AW679" s="203"/>
      <c r="AX679" s="203"/>
      <c r="AY679" s="203"/>
      <c r="AZ679" s="203"/>
      <c r="BA679" s="203"/>
      <c r="BB679" s="204"/>
      <c r="BC679" s="204"/>
      <c r="BD679" s="204"/>
      <c r="BE679" s="204"/>
      <c r="BF679" s="204"/>
      <c r="BG679" s="204"/>
      <c r="BH679" s="204"/>
      <c r="BI679" s="204"/>
      <c r="BJ679" s="204"/>
      <c r="BK679" s="204"/>
      <c r="BL679" s="204"/>
      <c r="BM679" s="204"/>
      <c r="BN679" s="204"/>
      <c r="BO679" s="204"/>
      <c r="BP679" s="204"/>
      <c r="BQ679" s="204"/>
      <c r="BR679" s="204"/>
      <c r="BS679" s="204"/>
      <c r="BT679" s="204"/>
      <c r="BU679" s="204"/>
      <c r="BV679" s="205"/>
      <c r="BW679" s="205"/>
      <c r="BX679" s="205"/>
      <c r="BY679" s="204"/>
      <c r="BZ679" s="204"/>
      <c r="CA679" s="204"/>
      <c r="CB679" s="205"/>
      <c r="CC679" s="204"/>
      <c r="CD679" s="205"/>
      <c r="CE679" s="204"/>
      <c r="CF679" s="204"/>
      <c r="CG679" s="204"/>
      <c r="CH679" s="206"/>
      <c r="CI679" s="204"/>
      <c r="CJ679" s="204"/>
      <c r="CK679" s="204"/>
      <c r="CL679" s="204"/>
      <c r="CM679" s="204"/>
      <c r="CN679" s="206"/>
      <c r="CO679" s="204"/>
      <c r="CP679" s="204"/>
      <c r="CQ679" s="204"/>
      <c r="CR679" s="207"/>
      <c r="CS679" s="207"/>
      <c r="CT679" s="208"/>
      <c r="CU679" s="209"/>
      <c r="CV679" s="208"/>
      <c r="CW679" s="207"/>
      <c r="CX679" s="207"/>
      <c r="CY679" s="207"/>
    </row>
    <row r="680" spans="3:103">
      <c r="Z680" s="198"/>
      <c r="AA680" s="198"/>
      <c r="AB680" s="199"/>
      <c r="AC680" s="199"/>
      <c r="AD680" s="201"/>
      <c r="AE680" s="202"/>
      <c r="AF680" s="202"/>
      <c r="AG680" s="203"/>
      <c r="AH680" s="203"/>
      <c r="AI680" s="203"/>
      <c r="AJ680" s="203"/>
      <c r="AK680" s="203"/>
      <c r="AL680" s="203"/>
      <c r="AM680" s="203"/>
      <c r="AN680" s="203"/>
      <c r="AO680" s="203"/>
      <c r="AP680" s="203"/>
      <c r="AQ680" s="203"/>
      <c r="AR680" s="203"/>
      <c r="AS680" s="203"/>
      <c r="AT680" s="203"/>
      <c r="AU680" s="203"/>
      <c r="AV680" s="203"/>
      <c r="AW680" s="203"/>
      <c r="AX680" s="203"/>
      <c r="AY680" s="203"/>
      <c r="AZ680" s="203"/>
      <c r="BA680" s="203"/>
      <c r="BB680" s="204"/>
      <c r="BC680" s="204"/>
      <c r="BD680" s="204"/>
      <c r="BE680" s="204"/>
      <c r="BF680" s="204"/>
      <c r="BG680" s="204"/>
      <c r="BH680" s="204"/>
      <c r="BI680" s="204"/>
      <c r="BJ680" s="204"/>
      <c r="BK680" s="204"/>
      <c r="BL680" s="204"/>
      <c r="BM680" s="204"/>
      <c r="BN680" s="204"/>
      <c r="BO680" s="204"/>
      <c r="BP680" s="204"/>
      <c r="BQ680" s="204"/>
      <c r="BR680" s="204"/>
      <c r="BS680" s="204"/>
      <c r="BT680" s="204"/>
      <c r="BU680" s="204"/>
      <c r="BV680" s="205"/>
      <c r="BW680" s="205"/>
      <c r="BX680" s="205"/>
      <c r="BY680" s="204"/>
      <c r="BZ680" s="204"/>
      <c r="CA680" s="204"/>
      <c r="CB680" s="205"/>
      <c r="CC680" s="204"/>
      <c r="CD680" s="205"/>
      <c r="CE680" s="204"/>
      <c r="CF680" s="204"/>
      <c r="CG680" s="204"/>
      <c r="CH680" s="206"/>
      <c r="CI680" s="204"/>
      <c r="CJ680" s="204"/>
      <c r="CK680" s="204"/>
      <c r="CL680" s="204"/>
      <c r="CM680" s="204"/>
      <c r="CN680" s="206"/>
      <c r="CO680" s="204"/>
      <c r="CP680" s="204"/>
      <c r="CQ680" s="204"/>
      <c r="CR680" s="207"/>
      <c r="CS680" s="207"/>
      <c r="CT680" s="208"/>
      <c r="CU680" s="209"/>
      <c r="CV680" s="208"/>
      <c r="CW680" s="207"/>
      <c r="CX680" s="207"/>
      <c r="CY680" s="207"/>
    </row>
    <row r="681" spans="3:103">
      <c r="Z681" s="198"/>
      <c r="AA681" s="198"/>
      <c r="AB681" s="199"/>
      <c r="AC681" s="199"/>
      <c r="AD681" s="201"/>
      <c r="AE681" s="202"/>
      <c r="AF681" s="202"/>
      <c r="AG681" s="203"/>
      <c r="AH681" s="203"/>
      <c r="AI681" s="203"/>
      <c r="AJ681" s="203"/>
      <c r="AK681" s="203"/>
      <c r="AL681" s="203"/>
      <c r="AM681" s="203"/>
      <c r="AN681" s="203"/>
      <c r="AO681" s="203"/>
      <c r="AP681" s="203"/>
      <c r="AQ681" s="203"/>
      <c r="AR681" s="203"/>
      <c r="AS681" s="203"/>
      <c r="AT681" s="203"/>
      <c r="AU681" s="203"/>
      <c r="AV681" s="203"/>
      <c r="AW681" s="203"/>
      <c r="AX681" s="203"/>
      <c r="AY681" s="203"/>
      <c r="AZ681" s="203"/>
      <c r="BA681" s="203"/>
      <c r="BB681" s="204"/>
      <c r="BC681" s="204"/>
      <c r="BD681" s="204"/>
      <c r="BE681" s="204"/>
      <c r="BF681" s="204"/>
      <c r="BG681" s="204"/>
      <c r="BH681" s="204"/>
      <c r="BI681" s="204"/>
      <c r="BJ681" s="204"/>
      <c r="BK681" s="204"/>
      <c r="BL681" s="204"/>
      <c r="BM681" s="204"/>
      <c r="BN681" s="204"/>
      <c r="BO681" s="204"/>
      <c r="BP681" s="204"/>
      <c r="BQ681" s="204"/>
      <c r="BR681" s="204"/>
      <c r="BS681" s="204"/>
      <c r="BT681" s="204"/>
      <c r="BU681" s="204"/>
      <c r="BV681" s="205"/>
      <c r="BW681" s="205"/>
      <c r="BX681" s="205"/>
      <c r="BY681" s="204"/>
      <c r="BZ681" s="204"/>
      <c r="CA681" s="204"/>
      <c r="CB681" s="205"/>
      <c r="CC681" s="204"/>
      <c r="CD681" s="205"/>
      <c r="CE681" s="204"/>
      <c r="CF681" s="204"/>
      <c r="CG681" s="204"/>
      <c r="CH681" s="206"/>
      <c r="CI681" s="204"/>
      <c r="CJ681" s="204"/>
      <c r="CK681" s="204"/>
      <c r="CL681" s="204"/>
      <c r="CM681" s="204"/>
      <c r="CN681" s="206"/>
      <c r="CO681" s="204"/>
      <c r="CP681" s="204"/>
      <c r="CQ681" s="204"/>
      <c r="CR681" s="207"/>
      <c r="CS681" s="207"/>
      <c r="CT681" s="208"/>
      <c r="CU681" s="209"/>
      <c r="CV681" s="208"/>
      <c r="CW681" s="207"/>
      <c r="CX681" s="207"/>
      <c r="CY681" s="207"/>
    </row>
    <row r="682" spans="3:103">
      <c r="C682" s="192"/>
      <c r="D682" s="192"/>
      <c r="E682" s="192"/>
      <c r="F682" s="192"/>
      <c r="G682" s="193"/>
      <c r="H682" s="192"/>
      <c r="I682" s="192"/>
      <c r="J682" s="194"/>
      <c r="K682" s="195"/>
      <c r="L682" s="195"/>
      <c r="M682" s="196"/>
      <c r="N682" s="197"/>
      <c r="O682" s="196"/>
      <c r="P682" s="198"/>
      <c r="Q682" s="198"/>
      <c r="R682" s="199"/>
      <c r="S682" s="199"/>
      <c r="T682" s="198"/>
      <c r="U682" s="199"/>
      <c r="V682" s="199"/>
      <c r="W682" s="199"/>
      <c r="X682" s="198"/>
      <c r="Y682" s="200"/>
      <c r="Z682" s="198"/>
      <c r="AA682" s="198"/>
      <c r="AB682" s="199"/>
      <c r="AC682" s="199"/>
      <c r="AD682" s="201"/>
      <c r="AE682" s="202"/>
      <c r="AF682" s="202"/>
      <c r="AG682" s="203"/>
      <c r="AH682" s="203"/>
      <c r="AI682" s="203"/>
      <c r="AJ682" s="203"/>
      <c r="AK682" s="203"/>
      <c r="AL682" s="203"/>
      <c r="AM682" s="203"/>
      <c r="AN682" s="203"/>
      <c r="AO682" s="203"/>
      <c r="AP682" s="203"/>
      <c r="AQ682" s="203"/>
      <c r="AR682" s="203"/>
      <c r="AS682" s="203"/>
      <c r="AT682" s="203"/>
      <c r="AU682" s="203"/>
      <c r="AV682" s="203"/>
      <c r="AW682" s="203"/>
      <c r="AX682" s="203"/>
      <c r="AY682" s="203"/>
      <c r="AZ682" s="203"/>
      <c r="BA682" s="203"/>
      <c r="BB682" s="204"/>
      <c r="BC682" s="204"/>
      <c r="BD682" s="204"/>
      <c r="BE682" s="204"/>
      <c r="BF682" s="204"/>
      <c r="BG682" s="204"/>
      <c r="BH682" s="204"/>
      <c r="BI682" s="204"/>
      <c r="BJ682" s="204"/>
      <c r="BK682" s="204"/>
      <c r="BL682" s="204"/>
      <c r="BM682" s="204"/>
      <c r="BN682" s="204"/>
      <c r="BO682" s="204"/>
      <c r="BP682" s="204"/>
      <c r="BQ682" s="204"/>
      <c r="BR682" s="204"/>
      <c r="BS682" s="204"/>
      <c r="BT682" s="204"/>
      <c r="BU682" s="204"/>
      <c r="BV682" s="205"/>
      <c r="BW682" s="205"/>
      <c r="BX682" s="205"/>
      <c r="BY682" s="204"/>
      <c r="BZ682" s="204"/>
      <c r="CA682" s="204"/>
      <c r="CB682" s="205"/>
      <c r="CC682" s="204"/>
      <c r="CD682" s="205"/>
      <c r="CE682" s="204"/>
      <c r="CF682" s="204"/>
      <c r="CG682" s="204"/>
      <c r="CH682" s="206"/>
      <c r="CI682" s="204"/>
      <c r="CJ682" s="204"/>
      <c r="CK682" s="204"/>
      <c r="CL682" s="204"/>
      <c r="CM682" s="204"/>
      <c r="CN682" s="206"/>
      <c r="CO682" s="204"/>
      <c r="CP682" s="204"/>
      <c r="CQ682" s="204"/>
      <c r="CR682" s="207"/>
      <c r="CS682" s="207"/>
      <c r="CT682" s="208"/>
      <c r="CU682" s="209"/>
      <c r="CV682" s="208"/>
      <c r="CW682" s="207"/>
      <c r="CX682" s="207"/>
      <c r="CY682" s="207"/>
    </row>
    <row r="683" spans="3:103">
      <c r="D683" s="192"/>
      <c r="E683" s="192"/>
      <c r="F683" s="192"/>
      <c r="H683" s="192"/>
      <c r="I683" s="192"/>
      <c r="J683" s="194"/>
      <c r="K683" s="192"/>
      <c r="L683" s="195"/>
      <c r="M683" s="195"/>
      <c r="N683" s="197"/>
      <c r="O683" s="196"/>
      <c r="P683" s="196"/>
      <c r="Q683" s="198"/>
      <c r="R683" s="199"/>
      <c r="S683" s="199"/>
      <c r="T683" s="198"/>
      <c r="U683" s="199"/>
      <c r="V683" s="199"/>
      <c r="W683" s="199"/>
      <c r="X683" s="198"/>
      <c r="Y683" s="200"/>
      <c r="Z683" s="198"/>
      <c r="AA683" s="198"/>
      <c r="AB683" s="199"/>
      <c r="AC683" s="199"/>
      <c r="AD683" s="201"/>
      <c r="AE683" s="202"/>
      <c r="AF683" s="202"/>
      <c r="AG683" s="203"/>
      <c r="AH683" s="203"/>
      <c r="AI683" s="203"/>
      <c r="AJ683" s="203"/>
      <c r="AK683" s="203"/>
      <c r="AL683" s="203"/>
      <c r="AM683" s="203"/>
      <c r="AN683" s="203"/>
      <c r="AO683" s="203"/>
      <c r="AP683" s="203"/>
      <c r="AQ683" s="203"/>
      <c r="AR683" s="203"/>
      <c r="AS683" s="203"/>
      <c r="AT683" s="203"/>
      <c r="AU683" s="203"/>
      <c r="AV683" s="203"/>
      <c r="AW683" s="203"/>
      <c r="AX683" s="203"/>
      <c r="AY683" s="203"/>
      <c r="AZ683" s="203"/>
      <c r="BA683" s="203"/>
      <c r="BB683" s="204"/>
      <c r="BC683" s="204"/>
      <c r="BD683" s="204"/>
      <c r="BE683" s="204"/>
      <c r="BF683" s="204"/>
      <c r="BG683" s="204"/>
      <c r="BH683" s="204"/>
      <c r="BI683" s="204"/>
      <c r="BJ683" s="204"/>
      <c r="BK683" s="204"/>
      <c r="BL683" s="204"/>
      <c r="BM683" s="204"/>
      <c r="BN683" s="204"/>
      <c r="BO683" s="204"/>
      <c r="BP683" s="204"/>
      <c r="BQ683" s="204"/>
      <c r="BR683" s="204"/>
      <c r="BS683" s="204"/>
      <c r="BT683" s="204"/>
      <c r="BU683" s="204"/>
      <c r="BV683" s="205"/>
      <c r="BW683" s="205"/>
      <c r="BX683" s="205"/>
      <c r="BY683" s="204"/>
      <c r="BZ683" s="204"/>
      <c r="CA683" s="204"/>
      <c r="CB683" s="205"/>
      <c r="CC683" s="204"/>
      <c r="CD683" s="205"/>
      <c r="CE683" s="204"/>
      <c r="CF683" s="204"/>
      <c r="CG683" s="204"/>
      <c r="CH683" s="206"/>
      <c r="CI683" s="204"/>
      <c r="CJ683" s="204"/>
      <c r="CK683" s="204"/>
      <c r="CL683" s="204"/>
      <c r="CM683" s="204"/>
      <c r="CN683" s="206"/>
      <c r="CO683" s="204"/>
      <c r="CP683" s="204"/>
      <c r="CQ683" s="204"/>
      <c r="CR683" s="207"/>
      <c r="CS683" s="207"/>
      <c r="CT683" s="208"/>
      <c r="CU683" s="209"/>
      <c r="CV683" s="208"/>
      <c r="CW683" s="207"/>
      <c r="CX683" s="207"/>
      <c r="CY683" s="207"/>
    </row>
    <row r="684" spans="3:103">
      <c r="Z684" s="198"/>
      <c r="AA684" s="198"/>
      <c r="AB684" s="199"/>
      <c r="AC684" s="199"/>
      <c r="AD684" s="201"/>
      <c r="AE684" s="202"/>
      <c r="AF684" s="202"/>
      <c r="AG684" s="203"/>
      <c r="AH684" s="203"/>
      <c r="AI684" s="203"/>
      <c r="AJ684" s="203"/>
      <c r="AK684" s="203"/>
      <c r="AL684" s="203"/>
      <c r="AM684" s="203"/>
      <c r="AN684" s="203"/>
      <c r="AO684" s="203"/>
      <c r="AP684" s="203"/>
      <c r="AQ684" s="203"/>
      <c r="AR684" s="203"/>
      <c r="AS684" s="203"/>
      <c r="AT684" s="203"/>
      <c r="AU684" s="203"/>
      <c r="AV684" s="203"/>
      <c r="AW684" s="203"/>
      <c r="AX684" s="203"/>
      <c r="AY684" s="203"/>
      <c r="AZ684" s="203"/>
      <c r="BA684" s="203"/>
      <c r="BB684" s="204"/>
      <c r="BC684" s="204"/>
      <c r="BD684" s="204"/>
      <c r="BE684" s="204"/>
      <c r="BF684" s="204"/>
      <c r="BG684" s="204"/>
      <c r="BH684" s="204"/>
      <c r="BI684" s="204"/>
      <c r="BJ684" s="204"/>
      <c r="BK684" s="204"/>
      <c r="BL684" s="204"/>
      <c r="BM684" s="204"/>
      <c r="BN684" s="204"/>
      <c r="BO684" s="204"/>
      <c r="BP684" s="204"/>
      <c r="BQ684" s="204"/>
      <c r="BR684" s="204"/>
      <c r="BS684" s="204"/>
      <c r="BT684" s="204"/>
      <c r="BU684" s="204"/>
      <c r="BV684" s="205"/>
      <c r="BW684" s="205"/>
      <c r="BX684" s="205"/>
      <c r="BY684" s="204"/>
      <c r="BZ684" s="204"/>
      <c r="CA684" s="204"/>
      <c r="CB684" s="205"/>
      <c r="CC684" s="204"/>
      <c r="CD684" s="205"/>
      <c r="CE684" s="204"/>
      <c r="CF684" s="204"/>
      <c r="CG684" s="204"/>
      <c r="CH684" s="206"/>
      <c r="CI684" s="204"/>
      <c r="CJ684" s="204"/>
      <c r="CK684" s="204"/>
      <c r="CL684" s="204"/>
      <c r="CM684" s="204"/>
      <c r="CN684" s="206"/>
      <c r="CO684" s="204"/>
      <c r="CP684" s="204"/>
      <c r="CQ684" s="204"/>
      <c r="CR684" s="207"/>
      <c r="CS684" s="207"/>
      <c r="CT684" s="208"/>
      <c r="CU684" s="209"/>
      <c r="CV684" s="208"/>
      <c r="CW684" s="207"/>
      <c r="CX684" s="207"/>
      <c r="CY684" s="207"/>
    </row>
    <row r="685" spans="3:103">
      <c r="C685" s="192"/>
      <c r="D685" s="192"/>
      <c r="E685" s="192"/>
      <c r="F685" s="192"/>
      <c r="G685" s="193"/>
      <c r="H685" s="192"/>
      <c r="I685" s="192"/>
      <c r="J685" s="194"/>
      <c r="K685" s="195"/>
      <c r="L685" s="195"/>
      <c r="M685" s="196"/>
      <c r="N685" s="197"/>
      <c r="O685" s="196"/>
      <c r="P685" s="198"/>
      <c r="Q685" s="198"/>
      <c r="R685" s="199"/>
      <c r="S685" s="199"/>
      <c r="T685" s="198"/>
      <c r="U685" s="199"/>
      <c r="V685" s="199"/>
      <c r="W685" s="199"/>
      <c r="X685" s="198"/>
      <c r="Y685" s="200"/>
      <c r="Z685" s="198"/>
      <c r="AA685" s="198"/>
      <c r="AB685" s="199"/>
      <c r="AC685" s="199"/>
      <c r="AD685" s="201"/>
      <c r="AE685" s="202"/>
      <c r="AF685" s="202"/>
      <c r="AG685" s="203"/>
      <c r="AH685" s="203"/>
      <c r="AI685" s="203"/>
      <c r="AJ685" s="203"/>
      <c r="AK685" s="203"/>
      <c r="AL685" s="203"/>
      <c r="AM685" s="203"/>
      <c r="AN685" s="203"/>
      <c r="AO685" s="203"/>
      <c r="AP685" s="203"/>
      <c r="AQ685" s="203"/>
      <c r="AR685" s="203"/>
      <c r="AS685" s="203"/>
      <c r="AT685" s="203"/>
      <c r="AU685" s="203"/>
      <c r="AV685" s="203"/>
      <c r="AW685" s="203"/>
      <c r="AX685" s="203"/>
      <c r="AY685" s="203"/>
      <c r="AZ685" s="203"/>
      <c r="BA685" s="203"/>
      <c r="BB685" s="204"/>
      <c r="BC685" s="204"/>
      <c r="BD685" s="204"/>
      <c r="BE685" s="204"/>
      <c r="BF685" s="204"/>
      <c r="BG685" s="204"/>
      <c r="BH685" s="204"/>
      <c r="BI685" s="204"/>
      <c r="BJ685" s="204"/>
      <c r="BK685" s="204"/>
      <c r="BL685" s="204"/>
      <c r="BM685" s="204"/>
      <c r="BN685" s="204"/>
      <c r="BO685" s="204"/>
      <c r="BP685" s="204"/>
      <c r="BQ685" s="204"/>
      <c r="BR685" s="204"/>
      <c r="BS685" s="204"/>
      <c r="BT685" s="204"/>
      <c r="BU685" s="204"/>
      <c r="BV685" s="205"/>
      <c r="BW685" s="205"/>
      <c r="BX685" s="205"/>
      <c r="BY685" s="204"/>
      <c r="BZ685" s="204"/>
      <c r="CA685" s="204"/>
      <c r="CB685" s="205"/>
      <c r="CC685" s="204"/>
      <c r="CD685" s="205"/>
      <c r="CE685" s="204"/>
      <c r="CF685" s="204"/>
      <c r="CG685" s="204"/>
      <c r="CH685" s="206"/>
      <c r="CI685" s="204"/>
      <c r="CJ685" s="204"/>
      <c r="CK685" s="204"/>
      <c r="CL685" s="204"/>
      <c r="CM685" s="204"/>
      <c r="CN685" s="206"/>
      <c r="CO685" s="204"/>
      <c r="CP685" s="204"/>
      <c r="CQ685" s="204"/>
      <c r="CR685" s="207"/>
      <c r="CS685" s="207"/>
      <c r="CT685" s="208"/>
      <c r="CU685" s="209"/>
      <c r="CV685" s="208"/>
      <c r="CW685" s="207"/>
      <c r="CX685" s="207"/>
      <c r="CY685" s="207"/>
    </row>
    <row r="686" spans="3:103">
      <c r="D686" s="192"/>
      <c r="E686" s="192"/>
      <c r="F686" s="192"/>
      <c r="H686" s="192"/>
      <c r="I686" s="192"/>
      <c r="J686" s="194"/>
      <c r="K686" s="192"/>
      <c r="L686" s="195"/>
      <c r="M686" s="195"/>
      <c r="N686" s="197"/>
      <c r="O686" s="196"/>
      <c r="P686" s="196"/>
      <c r="Q686" s="198"/>
      <c r="R686" s="199"/>
      <c r="S686" s="199"/>
      <c r="T686" s="198"/>
      <c r="U686" s="199"/>
      <c r="V686" s="199"/>
      <c r="W686" s="199"/>
      <c r="X686" s="198"/>
      <c r="Y686" s="200"/>
      <c r="Z686" s="198"/>
      <c r="AA686" s="198"/>
      <c r="AB686" s="199"/>
      <c r="AC686" s="199"/>
      <c r="AD686" s="201"/>
      <c r="AE686" s="202"/>
      <c r="AF686" s="202"/>
      <c r="AG686" s="203"/>
      <c r="AH686" s="203"/>
      <c r="AI686" s="203"/>
      <c r="AJ686" s="203"/>
      <c r="AK686" s="203"/>
      <c r="AL686" s="203"/>
      <c r="AM686" s="203"/>
      <c r="AN686" s="203"/>
      <c r="AO686" s="203"/>
      <c r="AP686" s="203"/>
      <c r="AQ686" s="203"/>
      <c r="AR686" s="203"/>
      <c r="AS686" s="203"/>
      <c r="AT686" s="203"/>
      <c r="AU686" s="203"/>
      <c r="AV686" s="203"/>
      <c r="AW686" s="203"/>
      <c r="AX686" s="203"/>
      <c r="AY686" s="203"/>
      <c r="AZ686" s="203"/>
      <c r="BA686" s="203"/>
      <c r="BB686" s="204"/>
      <c r="BC686" s="204"/>
      <c r="BD686" s="204"/>
      <c r="BE686" s="204"/>
      <c r="BF686" s="204"/>
      <c r="BG686" s="204"/>
      <c r="BH686" s="204"/>
      <c r="BI686" s="204"/>
      <c r="BJ686" s="204"/>
      <c r="BK686" s="204"/>
      <c r="BL686" s="204"/>
      <c r="BM686" s="204"/>
      <c r="BN686" s="204"/>
      <c r="BO686" s="204"/>
      <c r="BP686" s="204"/>
      <c r="BQ686" s="204"/>
      <c r="BR686" s="204"/>
      <c r="BS686" s="204"/>
      <c r="BT686" s="204"/>
      <c r="BU686" s="204"/>
      <c r="BV686" s="205"/>
      <c r="BW686" s="205"/>
      <c r="BX686" s="205"/>
      <c r="BY686" s="204"/>
      <c r="BZ686" s="204"/>
      <c r="CA686" s="204"/>
      <c r="CB686" s="205"/>
      <c r="CC686" s="204"/>
      <c r="CD686" s="205"/>
      <c r="CE686" s="204"/>
      <c r="CF686" s="204"/>
      <c r="CG686" s="204"/>
      <c r="CH686" s="206"/>
      <c r="CI686" s="204"/>
      <c r="CJ686" s="204"/>
      <c r="CK686" s="204"/>
      <c r="CL686" s="204"/>
      <c r="CM686" s="204"/>
      <c r="CN686" s="206"/>
      <c r="CO686" s="204"/>
      <c r="CP686" s="204"/>
      <c r="CQ686" s="204"/>
      <c r="CR686" s="207"/>
      <c r="CS686" s="207"/>
      <c r="CT686" s="208"/>
      <c r="CU686" s="209"/>
      <c r="CV686" s="208"/>
      <c r="CW686" s="207"/>
      <c r="CX686" s="207"/>
      <c r="CY686" s="207"/>
    </row>
    <row r="687" spans="3:103">
      <c r="Z687" s="198"/>
      <c r="AA687" s="198"/>
      <c r="AB687" s="199"/>
      <c r="AC687" s="199"/>
      <c r="AD687" s="201"/>
      <c r="AE687" s="202"/>
      <c r="AF687" s="202"/>
      <c r="AG687" s="203"/>
      <c r="AH687" s="203"/>
      <c r="AI687" s="203"/>
      <c r="AJ687" s="203"/>
      <c r="AK687" s="203"/>
      <c r="AL687" s="203"/>
      <c r="AM687" s="203"/>
      <c r="AN687" s="203"/>
      <c r="AO687" s="203"/>
      <c r="AP687" s="203"/>
      <c r="AQ687" s="203"/>
      <c r="AR687" s="203"/>
      <c r="AS687" s="203"/>
      <c r="AT687" s="203"/>
      <c r="AU687" s="203"/>
      <c r="AV687" s="203"/>
      <c r="AW687" s="203"/>
      <c r="AX687" s="203"/>
      <c r="AY687" s="203"/>
      <c r="AZ687" s="203"/>
      <c r="BA687" s="203"/>
      <c r="BB687" s="204"/>
      <c r="BC687" s="204"/>
      <c r="BD687" s="204"/>
      <c r="BE687" s="204"/>
      <c r="BF687" s="204"/>
      <c r="BG687" s="204"/>
      <c r="BH687" s="204"/>
      <c r="BI687" s="204"/>
      <c r="BJ687" s="204"/>
      <c r="BK687" s="204"/>
      <c r="BL687" s="204"/>
      <c r="BM687" s="204"/>
      <c r="BN687" s="204"/>
      <c r="BO687" s="204"/>
      <c r="BP687" s="204"/>
      <c r="BQ687" s="204"/>
      <c r="BR687" s="204"/>
      <c r="BS687" s="204"/>
      <c r="BT687" s="204"/>
      <c r="BU687" s="204"/>
      <c r="BV687" s="205"/>
      <c r="BW687" s="205"/>
      <c r="BX687" s="205"/>
      <c r="BY687" s="204"/>
      <c r="BZ687" s="204"/>
      <c r="CA687" s="204"/>
      <c r="CB687" s="205"/>
      <c r="CC687" s="204"/>
      <c r="CD687" s="205"/>
      <c r="CE687" s="204"/>
      <c r="CF687" s="204"/>
      <c r="CG687" s="204"/>
      <c r="CH687" s="206"/>
      <c r="CI687" s="204"/>
      <c r="CJ687" s="204"/>
      <c r="CK687" s="204"/>
      <c r="CL687" s="204"/>
      <c r="CM687" s="204"/>
      <c r="CN687" s="206"/>
      <c r="CO687" s="204"/>
      <c r="CP687" s="204"/>
      <c r="CQ687" s="204"/>
      <c r="CR687" s="207"/>
      <c r="CS687" s="207"/>
      <c r="CT687" s="208"/>
      <c r="CU687" s="209"/>
      <c r="CV687" s="208"/>
      <c r="CW687" s="207"/>
      <c r="CX687" s="207"/>
      <c r="CY687" s="207"/>
    </row>
    <row r="688" spans="3:103">
      <c r="Z688" s="198"/>
      <c r="AA688" s="198"/>
      <c r="AB688" s="199"/>
      <c r="AC688" s="199"/>
      <c r="AD688" s="201"/>
      <c r="AE688" s="202"/>
      <c r="AF688" s="202"/>
      <c r="AG688" s="203"/>
      <c r="AH688" s="203"/>
      <c r="AI688" s="203"/>
      <c r="AJ688" s="203"/>
      <c r="AK688" s="203"/>
      <c r="AL688" s="203"/>
      <c r="AM688" s="203"/>
      <c r="AN688" s="203"/>
      <c r="AO688" s="203"/>
      <c r="AP688" s="203"/>
      <c r="AQ688" s="203"/>
      <c r="AR688" s="203"/>
      <c r="AS688" s="203"/>
      <c r="AT688" s="203"/>
      <c r="AU688" s="203"/>
      <c r="AV688" s="203"/>
      <c r="AW688" s="203"/>
      <c r="AX688" s="203"/>
      <c r="AY688" s="203"/>
      <c r="AZ688" s="203"/>
      <c r="BA688" s="203"/>
      <c r="BB688" s="204"/>
      <c r="BC688" s="204"/>
      <c r="BD688" s="204"/>
      <c r="BE688" s="204"/>
      <c r="BF688" s="204"/>
      <c r="BG688" s="204"/>
      <c r="BH688" s="204"/>
      <c r="BI688" s="204"/>
      <c r="BJ688" s="204"/>
      <c r="BK688" s="204"/>
      <c r="BL688" s="204"/>
      <c r="BM688" s="204"/>
      <c r="BN688" s="204"/>
      <c r="BO688" s="204"/>
      <c r="BP688" s="204"/>
      <c r="BQ688" s="204"/>
      <c r="BR688" s="204"/>
      <c r="BS688" s="204"/>
      <c r="BT688" s="204"/>
      <c r="BU688" s="204"/>
      <c r="BV688" s="205"/>
      <c r="BW688" s="205"/>
      <c r="BX688" s="205"/>
      <c r="BY688" s="204"/>
      <c r="BZ688" s="204"/>
      <c r="CA688" s="204"/>
      <c r="CB688" s="205"/>
      <c r="CC688" s="204"/>
      <c r="CD688" s="205"/>
      <c r="CE688" s="204"/>
      <c r="CF688" s="204"/>
      <c r="CG688" s="204"/>
      <c r="CH688" s="206"/>
      <c r="CI688" s="204"/>
      <c r="CJ688" s="204"/>
      <c r="CK688" s="204"/>
      <c r="CL688" s="204"/>
      <c r="CM688" s="204"/>
      <c r="CN688" s="206"/>
      <c r="CO688" s="204"/>
      <c r="CP688" s="204"/>
      <c r="CQ688" s="204"/>
      <c r="CR688" s="207"/>
      <c r="CS688" s="207"/>
      <c r="CT688" s="208"/>
      <c r="CU688" s="209"/>
      <c r="CV688" s="208"/>
      <c r="CW688" s="207"/>
      <c r="CX688" s="207"/>
      <c r="CY688" s="207"/>
    </row>
    <row r="689" spans="3:103">
      <c r="Z689" s="198"/>
      <c r="AA689" s="198"/>
      <c r="AB689" s="199"/>
      <c r="AC689" s="199"/>
      <c r="AD689" s="201"/>
      <c r="AE689" s="202"/>
      <c r="AF689" s="202"/>
      <c r="AG689" s="203"/>
      <c r="AH689" s="203"/>
      <c r="AI689" s="203"/>
      <c r="AJ689" s="203"/>
      <c r="AK689" s="203"/>
      <c r="AL689" s="203"/>
      <c r="AM689" s="203"/>
      <c r="AN689" s="203"/>
      <c r="AO689" s="203"/>
      <c r="AP689" s="203"/>
      <c r="AQ689" s="203"/>
      <c r="AR689" s="203"/>
      <c r="AS689" s="203"/>
      <c r="AT689" s="203"/>
      <c r="AU689" s="203"/>
      <c r="AV689" s="203"/>
      <c r="AW689" s="203"/>
      <c r="AX689" s="203"/>
      <c r="AY689" s="203"/>
      <c r="AZ689" s="203"/>
      <c r="BA689" s="203"/>
      <c r="BB689" s="204"/>
      <c r="BC689" s="204"/>
      <c r="BD689" s="204"/>
      <c r="BE689" s="204"/>
      <c r="BF689" s="204"/>
      <c r="BG689" s="204"/>
      <c r="BH689" s="204"/>
      <c r="BI689" s="204"/>
      <c r="BJ689" s="204"/>
      <c r="BK689" s="204"/>
      <c r="BL689" s="204"/>
      <c r="BM689" s="204"/>
      <c r="BN689" s="204"/>
      <c r="BO689" s="204"/>
      <c r="BP689" s="204"/>
      <c r="BQ689" s="204"/>
      <c r="BR689" s="204"/>
      <c r="BS689" s="204"/>
      <c r="BT689" s="204"/>
      <c r="BU689" s="204"/>
      <c r="BV689" s="205"/>
      <c r="BW689" s="205"/>
      <c r="BX689" s="205"/>
      <c r="BY689" s="204"/>
      <c r="BZ689" s="204"/>
      <c r="CA689" s="204"/>
      <c r="CB689" s="205"/>
      <c r="CC689" s="204"/>
      <c r="CD689" s="205"/>
      <c r="CE689" s="204"/>
      <c r="CF689" s="204"/>
      <c r="CG689" s="204"/>
      <c r="CH689" s="206"/>
      <c r="CI689" s="204"/>
      <c r="CJ689" s="204"/>
      <c r="CK689" s="204"/>
      <c r="CL689" s="204"/>
      <c r="CM689" s="204"/>
      <c r="CN689" s="206"/>
      <c r="CO689" s="204"/>
      <c r="CP689" s="204"/>
      <c r="CQ689" s="204"/>
      <c r="CR689" s="207"/>
      <c r="CS689" s="207"/>
      <c r="CT689" s="208"/>
      <c r="CU689" s="209"/>
      <c r="CV689" s="208"/>
      <c r="CW689" s="207"/>
      <c r="CX689" s="207"/>
      <c r="CY689" s="207"/>
    </row>
    <row r="690" spans="3:103">
      <c r="Z690" s="198"/>
      <c r="AA690" s="198"/>
      <c r="AB690" s="199"/>
      <c r="AC690" s="199"/>
      <c r="AD690" s="201"/>
      <c r="AE690" s="202"/>
      <c r="AF690" s="202"/>
      <c r="AG690" s="203"/>
      <c r="AH690" s="203"/>
      <c r="AI690" s="203"/>
      <c r="AJ690" s="203"/>
      <c r="AK690" s="203"/>
      <c r="AL690" s="203"/>
      <c r="AM690" s="203"/>
      <c r="AN690" s="203"/>
      <c r="AO690" s="203"/>
      <c r="AP690" s="203"/>
      <c r="AQ690" s="203"/>
      <c r="AR690" s="203"/>
      <c r="AS690" s="203"/>
      <c r="AT690" s="203"/>
      <c r="AU690" s="203"/>
      <c r="AV690" s="203"/>
      <c r="AW690" s="203"/>
      <c r="AX690" s="203"/>
      <c r="AY690" s="203"/>
      <c r="AZ690" s="203"/>
      <c r="BA690" s="203"/>
      <c r="BB690" s="204"/>
      <c r="BC690" s="204"/>
      <c r="BD690" s="204"/>
      <c r="BE690" s="204"/>
      <c r="BF690" s="204"/>
      <c r="BG690" s="204"/>
      <c r="BH690" s="204"/>
      <c r="BI690" s="204"/>
      <c r="BJ690" s="204"/>
      <c r="BK690" s="204"/>
      <c r="BL690" s="204"/>
      <c r="BM690" s="204"/>
      <c r="BN690" s="204"/>
      <c r="BO690" s="204"/>
      <c r="BP690" s="204"/>
      <c r="BQ690" s="204"/>
      <c r="BR690" s="204"/>
      <c r="BS690" s="204"/>
      <c r="BT690" s="204"/>
      <c r="BU690" s="204"/>
      <c r="BV690" s="205"/>
      <c r="BW690" s="205"/>
      <c r="BX690" s="205"/>
      <c r="BY690" s="204"/>
      <c r="BZ690" s="204"/>
      <c r="CA690" s="204"/>
      <c r="CB690" s="205"/>
      <c r="CC690" s="204"/>
      <c r="CD690" s="205"/>
      <c r="CE690" s="204"/>
      <c r="CF690" s="204"/>
      <c r="CG690" s="204"/>
      <c r="CH690" s="206"/>
      <c r="CI690" s="204"/>
      <c r="CJ690" s="204"/>
      <c r="CK690" s="204"/>
      <c r="CL690" s="204"/>
      <c r="CM690" s="204"/>
      <c r="CN690" s="206"/>
      <c r="CO690" s="204"/>
      <c r="CP690" s="204"/>
      <c r="CQ690" s="204"/>
      <c r="CR690" s="207"/>
      <c r="CS690" s="207"/>
      <c r="CT690" s="208"/>
      <c r="CU690" s="209"/>
      <c r="CV690" s="208"/>
      <c r="CW690" s="207"/>
      <c r="CX690" s="207"/>
      <c r="CY690" s="207"/>
    </row>
    <row r="691" spans="3:103">
      <c r="C691" s="192"/>
      <c r="D691" s="192"/>
      <c r="E691" s="192"/>
      <c r="F691" s="192"/>
      <c r="G691" s="193"/>
      <c r="H691" s="192"/>
      <c r="I691" s="192"/>
      <c r="J691" s="194"/>
      <c r="K691" s="195"/>
      <c r="L691" s="195"/>
      <c r="M691" s="196"/>
      <c r="N691" s="197"/>
      <c r="O691" s="196"/>
      <c r="P691" s="198"/>
      <c r="Q691" s="198"/>
      <c r="R691" s="199"/>
      <c r="S691" s="199"/>
      <c r="T691" s="198"/>
      <c r="U691" s="199"/>
      <c r="V691" s="199"/>
      <c r="W691" s="199"/>
      <c r="X691" s="198"/>
      <c r="Y691" s="200"/>
      <c r="Z691" s="198"/>
      <c r="AA691" s="198"/>
      <c r="AB691" s="199"/>
      <c r="AC691" s="199"/>
      <c r="AD691" s="201"/>
      <c r="AE691" s="202"/>
      <c r="AF691" s="202"/>
      <c r="AG691" s="203"/>
      <c r="AH691" s="203"/>
      <c r="AI691" s="203"/>
      <c r="AJ691" s="203"/>
      <c r="AK691" s="203"/>
      <c r="AL691" s="203"/>
      <c r="AM691" s="203"/>
      <c r="AN691" s="203"/>
      <c r="AO691" s="203"/>
      <c r="AP691" s="203"/>
      <c r="AQ691" s="203"/>
      <c r="AR691" s="203"/>
      <c r="AS691" s="203"/>
      <c r="AT691" s="203"/>
      <c r="AU691" s="203"/>
      <c r="AV691" s="203"/>
      <c r="AW691" s="203"/>
      <c r="AX691" s="203"/>
      <c r="AY691" s="203"/>
      <c r="AZ691" s="203"/>
      <c r="BA691" s="203"/>
      <c r="BB691" s="204"/>
      <c r="BC691" s="204"/>
      <c r="BD691" s="204"/>
      <c r="BE691" s="204"/>
      <c r="BF691" s="204"/>
      <c r="BG691" s="204"/>
      <c r="BH691" s="204"/>
      <c r="BI691" s="204"/>
      <c r="BJ691" s="204"/>
      <c r="BK691" s="204"/>
      <c r="BL691" s="204"/>
      <c r="BM691" s="204"/>
      <c r="BN691" s="204"/>
      <c r="BO691" s="204"/>
      <c r="BP691" s="204"/>
      <c r="BQ691" s="204"/>
      <c r="BR691" s="204"/>
      <c r="BS691" s="204"/>
      <c r="BT691" s="204"/>
      <c r="BU691" s="204"/>
      <c r="BV691" s="205"/>
      <c r="BW691" s="205"/>
      <c r="BX691" s="205"/>
      <c r="BY691" s="204"/>
      <c r="BZ691" s="204"/>
      <c r="CA691" s="204"/>
      <c r="CB691" s="205"/>
      <c r="CC691" s="204"/>
      <c r="CD691" s="205"/>
      <c r="CE691" s="204"/>
      <c r="CF691" s="204"/>
      <c r="CG691" s="204"/>
      <c r="CH691" s="206"/>
      <c r="CI691" s="204"/>
      <c r="CJ691" s="204"/>
      <c r="CK691" s="204"/>
      <c r="CL691" s="204"/>
      <c r="CM691" s="204"/>
      <c r="CN691" s="206"/>
      <c r="CO691" s="204"/>
      <c r="CP691" s="204"/>
      <c r="CQ691" s="204"/>
      <c r="CR691" s="207"/>
      <c r="CS691" s="207"/>
      <c r="CT691" s="208"/>
      <c r="CU691" s="209"/>
      <c r="CV691" s="208"/>
      <c r="CW691" s="207"/>
      <c r="CX691" s="207"/>
      <c r="CY691" s="207"/>
    </row>
    <row r="692" spans="3:103">
      <c r="D692" s="192"/>
      <c r="E692" s="192"/>
      <c r="F692" s="192"/>
      <c r="H692" s="192"/>
      <c r="I692" s="192"/>
      <c r="J692" s="194"/>
      <c r="K692" s="192"/>
      <c r="L692" s="195"/>
      <c r="M692" s="195"/>
      <c r="N692" s="197"/>
      <c r="O692" s="196"/>
      <c r="P692" s="196"/>
      <c r="Q692" s="198"/>
      <c r="R692" s="199"/>
      <c r="S692" s="199"/>
      <c r="T692" s="198"/>
      <c r="U692" s="199"/>
      <c r="V692" s="199"/>
      <c r="W692" s="199"/>
      <c r="X692" s="198"/>
      <c r="Y692" s="200"/>
      <c r="Z692" s="198"/>
      <c r="AA692" s="198"/>
      <c r="AB692" s="199"/>
      <c r="AC692" s="199"/>
      <c r="AD692" s="201"/>
      <c r="AE692" s="202"/>
      <c r="AF692" s="202"/>
      <c r="AG692" s="203"/>
      <c r="AH692" s="203"/>
      <c r="AI692" s="203"/>
      <c r="AJ692" s="203"/>
      <c r="AK692" s="203"/>
      <c r="AL692" s="203"/>
      <c r="AM692" s="203"/>
      <c r="AN692" s="203"/>
      <c r="AO692" s="203"/>
      <c r="AP692" s="203"/>
      <c r="AQ692" s="203"/>
      <c r="AR692" s="203"/>
      <c r="AS692" s="203"/>
      <c r="AT692" s="203"/>
      <c r="AU692" s="203"/>
      <c r="AV692" s="203"/>
      <c r="AW692" s="203"/>
      <c r="AX692" s="203"/>
      <c r="AY692" s="203"/>
      <c r="AZ692" s="203"/>
      <c r="BA692" s="203"/>
      <c r="BB692" s="204"/>
      <c r="BC692" s="204"/>
      <c r="BD692" s="204"/>
      <c r="BE692" s="204"/>
      <c r="BF692" s="204"/>
      <c r="BG692" s="204"/>
      <c r="BH692" s="204"/>
      <c r="BI692" s="204"/>
      <c r="BJ692" s="204"/>
      <c r="BK692" s="204"/>
      <c r="BL692" s="204"/>
      <c r="BM692" s="204"/>
      <c r="BN692" s="204"/>
      <c r="BO692" s="204"/>
      <c r="BP692" s="204"/>
      <c r="BQ692" s="204"/>
      <c r="BR692" s="204"/>
      <c r="BS692" s="204"/>
      <c r="BT692" s="204"/>
      <c r="BU692" s="204"/>
      <c r="BV692" s="205"/>
      <c r="BW692" s="205"/>
      <c r="BX692" s="205"/>
      <c r="BY692" s="204"/>
      <c r="BZ692" s="204"/>
      <c r="CA692" s="204"/>
      <c r="CB692" s="205"/>
      <c r="CC692" s="204"/>
      <c r="CD692" s="205"/>
      <c r="CE692" s="204"/>
      <c r="CF692" s="204"/>
      <c r="CG692" s="204"/>
      <c r="CH692" s="206"/>
      <c r="CI692" s="204"/>
      <c r="CJ692" s="204"/>
      <c r="CK692" s="204"/>
      <c r="CL692" s="204"/>
      <c r="CM692" s="204"/>
      <c r="CN692" s="206"/>
      <c r="CO692" s="204"/>
      <c r="CP692" s="204"/>
      <c r="CQ692" s="204"/>
      <c r="CR692" s="207"/>
      <c r="CS692" s="207"/>
      <c r="CT692" s="208"/>
      <c r="CU692" s="209"/>
      <c r="CV692" s="208"/>
      <c r="CW692" s="207"/>
      <c r="CX692" s="207"/>
      <c r="CY692" s="207"/>
    </row>
    <row r="693" spans="3:103">
      <c r="Z693" s="198"/>
      <c r="AA693" s="198"/>
      <c r="AB693" s="199"/>
      <c r="AC693" s="199"/>
      <c r="AD693" s="201"/>
      <c r="AE693" s="202"/>
      <c r="AF693" s="202"/>
      <c r="AG693" s="203"/>
      <c r="AH693" s="203"/>
      <c r="AI693" s="203"/>
      <c r="AJ693" s="203"/>
      <c r="AK693" s="203"/>
      <c r="AL693" s="203"/>
      <c r="AM693" s="203"/>
      <c r="AN693" s="203"/>
      <c r="AO693" s="203"/>
      <c r="AP693" s="203"/>
      <c r="AQ693" s="203"/>
      <c r="AR693" s="203"/>
      <c r="AS693" s="203"/>
      <c r="AT693" s="203"/>
      <c r="AU693" s="203"/>
      <c r="AV693" s="203"/>
      <c r="AW693" s="203"/>
      <c r="AX693" s="203"/>
      <c r="AY693" s="203"/>
      <c r="AZ693" s="203"/>
      <c r="BA693" s="203"/>
      <c r="BB693" s="204"/>
      <c r="BC693" s="204"/>
      <c r="BD693" s="204"/>
      <c r="BE693" s="204"/>
      <c r="BF693" s="204"/>
      <c r="BG693" s="204"/>
      <c r="BH693" s="204"/>
      <c r="BI693" s="204"/>
      <c r="BJ693" s="204"/>
      <c r="BK693" s="204"/>
      <c r="BL693" s="204"/>
      <c r="BM693" s="204"/>
      <c r="BN693" s="204"/>
      <c r="BO693" s="204"/>
      <c r="BP693" s="204"/>
      <c r="BQ693" s="204"/>
      <c r="BR693" s="204"/>
      <c r="BS693" s="204"/>
      <c r="BT693" s="204"/>
      <c r="BU693" s="204"/>
      <c r="BV693" s="205"/>
      <c r="BW693" s="205"/>
      <c r="BX693" s="205"/>
      <c r="BY693" s="204"/>
      <c r="BZ693" s="204"/>
      <c r="CA693" s="204"/>
      <c r="CB693" s="205"/>
      <c r="CC693" s="204"/>
      <c r="CD693" s="205"/>
      <c r="CE693" s="204"/>
      <c r="CF693" s="204"/>
      <c r="CG693" s="204"/>
      <c r="CH693" s="206"/>
      <c r="CI693" s="204"/>
      <c r="CJ693" s="204"/>
      <c r="CK693" s="204"/>
      <c r="CL693" s="204"/>
      <c r="CM693" s="204"/>
      <c r="CN693" s="206"/>
      <c r="CO693" s="204"/>
      <c r="CP693" s="204"/>
      <c r="CQ693" s="204"/>
      <c r="CR693" s="207"/>
      <c r="CS693" s="207"/>
      <c r="CT693" s="208"/>
      <c r="CU693" s="209"/>
      <c r="CV693" s="208"/>
      <c r="CW693" s="207"/>
      <c r="CX693" s="207"/>
      <c r="CY693" s="207"/>
    </row>
    <row r="694" spans="3:103">
      <c r="C694" s="192"/>
      <c r="D694" s="192"/>
      <c r="E694" s="192"/>
      <c r="F694" s="192"/>
      <c r="G694" s="193"/>
      <c r="H694" s="192"/>
      <c r="I694" s="192"/>
      <c r="J694" s="194"/>
      <c r="K694" s="195"/>
      <c r="L694" s="195"/>
      <c r="M694" s="196"/>
      <c r="N694" s="197"/>
      <c r="O694" s="196"/>
      <c r="P694" s="198"/>
      <c r="Q694" s="198"/>
      <c r="R694" s="199"/>
      <c r="S694" s="199"/>
      <c r="T694" s="198"/>
      <c r="U694" s="199"/>
      <c r="V694" s="199"/>
      <c r="W694" s="199"/>
      <c r="X694" s="198"/>
      <c r="Y694" s="200"/>
      <c r="Z694" s="198"/>
      <c r="AA694" s="198"/>
      <c r="AB694" s="199"/>
      <c r="AC694" s="199"/>
      <c r="AD694" s="201"/>
      <c r="AE694" s="202"/>
      <c r="AF694" s="202"/>
      <c r="AG694" s="203"/>
      <c r="AH694" s="203"/>
      <c r="AI694" s="203"/>
      <c r="AJ694" s="203"/>
      <c r="AK694" s="203"/>
      <c r="AL694" s="203"/>
      <c r="AM694" s="203"/>
      <c r="AN694" s="203"/>
      <c r="AO694" s="203"/>
      <c r="AP694" s="203"/>
      <c r="AQ694" s="203"/>
      <c r="AR694" s="203"/>
      <c r="AS694" s="203"/>
      <c r="AT694" s="203"/>
      <c r="AU694" s="203"/>
      <c r="AV694" s="203"/>
      <c r="AW694" s="203"/>
      <c r="AX694" s="203"/>
      <c r="AY694" s="203"/>
      <c r="AZ694" s="203"/>
      <c r="BA694" s="203"/>
      <c r="BB694" s="204"/>
      <c r="BC694" s="204"/>
      <c r="BD694" s="204"/>
      <c r="BE694" s="204"/>
      <c r="BF694" s="204"/>
      <c r="BG694" s="204"/>
      <c r="BH694" s="204"/>
      <c r="BI694" s="204"/>
      <c r="BJ694" s="204"/>
      <c r="BK694" s="204"/>
      <c r="BL694" s="204"/>
      <c r="BM694" s="204"/>
      <c r="BN694" s="204"/>
      <c r="BO694" s="204"/>
      <c r="BP694" s="204"/>
      <c r="BQ694" s="204"/>
      <c r="BR694" s="204"/>
      <c r="BS694" s="204"/>
      <c r="BT694" s="204"/>
      <c r="BU694" s="204"/>
      <c r="BV694" s="205"/>
      <c r="BW694" s="205"/>
      <c r="BX694" s="205"/>
      <c r="BY694" s="204"/>
      <c r="BZ694" s="204"/>
      <c r="CA694" s="204"/>
      <c r="CB694" s="205"/>
      <c r="CC694" s="204"/>
      <c r="CD694" s="205"/>
      <c r="CE694" s="204"/>
      <c r="CF694" s="204"/>
      <c r="CG694" s="204"/>
      <c r="CH694" s="206"/>
      <c r="CI694" s="204"/>
      <c r="CJ694" s="204"/>
      <c r="CK694" s="204"/>
      <c r="CL694" s="204"/>
      <c r="CM694" s="204"/>
      <c r="CN694" s="206"/>
      <c r="CO694" s="204"/>
      <c r="CP694" s="204"/>
      <c r="CQ694" s="204"/>
      <c r="CR694" s="207"/>
      <c r="CS694" s="207"/>
      <c r="CT694" s="208"/>
      <c r="CU694" s="209"/>
      <c r="CV694" s="208"/>
      <c r="CW694" s="207"/>
      <c r="CX694" s="207"/>
      <c r="CY694" s="207"/>
    </row>
    <row r="695" spans="3:103">
      <c r="D695" s="192"/>
      <c r="E695" s="192"/>
      <c r="F695" s="192"/>
      <c r="H695" s="192"/>
      <c r="I695" s="192"/>
      <c r="J695" s="194"/>
      <c r="K695" s="192"/>
      <c r="L695" s="195"/>
      <c r="M695" s="195"/>
      <c r="N695" s="197"/>
      <c r="O695" s="196"/>
      <c r="P695" s="196"/>
      <c r="Q695" s="198"/>
      <c r="R695" s="199"/>
      <c r="S695" s="199"/>
      <c r="T695" s="198"/>
      <c r="U695" s="199"/>
      <c r="V695" s="199"/>
      <c r="W695" s="199"/>
      <c r="X695" s="198"/>
      <c r="Y695" s="200"/>
      <c r="Z695" s="198"/>
      <c r="AA695" s="198"/>
      <c r="AB695" s="199"/>
      <c r="AC695" s="199"/>
      <c r="AD695" s="201"/>
      <c r="AE695" s="202"/>
      <c r="AF695" s="202"/>
      <c r="AG695" s="203"/>
      <c r="AH695" s="203"/>
      <c r="AI695" s="203"/>
      <c r="AJ695" s="203"/>
      <c r="AK695" s="203"/>
      <c r="AL695" s="203"/>
      <c r="AM695" s="203"/>
      <c r="AN695" s="203"/>
      <c r="AO695" s="203"/>
      <c r="AP695" s="203"/>
      <c r="AQ695" s="203"/>
      <c r="AR695" s="203"/>
      <c r="AS695" s="203"/>
      <c r="AT695" s="203"/>
      <c r="AU695" s="203"/>
      <c r="AV695" s="203"/>
      <c r="AW695" s="203"/>
      <c r="AX695" s="203"/>
      <c r="AY695" s="203"/>
      <c r="AZ695" s="203"/>
      <c r="BA695" s="203"/>
      <c r="BB695" s="204"/>
      <c r="BC695" s="204"/>
      <c r="BD695" s="204"/>
      <c r="BE695" s="204"/>
      <c r="BF695" s="204"/>
      <c r="BG695" s="204"/>
      <c r="BH695" s="204"/>
      <c r="BI695" s="204"/>
      <c r="BJ695" s="204"/>
      <c r="BK695" s="204"/>
      <c r="BL695" s="204"/>
      <c r="BM695" s="204"/>
      <c r="BN695" s="204"/>
      <c r="BO695" s="204"/>
      <c r="BP695" s="204"/>
      <c r="BQ695" s="204"/>
      <c r="BR695" s="204"/>
      <c r="BS695" s="204"/>
      <c r="BT695" s="204"/>
      <c r="BU695" s="204"/>
      <c r="BV695" s="205"/>
      <c r="BW695" s="205"/>
      <c r="BX695" s="205"/>
      <c r="BY695" s="204"/>
      <c r="BZ695" s="204"/>
      <c r="CA695" s="204"/>
      <c r="CB695" s="205"/>
      <c r="CC695" s="204"/>
      <c r="CD695" s="205"/>
      <c r="CE695" s="204"/>
      <c r="CF695" s="204"/>
      <c r="CG695" s="204"/>
      <c r="CH695" s="206"/>
      <c r="CI695" s="204"/>
      <c r="CJ695" s="204"/>
      <c r="CK695" s="204"/>
      <c r="CL695" s="204"/>
      <c r="CM695" s="204"/>
      <c r="CN695" s="206"/>
      <c r="CO695" s="204"/>
      <c r="CP695" s="204"/>
      <c r="CQ695" s="204"/>
      <c r="CR695" s="207"/>
      <c r="CS695" s="207"/>
      <c r="CT695" s="208"/>
      <c r="CU695" s="209"/>
      <c r="CV695" s="208"/>
      <c r="CW695" s="207"/>
      <c r="CX695" s="207"/>
      <c r="CY695" s="207"/>
    </row>
    <row r="696" spans="3:103">
      <c r="Z696" s="198"/>
      <c r="AA696" s="198"/>
      <c r="AB696" s="199"/>
      <c r="AC696" s="199"/>
      <c r="AD696" s="201"/>
      <c r="AE696" s="202"/>
      <c r="AF696" s="202"/>
      <c r="AG696" s="203"/>
      <c r="AH696" s="203"/>
      <c r="AI696" s="203"/>
      <c r="AJ696" s="203"/>
      <c r="AK696" s="203"/>
      <c r="AL696" s="203"/>
      <c r="AM696" s="203"/>
      <c r="AN696" s="203"/>
      <c r="AO696" s="203"/>
      <c r="AP696" s="203"/>
      <c r="AQ696" s="203"/>
      <c r="AR696" s="203"/>
      <c r="AS696" s="203"/>
      <c r="AT696" s="203"/>
      <c r="AU696" s="203"/>
      <c r="AV696" s="203"/>
      <c r="AW696" s="203"/>
      <c r="AX696" s="203"/>
      <c r="AY696" s="203"/>
      <c r="AZ696" s="203"/>
      <c r="BA696" s="203"/>
      <c r="BB696" s="204"/>
      <c r="BC696" s="204"/>
      <c r="BD696" s="204"/>
      <c r="BE696" s="204"/>
      <c r="BF696" s="204"/>
      <c r="BG696" s="204"/>
      <c r="BH696" s="204"/>
      <c r="BI696" s="204"/>
      <c r="BJ696" s="204"/>
      <c r="BK696" s="204"/>
      <c r="BL696" s="204"/>
      <c r="BM696" s="204"/>
      <c r="BN696" s="204"/>
      <c r="BO696" s="204"/>
      <c r="BP696" s="204"/>
      <c r="BQ696" s="204"/>
      <c r="BR696" s="204"/>
      <c r="BS696" s="204"/>
      <c r="BT696" s="204"/>
      <c r="BU696" s="204"/>
      <c r="BV696" s="205"/>
      <c r="BW696" s="205"/>
      <c r="BX696" s="205"/>
      <c r="BY696" s="204"/>
      <c r="BZ696" s="204"/>
      <c r="CA696" s="204"/>
      <c r="CB696" s="205"/>
      <c r="CC696" s="204"/>
      <c r="CD696" s="205"/>
      <c r="CE696" s="204"/>
      <c r="CF696" s="204"/>
      <c r="CG696" s="204"/>
      <c r="CH696" s="206"/>
      <c r="CI696" s="204"/>
      <c r="CJ696" s="204"/>
      <c r="CK696" s="204"/>
      <c r="CL696" s="204"/>
      <c r="CM696" s="204"/>
      <c r="CN696" s="206"/>
      <c r="CO696" s="204"/>
      <c r="CP696" s="204"/>
      <c r="CQ696" s="204"/>
      <c r="CR696" s="207"/>
      <c r="CS696" s="207"/>
      <c r="CT696" s="208"/>
      <c r="CU696" s="209"/>
      <c r="CV696" s="208"/>
      <c r="CW696" s="207"/>
      <c r="CX696" s="207"/>
      <c r="CY696" s="207"/>
    </row>
    <row r="697" spans="3:103">
      <c r="Z697" s="198"/>
      <c r="AA697" s="198"/>
      <c r="AB697" s="199"/>
      <c r="AC697" s="199"/>
      <c r="AD697" s="201"/>
      <c r="AE697" s="202"/>
      <c r="AF697" s="202"/>
      <c r="AG697" s="203"/>
      <c r="AH697" s="203"/>
      <c r="AI697" s="203"/>
      <c r="AJ697" s="203"/>
      <c r="AK697" s="203"/>
      <c r="AL697" s="203"/>
      <c r="AM697" s="203"/>
      <c r="AN697" s="203"/>
      <c r="AO697" s="203"/>
      <c r="AP697" s="203"/>
      <c r="AQ697" s="203"/>
      <c r="AR697" s="203"/>
      <c r="AS697" s="203"/>
      <c r="AT697" s="203"/>
      <c r="AU697" s="203"/>
      <c r="AV697" s="203"/>
      <c r="AW697" s="203"/>
      <c r="AX697" s="203"/>
      <c r="AY697" s="203"/>
      <c r="AZ697" s="203"/>
      <c r="BA697" s="203"/>
      <c r="BB697" s="204"/>
      <c r="BC697" s="204"/>
      <c r="BD697" s="204"/>
      <c r="BE697" s="204"/>
      <c r="BF697" s="204"/>
      <c r="BG697" s="204"/>
      <c r="BH697" s="204"/>
      <c r="BI697" s="204"/>
      <c r="BJ697" s="204"/>
      <c r="BK697" s="204"/>
      <c r="BL697" s="204"/>
      <c r="BM697" s="204"/>
      <c r="BN697" s="204"/>
      <c r="BO697" s="204"/>
      <c r="BP697" s="204"/>
      <c r="BQ697" s="204"/>
      <c r="BR697" s="204"/>
      <c r="BS697" s="204"/>
      <c r="BT697" s="204"/>
      <c r="BU697" s="204"/>
      <c r="BV697" s="205"/>
      <c r="BW697" s="205"/>
      <c r="BX697" s="205"/>
      <c r="BY697" s="204"/>
      <c r="BZ697" s="204"/>
      <c r="CA697" s="204"/>
      <c r="CB697" s="205"/>
      <c r="CC697" s="204"/>
      <c r="CD697" s="205"/>
      <c r="CE697" s="204"/>
      <c r="CF697" s="204"/>
      <c r="CG697" s="204"/>
      <c r="CH697" s="206"/>
      <c r="CI697" s="204"/>
      <c r="CJ697" s="204"/>
      <c r="CK697" s="204"/>
      <c r="CL697" s="204"/>
      <c r="CM697" s="204"/>
      <c r="CN697" s="206"/>
      <c r="CO697" s="204"/>
      <c r="CP697" s="204"/>
      <c r="CQ697" s="204"/>
      <c r="CR697" s="207"/>
      <c r="CS697" s="207"/>
      <c r="CT697" s="208"/>
      <c r="CU697" s="209"/>
      <c r="CV697" s="208"/>
      <c r="CW697" s="207"/>
      <c r="CX697" s="207"/>
      <c r="CY697" s="207"/>
    </row>
    <row r="698" spans="3:103">
      <c r="Z698" s="198"/>
      <c r="AA698" s="198"/>
      <c r="AB698" s="199"/>
      <c r="AC698" s="199"/>
      <c r="AD698" s="201"/>
      <c r="AE698" s="202"/>
      <c r="AF698" s="202"/>
      <c r="AG698" s="203"/>
      <c r="AH698" s="203"/>
      <c r="AI698" s="203"/>
      <c r="AJ698" s="203"/>
      <c r="AK698" s="203"/>
      <c r="AL698" s="203"/>
      <c r="AM698" s="203"/>
      <c r="AN698" s="203"/>
      <c r="AO698" s="203"/>
      <c r="AP698" s="203"/>
      <c r="AQ698" s="203"/>
      <c r="AR698" s="203"/>
      <c r="AS698" s="203"/>
      <c r="AT698" s="203"/>
      <c r="AU698" s="203"/>
      <c r="AV698" s="203"/>
      <c r="AW698" s="203"/>
      <c r="AX698" s="203"/>
      <c r="AY698" s="203"/>
      <c r="AZ698" s="203"/>
      <c r="BA698" s="203"/>
      <c r="BB698" s="204"/>
      <c r="BC698" s="204"/>
      <c r="BD698" s="204"/>
      <c r="BE698" s="204"/>
      <c r="BF698" s="204"/>
      <c r="BG698" s="204"/>
      <c r="BH698" s="204"/>
      <c r="BI698" s="204"/>
      <c r="BJ698" s="204"/>
      <c r="BK698" s="204"/>
      <c r="BL698" s="204"/>
      <c r="BM698" s="204"/>
      <c r="BN698" s="204"/>
      <c r="BO698" s="204"/>
      <c r="BP698" s="204"/>
      <c r="BQ698" s="204"/>
      <c r="BR698" s="204"/>
      <c r="BS698" s="204"/>
      <c r="BT698" s="204"/>
      <c r="BU698" s="204"/>
      <c r="BV698" s="205"/>
      <c r="BW698" s="205"/>
      <c r="BX698" s="205"/>
      <c r="BY698" s="204"/>
      <c r="BZ698" s="204"/>
      <c r="CA698" s="204"/>
      <c r="CB698" s="205"/>
      <c r="CC698" s="204"/>
      <c r="CD698" s="205"/>
      <c r="CE698" s="204"/>
      <c r="CF698" s="204"/>
      <c r="CG698" s="204"/>
      <c r="CH698" s="206"/>
      <c r="CI698" s="204"/>
      <c r="CJ698" s="204"/>
      <c r="CK698" s="204"/>
      <c r="CL698" s="204"/>
      <c r="CM698" s="204"/>
      <c r="CN698" s="206"/>
      <c r="CO698" s="204"/>
      <c r="CP698" s="204"/>
      <c r="CQ698" s="204"/>
      <c r="CR698" s="207"/>
      <c r="CS698" s="207"/>
      <c r="CT698" s="208"/>
      <c r="CU698" s="209"/>
      <c r="CV698" s="208"/>
      <c r="CW698" s="207"/>
      <c r="CX698" s="207"/>
      <c r="CY698" s="207"/>
    </row>
    <row r="699" spans="3:103">
      <c r="Z699" s="198"/>
      <c r="AA699" s="198"/>
      <c r="AB699" s="199"/>
      <c r="AC699" s="199"/>
      <c r="AD699" s="201"/>
      <c r="AE699" s="202"/>
      <c r="AF699" s="202"/>
      <c r="AG699" s="203"/>
      <c r="AH699" s="203"/>
      <c r="AI699" s="203"/>
      <c r="AJ699" s="203"/>
      <c r="AK699" s="203"/>
      <c r="AL699" s="203"/>
      <c r="AM699" s="203"/>
      <c r="AN699" s="203"/>
      <c r="AO699" s="203"/>
      <c r="AP699" s="203"/>
      <c r="AQ699" s="203"/>
      <c r="AR699" s="203"/>
      <c r="AS699" s="203"/>
      <c r="AT699" s="203"/>
      <c r="AU699" s="203"/>
      <c r="AV699" s="203"/>
      <c r="AW699" s="203"/>
      <c r="AX699" s="203"/>
      <c r="AY699" s="203"/>
      <c r="AZ699" s="203"/>
      <c r="BA699" s="203"/>
      <c r="BB699" s="204"/>
      <c r="BC699" s="204"/>
      <c r="BD699" s="204"/>
      <c r="BE699" s="204"/>
      <c r="BF699" s="204"/>
      <c r="BG699" s="204"/>
      <c r="BH699" s="204"/>
      <c r="BI699" s="204"/>
      <c r="BJ699" s="204"/>
      <c r="BK699" s="204"/>
      <c r="BL699" s="204"/>
      <c r="BM699" s="204"/>
      <c r="BN699" s="204"/>
      <c r="BO699" s="204"/>
      <c r="BP699" s="204"/>
      <c r="BQ699" s="204"/>
      <c r="BR699" s="204"/>
      <c r="BS699" s="204"/>
      <c r="BT699" s="204"/>
      <c r="BU699" s="204"/>
      <c r="BV699" s="205"/>
      <c r="BW699" s="205"/>
      <c r="BX699" s="205"/>
      <c r="BY699" s="204"/>
      <c r="BZ699" s="204"/>
      <c r="CA699" s="204"/>
      <c r="CB699" s="205"/>
      <c r="CC699" s="204"/>
      <c r="CD699" s="205"/>
      <c r="CE699" s="204"/>
      <c r="CF699" s="204"/>
      <c r="CG699" s="204"/>
      <c r="CH699" s="206"/>
      <c r="CI699" s="204"/>
      <c r="CJ699" s="204"/>
      <c r="CK699" s="204"/>
      <c r="CL699" s="204"/>
      <c r="CM699" s="204"/>
      <c r="CN699" s="206"/>
      <c r="CO699" s="204"/>
      <c r="CP699" s="204"/>
      <c r="CQ699" s="204"/>
      <c r="CR699" s="207"/>
      <c r="CS699" s="207"/>
      <c r="CT699" s="208"/>
      <c r="CU699" s="209"/>
      <c r="CV699" s="208"/>
      <c r="CW699" s="207"/>
      <c r="CX699" s="207"/>
      <c r="CY699" s="207"/>
    </row>
    <row r="700" spans="3:103">
      <c r="C700" s="192"/>
      <c r="D700" s="192"/>
      <c r="E700" s="192"/>
      <c r="F700" s="192"/>
      <c r="G700" s="193"/>
      <c r="H700" s="192"/>
      <c r="I700" s="192"/>
      <c r="J700" s="194"/>
      <c r="K700" s="195"/>
      <c r="L700" s="195"/>
      <c r="M700" s="196"/>
      <c r="N700" s="197"/>
      <c r="O700" s="196"/>
      <c r="P700" s="198"/>
      <c r="Q700" s="198"/>
      <c r="R700" s="199"/>
      <c r="S700" s="199"/>
      <c r="T700" s="198"/>
      <c r="U700" s="199"/>
      <c r="V700" s="199"/>
      <c r="W700" s="199"/>
      <c r="X700" s="198"/>
      <c r="Y700" s="200"/>
      <c r="Z700" s="198"/>
      <c r="AA700" s="198"/>
      <c r="AB700" s="199"/>
      <c r="AC700" s="199"/>
      <c r="AD700" s="201"/>
      <c r="AE700" s="202"/>
      <c r="AF700" s="202"/>
      <c r="AG700" s="203"/>
      <c r="AH700" s="203"/>
      <c r="AI700" s="203"/>
      <c r="AJ700" s="203"/>
      <c r="AK700" s="203"/>
      <c r="AL700" s="203"/>
      <c r="AM700" s="203"/>
      <c r="AN700" s="203"/>
      <c r="AO700" s="203"/>
      <c r="AP700" s="203"/>
      <c r="AQ700" s="203"/>
      <c r="AR700" s="203"/>
      <c r="AS700" s="203"/>
      <c r="AT700" s="203"/>
      <c r="AU700" s="203"/>
      <c r="AV700" s="203"/>
      <c r="AW700" s="203"/>
      <c r="AX700" s="203"/>
      <c r="AY700" s="203"/>
      <c r="AZ700" s="203"/>
      <c r="BA700" s="203"/>
      <c r="BB700" s="204"/>
      <c r="BC700" s="204"/>
      <c r="BD700" s="204"/>
      <c r="BE700" s="204"/>
      <c r="BF700" s="204"/>
      <c r="BG700" s="204"/>
      <c r="BH700" s="204"/>
      <c r="BI700" s="204"/>
      <c r="BJ700" s="204"/>
      <c r="BK700" s="204"/>
      <c r="BL700" s="204"/>
      <c r="BM700" s="204"/>
      <c r="BN700" s="204"/>
      <c r="BO700" s="204"/>
      <c r="BP700" s="204"/>
      <c r="BQ700" s="204"/>
      <c r="BR700" s="204"/>
      <c r="BS700" s="204"/>
      <c r="BT700" s="204"/>
      <c r="BU700" s="204"/>
      <c r="BV700" s="205"/>
      <c r="BW700" s="205"/>
      <c r="BX700" s="205"/>
      <c r="BY700" s="204"/>
      <c r="BZ700" s="204"/>
      <c r="CA700" s="204"/>
      <c r="CB700" s="205"/>
      <c r="CC700" s="204"/>
      <c r="CD700" s="205"/>
      <c r="CE700" s="204"/>
      <c r="CF700" s="204"/>
      <c r="CG700" s="204"/>
      <c r="CH700" s="206"/>
      <c r="CI700" s="204"/>
      <c r="CJ700" s="204"/>
      <c r="CK700" s="204"/>
      <c r="CL700" s="204"/>
      <c r="CM700" s="204"/>
      <c r="CN700" s="206"/>
      <c r="CO700" s="204"/>
      <c r="CP700" s="204"/>
      <c r="CQ700" s="204"/>
      <c r="CR700" s="207"/>
      <c r="CS700" s="207"/>
      <c r="CT700" s="208"/>
      <c r="CU700" s="209"/>
      <c r="CV700" s="208"/>
      <c r="CW700" s="207"/>
      <c r="CX700" s="207"/>
      <c r="CY700" s="207"/>
    </row>
    <row r="701" spans="3:103">
      <c r="D701" s="192"/>
      <c r="E701" s="192"/>
      <c r="F701" s="192"/>
      <c r="H701" s="192"/>
      <c r="I701" s="192"/>
      <c r="J701" s="194"/>
      <c r="K701" s="192"/>
      <c r="L701" s="195"/>
      <c r="M701" s="195"/>
      <c r="N701" s="197"/>
      <c r="O701" s="196"/>
      <c r="P701" s="196"/>
      <c r="Q701" s="198"/>
      <c r="R701" s="199"/>
      <c r="S701" s="199"/>
      <c r="T701" s="198"/>
      <c r="U701" s="199"/>
      <c r="V701" s="199"/>
      <c r="W701" s="199"/>
      <c r="X701" s="198"/>
      <c r="Y701" s="200"/>
      <c r="Z701" s="198"/>
      <c r="AA701" s="198"/>
      <c r="AB701" s="199"/>
      <c r="AC701" s="199"/>
      <c r="AD701" s="201"/>
      <c r="AE701" s="202"/>
      <c r="AF701" s="202"/>
      <c r="AG701" s="203"/>
      <c r="AH701" s="203"/>
      <c r="AI701" s="203"/>
      <c r="AJ701" s="203"/>
      <c r="AK701" s="203"/>
      <c r="AL701" s="203"/>
      <c r="AM701" s="203"/>
      <c r="AN701" s="203"/>
      <c r="AO701" s="203"/>
      <c r="AP701" s="203"/>
      <c r="AQ701" s="203"/>
      <c r="AR701" s="203"/>
      <c r="AS701" s="203"/>
      <c r="AT701" s="203"/>
      <c r="AU701" s="203"/>
      <c r="AV701" s="203"/>
      <c r="AW701" s="203"/>
      <c r="AX701" s="203"/>
      <c r="AY701" s="203"/>
      <c r="AZ701" s="203"/>
      <c r="BA701" s="203"/>
      <c r="BB701" s="204"/>
      <c r="BC701" s="204"/>
      <c r="BD701" s="204"/>
      <c r="BE701" s="204"/>
      <c r="BF701" s="204"/>
      <c r="BG701" s="204"/>
      <c r="BH701" s="204"/>
      <c r="BI701" s="204"/>
      <c r="BJ701" s="204"/>
      <c r="BK701" s="204"/>
      <c r="BL701" s="204"/>
      <c r="BM701" s="204"/>
      <c r="BN701" s="204"/>
      <c r="BO701" s="204"/>
      <c r="BP701" s="204"/>
      <c r="BQ701" s="204"/>
      <c r="BR701" s="204"/>
      <c r="BS701" s="204"/>
      <c r="BT701" s="204"/>
      <c r="BU701" s="204"/>
      <c r="BV701" s="205"/>
      <c r="BW701" s="205"/>
      <c r="BX701" s="205"/>
      <c r="BY701" s="204"/>
      <c r="BZ701" s="204"/>
      <c r="CA701" s="204"/>
      <c r="CB701" s="205"/>
      <c r="CC701" s="204"/>
      <c r="CD701" s="205"/>
      <c r="CE701" s="204"/>
      <c r="CF701" s="204"/>
      <c r="CG701" s="204"/>
      <c r="CH701" s="206"/>
      <c r="CI701" s="204"/>
      <c r="CJ701" s="204"/>
      <c r="CK701" s="204"/>
      <c r="CL701" s="204"/>
      <c r="CM701" s="204"/>
      <c r="CN701" s="206"/>
      <c r="CO701" s="204"/>
      <c r="CP701" s="204"/>
      <c r="CQ701" s="204"/>
      <c r="CR701" s="207"/>
      <c r="CS701" s="207"/>
      <c r="CT701" s="208"/>
      <c r="CU701" s="209"/>
      <c r="CV701" s="208"/>
      <c r="CW701" s="207"/>
      <c r="CX701" s="207"/>
      <c r="CY701" s="207"/>
    </row>
    <row r="702" spans="3:103">
      <c r="Z702" s="198"/>
      <c r="AA702" s="198"/>
      <c r="AB702" s="199"/>
      <c r="AC702" s="199"/>
      <c r="AD702" s="201"/>
      <c r="AE702" s="202"/>
      <c r="AF702" s="202"/>
      <c r="AG702" s="203"/>
      <c r="AH702" s="203"/>
      <c r="AI702" s="203"/>
      <c r="AJ702" s="203"/>
      <c r="AK702" s="203"/>
      <c r="AL702" s="203"/>
      <c r="AM702" s="203"/>
      <c r="AN702" s="203"/>
      <c r="AO702" s="203"/>
      <c r="AP702" s="203"/>
      <c r="AQ702" s="203"/>
      <c r="AR702" s="203"/>
      <c r="AS702" s="203"/>
      <c r="AT702" s="203"/>
      <c r="AU702" s="203"/>
      <c r="AV702" s="203"/>
      <c r="AW702" s="203"/>
      <c r="AX702" s="203"/>
      <c r="AY702" s="203"/>
      <c r="AZ702" s="203"/>
      <c r="BA702" s="203"/>
      <c r="BB702" s="204"/>
      <c r="BC702" s="204"/>
      <c r="BD702" s="204"/>
      <c r="BE702" s="204"/>
      <c r="BF702" s="204"/>
      <c r="BG702" s="204"/>
      <c r="BH702" s="204"/>
      <c r="BI702" s="204"/>
      <c r="BJ702" s="204"/>
      <c r="BK702" s="204"/>
      <c r="BL702" s="204"/>
      <c r="BM702" s="204"/>
      <c r="BN702" s="204"/>
      <c r="BO702" s="204"/>
      <c r="BP702" s="204"/>
      <c r="BQ702" s="204"/>
      <c r="BR702" s="204"/>
      <c r="BS702" s="204"/>
      <c r="BT702" s="204"/>
      <c r="BU702" s="204"/>
      <c r="BV702" s="205"/>
      <c r="BW702" s="205"/>
      <c r="BX702" s="205"/>
      <c r="BY702" s="204"/>
      <c r="BZ702" s="204"/>
      <c r="CA702" s="204"/>
      <c r="CB702" s="205"/>
      <c r="CC702" s="204"/>
      <c r="CD702" s="205"/>
      <c r="CE702" s="204"/>
      <c r="CF702" s="204"/>
      <c r="CG702" s="204"/>
      <c r="CH702" s="206"/>
      <c r="CI702" s="204"/>
      <c r="CJ702" s="204"/>
      <c r="CK702" s="204"/>
      <c r="CL702" s="204"/>
      <c r="CM702" s="204"/>
      <c r="CN702" s="206"/>
      <c r="CO702" s="204"/>
      <c r="CP702" s="204"/>
      <c r="CQ702" s="204"/>
      <c r="CR702" s="207"/>
      <c r="CS702" s="207"/>
      <c r="CT702" s="208"/>
      <c r="CU702" s="209"/>
      <c r="CV702" s="208"/>
      <c r="CW702" s="207"/>
      <c r="CX702" s="207"/>
      <c r="CY702" s="207"/>
    </row>
    <row r="703" spans="3:103">
      <c r="C703" s="192"/>
      <c r="D703" s="192"/>
      <c r="E703" s="192"/>
      <c r="F703" s="192"/>
      <c r="G703" s="193"/>
      <c r="H703" s="192"/>
      <c r="I703" s="192"/>
      <c r="J703" s="194"/>
      <c r="K703" s="195"/>
      <c r="L703" s="195"/>
      <c r="M703" s="196"/>
      <c r="N703" s="197"/>
      <c r="O703" s="196"/>
      <c r="P703" s="198"/>
      <c r="Q703" s="198"/>
      <c r="R703" s="199"/>
      <c r="S703" s="199"/>
      <c r="T703" s="198"/>
      <c r="U703" s="199"/>
      <c r="V703" s="199"/>
      <c r="W703" s="199"/>
      <c r="X703" s="198"/>
      <c r="Y703" s="200"/>
      <c r="Z703" s="198"/>
      <c r="AA703" s="198"/>
      <c r="AB703" s="199"/>
      <c r="AC703" s="199"/>
      <c r="AD703" s="201"/>
      <c r="AE703" s="202"/>
      <c r="AF703" s="202"/>
      <c r="AG703" s="203"/>
      <c r="AH703" s="203"/>
      <c r="AI703" s="203"/>
      <c r="AJ703" s="203"/>
      <c r="AK703" s="203"/>
      <c r="AL703" s="203"/>
      <c r="AM703" s="203"/>
      <c r="AN703" s="203"/>
      <c r="AO703" s="203"/>
      <c r="AP703" s="203"/>
      <c r="AQ703" s="203"/>
      <c r="AR703" s="203"/>
      <c r="AS703" s="203"/>
      <c r="AT703" s="203"/>
      <c r="AU703" s="203"/>
      <c r="AV703" s="203"/>
      <c r="AW703" s="203"/>
      <c r="AX703" s="203"/>
      <c r="AY703" s="203"/>
      <c r="AZ703" s="203"/>
      <c r="BA703" s="203"/>
      <c r="BB703" s="204"/>
      <c r="BC703" s="204"/>
      <c r="BD703" s="204"/>
      <c r="BE703" s="204"/>
      <c r="BF703" s="204"/>
      <c r="BG703" s="204"/>
      <c r="BH703" s="204"/>
      <c r="BI703" s="204"/>
      <c r="BJ703" s="204"/>
      <c r="BK703" s="204"/>
      <c r="BL703" s="204"/>
      <c r="BM703" s="204"/>
      <c r="BN703" s="204"/>
      <c r="BO703" s="204"/>
      <c r="BP703" s="204"/>
      <c r="BQ703" s="204"/>
      <c r="BR703" s="204"/>
      <c r="BS703" s="204"/>
      <c r="BT703" s="204"/>
      <c r="BU703" s="204"/>
      <c r="BV703" s="205"/>
      <c r="BW703" s="205"/>
      <c r="BX703" s="205"/>
      <c r="BY703" s="204"/>
      <c r="BZ703" s="204"/>
      <c r="CA703" s="204"/>
      <c r="CB703" s="205"/>
      <c r="CC703" s="204"/>
      <c r="CD703" s="205"/>
      <c r="CE703" s="204"/>
      <c r="CF703" s="204"/>
      <c r="CG703" s="204"/>
      <c r="CH703" s="206"/>
      <c r="CI703" s="204"/>
      <c r="CJ703" s="204"/>
      <c r="CK703" s="204"/>
      <c r="CL703" s="204"/>
      <c r="CM703" s="204"/>
      <c r="CN703" s="206"/>
      <c r="CO703" s="204"/>
      <c r="CP703" s="204"/>
      <c r="CQ703" s="204"/>
      <c r="CR703" s="207"/>
      <c r="CS703" s="207"/>
      <c r="CT703" s="208"/>
      <c r="CU703" s="209"/>
      <c r="CV703" s="208"/>
      <c r="CW703" s="207"/>
      <c r="CX703" s="207"/>
      <c r="CY703" s="207"/>
    </row>
    <row r="704" spans="3:103">
      <c r="D704" s="192"/>
      <c r="E704" s="192"/>
      <c r="F704" s="192"/>
      <c r="H704" s="192"/>
      <c r="I704" s="192"/>
      <c r="J704" s="194"/>
      <c r="K704" s="192"/>
      <c r="L704" s="195"/>
      <c r="M704" s="195"/>
      <c r="N704" s="197"/>
      <c r="O704" s="196"/>
      <c r="P704" s="196"/>
      <c r="Q704" s="198"/>
      <c r="R704" s="199"/>
      <c r="S704" s="199"/>
      <c r="T704" s="198"/>
      <c r="U704" s="199"/>
      <c r="V704" s="199"/>
      <c r="W704" s="199"/>
      <c r="X704" s="198"/>
      <c r="Y704" s="200"/>
      <c r="Z704" s="198"/>
      <c r="AA704" s="198"/>
      <c r="AB704" s="199"/>
      <c r="AC704" s="199"/>
      <c r="AD704" s="201"/>
      <c r="AE704" s="202"/>
      <c r="AF704" s="202"/>
      <c r="AG704" s="203"/>
      <c r="AH704" s="203"/>
      <c r="AI704" s="203"/>
      <c r="AJ704" s="203"/>
      <c r="AK704" s="203"/>
      <c r="AL704" s="203"/>
      <c r="AM704" s="203"/>
      <c r="AN704" s="203"/>
      <c r="AO704" s="203"/>
      <c r="AP704" s="203"/>
      <c r="AQ704" s="203"/>
      <c r="AR704" s="203"/>
      <c r="AS704" s="203"/>
      <c r="AT704" s="203"/>
      <c r="AU704" s="203"/>
      <c r="AV704" s="203"/>
      <c r="AW704" s="203"/>
      <c r="AX704" s="203"/>
      <c r="AY704" s="203"/>
      <c r="AZ704" s="203"/>
      <c r="BA704" s="203"/>
      <c r="BB704" s="204"/>
      <c r="BC704" s="204"/>
      <c r="BD704" s="204"/>
      <c r="BE704" s="204"/>
      <c r="BF704" s="204"/>
      <c r="BG704" s="204"/>
      <c r="BH704" s="204"/>
      <c r="BI704" s="204"/>
      <c r="BJ704" s="204"/>
      <c r="BK704" s="204"/>
      <c r="BL704" s="204"/>
      <c r="BM704" s="204"/>
      <c r="BN704" s="204"/>
      <c r="BO704" s="204"/>
      <c r="BP704" s="204"/>
      <c r="BQ704" s="204"/>
      <c r="BR704" s="204"/>
      <c r="BS704" s="204"/>
      <c r="BT704" s="204"/>
      <c r="BU704" s="204"/>
      <c r="BV704" s="205"/>
      <c r="BW704" s="205"/>
      <c r="BX704" s="205"/>
      <c r="BY704" s="204"/>
      <c r="BZ704" s="204"/>
      <c r="CA704" s="204"/>
      <c r="CB704" s="205"/>
      <c r="CC704" s="204"/>
      <c r="CD704" s="205"/>
      <c r="CE704" s="204"/>
      <c r="CF704" s="204"/>
      <c r="CG704" s="204"/>
      <c r="CH704" s="206"/>
      <c r="CI704" s="204"/>
      <c r="CJ704" s="204"/>
      <c r="CK704" s="204"/>
      <c r="CL704" s="204"/>
      <c r="CM704" s="204"/>
      <c r="CN704" s="206"/>
      <c r="CO704" s="204"/>
      <c r="CP704" s="204"/>
      <c r="CQ704" s="204"/>
      <c r="CR704" s="207"/>
      <c r="CS704" s="207"/>
      <c r="CT704" s="208"/>
      <c r="CU704" s="209"/>
      <c r="CV704" s="208"/>
      <c r="CW704" s="207"/>
      <c r="CX704" s="207"/>
      <c r="CY704" s="207"/>
    </row>
    <row r="705" spans="3:103">
      <c r="Z705" s="198"/>
      <c r="AA705" s="198"/>
      <c r="AB705" s="199"/>
      <c r="AC705" s="199"/>
      <c r="AD705" s="201"/>
      <c r="AE705" s="202"/>
      <c r="AF705" s="202"/>
      <c r="AG705" s="203"/>
      <c r="AH705" s="203"/>
      <c r="AI705" s="203"/>
      <c r="AJ705" s="203"/>
      <c r="AK705" s="203"/>
      <c r="AL705" s="203"/>
      <c r="AM705" s="203"/>
      <c r="AN705" s="203"/>
      <c r="AO705" s="203"/>
      <c r="AP705" s="203"/>
      <c r="AQ705" s="203"/>
      <c r="AR705" s="203"/>
      <c r="AS705" s="203"/>
      <c r="AT705" s="203"/>
      <c r="AU705" s="203"/>
      <c r="AV705" s="203"/>
      <c r="AW705" s="203"/>
      <c r="AX705" s="203"/>
      <c r="AY705" s="203"/>
      <c r="AZ705" s="203"/>
      <c r="BA705" s="203"/>
      <c r="BB705" s="204"/>
      <c r="BC705" s="204"/>
      <c r="BD705" s="204"/>
      <c r="BE705" s="204"/>
      <c r="BF705" s="204"/>
      <c r="BG705" s="204"/>
      <c r="BH705" s="204"/>
      <c r="BI705" s="204"/>
      <c r="BJ705" s="204"/>
      <c r="BK705" s="204"/>
      <c r="BL705" s="204"/>
      <c r="BM705" s="204"/>
      <c r="BN705" s="204"/>
      <c r="BO705" s="204"/>
      <c r="BP705" s="204"/>
      <c r="BQ705" s="204"/>
      <c r="BR705" s="204"/>
      <c r="BS705" s="204"/>
      <c r="BT705" s="204"/>
      <c r="BU705" s="204"/>
      <c r="BV705" s="205"/>
      <c r="BW705" s="205"/>
      <c r="BX705" s="205"/>
      <c r="BY705" s="204"/>
      <c r="BZ705" s="204"/>
      <c r="CA705" s="204"/>
      <c r="CB705" s="205"/>
      <c r="CC705" s="204"/>
      <c r="CD705" s="205"/>
      <c r="CE705" s="204"/>
      <c r="CF705" s="204"/>
      <c r="CG705" s="204"/>
      <c r="CH705" s="206"/>
      <c r="CI705" s="204"/>
      <c r="CJ705" s="204"/>
      <c r="CK705" s="204"/>
      <c r="CL705" s="204"/>
      <c r="CM705" s="204"/>
      <c r="CN705" s="206"/>
      <c r="CO705" s="204"/>
      <c r="CP705" s="204"/>
      <c r="CQ705" s="204"/>
      <c r="CR705" s="207"/>
      <c r="CS705" s="207"/>
      <c r="CT705" s="208"/>
      <c r="CU705" s="209"/>
      <c r="CV705" s="208"/>
      <c r="CW705" s="207"/>
      <c r="CX705" s="207"/>
      <c r="CY705" s="207"/>
    </row>
    <row r="709" spans="3:103">
      <c r="C709" s="192"/>
      <c r="D709" s="192"/>
      <c r="E709" s="192"/>
      <c r="F709" s="192"/>
      <c r="G709" s="193"/>
      <c r="H709" s="192"/>
      <c r="I709" s="192"/>
      <c r="J709" s="194"/>
      <c r="K709" s="195"/>
      <c r="L709" s="195"/>
      <c r="M709" s="196"/>
      <c r="N709" s="197"/>
      <c r="O709" s="196"/>
      <c r="P709" s="198"/>
      <c r="Q709" s="198"/>
      <c r="R709" s="199"/>
      <c r="S709" s="199"/>
      <c r="T709" s="198"/>
      <c r="U709" s="199"/>
      <c r="V709" s="199"/>
      <c r="W709" s="199"/>
      <c r="X709" s="198"/>
      <c r="Y709" s="200"/>
    </row>
    <row r="710" spans="3:103">
      <c r="D710" s="192"/>
      <c r="E710" s="192"/>
      <c r="F710" s="192"/>
      <c r="H710" s="192"/>
      <c r="I710" s="192"/>
      <c r="J710" s="194"/>
      <c r="K710" s="192"/>
      <c r="L710" s="195"/>
      <c r="M710" s="195"/>
      <c r="N710" s="197"/>
      <c r="O710" s="196"/>
      <c r="P710" s="196"/>
      <c r="Q710" s="198"/>
      <c r="R710" s="199"/>
      <c r="S710" s="199"/>
      <c r="T710" s="198"/>
      <c r="U710" s="199"/>
      <c r="V710" s="199"/>
      <c r="W710" s="199"/>
      <c r="X710" s="198"/>
      <c r="Y710" s="200"/>
      <c r="Z710" s="198"/>
      <c r="AA710" s="198"/>
      <c r="AB710" s="199"/>
      <c r="AC710" s="199"/>
      <c r="AD710" s="201"/>
      <c r="AE710" s="202"/>
      <c r="AF710" s="202"/>
      <c r="AG710" s="203"/>
      <c r="AH710" s="203"/>
      <c r="AI710" s="203"/>
      <c r="AJ710" s="203"/>
      <c r="AK710" s="203"/>
      <c r="AL710" s="203"/>
      <c r="AM710" s="203"/>
      <c r="AN710" s="203"/>
      <c r="AO710" s="203"/>
      <c r="AP710" s="203"/>
      <c r="AQ710" s="203"/>
      <c r="AR710" s="203"/>
      <c r="AS710" s="203"/>
      <c r="AT710" s="203"/>
      <c r="AU710" s="203"/>
      <c r="AV710" s="203"/>
      <c r="AW710" s="203"/>
      <c r="AX710" s="203"/>
      <c r="AY710" s="203"/>
      <c r="AZ710" s="203"/>
      <c r="BA710" s="203"/>
      <c r="BB710" s="204"/>
      <c r="BC710" s="204"/>
      <c r="BD710" s="204"/>
      <c r="BE710" s="204"/>
      <c r="BF710" s="204"/>
      <c r="BG710" s="204"/>
      <c r="BH710" s="204"/>
      <c r="BI710" s="204"/>
      <c r="BJ710" s="204"/>
      <c r="BK710" s="204"/>
      <c r="BL710" s="204"/>
      <c r="BM710" s="204"/>
      <c r="BN710" s="204"/>
      <c r="BO710" s="204"/>
      <c r="BP710" s="204"/>
      <c r="BQ710" s="204"/>
      <c r="BR710" s="204"/>
      <c r="BS710" s="204"/>
      <c r="BT710" s="204"/>
      <c r="BU710" s="204"/>
      <c r="BV710" s="205"/>
      <c r="BW710" s="205"/>
      <c r="BX710" s="205"/>
      <c r="BY710" s="204"/>
      <c r="BZ710" s="204"/>
      <c r="CA710" s="204"/>
      <c r="CB710" s="205"/>
      <c r="CC710" s="204"/>
      <c r="CD710" s="205"/>
      <c r="CE710" s="204"/>
      <c r="CF710" s="204"/>
      <c r="CG710" s="204"/>
      <c r="CH710" s="206"/>
      <c r="CI710" s="204"/>
      <c r="CJ710" s="204"/>
      <c r="CK710" s="204"/>
      <c r="CL710" s="204"/>
      <c r="CM710" s="204"/>
      <c r="CN710" s="206"/>
      <c r="CO710" s="204"/>
      <c r="CP710" s="204"/>
      <c r="CQ710" s="204"/>
      <c r="CR710" s="207"/>
      <c r="CS710" s="207"/>
      <c r="CT710" s="208"/>
      <c r="CU710" s="209"/>
      <c r="CV710" s="208"/>
      <c r="CW710" s="207"/>
      <c r="CX710" s="207"/>
      <c r="CY710" s="207"/>
    </row>
    <row r="711" spans="3:103">
      <c r="Z711" s="198"/>
      <c r="AA711" s="198"/>
      <c r="AB711" s="199"/>
      <c r="AC711" s="199"/>
      <c r="AD711" s="199"/>
      <c r="AE711" s="202"/>
      <c r="AF711" s="202"/>
      <c r="AG711" s="202"/>
      <c r="AH711" s="203"/>
      <c r="AI711" s="203"/>
      <c r="AJ711" s="203"/>
      <c r="AK711" s="203"/>
      <c r="AL711" s="203"/>
      <c r="AM711" s="203"/>
      <c r="AN711" s="203"/>
      <c r="AO711" s="203"/>
      <c r="AP711" s="203"/>
      <c r="AQ711" s="203"/>
      <c r="AR711" s="203"/>
      <c r="AS711" s="203"/>
      <c r="AT711" s="203"/>
      <c r="AU711" s="203"/>
      <c r="AV711" s="203"/>
      <c r="AW711" s="203"/>
      <c r="AX711" s="203"/>
      <c r="AY711" s="203"/>
      <c r="AZ711" s="203"/>
      <c r="BA711" s="203"/>
      <c r="BB711" s="203"/>
      <c r="BC711" s="204"/>
      <c r="BD711" s="204"/>
      <c r="BE711" s="204"/>
      <c r="BF711" s="204"/>
      <c r="BG711" s="204"/>
      <c r="BH711" s="204"/>
      <c r="BI711" s="204"/>
      <c r="BJ711" s="204"/>
      <c r="BK711" s="204"/>
      <c r="BL711" s="204"/>
      <c r="BM711" s="204"/>
      <c r="BN711" s="204"/>
      <c r="BO711" s="204"/>
      <c r="BP711" s="204"/>
      <c r="BQ711" s="204"/>
      <c r="BR711" s="204"/>
      <c r="BS711" s="204"/>
      <c r="BT711" s="204"/>
      <c r="BU711" s="204"/>
      <c r="BV711" s="205"/>
      <c r="BW711" s="205"/>
      <c r="BX711" s="205"/>
      <c r="BY711" s="204"/>
      <c r="BZ711" s="204"/>
      <c r="CA711" s="204"/>
      <c r="CB711" s="205"/>
      <c r="CC711" s="204"/>
      <c r="CD711" s="205"/>
      <c r="CE711" s="204"/>
      <c r="CF711" s="204"/>
      <c r="CG711" s="204"/>
      <c r="CH711" s="206"/>
      <c r="CI711" s="204"/>
      <c r="CJ711" s="204"/>
      <c r="CK711" s="204"/>
      <c r="CL711" s="204"/>
      <c r="CM711" s="204"/>
      <c r="CN711" s="206"/>
      <c r="CO711" s="204"/>
      <c r="CP711" s="204"/>
      <c r="CQ711" s="204"/>
      <c r="CR711" s="204"/>
      <c r="CS711" s="207"/>
      <c r="CT711" s="208"/>
      <c r="CU711" s="209"/>
      <c r="CV711" s="208"/>
      <c r="CW711" s="207"/>
      <c r="CX711" s="207"/>
      <c r="CY711" s="207"/>
    </row>
    <row r="712" spans="3:103">
      <c r="C712" s="192"/>
      <c r="D712" s="192"/>
      <c r="E712" s="192"/>
      <c r="F712" s="192"/>
      <c r="G712" s="193"/>
      <c r="H712" s="192"/>
      <c r="I712" s="192"/>
      <c r="J712" s="194"/>
      <c r="K712" s="195"/>
      <c r="L712" s="195"/>
      <c r="M712" s="196"/>
      <c r="N712" s="197"/>
      <c r="O712" s="196"/>
      <c r="P712" s="198"/>
      <c r="Q712" s="198"/>
      <c r="R712" s="199"/>
      <c r="S712" s="199"/>
      <c r="T712" s="198"/>
      <c r="U712" s="199"/>
      <c r="V712" s="199"/>
      <c r="W712" s="199"/>
      <c r="X712" s="198"/>
      <c r="Y712" s="200"/>
    </row>
    <row r="713" spans="3:103">
      <c r="D713" s="192"/>
      <c r="E713" s="192"/>
      <c r="F713" s="192"/>
      <c r="H713" s="192"/>
      <c r="I713" s="192"/>
      <c r="J713" s="194"/>
      <c r="K713" s="192"/>
      <c r="L713" s="195"/>
      <c r="M713" s="195"/>
      <c r="N713" s="197"/>
      <c r="O713" s="196"/>
      <c r="P713" s="196"/>
      <c r="Q713" s="198"/>
      <c r="R713" s="199"/>
      <c r="S713" s="199"/>
      <c r="T713" s="198"/>
      <c r="U713" s="199"/>
      <c r="V713" s="199"/>
      <c r="W713" s="199"/>
      <c r="X713" s="198"/>
      <c r="Y713" s="200"/>
      <c r="Z713" s="198"/>
      <c r="AA713" s="198"/>
      <c r="AB713" s="199"/>
      <c r="AC713" s="199"/>
      <c r="AD713" s="201"/>
      <c r="AE713" s="202"/>
      <c r="AF713" s="202"/>
      <c r="AG713" s="203"/>
      <c r="AH713" s="203"/>
      <c r="AI713" s="203"/>
      <c r="AJ713" s="203"/>
      <c r="AK713" s="203"/>
      <c r="AL713" s="203"/>
      <c r="AM713" s="203"/>
      <c r="AN713" s="203"/>
      <c r="AO713" s="203"/>
      <c r="AP713" s="203"/>
      <c r="AQ713" s="203"/>
      <c r="AR713" s="203"/>
      <c r="AS713" s="203"/>
      <c r="AT713" s="203"/>
      <c r="AU713" s="203"/>
      <c r="AV713" s="203"/>
      <c r="AW713" s="203"/>
      <c r="AX713" s="203"/>
      <c r="AY713" s="203"/>
      <c r="AZ713" s="203"/>
      <c r="BA713" s="203"/>
      <c r="BB713" s="204"/>
      <c r="BC713" s="204"/>
      <c r="BD713" s="204"/>
      <c r="BE713" s="204"/>
      <c r="BF713" s="204"/>
      <c r="BG713" s="204"/>
      <c r="BH713" s="204"/>
      <c r="BI713" s="204"/>
      <c r="BJ713" s="204"/>
      <c r="BK713" s="204"/>
      <c r="BL713" s="204"/>
      <c r="BM713" s="204"/>
      <c r="BN713" s="204"/>
      <c r="BO713" s="204"/>
      <c r="BP713" s="204"/>
      <c r="BQ713" s="204"/>
      <c r="BR713" s="204"/>
      <c r="BS713" s="204"/>
      <c r="BT713" s="204"/>
      <c r="BU713" s="204"/>
      <c r="BV713" s="205"/>
      <c r="BW713" s="205"/>
      <c r="BX713" s="205"/>
      <c r="BY713" s="204"/>
      <c r="BZ713" s="204"/>
      <c r="CA713" s="204"/>
      <c r="CB713" s="205"/>
      <c r="CC713" s="204"/>
      <c r="CD713" s="205"/>
      <c r="CE713" s="204"/>
      <c r="CF713" s="204"/>
      <c r="CG713" s="204"/>
      <c r="CH713" s="206"/>
      <c r="CI713" s="204"/>
      <c r="CJ713" s="204"/>
      <c r="CK713" s="204"/>
      <c r="CL713" s="204"/>
      <c r="CM713" s="204"/>
      <c r="CN713" s="206"/>
      <c r="CO713" s="204"/>
      <c r="CP713" s="204"/>
      <c r="CQ713" s="204"/>
      <c r="CR713" s="207"/>
      <c r="CS713" s="207"/>
      <c r="CT713" s="208"/>
      <c r="CU713" s="209"/>
      <c r="CV713" s="208"/>
      <c r="CW713" s="207"/>
      <c r="CX713" s="207"/>
      <c r="CY713" s="207"/>
    </row>
    <row r="714" spans="3:103">
      <c r="Z714" s="198"/>
      <c r="AA714" s="198"/>
      <c r="AB714" s="199"/>
      <c r="AC714" s="199"/>
      <c r="AD714" s="199"/>
      <c r="AE714" s="202"/>
      <c r="AF714" s="202"/>
      <c r="AG714" s="202"/>
      <c r="AH714" s="203"/>
      <c r="AI714" s="203"/>
      <c r="AJ714" s="203"/>
      <c r="AK714" s="203"/>
      <c r="AL714" s="203"/>
      <c r="AM714" s="203"/>
      <c r="AN714" s="203"/>
      <c r="AO714" s="203"/>
      <c r="AP714" s="203"/>
      <c r="AQ714" s="203"/>
      <c r="AR714" s="203"/>
      <c r="AS714" s="203"/>
      <c r="AT714" s="203"/>
      <c r="AU714" s="203"/>
      <c r="AV714" s="203"/>
      <c r="AW714" s="203"/>
      <c r="AX714" s="203"/>
      <c r="AY714" s="203"/>
      <c r="AZ714" s="203"/>
      <c r="BA714" s="203"/>
      <c r="BB714" s="203"/>
      <c r="BC714" s="204"/>
      <c r="BD714" s="204"/>
      <c r="BE714" s="204"/>
      <c r="BF714" s="204"/>
      <c r="BG714" s="204"/>
      <c r="BH714" s="204"/>
      <c r="BI714" s="204"/>
      <c r="BJ714" s="204"/>
      <c r="BK714" s="204"/>
      <c r="BL714" s="204"/>
      <c r="BM714" s="204"/>
      <c r="BN714" s="204"/>
      <c r="BO714" s="204"/>
      <c r="BP714" s="204"/>
      <c r="BQ714" s="204"/>
      <c r="BR714" s="204"/>
      <c r="BS714" s="204"/>
      <c r="BT714" s="204"/>
      <c r="BU714" s="204"/>
      <c r="BV714" s="205"/>
      <c r="BW714" s="205"/>
      <c r="BX714" s="205"/>
      <c r="BY714" s="204"/>
      <c r="BZ714" s="204"/>
      <c r="CA714" s="204"/>
      <c r="CB714" s="205"/>
      <c r="CC714" s="204"/>
      <c r="CD714" s="205"/>
      <c r="CE714" s="204"/>
      <c r="CF714" s="204"/>
      <c r="CG714" s="204"/>
      <c r="CH714" s="206"/>
      <c r="CI714" s="204"/>
      <c r="CJ714" s="204"/>
      <c r="CK714" s="204"/>
      <c r="CL714" s="204"/>
      <c r="CM714" s="204"/>
      <c r="CN714" s="206"/>
      <c r="CO714" s="204"/>
      <c r="CP714" s="204"/>
      <c r="CQ714" s="204"/>
      <c r="CR714" s="204"/>
      <c r="CS714" s="207"/>
      <c r="CT714" s="208"/>
      <c r="CU714" s="209"/>
      <c r="CV714" s="208"/>
      <c r="CW714" s="207"/>
      <c r="CX714" s="207"/>
      <c r="CY714" s="207"/>
    </row>
    <row r="718" spans="3:103">
      <c r="C718" s="192"/>
      <c r="D718" s="192"/>
      <c r="E718" s="192"/>
      <c r="F718" s="192"/>
      <c r="G718" s="193"/>
      <c r="H718" s="192"/>
      <c r="I718" s="192"/>
      <c r="J718" s="194"/>
      <c r="K718" s="195"/>
      <c r="L718" s="195"/>
      <c r="M718" s="196"/>
      <c r="N718" s="197"/>
      <c r="O718" s="196"/>
      <c r="P718" s="198"/>
      <c r="Q718" s="198"/>
      <c r="R718" s="199"/>
      <c r="S718" s="199"/>
      <c r="T718" s="198"/>
      <c r="U718" s="199"/>
      <c r="V718" s="199"/>
      <c r="W718" s="199"/>
      <c r="X718" s="198"/>
      <c r="Y718" s="200"/>
    </row>
    <row r="719" spans="3:103">
      <c r="D719" s="192"/>
      <c r="E719" s="192"/>
      <c r="F719" s="192"/>
      <c r="H719" s="192"/>
      <c r="I719" s="192"/>
      <c r="J719" s="194"/>
      <c r="K719" s="192"/>
      <c r="L719" s="195"/>
      <c r="M719" s="195"/>
      <c r="N719" s="197"/>
      <c r="O719" s="196"/>
      <c r="P719" s="196"/>
      <c r="Q719" s="198"/>
      <c r="R719" s="199"/>
      <c r="S719" s="199"/>
      <c r="T719" s="198"/>
      <c r="U719" s="199"/>
      <c r="V719" s="199"/>
      <c r="W719" s="199"/>
      <c r="X719" s="198"/>
      <c r="Y719" s="200"/>
      <c r="Z719" s="198"/>
      <c r="AA719" s="198"/>
      <c r="AB719" s="199"/>
      <c r="AC719" s="199"/>
      <c r="AD719" s="201"/>
      <c r="AE719" s="202"/>
      <c r="AF719" s="202"/>
      <c r="AG719" s="203"/>
      <c r="AH719" s="203"/>
      <c r="AI719" s="203"/>
      <c r="AJ719" s="203"/>
      <c r="AK719" s="203"/>
      <c r="AL719" s="203"/>
      <c r="AM719" s="203"/>
      <c r="AN719" s="203"/>
      <c r="AO719" s="203"/>
      <c r="AP719" s="203"/>
      <c r="AQ719" s="203"/>
      <c r="AR719" s="203"/>
      <c r="AS719" s="203"/>
      <c r="AT719" s="203"/>
      <c r="AU719" s="203"/>
      <c r="AV719" s="203"/>
      <c r="AW719" s="203"/>
      <c r="AX719" s="203"/>
      <c r="AY719" s="203"/>
      <c r="AZ719" s="203"/>
      <c r="BA719" s="203"/>
      <c r="BB719" s="204"/>
      <c r="BC719" s="204"/>
      <c r="BD719" s="204"/>
      <c r="BE719" s="204"/>
      <c r="BF719" s="204"/>
      <c r="BG719" s="204"/>
      <c r="BH719" s="204"/>
      <c r="BI719" s="204"/>
      <c r="BJ719" s="204"/>
      <c r="BK719" s="204"/>
      <c r="BL719" s="204"/>
      <c r="BM719" s="204"/>
      <c r="BN719" s="204"/>
      <c r="BO719" s="204"/>
      <c r="BP719" s="204"/>
      <c r="BQ719" s="204"/>
      <c r="BR719" s="204"/>
      <c r="BS719" s="204"/>
      <c r="BT719" s="204"/>
      <c r="BU719" s="204"/>
      <c r="BV719" s="205"/>
      <c r="BW719" s="205"/>
      <c r="BX719" s="205"/>
      <c r="BY719" s="204"/>
      <c r="BZ719" s="204"/>
      <c r="CA719" s="204"/>
      <c r="CB719" s="205"/>
      <c r="CC719" s="204"/>
      <c r="CD719" s="205"/>
      <c r="CE719" s="204"/>
      <c r="CF719" s="204"/>
      <c r="CG719" s="204"/>
      <c r="CH719" s="206"/>
      <c r="CI719" s="204"/>
      <c r="CJ719" s="204"/>
      <c r="CK719" s="204"/>
      <c r="CL719" s="204"/>
      <c r="CM719" s="204"/>
      <c r="CN719" s="206"/>
      <c r="CO719" s="204"/>
      <c r="CP719" s="204"/>
      <c r="CQ719" s="204"/>
      <c r="CR719" s="207"/>
      <c r="CS719" s="207"/>
      <c r="CT719" s="208"/>
      <c r="CU719" s="209"/>
      <c r="CV719" s="208"/>
      <c r="CW719" s="207"/>
      <c r="CX719" s="207"/>
      <c r="CY719" s="207"/>
    </row>
    <row r="720" spans="3:103">
      <c r="Z720" s="198"/>
      <c r="AA720" s="198"/>
      <c r="AB720" s="199"/>
      <c r="AC720" s="199"/>
      <c r="AD720" s="199"/>
      <c r="AE720" s="202"/>
      <c r="AF720" s="202"/>
      <c r="AG720" s="202"/>
      <c r="AH720" s="203"/>
      <c r="AI720" s="203"/>
      <c r="AJ720" s="203"/>
      <c r="AK720" s="203"/>
      <c r="AL720" s="203"/>
      <c r="AM720" s="203"/>
      <c r="AN720" s="203"/>
      <c r="AO720" s="203"/>
      <c r="AP720" s="203"/>
      <c r="AQ720" s="203"/>
      <c r="AR720" s="203"/>
      <c r="AS720" s="203"/>
      <c r="AT720" s="203"/>
      <c r="AU720" s="203"/>
      <c r="AV720" s="203"/>
      <c r="AW720" s="203"/>
      <c r="AX720" s="203"/>
      <c r="AY720" s="203"/>
      <c r="AZ720" s="203"/>
      <c r="BA720" s="203"/>
      <c r="BB720" s="203"/>
      <c r="BC720" s="204"/>
      <c r="BD720" s="204"/>
      <c r="BE720" s="204"/>
      <c r="BF720" s="204"/>
      <c r="BG720" s="204"/>
      <c r="BH720" s="204"/>
      <c r="BI720" s="204"/>
      <c r="BJ720" s="204"/>
      <c r="BK720" s="204"/>
      <c r="BL720" s="204"/>
      <c r="BM720" s="204"/>
      <c r="BN720" s="204"/>
      <c r="BO720" s="204"/>
      <c r="BP720" s="204"/>
      <c r="BQ720" s="204"/>
      <c r="BR720" s="204"/>
      <c r="BS720" s="204"/>
      <c r="BT720" s="204"/>
      <c r="BU720" s="204"/>
      <c r="BV720" s="205"/>
      <c r="BW720" s="205"/>
      <c r="BX720" s="205"/>
      <c r="BY720" s="204"/>
      <c r="BZ720" s="204"/>
      <c r="CA720" s="204"/>
      <c r="CB720" s="205"/>
      <c r="CC720" s="204"/>
      <c r="CD720" s="205"/>
      <c r="CE720" s="204"/>
      <c r="CF720" s="204"/>
      <c r="CG720" s="204"/>
      <c r="CH720" s="206"/>
      <c r="CI720" s="204"/>
      <c r="CJ720" s="204"/>
      <c r="CK720" s="204"/>
      <c r="CL720" s="204"/>
      <c r="CM720" s="204"/>
      <c r="CN720" s="206"/>
      <c r="CO720" s="204"/>
      <c r="CP720" s="204"/>
      <c r="CQ720" s="204"/>
      <c r="CR720" s="204"/>
      <c r="CS720" s="207"/>
      <c r="CT720" s="208"/>
      <c r="CU720" s="209"/>
      <c r="CV720" s="208"/>
      <c r="CW720" s="207"/>
      <c r="CX720" s="207"/>
      <c r="CY720" s="207"/>
    </row>
    <row r="721" spans="3:103">
      <c r="C721" s="192"/>
      <c r="D721" s="192"/>
      <c r="E721" s="192"/>
      <c r="F721" s="192"/>
      <c r="G721" s="193"/>
      <c r="H721" s="192"/>
      <c r="I721" s="192"/>
      <c r="J721" s="194"/>
      <c r="K721" s="195"/>
      <c r="L721" s="195"/>
      <c r="M721" s="196"/>
      <c r="N721" s="197"/>
      <c r="O721" s="196"/>
      <c r="P721" s="198"/>
      <c r="Q721" s="198"/>
      <c r="R721" s="199"/>
      <c r="S721" s="199"/>
      <c r="T721" s="198"/>
      <c r="U721" s="199"/>
      <c r="V721" s="199"/>
      <c r="W721" s="199"/>
      <c r="X721" s="198"/>
      <c r="Y721" s="200"/>
    </row>
    <row r="722" spans="3:103">
      <c r="D722" s="192"/>
      <c r="E722" s="192"/>
      <c r="F722" s="192"/>
      <c r="H722" s="192"/>
      <c r="I722" s="192"/>
      <c r="J722" s="194"/>
      <c r="K722" s="192"/>
      <c r="L722" s="195"/>
      <c r="M722" s="195"/>
      <c r="N722" s="197"/>
      <c r="O722" s="196"/>
      <c r="P722" s="196"/>
      <c r="Q722" s="198"/>
      <c r="R722" s="199"/>
      <c r="S722" s="199"/>
      <c r="T722" s="198"/>
      <c r="U722" s="199"/>
      <c r="V722" s="199"/>
      <c r="W722" s="199"/>
      <c r="X722" s="198"/>
      <c r="Y722" s="200"/>
      <c r="Z722" s="198"/>
      <c r="AA722" s="198"/>
      <c r="AB722" s="199"/>
      <c r="AC722" s="199"/>
      <c r="AD722" s="201"/>
      <c r="AE722" s="202"/>
      <c r="AF722" s="202"/>
      <c r="AG722" s="203"/>
      <c r="AH722" s="203"/>
      <c r="AI722" s="203"/>
      <c r="AJ722" s="203"/>
      <c r="AK722" s="203"/>
      <c r="AL722" s="203"/>
      <c r="AM722" s="203"/>
      <c r="AN722" s="203"/>
      <c r="AO722" s="203"/>
      <c r="AP722" s="203"/>
      <c r="AQ722" s="203"/>
      <c r="AR722" s="203"/>
      <c r="AS722" s="203"/>
      <c r="AT722" s="203"/>
      <c r="AU722" s="203"/>
      <c r="AV722" s="203"/>
      <c r="AW722" s="203"/>
      <c r="AX722" s="203"/>
      <c r="AY722" s="203"/>
      <c r="AZ722" s="203"/>
      <c r="BA722" s="203"/>
      <c r="BB722" s="204"/>
      <c r="BC722" s="204"/>
      <c r="BD722" s="204"/>
      <c r="BE722" s="204"/>
      <c r="BF722" s="204"/>
      <c r="BG722" s="204"/>
      <c r="BH722" s="204"/>
      <c r="BI722" s="204"/>
      <c r="BJ722" s="204"/>
      <c r="BK722" s="204"/>
      <c r="BL722" s="204"/>
      <c r="BM722" s="204"/>
      <c r="BN722" s="204"/>
      <c r="BO722" s="204"/>
      <c r="BP722" s="204"/>
      <c r="BQ722" s="204"/>
      <c r="BR722" s="204"/>
      <c r="BS722" s="204"/>
      <c r="BT722" s="204"/>
      <c r="BU722" s="204"/>
      <c r="BV722" s="205"/>
      <c r="BW722" s="205"/>
      <c r="BX722" s="205"/>
      <c r="BY722" s="204"/>
      <c r="BZ722" s="204"/>
      <c r="CA722" s="204"/>
      <c r="CB722" s="205"/>
      <c r="CC722" s="204"/>
      <c r="CD722" s="205"/>
      <c r="CE722" s="204"/>
      <c r="CF722" s="204"/>
      <c r="CG722" s="204"/>
      <c r="CH722" s="206"/>
      <c r="CI722" s="204"/>
      <c r="CJ722" s="204"/>
      <c r="CK722" s="204"/>
      <c r="CL722" s="204"/>
      <c r="CM722" s="204"/>
      <c r="CN722" s="206"/>
      <c r="CO722" s="204"/>
      <c r="CP722" s="204"/>
      <c r="CQ722" s="204"/>
      <c r="CR722" s="207"/>
      <c r="CS722" s="207"/>
      <c r="CT722" s="208"/>
      <c r="CU722" s="209"/>
      <c r="CV722" s="208"/>
      <c r="CW722" s="207"/>
      <c r="CX722" s="207"/>
      <c r="CY722" s="207"/>
    </row>
    <row r="723" spans="3:103">
      <c r="Z723" s="198"/>
      <c r="AA723" s="198"/>
      <c r="AB723" s="199"/>
      <c r="AC723" s="199"/>
      <c r="AD723" s="199"/>
      <c r="AE723" s="202"/>
      <c r="AF723" s="202"/>
      <c r="AG723" s="202"/>
      <c r="AH723" s="203"/>
      <c r="AI723" s="203"/>
      <c r="AJ723" s="203"/>
      <c r="AK723" s="203"/>
      <c r="AL723" s="203"/>
      <c r="AM723" s="203"/>
      <c r="AN723" s="203"/>
      <c r="AO723" s="203"/>
      <c r="AP723" s="203"/>
      <c r="AQ723" s="203"/>
      <c r="AR723" s="203"/>
      <c r="AS723" s="203"/>
      <c r="AT723" s="203"/>
      <c r="AU723" s="203"/>
      <c r="AV723" s="203"/>
      <c r="AW723" s="203"/>
      <c r="AX723" s="203"/>
      <c r="AY723" s="203"/>
      <c r="AZ723" s="203"/>
      <c r="BA723" s="203"/>
      <c r="BB723" s="203"/>
      <c r="BC723" s="204"/>
      <c r="BD723" s="204"/>
      <c r="BE723" s="204"/>
      <c r="BF723" s="204"/>
      <c r="BG723" s="204"/>
      <c r="BH723" s="204"/>
      <c r="BI723" s="204"/>
      <c r="BJ723" s="204"/>
      <c r="BK723" s="204"/>
      <c r="BL723" s="204"/>
      <c r="BM723" s="204"/>
      <c r="BN723" s="204"/>
      <c r="BO723" s="204"/>
      <c r="BP723" s="204"/>
      <c r="BQ723" s="204"/>
      <c r="BR723" s="204"/>
      <c r="BS723" s="204"/>
      <c r="BT723" s="204"/>
      <c r="BU723" s="204"/>
      <c r="BV723" s="205"/>
      <c r="BW723" s="205"/>
      <c r="BX723" s="205"/>
      <c r="BY723" s="204"/>
      <c r="BZ723" s="204"/>
      <c r="CA723" s="204"/>
      <c r="CB723" s="205"/>
      <c r="CC723" s="204"/>
      <c r="CD723" s="205"/>
      <c r="CE723" s="204"/>
      <c r="CF723" s="204"/>
      <c r="CG723" s="204"/>
      <c r="CH723" s="206"/>
      <c r="CI723" s="204"/>
      <c r="CJ723" s="204"/>
      <c r="CK723" s="204"/>
      <c r="CL723" s="204"/>
      <c r="CM723" s="204"/>
      <c r="CN723" s="206"/>
      <c r="CO723" s="204"/>
      <c r="CP723" s="204"/>
      <c r="CQ723" s="204"/>
      <c r="CR723" s="204"/>
      <c r="CS723" s="207"/>
      <c r="CT723" s="208"/>
      <c r="CU723" s="209"/>
      <c r="CV723" s="208"/>
      <c r="CW723" s="207"/>
      <c r="CX723" s="207"/>
      <c r="CY723" s="207"/>
    </row>
    <row r="727" spans="3:103">
      <c r="C727" s="192"/>
      <c r="D727" s="192"/>
      <c r="E727" s="192"/>
      <c r="F727" s="192"/>
      <c r="G727" s="193"/>
      <c r="H727" s="192"/>
      <c r="I727" s="192"/>
      <c r="J727" s="194"/>
      <c r="K727" s="195"/>
      <c r="L727" s="195"/>
      <c r="M727" s="196"/>
      <c r="N727" s="197"/>
      <c r="O727" s="196"/>
      <c r="P727" s="198"/>
      <c r="Q727" s="198"/>
      <c r="R727" s="199"/>
      <c r="S727" s="199"/>
      <c r="T727" s="198"/>
      <c r="U727" s="199"/>
      <c r="V727" s="199"/>
      <c r="W727" s="199"/>
      <c r="X727" s="198"/>
      <c r="Y727" s="200"/>
    </row>
    <row r="728" spans="3:103">
      <c r="D728" s="192"/>
      <c r="E728" s="192"/>
      <c r="F728" s="192"/>
      <c r="H728" s="192"/>
      <c r="I728" s="192"/>
      <c r="J728" s="194"/>
      <c r="K728" s="192"/>
      <c r="L728" s="195"/>
      <c r="M728" s="195"/>
      <c r="N728" s="197"/>
      <c r="O728" s="196"/>
      <c r="P728" s="196"/>
      <c r="Q728" s="198"/>
      <c r="R728" s="199"/>
      <c r="S728" s="199"/>
      <c r="T728" s="198"/>
      <c r="U728" s="199"/>
      <c r="V728" s="199"/>
      <c r="W728" s="199"/>
      <c r="X728" s="198"/>
      <c r="Y728" s="200"/>
      <c r="Z728" s="198"/>
      <c r="AA728" s="198"/>
      <c r="AB728" s="199"/>
      <c r="AC728" s="199"/>
      <c r="AD728" s="201"/>
      <c r="AE728" s="202"/>
      <c r="AF728" s="202"/>
      <c r="AG728" s="203"/>
      <c r="AH728" s="203"/>
      <c r="AI728" s="203"/>
      <c r="AJ728" s="203"/>
      <c r="AK728" s="203"/>
      <c r="AL728" s="203"/>
      <c r="AM728" s="203"/>
      <c r="AN728" s="203"/>
      <c r="AO728" s="203"/>
      <c r="AP728" s="203"/>
      <c r="AQ728" s="203"/>
      <c r="AR728" s="203"/>
      <c r="AS728" s="203"/>
      <c r="AT728" s="203"/>
      <c r="AU728" s="203"/>
      <c r="AV728" s="203"/>
      <c r="AW728" s="203"/>
      <c r="AX728" s="203"/>
      <c r="AY728" s="203"/>
      <c r="AZ728" s="203"/>
      <c r="BA728" s="203"/>
      <c r="BB728" s="204"/>
      <c r="BC728" s="204"/>
      <c r="BD728" s="204"/>
      <c r="BE728" s="204"/>
      <c r="BF728" s="204"/>
      <c r="BG728" s="204"/>
      <c r="BH728" s="204"/>
      <c r="BI728" s="204"/>
      <c r="BJ728" s="204"/>
      <c r="BK728" s="204"/>
      <c r="BL728" s="204"/>
      <c r="BM728" s="204"/>
      <c r="BN728" s="204"/>
      <c r="BO728" s="204"/>
      <c r="BP728" s="204"/>
      <c r="BQ728" s="204"/>
      <c r="BR728" s="204"/>
      <c r="BS728" s="204"/>
      <c r="BT728" s="204"/>
      <c r="BU728" s="204"/>
      <c r="BV728" s="205"/>
      <c r="BW728" s="205"/>
      <c r="BX728" s="205"/>
      <c r="BY728" s="204"/>
      <c r="BZ728" s="204"/>
      <c r="CA728" s="204"/>
      <c r="CB728" s="205"/>
      <c r="CC728" s="204"/>
      <c r="CD728" s="205"/>
      <c r="CE728" s="204"/>
      <c r="CF728" s="204"/>
      <c r="CG728" s="204"/>
      <c r="CH728" s="206"/>
      <c r="CI728" s="204"/>
      <c r="CJ728" s="204"/>
      <c r="CK728" s="204"/>
      <c r="CL728" s="204"/>
      <c r="CM728" s="204"/>
      <c r="CN728" s="206"/>
      <c r="CO728" s="204"/>
      <c r="CP728" s="204"/>
      <c r="CQ728" s="204"/>
      <c r="CR728" s="207"/>
      <c r="CS728" s="207"/>
      <c r="CT728" s="208"/>
      <c r="CU728" s="209"/>
      <c r="CV728" s="208"/>
      <c r="CW728" s="207"/>
      <c r="CX728" s="207"/>
      <c r="CY728" s="207"/>
    </row>
    <row r="729" spans="3:103">
      <c r="Z729" s="198"/>
      <c r="AA729" s="198"/>
      <c r="AB729" s="199"/>
      <c r="AC729" s="199"/>
      <c r="AD729" s="199"/>
      <c r="AE729" s="202"/>
      <c r="AF729" s="202"/>
      <c r="AG729" s="202"/>
      <c r="AH729" s="203"/>
      <c r="AI729" s="203"/>
      <c r="AJ729" s="203"/>
      <c r="AK729" s="203"/>
      <c r="AL729" s="203"/>
      <c r="AM729" s="203"/>
      <c r="AN729" s="203"/>
      <c r="AO729" s="203"/>
      <c r="AP729" s="203"/>
      <c r="AQ729" s="203"/>
      <c r="AR729" s="203"/>
      <c r="AS729" s="203"/>
      <c r="AT729" s="203"/>
      <c r="AU729" s="203"/>
      <c r="AV729" s="203"/>
      <c r="AW729" s="203"/>
      <c r="AX729" s="203"/>
      <c r="AY729" s="203"/>
      <c r="AZ729" s="203"/>
      <c r="BA729" s="203"/>
      <c r="BB729" s="203"/>
      <c r="BC729" s="204"/>
      <c r="BD729" s="204"/>
      <c r="BE729" s="204"/>
      <c r="BF729" s="204"/>
      <c r="BG729" s="204"/>
      <c r="BH729" s="204"/>
      <c r="BI729" s="204"/>
      <c r="BJ729" s="204"/>
      <c r="BK729" s="204"/>
      <c r="BL729" s="204"/>
      <c r="BM729" s="204"/>
      <c r="BN729" s="204"/>
      <c r="BO729" s="204"/>
      <c r="BP729" s="204"/>
      <c r="BQ729" s="204"/>
      <c r="BR729" s="204"/>
      <c r="BS729" s="204"/>
      <c r="BT729" s="204"/>
      <c r="BU729" s="204"/>
      <c r="BV729" s="205"/>
      <c r="BW729" s="205"/>
      <c r="BX729" s="205"/>
      <c r="BY729" s="204"/>
      <c r="BZ729" s="204"/>
      <c r="CA729" s="204"/>
      <c r="CB729" s="205"/>
      <c r="CC729" s="204"/>
      <c r="CD729" s="205"/>
      <c r="CE729" s="204"/>
      <c r="CF729" s="204"/>
      <c r="CG729" s="204"/>
      <c r="CH729" s="206"/>
      <c r="CI729" s="204"/>
      <c r="CJ729" s="204"/>
      <c r="CK729" s="204"/>
      <c r="CL729" s="204"/>
      <c r="CM729" s="204"/>
      <c r="CN729" s="206"/>
      <c r="CO729" s="204"/>
      <c r="CP729" s="204"/>
      <c r="CQ729" s="204"/>
      <c r="CR729" s="204"/>
      <c r="CS729" s="207"/>
      <c r="CT729" s="208"/>
      <c r="CU729" s="209"/>
      <c r="CV729" s="208"/>
      <c r="CW729" s="207"/>
      <c r="CX729" s="207"/>
      <c r="CY729" s="207"/>
    </row>
    <row r="730" spans="3:103">
      <c r="C730" s="192"/>
      <c r="D730" s="192"/>
      <c r="E730" s="192"/>
      <c r="F730" s="192"/>
      <c r="G730" s="193"/>
      <c r="H730" s="192"/>
      <c r="I730" s="192"/>
      <c r="J730" s="194"/>
      <c r="K730" s="195"/>
      <c r="L730" s="195"/>
      <c r="M730" s="196"/>
      <c r="N730" s="197"/>
      <c r="O730" s="196"/>
      <c r="P730" s="198"/>
      <c r="Q730" s="198"/>
      <c r="R730" s="199"/>
      <c r="S730" s="199"/>
      <c r="T730" s="198"/>
      <c r="U730" s="199"/>
      <c r="V730" s="199"/>
      <c r="W730" s="199"/>
      <c r="X730" s="198"/>
      <c r="Y730" s="200"/>
    </row>
    <row r="731" spans="3:103">
      <c r="D731" s="192"/>
      <c r="E731" s="192"/>
      <c r="F731" s="192"/>
      <c r="H731" s="192"/>
      <c r="I731" s="192"/>
      <c r="J731" s="194"/>
      <c r="K731" s="192"/>
      <c r="L731" s="195"/>
      <c r="M731" s="195"/>
      <c r="N731" s="197"/>
      <c r="O731" s="196"/>
      <c r="P731" s="196"/>
      <c r="Q731" s="198"/>
      <c r="R731" s="199"/>
      <c r="S731" s="199"/>
      <c r="T731" s="198"/>
      <c r="U731" s="199"/>
      <c r="V731" s="199"/>
      <c r="W731" s="199"/>
      <c r="X731" s="198"/>
      <c r="Y731" s="200"/>
      <c r="Z731" s="198"/>
      <c r="AA731" s="198"/>
      <c r="AB731" s="199"/>
      <c r="AC731" s="199"/>
      <c r="AD731" s="201"/>
      <c r="AE731" s="202"/>
      <c r="AF731" s="202"/>
      <c r="AG731" s="203"/>
      <c r="AH731" s="203"/>
      <c r="AI731" s="203"/>
      <c r="AJ731" s="203"/>
      <c r="AK731" s="203"/>
      <c r="AL731" s="203"/>
      <c r="AM731" s="203"/>
      <c r="AN731" s="203"/>
      <c r="AO731" s="203"/>
      <c r="AP731" s="203"/>
      <c r="AQ731" s="203"/>
      <c r="AR731" s="203"/>
      <c r="AS731" s="203"/>
      <c r="AT731" s="203"/>
      <c r="AU731" s="203"/>
      <c r="AV731" s="203"/>
      <c r="AW731" s="203"/>
      <c r="AX731" s="203"/>
      <c r="AY731" s="203"/>
      <c r="AZ731" s="203"/>
      <c r="BA731" s="203"/>
      <c r="BB731" s="204"/>
      <c r="BC731" s="204"/>
      <c r="BD731" s="204"/>
      <c r="BE731" s="204"/>
      <c r="BF731" s="204"/>
      <c r="BG731" s="204"/>
      <c r="BH731" s="204"/>
      <c r="BI731" s="204"/>
      <c r="BJ731" s="204"/>
      <c r="BK731" s="204"/>
      <c r="BL731" s="204"/>
      <c r="BM731" s="204"/>
      <c r="BN731" s="204"/>
      <c r="BO731" s="204"/>
      <c r="BP731" s="204"/>
      <c r="BQ731" s="204"/>
      <c r="BR731" s="204"/>
      <c r="BS731" s="204"/>
      <c r="BT731" s="204"/>
      <c r="BU731" s="204"/>
      <c r="BV731" s="205"/>
      <c r="BW731" s="205"/>
      <c r="BX731" s="205"/>
      <c r="BY731" s="204"/>
      <c r="BZ731" s="204"/>
      <c r="CA731" s="204"/>
      <c r="CB731" s="205"/>
      <c r="CC731" s="204"/>
      <c r="CD731" s="205"/>
      <c r="CE731" s="204"/>
      <c r="CF731" s="204"/>
      <c r="CG731" s="204"/>
      <c r="CH731" s="206"/>
      <c r="CI731" s="204"/>
      <c r="CJ731" s="204"/>
      <c r="CK731" s="204"/>
      <c r="CL731" s="204"/>
      <c r="CM731" s="204"/>
      <c r="CN731" s="206"/>
      <c r="CO731" s="204"/>
      <c r="CP731" s="204"/>
      <c r="CQ731" s="204"/>
      <c r="CR731" s="207"/>
      <c r="CS731" s="207"/>
      <c r="CT731" s="208"/>
      <c r="CU731" s="209"/>
      <c r="CV731" s="208"/>
      <c r="CW731" s="207"/>
      <c r="CX731" s="207"/>
      <c r="CY731" s="207"/>
    </row>
    <row r="732" spans="3:103">
      <c r="Z732" s="198"/>
      <c r="AA732" s="198"/>
      <c r="AB732" s="199"/>
      <c r="AC732" s="199"/>
      <c r="AD732" s="199"/>
      <c r="AE732" s="202"/>
      <c r="AF732" s="202"/>
      <c r="AG732" s="202"/>
      <c r="AH732" s="203"/>
      <c r="AI732" s="203"/>
      <c r="AJ732" s="203"/>
      <c r="AK732" s="203"/>
      <c r="AL732" s="203"/>
      <c r="AM732" s="203"/>
      <c r="AN732" s="203"/>
      <c r="AO732" s="203"/>
      <c r="AP732" s="203"/>
      <c r="AQ732" s="203"/>
      <c r="AR732" s="203"/>
      <c r="AS732" s="203"/>
      <c r="AT732" s="203"/>
      <c r="AU732" s="203"/>
      <c r="AV732" s="203"/>
      <c r="AW732" s="203"/>
      <c r="AX732" s="203"/>
      <c r="AY732" s="203"/>
      <c r="AZ732" s="203"/>
      <c r="BA732" s="203"/>
      <c r="BB732" s="203"/>
      <c r="BC732" s="204"/>
      <c r="BD732" s="204"/>
      <c r="BE732" s="204"/>
      <c r="BF732" s="204"/>
      <c r="BG732" s="204"/>
      <c r="BH732" s="204"/>
      <c r="BI732" s="204"/>
      <c r="BJ732" s="204"/>
      <c r="BK732" s="204"/>
      <c r="BL732" s="204"/>
      <c r="BM732" s="204"/>
      <c r="BN732" s="204"/>
      <c r="BO732" s="204"/>
      <c r="BP732" s="204"/>
      <c r="BQ732" s="204"/>
      <c r="BR732" s="204"/>
      <c r="BS732" s="204"/>
      <c r="BT732" s="204"/>
      <c r="BU732" s="204"/>
      <c r="BV732" s="205"/>
      <c r="BW732" s="205"/>
      <c r="BX732" s="205"/>
      <c r="BY732" s="204"/>
      <c r="BZ732" s="204"/>
      <c r="CA732" s="204"/>
      <c r="CB732" s="205"/>
      <c r="CC732" s="204"/>
      <c r="CD732" s="205"/>
      <c r="CE732" s="204"/>
      <c r="CF732" s="204"/>
      <c r="CG732" s="204"/>
      <c r="CH732" s="206"/>
      <c r="CI732" s="204"/>
      <c r="CJ732" s="204"/>
      <c r="CK732" s="204"/>
      <c r="CL732" s="204"/>
      <c r="CM732" s="204"/>
      <c r="CN732" s="206"/>
      <c r="CO732" s="204"/>
      <c r="CP732" s="204"/>
      <c r="CQ732" s="204"/>
      <c r="CR732" s="204"/>
      <c r="CS732" s="207"/>
      <c r="CT732" s="208"/>
      <c r="CU732" s="209"/>
      <c r="CV732" s="208"/>
      <c r="CW732" s="207"/>
      <c r="CX732" s="207"/>
      <c r="CY732" s="207"/>
    </row>
    <row r="736" spans="3:103">
      <c r="C736" s="192"/>
      <c r="D736" s="192"/>
      <c r="E736" s="192"/>
      <c r="F736" s="192"/>
      <c r="G736" s="193"/>
      <c r="H736" s="192"/>
      <c r="I736" s="192"/>
      <c r="J736" s="194"/>
      <c r="K736" s="195"/>
      <c r="L736" s="195"/>
      <c r="M736" s="196"/>
      <c r="N736" s="197"/>
      <c r="O736" s="196"/>
      <c r="P736" s="198"/>
      <c r="Q736" s="198"/>
      <c r="R736" s="199"/>
      <c r="S736" s="199"/>
      <c r="T736" s="198"/>
      <c r="U736" s="199"/>
      <c r="V736" s="199"/>
      <c r="W736" s="199"/>
      <c r="X736" s="198"/>
      <c r="Y736" s="200"/>
    </row>
    <row r="737" spans="3:103">
      <c r="D737" s="192"/>
      <c r="E737" s="192"/>
      <c r="F737" s="192"/>
      <c r="H737" s="192"/>
      <c r="I737" s="192"/>
      <c r="J737" s="194"/>
      <c r="K737" s="192"/>
      <c r="L737" s="195"/>
      <c r="M737" s="195"/>
      <c r="N737" s="197"/>
      <c r="O737" s="196"/>
      <c r="P737" s="196"/>
      <c r="Q737" s="198"/>
      <c r="R737" s="199"/>
      <c r="S737" s="199"/>
      <c r="T737" s="198"/>
      <c r="U737" s="199"/>
      <c r="V737" s="199"/>
      <c r="W737" s="199"/>
      <c r="X737" s="198"/>
      <c r="Y737" s="200"/>
      <c r="Z737" s="198"/>
      <c r="AA737" s="198"/>
      <c r="AB737" s="199"/>
      <c r="AC737" s="199"/>
      <c r="AD737" s="201"/>
      <c r="AE737" s="202"/>
      <c r="AF737" s="202"/>
      <c r="AG737" s="203"/>
      <c r="AH737" s="203"/>
      <c r="AI737" s="203"/>
      <c r="AJ737" s="203"/>
      <c r="AK737" s="203"/>
      <c r="AL737" s="203"/>
      <c r="AM737" s="203"/>
      <c r="AN737" s="203"/>
      <c r="AO737" s="203"/>
      <c r="AP737" s="203"/>
      <c r="AQ737" s="203"/>
      <c r="AR737" s="203"/>
      <c r="AS737" s="203"/>
      <c r="AT737" s="203"/>
      <c r="AU737" s="203"/>
      <c r="AV737" s="203"/>
      <c r="AW737" s="203"/>
      <c r="AX737" s="203"/>
      <c r="AY737" s="203"/>
      <c r="AZ737" s="203"/>
      <c r="BA737" s="203"/>
      <c r="BB737" s="204"/>
      <c r="BC737" s="204"/>
      <c r="BD737" s="204"/>
      <c r="BE737" s="204"/>
      <c r="BF737" s="204"/>
      <c r="BG737" s="204"/>
      <c r="BH737" s="204"/>
      <c r="BI737" s="204"/>
      <c r="BJ737" s="204"/>
      <c r="BK737" s="204"/>
      <c r="BL737" s="204"/>
      <c r="BM737" s="204"/>
      <c r="BN737" s="204"/>
      <c r="BO737" s="204"/>
      <c r="BP737" s="204"/>
      <c r="BQ737" s="204"/>
      <c r="BR737" s="204"/>
      <c r="BS737" s="204"/>
      <c r="BT737" s="204"/>
      <c r="BU737" s="204"/>
      <c r="BV737" s="205"/>
      <c r="BW737" s="205"/>
      <c r="BX737" s="205"/>
      <c r="BY737" s="204"/>
      <c r="BZ737" s="204"/>
      <c r="CA737" s="204"/>
      <c r="CB737" s="205"/>
      <c r="CC737" s="204"/>
      <c r="CD737" s="205"/>
      <c r="CE737" s="204"/>
      <c r="CF737" s="204"/>
      <c r="CG737" s="204"/>
      <c r="CH737" s="206"/>
      <c r="CI737" s="204"/>
      <c r="CJ737" s="204"/>
      <c r="CK737" s="204"/>
      <c r="CL737" s="204"/>
      <c r="CM737" s="204"/>
      <c r="CN737" s="206"/>
      <c r="CO737" s="204"/>
      <c r="CP737" s="204"/>
      <c r="CQ737" s="204"/>
      <c r="CR737" s="207"/>
      <c r="CS737" s="207"/>
      <c r="CT737" s="208"/>
      <c r="CU737" s="209"/>
      <c r="CV737" s="208"/>
      <c r="CW737" s="207"/>
      <c r="CX737" s="207"/>
      <c r="CY737" s="207"/>
    </row>
    <row r="738" spans="3:103">
      <c r="Z738" s="198"/>
      <c r="AA738" s="198"/>
      <c r="AB738" s="199"/>
      <c r="AC738" s="199"/>
      <c r="AD738" s="199"/>
      <c r="AE738" s="202"/>
      <c r="AF738" s="202"/>
      <c r="AG738" s="202"/>
      <c r="AH738" s="203"/>
      <c r="AI738" s="203"/>
      <c r="AJ738" s="203"/>
      <c r="AK738" s="203"/>
      <c r="AL738" s="203"/>
      <c r="AM738" s="203"/>
      <c r="AN738" s="203"/>
      <c r="AO738" s="203"/>
      <c r="AP738" s="203"/>
      <c r="AQ738" s="203"/>
      <c r="AR738" s="203"/>
      <c r="AS738" s="203"/>
      <c r="AT738" s="203"/>
      <c r="AU738" s="203"/>
      <c r="AV738" s="203"/>
      <c r="AW738" s="203"/>
      <c r="AX738" s="203"/>
      <c r="AY738" s="203"/>
      <c r="AZ738" s="203"/>
      <c r="BA738" s="203"/>
      <c r="BB738" s="203"/>
      <c r="BC738" s="204"/>
      <c r="BD738" s="204"/>
      <c r="BE738" s="204"/>
      <c r="BF738" s="204"/>
      <c r="BG738" s="204"/>
      <c r="BH738" s="204"/>
      <c r="BI738" s="204"/>
      <c r="BJ738" s="204"/>
      <c r="BK738" s="204"/>
      <c r="BL738" s="204"/>
      <c r="BM738" s="204"/>
      <c r="BN738" s="204"/>
      <c r="BO738" s="204"/>
      <c r="BP738" s="204"/>
      <c r="BQ738" s="204"/>
      <c r="BR738" s="204"/>
      <c r="BS738" s="204"/>
      <c r="BT738" s="204"/>
      <c r="BU738" s="204"/>
      <c r="BV738" s="205"/>
      <c r="BW738" s="205"/>
      <c r="BX738" s="205"/>
      <c r="BY738" s="204"/>
      <c r="BZ738" s="204"/>
      <c r="CA738" s="204"/>
      <c r="CB738" s="205"/>
      <c r="CC738" s="204"/>
      <c r="CD738" s="205"/>
      <c r="CE738" s="204"/>
      <c r="CF738" s="204"/>
      <c r="CG738" s="204"/>
      <c r="CH738" s="206"/>
      <c r="CI738" s="204"/>
      <c r="CJ738" s="204"/>
      <c r="CK738" s="204"/>
      <c r="CL738" s="204"/>
      <c r="CM738" s="204"/>
      <c r="CN738" s="206"/>
      <c r="CO738" s="204"/>
      <c r="CP738" s="204"/>
      <c r="CQ738" s="204"/>
      <c r="CR738" s="204"/>
      <c r="CS738" s="207"/>
      <c r="CT738" s="208"/>
      <c r="CU738" s="209"/>
      <c r="CV738" s="208"/>
      <c r="CW738" s="207"/>
      <c r="CX738" s="207"/>
      <c r="CY738" s="207"/>
    </row>
    <row r="739" spans="3:103">
      <c r="C739" s="192"/>
      <c r="D739" s="192"/>
      <c r="E739" s="192"/>
      <c r="F739" s="192"/>
      <c r="G739" s="193"/>
      <c r="H739" s="192"/>
      <c r="I739" s="192"/>
      <c r="J739" s="194"/>
      <c r="K739" s="195"/>
      <c r="L739" s="195"/>
      <c r="M739" s="196"/>
      <c r="N739" s="197"/>
      <c r="O739" s="196"/>
      <c r="P739" s="198"/>
      <c r="Q739" s="198"/>
      <c r="R739" s="199"/>
      <c r="S739" s="199"/>
      <c r="T739" s="198"/>
      <c r="U739" s="199"/>
      <c r="V739" s="199"/>
      <c r="W739" s="199"/>
      <c r="X739" s="198"/>
      <c r="Y739" s="200"/>
    </row>
    <row r="740" spans="3:103">
      <c r="D740" s="192"/>
      <c r="E740" s="192"/>
      <c r="F740" s="192"/>
      <c r="H740" s="192"/>
      <c r="I740" s="192"/>
      <c r="J740" s="194"/>
      <c r="K740" s="192"/>
      <c r="L740" s="195"/>
      <c r="M740" s="195"/>
      <c r="N740" s="197"/>
      <c r="O740" s="196"/>
      <c r="P740" s="196"/>
      <c r="Q740" s="198"/>
      <c r="R740" s="199"/>
      <c r="S740" s="199"/>
      <c r="T740" s="198"/>
      <c r="U740" s="199"/>
      <c r="V740" s="199"/>
      <c r="W740" s="199"/>
      <c r="X740" s="198"/>
      <c r="Y740" s="200"/>
      <c r="Z740" s="198"/>
      <c r="AA740" s="198"/>
      <c r="AB740" s="199"/>
      <c r="AC740" s="199"/>
      <c r="AD740" s="201"/>
      <c r="AE740" s="202"/>
      <c r="AF740" s="202"/>
      <c r="AG740" s="203"/>
      <c r="AH740" s="203"/>
      <c r="AI740" s="203"/>
      <c r="AJ740" s="203"/>
      <c r="AK740" s="203"/>
      <c r="AL740" s="203"/>
      <c r="AM740" s="203"/>
      <c r="AN740" s="203"/>
      <c r="AO740" s="203"/>
      <c r="AP740" s="203"/>
      <c r="AQ740" s="203"/>
      <c r="AR740" s="203"/>
      <c r="AS740" s="203"/>
      <c r="AT740" s="203"/>
      <c r="AU740" s="203"/>
      <c r="AV740" s="203"/>
      <c r="AW740" s="203"/>
      <c r="AX740" s="203"/>
      <c r="AY740" s="203"/>
      <c r="AZ740" s="203"/>
      <c r="BA740" s="203"/>
      <c r="BB740" s="204"/>
      <c r="BC740" s="204"/>
      <c r="BD740" s="204"/>
      <c r="BE740" s="204"/>
      <c r="BF740" s="204"/>
      <c r="BG740" s="204"/>
      <c r="BH740" s="204"/>
      <c r="BI740" s="204"/>
      <c r="BJ740" s="204"/>
      <c r="BK740" s="204"/>
      <c r="BL740" s="204"/>
      <c r="BM740" s="204"/>
      <c r="BN740" s="204"/>
      <c r="BO740" s="204"/>
      <c r="BP740" s="204"/>
      <c r="BQ740" s="204"/>
      <c r="BR740" s="204"/>
      <c r="BS740" s="204"/>
      <c r="BT740" s="204"/>
      <c r="BU740" s="204"/>
      <c r="BV740" s="205"/>
      <c r="BW740" s="205"/>
      <c r="BX740" s="205"/>
      <c r="BY740" s="204"/>
      <c r="BZ740" s="204"/>
      <c r="CA740" s="204"/>
      <c r="CB740" s="205"/>
      <c r="CC740" s="204"/>
      <c r="CD740" s="205"/>
      <c r="CE740" s="204"/>
      <c r="CF740" s="204"/>
      <c r="CG740" s="204"/>
      <c r="CH740" s="206"/>
      <c r="CI740" s="204"/>
      <c r="CJ740" s="204"/>
      <c r="CK740" s="204"/>
      <c r="CL740" s="204"/>
      <c r="CM740" s="204"/>
      <c r="CN740" s="206"/>
      <c r="CO740" s="204"/>
      <c r="CP740" s="204"/>
      <c r="CQ740" s="204"/>
      <c r="CR740" s="207"/>
      <c r="CS740" s="207"/>
      <c r="CT740" s="208"/>
      <c r="CU740" s="209"/>
      <c r="CV740" s="208"/>
      <c r="CW740" s="207"/>
      <c r="CX740" s="207"/>
      <c r="CY740" s="207"/>
    </row>
    <row r="741" spans="3:103">
      <c r="Z741" s="198"/>
      <c r="AA741" s="198"/>
      <c r="AB741" s="199"/>
      <c r="AC741" s="199"/>
      <c r="AD741" s="199"/>
      <c r="AE741" s="202"/>
      <c r="AF741" s="202"/>
      <c r="AG741" s="202"/>
      <c r="AH741" s="203"/>
      <c r="AI741" s="203"/>
      <c r="AJ741" s="203"/>
      <c r="AK741" s="203"/>
      <c r="AL741" s="203"/>
      <c r="AM741" s="203"/>
      <c r="AN741" s="203"/>
      <c r="AO741" s="203"/>
      <c r="AP741" s="203"/>
      <c r="AQ741" s="203"/>
      <c r="AR741" s="203"/>
      <c r="AS741" s="203"/>
      <c r="AT741" s="203"/>
      <c r="AU741" s="203"/>
      <c r="AV741" s="203"/>
      <c r="AW741" s="203"/>
      <c r="AX741" s="203"/>
      <c r="AY741" s="203"/>
      <c r="AZ741" s="203"/>
      <c r="BA741" s="203"/>
      <c r="BB741" s="203"/>
      <c r="BC741" s="204"/>
      <c r="BD741" s="204"/>
      <c r="BE741" s="204"/>
      <c r="BF741" s="204"/>
      <c r="BG741" s="204"/>
      <c r="BH741" s="204"/>
      <c r="BI741" s="204"/>
      <c r="BJ741" s="204"/>
      <c r="BK741" s="204"/>
      <c r="BL741" s="204"/>
      <c r="BM741" s="204"/>
      <c r="BN741" s="204"/>
      <c r="BO741" s="204"/>
      <c r="BP741" s="204"/>
      <c r="BQ741" s="204"/>
      <c r="BR741" s="204"/>
      <c r="BS741" s="204"/>
      <c r="BT741" s="204"/>
      <c r="BU741" s="204"/>
      <c r="BV741" s="205"/>
      <c r="BW741" s="205"/>
      <c r="BX741" s="205"/>
      <c r="BY741" s="204"/>
      <c r="BZ741" s="204"/>
      <c r="CA741" s="204"/>
      <c r="CB741" s="205"/>
      <c r="CC741" s="204"/>
      <c r="CD741" s="205"/>
      <c r="CE741" s="204"/>
      <c r="CF741" s="204"/>
      <c r="CG741" s="204"/>
      <c r="CH741" s="206"/>
      <c r="CI741" s="204"/>
      <c r="CJ741" s="204"/>
      <c r="CK741" s="204"/>
      <c r="CL741" s="204"/>
      <c r="CM741" s="204"/>
      <c r="CN741" s="206"/>
      <c r="CO741" s="204"/>
      <c r="CP741" s="204"/>
      <c r="CQ741" s="204"/>
      <c r="CR741" s="204"/>
      <c r="CS741" s="207"/>
      <c r="CT741" s="208"/>
      <c r="CU741" s="209"/>
      <c r="CV741" s="208"/>
      <c r="CW741" s="207"/>
      <c r="CX741" s="207"/>
      <c r="CY741" s="207"/>
    </row>
    <row r="745" spans="3:103">
      <c r="C745" s="192"/>
      <c r="D745" s="192"/>
      <c r="E745" s="192"/>
      <c r="F745" s="192"/>
      <c r="G745" s="193"/>
      <c r="H745" s="192"/>
      <c r="I745" s="192"/>
      <c r="J745" s="194"/>
      <c r="K745" s="195"/>
      <c r="L745" s="195"/>
      <c r="M745" s="196"/>
      <c r="N745" s="197"/>
      <c r="O745" s="196"/>
      <c r="P745" s="198"/>
      <c r="Q745" s="198"/>
      <c r="R745" s="199"/>
      <c r="S745" s="199"/>
      <c r="T745" s="198"/>
      <c r="U745" s="199"/>
      <c r="V745" s="199"/>
      <c r="W745" s="199"/>
      <c r="X745" s="198"/>
      <c r="Y745" s="200"/>
    </row>
    <row r="746" spans="3:103">
      <c r="D746" s="192"/>
      <c r="E746" s="192"/>
      <c r="F746" s="192"/>
      <c r="H746" s="192"/>
      <c r="I746" s="192"/>
      <c r="J746" s="194"/>
      <c r="K746" s="192"/>
      <c r="L746" s="195"/>
      <c r="M746" s="195"/>
      <c r="N746" s="197"/>
      <c r="O746" s="196"/>
      <c r="P746" s="196"/>
      <c r="Q746" s="198"/>
      <c r="R746" s="199"/>
      <c r="S746" s="199"/>
      <c r="T746" s="198"/>
      <c r="U746" s="199"/>
      <c r="V746" s="199"/>
      <c r="W746" s="199"/>
      <c r="X746" s="198"/>
      <c r="Y746" s="200"/>
      <c r="Z746" s="198"/>
      <c r="AA746" s="198"/>
      <c r="AB746" s="199"/>
      <c r="AC746" s="199"/>
      <c r="AD746" s="201"/>
      <c r="AE746" s="202"/>
      <c r="AF746" s="202"/>
      <c r="AG746" s="203"/>
      <c r="AH746" s="203"/>
      <c r="AI746" s="203"/>
      <c r="AJ746" s="203"/>
      <c r="AK746" s="203"/>
      <c r="AL746" s="203"/>
      <c r="AM746" s="203"/>
      <c r="AN746" s="203"/>
      <c r="AO746" s="203"/>
      <c r="AP746" s="203"/>
      <c r="AQ746" s="203"/>
      <c r="AR746" s="203"/>
      <c r="AS746" s="203"/>
      <c r="AT746" s="203"/>
      <c r="AU746" s="203"/>
      <c r="AV746" s="203"/>
      <c r="AW746" s="203"/>
      <c r="AX746" s="203"/>
      <c r="AY746" s="203"/>
      <c r="AZ746" s="203"/>
      <c r="BA746" s="203"/>
      <c r="BB746" s="204"/>
      <c r="BC746" s="204"/>
      <c r="BD746" s="204"/>
      <c r="BE746" s="204"/>
      <c r="BF746" s="204"/>
      <c r="BG746" s="204"/>
      <c r="BH746" s="204"/>
      <c r="BI746" s="204"/>
      <c r="BJ746" s="204"/>
      <c r="BK746" s="204"/>
      <c r="BL746" s="204"/>
      <c r="BM746" s="204"/>
      <c r="BN746" s="204"/>
      <c r="BO746" s="204"/>
      <c r="BP746" s="204"/>
      <c r="BQ746" s="204"/>
      <c r="BR746" s="204"/>
      <c r="BS746" s="204"/>
      <c r="BT746" s="204"/>
      <c r="BU746" s="204"/>
      <c r="BV746" s="205"/>
      <c r="BW746" s="205"/>
      <c r="BX746" s="205"/>
      <c r="BY746" s="204"/>
      <c r="BZ746" s="204"/>
      <c r="CA746" s="204"/>
      <c r="CB746" s="205"/>
      <c r="CC746" s="204"/>
      <c r="CD746" s="205"/>
      <c r="CE746" s="204"/>
      <c r="CF746" s="204"/>
      <c r="CG746" s="204"/>
      <c r="CH746" s="206"/>
      <c r="CI746" s="204"/>
      <c r="CJ746" s="204"/>
      <c r="CK746" s="204"/>
      <c r="CL746" s="204"/>
      <c r="CM746" s="204"/>
      <c r="CN746" s="206"/>
      <c r="CO746" s="204"/>
      <c r="CP746" s="204"/>
      <c r="CQ746" s="204"/>
      <c r="CR746" s="207"/>
      <c r="CS746" s="207"/>
      <c r="CT746" s="208"/>
      <c r="CU746" s="209"/>
      <c r="CV746" s="208"/>
      <c r="CW746" s="207"/>
      <c r="CX746" s="207"/>
      <c r="CY746" s="207"/>
    </row>
    <row r="747" spans="3:103">
      <c r="Z747" s="198"/>
      <c r="AA747" s="198"/>
      <c r="AB747" s="199"/>
      <c r="AC747" s="199"/>
      <c r="AD747" s="199"/>
      <c r="AE747" s="202"/>
      <c r="AF747" s="202"/>
      <c r="AG747" s="202"/>
      <c r="AH747" s="203"/>
      <c r="AI747" s="203"/>
      <c r="AJ747" s="203"/>
      <c r="AK747" s="203"/>
      <c r="AL747" s="203"/>
      <c r="AM747" s="203"/>
      <c r="AN747" s="203"/>
      <c r="AO747" s="203"/>
      <c r="AP747" s="203"/>
      <c r="AQ747" s="203"/>
      <c r="AR747" s="203"/>
      <c r="AS747" s="203"/>
      <c r="AT747" s="203"/>
      <c r="AU747" s="203"/>
      <c r="AV747" s="203"/>
      <c r="AW747" s="203"/>
      <c r="AX747" s="203"/>
      <c r="AY747" s="203"/>
      <c r="AZ747" s="203"/>
      <c r="BA747" s="203"/>
      <c r="BB747" s="203"/>
      <c r="BC747" s="204"/>
      <c r="BD747" s="204"/>
      <c r="BE747" s="204"/>
      <c r="BF747" s="204"/>
      <c r="BG747" s="204"/>
      <c r="BH747" s="204"/>
      <c r="BI747" s="204"/>
      <c r="BJ747" s="204"/>
      <c r="BK747" s="204"/>
      <c r="BL747" s="204"/>
      <c r="BM747" s="204"/>
      <c r="BN747" s="204"/>
      <c r="BO747" s="204"/>
      <c r="BP747" s="204"/>
      <c r="BQ747" s="204"/>
      <c r="BR747" s="204"/>
      <c r="BS747" s="204"/>
      <c r="BT747" s="204"/>
      <c r="BU747" s="204"/>
      <c r="BV747" s="205"/>
      <c r="BW747" s="205"/>
      <c r="BX747" s="205"/>
      <c r="BY747" s="204"/>
      <c r="BZ747" s="204"/>
      <c r="CA747" s="204"/>
      <c r="CB747" s="205"/>
      <c r="CC747" s="204"/>
      <c r="CD747" s="205"/>
      <c r="CE747" s="204"/>
      <c r="CF747" s="204"/>
      <c r="CG747" s="204"/>
      <c r="CH747" s="206"/>
      <c r="CI747" s="204"/>
      <c r="CJ747" s="204"/>
      <c r="CK747" s="204"/>
      <c r="CL747" s="204"/>
      <c r="CM747" s="204"/>
      <c r="CN747" s="206"/>
      <c r="CO747" s="204"/>
      <c r="CP747" s="204"/>
      <c r="CQ747" s="204"/>
      <c r="CR747" s="204"/>
      <c r="CS747" s="207"/>
      <c r="CT747" s="208"/>
      <c r="CU747" s="209"/>
      <c r="CV747" s="208"/>
      <c r="CW747" s="207"/>
      <c r="CX747" s="207"/>
      <c r="CY747" s="207"/>
    </row>
    <row r="748" spans="3:103">
      <c r="C748" s="192"/>
      <c r="D748" s="192"/>
      <c r="E748" s="192"/>
      <c r="F748" s="192"/>
      <c r="G748" s="193"/>
      <c r="H748" s="192"/>
      <c r="I748" s="192"/>
      <c r="J748" s="194"/>
      <c r="K748" s="195"/>
      <c r="L748" s="195"/>
      <c r="M748" s="196"/>
      <c r="N748" s="197"/>
      <c r="O748" s="196"/>
      <c r="P748" s="198"/>
      <c r="Q748" s="198"/>
      <c r="R748" s="199"/>
      <c r="S748" s="199"/>
      <c r="T748" s="198"/>
      <c r="U748" s="199"/>
      <c r="V748" s="199"/>
      <c r="W748" s="199"/>
      <c r="X748" s="198"/>
      <c r="Y748" s="200"/>
    </row>
    <row r="749" spans="3:103">
      <c r="D749" s="192"/>
      <c r="E749" s="192"/>
      <c r="F749" s="192"/>
      <c r="H749" s="192"/>
      <c r="I749" s="192"/>
      <c r="J749" s="194"/>
      <c r="K749" s="192"/>
      <c r="L749" s="195"/>
      <c r="M749" s="195"/>
      <c r="N749" s="197"/>
      <c r="O749" s="196"/>
      <c r="P749" s="196"/>
      <c r="Q749" s="198"/>
      <c r="R749" s="199"/>
      <c r="S749" s="199"/>
      <c r="T749" s="198"/>
      <c r="U749" s="199"/>
      <c r="V749" s="199"/>
      <c r="W749" s="199"/>
      <c r="X749" s="198"/>
      <c r="Y749" s="200"/>
      <c r="Z749" s="198"/>
      <c r="AA749" s="198"/>
      <c r="AB749" s="199"/>
      <c r="AC749" s="199"/>
      <c r="AD749" s="201"/>
      <c r="AE749" s="202"/>
      <c r="AF749" s="202"/>
      <c r="AG749" s="203"/>
      <c r="AH749" s="203"/>
      <c r="AI749" s="203"/>
      <c r="AJ749" s="203"/>
      <c r="AK749" s="203"/>
      <c r="AL749" s="203"/>
      <c r="AM749" s="203"/>
      <c r="AN749" s="203"/>
      <c r="AO749" s="203"/>
      <c r="AP749" s="203"/>
      <c r="AQ749" s="203"/>
      <c r="AR749" s="203"/>
      <c r="AS749" s="203"/>
      <c r="AT749" s="203"/>
      <c r="AU749" s="203"/>
      <c r="AV749" s="203"/>
      <c r="AW749" s="203"/>
      <c r="AX749" s="203"/>
      <c r="AY749" s="203"/>
      <c r="AZ749" s="203"/>
      <c r="BA749" s="203"/>
      <c r="BB749" s="204"/>
      <c r="BC749" s="204"/>
      <c r="BD749" s="204"/>
      <c r="BE749" s="204"/>
      <c r="BF749" s="204"/>
      <c r="BG749" s="204"/>
      <c r="BH749" s="204"/>
      <c r="BI749" s="204"/>
      <c r="BJ749" s="204"/>
      <c r="BK749" s="204"/>
      <c r="BL749" s="204"/>
      <c r="BM749" s="204"/>
      <c r="BN749" s="204"/>
      <c r="BO749" s="204"/>
      <c r="BP749" s="204"/>
      <c r="BQ749" s="204"/>
      <c r="BR749" s="204"/>
      <c r="BS749" s="204"/>
      <c r="BT749" s="204"/>
      <c r="BU749" s="204"/>
      <c r="BV749" s="205"/>
      <c r="BW749" s="205"/>
      <c r="BX749" s="205"/>
      <c r="BY749" s="204"/>
      <c r="BZ749" s="204"/>
      <c r="CA749" s="204"/>
      <c r="CB749" s="205"/>
      <c r="CC749" s="204"/>
      <c r="CD749" s="205"/>
      <c r="CE749" s="204"/>
      <c r="CF749" s="204"/>
      <c r="CG749" s="204"/>
      <c r="CH749" s="206"/>
      <c r="CI749" s="204"/>
      <c r="CJ749" s="204"/>
      <c r="CK749" s="204"/>
      <c r="CL749" s="204"/>
      <c r="CM749" s="204"/>
      <c r="CN749" s="206"/>
      <c r="CO749" s="204"/>
      <c r="CP749" s="204"/>
      <c r="CQ749" s="204"/>
      <c r="CR749" s="207"/>
      <c r="CS749" s="207"/>
      <c r="CT749" s="208"/>
      <c r="CU749" s="209"/>
      <c r="CV749" s="208"/>
      <c r="CW749" s="207"/>
      <c r="CX749" s="207"/>
      <c r="CY749" s="207"/>
    </row>
    <row r="750" spans="3:103">
      <c r="Z750" s="198"/>
      <c r="AA750" s="198"/>
      <c r="AB750" s="199"/>
      <c r="AC750" s="199"/>
      <c r="AD750" s="199"/>
      <c r="AE750" s="202"/>
      <c r="AF750" s="202"/>
      <c r="AG750" s="202"/>
      <c r="AH750" s="203"/>
      <c r="AI750" s="203"/>
      <c r="AJ750" s="203"/>
      <c r="AK750" s="203"/>
      <c r="AL750" s="203"/>
      <c r="AM750" s="203"/>
      <c r="AN750" s="203"/>
      <c r="AO750" s="203"/>
      <c r="AP750" s="203"/>
      <c r="AQ750" s="203"/>
      <c r="AR750" s="203"/>
      <c r="AS750" s="203"/>
      <c r="AT750" s="203"/>
      <c r="AU750" s="203"/>
      <c r="AV750" s="203"/>
      <c r="AW750" s="203"/>
      <c r="AX750" s="203"/>
      <c r="AY750" s="203"/>
      <c r="AZ750" s="203"/>
      <c r="BA750" s="203"/>
      <c r="BB750" s="203"/>
      <c r="BC750" s="204"/>
      <c r="BD750" s="204"/>
      <c r="BE750" s="204"/>
      <c r="BF750" s="204"/>
      <c r="BG750" s="204"/>
      <c r="BH750" s="204"/>
      <c r="BI750" s="204"/>
      <c r="BJ750" s="204"/>
      <c r="BK750" s="204"/>
      <c r="BL750" s="204"/>
      <c r="BM750" s="204"/>
      <c r="BN750" s="204"/>
      <c r="BO750" s="204"/>
      <c r="BP750" s="204"/>
      <c r="BQ750" s="204"/>
      <c r="BR750" s="204"/>
      <c r="BS750" s="204"/>
      <c r="BT750" s="204"/>
      <c r="BU750" s="204"/>
      <c r="BV750" s="205"/>
      <c r="BW750" s="205"/>
      <c r="BX750" s="205"/>
      <c r="BY750" s="204"/>
      <c r="BZ750" s="204"/>
      <c r="CA750" s="204"/>
      <c r="CB750" s="205"/>
      <c r="CC750" s="204"/>
      <c r="CD750" s="205"/>
      <c r="CE750" s="204"/>
      <c r="CF750" s="204"/>
      <c r="CG750" s="204"/>
      <c r="CH750" s="206"/>
      <c r="CI750" s="204"/>
      <c r="CJ750" s="204"/>
      <c r="CK750" s="204"/>
      <c r="CL750" s="204"/>
      <c r="CM750" s="204"/>
      <c r="CN750" s="206"/>
      <c r="CO750" s="204"/>
      <c r="CP750" s="204"/>
      <c r="CQ750" s="204"/>
      <c r="CR750" s="204"/>
      <c r="CS750" s="207"/>
      <c r="CT750" s="208"/>
      <c r="CU750" s="209"/>
      <c r="CV750" s="208"/>
      <c r="CW750" s="207"/>
      <c r="CX750" s="207"/>
      <c r="CY750" s="207"/>
    </row>
    <row r="754" spans="3:103">
      <c r="C754" s="192"/>
      <c r="D754" s="192"/>
      <c r="E754" s="192"/>
      <c r="F754" s="192"/>
      <c r="G754" s="193"/>
      <c r="H754" s="192"/>
      <c r="I754" s="192"/>
      <c r="J754" s="194"/>
      <c r="K754" s="195"/>
      <c r="L754" s="195"/>
      <c r="M754" s="196"/>
      <c r="N754" s="197"/>
      <c r="O754" s="196"/>
      <c r="P754" s="198"/>
      <c r="Q754" s="198"/>
      <c r="R754" s="199"/>
      <c r="S754" s="199"/>
      <c r="T754" s="198"/>
      <c r="U754" s="199"/>
      <c r="V754" s="199"/>
      <c r="W754" s="199"/>
      <c r="X754" s="198"/>
      <c r="Y754" s="200"/>
    </row>
    <row r="755" spans="3:103">
      <c r="D755" s="192"/>
      <c r="E755" s="192"/>
      <c r="F755" s="192"/>
      <c r="H755" s="192"/>
      <c r="I755" s="192"/>
      <c r="J755" s="194"/>
      <c r="K755" s="192"/>
      <c r="L755" s="195"/>
      <c r="M755" s="195"/>
      <c r="N755" s="197"/>
      <c r="O755" s="196"/>
      <c r="P755" s="196"/>
      <c r="Q755" s="198"/>
      <c r="R755" s="199"/>
      <c r="S755" s="199"/>
      <c r="T755" s="198"/>
      <c r="U755" s="199"/>
      <c r="V755" s="199"/>
      <c r="W755" s="199"/>
      <c r="X755" s="198"/>
      <c r="Y755" s="200"/>
      <c r="Z755" s="198"/>
      <c r="AA755" s="198"/>
      <c r="AB755" s="199"/>
      <c r="AC755" s="199"/>
      <c r="AD755" s="201"/>
      <c r="AE755" s="202"/>
      <c r="AF755" s="202"/>
      <c r="AG755" s="203"/>
      <c r="AH755" s="203"/>
      <c r="AI755" s="203"/>
      <c r="AJ755" s="203"/>
      <c r="AK755" s="203"/>
      <c r="AL755" s="203"/>
      <c r="AM755" s="203"/>
      <c r="AN755" s="203"/>
      <c r="AO755" s="203"/>
      <c r="AP755" s="203"/>
      <c r="AQ755" s="203"/>
      <c r="AR755" s="203"/>
      <c r="AS755" s="203"/>
      <c r="AT755" s="203"/>
      <c r="AU755" s="203"/>
      <c r="AV755" s="203"/>
      <c r="AW755" s="203"/>
      <c r="AX755" s="203"/>
      <c r="AY755" s="203"/>
      <c r="AZ755" s="203"/>
      <c r="BA755" s="203"/>
      <c r="BB755" s="204"/>
      <c r="BC755" s="204"/>
      <c r="BD755" s="204"/>
      <c r="BE755" s="204"/>
      <c r="BF755" s="204"/>
      <c r="BG755" s="204"/>
      <c r="BH755" s="204"/>
      <c r="BI755" s="204"/>
      <c r="BJ755" s="204"/>
      <c r="BK755" s="204"/>
      <c r="BL755" s="204"/>
      <c r="BM755" s="204"/>
      <c r="BN755" s="204"/>
      <c r="BO755" s="204"/>
      <c r="BP755" s="204"/>
      <c r="BQ755" s="204"/>
      <c r="BR755" s="204"/>
      <c r="BS755" s="204"/>
      <c r="BT755" s="204"/>
      <c r="BU755" s="204"/>
      <c r="BV755" s="205"/>
      <c r="BW755" s="205"/>
      <c r="BX755" s="205"/>
      <c r="BY755" s="204"/>
      <c r="BZ755" s="204"/>
      <c r="CA755" s="204"/>
      <c r="CB755" s="205"/>
      <c r="CC755" s="204"/>
      <c r="CD755" s="205"/>
      <c r="CE755" s="204"/>
      <c r="CF755" s="204"/>
      <c r="CG755" s="204"/>
      <c r="CH755" s="206"/>
      <c r="CI755" s="204"/>
      <c r="CJ755" s="204"/>
      <c r="CK755" s="204"/>
      <c r="CL755" s="204"/>
      <c r="CM755" s="204"/>
      <c r="CN755" s="206"/>
      <c r="CO755" s="204"/>
      <c r="CP755" s="204"/>
      <c r="CQ755" s="204"/>
      <c r="CR755" s="207"/>
      <c r="CS755" s="207"/>
      <c r="CT755" s="208"/>
      <c r="CU755" s="209"/>
      <c r="CV755" s="208"/>
      <c r="CW755" s="207"/>
      <c r="CX755" s="207"/>
      <c r="CY755" s="207"/>
    </row>
    <row r="756" spans="3:103">
      <c r="Z756" s="198"/>
      <c r="AA756" s="198"/>
      <c r="AB756" s="199"/>
      <c r="AC756" s="199"/>
      <c r="AD756" s="199"/>
      <c r="AE756" s="202"/>
      <c r="AF756" s="202"/>
      <c r="AG756" s="202"/>
      <c r="AH756" s="203"/>
      <c r="AI756" s="203"/>
      <c r="AJ756" s="203"/>
      <c r="AK756" s="203"/>
      <c r="AL756" s="203"/>
      <c r="AM756" s="203"/>
      <c r="AN756" s="203"/>
      <c r="AO756" s="203"/>
      <c r="AP756" s="203"/>
      <c r="AQ756" s="203"/>
      <c r="AR756" s="203"/>
      <c r="AS756" s="203"/>
      <c r="AT756" s="203"/>
      <c r="AU756" s="203"/>
      <c r="AV756" s="203"/>
      <c r="AW756" s="203"/>
      <c r="AX756" s="203"/>
      <c r="AY756" s="203"/>
      <c r="AZ756" s="203"/>
      <c r="BA756" s="203"/>
      <c r="BB756" s="203"/>
      <c r="BC756" s="204"/>
      <c r="BD756" s="204"/>
      <c r="BE756" s="204"/>
      <c r="BF756" s="204"/>
      <c r="BG756" s="204"/>
      <c r="BH756" s="204"/>
      <c r="BI756" s="204"/>
      <c r="BJ756" s="204"/>
      <c r="BK756" s="204"/>
      <c r="BL756" s="204"/>
      <c r="BM756" s="204"/>
      <c r="BN756" s="204"/>
      <c r="BO756" s="204"/>
      <c r="BP756" s="204"/>
      <c r="BQ756" s="204"/>
      <c r="BR756" s="204"/>
      <c r="BS756" s="204"/>
      <c r="BT756" s="204"/>
      <c r="BU756" s="204"/>
      <c r="BV756" s="205"/>
      <c r="BW756" s="205"/>
      <c r="BX756" s="205"/>
      <c r="BY756" s="204"/>
      <c r="BZ756" s="204"/>
      <c r="CA756" s="204"/>
      <c r="CB756" s="205"/>
      <c r="CC756" s="204"/>
      <c r="CD756" s="205"/>
      <c r="CE756" s="204"/>
      <c r="CF756" s="204"/>
      <c r="CG756" s="204"/>
      <c r="CH756" s="206"/>
      <c r="CI756" s="204"/>
      <c r="CJ756" s="204"/>
      <c r="CK756" s="204"/>
      <c r="CL756" s="204"/>
      <c r="CM756" s="204"/>
      <c r="CN756" s="206"/>
      <c r="CO756" s="204"/>
      <c r="CP756" s="204"/>
      <c r="CQ756" s="204"/>
      <c r="CR756" s="204"/>
      <c r="CS756" s="207"/>
      <c r="CT756" s="208"/>
      <c r="CU756" s="209"/>
      <c r="CV756" s="208"/>
      <c r="CW756" s="207"/>
      <c r="CX756" s="207"/>
      <c r="CY756" s="207"/>
    </row>
    <row r="757" spans="3:103">
      <c r="C757" s="192"/>
      <c r="D757" s="192"/>
      <c r="E757" s="192"/>
      <c r="F757" s="192"/>
      <c r="G757" s="193"/>
      <c r="H757" s="192"/>
      <c r="I757" s="192"/>
      <c r="J757" s="194"/>
      <c r="K757" s="195"/>
      <c r="L757" s="195"/>
      <c r="M757" s="196"/>
      <c r="N757" s="197"/>
      <c r="O757" s="196"/>
      <c r="P757" s="198"/>
      <c r="Q757" s="198"/>
      <c r="R757" s="199"/>
      <c r="S757" s="199"/>
      <c r="T757" s="198"/>
      <c r="U757" s="199"/>
      <c r="V757" s="199"/>
      <c r="W757" s="199"/>
      <c r="X757" s="198"/>
      <c r="Y757" s="200"/>
    </row>
    <row r="758" spans="3:103">
      <c r="D758" s="192"/>
      <c r="E758" s="192"/>
      <c r="F758" s="192"/>
      <c r="H758" s="192"/>
      <c r="I758" s="192"/>
      <c r="J758" s="194"/>
      <c r="K758" s="192"/>
      <c r="L758" s="195"/>
      <c r="M758" s="195"/>
      <c r="N758" s="197"/>
      <c r="O758" s="196"/>
      <c r="P758" s="196"/>
      <c r="Q758" s="198"/>
      <c r="R758" s="199"/>
      <c r="S758" s="199"/>
      <c r="T758" s="198"/>
      <c r="U758" s="199"/>
      <c r="V758" s="199"/>
      <c r="W758" s="199"/>
      <c r="X758" s="198"/>
      <c r="Y758" s="200"/>
      <c r="Z758" s="198"/>
      <c r="AA758" s="198"/>
      <c r="AB758" s="199"/>
      <c r="AC758" s="199"/>
      <c r="AD758" s="201"/>
      <c r="AE758" s="202"/>
      <c r="AF758" s="202"/>
      <c r="AG758" s="203"/>
      <c r="AH758" s="203"/>
      <c r="AI758" s="203"/>
      <c r="AJ758" s="203"/>
      <c r="AK758" s="203"/>
      <c r="AL758" s="203"/>
      <c r="AM758" s="203"/>
      <c r="AN758" s="203"/>
      <c r="AO758" s="203"/>
      <c r="AP758" s="203"/>
      <c r="AQ758" s="203"/>
      <c r="AR758" s="203"/>
      <c r="AS758" s="203"/>
      <c r="AT758" s="203"/>
      <c r="AU758" s="203"/>
      <c r="AV758" s="203"/>
      <c r="AW758" s="203"/>
      <c r="AX758" s="203"/>
      <c r="AY758" s="203"/>
      <c r="AZ758" s="203"/>
      <c r="BA758" s="203"/>
      <c r="BB758" s="204"/>
      <c r="BC758" s="204"/>
      <c r="BD758" s="204"/>
      <c r="BE758" s="204"/>
      <c r="BF758" s="204"/>
      <c r="BG758" s="204"/>
      <c r="BH758" s="204"/>
      <c r="BI758" s="204"/>
      <c r="BJ758" s="204"/>
      <c r="BK758" s="204"/>
      <c r="BL758" s="204"/>
      <c r="BM758" s="204"/>
      <c r="BN758" s="204"/>
      <c r="BO758" s="204"/>
      <c r="BP758" s="204"/>
      <c r="BQ758" s="204"/>
      <c r="BR758" s="204"/>
      <c r="BS758" s="204"/>
      <c r="BT758" s="204"/>
      <c r="BU758" s="204"/>
      <c r="BV758" s="205"/>
      <c r="BW758" s="205"/>
      <c r="BX758" s="205"/>
      <c r="BY758" s="204"/>
      <c r="BZ758" s="204"/>
      <c r="CA758" s="204"/>
      <c r="CB758" s="205"/>
      <c r="CC758" s="204"/>
      <c r="CD758" s="205"/>
      <c r="CE758" s="204"/>
      <c r="CF758" s="204"/>
      <c r="CG758" s="204"/>
      <c r="CH758" s="206"/>
      <c r="CI758" s="204"/>
      <c r="CJ758" s="204"/>
      <c r="CK758" s="204"/>
      <c r="CL758" s="204"/>
      <c r="CM758" s="204"/>
      <c r="CN758" s="206"/>
      <c r="CO758" s="204"/>
      <c r="CP758" s="204"/>
      <c r="CQ758" s="204"/>
      <c r="CR758" s="207"/>
      <c r="CS758" s="207"/>
      <c r="CT758" s="208"/>
      <c r="CU758" s="209"/>
      <c r="CV758" s="208"/>
      <c r="CW758" s="207"/>
      <c r="CX758" s="207"/>
      <c r="CY758" s="207"/>
    </row>
    <row r="759" spans="3:103">
      <c r="Z759" s="198"/>
      <c r="AA759" s="198"/>
      <c r="AB759" s="199"/>
      <c r="AC759" s="199"/>
      <c r="AD759" s="199"/>
      <c r="AE759" s="202"/>
      <c r="AF759" s="202"/>
      <c r="AG759" s="202"/>
      <c r="AH759" s="203"/>
      <c r="AI759" s="203"/>
      <c r="AJ759" s="203"/>
      <c r="AK759" s="203"/>
      <c r="AL759" s="203"/>
      <c r="AM759" s="203"/>
      <c r="AN759" s="203"/>
      <c r="AO759" s="203"/>
      <c r="AP759" s="203"/>
      <c r="AQ759" s="203"/>
      <c r="AR759" s="203"/>
      <c r="AS759" s="203"/>
      <c r="AT759" s="203"/>
      <c r="AU759" s="203"/>
      <c r="AV759" s="203"/>
      <c r="AW759" s="203"/>
      <c r="AX759" s="203"/>
      <c r="AY759" s="203"/>
      <c r="AZ759" s="203"/>
      <c r="BA759" s="203"/>
      <c r="BB759" s="203"/>
      <c r="BC759" s="204"/>
      <c r="BD759" s="204"/>
      <c r="BE759" s="204"/>
      <c r="BF759" s="204"/>
      <c r="BG759" s="204"/>
      <c r="BH759" s="204"/>
      <c r="BI759" s="204"/>
      <c r="BJ759" s="204"/>
      <c r="BK759" s="204"/>
      <c r="BL759" s="204"/>
      <c r="BM759" s="204"/>
      <c r="BN759" s="204"/>
      <c r="BO759" s="204"/>
      <c r="BP759" s="204"/>
      <c r="BQ759" s="204"/>
      <c r="BR759" s="204"/>
      <c r="BS759" s="204"/>
      <c r="BT759" s="204"/>
      <c r="BU759" s="204"/>
      <c r="BV759" s="205"/>
      <c r="BW759" s="205"/>
      <c r="BX759" s="205"/>
      <c r="BY759" s="204"/>
      <c r="BZ759" s="204"/>
      <c r="CA759" s="204"/>
      <c r="CB759" s="205"/>
      <c r="CC759" s="204"/>
      <c r="CD759" s="205"/>
      <c r="CE759" s="204"/>
      <c r="CF759" s="204"/>
      <c r="CG759" s="204"/>
      <c r="CH759" s="206"/>
      <c r="CI759" s="204"/>
      <c r="CJ759" s="204"/>
      <c r="CK759" s="204"/>
      <c r="CL759" s="204"/>
      <c r="CM759" s="204"/>
      <c r="CN759" s="206"/>
      <c r="CO759" s="204"/>
      <c r="CP759" s="204"/>
      <c r="CQ759" s="204"/>
      <c r="CR759" s="204"/>
      <c r="CS759" s="207"/>
      <c r="CT759" s="208"/>
      <c r="CU759" s="209"/>
      <c r="CV759" s="208"/>
      <c r="CW759" s="207"/>
      <c r="CX759" s="207"/>
      <c r="CY759" s="207"/>
    </row>
    <row r="763" spans="3:103">
      <c r="C763" s="192"/>
      <c r="D763" s="192"/>
      <c r="E763" s="192"/>
      <c r="F763" s="192"/>
      <c r="G763" s="193"/>
      <c r="H763" s="192"/>
      <c r="I763" s="192"/>
      <c r="J763" s="194"/>
      <c r="K763" s="195"/>
      <c r="L763" s="195"/>
      <c r="M763" s="196"/>
      <c r="N763" s="197"/>
      <c r="O763" s="196"/>
      <c r="P763" s="198"/>
      <c r="Q763" s="198"/>
      <c r="R763" s="199"/>
      <c r="S763" s="199"/>
      <c r="T763" s="198"/>
      <c r="U763" s="199"/>
      <c r="V763" s="199"/>
      <c r="W763" s="199"/>
      <c r="X763" s="198"/>
      <c r="Y763" s="200"/>
    </row>
    <row r="764" spans="3:103">
      <c r="D764" s="192"/>
      <c r="E764" s="192"/>
      <c r="F764" s="192"/>
      <c r="H764" s="192"/>
      <c r="I764" s="192"/>
      <c r="J764" s="194"/>
      <c r="K764" s="192"/>
      <c r="L764" s="195"/>
      <c r="M764" s="195"/>
      <c r="N764" s="197"/>
      <c r="O764" s="196"/>
      <c r="P764" s="196"/>
      <c r="Q764" s="198"/>
      <c r="R764" s="199"/>
      <c r="S764" s="199"/>
      <c r="T764" s="198"/>
      <c r="U764" s="199"/>
      <c r="V764" s="199"/>
      <c r="W764" s="199"/>
      <c r="X764" s="198"/>
      <c r="Y764" s="200"/>
      <c r="Z764" s="198"/>
      <c r="AA764" s="198"/>
      <c r="AB764" s="199"/>
      <c r="AC764" s="199"/>
      <c r="AD764" s="201"/>
      <c r="AE764" s="202"/>
      <c r="AF764" s="202"/>
      <c r="AG764" s="203"/>
      <c r="AH764" s="203"/>
      <c r="AI764" s="203"/>
      <c r="AJ764" s="203"/>
      <c r="AK764" s="203"/>
      <c r="AL764" s="203"/>
      <c r="AM764" s="203"/>
      <c r="AN764" s="203"/>
      <c r="AO764" s="203"/>
      <c r="AP764" s="203"/>
      <c r="AQ764" s="203"/>
      <c r="AR764" s="203"/>
      <c r="AS764" s="203"/>
      <c r="AT764" s="203"/>
      <c r="AU764" s="203"/>
      <c r="AV764" s="203"/>
      <c r="AW764" s="203"/>
      <c r="AX764" s="203"/>
      <c r="AY764" s="203"/>
      <c r="AZ764" s="203"/>
      <c r="BA764" s="203"/>
      <c r="BB764" s="204"/>
      <c r="BC764" s="204"/>
      <c r="BD764" s="204"/>
      <c r="BE764" s="204"/>
      <c r="BF764" s="204"/>
      <c r="BG764" s="204"/>
      <c r="BH764" s="204"/>
      <c r="BI764" s="204"/>
      <c r="BJ764" s="204"/>
      <c r="BK764" s="204"/>
      <c r="BL764" s="204"/>
      <c r="BM764" s="204"/>
      <c r="BN764" s="204"/>
      <c r="BO764" s="204"/>
      <c r="BP764" s="204"/>
      <c r="BQ764" s="204"/>
      <c r="BR764" s="204"/>
      <c r="BS764" s="204"/>
      <c r="BT764" s="204"/>
      <c r="BU764" s="204"/>
      <c r="BV764" s="205"/>
      <c r="BW764" s="205"/>
      <c r="BX764" s="205"/>
      <c r="BY764" s="204"/>
      <c r="BZ764" s="204"/>
      <c r="CA764" s="204"/>
      <c r="CB764" s="205"/>
      <c r="CC764" s="204"/>
      <c r="CD764" s="205"/>
      <c r="CE764" s="204"/>
      <c r="CF764" s="204"/>
      <c r="CG764" s="204"/>
      <c r="CH764" s="206"/>
      <c r="CI764" s="204"/>
      <c r="CJ764" s="204"/>
      <c r="CK764" s="204"/>
      <c r="CL764" s="204"/>
      <c r="CM764" s="204"/>
      <c r="CN764" s="206"/>
      <c r="CO764" s="204"/>
      <c r="CP764" s="204"/>
      <c r="CQ764" s="204"/>
      <c r="CR764" s="207"/>
      <c r="CS764" s="207"/>
      <c r="CT764" s="208"/>
      <c r="CU764" s="209"/>
      <c r="CV764" s="208"/>
      <c r="CW764" s="207"/>
      <c r="CX764" s="207"/>
      <c r="CY764" s="207"/>
    </row>
    <row r="765" spans="3:103">
      <c r="Z765" s="198"/>
      <c r="AA765" s="198"/>
      <c r="AB765" s="199"/>
      <c r="AC765" s="199"/>
      <c r="AD765" s="199"/>
      <c r="AE765" s="202"/>
      <c r="AF765" s="202"/>
      <c r="AG765" s="202"/>
      <c r="AH765" s="203"/>
      <c r="AI765" s="203"/>
      <c r="AJ765" s="203"/>
      <c r="AK765" s="203"/>
      <c r="AL765" s="203"/>
      <c r="AM765" s="203"/>
      <c r="AN765" s="203"/>
      <c r="AO765" s="203"/>
      <c r="AP765" s="203"/>
      <c r="AQ765" s="203"/>
      <c r="AR765" s="203"/>
      <c r="AS765" s="203"/>
      <c r="AT765" s="203"/>
      <c r="AU765" s="203"/>
      <c r="AV765" s="203"/>
      <c r="AW765" s="203"/>
      <c r="AX765" s="203"/>
      <c r="AY765" s="203"/>
      <c r="AZ765" s="203"/>
      <c r="BA765" s="203"/>
      <c r="BB765" s="203"/>
      <c r="BC765" s="204"/>
      <c r="BD765" s="204"/>
      <c r="BE765" s="204"/>
      <c r="BF765" s="204"/>
      <c r="BG765" s="204"/>
      <c r="BH765" s="204"/>
      <c r="BI765" s="204"/>
      <c r="BJ765" s="204"/>
      <c r="BK765" s="204"/>
      <c r="BL765" s="204"/>
      <c r="BM765" s="204"/>
      <c r="BN765" s="204"/>
      <c r="BO765" s="204"/>
      <c r="BP765" s="204"/>
      <c r="BQ765" s="204"/>
      <c r="BR765" s="204"/>
      <c r="BS765" s="204"/>
      <c r="BT765" s="204"/>
      <c r="BU765" s="204"/>
      <c r="BV765" s="205"/>
      <c r="BW765" s="205"/>
      <c r="BX765" s="205"/>
      <c r="BY765" s="204"/>
      <c r="BZ765" s="204"/>
      <c r="CA765" s="204"/>
      <c r="CB765" s="205"/>
      <c r="CC765" s="204"/>
      <c r="CD765" s="205"/>
      <c r="CE765" s="204"/>
      <c r="CF765" s="204"/>
      <c r="CG765" s="204"/>
      <c r="CH765" s="206"/>
      <c r="CI765" s="204"/>
      <c r="CJ765" s="204"/>
      <c r="CK765" s="204"/>
      <c r="CL765" s="204"/>
      <c r="CM765" s="204"/>
      <c r="CN765" s="206"/>
      <c r="CO765" s="204"/>
      <c r="CP765" s="204"/>
      <c r="CQ765" s="204"/>
      <c r="CR765" s="204"/>
      <c r="CS765" s="207"/>
      <c r="CT765" s="208"/>
      <c r="CU765" s="209"/>
      <c r="CV765" s="208"/>
      <c r="CW765" s="207"/>
      <c r="CX765" s="207"/>
      <c r="CY765" s="207"/>
    </row>
    <row r="766" spans="3:103">
      <c r="C766" s="192"/>
      <c r="D766" s="192"/>
      <c r="E766" s="192"/>
      <c r="F766" s="192"/>
      <c r="G766" s="193"/>
      <c r="H766" s="192"/>
      <c r="I766" s="192"/>
      <c r="J766" s="194"/>
      <c r="K766" s="195"/>
      <c r="L766" s="195"/>
      <c r="M766" s="196"/>
      <c r="N766" s="197"/>
      <c r="O766" s="196"/>
      <c r="P766" s="198"/>
      <c r="Q766" s="198"/>
      <c r="R766" s="199"/>
      <c r="S766" s="199"/>
      <c r="T766" s="198"/>
      <c r="U766" s="199"/>
      <c r="V766" s="199"/>
      <c r="W766" s="199"/>
      <c r="X766" s="198"/>
      <c r="Y766" s="200"/>
    </row>
    <row r="767" spans="3:103">
      <c r="D767" s="192"/>
      <c r="E767" s="192"/>
      <c r="F767" s="192"/>
      <c r="H767" s="192"/>
      <c r="I767" s="192"/>
      <c r="J767" s="194"/>
      <c r="K767" s="192"/>
      <c r="L767" s="195"/>
      <c r="M767" s="195"/>
      <c r="N767" s="197"/>
      <c r="O767" s="196"/>
      <c r="P767" s="196"/>
      <c r="Q767" s="198"/>
      <c r="R767" s="199"/>
      <c r="S767" s="199"/>
      <c r="T767" s="198"/>
      <c r="U767" s="199"/>
      <c r="V767" s="199"/>
      <c r="W767" s="199"/>
      <c r="X767" s="198"/>
      <c r="Y767" s="200"/>
      <c r="Z767" s="198"/>
      <c r="AA767" s="198"/>
      <c r="AB767" s="199"/>
      <c r="AC767" s="199"/>
      <c r="AD767" s="201"/>
      <c r="AE767" s="202"/>
      <c r="AF767" s="202"/>
      <c r="AG767" s="203"/>
      <c r="AH767" s="203"/>
      <c r="AI767" s="203"/>
      <c r="AJ767" s="203"/>
      <c r="AK767" s="203"/>
      <c r="AL767" s="203"/>
      <c r="AM767" s="203"/>
      <c r="AN767" s="203"/>
      <c r="AO767" s="203"/>
      <c r="AP767" s="203"/>
      <c r="AQ767" s="203"/>
      <c r="AR767" s="203"/>
      <c r="AS767" s="203"/>
      <c r="AT767" s="203"/>
      <c r="AU767" s="203"/>
      <c r="AV767" s="203"/>
      <c r="AW767" s="203"/>
      <c r="AX767" s="203"/>
      <c r="AY767" s="203"/>
      <c r="AZ767" s="203"/>
      <c r="BA767" s="203"/>
      <c r="BB767" s="204"/>
      <c r="BC767" s="204"/>
      <c r="BD767" s="204"/>
      <c r="BE767" s="204"/>
      <c r="BF767" s="204"/>
      <c r="BG767" s="204"/>
      <c r="BH767" s="204"/>
      <c r="BI767" s="204"/>
      <c r="BJ767" s="204"/>
      <c r="BK767" s="204"/>
      <c r="BL767" s="204"/>
      <c r="BM767" s="204"/>
      <c r="BN767" s="204"/>
      <c r="BO767" s="204"/>
      <c r="BP767" s="204"/>
      <c r="BQ767" s="204"/>
      <c r="BR767" s="204"/>
      <c r="BS767" s="204"/>
      <c r="BT767" s="204"/>
      <c r="BU767" s="204"/>
      <c r="BV767" s="205"/>
      <c r="BW767" s="205"/>
      <c r="BX767" s="205"/>
      <c r="BY767" s="204"/>
      <c r="BZ767" s="204"/>
      <c r="CA767" s="204"/>
      <c r="CB767" s="205"/>
      <c r="CC767" s="204"/>
      <c r="CD767" s="205"/>
      <c r="CE767" s="204"/>
      <c r="CF767" s="204"/>
      <c r="CG767" s="204"/>
      <c r="CH767" s="206"/>
      <c r="CI767" s="204"/>
      <c r="CJ767" s="204"/>
      <c r="CK767" s="204"/>
      <c r="CL767" s="204"/>
      <c r="CM767" s="204"/>
      <c r="CN767" s="206"/>
      <c r="CO767" s="204"/>
      <c r="CP767" s="204"/>
      <c r="CQ767" s="204"/>
      <c r="CR767" s="207"/>
      <c r="CS767" s="207"/>
      <c r="CT767" s="208"/>
      <c r="CU767" s="209"/>
      <c r="CV767" s="208"/>
      <c r="CW767" s="207"/>
      <c r="CX767" s="207"/>
      <c r="CY767" s="207"/>
    </row>
    <row r="768" spans="3:103">
      <c r="Z768" s="198"/>
      <c r="AA768" s="198"/>
      <c r="AB768" s="199"/>
      <c r="AC768" s="199"/>
      <c r="AD768" s="199"/>
      <c r="AE768" s="202"/>
      <c r="AF768" s="202"/>
      <c r="AG768" s="202"/>
      <c r="AH768" s="203"/>
      <c r="AI768" s="203"/>
      <c r="AJ768" s="203"/>
      <c r="AK768" s="203"/>
      <c r="AL768" s="203"/>
      <c r="AM768" s="203"/>
      <c r="AN768" s="203"/>
      <c r="AO768" s="203"/>
      <c r="AP768" s="203"/>
      <c r="AQ768" s="203"/>
      <c r="AR768" s="203"/>
      <c r="AS768" s="203"/>
      <c r="AT768" s="203"/>
      <c r="AU768" s="203"/>
      <c r="AV768" s="203"/>
      <c r="AW768" s="203"/>
      <c r="AX768" s="203"/>
      <c r="AY768" s="203"/>
      <c r="AZ768" s="203"/>
      <c r="BA768" s="203"/>
      <c r="BB768" s="203"/>
      <c r="BC768" s="204"/>
      <c r="BD768" s="204"/>
      <c r="BE768" s="204"/>
      <c r="BF768" s="204"/>
      <c r="BG768" s="204"/>
      <c r="BH768" s="204"/>
      <c r="BI768" s="204"/>
      <c r="BJ768" s="204"/>
      <c r="BK768" s="204"/>
      <c r="BL768" s="204"/>
      <c r="BM768" s="204"/>
      <c r="BN768" s="204"/>
      <c r="BO768" s="204"/>
      <c r="BP768" s="204"/>
      <c r="BQ768" s="204"/>
      <c r="BR768" s="204"/>
      <c r="BS768" s="204"/>
      <c r="BT768" s="204"/>
      <c r="BU768" s="204"/>
      <c r="BV768" s="205"/>
      <c r="BW768" s="205"/>
      <c r="BX768" s="205"/>
      <c r="BY768" s="204"/>
      <c r="BZ768" s="204"/>
      <c r="CA768" s="204"/>
      <c r="CB768" s="205"/>
      <c r="CC768" s="204"/>
      <c r="CD768" s="205"/>
      <c r="CE768" s="204"/>
      <c r="CF768" s="204"/>
      <c r="CG768" s="204"/>
      <c r="CH768" s="206"/>
      <c r="CI768" s="204"/>
      <c r="CJ768" s="204"/>
      <c r="CK768" s="204"/>
      <c r="CL768" s="204"/>
      <c r="CM768" s="204"/>
      <c r="CN768" s="206"/>
      <c r="CO768" s="204"/>
      <c r="CP768" s="204"/>
      <c r="CQ768" s="204"/>
      <c r="CR768" s="204"/>
      <c r="CS768" s="207"/>
      <c r="CT768" s="208"/>
      <c r="CU768" s="209"/>
      <c r="CV768" s="208"/>
      <c r="CW768" s="207"/>
      <c r="CX768" s="207"/>
      <c r="CY768" s="207"/>
    </row>
    <row r="772" spans="3:103">
      <c r="C772" s="192"/>
      <c r="D772" s="192"/>
      <c r="E772" s="192"/>
      <c r="F772" s="192"/>
      <c r="G772" s="193"/>
      <c r="H772" s="192"/>
      <c r="I772" s="192"/>
      <c r="J772" s="194"/>
      <c r="K772" s="195"/>
      <c r="L772" s="195"/>
      <c r="M772" s="196"/>
      <c r="N772" s="197"/>
      <c r="O772" s="196"/>
      <c r="P772" s="198"/>
      <c r="Q772" s="198"/>
      <c r="R772" s="199"/>
      <c r="S772" s="199"/>
      <c r="T772" s="198"/>
      <c r="U772" s="199"/>
      <c r="V772" s="199"/>
      <c r="W772" s="199"/>
      <c r="X772" s="198"/>
      <c r="Y772" s="200"/>
    </row>
    <row r="773" spans="3:103">
      <c r="D773" s="192"/>
      <c r="E773" s="192"/>
      <c r="F773" s="192"/>
      <c r="H773" s="192"/>
      <c r="I773" s="192"/>
      <c r="J773" s="194"/>
      <c r="K773" s="192"/>
      <c r="L773" s="195"/>
      <c r="M773" s="195"/>
      <c r="N773" s="197"/>
      <c r="O773" s="196"/>
      <c r="P773" s="196"/>
      <c r="Q773" s="198"/>
      <c r="R773" s="199"/>
      <c r="S773" s="199"/>
      <c r="T773" s="198"/>
      <c r="U773" s="199"/>
      <c r="V773" s="199"/>
      <c r="W773" s="199"/>
      <c r="X773" s="198"/>
      <c r="Y773" s="200"/>
      <c r="Z773" s="198"/>
      <c r="AA773" s="198"/>
      <c r="AB773" s="199"/>
      <c r="AC773" s="199"/>
      <c r="AD773" s="201"/>
      <c r="AE773" s="202"/>
      <c r="AF773" s="202"/>
      <c r="AG773" s="203"/>
      <c r="AH773" s="203"/>
      <c r="AI773" s="203"/>
      <c r="AJ773" s="203"/>
      <c r="AK773" s="203"/>
      <c r="AL773" s="203"/>
      <c r="AM773" s="203"/>
      <c r="AN773" s="203"/>
      <c r="AO773" s="203"/>
      <c r="AP773" s="203"/>
      <c r="AQ773" s="203"/>
      <c r="AR773" s="203"/>
      <c r="AS773" s="203"/>
      <c r="AT773" s="203"/>
      <c r="AU773" s="203"/>
      <c r="AV773" s="203"/>
      <c r="AW773" s="203"/>
      <c r="AX773" s="203"/>
      <c r="AY773" s="203"/>
      <c r="AZ773" s="203"/>
      <c r="BA773" s="203"/>
      <c r="BB773" s="204"/>
      <c r="BC773" s="204"/>
      <c r="BD773" s="204"/>
      <c r="BE773" s="204"/>
      <c r="BF773" s="204"/>
      <c r="BG773" s="204"/>
      <c r="BH773" s="204"/>
      <c r="BI773" s="204"/>
      <c r="BJ773" s="204"/>
      <c r="BK773" s="204"/>
      <c r="BL773" s="204"/>
      <c r="BM773" s="204"/>
      <c r="BN773" s="204"/>
      <c r="BO773" s="204"/>
      <c r="BP773" s="204"/>
      <c r="BQ773" s="204"/>
      <c r="BR773" s="204"/>
      <c r="BS773" s="204"/>
      <c r="BT773" s="204"/>
      <c r="BU773" s="204"/>
      <c r="BV773" s="205"/>
      <c r="BW773" s="205"/>
      <c r="BX773" s="205"/>
      <c r="BY773" s="204"/>
      <c r="BZ773" s="204"/>
      <c r="CA773" s="204"/>
      <c r="CB773" s="205"/>
      <c r="CC773" s="204"/>
      <c r="CD773" s="205"/>
      <c r="CE773" s="204"/>
      <c r="CF773" s="204"/>
      <c r="CG773" s="204"/>
      <c r="CH773" s="206"/>
      <c r="CI773" s="204"/>
      <c r="CJ773" s="204"/>
      <c r="CK773" s="204"/>
      <c r="CL773" s="204"/>
      <c r="CM773" s="204"/>
      <c r="CN773" s="206"/>
      <c r="CO773" s="204"/>
      <c r="CP773" s="204"/>
      <c r="CQ773" s="204"/>
      <c r="CR773" s="207"/>
      <c r="CS773" s="207"/>
      <c r="CT773" s="208"/>
      <c r="CU773" s="209"/>
      <c r="CV773" s="208"/>
      <c r="CW773" s="207"/>
      <c r="CX773" s="207"/>
      <c r="CY773" s="207"/>
    </row>
    <row r="774" spans="3:103">
      <c r="Z774" s="198"/>
      <c r="AA774" s="198"/>
      <c r="AB774" s="199"/>
      <c r="AC774" s="199"/>
      <c r="AD774" s="199"/>
      <c r="AE774" s="202"/>
      <c r="AF774" s="202"/>
      <c r="AG774" s="202"/>
      <c r="AH774" s="203"/>
      <c r="AI774" s="203"/>
      <c r="AJ774" s="203"/>
      <c r="AK774" s="203"/>
      <c r="AL774" s="203"/>
      <c r="AM774" s="203"/>
      <c r="AN774" s="203"/>
      <c r="AO774" s="203"/>
      <c r="AP774" s="203"/>
      <c r="AQ774" s="203"/>
      <c r="AR774" s="203"/>
      <c r="AS774" s="203"/>
      <c r="AT774" s="203"/>
      <c r="AU774" s="203"/>
      <c r="AV774" s="203"/>
      <c r="AW774" s="203"/>
      <c r="AX774" s="203"/>
      <c r="AY774" s="203"/>
      <c r="AZ774" s="203"/>
      <c r="BA774" s="203"/>
      <c r="BB774" s="203"/>
      <c r="BC774" s="204"/>
      <c r="BD774" s="204"/>
      <c r="BE774" s="204"/>
      <c r="BF774" s="204"/>
      <c r="BG774" s="204"/>
      <c r="BH774" s="204"/>
      <c r="BI774" s="204"/>
      <c r="BJ774" s="204"/>
      <c r="BK774" s="204"/>
      <c r="BL774" s="204"/>
      <c r="BM774" s="204"/>
      <c r="BN774" s="204"/>
      <c r="BO774" s="204"/>
      <c r="BP774" s="204"/>
      <c r="BQ774" s="204"/>
      <c r="BR774" s="204"/>
      <c r="BS774" s="204"/>
      <c r="BT774" s="204"/>
      <c r="BU774" s="204"/>
      <c r="BV774" s="205"/>
      <c r="BW774" s="205"/>
      <c r="BX774" s="205"/>
      <c r="BY774" s="204"/>
      <c r="BZ774" s="204"/>
      <c r="CA774" s="204"/>
      <c r="CB774" s="205"/>
      <c r="CC774" s="204"/>
      <c r="CD774" s="205"/>
      <c r="CE774" s="204"/>
      <c r="CF774" s="204"/>
      <c r="CG774" s="204"/>
      <c r="CH774" s="206"/>
      <c r="CI774" s="204"/>
      <c r="CJ774" s="204"/>
      <c r="CK774" s="204"/>
      <c r="CL774" s="204"/>
      <c r="CM774" s="204"/>
      <c r="CN774" s="206"/>
      <c r="CO774" s="204"/>
      <c r="CP774" s="204"/>
      <c r="CQ774" s="204"/>
      <c r="CR774" s="204"/>
      <c r="CS774" s="207"/>
      <c r="CT774" s="208"/>
      <c r="CU774" s="209"/>
      <c r="CV774" s="208"/>
      <c r="CW774" s="207"/>
      <c r="CX774" s="207"/>
      <c r="CY774" s="207"/>
    </row>
    <row r="775" spans="3:103">
      <c r="C775" s="192"/>
      <c r="D775" s="192"/>
      <c r="E775" s="192"/>
      <c r="F775" s="192"/>
      <c r="G775" s="193"/>
      <c r="H775" s="192"/>
      <c r="I775" s="192"/>
      <c r="J775" s="194"/>
      <c r="K775" s="195"/>
      <c r="L775" s="195"/>
      <c r="M775" s="196"/>
      <c r="N775" s="197"/>
      <c r="O775" s="196"/>
      <c r="P775" s="198"/>
      <c r="Q775" s="198"/>
      <c r="R775" s="199"/>
      <c r="S775" s="199"/>
      <c r="T775" s="198"/>
      <c r="U775" s="199"/>
      <c r="V775" s="199"/>
      <c r="W775" s="199"/>
      <c r="X775" s="198"/>
      <c r="Y775" s="200"/>
    </row>
    <row r="776" spans="3:103">
      <c r="D776" s="192"/>
      <c r="E776" s="192"/>
      <c r="F776" s="192"/>
      <c r="H776" s="192"/>
      <c r="I776" s="192"/>
      <c r="J776" s="194"/>
      <c r="K776" s="192"/>
      <c r="L776" s="195"/>
      <c r="M776" s="195"/>
      <c r="N776" s="197"/>
      <c r="O776" s="196"/>
      <c r="P776" s="196"/>
      <c r="Q776" s="198"/>
      <c r="R776" s="199"/>
      <c r="S776" s="199"/>
      <c r="T776" s="198"/>
      <c r="U776" s="199"/>
      <c r="V776" s="199"/>
      <c r="W776" s="199"/>
      <c r="X776" s="198"/>
      <c r="Y776" s="200"/>
      <c r="Z776" s="198"/>
      <c r="AA776" s="198"/>
      <c r="AB776" s="199"/>
      <c r="AC776" s="199"/>
      <c r="AD776" s="201"/>
      <c r="AE776" s="202"/>
      <c r="AF776" s="202"/>
      <c r="AG776" s="203"/>
      <c r="AH776" s="203"/>
      <c r="AI776" s="203"/>
      <c r="AJ776" s="203"/>
      <c r="AK776" s="203"/>
      <c r="AL776" s="203"/>
      <c r="AM776" s="203"/>
      <c r="AN776" s="203"/>
      <c r="AO776" s="203"/>
      <c r="AP776" s="203"/>
      <c r="AQ776" s="203"/>
      <c r="AR776" s="203"/>
      <c r="AS776" s="203"/>
      <c r="AT776" s="203"/>
      <c r="AU776" s="203"/>
      <c r="AV776" s="203"/>
      <c r="AW776" s="203"/>
      <c r="AX776" s="203"/>
      <c r="AY776" s="203"/>
      <c r="AZ776" s="203"/>
      <c r="BA776" s="203"/>
      <c r="BB776" s="204"/>
      <c r="BC776" s="204"/>
      <c r="BD776" s="204"/>
      <c r="BE776" s="204"/>
      <c r="BF776" s="204"/>
      <c r="BG776" s="204"/>
      <c r="BH776" s="204"/>
      <c r="BI776" s="204"/>
      <c r="BJ776" s="204"/>
      <c r="BK776" s="204"/>
      <c r="BL776" s="204"/>
      <c r="BM776" s="204"/>
      <c r="BN776" s="204"/>
      <c r="BO776" s="204"/>
      <c r="BP776" s="204"/>
      <c r="BQ776" s="204"/>
      <c r="BR776" s="204"/>
      <c r="BS776" s="204"/>
      <c r="BT776" s="204"/>
      <c r="BU776" s="204"/>
      <c r="BV776" s="205"/>
      <c r="BW776" s="205"/>
      <c r="BX776" s="205"/>
      <c r="BY776" s="204"/>
      <c r="BZ776" s="204"/>
      <c r="CA776" s="204"/>
      <c r="CB776" s="205"/>
      <c r="CC776" s="204"/>
      <c r="CD776" s="205"/>
      <c r="CE776" s="204"/>
      <c r="CF776" s="204"/>
      <c r="CG776" s="204"/>
      <c r="CH776" s="206"/>
      <c r="CI776" s="204"/>
      <c r="CJ776" s="204"/>
      <c r="CK776" s="204"/>
      <c r="CL776" s="204"/>
      <c r="CM776" s="204"/>
      <c r="CN776" s="206"/>
      <c r="CO776" s="204"/>
      <c r="CP776" s="204"/>
      <c r="CQ776" s="204"/>
      <c r="CR776" s="207"/>
      <c r="CS776" s="207"/>
      <c r="CT776" s="208"/>
      <c r="CU776" s="209"/>
      <c r="CV776" s="208"/>
      <c r="CW776" s="207"/>
      <c r="CX776" s="207"/>
      <c r="CY776" s="207"/>
    </row>
    <row r="777" spans="3:103">
      <c r="Z777" s="198"/>
      <c r="AA777" s="198"/>
      <c r="AB777" s="199"/>
      <c r="AC777" s="199"/>
      <c r="AD777" s="199"/>
      <c r="AE777" s="202"/>
      <c r="AF777" s="202"/>
      <c r="AG777" s="202"/>
      <c r="AH777" s="203"/>
      <c r="AI777" s="203"/>
      <c r="AJ777" s="203"/>
      <c r="AK777" s="203"/>
      <c r="AL777" s="203"/>
      <c r="AM777" s="203"/>
      <c r="AN777" s="203"/>
      <c r="AO777" s="203"/>
      <c r="AP777" s="203"/>
      <c r="AQ777" s="203"/>
      <c r="AR777" s="203"/>
      <c r="AS777" s="203"/>
      <c r="AT777" s="203"/>
      <c r="AU777" s="203"/>
      <c r="AV777" s="203"/>
      <c r="AW777" s="203"/>
      <c r="AX777" s="203"/>
      <c r="AY777" s="203"/>
      <c r="AZ777" s="203"/>
      <c r="BA777" s="203"/>
      <c r="BB777" s="203"/>
      <c r="BC777" s="204"/>
      <c r="BD777" s="204"/>
      <c r="BE777" s="204"/>
      <c r="BF777" s="204"/>
      <c r="BG777" s="204"/>
      <c r="BH777" s="204"/>
      <c r="BI777" s="204"/>
      <c r="BJ777" s="204"/>
      <c r="BK777" s="204"/>
      <c r="BL777" s="204"/>
      <c r="BM777" s="204"/>
      <c r="BN777" s="204"/>
      <c r="BO777" s="204"/>
      <c r="BP777" s="204"/>
      <c r="BQ777" s="204"/>
      <c r="BR777" s="204"/>
      <c r="BS777" s="204"/>
      <c r="BT777" s="204"/>
      <c r="BU777" s="204"/>
      <c r="BV777" s="205"/>
      <c r="BW777" s="205"/>
      <c r="BX777" s="205"/>
      <c r="BY777" s="204"/>
      <c r="BZ777" s="204"/>
      <c r="CA777" s="204"/>
      <c r="CB777" s="205"/>
      <c r="CC777" s="204"/>
      <c r="CD777" s="205"/>
      <c r="CE777" s="204"/>
      <c r="CF777" s="204"/>
      <c r="CG777" s="204"/>
      <c r="CH777" s="206"/>
      <c r="CI777" s="204"/>
      <c r="CJ777" s="204"/>
      <c r="CK777" s="204"/>
      <c r="CL777" s="204"/>
      <c r="CM777" s="204"/>
      <c r="CN777" s="206"/>
      <c r="CO777" s="204"/>
      <c r="CP777" s="204"/>
      <c r="CQ777" s="204"/>
      <c r="CR777" s="204"/>
      <c r="CS777" s="207"/>
      <c r="CT777" s="208"/>
      <c r="CU777" s="209"/>
      <c r="CV777" s="208"/>
      <c r="CW777" s="207"/>
      <c r="CX777" s="207"/>
      <c r="CY777" s="207"/>
    </row>
    <row r="781" spans="3:103">
      <c r="C781" s="192"/>
      <c r="D781" s="192"/>
      <c r="E781" s="192"/>
      <c r="F781" s="192"/>
      <c r="G781" s="193"/>
      <c r="H781" s="192"/>
      <c r="I781" s="192"/>
      <c r="J781" s="194"/>
      <c r="K781" s="195"/>
      <c r="L781" s="195"/>
      <c r="M781" s="196"/>
      <c r="N781" s="197"/>
      <c r="O781" s="196"/>
      <c r="P781" s="198"/>
      <c r="Q781" s="198"/>
      <c r="R781" s="199"/>
      <c r="S781" s="199"/>
      <c r="T781" s="198"/>
      <c r="U781" s="199"/>
      <c r="V781" s="199"/>
      <c r="W781" s="199"/>
      <c r="X781" s="198"/>
      <c r="Y781" s="200"/>
    </row>
    <row r="782" spans="3:103">
      <c r="D782" s="192"/>
      <c r="E782" s="192"/>
      <c r="F782" s="192"/>
      <c r="H782" s="192"/>
      <c r="I782" s="192"/>
      <c r="J782" s="194"/>
      <c r="K782" s="192"/>
      <c r="L782" s="195"/>
      <c r="M782" s="195"/>
      <c r="N782" s="197"/>
      <c r="O782" s="196"/>
      <c r="P782" s="196"/>
      <c r="Q782" s="198"/>
      <c r="R782" s="199"/>
      <c r="S782" s="199"/>
      <c r="T782" s="198"/>
      <c r="U782" s="199"/>
      <c r="V782" s="199"/>
      <c r="W782" s="199"/>
      <c r="X782" s="198"/>
      <c r="Y782" s="200"/>
      <c r="Z782" s="198"/>
      <c r="AA782" s="198"/>
      <c r="AB782" s="199"/>
      <c r="AC782" s="199"/>
      <c r="AD782" s="201"/>
      <c r="AE782" s="202"/>
      <c r="AF782" s="202"/>
      <c r="AG782" s="203"/>
      <c r="AH782" s="203"/>
      <c r="AI782" s="203"/>
      <c r="AJ782" s="203"/>
      <c r="AK782" s="203"/>
      <c r="AL782" s="203"/>
      <c r="AM782" s="203"/>
      <c r="AN782" s="203"/>
      <c r="AO782" s="203"/>
      <c r="AP782" s="203"/>
      <c r="AQ782" s="203"/>
      <c r="AR782" s="203"/>
      <c r="AS782" s="203"/>
      <c r="AT782" s="203"/>
      <c r="AU782" s="203"/>
      <c r="AV782" s="203"/>
      <c r="AW782" s="203"/>
      <c r="AX782" s="203"/>
      <c r="AY782" s="203"/>
      <c r="AZ782" s="203"/>
      <c r="BA782" s="203"/>
      <c r="BB782" s="204"/>
      <c r="BC782" s="204"/>
      <c r="BD782" s="204"/>
      <c r="BE782" s="204"/>
      <c r="BF782" s="204"/>
      <c r="BG782" s="204"/>
      <c r="BH782" s="204"/>
      <c r="BI782" s="204"/>
      <c r="BJ782" s="204"/>
      <c r="BK782" s="204"/>
      <c r="BL782" s="204"/>
      <c r="BM782" s="204"/>
      <c r="BN782" s="204"/>
      <c r="BO782" s="204"/>
      <c r="BP782" s="204"/>
      <c r="BQ782" s="204"/>
      <c r="BR782" s="204"/>
      <c r="BS782" s="204"/>
      <c r="BT782" s="204"/>
      <c r="BU782" s="204"/>
      <c r="BV782" s="205"/>
      <c r="BW782" s="205"/>
      <c r="BX782" s="205"/>
      <c r="BY782" s="204"/>
      <c r="BZ782" s="204"/>
      <c r="CA782" s="204"/>
      <c r="CB782" s="205"/>
      <c r="CC782" s="204"/>
      <c r="CD782" s="205"/>
      <c r="CE782" s="204"/>
      <c r="CF782" s="204"/>
      <c r="CG782" s="204"/>
      <c r="CH782" s="206"/>
      <c r="CI782" s="204"/>
      <c r="CJ782" s="204"/>
      <c r="CK782" s="204"/>
      <c r="CL782" s="204"/>
      <c r="CM782" s="204"/>
      <c r="CN782" s="206"/>
      <c r="CO782" s="204"/>
      <c r="CP782" s="204"/>
      <c r="CQ782" s="204"/>
      <c r="CR782" s="207"/>
      <c r="CS782" s="207"/>
      <c r="CT782" s="208"/>
      <c r="CU782" s="209"/>
      <c r="CV782" s="208"/>
      <c r="CW782" s="207"/>
      <c r="CX782" s="207"/>
      <c r="CY782" s="207"/>
    </row>
    <row r="783" spans="3:103">
      <c r="Z783" s="198"/>
      <c r="AA783" s="198"/>
      <c r="AB783" s="199"/>
      <c r="AC783" s="199"/>
      <c r="AD783" s="199"/>
      <c r="AE783" s="202"/>
      <c r="AF783" s="202"/>
      <c r="AG783" s="202"/>
      <c r="AH783" s="203"/>
      <c r="AI783" s="203"/>
      <c r="AJ783" s="203"/>
      <c r="AK783" s="203"/>
      <c r="AL783" s="203"/>
      <c r="AM783" s="203"/>
      <c r="AN783" s="203"/>
      <c r="AO783" s="203"/>
      <c r="AP783" s="203"/>
      <c r="AQ783" s="203"/>
      <c r="AR783" s="203"/>
      <c r="AS783" s="203"/>
      <c r="AT783" s="203"/>
      <c r="AU783" s="203"/>
      <c r="AV783" s="203"/>
      <c r="AW783" s="203"/>
      <c r="AX783" s="203"/>
      <c r="AY783" s="203"/>
      <c r="AZ783" s="203"/>
      <c r="BA783" s="203"/>
      <c r="BB783" s="203"/>
      <c r="BC783" s="204"/>
      <c r="BD783" s="204"/>
      <c r="BE783" s="204"/>
      <c r="BF783" s="204"/>
      <c r="BG783" s="204"/>
      <c r="BH783" s="204"/>
      <c r="BI783" s="204"/>
      <c r="BJ783" s="204"/>
      <c r="BK783" s="204"/>
      <c r="BL783" s="204"/>
      <c r="BM783" s="204"/>
      <c r="BN783" s="204"/>
      <c r="BO783" s="204"/>
      <c r="BP783" s="204"/>
      <c r="BQ783" s="204"/>
      <c r="BR783" s="204"/>
      <c r="BS783" s="204"/>
      <c r="BT783" s="204"/>
      <c r="BU783" s="204"/>
      <c r="BV783" s="205"/>
      <c r="BW783" s="205"/>
      <c r="BX783" s="205"/>
      <c r="BY783" s="204"/>
      <c r="BZ783" s="204"/>
      <c r="CA783" s="204"/>
      <c r="CB783" s="205"/>
      <c r="CC783" s="204"/>
      <c r="CD783" s="205"/>
      <c r="CE783" s="204"/>
      <c r="CF783" s="204"/>
      <c r="CG783" s="204"/>
      <c r="CH783" s="206"/>
      <c r="CI783" s="204"/>
      <c r="CJ783" s="204"/>
      <c r="CK783" s="204"/>
      <c r="CL783" s="204"/>
      <c r="CM783" s="204"/>
      <c r="CN783" s="206"/>
      <c r="CO783" s="204"/>
      <c r="CP783" s="204"/>
      <c r="CQ783" s="204"/>
      <c r="CR783" s="204"/>
      <c r="CS783" s="207"/>
      <c r="CT783" s="208"/>
      <c r="CU783" s="209"/>
      <c r="CV783" s="208"/>
      <c r="CW783" s="207"/>
      <c r="CX783" s="207"/>
      <c r="CY783" s="207"/>
    </row>
    <row r="784" spans="3:103">
      <c r="C784" s="192"/>
      <c r="D784" s="192"/>
      <c r="E784" s="192"/>
      <c r="F784" s="192"/>
      <c r="G784" s="193"/>
      <c r="H784" s="192"/>
      <c r="I784" s="192"/>
      <c r="J784" s="194"/>
      <c r="K784" s="195"/>
      <c r="L784" s="195"/>
      <c r="M784" s="196"/>
      <c r="N784" s="197"/>
      <c r="O784" s="196"/>
      <c r="P784" s="198"/>
      <c r="Q784" s="198"/>
      <c r="R784" s="199"/>
      <c r="S784" s="199"/>
      <c r="T784" s="198"/>
      <c r="U784" s="199"/>
      <c r="V784" s="199"/>
      <c r="W784" s="199"/>
      <c r="X784" s="198"/>
      <c r="Y784" s="200"/>
    </row>
    <row r="785" spans="3:103">
      <c r="D785" s="192"/>
      <c r="E785" s="192"/>
      <c r="F785" s="192"/>
      <c r="H785" s="192"/>
      <c r="I785" s="192"/>
      <c r="J785" s="194"/>
      <c r="K785" s="192"/>
      <c r="L785" s="195"/>
      <c r="M785" s="195"/>
      <c r="N785" s="197"/>
      <c r="O785" s="196"/>
      <c r="P785" s="196"/>
      <c r="Q785" s="198"/>
      <c r="R785" s="199"/>
      <c r="S785" s="199"/>
      <c r="T785" s="198"/>
      <c r="U785" s="199"/>
      <c r="V785" s="199"/>
      <c r="W785" s="199"/>
      <c r="X785" s="198"/>
      <c r="Y785" s="200"/>
      <c r="Z785" s="198"/>
      <c r="AA785" s="198"/>
      <c r="AB785" s="199"/>
      <c r="AC785" s="199"/>
      <c r="AD785" s="201"/>
      <c r="AE785" s="202"/>
      <c r="AF785" s="202"/>
      <c r="AG785" s="203"/>
      <c r="AH785" s="203"/>
      <c r="AI785" s="203"/>
      <c r="AJ785" s="203"/>
      <c r="AK785" s="203"/>
      <c r="AL785" s="203"/>
      <c r="AM785" s="203"/>
      <c r="AN785" s="203"/>
      <c r="AO785" s="203"/>
      <c r="AP785" s="203"/>
      <c r="AQ785" s="203"/>
      <c r="AR785" s="203"/>
      <c r="AS785" s="203"/>
      <c r="AT785" s="203"/>
      <c r="AU785" s="203"/>
      <c r="AV785" s="203"/>
      <c r="AW785" s="203"/>
      <c r="AX785" s="203"/>
      <c r="AY785" s="203"/>
      <c r="AZ785" s="203"/>
      <c r="BA785" s="203"/>
      <c r="BB785" s="204"/>
      <c r="BC785" s="204"/>
      <c r="BD785" s="204"/>
      <c r="BE785" s="204"/>
      <c r="BF785" s="204"/>
      <c r="BG785" s="204"/>
      <c r="BH785" s="204"/>
      <c r="BI785" s="204"/>
      <c r="BJ785" s="204"/>
      <c r="BK785" s="204"/>
      <c r="BL785" s="204"/>
      <c r="BM785" s="204"/>
      <c r="BN785" s="204"/>
      <c r="BO785" s="204"/>
      <c r="BP785" s="204"/>
      <c r="BQ785" s="204"/>
      <c r="BR785" s="204"/>
      <c r="BS785" s="204"/>
      <c r="BT785" s="204"/>
      <c r="BU785" s="204"/>
      <c r="BV785" s="205"/>
      <c r="BW785" s="205"/>
      <c r="BX785" s="205"/>
      <c r="BY785" s="204"/>
      <c r="BZ785" s="204"/>
      <c r="CA785" s="204"/>
      <c r="CB785" s="205"/>
      <c r="CC785" s="204"/>
      <c r="CD785" s="205"/>
      <c r="CE785" s="204"/>
      <c r="CF785" s="204"/>
      <c r="CG785" s="204"/>
      <c r="CH785" s="206"/>
      <c r="CI785" s="204"/>
      <c r="CJ785" s="204"/>
      <c r="CK785" s="204"/>
      <c r="CL785" s="204"/>
      <c r="CM785" s="204"/>
      <c r="CN785" s="206"/>
      <c r="CO785" s="204"/>
      <c r="CP785" s="204"/>
      <c r="CQ785" s="204"/>
      <c r="CR785" s="207"/>
      <c r="CS785" s="207"/>
      <c r="CT785" s="208"/>
      <c r="CU785" s="209"/>
      <c r="CV785" s="208"/>
      <c r="CW785" s="207"/>
      <c r="CX785" s="207"/>
      <c r="CY785" s="207"/>
    </row>
    <row r="786" spans="3:103">
      <c r="Z786" s="198"/>
      <c r="AA786" s="198"/>
      <c r="AB786" s="199"/>
      <c r="AC786" s="199"/>
      <c r="AD786" s="199"/>
      <c r="AE786" s="202"/>
      <c r="AF786" s="202"/>
      <c r="AG786" s="202"/>
      <c r="AH786" s="203"/>
      <c r="AI786" s="203"/>
      <c r="AJ786" s="203"/>
      <c r="AK786" s="203"/>
      <c r="AL786" s="203"/>
      <c r="AM786" s="203"/>
      <c r="AN786" s="203"/>
      <c r="AO786" s="203"/>
      <c r="AP786" s="203"/>
      <c r="AQ786" s="203"/>
      <c r="AR786" s="203"/>
      <c r="AS786" s="203"/>
      <c r="AT786" s="203"/>
      <c r="AU786" s="203"/>
      <c r="AV786" s="203"/>
      <c r="AW786" s="203"/>
      <c r="AX786" s="203"/>
      <c r="AY786" s="203"/>
      <c r="AZ786" s="203"/>
      <c r="BA786" s="203"/>
      <c r="BB786" s="203"/>
      <c r="BC786" s="204"/>
      <c r="BD786" s="204"/>
      <c r="BE786" s="204"/>
      <c r="BF786" s="204"/>
      <c r="BG786" s="204"/>
      <c r="BH786" s="204"/>
      <c r="BI786" s="204"/>
      <c r="BJ786" s="204"/>
      <c r="BK786" s="204"/>
      <c r="BL786" s="204"/>
      <c r="BM786" s="204"/>
      <c r="BN786" s="204"/>
      <c r="BO786" s="204"/>
      <c r="BP786" s="204"/>
      <c r="BQ786" s="204"/>
      <c r="BR786" s="204"/>
      <c r="BS786" s="204"/>
      <c r="BT786" s="204"/>
      <c r="BU786" s="204"/>
      <c r="BV786" s="205"/>
      <c r="BW786" s="205"/>
      <c r="BX786" s="205"/>
      <c r="BY786" s="204"/>
      <c r="BZ786" s="204"/>
      <c r="CA786" s="204"/>
      <c r="CB786" s="205"/>
      <c r="CC786" s="204"/>
      <c r="CD786" s="205"/>
      <c r="CE786" s="204"/>
      <c r="CF786" s="204"/>
      <c r="CG786" s="204"/>
      <c r="CH786" s="206"/>
      <c r="CI786" s="204"/>
      <c r="CJ786" s="204"/>
      <c r="CK786" s="204"/>
      <c r="CL786" s="204"/>
      <c r="CM786" s="204"/>
      <c r="CN786" s="206"/>
      <c r="CO786" s="204"/>
      <c r="CP786" s="204"/>
      <c r="CQ786" s="204"/>
      <c r="CR786" s="204"/>
      <c r="CS786" s="207"/>
      <c r="CT786" s="208"/>
      <c r="CU786" s="209"/>
      <c r="CV786" s="208"/>
      <c r="CW786" s="207"/>
      <c r="CX786" s="207"/>
      <c r="CY786" s="207"/>
    </row>
    <row r="790" spans="3:103">
      <c r="C790" s="192"/>
      <c r="D790" s="192"/>
      <c r="E790" s="192"/>
      <c r="F790" s="192"/>
      <c r="G790" s="193"/>
      <c r="H790" s="192"/>
      <c r="I790" s="192"/>
      <c r="J790" s="194"/>
      <c r="K790" s="195"/>
      <c r="L790" s="195"/>
      <c r="M790" s="196"/>
      <c r="N790" s="197"/>
      <c r="O790" s="196"/>
      <c r="P790" s="198"/>
      <c r="Q790" s="198"/>
      <c r="R790" s="199"/>
      <c r="S790" s="199"/>
      <c r="T790" s="198"/>
      <c r="U790" s="199"/>
      <c r="V790" s="199"/>
      <c r="W790" s="199"/>
      <c r="X790" s="198"/>
      <c r="Y790" s="200"/>
    </row>
    <row r="791" spans="3:103">
      <c r="D791" s="192"/>
      <c r="E791" s="192"/>
      <c r="F791" s="192"/>
      <c r="H791" s="192"/>
      <c r="I791" s="192"/>
      <c r="J791" s="194"/>
      <c r="K791" s="192"/>
      <c r="L791" s="195"/>
      <c r="M791" s="195"/>
      <c r="N791" s="197"/>
      <c r="O791" s="196"/>
      <c r="P791" s="196"/>
      <c r="Q791" s="198"/>
      <c r="R791" s="199"/>
      <c r="S791" s="199"/>
      <c r="T791" s="198"/>
      <c r="U791" s="199"/>
      <c r="V791" s="199"/>
      <c r="W791" s="199"/>
      <c r="X791" s="198"/>
      <c r="Y791" s="200"/>
      <c r="Z791" s="198"/>
      <c r="AA791" s="198"/>
      <c r="AB791" s="199"/>
      <c r="AC791" s="199"/>
      <c r="AD791" s="201"/>
      <c r="AE791" s="202"/>
      <c r="AF791" s="202"/>
      <c r="AG791" s="203"/>
      <c r="AH791" s="203"/>
      <c r="AI791" s="203"/>
      <c r="AJ791" s="203"/>
      <c r="AK791" s="203"/>
      <c r="AL791" s="203"/>
      <c r="AM791" s="203"/>
      <c r="AN791" s="203"/>
      <c r="AO791" s="203"/>
      <c r="AP791" s="203"/>
      <c r="AQ791" s="203"/>
      <c r="AR791" s="203"/>
      <c r="AS791" s="203"/>
      <c r="AT791" s="203"/>
      <c r="AU791" s="203"/>
      <c r="AV791" s="203"/>
      <c r="AW791" s="203"/>
      <c r="AX791" s="203"/>
      <c r="AY791" s="203"/>
      <c r="AZ791" s="203"/>
      <c r="BA791" s="203"/>
      <c r="BB791" s="204"/>
      <c r="BC791" s="204"/>
      <c r="BD791" s="204"/>
      <c r="BE791" s="204"/>
      <c r="BF791" s="204"/>
      <c r="BG791" s="204"/>
      <c r="BH791" s="204"/>
      <c r="BI791" s="204"/>
      <c r="BJ791" s="204"/>
      <c r="BK791" s="204"/>
      <c r="BL791" s="204"/>
      <c r="BM791" s="204"/>
      <c r="BN791" s="204"/>
      <c r="BO791" s="204"/>
      <c r="BP791" s="204"/>
      <c r="BQ791" s="204"/>
      <c r="BR791" s="204"/>
      <c r="BS791" s="204"/>
      <c r="BT791" s="204"/>
      <c r="BU791" s="204"/>
      <c r="BV791" s="205"/>
      <c r="BW791" s="205"/>
      <c r="BX791" s="205"/>
      <c r="BY791" s="204"/>
      <c r="BZ791" s="204"/>
      <c r="CA791" s="204"/>
      <c r="CB791" s="205"/>
      <c r="CC791" s="204"/>
      <c r="CD791" s="205"/>
      <c r="CE791" s="204"/>
      <c r="CF791" s="204"/>
      <c r="CG791" s="204"/>
      <c r="CH791" s="206"/>
      <c r="CI791" s="204"/>
      <c r="CJ791" s="204"/>
      <c r="CK791" s="204"/>
      <c r="CL791" s="204"/>
      <c r="CM791" s="204"/>
      <c r="CN791" s="206"/>
      <c r="CO791" s="204"/>
      <c r="CP791" s="204"/>
      <c r="CQ791" s="204"/>
      <c r="CR791" s="207"/>
      <c r="CS791" s="207"/>
      <c r="CT791" s="208"/>
      <c r="CU791" s="209"/>
      <c r="CV791" s="208"/>
      <c r="CW791" s="207"/>
      <c r="CX791" s="207"/>
      <c r="CY791" s="207"/>
    </row>
    <row r="792" spans="3:103">
      <c r="Z792" s="198"/>
      <c r="AA792" s="198"/>
      <c r="AB792" s="199"/>
      <c r="AC792" s="199"/>
      <c r="AD792" s="199"/>
      <c r="AE792" s="202"/>
      <c r="AF792" s="202"/>
      <c r="AG792" s="202"/>
      <c r="AH792" s="203"/>
      <c r="AI792" s="203"/>
      <c r="AJ792" s="203"/>
      <c r="AK792" s="203"/>
      <c r="AL792" s="203"/>
      <c r="AM792" s="203"/>
      <c r="AN792" s="203"/>
      <c r="AO792" s="203"/>
      <c r="AP792" s="203"/>
      <c r="AQ792" s="203"/>
      <c r="AR792" s="203"/>
      <c r="AS792" s="203"/>
      <c r="AT792" s="203"/>
      <c r="AU792" s="203"/>
      <c r="AV792" s="203"/>
      <c r="AW792" s="203"/>
      <c r="AX792" s="203"/>
      <c r="AY792" s="203"/>
      <c r="AZ792" s="203"/>
      <c r="BA792" s="203"/>
      <c r="BB792" s="203"/>
      <c r="BC792" s="204"/>
      <c r="BD792" s="204"/>
      <c r="BE792" s="204"/>
      <c r="BF792" s="204"/>
      <c r="BG792" s="204"/>
      <c r="BH792" s="204"/>
      <c r="BI792" s="204"/>
      <c r="BJ792" s="204"/>
      <c r="BK792" s="204"/>
      <c r="BL792" s="204"/>
      <c r="BM792" s="204"/>
      <c r="BN792" s="204"/>
      <c r="BO792" s="204"/>
      <c r="BP792" s="204"/>
      <c r="BQ792" s="204"/>
      <c r="BR792" s="204"/>
      <c r="BS792" s="204"/>
      <c r="BT792" s="204"/>
      <c r="BU792" s="204"/>
      <c r="BV792" s="205"/>
      <c r="BW792" s="205"/>
      <c r="BX792" s="205"/>
      <c r="BY792" s="204"/>
      <c r="BZ792" s="204"/>
      <c r="CA792" s="204"/>
      <c r="CB792" s="205"/>
      <c r="CC792" s="204"/>
      <c r="CD792" s="205"/>
      <c r="CE792" s="204"/>
      <c r="CF792" s="204"/>
      <c r="CG792" s="204"/>
      <c r="CH792" s="206"/>
      <c r="CI792" s="204"/>
      <c r="CJ792" s="204"/>
      <c r="CK792" s="204"/>
      <c r="CL792" s="204"/>
      <c r="CM792" s="204"/>
      <c r="CN792" s="206"/>
      <c r="CO792" s="204"/>
      <c r="CP792" s="204"/>
      <c r="CQ792" s="204"/>
      <c r="CR792" s="204"/>
      <c r="CS792" s="207"/>
      <c r="CT792" s="208"/>
      <c r="CU792" s="209"/>
      <c r="CV792" s="208"/>
      <c r="CW792" s="207"/>
      <c r="CX792" s="207"/>
      <c r="CY792" s="207"/>
    </row>
    <row r="793" spans="3:103">
      <c r="C793" s="192"/>
      <c r="D793" s="192"/>
      <c r="E793" s="192"/>
      <c r="F793" s="192"/>
      <c r="G793" s="193"/>
      <c r="H793" s="192"/>
      <c r="I793" s="192"/>
      <c r="J793" s="194"/>
      <c r="K793" s="195"/>
      <c r="L793" s="195"/>
      <c r="M793" s="196"/>
      <c r="N793" s="197"/>
      <c r="O793" s="196"/>
      <c r="P793" s="198"/>
      <c r="Q793" s="198"/>
      <c r="R793" s="199"/>
      <c r="S793" s="199"/>
      <c r="T793" s="198"/>
      <c r="U793" s="199"/>
      <c r="V793" s="199"/>
      <c r="W793" s="199"/>
      <c r="X793" s="198"/>
      <c r="Y793" s="200"/>
    </row>
    <row r="794" spans="3:103">
      <c r="D794" s="192"/>
      <c r="E794" s="192"/>
      <c r="F794" s="192"/>
      <c r="H794" s="192"/>
      <c r="I794" s="192"/>
      <c r="J794" s="194"/>
      <c r="K794" s="192"/>
      <c r="L794" s="195"/>
      <c r="M794" s="195"/>
      <c r="N794" s="197"/>
      <c r="O794" s="196"/>
      <c r="P794" s="196"/>
      <c r="Q794" s="198"/>
      <c r="R794" s="199"/>
      <c r="S794" s="199"/>
      <c r="T794" s="198"/>
      <c r="U794" s="199"/>
      <c r="V794" s="199"/>
      <c r="W794" s="199"/>
      <c r="X794" s="198"/>
      <c r="Y794" s="200"/>
      <c r="Z794" s="198"/>
      <c r="AA794" s="198"/>
      <c r="AB794" s="199"/>
      <c r="AC794" s="199"/>
      <c r="AD794" s="201"/>
      <c r="AE794" s="202"/>
      <c r="AF794" s="202"/>
      <c r="AG794" s="203"/>
      <c r="AH794" s="203"/>
      <c r="AI794" s="203"/>
      <c r="AJ794" s="203"/>
      <c r="AK794" s="203"/>
      <c r="AL794" s="203"/>
      <c r="AM794" s="203"/>
      <c r="AN794" s="203"/>
      <c r="AO794" s="203"/>
      <c r="AP794" s="203"/>
      <c r="AQ794" s="203"/>
      <c r="AR794" s="203"/>
      <c r="AS794" s="203"/>
      <c r="AT794" s="203"/>
      <c r="AU794" s="203"/>
      <c r="AV794" s="203"/>
      <c r="AW794" s="203"/>
      <c r="AX794" s="203"/>
      <c r="AY794" s="203"/>
      <c r="AZ794" s="203"/>
      <c r="BA794" s="203"/>
      <c r="BB794" s="204"/>
      <c r="BC794" s="204"/>
      <c r="BD794" s="204"/>
      <c r="BE794" s="204"/>
      <c r="BF794" s="204"/>
      <c r="BG794" s="204"/>
      <c r="BH794" s="204"/>
      <c r="BI794" s="204"/>
      <c r="BJ794" s="204"/>
      <c r="BK794" s="204"/>
      <c r="BL794" s="204"/>
      <c r="BM794" s="204"/>
      <c r="BN794" s="204"/>
      <c r="BO794" s="204"/>
      <c r="BP794" s="204"/>
      <c r="BQ794" s="204"/>
      <c r="BR794" s="204"/>
      <c r="BS794" s="204"/>
      <c r="BT794" s="204"/>
      <c r="BU794" s="204"/>
      <c r="BV794" s="205"/>
      <c r="BW794" s="205"/>
      <c r="BX794" s="205"/>
      <c r="BY794" s="204"/>
      <c r="BZ794" s="204"/>
      <c r="CA794" s="204"/>
      <c r="CB794" s="205"/>
      <c r="CC794" s="204"/>
      <c r="CD794" s="205"/>
      <c r="CE794" s="204"/>
      <c r="CF794" s="204"/>
      <c r="CG794" s="204"/>
      <c r="CH794" s="206"/>
      <c r="CI794" s="204"/>
      <c r="CJ794" s="204"/>
      <c r="CK794" s="204"/>
      <c r="CL794" s="204"/>
      <c r="CM794" s="204"/>
      <c r="CN794" s="206"/>
      <c r="CO794" s="204"/>
      <c r="CP794" s="204"/>
      <c r="CQ794" s="204"/>
      <c r="CR794" s="207"/>
      <c r="CS794" s="207"/>
      <c r="CT794" s="208"/>
      <c r="CU794" s="209"/>
      <c r="CV794" s="208"/>
      <c r="CW794" s="207"/>
      <c r="CX794" s="207"/>
      <c r="CY794" s="207"/>
    </row>
    <row r="795" spans="3:103">
      <c r="Z795" s="198"/>
      <c r="AA795" s="198"/>
      <c r="AB795" s="199"/>
      <c r="AC795" s="199"/>
      <c r="AD795" s="199"/>
      <c r="AE795" s="202"/>
      <c r="AF795" s="202"/>
      <c r="AG795" s="202"/>
      <c r="AH795" s="203"/>
      <c r="AI795" s="203"/>
      <c r="AJ795" s="203"/>
      <c r="AK795" s="203"/>
      <c r="AL795" s="203"/>
      <c r="AM795" s="203"/>
      <c r="AN795" s="203"/>
      <c r="AO795" s="203"/>
      <c r="AP795" s="203"/>
      <c r="AQ795" s="203"/>
      <c r="AR795" s="203"/>
      <c r="AS795" s="203"/>
      <c r="AT795" s="203"/>
      <c r="AU795" s="203"/>
      <c r="AV795" s="203"/>
      <c r="AW795" s="203"/>
      <c r="AX795" s="203"/>
      <c r="AY795" s="203"/>
      <c r="AZ795" s="203"/>
      <c r="BA795" s="203"/>
      <c r="BB795" s="203"/>
      <c r="BC795" s="204"/>
      <c r="BD795" s="204"/>
      <c r="BE795" s="204"/>
      <c r="BF795" s="204"/>
      <c r="BG795" s="204"/>
      <c r="BH795" s="204"/>
      <c r="BI795" s="204"/>
      <c r="BJ795" s="204"/>
      <c r="BK795" s="204"/>
      <c r="BL795" s="204"/>
      <c r="BM795" s="204"/>
      <c r="BN795" s="204"/>
      <c r="BO795" s="204"/>
      <c r="BP795" s="204"/>
      <c r="BQ795" s="204"/>
      <c r="BR795" s="204"/>
      <c r="BS795" s="204"/>
      <c r="BT795" s="204"/>
      <c r="BU795" s="204"/>
      <c r="BV795" s="205"/>
      <c r="BW795" s="205"/>
      <c r="BX795" s="205"/>
      <c r="BY795" s="204"/>
      <c r="BZ795" s="204"/>
      <c r="CA795" s="204"/>
      <c r="CB795" s="205"/>
      <c r="CC795" s="204"/>
      <c r="CD795" s="205"/>
      <c r="CE795" s="204"/>
      <c r="CF795" s="204"/>
      <c r="CG795" s="204"/>
      <c r="CH795" s="206"/>
      <c r="CI795" s="204"/>
      <c r="CJ795" s="204"/>
      <c r="CK795" s="204"/>
      <c r="CL795" s="204"/>
      <c r="CM795" s="204"/>
      <c r="CN795" s="206"/>
      <c r="CO795" s="204"/>
      <c r="CP795" s="204"/>
      <c r="CQ795" s="204"/>
      <c r="CR795" s="204"/>
      <c r="CS795" s="207"/>
      <c r="CT795" s="208"/>
      <c r="CU795" s="209"/>
      <c r="CV795" s="208"/>
      <c r="CW795" s="207"/>
      <c r="CX795" s="207"/>
      <c r="CY795" s="207"/>
    </row>
    <row r="799" spans="3:103">
      <c r="C799" s="192"/>
      <c r="D799" s="192"/>
      <c r="E799" s="192"/>
      <c r="F799" s="192"/>
      <c r="G799" s="193"/>
      <c r="H799" s="192"/>
      <c r="I799" s="192"/>
      <c r="J799" s="194"/>
      <c r="K799" s="195"/>
      <c r="L799" s="195"/>
      <c r="M799" s="196"/>
      <c r="N799" s="197"/>
      <c r="O799" s="196"/>
      <c r="P799" s="198"/>
      <c r="Q799" s="198"/>
      <c r="R799" s="199"/>
      <c r="S799" s="199"/>
      <c r="T799" s="198"/>
      <c r="U799" s="199"/>
      <c r="V799" s="199"/>
      <c r="W799" s="199"/>
      <c r="X799" s="198"/>
      <c r="Y799" s="200"/>
    </row>
    <row r="800" spans="3:103">
      <c r="D800" s="192"/>
      <c r="E800" s="192"/>
      <c r="F800" s="192"/>
      <c r="H800" s="192"/>
      <c r="I800" s="192"/>
      <c r="J800" s="194"/>
      <c r="K800" s="192"/>
      <c r="L800" s="195"/>
      <c r="M800" s="195"/>
      <c r="N800" s="197"/>
      <c r="O800" s="196"/>
      <c r="P800" s="196"/>
      <c r="Q800" s="198"/>
      <c r="R800" s="199"/>
      <c r="S800" s="199"/>
      <c r="T800" s="198"/>
      <c r="U800" s="199"/>
      <c r="V800" s="199"/>
      <c r="W800" s="199"/>
      <c r="X800" s="198"/>
      <c r="Y800" s="200"/>
      <c r="Z800" s="198"/>
      <c r="AA800" s="198"/>
      <c r="AB800" s="199"/>
      <c r="AC800" s="199"/>
      <c r="AD800" s="201"/>
      <c r="AE800" s="202"/>
      <c r="AF800" s="202"/>
      <c r="AG800" s="203"/>
      <c r="AH800" s="203"/>
      <c r="AI800" s="203"/>
      <c r="AJ800" s="203"/>
      <c r="AK800" s="203"/>
      <c r="AL800" s="203"/>
      <c r="AM800" s="203"/>
      <c r="AN800" s="203"/>
      <c r="AO800" s="203"/>
      <c r="AP800" s="203"/>
      <c r="AQ800" s="203"/>
      <c r="AR800" s="203"/>
      <c r="AS800" s="203"/>
      <c r="AT800" s="203"/>
      <c r="AU800" s="203"/>
      <c r="AV800" s="203"/>
      <c r="AW800" s="203"/>
      <c r="AX800" s="203"/>
      <c r="AY800" s="203"/>
      <c r="AZ800" s="203"/>
      <c r="BA800" s="203"/>
      <c r="BB800" s="204"/>
      <c r="BC800" s="204"/>
      <c r="BD800" s="204"/>
      <c r="BE800" s="204"/>
      <c r="BF800" s="204"/>
      <c r="BG800" s="204"/>
      <c r="BH800" s="204"/>
      <c r="BI800" s="204"/>
      <c r="BJ800" s="204"/>
      <c r="BK800" s="204"/>
      <c r="BL800" s="204"/>
      <c r="BM800" s="204"/>
      <c r="BN800" s="204"/>
      <c r="BO800" s="204"/>
      <c r="BP800" s="204"/>
      <c r="BQ800" s="204"/>
      <c r="BR800" s="204"/>
      <c r="BS800" s="204"/>
      <c r="BT800" s="204"/>
      <c r="BU800" s="204"/>
      <c r="BV800" s="205"/>
      <c r="BW800" s="205"/>
      <c r="BX800" s="205"/>
      <c r="BY800" s="204"/>
      <c r="BZ800" s="204"/>
      <c r="CA800" s="204"/>
      <c r="CB800" s="205"/>
      <c r="CC800" s="204"/>
      <c r="CD800" s="205"/>
      <c r="CE800" s="204"/>
      <c r="CF800" s="204"/>
      <c r="CG800" s="204"/>
      <c r="CH800" s="206"/>
      <c r="CI800" s="204"/>
      <c r="CJ800" s="204"/>
      <c r="CK800" s="204"/>
      <c r="CL800" s="204"/>
      <c r="CM800" s="204"/>
      <c r="CN800" s="206"/>
      <c r="CO800" s="204"/>
      <c r="CP800" s="204"/>
      <c r="CQ800" s="204"/>
      <c r="CR800" s="207"/>
      <c r="CS800" s="207"/>
      <c r="CT800" s="208"/>
      <c r="CU800" s="209"/>
      <c r="CV800" s="208"/>
      <c r="CW800" s="207"/>
      <c r="CX800" s="207"/>
      <c r="CY800" s="207"/>
    </row>
    <row r="801" spans="3:103">
      <c r="Z801" s="198"/>
      <c r="AA801" s="198"/>
      <c r="AB801" s="199"/>
      <c r="AC801" s="199"/>
      <c r="AD801" s="199"/>
      <c r="AE801" s="202"/>
      <c r="AF801" s="202"/>
      <c r="AG801" s="202"/>
      <c r="AH801" s="203"/>
      <c r="AI801" s="203"/>
      <c r="AJ801" s="203"/>
      <c r="AK801" s="203"/>
      <c r="AL801" s="203"/>
      <c r="AM801" s="203"/>
      <c r="AN801" s="203"/>
      <c r="AO801" s="203"/>
      <c r="AP801" s="203"/>
      <c r="AQ801" s="203"/>
      <c r="AR801" s="203"/>
      <c r="AS801" s="203"/>
      <c r="AT801" s="203"/>
      <c r="AU801" s="203"/>
      <c r="AV801" s="203"/>
      <c r="AW801" s="203"/>
      <c r="AX801" s="203"/>
      <c r="AY801" s="203"/>
      <c r="AZ801" s="203"/>
      <c r="BA801" s="203"/>
      <c r="BB801" s="203"/>
      <c r="BC801" s="204"/>
      <c r="BD801" s="204"/>
      <c r="BE801" s="204"/>
      <c r="BF801" s="204"/>
      <c r="BG801" s="204"/>
      <c r="BH801" s="204"/>
      <c r="BI801" s="204"/>
      <c r="BJ801" s="204"/>
      <c r="BK801" s="204"/>
      <c r="BL801" s="204"/>
      <c r="BM801" s="204"/>
      <c r="BN801" s="204"/>
      <c r="BO801" s="204"/>
      <c r="BP801" s="204"/>
      <c r="BQ801" s="204"/>
      <c r="BR801" s="204"/>
      <c r="BS801" s="204"/>
      <c r="BT801" s="204"/>
      <c r="BU801" s="204"/>
      <c r="BV801" s="205"/>
      <c r="BW801" s="205"/>
      <c r="BX801" s="205"/>
      <c r="BY801" s="204"/>
      <c r="BZ801" s="204"/>
      <c r="CA801" s="204"/>
      <c r="CB801" s="205"/>
      <c r="CC801" s="204"/>
      <c r="CD801" s="205"/>
      <c r="CE801" s="204"/>
      <c r="CF801" s="204"/>
      <c r="CG801" s="204"/>
      <c r="CH801" s="206"/>
      <c r="CI801" s="204"/>
      <c r="CJ801" s="204"/>
      <c r="CK801" s="204"/>
      <c r="CL801" s="204"/>
      <c r="CM801" s="204"/>
      <c r="CN801" s="206"/>
      <c r="CO801" s="204"/>
      <c r="CP801" s="204"/>
      <c r="CQ801" s="204"/>
      <c r="CR801" s="204"/>
      <c r="CS801" s="207"/>
      <c r="CT801" s="208"/>
      <c r="CU801" s="209"/>
      <c r="CV801" s="208"/>
      <c r="CW801" s="207"/>
      <c r="CX801" s="207"/>
      <c r="CY801" s="207"/>
    </row>
    <row r="802" spans="3:103">
      <c r="C802" s="192"/>
      <c r="D802" s="192"/>
      <c r="E802" s="192"/>
      <c r="F802" s="192"/>
      <c r="G802" s="193"/>
      <c r="H802" s="192"/>
      <c r="I802" s="192"/>
      <c r="J802" s="194"/>
      <c r="K802" s="195"/>
      <c r="L802" s="195"/>
      <c r="M802" s="196"/>
      <c r="N802" s="197"/>
      <c r="O802" s="196"/>
      <c r="P802" s="198"/>
      <c r="Q802" s="198"/>
      <c r="R802" s="199"/>
      <c r="S802" s="199"/>
      <c r="T802" s="198"/>
      <c r="U802" s="199"/>
      <c r="V802" s="199"/>
      <c r="W802" s="199"/>
      <c r="X802" s="198"/>
      <c r="Y802" s="200"/>
    </row>
    <row r="803" spans="3:103">
      <c r="D803" s="192"/>
      <c r="E803" s="192"/>
      <c r="F803" s="192"/>
      <c r="H803" s="192"/>
      <c r="I803" s="192"/>
      <c r="J803" s="194"/>
      <c r="K803" s="192"/>
      <c r="L803" s="195"/>
      <c r="M803" s="195"/>
      <c r="N803" s="197"/>
      <c r="O803" s="196"/>
      <c r="P803" s="196"/>
      <c r="Q803" s="198"/>
      <c r="R803" s="199"/>
      <c r="S803" s="199"/>
      <c r="T803" s="198"/>
      <c r="U803" s="199"/>
      <c r="V803" s="199"/>
      <c r="W803" s="199"/>
      <c r="X803" s="198"/>
      <c r="Y803" s="200"/>
      <c r="Z803" s="198"/>
      <c r="AA803" s="198"/>
      <c r="AB803" s="199"/>
      <c r="AC803" s="199"/>
      <c r="AD803" s="201"/>
      <c r="AE803" s="202"/>
      <c r="AF803" s="202"/>
      <c r="AG803" s="203"/>
      <c r="AH803" s="203"/>
      <c r="AI803" s="203"/>
      <c r="AJ803" s="203"/>
      <c r="AK803" s="203"/>
      <c r="AL803" s="203"/>
      <c r="AM803" s="203"/>
      <c r="AN803" s="203"/>
      <c r="AO803" s="203"/>
      <c r="AP803" s="203"/>
      <c r="AQ803" s="203"/>
      <c r="AR803" s="203"/>
      <c r="AS803" s="203"/>
      <c r="AT803" s="203"/>
      <c r="AU803" s="203"/>
      <c r="AV803" s="203"/>
      <c r="AW803" s="203"/>
      <c r="AX803" s="203"/>
      <c r="AY803" s="203"/>
      <c r="AZ803" s="203"/>
      <c r="BA803" s="203"/>
      <c r="BB803" s="204"/>
      <c r="BC803" s="204"/>
      <c r="BD803" s="204"/>
      <c r="BE803" s="204"/>
      <c r="BF803" s="204"/>
      <c r="BG803" s="204"/>
      <c r="BH803" s="204"/>
      <c r="BI803" s="204"/>
      <c r="BJ803" s="204"/>
      <c r="BK803" s="204"/>
      <c r="BL803" s="204"/>
      <c r="BM803" s="204"/>
      <c r="BN803" s="204"/>
      <c r="BO803" s="204"/>
      <c r="BP803" s="204"/>
      <c r="BQ803" s="204"/>
      <c r="BR803" s="204"/>
      <c r="BS803" s="204"/>
      <c r="BT803" s="204"/>
      <c r="BU803" s="204"/>
      <c r="BV803" s="205"/>
      <c r="BW803" s="205"/>
      <c r="BX803" s="205"/>
      <c r="BY803" s="204"/>
      <c r="BZ803" s="204"/>
      <c r="CA803" s="204"/>
      <c r="CB803" s="205"/>
      <c r="CC803" s="204"/>
      <c r="CD803" s="205"/>
      <c r="CE803" s="204"/>
      <c r="CF803" s="204"/>
      <c r="CG803" s="204"/>
      <c r="CH803" s="206"/>
      <c r="CI803" s="204"/>
      <c r="CJ803" s="204"/>
      <c r="CK803" s="204"/>
      <c r="CL803" s="204"/>
      <c r="CM803" s="204"/>
      <c r="CN803" s="206"/>
      <c r="CO803" s="204"/>
      <c r="CP803" s="204"/>
      <c r="CQ803" s="204"/>
      <c r="CR803" s="207"/>
      <c r="CS803" s="207"/>
      <c r="CT803" s="208"/>
      <c r="CU803" s="209"/>
      <c r="CV803" s="208"/>
      <c r="CW803" s="207"/>
      <c r="CX803" s="207"/>
      <c r="CY803" s="207"/>
    </row>
    <row r="804" spans="3:103">
      <c r="Z804" s="198"/>
      <c r="AA804" s="198"/>
      <c r="AB804" s="199"/>
      <c r="AC804" s="199"/>
      <c r="AD804" s="199"/>
      <c r="AE804" s="202"/>
      <c r="AF804" s="202"/>
      <c r="AG804" s="202"/>
      <c r="AH804" s="203"/>
      <c r="AI804" s="203"/>
      <c r="AJ804" s="203"/>
      <c r="AK804" s="203"/>
      <c r="AL804" s="203"/>
      <c r="AM804" s="203"/>
      <c r="AN804" s="203"/>
      <c r="AO804" s="203"/>
      <c r="AP804" s="203"/>
      <c r="AQ804" s="203"/>
      <c r="AR804" s="203"/>
      <c r="AS804" s="203"/>
      <c r="AT804" s="203"/>
      <c r="AU804" s="203"/>
      <c r="AV804" s="203"/>
      <c r="AW804" s="203"/>
      <c r="AX804" s="203"/>
      <c r="AY804" s="203"/>
      <c r="AZ804" s="203"/>
      <c r="BA804" s="203"/>
      <c r="BB804" s="203"/>
      <c r="BC804" s="204"/>
      <c r="BD804" s="204"/>
      <c r="BE804" s="204"/>
      <c r="BF804" s="204"/>
      <c r="BG804" s="204"/>
      <c r="BH804" s="204"/>
      <c r="BI804" s="204"/>
      <c r="BJ804" s="204"/>
      <c r="BK804" s="204"/>
      <c r="BL804" s="204"/>
      <c r="BM804" s="204"/>
      <c r="BN804" s="204"/>
      <c r="BO804" s="204"/>
      <c r="BP804" s="204"/>
      <c r="BQ804" s="204"/>
      <c r="BR804" s="204"/>
      <c r="BS804" s="204"/>
      <c r="BT804" s="204"/>
      <c r="BU804" s="204"/>
      <c r="BV804" s="205"/>
      <c r="BW804" s="205"/>
      <c r="BX804" s="205"/>
      <c r="BY804" s="204"/>
      <c r="BZ804" s="204"/>
      <c r="CA804" s="204"/>
      <c r="CB804" s="205"/>
      <c r="CC804" s="204"/>
      <c r="CD804" s="205"/>
      <c r="CE804" s="204"/>
      <c r="CF804" s="204"/>
      <c r="CG804" s="204"/>
      <c r="CH804" s="206"/>
      <c r="CI804" s="204"/>
      <c r="CJ804" s="204"/>
      <c r="CK804" s="204"/>
      <c r="CL804" s="204"/>
      <c r="CM804" s="204"/>
      <c r="CN804" s="206"/>
      <c r="CO804" s="204"/>
      <c r="CP804" s="204"/>
      <c r="CQ804" s="204"/>
      <c r="CR804" s="204"/>
      <c r="CS804" s="207"/>
      <c r="CT804" s="208"/>
      <c r="CU804" s="209"/>
      <c r="CV804" s="208"/>
      <c r="CW804" s="207"/>
      <c r="CX804" s="207"/>
      <c r="CY804" s="207"/>
    </row>
    <row r="808" spans="3:103">
      <c r="C808" s="192"/>
      <c r="D808" s="192"/>
      <c r="E808" s="192"/>
      <c r="F808" s="192"/>
      <c r="G808" s="193"/>
      <c r="H808" s="192"/>
      <c r="I808" s="192"/>
      <c r="J808" s="194"/>
      <c r="K808" s="195"/>
      <c r="L808" s="195"/>
      <c r="M808" s="196"/>
      <c r="N808" s="197"/>
      <c r="O808" s="196"/>
      <c r="P808" s="198"/>
      <c r="Q808" s="198"/>
      <c r="R808" s="199"/>
      <c r="S808" s="199"/>
      <c r="T808" s="198"/>
      <c r="U808" s="199"/>
      <c r="V808" s="199"/>
      <c r="W808" s="199"/>
      <c r="X808" s="198"/>
      <c r="Y808" s="200"/>
    </row>
    <row r="809" spans="3:103">
      <c r="D809" s="192"/>
      <c r="E809" s="192"/>
      <c r="F809" s="192"/>
      <c r="H809" s="192"/>
      <c r="I809" s="192"/>
      <c r="J809" s="194"/>
      <c r="K809" s="192"/>
      <c r="L809" s="195"/>
      <c r="M809" s="195"/>
      <c r="N809" s="197"/>
      <c r="O809" s="196"/>
      <c r="P809" s="196"/>
      <c r="Q809" s="198"/>
      <c r="R809" s="199"/>
      <c r="S809" s="199"/>
      <c r="T809" s="198"/>
      <c r="U809" s="199"/>
      <c r="V809" s="199"/>
      <c r="W809" s="199"/>
      <c r="X809" s="198"/>
      <c r="Y809" s="200"/>
      <c r="Z809" s="198"/>
      <c r="AA809" s="198"/>
      <c r="AB809" s="199"/>
      <c r="AC809" s="199"/>
      <c r="AD809" s="201"/>
      <c r="AE809" s="202"/>
      <c r="AF809" s="202"/>
      <c r="AG809" s="203"/>
      <c r="AH809" s="203"/>
      <c r="AI809" s="203"/>
      <c r="AJ809" s="203"/>
      <c r="AK809" s="203"/>
      <c r="AL809" s="203"/>
      <c r="AM809" s="203"/>
      <c r="AN809" s="203"/>
      <c r="AO809" s="203"/>
      <c r="AP809" s="203"/>
      <c r="AQ809" s="203"/>
      <c r="AR809" s="203"/>
      <c r="AS809" s="203"/>
      <c r="AT809" s="203"/>
      <c r="AU809" s="203"/>
      <c r="AV809" s="203"/>
      <c r="AW809" s="203"/>
      <c r="AX809" s="203"/>
      <c r="AY809" s="203"/>
      <c r="AZ809" s="203"/>
      <c r="BA809" s="203"/>
      <c r="BB809" s="204"/>
      <c r="BC809" s="204"/>
      <c r="BD809" s="204"/>
      <c r="BE809" s="204"/>
      <c r="BF809" s="204"/>
      <c r="BG809" s="204"/>
      <c r="BH809" s="204"/>
      <c r="BI809" s="204"/>
      <c r="BJ809" s="204"/>
      <c r="BK809" s="204"/>
      <c r="BL809" s="204"/>
      <c r="BM809" s="204"/>
      <c r="BN809" s="204"/>
      <c r="BO809" s="204"/>
      <c r="BP809" s="204"/>
      <c r="BQ809" s="204"/>
      <c r="BR809" s="204"/>
      <c r="BS809" s="204"/>
      <c r="BT809" s="204"/>
      <c r="BU809" s="204"/>
      <c r="BV809" s="205"/>
      <c r="BW809" s="205"/>
      <c r="BX809" s="205"/>
      <c r="BY809" s="204"/>
      <c r="BZ809" s="204"/>
      <c r="CA809" s="204"/>
      <c r="CB809" s="205"/>
      <c r="CC809" s="204"/>
      <c r="CD809" s="205"/>
      <c r="CE809" s="204"/>
      <c r="CF809" s="204"/>
      <c r="CG809" s="204"/>
      <c r="CH809" s="206"/>
      <c r="CI809" s="204"/>
      <c r="CJ809" s="204"/>
      <c r="CK809" s="204"/>
      <c r="CL809" s="204"/>
      <c r="CM809" s="204"/>
      <c r="CN809" s="206"/>
      <c r="CO809" s="204"/>
      <c r="CP809" s="204"/>
      <c r="CQ809" s="204"/>
      <c r="CR809" s="207"/>
      <c r="CS809" s="207"/>
      <c r="CT809" s="208"/>
      <c r="CU809" s="209"/>
      <c r="CV809" s="208"/>
      <c r="CW809" s="207"/>
      <c r="CX809" s="207"/>
      <c r="CY809" s="207"/>
    </row>
    <row r="810" spans="3:103">
      <c r="Z810" s="198"/>
      <c r="AA810" s="198"/>
      <c r="AB810" s="199"/>
      <c r="AC810" s="199"/>
      <c r="AD810" s="199"/>
      <c r="AE810" s="202"/>
      <c r="AF810" s="202"/>
      <c r="AG810" s="202"/>
      <c r="AH810" s="203"/>
      <c r="AI810" s="203"/>
      <c r="AJ810" s="203"/>
      <c r="AK810" s="203"/>
      <c r="AL810" s="203"/>
      <c r="AM810" s="203"/>
      <c r="AN810" s="203"/>
      <c r="AO810" s="203"/>
      <c r="AP810" s="203"/>
      <c r="AQ810" s="203"/>
      <c r="AR810" s="203"/>
      <c r="AS810" s="203"/>
      <c r="AT810" s="203"/>
      <c r="AU810" s="203"/>
      <c r="AV810" s="203"/>
      <c r="AW810" s="203"/>
      <c r="AX810" s="203"/>
      <c r="AY810" s="203"/>
      <c r="AZ810" s="203"/>
      <c r="BA810" s="203"/>
      <c r="BB810" s="203"/>
      <c r="BC810" s="204"/>
      <c r="BD810" s="204"/>
      <c r="BE810" s="204"/>
      <c r="BF810" s="204"/>
      <c r="BG810" s="204"/>
      <c r="BH810" s="204"/>
      <c r="BI810" s="204"/>
      <c r="BJ810" s="204"/>
      <c r="BK810" s="204"/>
      <c r="BL810" s="204"/>
      <c r="BM810" s="204"/>
      <c r="BN810" s="204"/>
      <c r="BO810" s="204"/>
      <c r="BP810" s="204"/>
      <c r="BQ810" s="204"/>
      <c r="BR810" s="204"/>
      <c r="BS810" s="204"/>
      <c r="BT810" s="204"/>
      <c r="BU810" s="204"/>
      <c r="BV810" s="205"/>
      <c r="BW810" s="205"/>
      <c r="BX810" s="205"/>
      <c r="BY810" s="204"/>
      <c r="BZ810" s="204"/>
      <c r="CA810" s="204"/>
      <c r="CB810" s="205"/>
      <c r="CC810" s="204"/>
      <c r="CD810" s="205"/>
      <c r="CE810" s="204"/>
      <c r="CF810" s="204"/>
      <c r="CG810" s="204"/>
      <c r="CH810" s="206"/>
      <c r="CI810" s="204"/>
      <c r="CJ810" s="204"/>
      <c r="CK810" s="204"/>
      <c r="CL810" s="204"/>
      <c r="CM810" s="204"/>
      <c r="CN810" s="206"/>
      <c r="CO810" s="204"/>
      <c r="CP810" s="204"/>
      <c r="CQ810" s="204"/>
      <c r="CR810" s="204"/>
      <c r="CS810" s="207"/>
      <c r="CT810" s="208"/>
      <c r="CU810" s="209"/>
      <c r="CV810" s="208"/>
      <c r="CW810" s="207"/>
      <c r="CX810" s="207"/>
      <c r="CY810" s="207"/>
    </row>
    <row r="811" spans="3:103">
      <c r="C811" s="192"/>
      <c r="D811" s="192"/>
      <c r="E811" s="192"/>
      <c r="F811" s="192"/>
      <c r="G811" s="193"/>
      <c r="H811" s="192"/>
      <c r="I811" s="192"/>
      <c r="J811" s="194"/>
      <c r="K811" s="195"/>
      <c r="L811" s="195"/>
      <c r="M811" s="196"/>
      <c r="N811" s="197"/>
      <c r="O811" s="196"/>
      <c r="P811" s="198"/>
      <c r="Q811" s="198"/>
      <c r="R811" s="199"/>
      <c r="S811" s="199"/>
      <c r="T811" s="198"/>
      <c r="U811" s="199"/>
      <c r="V811" s="199"/>
      <c r="W811" s="199"/>
      <c r="X811" s="198"/>
      <c r="Y811" s="200"/>
    </row>
    <row r="812" spans="3:103">
      <c r="D812" s="192"/>
      <c r="E812" s="192"/>
      <c r="F812" s="192"/>
      <c r="H812" s="192"/>
      <c r="I812" s="192"/>
      <c r="J812" s="194"/>
      <c r="K812" s="192"/>
      <c r="L812" s="195"/>
      <c r="M812" s="195"/>
      <c r="N812" s="197"/>
      <c r="O812" s="196"/>
      <c r="P812" s="196"/>
      <c r="Q812" s="198"/>
      <c r="R812" s="199"/>
      <c r="S812" s="199"/>
      <c r="T812" s="198"/>
      <c r="U812" s="199"/>
      <c r="V812" s="199"/>
      <c r="W812" s="199"/>
      <c r="X812" s="198"/>
      <c r="Y812" s="200"/>
      <c r="Z812" s="198"/>
      <c r="AA812" s="198"/>
      <c r="AB812" s="199"/>
      <c r="AC812" s="199"/>
      <c r="AD812" s="201"/>
      <c r="AE812" s="202"/>
      <c r="AF812" s="202"/>
      <c r="AG812" s="203"/>
      <c r="AH812" s="203"/>
      <c r="AI812" s="203"/>
      <c r="AJ812" s="203"/>
      <c r="AK812" s="203"/>
      <c r="AL812" s="203"/>
      <c r="AM812" s="203"/>
      <c r="AN812" s="203"/>
      <c r="AO812" s="203"/>
      <c r="AP812" s="203"/>
      <c r="AQ812" s="203"/>
      <c r="AR812" s="203"/>
      <c r="AS812" s="203"/>
      <c r="AT812" s="203"/>
      <c r="AU812" s="203"/>
      <c r="AV812" s="203"/>
      <c r="AW812" s="203"/>
      <c r="AX812" s="203"/>
      <c r="AY812" s="203"/>
      <c r="AZ812" s="203"/>
      <c r="BA812" s="203"/>
      <c r="BB812" s="204"/>
      <c r="BC812" s="204"/>
      <c r="BD812" s="204"/>
      <c r="BE812" s="204"/>
      <c r="BF812" s="204"/>
      <c r="BG812" s="204"/>
      <c r="BH812" s="204"/>
      <c r="BI812" s="204"/>
      <c r="BJ812" s="204"/>
      <c r="BK812" s="204"/>
      <c r="BL812" s="204"/>
      <c r="BM812" s="204"/>
      <c r="BN812" s="204"/>
      <c r="BO812" s="204"/>
      <c r="BP812" s="204"/>
      <c r="BQ812" s="204"/>
      <c r="BR812" s="204"/>
      <c r="BS812" s="204"/>
      <c r="BT812" s="204"/>
      <c r="BU812" s="204"/>
      <c r="BV812" s="205"/>
      <c r="BW812" s="205"/>
      <c r="BX812" s="205"/>
      <c r="BY812" s="204"/>
      <c r="BZ812" s="204"/>
      <c r="CA812" s="204"/>
      <c r="CB812" s="205"/>
      <c r="CC812" s="204"/>
      <c r="CD812" s="205"/>
      <c r="CE812" s="204"/>
      <c r="CF812" s="204"/>
      <c r="CG812" s="204"/>
      <c r="CH812" s="206"/>
      <c r="CI812" s="204"/>
      <c r="CJ812" s="204"/>
      <c r="CK812" s="204"/>
      <c r="CL812" s="204"/>
      <c r="CM812" s="204"/>
      <c r="CN812" s="206"/>
      <c r="CO812" s="204"/>
      <c r="CP812" s="204"/>
      <c r="CQ812" s="204"/>
      <c r="CR812" s="207"/>
      <c r="CS812" s="207"/>
      <c r="CT812" s="208"/>
      <c r="CU812" s="209"/>
      <c r="CV812" s="208"/>
      <c r="CW812" s="207"/>
      <c r="CX812" s="207"/>
      <c r="CY812" s="207"/>
    </row>
    <row r="813" spans="3:103">
      <c r="Z813" s="198"/>
      <c r="AA813" s="198"/>
      <c r="AB813" s="199"/>
      <c r="AC813" s="199"/>
      <c r="AD813" s="199"/>
      <c r="AE813" s="202"/>
      <c r="AF813" s="202"/>
      <c r="AG813" s="202"/>
      <c r="AH813" s="203"/>
      <c r="AI813" s="203"/>
      <c r="AJ813" s="203"/>
      <c r="AK813" s="203"/>
      <c r="AL813" s="203"/>
      <c r="AM813" s="203"/>
      <c r="AN813" s="203"/>
      <c r="AO813" s="203"/>
      <c r="AP813" s="203"/>
      <c r="AQ813" s="203"/>
      <c r="AR813" s="203"/>
      <c r="AS813" s="203"/>
      <c r="AT813" s="203"/>
      <c r="AU813" s="203"/>
      <c r="AV813" s="203"/>
      <c r="AW813" s="203"/>
      <c r="AX813" s="203"/>
      <c r="AY813" s="203"/>
      <c r="AZ813" s="203"/>
      <c r="BA813" s="203"/>
      <c r="BB813" s="203"/>
      <c r="BC813" s="204"/>
      <c r="BD813" s="204"/>
      <c r="BE813" s="204"/>
      <c r="BF813" s="204"/>
      <c r="BG813" s="204"/>
      <c r="BH813" s="204"/>
      <c r="BI813" s="204"/>
      <c r="BJ813" s="204"/>
      <c r="BK813" s="204"/>
      <c r="BL813" s="204"/>
      <c r="BM813" s="204"/>
      <c r="BN813" s="204"/>
      <c r="BO813" s="204"/>
      <c r="BP813" s="204"/>
      <c r="BQ813" s="204"/>
      <c r="BR813" s="204"/>
      <c r="BS813" s="204"/>
      <c r="BT813" s="204"/>
      <c r="BU813" s="204"/>
      <c r="BV813" s="205"/>
      <c r="BW813" s="205"/>
      <c r="BX813" s="205"/>
      <c r="BY813" s="204"/>
      <c r="BZ813" s="204"/>
      <c r="CA813" s="204"/>
      <c r="CB813" s="205"/>
      <c r="CC813" s="204"/>
      <c r="CD813" s="205"/>
      <c r="CE813" s="204"/>
      <c r="CF813" s="204"/>
      <c r="CG813" s="204"/>
      <c r="CH813" s="206"/>
      <c r="CI813" s="204"/>
      <c r="CJ813" s="204"/>
      <c r="CK813" s="204"/>
      <c r="CL813" s="204"/>
      <c r="CM813" s="204"/>
      <c r="CN813" s="206"/>
      <c r="CO813" s="204"/>
      <c r="CP813" s="204"/>
      <c r="CQ813" s="204"/>
      <c r="CR813" s="204"/>
      <c r="CS813" s="207"/>
      <c r="CT813" s="208"/>
      <c r="CU813" s="209"/>
      <c r="CV813" s="208"/>
      <c r="CW813" s="207"/>
      <c r="CX813" s="207"/>
      <c r="CY813" s="207"/>
    </row>
    <row r="817" spans="3:103">
      <c r="C817" s="192"/>
      <c r="D817" s="192"/>
      <c r="E817" s="192"/>
      <c r="F817" s="192"/>
      <c r="G817" s="193"/>
      <c r="H817" s="192"/>
      <c r="I817" s="192"/>
      <c r="J817" s="194"/>
      <c r="K817" s="195"/>
      <c r="L817" s="195"/>
      <c r="M817" s="196"/>
      <c r="N817" s="197"/>
      <c r="O817" s="196"/>
      <c r="P817" s="198"/>
      <c r="Q817" s="198"/>
      <c r="R817" s="199"/>
      <c r="S817" s="199"/>
      <c r="T817" s="198"/>
      <c r="U817" s="199"/>
      <c r="V817" s="199"/>
      <c r="W817" s="199"/>
      <c r="X817" s="198"/>
      <c r="Y817" s="200"/>
    </row>
    <row r="818" spans="3:103">
      <c r="D818" s="192"/>
      <c r="E818" s="192"/>
      <c r="F818" s="192"/>
      <c r="H818" s="192"/>
      <c r="I818" s="192"/>
      <c r="J818" s="194"/>
      <c r="K818" s="192"/>
      <c r="L818" s="195"/>
      <c r="M818" s="195"/>
      <c r="N818" s="197"/>
      <c r="O818" s="196"/>
      <c r="P818" s="196"/>
      <c r="Q818" s="198"/>
      <c r="R818" s="199"/>
      <c r="S818" s="199"/>
      <c r="T818" s="198"/>
      <c r="U818" s="199"/>
      <c r="V818" s="199"/>
      <c r="W818" s="199"/>
      <c r="X818" s="198"/>
      <c r="Y818" s="200"/>
      <c r="Z818" s="198"/>
      <c r="AA818" s="198"/>
      <c r="AB818" s="199"/>
      <c r="AC818" s="199"/>
      <c r="AD818" s="201"/>
      <c r="AE818" s="202"/>
      <c r="AF818" s="202"/>
      <c r="AG818" s="203"/>
      <c r="AH818" s="203"/>
      <c r="AI818" s="203"/>
      <c r="AJ818" s="203"/>
      <c r="AK818" s="203"/>
      <c r="AL818" s="203"/>
      <c r="AM818" s="203"/>
      <c r="AN818" s="203"/>
      <c r="AO818" s="203"/>
      <c r="AP818" s="203"/>
      <c r="AQ818" s="203"/>
      <c r="AR818" s="203"/>
      <c r="AS818" s="203"/>
      <c r="AT818" s="203"/>
      <c r="AU818" s="203"/>
      <c r="AV818" s="203"/>
      <c r="AW818" s="203"/>
      <c r="AX818" s="203"/>
      <c r="AY818" s="203"/>
      <c r="AZ818" s="203"/>
      <c r="BA818" s="203"/>
      <c r="BB818" s="204"/>
      <c r="BC818" s="204"/>
      <c r="BD818" s="204"/>
      <c r="BE818" s="204"/>
      <c r="BF818" s="204"/>
      <c r="BG818" s="204"/>
      <c r="BH818" s="204"/>
      <c r="BI818" s="204"/>
      <c r="BJ818" s="204"/>
      <c r="BK818" s="204"/>
      <c r="BL818" s="204"/>
      <c r="BM818" s="204"/>
      <c r="BN818" s="204"/>
      <c r="BO818" s="204"/>
      <c r="BP818" s="204"/>
      <c r="BQ818" s="204"/>
      <c r="BR818" s="204"/>
      <c r="BS818" s="204"/>
      <c r="BT818" s="204"/>
      <c r="BU818" s="204"/>
      <c r="BV818" s="205"/>
      <c r="BW818" s="205"/>
      <c r="BX818" s="205"/>
      <c r="BY818" s="204"/>
      <c r="BZ818" s="204"/>
      <c r="CA818" s="204"/>
      <c r="CB818" s="205"/>
      <c r="CC818" s="204"/>
      <c r="CD818" s="205"/>
      <c r="CE818" s="204"/>
      <c r="CF818" s="204"/>
      <c r="CG818" s="204"/>
      <c r="CH818" s="206"/>
      <c r="CI818" s="204"/>
      <c r="CJ818" s="204"/>
      <c r="CK818" s="204"/>
      <c r="CL818" s="204"/>
      <c r="CM818" s="204"/>
      <c r="CN818" s="206"/>
      <c r="CO818" s="204"/>
      <c r="CP818" s="204"/>
      <c r="CQ818" s="204"/>
      <c r="CR818" s="207"/>
      <c r="CS818" s="207"/>
      <c r="CT818" s="208"/>
      <c r="CU818" s="209"/>
      <c r="CV818" s="208"/>
      <c r="CW818" s="207"/>
      <c r="CX818" s="207"/>
      <c r="CY818" s="207"/>
    </row>
    <row r="819" spans="3:103">
      <c r="Z819" s="198"/>
      <c r="AA819" s="198"/>
      <c r="AB819" s="199"/>
      <c r="AC819" s="199"/>
      <c r="AD819" s="199"/>
      <c r="AE819" s="202"/>
      <c r="AF819" s="202"/>
      <c r="AG819" s="202"/>
      <c r="AH819" s="203"/>
      <c r="AI819" s="203"/>
      <c r="AJ819" s="203"/>
      <c r="AK819" s="203"/>
      <c r="AL819" s="203"/>
      <c r="AM819" s="203"/>
      <c r="AN819" s="203"/>
      <c r="AO819" s="203"/>
      <c r="AP819" s="203"/>
      <c r="AQ819" s="203"/>
      <c r="AR819" s="203"/>
      <c r="AS819" s="203"/>
      <c r="AT819" s="203"/>
      <c r="AU819" s="203"/>
      <c r="AV819" s="203"/>
      <c r="AW819" s="203"/>
      <c r="AX819" s="203"/>
      <c r="AY819" s="203"/>
      <c r="AZ819" s="203"/>
      <c r="BA819" s="203"/>
      <c r="BB819" s="203"/>
      <c r="BC819" s="204"/>
      <c r="BD819" s="204"/>
      <c r="BE819" s="204"/>
      <c r="BF819" s="204"/>
      <c r="BG819" s="204"/>
      <c r="BH819" s="204"/>
      <c r="BI819" s="204"/>
      <c r="BJ819" s="204"/>
      <c r="BK819" s="204"/>
      <c r="BL819" s="204"/>
      <c r="BM819" s="204"/>
      <c r="BN819" s="204"/>
      <c r="BO819" s="204"/>
      <c r="BP819" s="204"/>
      <c r="BQ819" s="204"/>
      <c r="BR819" s="204"/>
      <c r="BS819" s="204"/>
      <c r="BT819" s="204"/>
      <c r="BU819" s="204"/>
      <c r="BV819" s="205"/>
      <c r="BW819" s="205"/>
      <c r="BX819" s="205"/>
      <c r="BY819" s="204"/>
      <c r="BZ819" s="204"/>
      <c r="CA819" s="204"/>
      <c r="CB819" s="205"/>
      <c r="CC819" s="204"/>
      <c r="CD819" s="205"/>
      <c r="CE819" s="204"/>
      <c r="CF819" s="204"/>
      <c r="CG819" s="204"/>
      <c r="CH819" s="206"/>
      <c r="CI819" s="204"/>
      <c r="CJ819" s="204"/>
      <c r="CK819" s="204"/>
      <c r="CL819" s="204"/>
      <c r="CM819" s="204"/>
      <c r="CN819" s="206"/>
      <c r="CO819" s="204"/>
      <c r="CP819" s="204"/>
      <c r="CQ819" s="204"/>
      <c r="CR819" s="204"/>
      <c r="CS819" s="207"/>
      <c r="CT819" s="208"/>
      <c r="CU819" s="209"/>
      <c r="CV819" s="208"/>
      <c r="CW819" s="207"/>
      <c r="CX819" s="207"/>
      <c r="CY819" s="207"/>
    </row>
    <row r="820" spans="3:103">
      <c r="C820" s="192"/>
      <c r="D820" s="192"/>
      <c r="E820" s="192"/>
      <c r="F820" s="192"/>
      <c r="G820" s="193"/>
      <c r="H820" s="192"/>
      <c r="I820" s="192"/>
      <c r="J820" s="194"/>
      <c r="K820" s="195"/>
      <c r="L820" s="195"/>
      <c r="M820" s="196"/>
      <c r="N820" s="197"/>
      <c r="O820" s="196"/>
      <c r="P820" s="198"/>
      <c r="Q820" s="198"/>
      <c r="R820" s="199"/>
      <c r="S820" s="199"/>
      <c r="T820" s="198"/>
      <c r="U820" s="199"/>
      <c r="V820" s="199"/>
      <c r="W820" s="199"/>
      <c r="X820" s="198"/>
      <c r="Y820" s="200"/>
    </row>
    <row r="821" spans="3:103">
      <c r="D821" s="192"/>
      <c r="E821" s="192"/>
      <c r="F821" s="192"/>
      <c r="H821" s="192"/>
      <c r="I821" s="192"/>
      <c r="J821" s="194"/>
      <c r="K821" s="192"/>
      <c r="L821" s="195"/>
      <c r="M821" s="195"/>
      <c r="N821" s="197"/>
      <c r="O821" s="196"/>
      <c r="P821" s="196"/>
      <c r="Q821" s="198"/>
      <c r="R821" s="199"/>
      <c r="S821" s="199"/>
      <c r="T821" s="198"/>
      <c r="U821" s="199"/>
      <c r="V821" s="199"/>
      <c r="W821" s="199"/>
      <c r="X821" s="198"/>
      <c r="Y821" s="200"/>
      <c r="Z821" s="198"/>
      <c r="AA821" s="198"/>
      <c r="AB821" s="199"/>
      <c r="AC821" s="199"/>
      <c r="AD821" s="201"/>
      <c r="AE821" s="202"/>
      <c r="AF821" s="202"/>
      <c r="AG821" s="203"/>
      <c r="AH821" s="203"/>
      <c r="AI821" s="203"/>
      <c r="AJ821" s="203"/>
      <c r="AK821" s="203"/>
      <c r="AL821" s="203"/>
      <c r="AM821" s="203"/>
      <c r="AN821" s="203"/>
      <c r="AO821" s="203"/>
      <c r="AP821" s="203"/>
      <c r="AQ821" s="203"/>
      <c r="AR821" s="203"/>
      <c r="AS821" s="203"/>
      <c r="AT821" s="203"/>
      <c r="AU821" s="203"/>
      <c r="AV821" s="203"/>
      <c r="AW821" s="203"/>
      <c r="AX821" s="203"/>
      <c r="AY821" s="203"/>
      <c r="AZ821" s="203"/>
      <c r="BA821" s="203"/>
      <c r="BB821" s="204"/>
      <c r="BC821" s="204"/>
      <c r="BD821" s="204"/>
      <c r="BE821" s="204"/>
      <c r="BF821" s="204"/>
      <c r="BG821" s="204"/>
      <c r="BH821" s="204"/>
      <c r="BI821" s="204"/>
      <c r="BJ821" s="204"/>
      <c r="BK821" s="204"/>
      <c r="BL821" s="204"/>
      <c r="BM821" s="204"/>
      <c r="BN821" s="204"/>
      <c r="BO821" s="204"/>
      <c r="BP821" s="204"/>
      <c r="BQ821" s="204"/>
      <c r="BR821" s="204"/>
      <c r="BS821" s="204"/>
      <c r="BT821" s="204"/>
      <c r="BU821" s="204"/>
      <c r="BV821" s="205"/>
      <c r="BW821" s="205"/>
      <c r="BX821" s="205"/>
      <c r="BY821" s="204"/>
      <c r="BZ821" s="204"/>
      <c r="CA821" s="204"/>
      <c r="CB821" s="205"/>
      <c r="CC821" s="204"/>
      <c r="CD821" s="205"/>
      <c r="CE821" s="204"/>
      <c r="CF821" s="204"/>
      <c r="CG821" s="204"/>
      <c r="CH821" s="206"/>
      <c r="CI821" s="204"/>
      <c r="CJ821" s="204"/>
      <c r="CK821" s="204"/>
      <c r="CL821" s="204"/>
      <c r="CM821" s="204"/>
      <c r="CN821" s="206"/>
      <c r="CO821" s="204"/>
      <c r="CP821" s="204"/>
      <c r="CQ821" s="204"/>
      <c r="CR821" s="207"/>
      <c r="CS821" s="207"/>
      <c r="CT821" s="208"/>
      <c r="CU821" s="209"/>
      <c r="CV821" s="208"/>
      <c r="CW821" s="207"/>
      <c r="CX821" s="207"/>
      <c r="CY821" s="207"/>
    </row>
    <row r="822" spans="3:103">
      <c r="Z822" s="198"/>
      <c r="AA822" s="198"/>
      <c r="AB822" s="199"/>
      <c r="AC822" s="199"/>
      <c r="AD822" s="199"/>
      <c r="AE822" s="202"/>
      <c r="AF822" s="202"/>
      <c r="AG822" s="202"/>
      <c r="AH822" s="203"/>
      <c r="AI822" s="203"/>
      <c r="AJ822" s="203"/>
      <c r="AK822" s="203"/>
      <c r="AL822" s="203"/>
      <c r="AM822" s="203"/>
      <c r="AN822" s="203"/>
      <c r="AO822" s="203"/>
      <c r="AP822" s="203"/>
      <c r="AQ822" s="203"/>
      <c r="AR822" s="203"/>
      <c r="AS822" s="203"/>
      <c r="AT822" s="203"/>
      <c r="AU822" s="203"/>
      <c r="AV822" s="203"/>
      <c r="AW822" s="203"/>
      <c r="AX822" s="203"/>
      <c r="AY822" s="203"/>
      <c r="AZ822" s="203"/>
      <c r="BA822" s="203"/>
      <c r="BB822" s="203"/>
      <c r="BC822" s="204"/>
      <c r="BD822" s="204"/>
      <c r="BE822" s="204"/>
      <c r="BF822" s="204"/>
      <c r="BG822" s="204"/>
      <c r="BH822" s="204"/>
      <c r="BI822" s="204"/>
      <c r="BJ822" s="204"/>
      <c r="BK822" s="204"/>
      <c r="BL822" s="204"/>
      <c r="BM822" s="204"/>
      <c r="BN822" s="204"/>
      <c r="BO822" s="204"/>
      <c r="BP822" s="204"/>
      <c r="BQ822" s="204"/>
      <c r="BR822" s="204"/>
      <c r="BS822" s="204"/>
      <c r="BT822" s="204"/>
      <c r="BU822" s="204"/>
      <c r="BV822" s="205"/>
      <c r="BW822" s="205"/>
      <c r="BX822" s="205"/>
      <c r="BY822" s="204"/>
      <c r="BZ822" s="204"/>
      <c r="CA822" s="204"/>
      <c r="CB822" s="205"/>
      <c r="CC822" s="204"/>
      <c r="CD822" s="205"/>
      <c r="CE822" s="204"/>
      <c r="CF822" s="204"/>
      <c r="CG822" s="204"/>
      <c r="CH822" s="206"/>
      <c r="CI822" s="204"/>
      <c r="CJ822" s="204"/>
      <c r="CK822" s="204"/>
      <c r="CL822" s="204"/>
      <c r="CM822" s="204"/>
      <c r="CN822" s="206"/>
      <c r="CO822" s="204"/>
      <c r="CP822" s="204"/>
      <c r="CQ822" s="204"/>
      <c r="CR822" s="204"/>
      <c r="CS822" s="207"/>
      <c r="CT822" s="208"/>
      <c r="CU822" s="209"/>
      <c r="CV822" s="208"/>
      <c r="CW822" s="207"/>
      <c r="CX822" s="207"/>
      <c r="CY822" s="207"/>
    </row>
    <row r="826" spans="3:103">
      <c r="C826" s="192"/>
      <c r="D826" s="192"/>
      <c r="E826" s="192"/>
      <c r="F826" s="192"/>
      <c r="G826" s="193"/>
      <c r="H826" s="192"/>
      <c r="I826" s="192"/>
      <c r="J826" s="194"/>
      <c r="K826" s="195"/>
      <c r="L826" s="195"/>
      <c r="M826" s="196"/>
      <c r="N826" s="197"/>
      <c r="O826" s="196"/>
      <c r="P826" s="198"/>
      <c r="Q826" s="198"/>
      <c r="R826" s="199"/>
      <c r="S826" s="199"/>
      <c r="T826" s="198"/>
      <c r="U826" s="199"/>
      <c r="V826" s="199"/>
      <c r="W826" s="199"/>
      <c r="X826" s="198"/>
      <c r="Y826" s="200"/>
    </row>
    <row r="827" spans="3:103">
      <c r="D827" s="192"/>
      <c r="E827" s="192"/>
      <c r="F827" s="192"/>
      <c r="H827" s="192"/>
      <c r="I827" s="192"/>
      <c r="J827" s="194"/>
      <c r="K827" s="192"/>
      <c r="L827" s="195"/>
      <c r="M827" s="195"/>
      <c r="N827" s="197"/>
      <c r="O827" s="196"/>
      <c r="P827" s="196"/>
      <c r="Q827" s="198"/>
      <c r="R827" s="199"/>
      <c r="S827" s="199"/>
      <c r="T827" s="198"/>
      <c r="U827" s="199"/>
      <c r="V827" s="199"/>
      <c r="W827" s="199"/>
      <c r="X827" s="198"/>
      <c r="Y827" s="200"/>
      <c r="Z827" s="198"/>
      <c r="AA827" s="198"/>
      <c r="AB827" s="199"/>
      <c r="AC827" s="199"/>
      <c r="AD827" s="201"/>
      <c r="AE827" s="202"/>
      <c r="AF827" s="202"/>
      <c r="AG827" s="203"/>
      <c r="AH827" s="203"/>
      <c r="AI827" s="203"/>
      <c r="AJ827" s="203"/>
      <c r="AK827" s="203"/>
      <c r="AL827" s="203"/>
      <c r="AM827" s="203"/>
      <c r="AN827" s="203"/>
      <c r="AO827" s="203"/>
      <c r="AP827" s="203"/>
      <c r="AQ827" s="203"/>
      <c r="AR827" s="203"/>
      <c r="AS827" s="203"/>
      <c r="AT827" s="203"/>
      <c r="AU827" s="203"/>
      <c r="AV827" s="203"/>
      <c r="AW827" s="203"/>
      <c r="AX827" s="203"/>
      <c r="AY827" s="203"/>
      <c r="AZ827" s="203"/>
      <c r="BA827" s="203"/>
      <c r="BB827" s="204"/>
      <c r="BC827" s="204"/>
      <c r="BD827" s="204"/>
      <c r="BE827" s="204"/>
      <c r="BF827" s="204"/>
      <c r="BG827" s="204"/>
      <c r="BH827" s="204"/>
      <c r="BI827" s="204"/>
      <c r="BJ827" s="204"/>
      <c r="BK827" s="204"/>
      <c r="BL827" s="204"/>
      <c r="BM827" s="204"/>
      <c r="BN827" s="204"/>
      <c r="BO827" s="204"/>
      <c r="BP827" s="204"/>
      <c r="BQ827" s="204"/>
      <c r="BR827" s="204"/>
      <c r="BS827" s="204"/>
      <c r="BT827" s="204"/>
      <c r="BU827" s="204"/>
      <c r="BV827" s="205"/>
      <c r="BW827" s="205"/>
      <c r="BX827" s="205"/>
      <c r="BY827" s="204"/>
      <c r="BZ827" s="204"/>
      <c r="CA827" s="204"/>
      <c r="CB827" s="205"/>
      <c r="CC827" s="204"/>
      <c r="CD827" s="205"/>
      <c r="CE827" s="204"/>
      <c r="CF827" s="204"/>
      <c r="CG827" s="204"/>
      <c r="CH827" s="206"/>
      <c r="CI827" s="204"/>
      <c r="CJ827" s="204"/>
      <c r="CK827" s="204"/>
      <c r="CL827" s="204"/>
      <c r="CM827" s="204"/>
      <c r="CN827" s="206"/>
      <c r="CO827" s="204"/>
      <c r="CP827" s="204"/>
      <c r="CQ827" s="204"/>
      <c r="CR827" s="207"/>
      <c r="CS827" s="207"/>
      <c r="CT827" s="208"/>
      <c r="CU827" s="209"/>
      <c r="CV827" s="208"/>
      <c r="CW827" s="207"/>
      <c r="CX827" s="207"/>
      <c r="CY827" s="207"/>
    </row>
    <row r="828" spans="3:103">
      <c r="Z828" s="198"/>
      <c r="AA828" s="198"/>
      <c r="AB828" s="199"/>
      <c r="AC828" s="199"/>
      <c r="AD828" s="199"/>
      <c r="AE828" s="202"/>
      <c r="AF828" s="202"/>
      <c r="AG828" s="202"/>
      <c r="AH828" s="203"/>
      <c r="AI828" s="203"/>
      <c r="AJ828" s="203"/>
      <c r="AK828" s="203"/>
      <c r="AL828" s="203"/>
      <c r="AM828" s="203"/>
      <c r="AN828" s="203"/>
      <c r="AO828" s="203"/>
      <c r="AP828" s="203"/>
      <c r="AQ828" s="203"/>
      <c r="AR828" s="203"/>
      <c r="AS828" s="203"/>
      <c r="AT828" s="203"/>
      <c r="AU828" s="203"/>
      <c r="AV828" s="203"/>
      <c r="AW828" s="203"/>
      <c r="AX828" s="203"/>
      <c r="AY828" s="203"/>
      <c r="AZ828" s="203"/>
      <c r="BA828" s="203"/>
      <c r="BB828" s="203"/>
      <c r="BC828" s="204"/>
      <c r="BD828" s="204"/>
      <c r="BE828" s="204"/>
      <c r="BF828" s="204"/>
      <c r="BG828" s="204"/>
      <c r="BH828" s="204"/>
      <c r="BI828" s="204"/>
      <c r="BJ828" s="204"/>
      <c r="BK828" s="204"/>
      <c r="BL828" s="204"/>
      <c r="BM828" s="204"/>
      <c r="BN828" s="204"/>
      <c r="BO828" s="204"/>
      <c r="BP828" s="204"/>
      <c r="BQ828" s="204"/>
      <c r="BR828" s="204"/>
      <c r="BS828" s="204"/>
      <c r="BT828" s="204"/>
      <c r="BU828" s="204"/>
      <c r="BV828" s="205"/>
      <c r="BW828" s="205"/>
      <c r="BX828" s="205"/>
      <c r="BY828" s="204"/>
      <c r="BZ828" s="204"/>
      <c r="CA828" s="204"/>
      <c r="CB828" s="205"/>
      <c r="CC828" s="204"/>
      <c r="CD828" s="205"/>
      <c r="CE828" s="204"/>
      <c r="CF828" s="204"/>
      <c r="CG828" s="204"/>
      <c r="CH828" s="206"/>
      <c r="CI828" s="204"/>
      <c r="CJ828" s="204"/>
      <c r="CK828" s="204"/>
      <c r="CL828" s="204"/>
      <c r="CM828" s="204"/>
      <c r="CN828" s="206"/>
      <c r="CO828" s="204"/>
      <c r="CP828" s="204"/>
      <c r="CQ828" s="204"/>
      <c r="CR828" s="204"/>
      <c r="CS828" s="207"/>
      <c r="CT828" s="208"/>
      <c r="CU828" s="209"/>
      <c r="CV828" s="208"/>
      <c r="CW828" s="207"/>
      <c r="CX828" s="207"/>
      <c r="CY828" s="207"/>
    </row>
    <row r="829" spans="3:103">
      <c r="C829" s="192"/>
      <c r="D829" s="192"/>
      <c r="E829" s="192"/>
      <c r="F829" s="192"/>
      <c r="G829" s="193"/>
      <c r="H829" s="192"/>
      <c r="I829" s="192"/>
      <c r="J829" s="194"/>
      <c r="K829" s="195"/>
      <c r="L829" s="195"/>
      <c r="M829" s="196"/>
      <c r="N829" s="197"/>
      <c r="O829" s="196"/>
      <c r="P829" s="198"/>
      <c r="Q829" s="198"/>
      <c r="R829" s="199"/>
      <c r="S829" s="199"/>
      <c r="T829" s="198"/>
      <c r="U829" s="199"/>
      <c r="V829" s="199"/>
      <c r="W829" s="199"/>
      <c r="X829" s="198"/>
      <c r="Y829" s="200"/>
    </row>
    <row r="830" spans="3:103">
      <c r="D830" s="192"/>
      <c r="E830" s="192"/>
      <c r="F830" s="192"/>
      <c r="H830" s="192"/>
      <c r="I830" s="192"/>
      <c r="J830" s="194"/>
      <c r="K830" s="192"/>
      <c r="L830" s="195"/>
      <c r="M830" s="195"/>
      <c r="N830" s="197"/>
      <c r="O830" s="196"/>
      <c r="P830" s="196"/>
      <c r="Q830" s="198"/>
      <c r="R830" s="199"/>
      <c r="S830" s="199"/>
      <c r="T830" s="198"/>
      <c r="U830" s="199"/>
      <c r="V830" s="199"/>
      <c r="W830" s="199"/>
      <c r="X830" s="198"/>
      <c r="Y830" s="200"/>
      <c r="Z830" s="198"/>
      <c r="AA830" s="198"/>
      <c r="AB830" s="199"/>
      <c r="AC830" s="199"/>
      <c r="AD830" s="201"/>
      <c r="AE830" s="202"/>
      <c r="AF830" s="202"/>
      <c r="AG830" s="203"/>
      <c r="AH830" s="203"/>
      <c r="AI830" s="203"/>
      <c r="AJ830" s="203"/>
      <c r="AK830" s="203"/>
      <c r="AL830" s="203"/>
      <c r="AM830" s="203"/>
      <c r="AN830" s="203"/>
      <c r="AO830" s="203"/>
      <c r="AP830" s="203"/>
      <c r="AQ830" s="203"/>
      <c r="AR830" s="203"/>
      <c r="AS830" s="203"/>
      <c r="AT830" s="203"/>
      <c r="AU830" s="203"/>
      <c r="AV830" s="203"/>
      <c r="AW830" s="203"/>
      <c r="AX830" s="203"/>
      <c r="AY830" s="203"/>
      <c r="AZ830" s="203"/>
      <c r="BA830" s="203"/>
      <c r="BB830" s="204"/>
      <c r="BC830" s="204"/>
      <c r="BD830" s="204"/>
      <c r="BE830" s="204"/>
      <c r="BF830" s="204"/>
      <c r="BG830" s="204"/>
      <c r="BH830" s="204"/>
      <c r="BI830" s="204"/>
      <c r="BJ830" s="204"/>
      <c r="BK830" s="204"/>
      <c r="BL830" s="204"/>
      <c r="BM830" s="204"/>
      <c r="BN830" s="204"/>
      <c r="BO830" s="204"/>
      <c r="BP830" s="204"/>
      <c r="BQ830" s="204"/>
      <c r="BR830" s="204"/>
      <c r="BS830" s="204"/>
      <c r="BT830" s="204"/>
      <c r="BU830" s="204"/>
      <c r="BV830" s="205"/>
      <c r="BW830" s="205"/>
      <c r="BX830" s="205"/>
      <c r="BY830" s="204"/>
      <c r="BZ830" s="204"/>
      <c r="CA830" s="204"/>
      <c r="CB830" s="205"/>
      <c r="CC830" s="204"/>
      <c r="CD830" s="205"/>
      <c r="CE830" s="204"/>
      <c r="CF830" s="204"/>
      <c r="CG830" s="204"/>
      <c r="CH830" s="206"/>
      <c r="CI830" s="204"/>
      <c r="CJ830" s="204"/>
      <c r="CK830" s="204"/>
      <c r="CL830" s="204"/>
      <c r="CM830" s="204"/>
      <c r="CN830" s="206"/>
      <c r="CO830" s="204"/>
      <c r="CP830" s="204"/>
      <c r="CQ830" s="204"/>
      <c r="CR830" s="207"/>
      <c r="CS830" s="207"/>
      <c r="CT830" s="208"/>
      <c r="CU830" s="209"/>
      <c r="CV830" s="208"/>
      <c r="CW830" s="207"/>
      <c r="CX830" s="207"/>
      <c r="CY830" s="207"/>
    </row>
    <row r="831" spans="3:103">
      <c r="Z831" s="198"/>
      <c r="AA831" s="198"/>
      <c r="AB831" s="199"/>
      <c r="AC831" s="199"/>
      <c r="AD831" s="199"/>
      <c r="AE831" s="202"/>
      <c r="AF831" s="202"/>
      <c r="AG831" s="202"/>
      <c r="AH831" s="203"/>
      <c r="AI831" s="203"/>
      <c r="AJ831" s="203"/>
      <c r="AK831" s="203"/>
      <c r="AL831" s="203"/>
      <c r="AM831" s="203"/>
      <c r="AN831" s="203"/>
      <c r="AO831" s="203"/>
      <c r="AP831" s="203"/>
      <c r="AQ831" s="203"/>
      <c r="AR831" s="203"/>
      <c r="AS831" s="203"/>
      <c r="AT831" s="203"/>
      <c r="AU831" s="203"/>
      <c r="AV831" s="203"/>
      <c r="AW831" s="203"/>
      <c r="AX831" s="203"/>
      <c r="AY831" s="203"/>
      <c r="AZ831" s="203"/>
      <c r="BA831" s="203"/>
      <c r="BB831" s="203"/>
      <c r="BC831" s="204"/>
      <c r="BD831" s="204"/>
      <c r="BE831" s="204"/>
      <c r="BF831" s="204"/>
      <c r="BG831" s="204"/>
      <c r="BH831" s="204"/>
      <c r="BI831" s="204"/>
      <c r="BJ831" s="204"/>
      <c r="BK831" s="204"/>
      <c r="BL831" s="204"/>
      <c r="BM831" s="204"/>
      <c r="BN831" s="204"/>
      <c r="BO831" s="204"/>
      <c r="BP831" s="204"/>
      <c r="BQ831" s="204"/>
      <c r="BR831" s="204"/>
      <c r="BS831" s="204"/>
      <c r="BT831" s="204"/>
      <c r="BU831" s="204"/>
      <c r="BV831" s="205"/>
      <c r="BW831" s="205"/>
      <c r="BX831" s="205"/>
      <c r="BY831" s="204"/>
      <c r="BZ831" s="204"/>
      <c r="CA831" s="204"/>
      <c r="CB831" s="205"/>
      <c r="CC831" s="204"/>
      <c r="CD831" s="205"/>
      <c r="CE831" s="204"/>
      <c r="CF831" s="204"/>
      <c r="CG831" s="204"/>
      <c r="CH831" s="206"/>
      <c r="CI831" s="204"/>
      <c r="CJ831" s="204"/>
      <c r="CK831" s="204"/>
      <c r="CL831" s="204"/>
      <c r="CM831" s="204"/>
      <c r="CN831" s="206"/>
      <c r="CO831" s="204"/>
      <c r="CP831" s="204"/>
      <c r="CQ831" s="204"/>
      <c r="CR831" s="204"/>
      <c r="CS831" s="207"/>
      <c r="CT831" s="208"/>
      <c r="CU831" s="209"/>
      <c r="CV831" s="208"/>
      <c r="CW831" s="207"/>
      <c r="CX831" s="207"/>
      <c r="CY831" s="207"/>
    </row>
    <row r="835" spans="3:103">
      <c r="C835" s="192"/>
      <c r="D835" s="192"/>
      <c r="E835" s="192"/>
      <c r="F835" s="192"/>
      <c r="G835" s="193"/>
      <c r="H835" s="192"/>
      <c r="I835" s="192"/>
      <c r="J835" s="194"/>
      <c r="K835" s="195"/>
      <c r="L835" s="195"/>
      <c r="M835" s="196"/>
      <c r="N835" s="197"/>
      <c r="O835" s="196"/>
      <c r="P835" s="198"/>
      <c r="Q835" s="198"/>
      <c r="R835" s="199"/>
      <c r="S835" s="199"/>
      <c r="T835" s="198"/>
      <c r="U835" s="199"/>
      <c r="V835" s="199"/>
      <c r="W835" s="199"/>
      <c r="X835" s="198"/>
      <c r="Y835" s="200"/>
    </row>
    <row r="836" spans="3:103">
      <c r="D836" s="192"/>
      <c r="E836" s="192"/>
      <c r="F836" s="192"/>
      <c r="H836" s="192"/>
      <c r="I836" s="192"/>
      <c r="J836" s="194"/>
      <c r="K836" s="192"/>
      <c r="L836" s="195"/>
      <c r="M836" s="195"/>
      <c r="N836" s="197"/>
      <c r="O836" s="196"/>
      <c r="P836" s="196"/>
      <c r="Q836" s="198"/>
      <c r="R836" s="199"/>
      <c r="S836" s="199"/>
      <c r="T836" s="198"/>
      <c r="U836" s="199"/>
      <c r="V836" s="199"/>
      <c r="W836" s="199"/>
      <c r="X836" s="198"/>
      <c r="Y836" s="200"/>
      <c r="Z836" s="198"/>
      <c r="AA836" s="198"/>
      <c r="AB836" s="199"/>
      <c r="AC836" s="199"/>
      <c r="AD836" s="201"/>
      <c r="AE836" s="202"/>
      <c r="AF836" s="202"/>
      <c r="AG836" s="203"/>
      <c r="AH836" s="203"/>
      <c r="AI836" s="203"/>
      <c r="AJ836" s="203"/>
      <c r="AK836" s="203"/>
      <c r="AL836" s="203"/>
      <c r="AM836" s="203"/>
      <c r="AN836" s="203"/>
      <c r="AO836" s="203"/>
      <c r="AP836" s="203"/>
      <c r="AQ836" s="203"/>
      <c r="AR836" s="203"/>
      <c r="AS836" s="203"/>
      <c r="AT836" s="203"/>
      <c r="AU836" s="203"/>
      <c r="AV836" s="203"/>
      <c r="AW836" s="203"/>
      <c r="AX836" s="203"/>
      <c r="AY836" s="203"/>
      <c r="AZ836" s="203"/>
      <c r="BA836" s="203"/>
      <c r="BB836" s="204"/>
      <c r="BC836" s="204"/>
      <c r="BD836" s="204"/>
      <c r="BE836" s="204"/>
      <c r="BF836" s="204"/>
      <c r="BG836" s="204"/>
      <c r="BH836" s="204"/>
      <c r="BI836" s="204"/>
      <c r="BJ836" s="204"/>
      <c r="BK836" s="204"/>
      <c r="BL836" s="204"/>
      <c r="BM836" s="204"/>
      <c r="BN836" s="204"/>
      <c r="BO836" s="204"/>
      <c r="BP836" s="204"/>
      <c r="BQ836" s="204"/>
      <c r="BR836" s="204"/>
      <c r="BS836" s="204"/>
      <c r="BT836" s="204"/>
      <c r="BU836" s="204"/>
      <c r="BV836" s="205"/>
      <c r="BW836" s="205"/>
      <c r="BX836" s="205"/>
      <c r="BY836" s="204"/>
      <c r="BZ836" s="204"/>
      <c r="CA836" s="204"/>
      <c r="CB836" s="205"/>
      <c r="CC836" s="204"/>
      <c r="CD836" s="205"/>
      <c r="CE836" s="204"/>
      <c r="CF836" s="204"/>
      <c r="CG836" s="204"/>
      <c r="CH836" s="206"/>
      <c r="CI836" s="204"/>
      <c r="CJ836" s="204"/>
      <c r="CK836" s="204"/>
      <c r="CL836" s="204"/>
      <c r="CM836" s="204"/>
      <c r="CN836" s="206"/>
      <c r="CO836" s="204"/>
      <c r="CP836" s="204"/>
      <c r="CQ836" s="204"/>
      <c r="CR836" s="207"/>
      <c r="CS836" s="207"/>
      <c r="CT836" s="208"/>
      <c r="CU836" s="209"/>
      <c r="CV836" s="208"/>
      <c r="CW836" s="207"/>
      <c r="CX836" s="207"/>
      <c r="CY836" s="207"/>
    </row>
    <row r="837" spans="3:103">
      <c r="Z837" s="198"/>
      <c r="AA837" s="198"/>
      <c r="AB837" s="199"/>
      <c r="AC837" s="199"/>
      <c r="AD837" s="199"/>
      <c r="AE837" s="202"/>
      <c r="AF837" s="202"/>
      <c r="AG837" s="202"/>
      <c r="AH837" s="203"/>
      <c r="AI837" s="203"/>
      <c r="AJ837" s="203"/>
      <c r="AK837" s="203"/>
      <c r="AL837" s="203"/>
      <c r="AM837" s="203"/>
      <c r="AN837" s="203"/>
      <c r="AO837" s="203"/>
      <c r="AP837" s="203"/>
      <c r="AQ837" s="203"/>
      <c r="AR837" s="203"/>
      <c r="AS837" s="203"/>
      <c r="AT837" s="203"/>
      <c r="AU837" s="203"/>
      <c r="AV837" s="203"/>
      <c r="AW837" s="203"/>
      <c r="AX837" s="203"/>
      <c r="AY837" s="203"/>
      <c r="AZ837" s="203"/>
      <c r="BA837" s="203"/>
      <c r="BB837" s="203"/>
      <c r="BC837" s="204"/>
      <c r="BD837" s="204"/>
      <c r="BE837" s="204"/>
      <c r="BF837" s="204"/>
      <c r="BG837" s="204"/>
      <c r="BH837" s="204"/>
      <c r="BI837" s="204"/>
      <c r="BJ837" s="204"/>
      <c r="BK837" s="204"/>
      <c r="BL837" s="204"/>
      <c r="BM837" s="204"/>
      <c r="BN837" s="204"/>
      <c r="BO837" s="204"/>
      <c r="BP837" s="204"/>
      <c r="BQ837" s="204"/>
      <c r="BR837" s="204"/>
      <c r="BS837" s="204"/>
      <c r="BT837" s="204"/>
      <c r="BU837" s="204"/>
      <c r="BV837" s="205"/>
      <c r="BW837" s="205"/>
      <c r="BX837" s="205"/>
      <c r="BY837" s="204"/>
      <c r="BZ837" s="204"/>
      <c r="CA837" s="204"/>
      <c r="CB837" s="205"/>
      <c r="CC837" s="204"/>
      <c r="CD837" s="205"/>
      <c r="CE837" s="204"/>
      <c r="CF837" s="204"/>
      <c r="CG837" s="204"/>
      <c r="CH837" s="206"/>
      <c r="CI837" s="204"/>
      <c r="CJ837" s="204"/>
      <c r="CK837" s="204"/>
      <c r="CL837" s="204"/>
      <c r="CM837" s="204"/>
      <c r="CN837" s="206"/>
      <c r="CO837" s="204"/>
      <c r="CP837" s="204"/>
      <c r="CQ837" s="204"/>
      <c r="CR837" s="204"/>
      <c r="CS837" s="207"/>
      <c r="CT837" s="208"/>
      <c r="CU837" s="209"/>
      <c r="CV837" s="208"/>
      <c r="CW837" s="207"/>
      <c r="CX837" s="207"/>
      <c r="CY837" s="207"/>
    </row>
    <row r="838" spans="3:103">
      <c r="C838" s="192"/>
      <c r="D838" s="192"/>
      <c r="E838" s="192"/>
      <c r="F838" s="192"/>
      <c r="G838" s="193"/>
      <c r="H838" s="192"/>
      <c r="I838" s="192"/>
      <c r="J838" s="194"/>
      <c r="K838" s="195"/>
      <c r="L838" s="195"/>
      <c r="M838" s="196"/>
      <c r="N838" s="197"/>
      <c r="O838" s="196"/>
      <c r="P838" s="198"/>
      <c r="Q838" s="198"/>
      <c r="R838" s="199"/>
      <c r="S838" s="199"/>
      <c r="T838" s="198"/>
      <c r="U838" s="199"/>
      <c r="V838" s="199"/>
      <c r="W838" s="199"/>
      <c r="X838" s="198"/>
      <c r="Y838" s="200"/>
    </row>
    <row r="839" spans="3:103">
      <c r="D839" s="192"/>
      <c r="E839" s="192"/>
      <c r="F839" s="192"/>
      <c r="H839" s="192"/>
      <c r="I839" s="192"/>
      <c r="J839" s="194"/>
      <c r="K839" s="192"/>
      <c r="L839" s="195"/>
      <c r="M839" s="195"/>
      <c r="N839" s="197"/>
      <c r="O839" s="196"/>
      <c r="P839" s="196"/>
      <c r="Q839" s="198"/>
      <c r="R839" s="199"/>
      <c r="S839" s="199"/>
      <c r="T839" s="198"/>
      <c r="U839" s="199"/>
      <c r="V839" s="199"/>
      <c r="W839" s="199"/>
      <c r="X839" s="198"/>
      <c r="Y839" s="200"/>
      <c r="Z839" s="198"/>
      <c r="AA839" s="198"/>
      <c r="AB839" s="199"/>
      <c r="AC839" s="199"/>
      <c r="AD839" s="201"/>
      <c r="AE839" s="202"/>
      <c r="AF839" s="202"/>
      <c r="AG839" s="203"/>
      <c r="AH839" s="203"/>
      <c r="AI839" s="203"/>
      <c r="AJ839" s="203"/>
      <c r="AK839" s="203"/>
      <c r="AL839" s="203"/>
      <c r="AM839" s="203"/>
      <c r="AN839" s="203"/>
      <c r="AO839" s="203"/>
      <c r="AP839" s="203"/>
      <c r="AQ839" s="203"/>
      <c r="AR839" s="203"/>
      <c r="AS839" s="203"/>
      <c r="AT839" s="203"/>
      <c r="AU839" s="203"/>
      <c r="AV839" s="203"/>
      <c r="AW839" s="203"/>
      <c r="AX839" s="203"/>
      <c r="AY839" s="203"/>
      <c r="AZ839" s="203"/>
      <c r="BA839" s="203"/>
      <c r="BB839" s="204"/>
      <c r="BC839" s="204"/>
      <c r="BD839" s="204"/>
      <c r="BE839" s="204"/>
      <c r="BF839" s="204"/>
      <c r="BG839" s="204"/>
      <c r="BH839" s="204"/>
      <c r="BI839" s="204"/>
      <c r="BJ839" s="204"/>
      <c r="BK839" s="204"/>
      <c r="BL839" s="204"/>
      <c r="BM839" s="204"/>
      <c r="BN839" s="204"/>
      <c r="BO839" s="204"/>
      <c r="BP839" s="204"/>
      <c r="BQ839" s="204"/>
      <c r="BR839" s="204"/>
      <c r="BS839" s="204"/>
      <c r="BT839" s="204"/>
      <c r="BU839" s="204"/>
      <c r="BV839" s="205"/>
      <c r="BW839" s="205"/>
      <c r="BX839" s="205"/>
      <c r="BY839" s="204"/>
      <c r="BZ839" s="204"/>
      <c r="CA839" s="204"/>
      <c r="CB839" s="205"/>
      <c r="CC839" s="204"/>
      <c r="CD839" s="205"/>
      <c r="CE839" s="204"/>
      <c r="CF839" s="204"/>
      <c r="CG839" s="204"/>
      <c r="CH839" s="206"/>
      <c r="CI839" s="204"/>
      <c r="CJ839" s="204"/>
      <c r="CK839" s="204"/>
      <c r="CL839" s="204"/>
      <c r="CM839" s="204"/>
      <c r="CN839" s="206"/>
      <c r="CO839" s="204"/>
      <c r="CP839" s="204"/>
      <c r="CQ839" s="204"/>
      <c r="CR839" s="207"/>
      <c r="CS839" s="207"/>
      <c r="CT839" s="208"/>
      <c r="CU839" s="209"/>
      <c r="CV839" s="208"/>
      <c r="CW839" s="207"/>
      <c r="CX839" s="207"/>
      <c r="CY839" s="207"/>
    </row>
    <row r="840" spans="3:103">
      <c r="Z840" s="198"/>
      <c r="AA840" s="198"/>
      <c r="AB840" s="199"/>
      <c r="AC840" s="199"/>
      <c r="AD840" s="199"/>
      <c r="AE840" s="202"/>
      <c r="AF840" s="202"/>
      <c r="AG840" s="202"/>
      <c r="AH840" s="203"/>
      <c r="AI840" s="203"/>
      <c r="AJ840" s="203"/>
      <c r="AK840" s="203"/>
      <c r="AL840" s="203"/>
      <c r="AM840" s="203"/>
      <c r="AN840" s="203"/>
      <c r="AO840" s="203"/>
      <c r="AP840" s="203"/>
      <c r="AQ840" s="203"/>
      <c r="AR840" s="203"/>
      <c r="AS840" s="203"/>
      <c r="AT840" s="203"/>
      <c r="AU840" s="203"/>
      <c r="AV840" s="203"/>
      <c r="AW840" s="203"/>
      <c r="AX840" s="203"/>
      <c r="AY840" s="203"/>
      <c r="AZ840" s="203"/>
      <c r="BA840" s="203"/>
      <c r="BB840" s="203"/>
      <c r="BC840" s="204"/>
      <c r="BD840" s="204"/>
      <c r="BE840" s="204"/>
      <c r="BF840" s="204"/>
      <c r="BG840" s="204"/>
      <c r="BH840" s="204"/>
      <c r="BI840" s="204"/>
      <c r="BJ840" s="204"/>
      <c r="BK840" s="204"/>
      <c r="BL840" s="204"/>
      <c r="BM840" s="204"/>
      <c r="BN840" s="204"/>
      <c r="BO840" s="204"/>
      <c r="BP840" s="204"/>
      <c r="BQ840" s="204"/>
      <c r="BR840" s="204"/>
      <c r="BS840" s="204"/>
      <c r="BT840" s="204"/>
      <c r="BU840" s="204"/>
      <c r="BV840" s="205"/>
      <c r="BW840" s="205"/>
      <c r="BX840" s="205"/>
      <c r="BY840" s="204"/>
      <c r="BZ840" s="204"/>
      <c r="CA840" s="204"/>
      <c r="CB840" s="205"/>
      <c r="CC840" s="204"/>
      <c r="CD840" s="205"/>
      <c r="CE840" s="204"/>
      <c r="CF840" s="204"/>
      <c r="CG840" s="204"/>
      <c r="CH840" s="206"/>
      <c r="CI840" s="204"/>
      <c r="CJ840" s="204"/>
      <c r="CK840" s="204"/>
      <c r="CL840" s="204"/>
      <c r="CM840" s="204"/>
      <c r="CN840" s="206"/>
      <c r="CO840" s="204"/>
      <c r="CP840" s="204"/>
      <c r="CQ840" s="204"/>
      <c r="CR840" s="204"/>
      <c r="CS840" s="207"/>
      <c r="CT840" s="208"/>
      <c r="CU840" s="209"/>
      <c r="CV840" s="208"/>
      <c r="CW840" s="207"/>
      <c r="CX840" s="207"/>
      <c r="CY840" s="207"/>
    </row>
    <row r="844" spans="3:103">
      <c r="C844" s="192"/>
      <c r="D844" s="192"/>
      <c r="E844" s="192"/>
      <c r="F844" s="192"/>
      <c r="G844" s="193"/>
      <c r="H844" s="192"/>
      <c r="I844" s="192"/>
      <c r="J844" s="194"/>
      <c r="K844" s="195"/>
      <c r="L844" s="195"/>
      <c r="M844" s="196"/>
      <c r="N844" s="197"/>
      <c r="O844" s="196"/>
      <c r="P844" s="198"/>
      <c r="Q844" s="198"/>
      <c r="R844" s="199"/>
      <c r="S844" s="199"/>
      <c r="T844" s="198"/>
      <c r="U844" s="199"/>
      <c r="V844" s="199"/>
      <c r="W844" s="199"/>
      <c r="X844" s="198"/>
      <c r="Y844" s="200"/>
    </row>
    <row r="845" spans="3:103">
      <c r="D845" s="192"/>
      <c r="E845" s="192"/>
      <c r="F845" s="192"/>
      <c r="H845" s="192"/>
      <c r="I845" s="192"/>
      <c r="J845" s="194"/>
      <c r="K845" s="192"/>
      <c r="L845" s="195"/>
      <c r="M845" s="195"/>
      <c r="N845" s="197"/>
      <c r="O845" s="196"/>
      <c r="P845" s="196"/>
      <c r="Q845" s="198"/>
      <c r="R845" s="199"/>
      <c r="S845" s="199"/>
      <c r="T845" s="198"/>
      <c r="U845" s="199"/>
      <c r="V845" s="199"/>
      <c r="W845" s="199"/>
      <c r="X845" s="198"/>
      <c r="Y845" s="200"/>
      <c r="Z845" s="198"/>
      <c r="AA845" s="198"/>
      <c r="AB845" s="199"/>
      <c r="AC845" s="199"/>
      <c r="AD845" s="201"/>
      <c r="AE845" s="202"/>
      <c r="AF845" s="202"/>
      <c r="AG845" s="203"/>
      <c r="AH845" s="203"/>
      <c r="AI845" s="203"/>
      <c r="AJ845" s="203"/>
      <c r="AK845" s="203"/>
      <c r="AL845" s="203"/>
      <c r="AM845" s="203"/>
      <c r="AN845" s="203"/>
      <c r="AO845" s="203"/>
      <c r="AP845" s="203"/>
      <c r="AQ845" s="203"/>
      <c r="AR845" s="203"/>
      <c r="AS845" s="203"/>
      <c r="AT845" s="203"/>
      <c r="AU845" s="203"/>
      <c r="AV845" s="203"/>
      <c r="AW845" s="203"/>
      <c r="AX845" s="203"/>
      <c r="AY845" s="203"/>
      <c r="AZ845" s="203"/>
      <c r="BA845" s="203"/>
      <c r="BB845" s="204"/>
      <c r="BC845" s="204"/>
      <c r="BD845" s="204"/>
      <c r="BE845" s="204"/>
      <c r="BF845" s="204"/>
      <c r="BG845" s="204"/>
      <c r="BH845" s="204"/>
      <c r="BI845" s="204"/>
      <c r="BJ845" s="204"/>
      <c r="BK845" s="204"/>
      <c r="BL845" s="204"/>
      <c r="BM845" s="204"/>
      <c r="BN845" s="204"/>
      <c r="BO845" s="204"/>
      <c r="BP845" s="204"/>
      <c r="BQ845" s="204"/>
      <c r="BR845" s="204"/>
      <c r="BS845" s="204"/>
      <c r="BT845" s="204"/>
      <c r="BU845" s="204"/>
      <c r="BV845" s="205"/>
      <c r="BW845" s="205"/>
      <c r="BX845" s="205"/>
      <c r="BY845" s="204"/>
      <c r="BZ845" s="204"/>
      <c r="CA845" s="204"/>
      <c r="CB845" s="205"/>
      <c r="CC845" s="204"/>
      <c r="CD845" s="205"/>
      <c r="CE845" s="204"/>
      <c r="CF845" s="204"/>
      <c r="CG845" s="204"/>
      <c r="CH845" s="206"/>
      <c r="CI845" s="204"/>
      <c r="CJ845" s="204"/>
      <c r="CK845" s="204"/>
      <c r="CL845" s="204"/>
      <c r="CM845" s="204"/>
      <c r="CN845" s="206"/>
      <c r="CO845" s="204"/>
      <c r="CP845" s="204"/>
      <c r="CQ845" s="204"/>
      <c r="CR845" s="207"/>
      <c r="CS845" s="207"/>
      <c r="CT845" s="208"/>
      <c r="CU845" s="209"/>
      <c r="CV845" s="208"/>
      <c r="CW845" s="207"/>
      <c r="CX845" s="207"/>
      <c r="CY845" s="207"/>
    </row>
    <row r="846" spans="3:103">
      <c r="Z846" s="198"/>
      <c r="AA846" s="198"/>
      <c r="AB846" s="199"/>
      <c r="AC846" s="199"/>
      <c r="AD846" s="199"/>
      <c r="AE846" s="202"/>
      <c r="AF846" s="202"/>
      <c r="AG846" s="202"/>
      <c r="AH846" s="203"/>
      <c r="AI846" s="203"/>
      <c r="AJ846" s="203"/>
      <c r="AK846" s="203"/>
      <c r="AL846" s="203"/>
      <c r="AM846" s="203"/>
      <c r="AN846" s="203"/>
      <c r="AO846" s="203"/>
      <c r="AP846" s="203"/>
      <c r="AQ846" s="203"/>
      <c r="AR846" s="203"/>
      <c r="AS846" s="203"/>
      <c r="AT846" s="203"/>
      <c r="AU846" s="203"/>
      <c r="AV846" s="203"/>
      <c r="AW846" s="203"/>
      <c r="AX846" s="203"/>
      <c r="AY846" s="203"/>
      <c r="AZ846" s="203"/>
      <c r="BA846" s="203"/>
      <c r="BB846" s="203"/>
      <c r="BC846" s="204"/>
      <c r="BD846" s="204"/>
      <c r="BE846" s="204"/>
      <c r="BF846" s="204"/>
      <c r="BG846" s="204"/>
      <c r="BH846" s="204"/>
      <c r="BI846" s="204"/>
      <c r="BJ846" s="204"/>
      <c r="BK846" s="204"/>
      <c r="BL846" s="204"/>
      <c r="BM846" s="204"/>
      <c r="BN846" s="204"/>
      <c r="BO846" s="204"/>
      <c r="BP846" s="204"/>
      <c r="BQ846" s="204"/>
      <c r="BR846" s="204"/>
      <c r="BS846" s="204"/>
      <c r="BT846" s="204"/>
      <c r="BU846" s="204"/>
      <c r="BV846" s="205"/>
      <c r="BW846" s="205"/>
      <c r="BX846" s="205"/>
      <c r="BY846" s="204"/>
      <c r="BZ846" s="204"/>
      <c r="CA846" s="204"/>
      <c r="CB846" s="205"/>
      <c r="CC846" s="204"/>
      <c r="CD846" s="205"/>
      <c r="CE846" s="204"/>
      <c r="CF846" s="204"/>
      <c r="CG846" s="204"/>
      <c r="CH846" s="206"/>
      <c r="CI846" s="204"/>
      <c r="CJ846" s="204"/>
      <c r="CK846" s="204"/>
      <c r="CL846" s="204"/>
      <c r="CM846" s="204"/>
      <c r="CN846" s="206"/>
      <c r="CO846" s="204"/>
      <c r="CP846" s="204"/>
      <c r="CQ846" s="204"/>
      <c r="CR846" s="204"/>
      <c r="CS846" s="207"/>
      <c r="CT846" s="208"/>
      <c r="CU846" s="209"/>
      <c r="CV846" s="208"/>
      <c r="CW846" s="207"/>
      <c r="CX846" s="207"/>
      <c r="CY846" s="207"/>
    </row>
    <row r="847" spans="3:103">
      <c r="C847" s="192"/>
      <c r="D847" s="192"/>
      <c r="E847" s="192"/>
      <c r="F847" s="192"/>
      <c r="G847" s="193"/>
      <c r="H847" s="192"/>
      <c r="I847" s="192"/>
      <c r="J847" s="194"/>
      <c r="K847" s="195"/>
      <c r="L847" s="195"/>
      <c r="M847" s="196"/>
      <c r="N847" s="197"/>
      <c r="O847" s="196"/>
      <c r="P847" s="198"/>
      <c r="Q847" s="198"/>
      <c r="R847" s="199"/>
      <c r="S847" s="199"/>
      <c r="T847" s="198"/>
      <c r="U847" s="199"/>
      <c r="V847" s="199"/>
      <c r="W847" s="199"/>
      <c r="X847" s="198"/>
      <c r="Y847" s="200"/>
    </row>
    <row r="848" spans="3:103">
      <c r="D848" s="192"/>
      <c r="E848" s="192"/>
      <c r="F848" s="192"/>
      <c r="H848" s="192"/>
      <c r="I848" s="192"/>
      <c r="J848" s="194"/>
      <c r="K848" s="192"/>
      <c r="L848" s="195"/>
      <c r="M848" s="195"/>
      <c r="N848" s="197"/>
      <c r="O848" s="196"/>
      <c r="P848" s="196"/>
      <c r="Q848" s="198"/>
      <c r="R848" s="199"/>
      <c r="S848" s="199"/>
      <c r="T848" s="198"/>
      <c r="U848" s="199"/>
      <c r="V848" s="199"/>
      <c r="W848" s="199"/>
      <c r="X848" s="198"/>
      <c r="Y848" s="200"/>
      <c r="Z848" s="198"/>
      <c r="AA848" s="198"/>
      <c r="AB848" s="199"/>
      <c r="AC848" s="199"/>
      <c r="AD848" s="201"/>
      <c r="AE848" s="202"/>
      <c r="AF848" s="202"/>
      <c r="AG848" s="203"/>
      <c r="AH848" s="203"/>
      <c r="AI848" s="203"/>
      <c r="AJ848" s="203"/>
      <c r="AK848" s="203"/>
      <c r="AL848" s="203"/>
      <c r="AM848" s="203"/>
      <c r="AN848" s="203"/>
      <c r="AO848" s="203"/>
      <c r="AP848" s="203"/>
      <c r="AQ848" s="203"/>
      <c r="AR848" s="203"/>
      <c r="AS848" s="203"/>
      <c r="AT848" s="203"/>
      <c r="AU848" s="203"/>
      <c r="AV848" s="203"/>
      <c r="AW848" s="203"/>
      <c r="AX848" s="203"/>
      <c r="AY848" s="203"/>
      <c r="AZ848" s="203"/>
      <c r="BA848" s="203"/>
      <c r="BB848" s="204"/>
      <c r="BC848" s="204"/>
      <c r="BD848" s="204"/>
      <c r="BE848" s="204"/>
      <c r="BF848" s="204"/>
      <c r="BG848" s="204"/>
      <c r="BH848" s="204"/>
      <c r="BI848" s="204"/>
      <c r="BJ848" s="204"/>
      <c r="BK848" s="204"/>
      <c r="BL848" s="204"/>
      <c r="BM848" s="204"/>
      <c r="BN848" s="204"/>
      <c r="BO848" s="204"/>
      <c r="BP848" s="204"/>
      <c r="BQ848" s="204"/>
      <c r="BR848" s="204"/>
      <c r="BS848" s="204"/>
      <c r="BT848" s="204"/>
      <c r="BU848" s="204"/>
      <c r="BV848" s="205"/>
      <c r="BW848" s="205"/>
      <c r="BX848" s="205"/>
      <c r="BY848" s="204"/>
      <c r="BZ848" s="204"/>
      <c r="CA848" s="204"/>
      <c r="CB848" s="205"/>
      <c r="CC848" s="204"/>
      <c r="CD848" s="205"/>
      <c r="CE848" s="204"/>
      <c r="CF848" s="204"/>
      <c r="CG848" s="204"/>
      <c r="CH848" s="206"/>
      <c r="CI848" s="204"/>
      <c r="CJ848" s="204"/>
      <c r="CK848" s="204"/>
      <c r="CL848" s="204"/>
      <c r="CM848" s="204"/>
      <c r="CN848" s="206"/>
      <c r="CO848" s="204"/>
      <c r="CP848" s="204"/>
      <c r="CQ848" s="204"/>
      <c r="CR848" s="207"/>
      <c r="CS848" s="207"/>
      <c r="CT848" s="208"/>
      <c r="CU848" s="209"/>
      <c r="CV848" s="208"/>
      <c r="CW848" s="207"/>
      <c r="CX848" s="207"/>
      <c r="CY848" s="207"/>
    </row>
    <row r="849" spans="3:103">
      <c r="Z849" s="198"/>
      <c r="AA849" s="198"/>
      <c r="AB849" s="199"/>
      <c r="AC849" s="199"/>
      <c r="AD849" s="199"/>
      <c r="AE849" s="202"/>
      <c r="AF849" s="202"/>
      <c r="AG849" s="202"/>
      <c r="AH849" s="203"/>
      <c r="AI849" s="203"/>
      <c r="AJ849" s="203"/>
      <c r="AK849" s="203"/>
      <c r="AL849" s="203"/>
      <c r="AM849" s="203"/>
      <c r="AN849" s="203"/>
      <c r="AO849" s="203"/>
      <c r="AP849" s="203"/>
      <c r="AQ849" s="203"/>
      <c r="AR849" s="203"/>
      <c r="AS849" s="203"/>
      <c r="AT849" s="203"/>
      <c r="AU849" s="203"/>
      <c r="AV849" s="203"/>
      <c r="AW849" s="203"/>
      <c r="AX849" s="203"/>
      <c r="AY849" s="203"/>
      <c r="AZ849" s="203"/>
      <c r="BA849" s="203"/>
      <c r="BB849" s="203"/>
      <c r="BC849" s="204"/>
      <c r="BD849" s="204"/>
      <c r="BE849" s="204"/>
      <c r="BF849" s="204"/>
      <c r="BG849" s="204"/>
      <c r="BH849" s="204"/>
      <c r="BI849" s="204"/>
      <c r="BJ849" s="204"/>
      <c r="BK849" s="204"/>
      <c r="BL849" s="204"/>
      <c r="BM849" s="204"/>
      <c r="BN849" s="204"/>
      <c r="BO849" s="204"/>
      <c r="BP849" s="204"/>
      <c r="BQ849" s="204"/>
      <c r="BR849" s="204"/>
      <c r="BS849" s="204"/>
      <c r="BT849" s="204"/>
      <c r="BU849" s="204"/>
      <c r="BV849" s="205"/>
      <c r="BW849" s="205"/>
      <c r="BX849" s="205"/>
      <c r="BY849" s="204"/>
      <c r="BZ849" s="204"/>
      <c r="CA849" s="204"/>
      <c r="CB849" s="205"/>
      <c r="CC849" s="204"/>
      <c r="CD849" s="205"/>
      <c r="CE849" s="204"/>
      <c r="CF849" s="204"/>
      <c r="CG849" s="204"/>
      <c r="CH849" s="206"/>
      <c r="CI849" s="204"/>
      <c r="CJ849" s="204"/>
      <c r="CK849" s="204"/>
      <c r="CL849" s="204"/>
      <c r="CM849" s="204"/>
      <c r="CN849" s="206"/>
      <c r="CO849" s="204"/>
      <c r="CP849" s="204"/>
      <c r="CQ849" s="204"/>
      <c r="CR849" s="204"/>
      <c r="CS849" s="207"/>
      <c r="CT849" s="208"/>
      <c r="CU849" s="209"/>
      <c r="CV849" s="208"/>
      <c r="CW849" s="207"/>
      <c r="CX849" s="207"/>
      <c r="CY849" s="207"/>
    </row>
    <row r="853" spans="3:103">
      <c r="C853" s="192"/>
      <c r="D853" s="192"/>
      <c r="E853" s="192"/>
      <c r="F853" s="192"/>
      <c r="G853" s="193"/>
      <c r="H853" s="192"/>
      <c r="I853" s="192"/>
      <c r="J853" s="194"/>
      <c r="K853" s="195"/>
      <c r="L853" s="195"/>
      <c r="M853" s="196"/>
      <c r="N853" s="197"/>
      <c r="O853" s="196"/>
      <c r="P853" s="198"/>
      <c r="Q853" s="198"/>
      <c r="R853" s="199"/>
      <c r="S853" s="199"/>
      <c r="T853" s="198"/>
      <c r="U853" s="199"/>
      <c r="V853" s="199"/>
      <c r="W853" s="199"/>
      <c r="X853" s="198"/>
      <c r="Y853" s="200"/>
    </row>
    <row r="854" spans="3:103">
      <c r="D854" s="192"/>
      <c r="E854" s="192"/>
      <c r="F854" s="192"/>
      <c r="H854" s="192"/>
      <c r="I854" s="192"/>
      <c r="J854" s="194"/>
      <c r="K854" s="192"/>
      <c r="L854" s="195"/>
      <c r="M854" s="195"/>
      <c r="N854" s="197"/>
      <c r="O854" s="196"/>
      <c r="P854" s="196"/>
      <c r="Q854" s="198"/>
      <c r="R854" s="199"/>
      <c r="S854" s="199"/>
      <c r="T854" s="198"/>
      <c r="U854" s="199"/>
      <c r="V854" s="199"/>
      <c r="W854" s="199"/>
      <c r="X854" s="198"/>
      <c r="Y854" s="200"/>
      <c r="Z854" s="198"/>
      <c r="AA854" s="198"/>
      <c r="AB854" s="199"/>
      <c r="AC854" s="199"/>
      <c r="AD854" s="201"/>
      <c r="AE854" s="202"/>
      <c r="AF854" s="202"/>
      <c r="AG854" s="203"/>
      <c r="AH854" s="203"/>
      <c r="AI854" s="203"/>
      <c r="AJ854" s="203"/>
      <c r="AK854" s="203"/>
      <c r="AL854" s="203"/>
      <c r="AM854" s="203"/>
      <c r="AN854" s="203"/>
      <c r="AO854" s="203"/>
      <c r="AP854" s="203"/>
      <c r="AQ854" s="203"/>
      <c r="AR854" s="203"/>
      <c r="AS854" s="203"/>
      <c r="AT854" s="203"/>
      <c r="AU854" s="203"/>
      <c r="AV854" s="203"/>
      <c r="AW854" s="203"/>
      <c r="AX854" s="203"/>
      <c r="AY854" s="203"/>
      <c r="AZ854" s="203"/>
      <c r="BA854" s="203"/>
      <c r="BB854" s="204"/>
      <c r="BC854" s="204"/>
      <c r="BD854" s="204"/>
      <c r="BE854" s="204"/>
      <c r="BF854" s="204"/>
      <c r="BG854" s="204"/>
      <c r="BH854" s="204"/>
      <c r="BI854" s="204"/>
      <c r="BJ854" s="204"/>
      <c r="BK854" s="204"/>
      <c r="BL854" s="204"/>
      <c r="BM854" s="204"/>
      <c r="BN854" s="204"/>
      <c r="BO854" s="204"/>
      <c r="BP854" s="204"/>
      <c r="BQ854" s="204"/>
      <c r="BR854" s="204"/>
      <c r="BS854" s="204"/>
      <c r="BT854" s="204"/>
      <c r="BU854" s="204"/>
      <c r="BV854" s="205"/>
      <c r="BW854" s="205"/>
      <c r="BX854" s="205"/>
      <c r="BY854" s="204"/>
      <c r="BZ854" s="204"/>
      <c r="CA854" s="204"/>
      <c r="CB854" s="205"/>
      <c r="CC854" s="204"/>
      <c r="CD854" s="205"/>
      <c r="CE854" s="204"/>
      <c r="CF854" s="204"/>
      <c r="CG854" s="204"/>
      <c r="CH854" s="206"/>
      <c r="CI854" s="204"/>
      <c r="CJ854" s="204"/>
      <c r="CK854" s="204"/>
      <c r="CL854" s="204"/>
      <c r="CM854" s="204"/>
      <c r="CN854" s="206"/>
      <c r="CO854" s="204"/>
      <c r="CP854" s="204"/>
      <c r="CQ854" s="204"/>
      <c r="CR854" s="207"/>
      <c r="CS854" s="207"/>
      <c r="CT854" s="208"/>
      <c r="CU854" s="209"/>
      <c r="CV854" s="208"/>
      <c r="CW854" s="207"/>
      <c r="CX854" s="207"/>
      <c r="CY854" s="207"/>
    </row>
    <row r="855" spans="3:103">
      <c r="Z855" s="198"/>
      <c r="AA855" s="198"/>
      <c r="AB855" s="199"/>
      <c r="AC855" s="199"/>
      <c r="AD855" s="199"/>
      <c r="AE855" s="202"/>
      <c r="AF855" s="202"/>
      <c r="AG855" s="202"/>
      <c r="AH855" s="203"/>
      <c r="AI855" s="203"/>
      <c r="AJ855" s="203"/>
      <c r="AK855" s="203"/>
      <c r="AL855" s="203"/>
      <c r="AM855" s="203"/>
      <c r="AN855" s="203"/>
      <c r="AO855" s="203"/>
      <c r="AP855" s="203"/>
      <c r="AQ855" s="203"/>
      <c r="AR855" s="203"/>
      <c r="AS855" s="203"/>
      <c r="AT855" s="203"/>
      <c r="AU855" s="203"/>
      <c r="AV855" s="203"/>
      <c r="AW855" s="203"/>
      <c r="AX855" s="203"/>
      <c r="AY855" s="203"/>
      <c r="AZ855" s="203"/>
      <c r="BA855" s="203"/>
      <c r="BB855" s="203"/>
      <c r="BC855" s="204"/>
      <c r="BD855" s="204"/>
      <c r="BE855" s="204"/>
      <c r="BF855" s="204"/>
      <c r="BG855" s="204"/>
      <c r="BH855" s="204"/>
      <c r="BI855" s="204"/>
      <c r="BJ855" s="204"/>
      <c r="BK855" s="204"/>
      <c r="BL855" s="204"/>
      <c r="BM855" s="204"/>
      <c r="BN855" s="204"/>
      <c r="BO855" s="204"/>
      <c r="BP855" s="204"/>
      <c r="BQ855" s="204"/>
      <c r="BR855" s="204"/>
      <c r="BS855" s="204"/>
      <c r="BT855" s="204"/>
      <c r="BU855" s="204"/>
      <c r="BV855" s="205"/>
      <c r="BW855" s="205"/>
      <c r="BX855" s="205"/>
      <c r="BY855" s="204"/>
      <c r="BZ855" s="204"/>
      <c r="CA855" s="204"/>
      <c r="CB855" s="205"/>
      <c r="CC855" s="204"/>
      <c r="CD855" s="205"/>
      <c r="CE855" s="204"/>
      <c r="CF855" s="204"/>
      <c r="CG855" s="204"/>
      <c r="CH855" s="206"/>
      <c r="CI855" s="204"/>
      <c r="CJ855" s="204"/>
      <c r="CK855" s="204"/>
      <c r="CL855" s="204"/>
      <c r="CM855" s="204"/>
      <c r="CN855" s="206"/>
      <c r="CO855" s="204"/>
      <c r="CP855" s="204"/>
      <c r="CQ855" s="204"/>
      <c r="CR855" s="204"/>
      <c r="CS855" s="207"/>
      <c r="CT855" s="208"/>
      <c r="CU855" s="209"/>
      <c r="CV855" s="208"/>
      <c r="CW855" s="207"/>
      <c r="CX855" s="207"/>
      <c r="CY855" s="207"/>
    </row>
    <row r="856" spans="3:103">
      <c r="C856" s="192"/>
      <c r="D856" s="192"/>
      <c r="E856" s="192"/>
      <c r="F856" s="192"/>
      <c r="G856" s="193"/>
      <c r="H856" s="192"/>
      <c r="I856" s="192"/>
      <c r="J856" s="194"/>
      <c r="K856" s="195"/>
      <c r="L856" s="195"/>
      <c r="M856" s="196"/>
      <c r="N856" s="197"/>
      <c r="O856" s="196"/>
      <c r="P856" s="198"/>
      <c r="Q856" s="198"/>
      <c r="R856" s="199"/>
      <c r="S856" s="199"/>
      <c r="T856" s="198"/>
      <c r="U856" s="199"/>
      <c r="V856" s="199"/>
      <c r="W856" s="199"/>
      <c r="X856" s="198"/>
      <c r="Y856" s="200"/>
    </row>
    <row r="857" spans="3:103">
      <c r="D857" s="192"/>
      <c r="E857" s="192"/>
      <c r="F857" s="192"/>
      <c r="H857" s="192"/>
      <c r="I857" s="192"/>
      <c r="J857" s="194"/>
      <c r="K857" s="192"/>
      <c r="L857" s="195"/>
      <c r="M857" s="195"/>
      <c r="N857" s="197"/>
      <c r="O857" s="196"/>
      <c r="P857" s="196"/>
      <c r="Q857" s="198"/>
      <c r="R857" s="199"/>
      <c r="S857" s="199"/>
      <c r="T857" s="198"/>
      <c r="U857" s="199"/>
      <c r="V857" s="199"/>
      <c r="W857" s="199"/>
      <c r="X857" s="198"/>
      <c r="Y857" s="200"/>
      <c r="Z857" s="198"/>
      <c r="AA857" s="198"/>
      <c r="AB857" s="199"/>
      <c r="AC857" s="199"/>
      <c r="AD857" s="201"/>
      <c r="AE857" s="202"/>
      <c r="AF857" s="202"/>
      <c r="AG857" s="203"/>
      <c r="AH857" s="203"/>
      <c r="AI857" s="203"/>
      <c r="AJ857" s="203"/>
      <c r="AK857" s="203"/>
      <c r="AL857" s="203"/>
      <c r="AM857" s="203"/>
      <c r="AN857" s="203"/>
      <c r="AO857" s="203"/>
      <c r="AP857" s="203"/>
      <c r="AQ857" s="203"/>
      <c r="AR857" s="203"/>
      <c r="AS857" s="203"/>
      <c r="AT857" s="203"/>
      <c r="AU857" s="203"/>
      <c r="AV857" s="203"/>
      <c r="AW857" s="203"/>
      <c r="AX857" s="203"/>
      <c r="AY857" s="203"/>
      <c r="AZ857" s="203"/>
      <c r="BA857" s="203"/>
      <c r="BB857" s="204"/>
      <c r="BC857" s="204"/>
      <c r="BD857" s="204"/>
      <c r="BE857" s="204"/>
      <c r="BF857" s="204"/>
      <c r="BG857" s="204"/>
      <c r="BH857" s="204"/>
      <c r="BI857" s="204"/>
      <c r="BJ857" s="204"/>
      <c r="BK857" s="204"/>
      <c r="BL857" s="204"/>
      <c r="BM857" s="204"/>
      <c r="BN857" s="204"/>
      <c r="BO857" s="204"/>
      <c r="BP857" s="204"/>
      <c r="BQ857" s="204"/>
      <c r="BR857" s="204"/>
      <c r="BS857" s="204"/>
      <c r="BT857" s="204"/>
      <c r="BU857" s="204"/>
      <c r="BV857" s="205"/>
      <c r="BW857" s="205"/>
      <c r="BX857" s="205"/>
      <c r="BY857" s="204"/>
      <c r="BZ857" s="204"/>
      <c r="CA857" s="204"/>
      <c r="CB857" s="205"/>
      <c r="CC857" s="204"/>
      <c r="CD857" s="205"/>
      <c r="CE857" s="204"/>
      <c r="CF857" s="204"/>
      <c r="CG857" s="204"/>
      <c r="CH857" s="206"/>
      <c r="CI857" s="204"/>
      <c r="CJ857" s="204"/>
      <c r="CK857" s="204"/>
      <c r="CL857" s="204"/>
      <c r="CM857" s="204"/>
      <c r="CN857" s="206"/>
      <c r="CO857" s="204"/>
      <c r="CP857" s="204"/>
      <c r="CQ857" s="204"/>
      <c r="CR857" s="207"/>
      <c r="CS857" s="207"/>
      <c r="CT857" s="208"/>
      <c r="CU857" s="209"/>
      <c r="CV857" s="208"/>
      <c r="CW857" s="207"/>
      <c r="CX857" s="207"/>
      <c r="CY857" s="207"/>
    </row>
    <row r="858" spans="3:103">
      <c r="Z858" s="198"/>
      <c r="AA858" s="198"/>
      <c r="AB858" s="199"/>
      <c r="AC858" s="199"/>
      <c r="AD858" s="199"/>
      <c r="AE858" s="202"/>
      <c r="AF858" s="202"/>
      <c r="AG858" s="202"/>
      <c r="AH858" s="203"/>
      <c r="AI858" s="203"/>
      <c r="AJ858" s="203"/>
      <c r="AK858" s="203"/>
      <c r="AL858" s="203"/>
      <c r="AM858" s="203"/>
      <c r="AN858" s="203"/>
      <c r="AO858" s="203"/>
      <c r="AP858" s="203"/>
      <c r="AQ858" s="203"/>
      <c r="AR858" s="203"/>
      <c r="AS858" s="203"/>
      <c r="AT858" s="203"/>
      <c r="AU858" s="203"/>
      <c r="AV858" s="203"/>
      <c r="AW858" s="203"/>
      <c r="AX858" s="203"/>
      <c r="AY858" s="203"/>
      <c r="AZ858" s="203"/>
      <c r="BA858" s="203"/>
      <c r="BB858" s="203"/>
      <c r="BC858" s="204"/>
      <c r="BD858" s="204"/>
      <c r="BE858" s="204"/>
      <c r="BF858" s="204"/>
      <c r="BG858" s="204"/>
      <c r="BH858" s="204"/>
      <c r="BI858" s="204"/>
      <c r="BJ858" s="204"/>
      <c r="BK858" s="204"/>
      <c r="BL858" s="204"/>
      <c r="BM858" s="204"/>
      <c r="BN858" s="204"/>
      <c r="BO858" s="204"/>
      <c r="BP858" s="204"/>
      <c r="BQ858" s="204"/>
      <c r="BR858" s="204"/>
      <c r="BS858" s="204"/>
      <c r="BT858" s="204"/>
      <c r="BU858" s="204"/>
      <c r="BV858" s="205"/>
      <c r="BW858" s="205"/>
      <c r="BX858" s="205"/>
      <c r="BY858" s="204"/>
      <c r="BZ858" s="204"/>
      <c r="CA858" s="204"/>
      <c r="CB858" s="205"/>
      <c r="CC858" s="204"/>
      <c r="CD858" s="205"/>
      <c r="CE858" s="204"/>
      <c r="CF858" s="204"/>
      <c r="CG858" s="204"/>
      <c r="CH858" s="206"/>
      <c r="CI858" s="204"/>
      <c r="CJ858" s="204"/>
      <c r="CK858" s="204"/>
      <c r="CL858" s="204"/>
      <c r="CM858" s="204"/>
      <c r="CN858" s="206"/>
      <c r="CO858" s="204"/>
      <c r="CP858" s="204"/>
      <c r="CQ858" s="204"/>
      <c r="CR858" s="204"/>
      <c r="CS858" s="207"/>
      <c r="CT858" s="208"/>
      <c r="CU858" s="209"/>
      <c r="CV858" s="208"/>
      <c r="CW858" s="207"/>
      <c r="CX858" s="207"/>
      <c r="CY858" s="207"/>
    </row>
    <row r="862" spans="3:103">
      <c r="C862" s="192"/>
      <c r="D862" s="192"/>
      <c r="E862" s="192"/>
      <c r="F862" s="192"/>
      <c r="G862" s="193"/>
      <c r="H862" s="192"/>
      <c r="I862" s="192"/>
      <c r="J862" s="194"/>
      <c r="K862" s="195"/>
      <c r="L862" s="195"/>
      <c r="M862" s="196"/>
      <c r="N862" s="197"/>
      <c r="O862" s="196"/>
      <c r="P862" s="198"/>
      <c r="Q862" s="198"/>
      <c r="R862" s="199"/>
      <c r="S862" s="199"/>
      <c r="T862" s="198"/>
      <c r="U862" s="199"/>
      <c r="V862" s="199"/>
      <c r="W862" s="199"/>
      <c r="X862" s="198"/>
      <c r="Y862" s="200"/>
    </row>
    <row r="863" spans="3:103">
      <c r="D863" s="192"/>
      <c r="E863" s="192"/>
      <c r="F863" s="192"/>
      <c r="H863" s="192"/>
      <c r="I863" s="192"/>
      <c r="J863" s="194"/>
      <c r="K863" s="192"/>
      <c r="L863" s="195"/>
      <c r="M863" s="195"/>
      <c r="N863" s="197"/>
      <c r="O863" s="196"/>
      <c r="P863" s="196"/>
      <c r="Q863" s="198"/>
      <c r="R863" s="199"/>
      <c r="S863" s="199"/>
      <c r="T863" s="198"/>
      <c r="U863" s="199"/>
      <c r="V863" s="199"/>
      <c r="W863" s="199"/>
      <c r="X863" s="198"/>
      <c r="Y863" s="200"/>
      <c r="Z863" s="198"/>
      <c r="AA863" s="198"/>
      <c r="AB863" s="199"/>
      <c r="AC863" s="199"/>
      <c r="AD863" s="201"/>
      <c r="AE863" s="202"/>
      <c r="AF863" s="202"/>
      <c r="AG863" s="203"/>
      <c r="AH863" s="203"/>
      <c r="AI863" s="203"/>
      <c r="AJ863" s="203"/>
      <c r="AK863" s="203"/>
      <c r="AL863" s="203"/>
      <c r="AM863" s="203"/>
      <c r="AN863" s="203"/>
      <c r="AO863" s="203"/>
      <c r="AP863" s="203"/>
      <c r="AQ863" s="203"/>
      <c r="AR863" s="203"/>
      <c r="AS863" s="203"/>
      <c r="AT863" s="203"/>
      <c r="AU863" s="203"/>
      <c r="AV863" s="203"/>
      <c r="AW863" s="203"/>
      <c r="AX863" s="203"/>
      <c r="AY863" s="203"/>
      <c r="AZ863" s="203"/>
      <c r="BA863" s="203"/>
      <c r="BB863" s="204"/>
      <c r="BC863" s="204"/>
      <c r="BD863" s="204"/>
      <c r="BE863" s="204"/>
      <c r="BF863" s="204"/>
      <c r="BG863" s="204"/>
      <c r="BH863" s="204"/>
      <c r="BI863" s="204"/>
      <c r="BJ863" s="204"/>
      <c r="BK863" s="204"/>
      <c r="BL863" s="204"/>
      <c r="BM863" s="204"/>
      <c r="BN863" s="204"/>
      <c r="BO863" s="204"/>
      <c r="BP863" s="204"/>
      <c r="BQ863" s="204"/>
      <c r="BR863" s="204"/>
      <c r="BS863" s="204"/>
      <c r="BT863" s="204"/>
      <c r="BU863" s="204"/>
      <c r="BV863" s="205"/>
      <c r="BW863" s="205"/>
      <c r="BX863" s="205"/>
      <c r="BY863" s="204"/>
      <c r="BZ863" s="204"/>
      <c r="CA863" s="204"/>
      <c r="CB863" s="205"/>
      <c r="CC863" s="204"/>
      <c r="CD863" s="205"/>
      <c r="CE863" s="204"/>
      <c r="CF863" s="204"/>
      <c r="CG863" s="204"/>
      <c r="CH863" s="206"/>
      <c r="CI863" s="204"/>
      <c r="CJ863" s="204"/>
      <c r="CK863" s="204"/>
      <c r="CL863" s="204"/>
      <c r="CM863" s="204"/>
      <c r="CN863" s="206"/>
      <c r="CO863" s="204"/>
      <c r="CP863" s="204"/>
      <c r="CQ863" s="204"/>
      <c r="CR863" s="207"/>
      <c r="CS863" s="207"/>
      <c r="CT863" s="208"/>
      <c r="CU863" s="209"/>
      <c r="CV863" s="208"/>
      <c r="CW863" s="207"/>
      <c r="CX863" s="207"/>
      <c r="CY863" s="207"/>
    </row>
    <row r="864" spans="3:103">
      <c r="Z864" s="198"/>
      <c r="AA864" s="198"/>
      <c r="AB864" s="199"/>
      <c r="AC864" s="199"/>
      <c r="AD864" s="199"/>
      <c r="AE864" s="202"/>
      <c r="AF864" s="202"/>
      <c r="AG864" s="202"/>
      <c r="AH864" s="203"/>
      <c r="AI864" s="203"/>
      <c r="AJ864" s="203"/>
      <c r="AK864" s="203"/>
      <c r="AL864" s="203"/>
      <c r="AM864" s="203"/>
      <c r="AN864" s="203"/>
      <c r="AO864" s="203"/>
      <c r="AP864" s="203"/>
      <c r="AQ864" s="203"/>
      <c r="AR864" s="203"/>
      <c r="AS864" s="203"/>
      <c r="AT864" s="203"/>
      <c r="AU864" s="203"/>
      <c r="AV864" s="203"/>
      <c r="AW864" s="203"/>
      <c r="AX864" s="203"/>
      <c r="AY864" s="203"/>
      <c r="AZ864" s="203"/>
      <c r="BA864" s="203"/>
      <c r="BB864" s="203"/>
      <c r="BC864" s="204"/>
      <c r="BD864" s="204"/>
      <c r="BE864" s="204"/>
      <c r="BF864" s="204"/>
      <c r="BG864" s="204"/>
      <c r="BH864" s="204"/>
      <c r="BI864" s="204"/>
      <c r="BJ864" s="204"/>
      <c r="BK864" s="204"/>
      <c r="BL864" s="204"/>
      <c r="BM864" s="204"/>
      <c r="BN864" s="204"/>
      <c r="BO864" s="204"/>
      <c r="BP864" s="204"/>
      <c r="BQ864" s="204"/>
      <c r="BR864" s="204"/>
      <c r="BS864" s="204"/>
      <c r="BT864" s="204"/>
      <c r="BU864" s="204"/>
      <c r="BV864" s="205"/>
      <c r="BW864" s="205"/>
      <c r="BX864" s="205"/>
      <c r="BY864" s="204"/>
      <c r="BZ864" s="204"/>
      <c r="CA864" s="204"/>
      <c r="CB864" s="205"/>
      <c r="CC864" s="204"/>
      <c r="CD864" s="205"/>
      <c r="CE864" s="204"/>
      <c r="CF864" s="204"/>
      <c r="CG864" s="204"/>
      <c r="CH864" s="206"/>
      <c r="CI864" s="204"/>
      <c r="CJ864" s="204"/>
      <c r="CK864" s="204"/>
      <c r="CL864" s="204"/>
      <c r="CM864" s="204"/>
      <c r="CN864" s="206"/>
      <c r="CO864" s="204"/>
      <c r="CP864" s="204"/>
      <c r="CQ864" s="204"/>
      <c r="CR864" s="204"/>
      <c r="CS864" s="207"/>
      <c r="CT864" s="208"/>
      <c r="CU864" s="209"/>
      <c r="CV864" s="208"/>
      <c r="CW864" s="207"/>
      <c r="CX864" s="207"/>
      <c r="CY864" s="207"/>
    </row>
    <row r="865" spans="3:103">
      <c r="C865" s="192"/>
      <c r="D865" s="192"/>
      <c r="E865" s="192"/>
      <c r="F865" s="192"/>
      <c r="G865" s="193"/>
      <c r="H865" s="192"/>
      <c r="I865" s="192"/>
      <c r="J865" s="194"/>
      <c r="K865" s="195"/>
      <c r="L865" s="195"/>
      <c r="M865" s="196"/>
      <c r="N865" s="197"/>
      <c r="O865" s="196"/>
      <c r="P865" s="198"/>
      <c r="Q865" s="198"/>
      <c r="R865" s="199"/>
      <c r="S865" s="199"/>
      <c r="T865" s="198"/>
      <c r="U865" s="199"/>
      <c r="V865" s="199"/>
      <c r="W865" s="199"/>
      <c r="X865" s="198"/>
      <c r="Y865" s="200"/>
    </row>
    <row r="866" spans="3:103">
      <c r="D866" s="192"/>
      <c r="E866" s="192"/>
      <c r="F866" s="192"/>
      <c r="H866" s="192"/>
      <c r="I866" s="192"/>
      <c r="J866" s="194"/>
      <c r="K866" s="192"/>
      <c r="L866" s="195"/>
      <c r="M866" s="195"/>
      <c r="N866" s="197"/>
      <c r="O866" s="196"/>
      <c r="P866" s="196"/>
      <c r="Q866" s="198"/>
      <c r="R866" s="199"/>
      <c r="S866" s="199"/>
      <c r="T866" s="198"/>
      <c r="U866" s="199"/>
      <c r="V866" s="199"/>
      <c r="W866" s="199"/>
      <c r="X866" s="198"/>
      <c r="Y866" s="200"/>
      <c r="Z866" s="198"/>
      <c r="AA866" s="198"/>
      <c r="AB866" s="199"/>
      <c r="AC866" s="199"/>
      <c r="AD866" s="201"/>
      <c r="AE866" s="202"/>
      <c r="AF866" s="202"/>
      <c r="AG866" s="203"/>
      <c r="AH866" s="203"/>
      <c r="AI866" s="203"/>
      <c r="AJ866" s="203"/>
      <c r="AK866" s="203"/>
      <c r="AL866" s="203"/>
      <c r="AM866" s="203"/>
      <c r="AN866" s="203"/>
      <c r="AO866" s="203"/>
      <c r="AP866" s="203"/>
      <c r="AQ866" s="203"/>
      <c r="AR866" s="203"/>
      <c r="AS866" s="203"/>
      <c r="AT866" s="203"/>
      <c r="AU866" s="203"/>
      <c r="AV866" s="203"/>
      <c r="AW866" s="203"/>
      <c r="AX866" s="203"/>
      <c r="AY866" s="203"/>
      <c r="AZ866" s="203"/>
      <c r="BA866" s="203"/>
      <c r="BB866" s="204"/>
      <c r="BC866" s="204"/>
      <c r="BD866" s="204"/>
      <c r="BE866" s="204"/>
      <c r="BF866" s="204"/>
      <c r="BG866" s="204"/>
      <c r="BH866" s="204"/>
      <c r="BI866" s="204"/>
      <c r="BJ866" s="204"/>
      <c r="BK866" s="204"/>
      <c r="BL866" s="204"/>
      <c r="BM866" s="204"/>
      <c r="BN866" s="204"/>
      <c r="BO866" s="204"/>
      <c r="BP866" s="204"/>
      <c r="BQ866" s="204"/>
      <c r="BR866" s="204"/>
      <c r="BS866" s="204"/>
      <c r="BT866" s="204"/>
      <c r="BU866" s="204"/>
      <c r="BV866" s="205"/>
      <c r="BW866" s="205"/>
      <c r="BX866" s="205"/>
      <c r="BY866" s="204"/>
      <c r="BZ866" s="204"/>
      <c r="CA866" s="204"/>
      <c r="CB866" s="205"/>
      <c r="CC866" s="204"/>
      <c r="CD866" s="205"/>
      <c r="CE866" s="204"/>
      <c r="CF866" s="204"/>
      <c r="CG866" s="204"/>
      <c r="CH866" s="206"/>
      <c r="CI866" s="204"/>
      <c r="CJ866" s="204"/>
      <c r="CK866" s="204"/>
      <c r="CL866" s="204"/>
      <c r="CM866" s="204"/>
      <c r="CN866" s="206"/>
      <c r="CO866" s="204"/>
      <c r="CP866" s="204"/>
      <c r="CQ866" s="204"/>
      <c r="CR866" s="207"/>
      <c r="CS866" s="207"/>
      <c r="CT866" s="208"/>
      <c r="CU866" s="209"/>
      <c r="CV866" s="208"/>
      <c r="CW866" s="207"/>
      <c r="CX866" s="207"/>
      <c r="CY866" s="207"/>
    </row>
    <row r="867" spans="3:103">
      <c r="Z867" s="198"/>
      <c r="AA867" s="198"/>
      <c r="AB867" s="199"/>
      <c r="AC867" s="199"/>
      <c r="AD867" s="199"/>
      <c r="AE867" s="202"/>
      <c r="AF867" s="202"/>
      <c r="AG867" s="202"/>
      <c r="AH867" s="203"/>
      <c r="AI867" s="203"/>
      <c r="AJ867" s="203"/>
      <c r="AK867" s="203"/>
      <c r="AL867" s="203"/>
      <c r="AM867" s="203"/>
      <c r="AN867" s="203"/>
      <c r="AO867" s="203"/>
      <c r="AP867" s="203"/>
      <c r="AQ867" s="203"/>
      <c r="AR867" s="203"/>
      <c r="AS867" s="203"/>
      <c r="AT867" s="203"/>
      <c r="AU867" s="203"/>
      <c r="AV867" s="203"/>
      <c r="AW867" s="203"/>
      <c r="AX867" s="203"/>
      <c r="AY867" s="203"/>
      <c r="AZ867" s="203"/>
      <c r="BA867" s="203"/>
      <c r="BB867" s="203"/>
      <c r="BC867" s="204"/>
      <c r="BD867" s="204"/>
      <c r="BE867" s="204"/>
      <c r="BF867" s="204"/>
      <c r="BG867" s="204"/>
      <c r="BH867" s="204"/>
      <c r="BI867" s="204"/>
      <c r="BJ867" s="204"/>
      <c r="BK867" s="204"/>
      <c r="BL867" s="204"/>
      <c r="BM867" s="204"/>
      <c r="BN867" s="204"/>
      <c r="BO867" s="204"/>
      <c r="BP867" s="204"/>
      <c r="BQ867" s="204"/>
      <c r="BR867" s="204"/>
      <c r="BS867" s="204"/>
      <c r="BT867" s="204"/>
      <c r="BU867" s="204"/>
      <c r="BV867" s="205"/>
      <c r="BW867" s="205"/>
      <c r="BX867" s="205"/>
      <c r="BY867" s="204"/>
      <c r="BZ867" s="204"/>
      <c r="CA867" s="204"/>
      <c r="CB867" s="205"/>
      <c r="CC867" s="204"/>
      <c r="CD867" s="205"/>
      <c r="CE867" s="204"/>
      <c r="CF867" s="204"/>
      <c r="CG867" s="204"/>
      <c r="CH867" s="206"/>
      <c r="CI867" s="204"/>
      <c r="CJ867" s="204"/>
      <c r="CK867" s="204"/>
      <c r="CL867" s="204"/>
      <c r="CM867" s="204"/>
      <c r="CN867" s="206"/>
      <c r="CO867" s="204"/>
      <c r="CP867" s="204"/>
      <c r="CQ867" s="204"/>
      <c r="CR867" s="204"/>
      <c r="CS867" s="207"/>
      <c r="CT867" s="208"/>
      <c r="CU867" s="209"/>
      <c r="CV867" s="208"/>
      <c r="CW867" s="207"/>
      <c r="CX867" s="207"/>
      <c r="CY867" s="207"/>
    </row>
    <row r="871" spans="3:103">
      <c r="C871" s="192"/>
      <c r="D871" s="192"/>
      <c r="E871" s="192"/>
      <c r="F871" s="192"/>
      <c r="G871" s="193"/>
      <c r="H871" s="192"/>
      <c r="I871" s="192"/>
      <c r="J871" s="194"/>
      <c r="K871" s="195"/>
      <c r="L871" s="195"/>
      <c r="M871" s="196"/>
      <c r="N871" s="197"/>
      <c r="O871" s="196"/>
      <c r="P871" s="198"/>
      <c r="Q871" s="198"/>
      <c r="R871" s="199"/>
      <c r="S871" s="199"/>
      <c r="T871" s="198"/>
      <c r="U871" s="199"/>
      <c r="V871" s="199"/>
      <c r="W871" s="199"/>
      <c r="X871" s="198"/>
      <c r="Y871" s="200"/>
    </row>
    <row r="872" spans="3:103">
      <c r="D872" s="192"/>
      <c r="E872" s="192"/>
      <c r="F872" s="192"/>
      <c r="H872" s="192"/>
      <c r="I872" s="192"/>
      <c r="J872" s="194"/>
      <c r="K872" s="192"/>
      <c r="L872" s="195"/>
      <c r="M872" s="195"/>
      <c r="N872" s="197"/>
      <c r="O872" s="196"/>
      <c r="P872" s="196"/>
      <c r="Q872" s="198"/>
      <c r="R872" s="199"/>
      <c r="S872" s="199"/>
      <c r="T872" s="198"/>
      <c r="U872" s="199"/>
      <c r="V872" s="199"/>
      <c r="W872" s="199"/>
      <c r="X872" s="198"/>
      <c r="Y872" s="200"/>
      <c r="Z872" s="198"/>
      <c r="AA872" s="198"/>
      <c r="AB872" s="199"/>
      <c r="AC872" s="199"/>
      <c r="AD872" s="201"/>
      <c r="AE872" s="202"/>
      <c r="AF872" s="202"/>
      <c r="AG872" s="203"/>
      <c r="AH872" s="203"/>
      <c r="AI872" s="203"/>
      <c r="AJ872" s="203"/>
      <c r="AK872" s="203"/>
      <c r="AL872" s="203"/>
      <c r="AM872" s="203"/>
      <c r="AN872" s="203"/>
      <c r="AO872" s="203"/>
      <c r="AP872" s="203"/>
      <c r="AQ872" s="203"/>
      <c r="AR872" s="203"/>
      <c r="AS872" s="203"/>
      <c r="AT872" s="203"/>
      <c r="AU872" s="203"/>
      <c r="AV872" s="203"/>
      <c r="AW872" s="203"/>
      <c r="AX872" s="203"/>
      <c r="AY872" s="203"/>
      <c r="AZ872" s="203"/>
      <c r="BA872" s="203"/>
      <c r="BB872" s="204"/>
      <c r="BC872" s="204"/>
      <c r="BD872" s="204"/>
      <c r="BE872" s="204"/>
      <c r="BF872" s="204"/>
      <c r="BG872" s="204"/>
      <c r="BH872" s="204"/>
      <c r="BI872" s="204"/>
      <c r="BJ872" s="204"/>
      <c r="BK872" s="204"/>
      <c r="BL872" s="204"/>
      <c r="BM872" s="204"/>
      <c r="BN872" s="204"/>
      <c r="BO872" s="204"/>
      <c r="BP872" s="204"/>
      <c r="BQ872" s="204"/>
      <c r="BR872" s="204"/>
      <c r="BS872" s="204"/>
      <c r="BT872" s="204"/>
      <c r="BU872" s="204"/>
      <c r="BV872" s="205"/>
      <c r="BW872" s="205"/>
      <c r="BX872" s="205"/>
      <c r="BY872" s="204"/>
      <c r="BZ872" s="204"/>
      <c r="CA872" s="204"/>
      <c r="CB872" s="205"/>
      <c r="CC872" s="204"/>
      <c r="CD872" s="205"/>
      <c r="CE872" s="204"/>
      <c r="CF872" s="204"/>
      <c r="CG872" s="204"/>
      <c r="CH872" s="206"/>
      <c r="CI872" s="204"/>
      <c r="CJ872" s="204"/>
      <c r="CK872" s="204"/>
      <c r="CL872" s="204"/>
      <c r="CM872" s="204"/>
      <c r="CN872" s="206"/>
      <c r="CO872" s="204"/>
      <c r="CP872" s="204"/>
      <c r="CQ872" s="204"/>
      <c r="CR872" s="207"/>
      <c r="CS872" s="207"/>
      <c r="CT872" s="208"/>
      <c r="CU872" s="209"/>
      <c r="CV872" s="208"/>
      <c r="CW872" s="207"/>
      <c r="CX872" s="207"/>
      <c r="CY872" s="207"/>
    </row>
    <row r="873" spans="3:103">
      <c r="Z873" s="198"/>
      <c r="AA873" s="198"/>
      <c r="AB873" s="199"/>
      <c r="AC873" s="199"/>
      <c r="AD873" s="199"/>
      <c r="AE873" s="202"/>
      <c r="AF873" s="202"/>
      <c r="AG873" s="202"/>
      <c r="AH873" s="203"/>
      <c r="AI873" s="203"/>
      <c r="AJ873" s="203"/>
      <c r="AK873" s="203"/>
      <c r="AL873" s="203"/>
      <c r="AM873" s="203"/>
      <c r="AN873" s="203"/>
      <c r="AO873" s="203"/>
      <c r="AP873" s="203"/>
      <c r="AQ873" s="203"/>
      <c r="AR873" s="203"/>
      <c r="AS873" s="203"/>
      <c r="AT873" s="203"/>
      <c r="AU873" s="203"/>
      <c r="AV873" s="203"/>
      <c r="AW873" s="203"/>
      <c r="AX873" s="203"/>
      <c r="AY873" s="203"/>
      <c r="AZ873" s="203"/>
      <c r="BA873" s="203"/>
      <c r="BB873" s="203"/>
      <c r="BC873" s="204"/>
      <c r="BD873" s="204"/>
      <c r="BE873" s="204"/>
      <c r="BF873" s="204"/>
      <c r="BG873" s="204"/>
      <c r="BH873" s="204"/>
      <c r="BI873" s="204"/>
      <c r="BJ873" s="204"/>
      <c r="BK873" s="204"/>
      <c r="BL873" s="204"/>
      <c r="BM873" s="204"/>
      <c r="BN873" s="204"/>
      <c r="BO873" s="204"/>
      <c r="BP873" s="204"/>
      <c r="BQ873" s="204"/>
      <c r="BR873" s="204"/>
      <c r="BS873" s="204"/>
      <c r="BT873" s="204"/>
      <c r="BU873" s="204"/>
      <c r="BV873" s="205"/>
      <c r="BW873" s="205"/>
      <c r="BX873" s="205"/>
      <c r="BY873" s="204"/>
      <c r="BZ873" s="204"/>
      <c r="CA873" s="204"/>
      <c r="CB873" s="205"/>
      <c r="CC873" s="204"/>
      <c r="CD873" s="205"/>
      <c r="CE873" s="204"/>
      <c r="CF873" s="204"/>
      <c r="CG873" s="204"/>
      <c r="CH873" s="206"/>
      <c r="CI873" s="204"/>
      <c r="CJ873" s="204"/>
      <c r="CK873" s="204"/>
      <c r="CL873" s="204"/>
      <c r="CM873" s="204"/>
      <c r="CN873" s="206"/>
      <c r="CO873" s="204"/>
      <c r="CP873" s="204"/>
      <c r="CQ873" s="204"/>
      <c r="CR873" s="204"/>
      <c r="CS873" s="207"/>
      <c r="CT873" s="208"/>
      <c r="CU873" s="209"/>
      <c r="CV873" s="208"/>
      <c r="CW873" s="207"/>
      <c r="CX873" s="207"/>
      <c r="CY873" s="207"/>
    </row>
    <row r="874" spans="3:103">
      <c r="C874" s="192"/>
      <c r="D874" s="192"/>
      <c r="E874" s="192"/>
      <c r="F874" s="192"/>
      <c r="G874" s="193"/>
      <c r="H874" s="192"/>
      <c r="I874" s="192"/>
      <c r="J874" s="194"/>
      <c r="K874" s="195"/>
      <c r="L874" s="195"/>
      <c r="M874" s="196"/>
      <c r="N874" s="197"/>
      <c r="O874" s="196"/>
      <c r="P874" s="198"/>
      <c r="Q874" s="198"/>
      <c r="R874" s="199"/>
      <c r="S874" s="199"/>
      <c r="T874" s="198"/>
      <c r="U874" s="199"/>
      <c r="V874" s="199"/>
      <c r="W874" s="199"/>
      <c r="X874" s="198"/>
      <c r="Y874" s="200"/>
    </row>
    <row r="875" spans="3:103">
      <c r="D875" s="192"/>
      <c r="E875" s="192"/>
      <c r="F875" s="192"/>
      <c r="H875" s="192"/>
      <c r="I875" s="192"/>
      <c r="J875" s="194"/>
      <c r="K875" s="192"/>
      <c r="L875" s="195"/>
      <c r="M875" s="195"/>
      <c r="N875" s="197"/>
      <c r="O875" s="196"/>
      <c r="P875" s="196"/>
      <c r="Q875" s="198"/>
      <c r="R875" s="199"/>
      <c r="S875" s="199"/>
      <c r="T875" s="198"/>
      <c r="U875" s="199"/>
      <c r="V875" s="199"/>
      <c r="W875" s="199"/>
      <c r="X875" s="198"/>
      <c r="Y875" s="200"/>
      <c r="Z875" s="198"/>
      <c r="AA875" s="198"/>
      <c r="AB875" s="199"/>
      <c r="AC875" s="199"/>
      <c r="AD875" s="201"/>
      <c r="AE875" s="202"/>
      <c r="AF875" s="202"/>
      <c r="AG875" s="203"/>
      <c r="AH875" s="203"/>
      <c r="AI875" s="203"/>
      <c r="AJ875" s="203"/>
      <c r="AK875" s="203"/>
      <c r="AL875" s="203"/>
      <c r="AM875" s="203"/>
      <c r="AN875" s="203"/>
      <c r="AO875" s="203"/>
      <c r="AP875" s="203"/>
      <c r="AQ875" s="203"/>
      <c r="AR875" s="203"/>
      <c r="AS875" s="203"/>
      <c r="AT875" s="203"/>
      <c r="AU875" s="203"/>
      <c r="AV875" s="203"/>
      <c r="AW875" s="203"/>
      <c r="AX875" s="203"/>
      <c r="AY875" s="203"/>
      <c r="AZ875" s="203"/>
      <c r="BA875" s="203"/>
      <c r="BB875" s="204"/>
      <c r="BC875" s="204"/>
      <c r="BD875" s="204"/>
      <c r="BE875" s="204"/>
      <c r="BF875" s="204"/>
      <c r="BG875" s="204"/>
      <c r="BH875" s="204"/>
      <c r="BI875" s="204"/>
      <c r="BJ875" s="204"/>
      <c r="BK875" s="204"/>
      <c r="BL875" s="204"/>
      <c r="BM875" s="204"/>
      <c r="BN875" s="204"/>
      <c r="BO875" s="204"/>
      <c r="BP875" s="204"/>
      <c r="BQ875" s="204"/>
      <c r="BR875" s="204"/>
      <c r="BS875" s="204"/>
      <c r="BT875" s="204"/>
      <c r="BU875" s="204"/>
      <c r="BV875" s="205"/>
      <c r="BW875" s="205"/>
      <c r="BX875" s="205"/>
      <c r="BY875" s="204"/>
      <c r="BZ875" s="204"/>
      <c r="CA875" s="204"/>
      <c r="CB875" s="205"/>
      <c r="CC875" s="204"/>
      <c r="CD875" s="205"/>
      <c r="CE875" s="204"/>
      <c r="CF875" s="204"/>
      <c r="CG875" s="204"/>
      <c r="CH875" s="206"/>
      <c r="CI875" s="204"/>
      <c r="CJ875" s="204"/>
      <c r="CK875" s="204"/>
      <c r="CL875" s="204"/>
      <c r="CM875" s="204"/>
      <c r="CN875" s="206"/>
      <c r="CO875" s="204"/>
      <c r="CP875" s="204"/>
      <c r="CQ875" s="204"/>
      <c r="CR875" s="207"/>
      <c r="CS875" s="207"/>
      <c r="CT875" s="208"/>
      <c r="CU875" s="209"/>
      <c r="CV875" s="208"/>
      <c r="CW875" s="207"/>
      <c r="CX875" s="207"/>
      <c r="CY875" s="207"/>
    </row>
    <row r="876" spans="3:103">
      <c r="Z876" s="198"/>
      <c r="AA876" s="198"/>
      <c r="AB876" s="199"/>
      <c r="AC876" s="199"/>
      <c r="AD876" s="199"/>
      <c r="AE876" s="202"/>
      <c r="AF876" s="202"/>
      <c r="AG876" s="202"/>
      <c r="AH876" s="203"/>
      <c r="AI876" s="203"/>
      <c r="AJ876" s="203"/>
      <c r="AK876" s="203"/>
      <c r="AL876" s="203"/>
      <c r="AM876" s="203"/>
      <c r="AN876" s="203"/>
      <c r="AO876" s="203"/>
      <c r="AP876" s="203"/>
      <c r="AQ876" s="203"/>
      <c r="AR876" s="203"/>
      <c r="AS876" s="203"/>
      <c r="AT876" s="203"/>
      <c r="AU876" s="203"/>
      <c r="AV876" s="203"/>
      <c r="AW876" s="203"/>
      <c r="AX876" s="203"/>
      <c r="AY876" s="203"/>
      <c r="AZ876" s="203"/>
      <c r="BA876" s="203"/>
      <c r="BB876" s="203"/>
      <c r="BC876" s="204"/>
      <c r="BD876" s="204"/>
      <c r="BE876" s="204"/>
      <c r="BF876" s="204"/>
      <c r="BG876" s="204"/>
      <c r="BH876" s="204"/>
      <c r="BI876" s="204"/>
      <c r="BJ876" s="204"/>
      <c r="BK876" s="204"/>
      <c r="BL876" s="204"/>
      <c r="BM876" s="204"/>
      <c r="BN876" s="204"/>
      <c r="BO876" s="204"/>
      <c r="BP876" s="204"/>
      <c r="BQ876" s="204"/>
      <c r="BR876" s="204"/>
      <c r="BS876" s="204"/>
      <c r="BT876" s="204"/>
      <c r="BU876" s="204"/>
      <c r="BV876" s="205"/>
      <c r="BW876" s="205"/>
      <c r="BX876" s="205"/>
      <c r="BY876" s="204"/>
      <c r="BZ876" s="204"/>
      <c r="CA876" s="204"/>
      <c r="CB876" s="205"/>
      <c r="CC876" s="204"/>
      <c r="CD876" s="205"/>
      <c r="CE876" s="204"/>
      <c r="CF876" s="204"/>
      <c r="CG876" s="204"/>
      <c r="CH876" s="206"/>
      <c r="CI876" s="204"/>
      <c r="CJ876" s="204"/>
      <c r="CK876" s="204"/>
      <c r="CL876" s="204"/>
      <c r="CM876" s="204"/>
      <c r="CN876" s="206"/>
      <c r="CO876" s="204"/>
      <c r="CP876" s="204"/>
      <c r="CQ876" s="204"/>
      <c r="CR876" s="204"/>
      <c r="CS876" s="207"/>
      <c r="CT876" s="208"/>
      <c r="CU876" s="209"/>
      <c r="CV876" s="208"/>
      <c r="CW876" s="207"/>
      <c r="CX876" s="207"/>
      <c r="CY876" s="207"/>
    </row>
    <row r="880" spans="3:103">
      <c r="C880" s="192"/>
      <c r="D880" s="192"/>
      <c r="E880" s="192"/>
      <c r="F880" s="192"/>
      <c r="G880" s="193"/>
      <c r="H880" s="192"/>
      <c r="I880" s="192"/>
      <c r="J880" s="194"/>
      <c r="K880" s="195"/>
      <c r="L880" s="195"/>
      <c r="M880" s="196"/>
      <c r="N880" s="197"/>
      <c r="O880" s="196"/>
      <c r="P880" s="198"/>
      <c r="Q880" s="198"/>
      <c r="R880" s="199"/>
      <c r="S880" s="199"/>
      <c r="T880" s="198"/>
      <c r="U880" s="199"/>
      <c r="V880" s="199"/>
      <c r="W880" s="199"/>
      <c r="X880" s="198"/>
      <c r="Y880" s="200"/>
    </row>
    <row r="881" spans="3:103">
      <c r="D881" s="192"/>
      <c r="E881" s="192"/>
      <c r="F881" s="192"/>
      <c r="H881" s="192"/>
      <c r="I881" s="192"/>
      <c r="J881" s="194"/>
      <c r="K881" s="192"/>
      <c r="L881" s="195"/>
      <c r="M881" s="195"/>
      <c r="N881" s="197"/>
      <c r="O881" s="196"/>
      <c r="P881" s="196"/>
      <c r="Q881" s="198"/>
      <c r="R881" s="199"/>
      <c r="S881" s="199"/>
      <c r="T881" s="198"/>
      <c r="U881" s="199"/>
      <c r="V881" s="199"/>
      <c r="W881" s="199"/>
      <c r="X881" s="198"/>
      <c r="Y881" s="200"/>
      <c r="Z881" s="198"/>
      <c r="AA881" s="198"/>
      <c r="AB881" s="199"/>
      <c r="AC881" s="199"/>
      <c r="AD881" s="201"/>
      <c r="AE881" s="202"/>
      <c r="AF881" s="202"/>
      <c r="AG881" s="203"/>
      <c r="AH881" s="203"/>
      <c r="AI881" s="203"/>
      <c r="AJ881" s="203"/>
      <c r="AK881" s="203"/>
      <c r="AL881" s="203"/>
      <c r="AM881" s="203"/>
      <c r="AN881" s="203"/>
      <c r="AO881" s="203"/>
      <c r="AP881" s="203"/>
      <c r="AQ881" s="203"/>
      <c r="AR881" s="203"/>
      <c r="AS881" s="203"/>
      <c r="AT881" s="203"/>
      <c r="AU881" s="203"/>
      <c r="AV881" s="203"/>
      <c r="AW881" s="203"/>
      <c r="AX881" s="203"/>
      <c r="AY881" s="203"/>
      <c r="AZ881" s="203"/>
      <c r="BA881" s="203"/>
      <c r="BB881" s="204"/>
      <c r="BC881" s="204"/>
      <c r="BD881" s="204"/>
      <c r="BE881" s="204"/>
      <c r="BF881" s="204"/>
      <c r="BG881" s="204"/>
      <c r="BH881" s="204"/>
      <c r="BI881" s="204"/>
      <c r="BJ881" s="204"/>
      <c r="BK881" s="204"/>
      <c r="BL881" s="204"/>
      <c r="BM881" s="204"/>
      <c r="BN881" s="204"/>
      <c r="BO881" s="204"/>
      <c r="BP881" s="204"/>
      <c r="BQ881" s="204"/>
      <c r="BR881" s="204"/>
      <c r="BS881" s="204"/>
      <c r="BT881" s="204"/>
      <c r="BU881" s="204"/>
      <c r="BV881" s="205"/>
      <c r="BW881" s="205"/>
      <c r="BX881" s="205"/>
      <c r="BY881" s="204"/>
      <c r="BZ881" s="204"/>
      <c r="CA881" s="204"/>
      <c r="CB881" s="205"/>
      <c r="CC881" s="204"/>
      <c r="CD881" s="205"/>
      <c r="CE881" s="204"/>
      <c r="CF881" s="204"/>
      <c r="CG881" s="204"/>
      <c r="CH881" s="206"/>
      <c r="CI881" s="204"/>
      <c r="CJ881" s="204"/>
      <c r="CK881" s="204"/>
      <c r="CL881" s="204"/>
      <c r="CM881" s="204"/>
      <c r="CN881" s="206"/>
      <c r="CO881" s="204"/>
      <c r="CP881" s="204"/>
      <c r="CQ881" s="204"/>
      <c r="CR881" s="207"/>
      <c r="CS881" s="207"/>
      <c r="CT881" s="208"/>
      <c r="CU881" s="209"/>
      <c r="CV881" s="208"/>
      <c r="CW881" s="207"/>
      <c r="CX881" s="207"/>
      <c r="CY881" s="207"/>
    </row>
    <row r="882" spans="3:103">
      <c r="Z882" s="198"/>
      <c r="AA882" s="198"/>
      <c r="AB882" s="199"/>
      <c r="AC882" s="199"/>
      <c r="AD882" s="199"/>
      <c r="AE882" s="202"/>
      <c r="AF882" s="202"/>
      <c r="AG882" s="202"/>
      <c r="AH882" s="203"/>
      <c r="AI882" s="203"/>
      <c r="AJ882" s="203"/>
      <c r="AK882" s="203"/>
      <c r="AL882" s="203"/>
      <c r="AM882" s="203"/>
      <c r="AN882" s="203"/>
      <c r="AO882" s="203"/>
      <c r="AP882" s="203"/>
      <c r="AQ882" s="203"/>
      <c r="AR882" s="203"/>
      <c r="AS882" s="203"/>
      <c r="AT882" s="203"/>
      <c r="AU882" s="203"/>
      <c r="AV882" s="203"/>
      <c r="AW882" s="203"/>
      <c r="AX882" s="203"/>
      <c r="AY882" s="203"/>
      <c r="AZ882" s="203"/>
      <c r="BA882" s="203"/>
      <c r="BB882" s="203"/>
      <c r="BC882" s="204"/>
      <c r="BD882" s="204"/>
      <c r="BE882" s="204"/>
      <c r="BF882" s="204"/>
      <c r="BG882" s="204"/>
      <c r="BH882" s="204"/>
      <c r="BI882" s="204"/>
      <c r="BJ882" s="204"/>
      <c r="BK882" s="204"/>
      <c r="BL882" s="204"/>
      <c r="BM882" s="204"/>
      <c r="BN882" s="204"/>
      <c r="BO882" s="204"/>
      <c r="BP882" s="204"/>
      <c r="BQ882" s="204"/>
      <c r="BR882" s="204"/>
      <c r="BS882" s="204"/>
      <c r="BT882" s="204"/>
      <c r="BU882" s="204"/>
      <c r="BV882" s="205"/>
      <c r="BW882" s="205"/>
      <c r="BX882" s="205"/>
      <c r="BY882" s="204"/>
      <c r="BZ882" s="204"/>
      <c r="CA882" s="204"/>
      <c r="CB882" s="205"/>
      <c r="CC882" s="204"/>
      <c r="CD882" s="205"/>
      <c r="CE882" s="204"/>
      <c r="CF882" s="204"/>
      <c r="CG882" s="204"/>
      <c r="CH882" s="206"/>
      <c r="CI882" s="204"/>
      <c r="CJ882" s="204"/>
      <c r="CK882" s="204"/>
      <c r="CL882" s="204"/>
      <c r="CM882" s="204"/>
      <c r="CN882" s="206"/>
      <c r="CO882" s="204"/>
      <c r="CP882" s="204"/>
      <c r="CQ882" s="204"/>
      <c r="CR882" s="204"/>
      <c r="CS882" s="207"/>
      <c r="CT882" s="208"/>
      <c r="CU882" s="209"/>
      <c r="CV882" s="208"/>
      <c r="CW882" s="207"/>
      <c r="CX882" s="207"/>
      <c r="CY882" s="207"/>
    </row>
    <row r="883" spans="3:103">
      <c r="C883" s="192"/>
      <c r="D883" s="192"/>
      <c r="E883" s="192"/>
      <c r="F883" s="192"/>
      <c r="G883" s="193"/>
      <c r="H883" s="192"/>
      <c r="I883" s="192"/>
      <c r="J883" s="194"/>
      <c r="K883" s="195"/>
      <c r="L883" s="195"/>
      <c r="M883" s="196"/>
      <c r="N883" s="197"/>
      <c r="O883" s="196"/>
      <c r="P883" s="198"/>
      <c r="Q883" s="198"/>
      <c r="R883" s="199"/>
      <c r="S883" s="199"/>
      <c r="T883" s="198"/>
      <c r="U883" s="199"/>
      <c r="V883" s="199"/>
      <c r="W883" s="199"/>
      <c r="X883" s="198"/>
      <c r="Y883" s="200"/>
    </row>
    <row r="884" spans="3:103">
      <c r="D884" s="192"/>
      <c r="E884" s="192"/>
      <c r="F884" s="192"/>
      <c r="H884" s="192"/>
      <c r="I884" s="192"/>
      <c r="J884" s="194"/>
      <c r="K884" s="192"/>
      <c r="L884" s="195"/>
      <c r="M884" s="195"/>
      <c r="N884" s="197"/>
      <c r="O884" s="196"/>
      <c r="P884" s="196"/>
      <c r="Q884" s="198"/>
      <c r="R884" s="199"/>
      <c r="S884" s="199"/>
      <c r="T884" s="198"/>
      <c r="U884" s="199"/>
      <c r="V884" s="199"/>
      <c r="W884" s="199"/>
      <c r="X884" s="198"/>
      <c r="Y884" s="200"/>
      <c r="Z884" s="198"/>
      <c r="AA884" s="198"/>
      <c r="AB884" s="199"/>
      <c r="AC884" s="199"/>
      <c r="AD884" s="201"/>
      <c r="AE884" s="202"/>
      <c r="AF884" s="202"/>
      <c r="AG884" s="203"/>
      <c r="AH884" s="203"/>
      <c r="AI884" s="203"/>
      <c r="AJ884" s="203"/>
      <c r="AK884" s="203"/>
      <c r="AL884" s="203"/>
      <c r="AM884" s="203"/>
      <c r="AN884" s="203"/>
      <c r="AO884" s="203"/>
      <c r="AP884" s="203"/>
      <c r="AQ884" s="203"/>
      <c r="AR884" s="203"/>
      <c r="AS884" s="203"/>
      <c r="AT884" s="203"/>
      <c r="AU884" s="203"/>
      <c r="AV884" s="203"/>
      <c r="AW884" s="203"/>
      <c r="AX884" s="203"/>
      <c r="AY884" s="203"/>
      <c r="AZ884" s="203"/>
      <c r="BA884" s="203"/>
      <c r="BB884" s="204"/>
      <c r="BC884" s="204"/>
      <c r="BD884" s="204"/>
      <c r="BE884" s="204"/>
      <c r="BF884" s="204"/>
      <c r="BG884" s="204"/>
      <c r="BH884" s="204"/>
      <c r="BI884" s="204"/>
      <c r="BJ884" s="204"/>
      <c r="BK884" s="204"/>
      <c r="BL884" s="204"/>
      <c r="BM884" s="204"/>
      <c r="BN884" s="204"/>
      <c r="BO884" s="204"/>
      <c r="BP884" s="204"/>
      <c r="BQ884" s="204"/>
      <c r="BR884" s="204"/>
      <c r="BS884" s="204"/>
      <c r="BT884" s="204"/>
      <c r="BU884" s="204"/>
      <c r="BV884" s="205"/>
      <c r="BW884" s="205"/>
      <c r="BX884" s="205"/>
      <c r="BY884" s="204"/>
      <c r="BZ884" s="204"/>
      <c r="CA884" s="204"/>
      <c r="CB884" s="205"/>
      <c r="CC884" s="204"/>
      <c r="CD884" s="205"/>
      <c r="CE884" s="204"/>
      <c r="CF884" s="204"/>
      <c r="CG884" s="204"/>
      <c r="CH884" s="206"/>
      <c r="CI884" s="204"/>
      <c r="CJ884" s="204"/>
      <c r="CK884" s="204"/>
      <c r="CL884" s="204"/>
      <c r="CM884" s="204"/>
      <c r="CN884" s="206"/>
      <c r="CO884" s="204"/>
      <c r="CP884" s="204"/>
      <c r="CQ884" s="204"/>
      <c r="CR884" s="207"/>
      <c r="CS884" s="207"/>
      <c r="CT884" s="208"/>
      <c r="CU884" s="209"/>
      <c r="CV884" s="208"/>
      <c r="CW884" s="207"/>
      <c r="CX884" s="207"/>
      <c r="CY884" s="207"/>
    </row>
    <row r="885" spans="3:103">
      <c r="Z885" s="198"/>
      <c r="AA885" s="198"/>
      <c r="AB885" s="199"/>
      <c r="AC885" s="199"/>
      <c r="AD885" s="199"/>
      <c r="AE885" s="202"/>
      <c r="AF885" s="202"/>
      <c r="AG885" s="202"/>
      <c r="AH885" s="203"/>
      <c r="AI885" s="203"/>
      <c r="AJ885" s="203"/>
      <c r="AK885" s="203"/>
      <c r="AL885" s="203"/>
      <c r="AM885" s="203"/>
      <c r="AN885" s="203"/>
      <c r="AO885" s="203"/>
      <c r="AP885" s="203"/>
      <c r="AQ885" s="203"/>
      <c r="AR885" s="203"/>
      <c r="AS885" s="203"/>
      <c r="AT885" s="203"/>
      <c r="AU885" s="203"/>
      <c r="AV885" s="203"/>
      <c r="AW885" s="203"/>
      <c r="AX885" s="203"/>
      <c r="AY885" s="203"/>
      <c r="AZ885" s="203"/>
      <c r="BA885" s="203"/>
      <c r="BB885" s="203"/>
      <c r="BC885" s="204"/>
      <c r="BD885" s="204"/>
      <c r="BE885" s="204"/>
      <c r="BF885" s="204"/>
      <c r="BG885" s="204"/>
      <c r="BH885" s="204"/>
      <c r="BI885" s="204"/>
      <c r="BJ885" s="204"/>
      <c r="BK885" s="204"/>
      <c r="BL885" s="204"/>
      <c r="BM885" s="204"/>
      <c r="BN885" s="204"/>
      <c r="BO885" s="204"/>
      <c r="BP885" s="204"/>
      <c r="BQ885" s="204"/>
      <c r="BR885" s="204"/>
      <c r="BS885" s="204"/>
      <c r="BT885" s="204"/>
      <c r="BU885" s="204"/>
      <c r="BV885" s="205"/>
      <c r="BW885" s="205"/>
      <c r="BX885" s="205"/>
      <c r="BY885" s="204"/>
      <c r="BZ885" s="204"/>
      <c r="CA885" s="204"/>
      <c r="CB885" s="205"/>
      <c r="CC885" s="204"/>
      <c r="CD885" s="205"/>
      <c r="CE885" s="204"/>
      <c r="CF885" s="204"/>
      <c r="CG885" s="204"/>
      <c r="CH885" s="206"/>
      <c r="CI885" s="204"/>
      <c r="CJ885" s="204"/>
      <c r="CK885" s="204"/>
      <c r="CL885" s="204"/>
      <c r="CM885" s="204"/>
      <c r="CN885" s="206"/>
      <c r="CO885" s="204"/>
      <c r="CP885" s="204"/>
      <c r="CQ885" s="204"/>
      <c r="CR885" s="204"/>
      <c r="CS885" s="207"/>
      <c r="CT885" s="208"/>
      <c r="CU885" s="209"/>
      <c r="CV885" s="208"/>
      <c r="CW885" s="207"/>
      <c r="CX885" s="207"/>
      <c r="CY885" s="207"/>
    </row>
    <row r="889" spans="3:103">
      <c r="C889" s="192"/>
      <c r="D889" s="192"/>
      <c r="E889" s="192"/>
      <c r="F889" s="192"/>
      <c r="G889" s="193"/>
      <c r="H889" s="192"/>
      <c r="I889" s="192"/>
      <c r="J889" s="194"/>
      <c r="K889" s="195"/>
      <c r="L889" s="195"/>
      <c r="M889" s="196"/>
      <c r="N889" s="197"/>
      <c r="O889" s="196"/>
      <c r="P889" s="198"/>
      <c r="Q889" s="198"/>
      <c r="R889" s="199"/>
      <c r="S889" s="199"/>
      <c r="T889" s="198"/>
      <c r="U889" s="199"/>
      <c r="V889" s="199"/>
      <c r="W889" s="199"/>
      <c r="X889" s="198"/>
      <c r="Y889" s="200"/>
    </row>
    <row r="890" spans="3:103">
      <c r="D890" s="192"/>
      <c r="E890" s="192"/>
      <c r="F890" s="192"/>
      <c r="H890" s="192"/>
      <c r="I890" s="192"/>
      <c r="J890" s="194"/>
      <c r="K890" s="192"/>
      <c r="L890" s="195"/>
      <c r="M890" s="195"/>
      <c r="N890" s="197"/>
      <c r="O890" s="196"/>
      <c r="P890" s="196"/>
      <c r="Q890" s="198"/>
      <c r="R890" s="199"/>
      <c r="S890" s="199"/>
      <c r="T890" s="198"/>
      <c r="U890" s="199"/>
      <c r="V890" s="199"/>
      <c r="W890" s="199"/>
      <c r="X890" s="198"/>
      <c r="Y890" s="200"/>
      <c r="Z890" s="198"/>
      <c r="AA890" s="198"/>
      <c r="AB890" s="199"/>
      <c r="AC890" s="199"/>
      <c r="AD890" s="201"/>
      <c r="AE890" s="202"/>
      <c r="AF890" s="202"/>
      <c r="AG890" s="203"/>
      <c r="AH890" s="203"/>
      <c r="AI890" s="203"/>
      <c r="AJ890" s="203"/>
      <c r="AK890" s="203"/>
      <c r="AL890" s="203"/>
      <c r="AM890" s="203"/>
      <c r="AN890" s="203"/>
      <c r="AO890" s="203"/>
      <c r="AP890" s="203"/>
      <c r="AQ890" s="203"/>
      <c r="AR890" s="203"/>
      <c r="AS890" s="203"/>
      <c r="AT890" s="203"/>
      <c r="AU890" s="203"/>
      <c r="AV890" s="203"/>
      <c r="AW890" s="203"/>
      <c r="AX890" s="203"/>
      <c r="AY890" s="203"/>
      <c r="AZ890" s="203"/>
      <c r="BA890" s="203"/>
      <c r="BB890" s="204"/>
      <c r="BC890" s="204"/>
      <c r="BD890" s="204"/>
      <c r="BE890" s="204"/>
      <c r="BF890" s="204"/>
      <c r="BG890" s="204"/>
      <c r="BH890" s="204"/>
      <c r="BI890" s="204"/>
      <c r="BJ890" s="204"/>
      <c r="BK890" s="204"/>
      <c r="BL890" s="204"/>
      <c r="BM890" s="204"/>
      <c r="BN890" s="204"/>
      <c r="BO890" s="204"/>
      <c r="BP890" s="204"/>
      <c r="BQ890" s="204"/>
      <c r="BR890" s="204"/>
      <c r="BS890" s="204"/>
      <c r="BT890" s="204"/>
      <c r="BU890" s="204"/>
      <c r="BV890" s="205"/>
      <c r="BW890" s="205"/>
      <c r="BX890" s="205"/>
      <c r="BY890" s="204"/>
      <c r="BZ890" s="204"/>
      <c r="CA890" s="204"/>
      <c r="CB890" s="205"/>
      <c r="CC890" s="204"/>
      <c r="CD890" s="205"/>
      <c r="CE890" s="204"/>
      <c r="CF890" s="204"/>
      <c r="CG890" s="204"/>
      <c r="CH890" s="206"/>
      <c r="CI890" s="204"/>
      <c r="CJ890" s="204"/>
      <c r="CK890" s="204"/>
      <c r="CL890" s="204"/>
      <c r="CM890" s="204"/>
      <c r="CN890" s="206"/>
      <c r="CO890" s="204"/>
      <c r="CP890" s="204"/>
      <c r="CQ890" s="204"/>
      <c r="CR890" s="207"/>
      <c r="CS890" s="207"/>
      <c r="CT890" s="208"/>
      <c r="CU890" s="209"/>
      <c r="CV890" s="208"/>
      <c r="CW890" s="207"/>
      <c r="CX890" s="207"/>
      <c r="CY890" s="207"/>
    </row>
    <row r="891" spans="3:103">
      <c r="Z891" s="198"/>
      <c r="AA891" s="198"/>
      <c r="AB891" s="199"/>
      <c r="AC891" s="199"/>
      <c r="AD891" s="199"/>
      <c r="AE891" s="202"/>
      <c r="AF891" s="202"/>
      <c r="AG891" s="202"/>
      <c r="AH891" s="203"/>
      <c r="AI891" s="203"/>
      <c r="AJ891" s="203"/>
      <c r="AK891" s="203"/>
      <c r="AL891" s="203"/>
      <c r="AM891" s="203"/>
      <c r="AN891" s="203"/>
      <c r="AO891" s="203"/>
      <c r="AP891" s="203"/>
      <c r="AQ891" s="203"/>
      <c r="AR891" s="203"/>
      <c r="AS891" s="203"/>
      <c r="AT891" s="203"/>
      <c r="AU891" s="203"/>
      <c r="AV891" s="203"/>
      <c r="AW891" s="203"/>
      <c r="AX891" s="203"/>
      <c r="AY891" s="203"/>
      <c r="AZ891" s="203"/>
      <c r="BA891" s="203"/>
      <c r="BB891" s="203"/>
      <c r="BC891" s="204"/>
      <c r="BD891" s="204"/>
      <c r="BE891" s="204"/>
      <c r="BF891" s="204"/>
      <c r="BG891" s="204"/>
      <c r="BH891" s="204"/>
      <c r="BI891" s="204"/>
      <c r="BJ891" s="204"/>
      <c r="BK891" s="204"/>
      <c r="BL891" s="204"/>
      <c r="BM891" s="204"/>
      <c r="BN891" s="204"/>
      <c r="BO891" s="204"/>
      <c r="BP891" s="204"/>
      <c r="BQ891" s="204"/>
      <c r="BR891" s="204"/>
      <c r="BS891" s="204"/>
      <c r="BT891" s="204"/>
      <c r="BU891" s="204"/>
      <c r="BV891" s="205"/>
      <c r="BW891" s="205"/>
      <c r="BX891" s="205"/>
      <c r="BY891" s="204"/>
      <c r="BZ891" s="204"/>
      <c r="CA891" s="204"/>
      <c r="CB891" s="205"/>
      <c r="CC891" s="204"/>
      <c r="CD891" s="205"/>
      <c r="CE891" s="204"/>
      <c r="CF891" s="204"/>
      <c r="CG891" s="204"/>
      <c r="CH891" s="206"/>
      <c r="CI891" s="204"/>
      <c r="CJ891" s="204"/>
      <c r="CK891" s="204"/>
      <c r="CL891" s="204"/>
      <c r="CM891" s="204"/>
      <c r="CN891" s="206"/>
      <c r="CO891" s="204"/>
      <c r="CP891" s="204"/>
      <c r="CQ891" s="204"/>
      <c r="CR891" s="204"/>
      <c r="CS891" s="207"/>
      <c r="CT891" s="208"/>
      <c r="CU891" s="209"/>
      <c r="CV891" s="208"/>
      <c r="CW891" s="207"/>
      <c r="CX891" s="207"/>
      <c r="CY891" s="207"/>
    </row>
    <row r="892" spans="3:103">
      <c r="C892" s="192"/>
      <c r="D892" s="192"/>
      <c r="E892" s="192"/>
      <c r="F892" s="192"/>
      <c r="G892" s="193"/>
      <c r="H892" s="192"/>
      <c r="I892" s="192"/>
      <c r="J892" s="194"/>
      <c r="K892" s="195"/>
      <c r="L892" s="195"/>
      <c r="M892" s="196"/>
      <c r="N892" s="197"/>
      <c r="O892" s="196"/>
      <c r="P892" s="198"/>
      <c r="Q892" s="198"/>
      <c r="R892" s="199"/>
      <c r="S892" s="199"/>
      <c r="T892" s="198"/>
      <c r="U892" s="199"/>
      <c r="V892" s="199"/>
      <c r="W892" s="199"/>
      <c r="X892" s="198"/>
      <c r="Y892" s="200"/>
    </row>
    <row r="893" spans="3:103">
      <c r="D893" s="192"/>
      <c r="E893" s="192"/>
      <c r="F893" s="192"/>
      <c r="H893" s="192"/>
      <c r="I893" s="192"/>
      <c r="J893" s="194"/>
      <c r="K893" s="192"/>
      <c r="L893" s="195"/>
      <c r="M893" s="195"/>
      <c r="N893" s="197"/>
      <c r="O893" s="196"/>
      <c r="P893" s="196"/>
      <c r="Q893" s="198"/>
      <c r="R893" s="199"/>
      <c r="S893" s="199"/>
      <c r="T893" s="198"/>
      <c r="U893" s="199"/>
      <c r="V893" s="199"/>
      <c r="W893" s="199"/>
      <c r="X893" s="198"/>
      <c r="Y893" s="200"/>
      <c r="Z893" s="198"/>
      <c r="AA893" s="198"/>
      <c r="AB893" s="199"/>
      <c r="AC893" s="199"/>
      <c r="AD893" s="201"/>
      <c r="AE893" s="202"/>
      <c r="AF893" s="202"/>
      <c r="AG893" s="203"/>
      <c r="AH893" s="203"/>
      <c r="AI893" s="203"/>
      <c r="AJ893" s="203"/>
      <c r="AK893" s="203"/>
      <c r="AL893" s="203"/>
      <c r="AM893" s="203"/>
      <c r="AN893" s="203"/>
      <c r="AO893" s="203"/>
      <c r="AP893" s="203"/>
      <c r="AQ893" s="203"/>
      <c r="AR893" s="203"/>
      <c r="AS893" s="203"/>
      <c r="AT893" s="203"/>
      <c r="AU893" s="203"/>
      <c r="AV893" s="203"/>
      <c r="AW893" s="203"/>
      <c r="AX893" s="203"/>
      <c r="AY893" s="203"/>
      <c r="AZ893" s="203"/>
      <c r="BA893" s="203"/>
      <c r="BB893" s="204"/>
      <c r="BC893" s="204"/>
      <c r="BD893" s="204"/>
      <c r="BE893" s="204"/>
      <c r="BF893" s="204"/>
      <c r="BG893" s="204"/>
      <c r="BH893" s="204"/>
      <c r="BI893" s="204"/>
      <c r="BJ893" s="204"/>
      <c r="BK893" s="204"/>
      <c r="BL893" s="204"/>
      <c r="BM893" s="204"/>
      <c r="BN893" s="204"/>
      <c r="BO893" s="204"/>
      <c r="BP893" s="204"/>
      <c r="BQ893" s="204"/>
      <c r="BR893" s="204"/>
      <c r="BS893" s="204"/>
      <c r="BT893" s="204"/>
      <c r="BU893" s="204"/>
      <c r="BV893" s="205"/>
      <c r="BW893" s="205"/>
      <c r="BX893" s="205"/>
      <c r="BY893" s="204"/>
      <c r="BZ893" s="204"/>
      <c r="CA893" s="204"/>
      <c r="CB893" s="205"/>
      <c r="CC893" s="204"/>
      <c r="CD893" s="205"/>
      <c r="CE893" s="204"/>
      <c r="CF893" s="204"/>
      <c r="CG893" s="204"/>
      <c r="CH893" s="206"/>
      <c r="CI893" s="204"/>
      <c r="CJ893" s="204"/>
      <c r="CK893" s="204"/>
      <c r="CL893" s="204"/>
      <c r="CM893" s="204"/>
      <c r="CN893" s="206"/>
      <c r="CO893" s="204"/>
      <c r="CP893" s="204"/>
      <c r="CQ893" s="204"/>
      <c r="CR893" s="207"/>
      <c r="CS893" s="207"/>
      <c r="CT893" s="208"/>
      <c r="CU893" s="209"/>
      <c r="CV893" s="208"/>
      <c r="CW893" s="207"/>
      <c r="CX893" s="207"/>
      <c r="CY893" s="207"/>
    </row>
    <row r="894" spans="3:103">
      <c r="Z894" s="198"/>
      <c r="AA894" s="198"/>
      <c r="AB894" s="199"/>
      <c r="AC894" s="199"/>
      <c r="AD894" s="199"/>
      <c r="AE894" s="202"/>
      <c r="AF894" s="202"/>
      <c r="AG894" s="202"/>
      <c r="AH894" s="203"/>
      <c r="AI894" s="203"/>
      <c r="AJ894" s="203"/>
      <c r="AK894" s="203"/>
      <c r="AL894" s="203"/>
      <c r="AM894" s="203"/>
      <c r="AN894" s="203"/>
      <c r="AO894" s="203"/>
      <c r="AP894" s="203"/>
      <c r="AQ894" s="203"/>
      <c r="AR894" s="203"/>
      <c r="AS894" s="203"/>
      <c r="AT894" s="203"/>
      <c r="AU894" s="203"/>
      <c r="AV894" s="203"/>
      <c r="AW894" s="203"/>
      <c r="AX894" s="203"/>
      <c r="AY894" s="203"/>
      <c r="AZ894" s="203"/>
      <c r="BA894" s="203"/>
      <c r="BB894" s="203"/>
      <c r="BC894" s="204"/>
      <c r="BD894" s="204"/>
      <c r="BE894" s="204"/>
      <c r="BF894" s="204"/>
      <c r="BG894" s="204"/>
      <c r="BH894" s="204"/>
      <c r="BI894" s="204"/>
      <c r="BJ894" s="204"/>
      <c r="BK894" s="204"/>
      <c r="BL894" s="204"/>
      <c r="BM894" s="204"/>
      <c r="BN894" s="204"/>
      <c r="BO894" s="204"/>
      <c r="BP894" s="204"/>
      <c r="BQ894" s="204"/>
      <c r="BR894" s="204"/>
      <c r="BS894" s="204"/>
      <c r="BT894" s="204"/>
      <c r="BU894" s="204"/>
      <c r="BV894" s="205"/>
      <c r="BW894" s="205"/>
      <c r="BX894" s="205"/>
      <c r="BY894" s="204"/>
      <c r="BZ894" s="204"/>
      <c r="CA894" s="204"/>
      <c r="CB894" s="205"/>
      <c r="CC894" s="204"/>
      <c r="CD894" s="205"/>
      <c r="CE894" s="204"/>
      <c r="CF894" s="204"/>
      <c r="CG894" s="204"/>
      <c r="CH894" s="206"/>
      <c r="CI894" s="204"/>
      <c r="CJ894" s="204"/>
      <c r="CK894" s="204"/>
      <c r="CL894" s="204"/>
      <c r="CM894" s="204"/>
      <c r="CN894" s="206"/>
      <c r="CO894" s="204"/>
      <c r="CP894" s="204"/>
      <c r="CQ894" s="204"/>
      <c r="CR894" s="204"/>
      <c r="CS894" s="207"/>
      <c r="CT894" s="208"/>
      <c r="CU894" s="209"/>
      <c r="CV894" s="208"/>
      <c r="CW894" s="207"/>
      <c r="CX894" s="207"/>
      <c r="CY894" s="207"/>
    </row>
    <row r="898" spans="3:103">
      <c r="C898" s="192"/>
      <c r="D898" s="192"/>
      <c r="E898" s="192"/>
      <c r="F898" s="192"/>
      <c r="G898" s="193"/>
      <c r="H898" s="192"/>
      <c r="I898" s="192"/>
      <c r="J898" s="194"/>
      <c r="K898" s="195"/>
      <c r="L898" s="195"/>
      <c r="M898" s="196"/>
      <c r="N898" s="197"/>
      <c r="O898" s="196"/>
      <c r="P898" s="198"/>
      <c r="Q898" s="198"/>
      <c r="R898" s="199"/>
      <c r="S898" s="199"/>
      <c r="T898" s="198"/>
      <c r="U898" s="199"/>
      <c r="V898" s="199"/>
      <c r="W898" s="199"/>
      <c r="X898" s="198"/>
      <c r="Y898" s="200"/>
    </row>
    <row r="899" spans="3:103">
      <c r="D899" s="192"/>
      <c r="E899" s="192"/>
      <c r="F899" s="192"/>
      <c r="H899" s="192"/>
      <c r="I899" s="192"/>
      <c r="J899" s="194"/>
      <c r="K899" s="192"/>
      <c r="L899" s="195"/>
      <c r="M899" s="195"/>
      <c r="N899" s="197"/>
      <c r="O899" s="196"/>
      <c r="P899" s="196"/>
      <c r="Q899" s="198"/>
      <c r="R899" s="199"/>
      <c r="S899" s="199"/>
      <c r="T899" s="198"/>
      <c r="U899" s="199"/>
      <c r="V899" s="199"/>
      <c r="W899" s="199"/>
      <c r="X899" s="198"/>
      <c r="Y899" s="200"/>
      <c r="Z899" s="198"/>
      <c r="AA899" s="198"/>
      <c r="AB899" s="199"/>
      <c r="AC899" s="199"/>
      <c r="AD899" s="201"/>
      <c r="AE899" s="202"/>
      <c r="AF899" s="202"/>
      <c r="AG899" s="203"/>
      <c r="AH899" s="203"/>
      <c r="AI899" s="203"/>
      <c r="AJ899" s="203"/>
      <c r="AK899" s="203"/>
      <c r="AL899" s="203"/>
      <c r="AM899" s="203"/>
      <c r="AN899" s="203"/>
      <c r="AO899" s="203"/>
      <c r="AP899" s="203"/>
      <c r="AQ899" s="203"/>
      <c r="AR899" s="203"/>
      <c r="AS899" s="203"/>
      <c r="AT899" s="203"/>
      <c r="AU899" s="203"/>
      <c r="AV899" s="203"/>
      <c r="AW899" s="203"/>
      <c r="AX899" s="203"/>
      <c r="AY899" s="203"/>
      <c r="AZ899" s="203"/>
      <c r="BA899" s="203"/>
      <c r="BB899" s="204"/>
      <c r="BC899" s="204"/>
      <c r="BD899" s="204"/>
      <c r="BE899" s="204"/>
      <c r="BF899" s="204"/>
      <c r="BG899" s="204"/>
      <c r="BH899" s="204"/>
      <c r="BI899" s="204"/>
      <c r="BJ899" s="204"/>
      <c r="BK899" s="204"/>
      <c r="BL899" s="204"/>
      <c r="BM899" s="204"/>
      <c r="BN899" s="204"/>
      <c r="BO899" s="204"/>
      <c r="BP899" s="204"/>
      <c r="BQ899" s="204"/>
      <c r="BR899" s="204"/>
      <c r="BS899" s="204"/>
      <c r="BT899" s="204"/>
      <c r="BU899" s="204"/>
      <c r="BV899" s="205"/>
      <c r="BW899" s="205"/>
      <c r="BX899" s="205"/>
      <c r="BY899" s="204"/>
      <c r="BZ899" s="204"/>
      <c r="CA899" s="204"/>
      <c r="CB899" s="205"/>
      <c r="CC899" s="204"/>
      <c r="CD899" s="205"/>
      <c r="CE899" s="204"/>
      <c r="CF899" s="204"/>
      <c r="CG899" s="204"/>
      <c r="CH899" s="206"/>
      <c r="CI899" s="204"/>
      <c r="CJ899" s="204"/>
      <c r="CK899" s="204"/>
      <c r="CL899" s="204"/>
      <c r="CM899" s="204"/>
      <c r="CN899" s="206"/>
      <c r="CO899" s="204"/>
      <c r="CP899" s="204"/>
      <c r="CQ899" s="204"/>
      <c r="CR899" s="207"/>
      <c r="CS899" s="207"/>
      <c r="CT899" s="208"/>
      <c r="CU899" s="209"/>
      <c r="CV899" s="208"/>
      <c r="CW899" s="207"/>
      <c r="CX899" s="207"/>
      <c r="CY899" s="207"/>
    </row>
    <row r="900" spans="3:103">
      <c r="Z900" s="198"/>
      <c r="AA900" s="198"/>
      <c r="AB900" s="199"/>
      <c r="AC900" s="199"/>
      <c r="AD900" s="199"/>
      <c r="AE900" s="202"/>
      <c r="AF900" s="202"/>
      <c r="AG900" s="202"/>
      <c r="AH900" s="203"/>
      <c r="AI900" s="203"/>
      <c r="AJ900" s="203"/>
      <c r="AK900" s="203"/>
      <c r="AL900" s="203"/>
      <c r="AM900" s="203"/>
      <c r="AN900" s="203"/>
      <c r="AO900" s="203"/>
      <c r="AP900" s="203"/>
      <c r="AQ900" s="203"/>
      <c r="AR900" s="203"/>
      <c r="AS900" s="203"/>
      <c r="AT900" s="203"/>
      <c r="AU900" s="203"/>
      <c r="AV900" s="203"/>
      <c r="AW900" s="203"/>
      <c r="AX900" s="203"/>
      <c r="AY900" s="203"/>
      <c r="AZ900" s="203"/>
      <c r="BA900" s="203"/>
      <c r="BB900" s="203"/>
      <c r="BC900" s="204"/>
      <c r="BD900" s="204"/>
      <c r="BE900" s="204"/>
      <c r="BF900" s="204"/>
      <c r="BG900" s="204"/>
      <c r="BH900" s="204"/>
      <c r="BI900" s="204"/>
      <c r="BJ900" s="204"/>
      <c r="BK900" s="204"/>
      <c r="BL900" s="204"/>
      <c r="BM900" s="204"/>
      <c r="BN900" s="204"/>
      <c r="BO900" s="204"/>
      <c r="BP900" s="204"/>
      <c r="BQ900" s="204"/>
      <c r="BR900" s="204"/>
      <c r="BS900" s="204"/>
      <c r="BT900" s="204"/>
      <c r="BU900" s="204"/>
      <c r="BV900" s="205"/>
      <c r="BW900" s="205"/>
      <c r="BX900" s="205"/>
      <c r="BY900" s="204"/>
      <c r="BZ900" s="204"/>
      <c r="CA900" s="204"/>
      <c r="CB900" s="205"/>
      <c r="CC900" s="204"/>
      <c r="CD900" s="205"/>
      <c r="CE900" s="204"/>
      <c r="CF900" s="204"/>
      <c r="CG900" s="204"/>
      <c r="CH900" s="206"/>
      <c r="CI900" s="204"/>
      <c r="CJ900" s="204"/>
      <c r="CK900" s="204"/>
      <c r="CL900" s="204"/>
      <c r="CM900" s="204"/>
      <c r="CN900" s="206"/>
      <c r="CO900" s="204"/>
      <c r="CP900" s="204"/>
      <c r="CQ900" s="204"/>
      <c r="CR900" s="204"/>
      <c r="CS900" s="207"/>
      <c r="CT900" s="208"/>
      <c r="CU900" s="209"/>
      <c r="CV900" s="208"/>
      <c r="CW900" s="207"/>
      <c r="CX900" s="207"/>
      <c r="CY900" s="207"/>
    </row>
    <row r="901" spans="3:103">
      <c r="C901" s="192"/>
      <c r="D901" s="192"/>
      <c r="E901" s="192"/>
      <c r="F901" s="192"/>
      <c r="G901" s="193"/>
      <c r="H901" s="192"/>
      <c r="I901" s="192"/>
      <c r="J901" s="194"/>
      <c r="K901" s="195"/>
      <c r="L901" s="195"/>
      <c r="M901" s="196"/>
      <c r="N901" s="197"/>
      <c r="O901" s="196"/>
      <c r="P901" s="198"/>
      <c r="Q901" s="198"/>
      <c r="R901" s="199"/>
      <c r="S901" s="199"/>
      <c r="T901" s="198"/>
      <c r="U901" s="199"/>
      <c r="V901" s="199"/>
      <c r="W901" s="199"/>
      <c r="X901" s="198"/>
      <c r="Y901" s="200"/>
    </row>
    <row r="902" spans="3:103">
      <c r="D902" s="192"/>
      <c r="E902" s="192"/>
      <c r="F902" s="192"/>
      <c r="H902" s="192"/>
      <c r="I902" s="192"/>
      <c r="J902" s="194"/>
      <c r="K902" s="192"/>
      <c r="L902" s="195"/>
      <c r="M902" s="195"/>
      <c r="N902" s="197"/>
      <c r="O902" s="196"/>
      <c r="P902" s="196"/>
      <c r="Q902" s="198"/>
      <c r="R902" s="199"/>
      <c r="S902" s="199"/>
      <c r="T902" s="198"/>
      <c r="U902" s="199"/>
      <c r="V902" s="199"/>
      <c r="W902" s="199"/>
      <c r="X902" s="198"/>
      <c r="Y902" s="200"/>
      <c r="Z902" s="198"/>
      <c r="AA902" s="198"/>
      <c r="AB902" s="199"/>
      <c r="AC902" s="199"/>
      <c r="AD902" s="201"/>
      <c r="AE902" s="202"/>
      <c r="AF902" s="202"/>
      <c r="AG902" s="203"/>
      <c r="AH902" s="203"/>
      <c r="AI902" s="203"/>
      <c r="AJ902" s="203"/>
      <c r="AK902" s="203"/>
      <c r="AL902" s="203"/>
      <c r="AM902" s="203"/>
      <c r="AN902" s="203"/>
      <c r="AO902" s="203"/>
      <c r="AP902" s="203"/>
      <c r="AQ902" s="203"/>
      <c r="AR902" s="203"/>
      <c r="AS902" s="203"/>
      <c r="AT902" s="203"/>
      <c r="AU902" s="203"/>
      <c r="AV902" s="203"/>
      <c r="AW902" s="203"/>
      <c r="AX902" s="203"/>
      <c r="AY902" s="203"/>
      <c r="AZ902" s="203"/>
      <c r="BA902" s="203"/>
      <c r="BB902" s="204"/>
      <c r="BC902" s="204"/>
      <c r="BD902" s="204"/>
      <c r="BE902" s="204"/>
      <c r="BF902" s="204"/>
      <c r="BG902" s="204"/>
      <c r="BH902" s="204"/>
      <c r="BI902" s="204"/>
      <c r="BJ902" s="204"/>
      <c r="BK902" s="204"/>
      <c r="BL902" s="204"/>
      <c r="BM902" s="204"/>
      <c r="BN902" s="204"/>
      <c r="BO902" s="204"/>
      <c r="BP902" s="204"/>
      <c r="BQ902" s="204"/>
      <c r="BR902" s="204"/>
      <c r="BS902" s="204"/>
      <c r="BT902" s="204"/>
      <c r="BU902" s="204"/>
      <c r="BV902" s="205"/>
      <c r="BW902" s="205"/>
      <c r="BX902" s="205"/>
      <c r="BY902" s="204"/>
      <c r="BZ902" s="204"/>
      <c r="CA902" s="204"/>
      <c r="CB902" s="205"/>
      <c r="CC902" s="204"/>
      <c r="CD902" s="205"/>
      <c r="CE902" s="204"/>
      <c r="CF902" s="204"/>
      <c r="CG902" s="204"/>
      <c r="CH902" s="206"/>
      <c r="CI902" s="204"/>
      <c r="CJ902" s="204"/>
      <c r="CK902" s="204"/>
      <c r="CL902" s="204"/>
      <c r="CM902" s="204"/>
      <c r="CN902" s="206"/>
      <c r="CO902" s="204"/>
      <c r="CP902" s="204"/>
      <c r="CQ902" s="204"/>
      <c r="CR902" s="207"/>
      <c r="CS902" s="207"/>
      <c r="CT902" s="208"/>
      <c r="CU902" s="209"/>
      <c r="CV902" s="208"/>
      <c r="CW902" s="207"/>
      <c r="CX902" s="207"/>
      <c r="CY902" s="207"/>
    </row>
    <row r="903" spans="3:103">
      <c r="Z903" s="198"/>
      <c r="AA903" s="198"/>
      <c r="AB903" s="199"/>
      <c r="AC903" s="199"/>
      <c r="AD903" s="199"/>
      <c r="AE903" s="202"/>
      <c r="AF903" s="202"/>
      <c r="AG903" s="202"/>
      <c r="AH903" s="203"/>
      <c r="AI903" s="203"/>
      <c r="AJ903" s="203"/>
      <c r="AK903" s="203"/>
      <c r="AL903" s="203"/>
      <c r="AM903" s="203"/>
      <c r="AN903" s="203"/>
      <c r="AO903" s="203"/>
      <c r="AP903" s="203"/>
      <c r="AQ903" s="203"/>
      <c r="AR903" s="203"/>
      <c r="AS903" s="203"/>
      <c r="AT903" s="203"/>
      <c r="AU903" s="203"/>
      <c r="AV903" s="203"/>
      <c r="AW903" s="203"/>
      <c r="AX903" s="203"/>
      <c r="AY903" s="203"/>
      <c r="AZ903" s="203"/>
      <c r="BA903" s="203"/>
      <c r="BB903" s="203"/>
      <c r="BC903" s="204"/>
      <c r="BD903" s="204"/>
      <c r="BE903" s="204"/>
      <c r="BF903" s="204"/>
      <c r="BG903" s="204"/>
      <c r="BH903" s="204"/>
      <c r="BI903" s="204"/>
      <c r="BJ903" s="204"/>
      <c r="BK903" s="204"/>
      <c r="BL903" s="204"/>
      <c r="BM903" s="204"/>
      <c r="BN903" s="204"/>
      <c r="BO903" s="204"/>
      <c r="BP903" s="204"/>
      <c r="BQ903" s="204"/>
      <c r="BR903" s="204"/>
      <c r="BS903" s="204"/>
      <c r="BT903" s="204"/>
      <c r="BU903" s="204"/>
      <c r="BV903" s="205"/>
      <c r="BW903" s="205"/>
      <c r="BX903" s="205"/>
      <c r="BY903" s="204"/>
      <c r="BZ903" s="204"/>
      <c r="CA903" s="204"/>
      <c r="CB903" s="205"/>
      <c r="CC903" s="204"/>
      <c r="CD903" s="205"/>
      <c r="CE903" s="204"/>
      <c r="CF903" s="204"/>
      <c r="CG903" s="204"/>
      <c r="CH903" s="206"/>
      <c r="CI903" s="204"/>
      <c r="CJ903" s="204"/>
      <c r="CK903" s="204"/>
      <c r="CL903" s="204"/>
      <c r="CM903" s="204"/>
      <c r="CN903" s="206"/>
      <c r="CO903" s="204"/>
      <c r="CP903" s="204"/>
      <c r="CQ903" s="204"/>
      <c r="CR903" s="204"/>
      <c r="CS903" s="207"/>
      <c r="CT903" s="208"/>
      <c r="CU903" s="209"/>
      <c r="CV903" s="208"/>
      <c r="CW903" s="207"/>
      <c r="CX903" s="207"/>
      <c r="CY903" s="207"/>
    </row>
    <row r="907" spans="3:103">
      <c r="C907" s="192"/>
      <c r="D907" s="192"/>
      <c r="E907" s="192"/>
      <c r="F907" s="192"/>
      <c r="G907" s="193"/>
      <c r="H907" s="192"/>
      <c r="I907" s="192"/>
      <c r="J907" s="194"/>
      <c r="K907" s="195"/>
      <c r="L907" s="195"/>
      <c r="M907" s="196"/>
      <c r="N907" s="197"/>
      <c r="O907" s="196"/>
      <c r="P907" s="198"/>
      <c r="Q907" s="198"/>
      <c r="R907" s="199"/>
      <c r="S907" s="199"/>
      <c r="T907" s="198"/>
      <c r="U907" s="199"/>
      <c r="V907" s="199"/>
      <c r="W907" s="199"/>
      <c r="X907" s="198"/>
      <c r="Y907" s="200"/>
    </row>
    <row r="908" spans="3:103">
      <c r="D908" s="192"/>
      <c r="E908" s="192"/>
      <c r="F908" s="192"/>
      <c r="H908" s="192"/>
      <c r="I908" s="192"/>
      <c r="J908" s="194"/>
      <c r="K908" s="192"/>
      <c r="L908" s="195"/>
      <c r="M908" s="195"/>
      <c r="N908" s="197"/>
      <c r="O908" s="196"/>
      <c r="P908" s="196"/>
      <c r="Q908" s="198"/>
      <c r="R908" s="199"/>
      <c r="S908" s="199"/>
      <c r="T908" s="198"/>
      <c r="U908" s="199"/>
      <c r="V908" s="199"/>
      <c r="W908" s="199"/>
      <c r="X908" s="198"/>
      <c r="Y908" s="200"/>
      <c r="Z908" s="198"/>
      <c r="AA908" s="198"/>
      <c r="AB908" s="199"/>
      <c r="AC908" s="199"/>
      <c r="AD908" s="201"/>
      <c r="AE908" s="202"/>
      <c r="AF908" s="202"/>
      <c r="AG908" s="203"/>
      <c r="AH908" s="203"/>
      <c r="AI908" s="203"/>
      <c r="AJ908" s="203"/>
      <c r="AK908" s="203"/>
      <c r="AL908" s="203"/>
      <c r="AM908" s="203"/>
      <c r="AN908" s="203"/>
      <c r="AO908" s="203"/>
      <c r="AP908" s="203"/>
      <c r="AQ908" s="203"/>
      <c r="AR908" s="203"/>
      <c r="AS908" s="203"/>
      <c r="AT908" s="203"/>
      <c r="AU908" s="203"/>
      <c r="AV908" s="203"/>
      <c r="AW908" s="203"/>
      <c r="AX908" s="203"/>
      <c r="AY908" s="203"/>
      <c r="AZ908" s="203"/>
      <c r="BA908" s="203"/>
      <c r="BB908" s="204"/>
      <c r="BC908" s="204"/>
      <c r="BD908" s="204"/>
      <c r="BE908" s="204"/>
      <c r="BF908" s="204"/>
      <c r="BG908" s="204"/>
      <c r="BH908" s="204"/>
      <c r="BI908" s="204"/>
      <c r="BJ908" s="204"/>
      <c r="BK908" s="204"/>
      <c r="BL908" s="204"/>
      <c r="BM908" s="204"/>
      <c r="BN908" s="204"/>
      <c r="BO908" s="204"/>
      <c r="BP908" s="204"/>
      <c r="BQ908" s="204"/>
      <c r="BR908" s="204"/>
      <c r="BS908" s="204"/>
      <c r="BT908" s="204"/>
      <c r="BU908" s="204"/>
      <c r="BV908" s="205"/>
      <c r="BW908" s="205"/>
      <c r="BX908" s="205"/>
      <c r="BY908" s="204"/>
      <c r="BZ908" s="204"/>
      <c r="CA908" s="204"/>
      <c r="CB908" s="205"/>
      <c r="CC908" s="204"/>
      <c r="CD908" s="205"/>
      <c r="CE908" s="204"/>
      <c r="CF908" s="204"/>
      <c r="CG908" s="204"/>
      <c r="CH908" s="206"/>
      <c r="CI908" s="204"/>
      <c r="CJ908" s="204"/>
      <c r="CK908" s="204"/>
      <c r="CL908" s="204"/>
      <c r="CM908" s="204"/>
      <c r="CN908" s="206"/>
      <c r="CO908" s="204"/>
      <c r="CP908" s="204"/>
      <c r="CQ908" s="204"/>
      <c r="CR908" s="207"/>
      <c r="CS908" s="207"/>
      <c r="CT908" s="208"/>
      <c r="CU908" s="209"/>
      <c r="CV908" s="208"/>
      <c r="CW908" s="207"/>
      <c r="CX908" s="207"/>
      <c r="CY908" s="207"/>
    </row>
    <row r="909" spans="3:103">
      <c r="Z909" s="198"/>
      <c r="AA909" s="198"/>
      <c r="AB909" s="199"/>
      <c r="AC909" s="199"/>
      <c r="AD909" s="199"/>
      <c r="AE909" s="202"/>
      <c r="AF909" s="202"/>
      <c r="AG909" s="202"/>
      <c r="AH909" s="203"/>
      <c r="AI909" s="203"/>
      <c r="AJ909" s="203"/>
      <c r="AK909" s="203"/>
      <c r="AL909" s="203"/>
      <c r="AM909" s="203"/>
      <c r="AN909" s="203"/>
      <c r="AO909" s="203"/>
      <c r="AP909" s="203"/>
      <c r="AQ909" s="203"/>
      <c r="AR909" s="203"/>
      <c r="AS909" s="203"/>
      <c r="AT909" s="203"/>
      <c r="AU909" s="203"/>
      <c r="AV909" s="203"/>
      <c r="AW909" s="203"/>
      <c r="AX909" s="203"/>
      <c r="AY909" s="203"/>
      <c r="AZ909" s="203"/>
      <c r="BA909" s="203"/>
      <c r="BB909" s="203"/>
      <c r="BC909" s="204"/>
      <c r="BD909" s="204"/>
      <c r="BE909" s="204"/>
      <c r="BF909" s="204"/>
      <c r="BG909" s="204"/>
      <c r="BH909" s="204"/>
      <c r="BI909" s="204"/>
      <c r="BJ909" s="204"/>
      <c r="BK909" s="204"/>
      <c r="BL909" s="204"/>
      <c r="BM909" s="204"/>
      <c r="BN909" s="204"/>
      <c r="BO909" s="204"/>
      <c r="BP909" s="204"/>
      <c r="BQ909" s="204"/>
      <c r="BR909" s="204"/>
      <c r="BS909" s="204"/>
      <c r="BT909" s="204"/>
      <c r="BU909" s="204"/>
      <c r="BV909" s="205"/>
      <c r="BW909" s="205"/>
      <c r="BX909" s="205"/>
      <c r="BY909" s="204"/>
      <c r="BZ909" s="204"/>
      <c r="CA909" s="204"/>
      <c r="CB909" s="205"/>
      <c r="CC909" s="204"/>
      <c r="CD909" s="205"/>
      <c r="CE909" s="204"/>
      <c r="CF909" s="204"/>
      <c r="CG909" s="204"/>
      <c r="CH909" s="206"/>
      <c r="CI909" s="204"/>
      <c r="CJ909" s="204"/>
      <c r="CK909" s="204"/>
      <c r="CL909" s="204"/>
      <c r="CM909" s="204"/>
      <c r="CN909" s="206"/>
      <c r="CO909" s="204"/>
      <c r="CP909" s="204"/>
      <c r="CQ909" s="204"/>
      <c r="CR909" s="204"/>
      <c r="CS909" s="207"/>
      <c r="CT909" s="208"/>
      <c r="CU909" s="209"/>
      <c r="CV909" s="208"/>
      <c r="CW909" s="207"/>
      <c r="CX909" s="207"/>
      <c r="CY909" s="207"/>
    </row>
    <row r="910" spans="3:103">
      <c r="C910" s="192"/>
      <c r="D910" s="192"/>
      <c r="E910" s="192"/>
      <c r="F910" s="192"/>
      <c r="G910" s="193"/>
      <c r="H910" s="192"/>
      <c r="I910" s="192"/>
      <c r="J910" s="194"/>
      <c r="K910" s="195"/>
      <c r="L910" s="195"/>
      <c r="M910" s="196"/>
      <c r="N910" s="197"/>
      <c r="O910" s="196"/>
      <c r="P910" s="198"/>
      <c r="Q910" s="198"/>
      <c r="R910" s="199"/>
      <c r="S910" s="199"/>
      <c r="T910" s="198"/>
      <c r="U910" s="199"/>
      <c r="V910" s="199"/>
      <c r="W910" s="199"/>
      <c r="X910" s="198"/>
      <c r="Y910" s="200"/>
    </row>
    <row r="911" spans="3:103">
      <c r="D911" s="192"/>
      <c r="E911" s="192"/>
      <c r="F911" s="192"/>
      <c r="H911" s="192"/>
      <c r="I911" s="192"/>
      <c r="J911" s="194"/>
      <c r="K911" s="192"/>
      <c r="L911" s="195"/>
      <c r="M911" s="195"/>
      <c r="N911" s="197"/>
      <c r="O911" s="196"/>
      <c r="P911" s="196"/>
      <c r="Q911" s="198"/>
      <c r="R911" s="199"/>
      <c r="S911" s="199"/>
      <c r="T911" s="198"/>
      <c r="U911" s="199"/>
      <c r="V911" s="199"/>
      <c r="W911" s="199"/>
      <c r="X911" s="198"/>
      <c r="Y911" s="200"/>
      <c r="Z911" s="198"/>
      <c r="AA911" s="198"/>
      <c r="AB911" s="199"/>
      <c r="AC911" s="199"/>
      <c r="AD911" s="201"/>
      <c r="AE911" s="202"/>
      <c r="AF911" s="202"/>
      <c r="AG911" s="203"/>
      <c r="AH911" s="203"/>
      <c r="AI911" s="203"/>
      <c r="AJ911" s="203"/>
      <c r="AK911" s="203"/>
      <c r="AL911" s="203"/>
      <c r="AM911" s="203"/>
      <c r="AN911" s="203"/>
      <c r="AO911" s="203"/>
      <c r="AP911" s="203"/>
      <c r="AQ911" s="203"/>
      <c r="AR911" s="203"/>
      <c r="AS911" s="203"/>
      <c r="AT911" s="203"/>
      <c r="AU911" s="203"/>
      <c r="AV911" s="203"/>
      <c r="AW911" s="203"/>
      <c r="AX911" s="203"/>
      <c r="AY911" s="203"/>
      <c r="AZ911" s="203"/>
      <c r="BA911" s="203"/>
      <c r="BB911" s="204"/>
      <c r="BC911" s="204"/>
      <c r="BD911" s="204"/>
      <c r="BE911" s="204"/>
      <c r="BF911" s="204"/>
      <c r="BG911" s="204"/>
      <c r="BH911" s="204"/>
      <c r="BI911" s="204"/>
      <c r="BJ911" s="204"/>
      <c r="BK911" s="204"/>
      <c r="BL911" s="204"/>
      <c r="BM911" s="204"/>
      <c r="BN911" s="204"/>
      <c r="BO911" s="204"/>
      <c r="BP911" s="204"/>
      <c r="BQ911" s="204"/>
      <c r="BR911" s="204"/>
      <c r="BS911" s="204"/>
      <c r="BT911" s="204"/>
      <c r="BU911" s="204"/>
      <c r="BV911" s="205"/>
      <c r="BW911" s="205"/>
      <c r="BX911" s="205"/>
      <c r="BY911" s="204"/>
      <c r="BZ911" s="204"/>
      <c r="CA911" s="204"/>
      <c r="CB911" s="205"/>
      <c r="CC911" s="204"/>
      <c r="CD911" s="205"/>
      <c r="CE911" s="204"/>
      <c r="CF911" s="204"/>
      <c r="CG911" s="204"/>
      <c r="CH911" s="206"/>
      <c r="CI911" s="204"/>
      <c r="CJ911" s="204"/>
      <c r="CK911" s="204"/>
      <c r="CL911" s="204"/>
      <c r="CM911" s="204"/>
      <c r="CN911" s="206"/>
      <c r="CO911" s="204"/>
      <c r="CP911" s="204"/>
      <c r="CQ911" s="204"/>
      <c r="CR911" s="207"/>
      <c r="CS911" s="207"/>
      <c r="CT911" s="208"/>
      <c r="CU911" s="209"/>
      <c r="CV911" s="208"/>
      <c r="CW911" s="207"/>
      <c r="CX911" s="207"/>
      <c r="CY911" s="207"/>
    </row>
    <row r="912" spans="3:103">
      <c r="Z912" s="198"/>
      <c r="AA912" s="198"/>
      <c r="AB912" s="199"/>
      <c r="AC912" s="199"/>
      <c r="AD912" s="199"/>
      <c r="AE912" s="202"/>
      <c r="AF912" s="202"/>
      <c r="AG912" s="202"/>
      <c r="AH912" s="203"/>
      <c r="AI912" s="203"/>
      <c r="AJ912" s="203"/>
      <c r="AK912" s="203"/>
      <c r="AL912" s="203"/>
      <c r="AM912" s="203"/>
      <c r="AN912" s="203"/>
      <c r="AO912" s="203"/>
      <c r="AP912" s="203"/>
      <c r="AQ912" s="203"/>
      <c r="AR912" s="203"/>
      <c r="AS912" s="203"/>
      <c r="AT912" s="203"/>
      <c r="AU912" s="203"/>
      <c r="AV912" s="203"/>
      <c r="AW912" s="203"/>
      <c r="AX912" s="203"/>
      <c r="AY912" s="203"/>
      <c r="AZ912" s="203"/>
      <c r="BA912" s="203"/>
      <c r="BB912" s="203"/>
      <c r="BC912" s="204"/>
      <c r="BD912" s="204"/>
      <c r="BE912" s="204"/>
      <c r="BF912" s="204"/>
      <c r="BG912" s="204"/>
      <c r="BH912" s="204"/>
      <c r="BI912" s="204"/>
      <c r="BJ912" s="204"/>
      <c r="BK912" s="204"/>
      <c r="BL912" s="204"/>
      <c r="BM912" s="204"/>
      <c r="BN912" s="204"/>
      <c r="BO912" s="204"/>
      <c r="BP912" s="204"/>
      <c r="BQ912" s="204"/>
      <c r="BR912" s="204"/>
      <c r="BS912" s="204"/>
      <c r="BT912" s="204"/>
      <c r="BU912" s="204"/>
      <c r="BV912" s="205"/>
      <c r="BW912" s="205"/>
      <c r="BX912" s="205"/>
      <c r="BY912" s="204"/>
      <c r="BZ912" s="204"/>
      <c r="CA912" s="204"/>
      <c r="CB912" s="205"/>
      <c r="CC912" s="204"/>
      <c r="CD912" s="205"/>
      <c r="CE912" s="204"/>
      <c r="CF912" s="204"/>
      <c r="CG912" s="204"/>
      <c r="CH912" s="206"/>
      <c r="CI912" s="204"/>
      <c r="CJ912" s="204"/>
      <c r="CK912" s="204"/>
      <c r="CL912" s="204"/>
      <c r="CM912" s="204"/>
      <c r="CN912" s="206"/>
      <c r="CO912" s="204"/>
      <c r="CP912" s="204"/>
      <c r="CQ912" s="204"/>
      <c r="CR912" s="204"/>
      <c r="CS912" s="207"/>
      <c r="CT912" s="208"/>
      <c r="CU912" s="209"/>
      <c r="CV912" s="208"/>
      <c r="CW912" s="207"/>
      <c r="CX912" s="207"/>
      <c r="CY912" s="207"/>
    </row>
    <row r="916" spans="3:103">
      <c r="C916" s="192"/>
      <c r="D916" s="192"/>
      <c r="E916" s="192"/>
      <c r="F916" s="192"/>
      <c r="G916" s="193"/>
      <c r="H916" s="192"/>
      <c r="I916" s="192"/>
      <c r="J916" s="194"/>
      <c r="K916" s="195"/>
      <c r="L916" s="195"/>
      <c r="M916" s="196"/>
      <c r="N916" s="197"/>
      <c r="O916" s="196"/>
      <c r="P916" s="198"/>
      <c r="Q916" s="198"/>
      <c r="R916" s="199"/>
      <c r="S916" s="199"/>
      <c r="T916" s="198"/>
      <c r="U916" s="199"/>
      <c r="V916" s="199"/>
      <c r="W916" s="199"/>
      <c r="X916" s="198"/>
      <c r="Y916" s="200"/>
    </row>
    <row r="917" spans="3:103">
      <c r="D917" s="192"/>
      <c r="E917" s="192"/>
      <c r="F917" s="192"/>
      <c r="H917" s="192"/>
      <c r="I917" s="192"/>
      <c r="J917" s="194"/>
      <c r="K917" s="192"/>
      <c r="L917" s="195"/>
      <c r="M917" s="195"/>
      <c r="N917" s="197"/>
      <c r="O917" s="196"/>
      <c r="P917" s="196"/>
      <c r="Q917" s="198"/>
      <c r="R917" s="199"/>
      <c r="S917" s="199"/>
      <c r="T917" s="198"/>
      <c r="U917" s="199"/>
      <c r="V917" s="199"/>
      <c r="W917" s="199"/>
      <c r="X917" s="198"/>
      <c r="Y917" s="200"/>
      <c r="Z917" s="198"/>
      <c r="AA917" s="198"/>
      <c r="AB917" s="199"/>
      <c r="AC917" s="199"/>
      <c r="AD917" s="201"/>
      <c r="AE917" s="202"/>
      <c r="AF917" s="202"/>
      <c r="AG917" s="203"/>
      <c r="AH917" s="203"/>
      <c r="AI917" s="203"/>
      <c r="AJ917" s="203"/>
      <c r="AK917" s="203"/>
      <c r="AL917" s="203"/>
      <c r="AM917" s="203"/>
      <c r="AN917" s="203"/>
      <c r="AO917" s="203"/>
      <c r="AP917" s="203"/>
      <c r="AQ917" s="203"/>
      <c r="AR917" s="203"/>
      <c r="AS917" s="203"/>
      <c r="AT917" s="203"/>
      <c r="AU917" s="203"/>
      <c r="AV917" s="203"/>
      <c r="AW917" s="203"/>
      <c r="AX917" s="203"/>
      <c r="AY917" s="203"/>
      <c r="AZ917" s="203"/>
      <c r="BA917" s="203"/>
      <c r="BB917" s="204"/>
      <c r="BC917" s="204"/>
      <c r="BD917" s="204"/>
      <c r="BE917" s="204"/>
      <c r="BF917" s="204"/>
      <c r="BG917" s="204"/>
      <c r="BH917" s="204"/>
      <c r="BI917" s="204"/>
      <c r="BJ917" s="204"/>
      <c r="BK917" s="204"/>
      <c r="BL917" s="204"/>
      <c r="BM917" s="204"/>
      <c r="BN917" s="204"/>
      <c r="BO917" s="204"/>
      <c r="BP917" s="204"/>
      <c r="BQ917" s="204"/>
      <c r="BR917" s="204"/>
      <c r="BS917" s="204"/>
      <c r="BT917" s="204"/>
      <c r="BU917" s="204"/>
      <c r="BV917" s="205"/>
      <c r="BW917" s="205"/>
      <c r="BX917" s="205"/>
      <c r="BY917" s="204"/>
      <c r="BZ917" s="204"/>
      <c r="CA917" s="204"/>
      <c r="CB917" s="205"/>
      <c r="CC917" s="204"/>
      <c r="CD917" s="205"/>
      <c r="CE917" s="204"/>
      <c r="CF917" s="204"/>
      <c r="CG917" s="204"/>
      <c r="CH917" s="206"/>
      <c r="CI917" s="204"/>
      <c r="CJ917" s="204"/>
      <c r="CK917" s="204"/>
      <c r="CL917" s="204"/>
      <c r="CM917" s="204"/>
      <c r="CN917" s="206"/>
      <c r="CO917" s="204"/>
      <c r="CP917" s="204"/>
      <c r="CQ917" s="204"/>
      <c r="CR917" s="207"/>
      <c r="CS917" s="207"/>
      <c r="CT917" s="208"/>
      <c r="CU917" s="209"/>
      <c r="CV917" s="208"/>
      <c r="CW917" s="207"/>
      <c r="CX917" s="207"/>
      <c r="CY917" s="207"/>
    </row>
    <row r="918" spans="3:103">
      <c r="Z918" s="198"/>
      <c r="AA918" s="198"/>
      <c r="AB918" s="199"/>
      <c r="AC918" s="199"/>
      <c r="AD918" s="199"/>
      <c r="AE918" s="202"/>
      <c r="AF918" s="202"/>
      <c r="AG918" s="202"/>
      <c r="AH918" s="203"/>
      <c r="AI918" s="203"/>
      <c r="AJ918" s="203"/>
      <c r="AK918" s="203"/>
      <c r="AL918" s="203"/>
      <c r="AM918" s="203"/>
      <c r="AN918" s="203"/>
      <c r="AO918" s="203"/>
      <c r="AP918" s="203"/>
      <c r="AQ918" s="203"/>
      <c r="AR918" s="203"/>
      <c r="AS918" s="203"/>
      <c r="AT918" s="203"/>
      <c r="AU918" s="203"/>
      <c r="AV918" s="203"/>
      <c r="AW918" s="203"/>
      <c r="AX918" s="203"/>
      <c r="AY918" s="203"/>
      <c r="AZ918" s="203"/>
      <c r="BA918" s="203"/>
      <c r="BB918" s="203"/>
      <c r="BC918" s="204"/>
      <c r="BD918" s="204"/>
      <c r="BE918" s="204"/>
      <c r="BF918" s="204"/>
      <c r="BG918" s="204"/>
      <c r="BH918" s="204"/>
      <c r="BI918" s="204"/>
      <c r="BJ918" s="204"/>
      <c r="BK918" s="204"/>
      <c r="BL918" s="204"/>
      <c r="BM918" s="204"/>
      <c r="BN918" s="204"/>
      <c r="BO918" s="204"/>
      <c r="BP918" s="204"/>
      <c r="BQ918" s="204"/>
      <c r="BR918" s="204"/>
      <c r="BS918" s="204"/>
      <c r="BT918" s="204"/>
      <c r="BU918" s="204"/>
      <c r="BV918" s="205"/>
      <c r="BW918" s="205"/>
      <c r="BX918" s="205"/>
      <c r="BY918" s="204"/>
      <c r="BZ918" s="204"/>
      <c r="CA918" s="204"/>
      <c r="CB918" s="205"/>
      <c r="CC918" s="204"/>
      <c r="CD918" s="205"/>
      <c r="CE918" s="204"/>
      <c r="CF918" s="204"/>
      <c r="CG918" s="204"/>
      <c r="CH918" s="206"/>
      <c r="CI918" s="204"/>
      <c r="CJ918" s="204"/>
      <c r="CK918" s="204"/>
      <c r="CL918" s="204"/>
      <c r="CM918" s="204"/>
      <c r="CN918" s="206"/>
      <c r="CO918" s="204"/>
      <c r="CP918" s="204"/>
      <c r="CQ918" s="204"/>
      <c r="CR918" s="204"/>
      <c r="CS918" s="207"/>
      <c r="CT918" s="208"/>
      <c r="CU918" s="209"/>
      <c r="CV918" s="208"/>
      <c r="CW918" s="207"/>
      <c r="CX918" s="207"/>
      <c r="CY918" s="207"/>
    </row>
    <row r="919" spans="3:103">
      <c r="C919" s="192"/>
      <c r="D919" s="192"/>
      <c r="E919" s="192"/>
      <c r="F919" s="192"/>
      <c r="G919" s="193"/>
      <c r="H919" s="192"/>
      <c r="I919" s="192"/>
      <c r="J919" s="194"/>
      <c r="K919" s="195"/>
      <c r="L919" s="195"/>
      <c r="M919" s="196"/>
      <c r="N919" s="197"/>
      <c r="O919" s="196"/>
      <c r="P919" s="198"/>
      <c r="Q919" s="198"/>
      <c r="R919" s="199"/>
      <c r="S919" s="199"/>
      <c r="T919" s="198"/>
      <c r="U919" s="199"/>
      <c r="V919" s="199"/>
      <c r="W919" s="199"/>
      <c r="X919" s="198"/>
      <c r="Y919" s="200"/>
    </row>
    <row r="920" spans="3:103">
      <c r="D920" s="192"/>
      <c r="E920" s="192"/>
      <c r="F920" s="192"/>
      <c r="H920" s="192"/>
      <c r="I920" s="192"/>
      <c r="J920" s="194"/>
      <c r="K920" s="192"/>
      <c r="L920" s="195"/>
      <c r="M920" s="195"/>
      <c r="N920" s="197"/>
      <c r="O920" s="196"/>
      <c r="P920" s="196"/>
      <c r="Q920" s="198"/>
      <c r="R920" s="199"/>
      <c r="S920" s="199"/>
      <c r="T920" s="198"/>
      <c r="U920" s="199"/>
      <c r="V920" s="199"/>
      <c r="W920" s="199"/>
      <c r="X920" s="198"/>
      <c r="Y920" s="200"/>
      <c r="Z920" s="198"/>
      <c r="AA920" s="198"/>
      <c r="AB920" s="199"/>
      <c r="AC920" s="199"/>
      <c r="AD920" s="201"/>
      <c r="AE920" s="202"/>
      <c r="AF920" s="202"/>
      <c r="AG920" s="203"/>
      <c r="AH920" s="203"/>
      <c r="AI920" s="203"/>
      <c r="AJ920" s="203"/>
      <c r="AK920" s="203"/>
      <c r="AL920" s="203"/>
      <c r="AM920" s="203"/>
      <c r="AN920" s="203"/>
      <c r="AO920" s="203"/>
      <c r="AP920" s="203"/>
      <c r="AQ920" s="203"/>
      <c r="AR920" s="203"/>
      <c r="AS920" s="203"/>
      <c r="AT920" s="203"/>
      <c r="AU920" s="203"/>
      <c r="AV920" s="203"/>
      <c r="AW920" s="203"/>
      <c r="AX920" s="203"/>
      <c r="AY920" s="203"/>
      <c r="AZ920" s="203"/>
      <c r="BA920" s="203"/>
      <c r="BB920" s="204"/>
      <c r="BC920" s="204"/>
      <c r="BD920" s="204"/>
      <c r="BE920" s="204"/>
      <c r="BF920" s="204"/>
      <c r="BG920" s="204"/>
      <c r="BH920" s="204"/>
      <c r="BI920" s="204"/>
      <c r="BJ920" s="204"/>
      <c r="BK920" s="204"/>
      <c r="BL920" s="204"/>
      <c r="BM920" s="204"/>
      <c r="BN920" s="204"/>
      <c r="BO920" s="204"/>
      <c r="BP920" s="204"/>
      <c r="BQ920" s="204"/>
      <c r="BR920" s="204"/>
      <c r="BS920" s="204"/>
      <c r="BT920" s="204"/>
      <c r="BU920" s="204"/>
      <c r="BV920" s="205"/>
      <c r="BW920" s="205"/>
      <c r="BX920" s="205"/>
      <c r="BY920" s="204"/>
      <c r="BZ920" s="204"/>
      <c r="CA920" s="204"/>
      <c r="CB920" s="205"/>
      <c r="CC920" s="204"/>
      <c r="CD920" s="205"/>
      <c r="CE920" s="204"/>
      <c r="CF920" s="204"/>
      <c r="CG920" s="204"/>
      <c r="CH920" s="206"/>
      <c r="CI920" s="204"/>
      <c r="CJ920" s="204"/>
      <c r="CK920" s="204"/>
      <c r="CL920" s="204"/>
      <c r="CM920" s="204"/>
      <c r="CN920" s="206"/>
      <c r="CO920" s="204"/>
      <c r="CP920" s="204"/>
      <c r="CQ920" s="204"/>
      <c r="CR920" s="207"/>
      <c r="CS920" s="207"/>
      <c r="CT920" s="208"/>
      <c r="CU920" s="209"/>
      <c r="CV920" s="208"/>
      <c r="CW920" s="207"/>
      <c r="CX920" s="207"/>
      <c r="CY920" s="207"/>
    </row>
    <row r="921" spans="3:103">
      <c r="Z921" s="198"/>
      <c r="AA921" s="198"/>
      <c r="AB921" s="199"/>
      <c r="AC921" s="199"/>
      <c r="AD921" s="199"/>
      <c r="AE921" s="202"/>
      <c r="AF921" s="202"/>
      <c r="AG921" s="202"/>
      <c r="AH921" s="203"/>
      <c r="AI921" s="203"/>
      <c r="AJ921" s="203"/>
      <c r="AK921" s="203"/>
      <c r="AL921" s="203"/>
      <c r="AM921" s="203"/>
      <c r="AN921" s="203"/>
      <c r="AO921" s="203"/>
      <c r="AP921" s="203"/>
      <c r="AQ921" s="203"/>
      <c r="AR921" s="203"/>
      <c r="AS921" s="203"/>
      <c r="AT921" s="203"/>
      <c r="AU921" s="203"/>
      <c r="AV921" s="203"/>
      <c r="AW921" s="203"/>
      <c r="AX921" s="203"/>
      <c r="AY921" s="203"/>
      <c r="AZ921" s="203"/>
      <c r="BA921" s="203"/>
      <c r="BB921" s="203"/>
      <c r="BC921" s="204"/>
      <c r="BD921" s="204"/>
      <c r="BE921" s="204"/>
      <c r="BF921" s="204"/>
      <c r="BG921" s="204"/>
      <c r="BH921" s="204"/>
      <c r="BI921" s="204"/>
      <c r="BJ921" s="204"/>
      <c r="BK921" s="204"/>
      <c r="BL921" s="204"/>
      <c r="BM921" s="204"/>
      <c r="BN921" s="204"/>
      <c r="BO921" s="204"/>
      <c r="BP921" s="204"/>
      <c r="BQ921" s="204"/>
      <c r="BR921" s="204"/>
      <c r="BS921" s="204"/>
      <c r="BT921" s="204"/>
      <c r="BU921" s="204"/>
      <c r="BV921" s="205"/>
      <c r="BW921" s="205"/>
      <c r="BX921" s="205"/>
      <c r="BY921" s="204"/>
      <c r="BZ921" s="204"/>
      <c r="CA921" s="204"/>
      <c r="CB921" s="205"/>
      <c r="CC921" s="204"/>
      <c r="CD921" s="205"/>
      <c r="CE921" s="204"/>
      <c r="CF921" s="204"/>
      <c r="CG921" s="204"/>
      <c r="CH921" s="206"/>
      <c r="CI921" s="204"/>
      <c r="CJ921" s="204"/>
      <c r="CK921" s="204"/>
      <c r="CL921" s="204"/>
      <c r="CM921" s="204"/>
      <c r="CN921" s="206"/>
      <c r="CO921" s="204"/>
      <c r="CP921" s="204"/>
      <c r="CQ921" s="204"/>
      <c r="CR921" s="204"/>
      <c r="CS921" s="207"/>
      <c r="CT921" s="208"/>
      <c r="CU921" s="209"/>
      <c r="CV921" s="208"/>
      <c r="CW921" s="207"/>
      <c r="CX921" s="207"/>
      <c r="CY921" s="207"/>
    </row>
    <row r="925" spans="3:103">
      <c r="C925" s="192"/>
      <c r="D925" s="192"/>
      <c r="E925" s="192"/>
      <c r="F925" s="192"/>
      <c r="G925" s="193"/>
      <c r="H925" s="192"/>
      <c r="I925" s="192"/>
      <c r="J925" s="194"/>
      <c r="K925" s="195"/>
      <c r="L925" s="195"/>
      <c r="M925" s="196"/>
      <c r="N925" s="197"/>
      <c r="O925" s="196"/>
      <c r="P925" s="198"/>
      <c r="Q925" s="198"/>
      <c r="R925" s="199"/>
      <c r="S925" s="199"/>
      <c r="T925" s="198"/>
      <c r="U925" s="199"/>
      <c r="V925" s="199"/>
      <c r="W925" s="199"/>
      <c r="X925" s="198"/>
      <c r="Y925" s="200"/>
    </row>
    <row r="926" spans="3:103">
      <c r="D926" s="192"/>
      <c r="E926" s="192"/>
      <c r="F926" s="192"/>
      <c r="H926" s="192"/>
      <c r="I926" s="192"/>
      <c r="J926" s="194"/>
      <c r="K926" s="192"/>
      <c r="L926" s="195"/>
      <c r="M926" s="195"/>
      <c r="N926" s="197"/>
      <c r="O926" s="196"/>
      <c r="P926" s="196"/>
      <c r="Q926" s="198"/>
      <c r="R926" s="199"/>
      <c r="S926" s="199"/>
      <c r="T926" s="198"/>
      <c r="U926" s="199"/>
      <c r="V926" s="199"/>
      <c r="W926" s="199"/>
      <c r="X926" s="198"/>
      <c r="Y926" s="200"/>
      <c r="Z926" s="198"/>
      <c r="AA926" s="198"/>
      <c r="AB926" s="199"/>
      <c r="AC926" s="199"/>
      <c r="AD926" s="201"/>
      <c r="AE926" s="202"/>
      <c r="AF926" s="202"/>
      <c r="AG926" s="203"/>
      <c r="AH926" s="203"/>
      <c r="AI926" s="203"/>
      <c r="AJ926" s="203"/>
      <c r="AK926" s="203"/>
      <c r="AL926" s="203"/>
      <c r="AM926" s="203"/>
      <c r="AN926" s="203"/>
      <c r="AO926" s="203"/>
      <c r="AP926" s="203"/>
      <c r="AQ926" s="203"/>
      <c r="AR926" s="203"/>
      <c r="AS926" s="203"/>
      <c r="AT926" s="203"/>
      <c r="AU926" s="203"/>
      <c r="AV926" s="203"/>
      <c r="AW926" s="203"/>
      <c r="AX926" s="203"/>
      <c r="AY926" s="203"/>
      <c r="AZ926" s="203"/>
      <c r="BA926" s="203"/>
      <c r="BB926" s="204"/>
      <c r="BC926" s="204"/>
      <c r="BD926" s="204"/>
      <c r="BE926" s="204"/>
      <c r="BF926" s="204"/>
      <c r="BG926" s="204"/>
      <c r="BH926" s="204"/>
      <c r="BI926" s="204"/>
      <c r="BJ926" s="204"/>
      <c r="BK926" s="204"/>
      <c r="BL926" s="204"/>
      <c r="BM926" s="204"/>
      <c r="BN926" s="204"/>
      <c r="BO926" s="204"/>
      <c r="BP926" s="204"/>
      <c r="BQ926" s="204"/>
      <c r="BR926" s="204"/>
      <c r="BS926" s="204"/>
      <c r="BT926" s="204"/>
      <c r="BU926" s="204"/>
      <c r="BV926" s="205"/>
      <c r="BW926" s="205"/>
      <c r="BX926" s="205"/>
      <c r="BY926" s="204"/>
      <c r="BZ926" s="204"/>
      <c r="CA926" s="204"/>
      <c r="CB926" s="205"/>
      <c r="CC926" s="204"/>
      <c r="CD926" s="205"/>
      <c r="CE926" s="204"/>
      <c r="CF926" s="204"/>
      <c r="CG926" s="204"/>
      <c r="CH926" s="206"/>
      <c r="CI926" s="204"/>
      <c r="CJ926" s="204"/>
      <c r="CK926" s="204"/>
      <c r="CL926" s="204"/>
      <c r="CM926" s="204"/>
      <c r="CN926" s="206"/>
      <c r="CO926" s="204"/>
      <c r="CP926" s="204"/>
      <c r="CQ926" s="204"/>
      <c r="CR926" s="207"/>
      <c r="CS926" s="207"/>
      <c r="CT926" s="208"/>
      <c r="CU926" s="209"/>
      <c r="CV926" s="208"/>
      <c r="CW926" s="207"/>
      <c r="CX926" s="207"/>
      <c r="CY926" s="207"/>
    </row>
    <row r="927" spans="3:103">
      <c r="Z927" s="198"/>
      <c r="AA927" s="198"/>
      <c r="AB927" s="199"/>
      <c r="AC927" s="199"/>
      <c r="AD927" s="199"/>
      <c r="AE927" s="202"/>
      <c r="AF927" s="202"/>
      <c r="AG927" s="202"/>
      <c r="AH927" s="203"/>
      <c r="AI927" s="203"/>
      <c r="AJ927" s="203"/>
      <c r="AK927" s="203"/>
      <c r="AL927" s="203"/>
      <c r="AM927" s="203"/>
      <c r="AN927" s="203"/>
      <c r="AO927" s="203"/>
      <c r="AP927" s="203"/>
      <c r="AQ927" s="203"/>
      <c r="AR927" s="203"/>
      <c r="AS927" s="203"/>
      <c r="AT927" s="203"/>
      <c r="AU927" s="203"/>
      <c r="AV927" s="203"/>
      <c r="AW927" s="203"/>
      <c r="AX927" s="203"/>
      <c r="AY927" s="203"/>
      <c r="AZ927" s="203"/>
      <c r="BA927" s="203"/>
      <c r="BB927" s="203"/>
      <c r="BC927" s="204"/>
      <c r="BD927" s="204"/>
      <c r="BE927" s="204"/>
      <c r="BF927" s="204"/>
      <c r="BG927" s="204"/>
      <c r="BH927" s="204"/>
      <c r="BI927" s="204"/>
      <c r="BJ927" s="204"/>
      <c r="BK927" s="204"/>
      <c r="BL927" s="204"/>
      <c r="BM927" s="204"/>
      <c r="BN927" s="204"/>
      <c r="BO927" s="204"/>
      <c r="BP927" s="204"/>
      <c r="BQ927" s="204"/>
      <c r="BR927" s="204"/>
      <c r="BS927" s="204"/>
      <c r="BT927" s="204"/>
      <c r="BU927" s="204"/>
      <c r="BV927" s="205"/>
      <c r="BW927" s="205"/>
      <c r="BX927" s="205"/>
      <c r="BY927" s="204"/>
      <c r="BZ927" s="204"/>
      <c r="CA927" s="204"/>
      <c r="CB927" s="205"/>
      <c r="CC927" s="204"/>
      <c r="CD927" s="205"/>
      <c r="CE927" s="204"/>
      <c r="CF927" s="204"/>
      <c r="CG927" s="204"/>
      <c r="CH927" s="206"/>
      <c r="CI927" s="204"/>
      <c r="CJ927" s="204"/>
      <c r="CK927" s="204"/>
      <c r="CL927" s="204"/>
      <c r="CM927" s="204"/>
      <c r="CN927" s="206"/>
      <c r="CO927" s="204"/>
      <c r="CP927" s="204"/>
      <c r="CQ927" s="204"/>
      <c r="CR927" s="204"/>
      <c r="CS927" s="207"/>
      <c r="CT927" s="208"/>
      <c r="CU927" s="209"/>
      <c r="CV927" s="208"/>
      <c r="CW927" s="207"/>
      <c r="CX927" s="207"/>
      <c r="CY927" s="207"/>
    </row>
    <row r="928" spans="3:103">
      <c r="C928" s="192"/>
      <c r="D928" s="192"/>
      <c r="E928" s="192"/>
      <c r="F928" s="192"/>
      <c r="G928" s="193"/>
      <c r="H928" s="192"/>
      <c r="I928" s="192"/>
      <c r="J928" s="194"/>
      <c r="K928" s="195"/>
      <c r="L928" s="195"/>
      <c r="M928" s="196"/>
      <c r="N928" s="197"/>
      <c r="O928" s="196"/>
      <c r="P928" s="198"/>
      <c r="Q928" s="198"/>
      <c r="R928" s="199"/>
      <c r="S928" s="199"/>
      <c r="T928" s="198"/>
      <c r="U928" s="199"/>
      <c r="V928" s="199"/>
      <c r="W928" s="199"/>
      <c r="X928" s="198"/>
      <c r="Y928" s="200"/>
    </row>
    <row r="929" spans="3:103">
      <c r="D929" s="192"/>
      <c r="E929" s="192"/>
      <c r="F929" s="192"/>
      <c r="H929" s="192"/>
      <c r="I929" s="192"/>
      <c r="J929" s="194"/>
      <c r="K929" s="192"/>
      <c r="L929" s="195"/>
      <c r="M929" s="195"/>
      <c r="N929" s="197"/>
      <c r="O929" s="196"/>
      <c r="P929" s="196"/>
      <c r="Q929" s="198"/>
      <c r="R929" s="199"/>
      <c r="S929" s="199"/>
      <c r="T929" s="198"/>
      <c r="U929" s="199"/>
      <c r="V929" s="199"/>
      <c r="W929" s="199"/>
      <c r="X929" s="198"/>
      <c r="Y929" s="200"/>
      <c r="Z929" s="198"/>
      <c r="AA929" s="198"/>
      <c r="AB929" s="199"/>
      <c r="AC929" s="199"/>
      <c r="AD929" s="201"/>
      <c r="AE929" s="202"/>
      <c r="AF929" s="202"/>
      <c r="AG929" s="203"/>
      <c r="AH929" s="203"/>
      <c r="AI929" s="203"/>
      <c r="AJ929" s="203"/>
      <c r="AK929" s="203"/>
      <c r="AL929" s="203"/>
      <c r="AM929" s="203"/>
      <c r="AN929" s="203"/>
      <c r="AO929" s="203"/>
      <c r="AP929" s="203"/>
      <c r="AQ929" s="203"/>
      <c r="AR929" s="203"/>
      <c r="AS929" s="203"/>
      <c r="AT929" s="203"/>
      <c r="AU929" s="203"/>
      <c r="AV929" s="203"/>
      <c r="AW929" s="203"/>
      <c r="AX929" s="203"/>
      <c r="AY929" s="203"/>
      <c r="AZ929" s="203"/>
      <c r="BA929" s="203"/>
      <c r="BB929" s="204"/>
      <c r="BC929" s="204"/>
      <c r="BD929" s="204"/>
      <c r="BE929" s="204"/>
      <c r="BF929" s="204"/>
      <c r="BG929" s="204"/>
      <c r="BH929" s="204"/>
      <c r="BI929" s="204"/>
      <c r="BJ929" s="204"/>
      <c r="BK929" s="204"/>
      <c r="BL929" s="204"/>
      <c r="BM929" s="204"/>
      <c r="BN929" s="204"/>
      <c r="BO929" s="204"/>
      <c r="BP929" s="204"/>
      <c r="BQ929" s="204"/>
      <c r="BR929" s="204"/>
      <c r="BS929" s="204"/>
      <c r="BT929" s="204"/>
      <c r="BU929" s="204"/>
      <c r="BV929" s="205"/>
      <c r="BW929" s="205"/>
      <c r="BX929" s="205"/>
      <c r="BY929" s="204"/>
      <c r="BZ929" s="204"/>
      <c r="CA929" s="204"/>
      <c r="CB929" s="205"/>
      <c r="CC929" s="204"/>
      <c r="CD929" s="205"/>
      <c r="CE929" s="204"/>
      <c r="CF929" s="204"/>
      <c r="CG929" s="204"/>
      <c r="CH929" s="206"/>
      <c r="CI929" s="204"/>
      <c r="CJ929" s="204"/>
      <c r="CK929" s="204"/>
      <c r="CL929" s="204"/>
      <c r="CM929" s="204"/>
      <c r="CN929" s="206"/>
      <c r="CO929" s="204"/>
      <c r="CP929" s="204"/>
      <c r="CQ929" s="204"/>
      <c r="CR929" s="207"/>
      <c r="CS929" s="207"/>
      <c r="CT929" s="208"/>
      <c r="CU929" s="209"/>
      <c r="CV929" s="208"/>
      <c r="CW929" s="207"/>
      <c r="CX929" s="207"/>
      <c r="CY929" s="207"/>
    </row>
    <row r="930" spans="3:103">
      <c r="Z930" s="198"/>
      <c r="AA930" s="198"/>
      <c r="AB930" s="199"/>
      <c r="AC930" s="199"/>
      <c r="AD930" s="199"/>
      <c r="AE930" s="202"/>
      <c r="AF930" s="202"/>
      <c r="AG930" s="202"/>
      <c r="AH930" s="203"/>
      <c r="AI930" s="203"/>
      <c r="AJ930" s="203"/>
      <c r="AK930" s="203"/>
      <c r="AL930" s="203"/>
      <c r="AM930" s="203"/>
      <c r="AN930" s="203"/>
      <c r="AO930" s="203"/>
      <c r="AP930" s="203"/>
      <c r="AQ930" s="203"/>
      <c r="AR930" s="203"/>
      <c r="AS930" s="203"/>
      <c r="AT930" s="203"/>
      <c r="AU930" s="203"/>
      <c r="AV930" s="203"/>
      <c r="AW930" s="203"/>
      <c r="AX930" s="203"/>
      <c r="AY930" s="203"/>
      <c r="AZ930" s="203"/>
      <c r="BA930" s="203"/>
      <c r="BB930" s="203"/>
      <c r="BC930" s="204"/>
      <c r="BD930" s="204"/>
      <c r="BE930" s="204"/>
      <c r="BF930" s="204"/>
      <c r="BG930" s="204"/>
      <c r="BH930" s="204"/>
      <c r="BI930" s="204"/>
      <c r="BJ930" s="204"/>
      <c r="BK930" s="204"/>
      <c r="BL930" s="204"/>
      <c r="BM930" s="204"/>
      <c r="BN930" s="204"/>
      <c r="BO930" s="204"/>
      <c r="BP930" s="204"/>
      <c r="BQ930" s="204"/>
      <c r="BR930" s="204"/>
      <c r="BS930" s="204"/>
      <c r="BT930" s="204"/>
      <c r="BU930" s="204"/>
      <c r="BV930" s="205"/>
      <c r="BW930" s="205"/>
      <c r="BX930" s="205"/>
      <c r="BY930" s="204"/>
      <c r="BZ930" s="204"/>
      <c r="CA930" s="204"/>
      <c r="CB930" s="205"/>
      <c r="CC930" s="204"/>
      <c r="CD930" s="205"/>
      <c r="CE930" s="204"/>
      <c r="CF930" s="204"/>
      <c r="CG930" s="204"/>
      <c r="CH930" s="206"/>
      <c r="CI930" s="204"/>
      <c r="CJ930" s="204"/>
      <c r="CK930" s="204"/>
      <c r="CL930" s="204"/>
      <c r="CM930" s="204"/>
      <c r="CN930" s="206"/>
      <c r="CO930" s="204"/>
      <c r="CP930" s="204"/>
      <c r="CQ930" s="204"/>
      <c r="CR930" s="204"/>
      <c r="CS930" s="207"/>
      <c r="CT930" s="208"/>
      <c r="CU930" s="209"/>
      <c r="CV930" s="208"/>
      <c r="CW930" s="207"/>
      <c r="CX930" s="207"/>
      <c r="CY930" s="207"/>
    </row>
    <row r="934" spans="3:103">
      <c r="C934" s="192"/>
      <c r="D934" s="192"/>
      <c r="E934" s="192"/>
      <c r="F934" s="192"/>
      <c r="G934" s="193"/>
      <c r="H934" s="192"/>
      <c r="I934" s="192"/>
      <c r="J934" s="194"/>
      <c r="K934" s="195"/>
      <c r="L934" s="195"/>
      <c r="M934" s="196"/>
      <c r="N934" s="197"/>
      <c r="O934" s="196"/>
      <c r="P934" s="198"/>
      <c r="Q934" s="198"/>
      <c r="R934" s="199"/>
      <c r="S934" s="199"/>
      <c r="T934" s="198"/>
      <c r="U934" s="199"/>
      <c r="V934" s="199"/>
      <c r="W934" s="199"/>
      <c r="X934" s="198"/>
      <c r="Y934" s="200"/>
    </row>
    <row r="935" spans="3:103">
      <c r="D935" s="192"/>
      <c r="E935" s="192"/>
      <c r="F935" s="192"/>
      <c r="H935" s="192"/>
      <c r="I935" s="192"/>
      <c r="J935" s="194"/>
      <c r="K935" s="192"/>
      <c r="L935" s="195"/>
      <c r="M935" s="195"/>
      <c r="N935" s="197"/>
      <c r="O935" s="196"/>
      <c r="P935" s="196"/>
      <c r="Q935" s="198"/>
      <c r="R935" s="199"/>
      <c r="S935" s="199"/>
      <c r="T935" s="198"/>
      <c r="U935" s="199"/>
      <c r="V935" s="199"/>
      <c r="W935" s="199"/>
      <c r="X935" s="198"/>
      <c r="Y935" s="200"/>
      <c r="Z935" s="198"/>
      <c r="AA935" s="198"/>
      <c r="AB935" s="199"/>
      <c r="AC935" s="199"/>
      <c r="AD935" s="201"/>
      <c r="AE935" s="202"/>
      <c r="AF935" s="202"/>
      <c r="AG935" s="203"/>
      <c r="AH935" s="203"/>
      <c r="AI935" s="203"/>
      <c r="AJ935" s="203"/>
      <c r="AK935" s="203"/>
      <c r="AL935" s="203"/>
      <c r="AM935" s="203"/>
      <c r="AN935" s="203"/>
      <c r="AO935" s="203"/>
      <c r="AP935" s="203"/>
      <c r="AQ935" s="203"/>
      <c r="AR935" s="203"/>
      <c r="AS935" s="203"/>
      <c r="AT935" s="203"/>
      <c r="AU935" s="203"/>
      <c r="AV935" s="203"/>
      <c r="AW935" s="203"/>
      <c r="AX935" s="203"/>
      <c r="AY935" s="203"/>
      <c r="AZ935" s="203"/>
      <c r="BA935" s="203"/>
      <c r="BB935" s="204"/>
      <c r="BC935" s="204"/>
      <c r="BD935" s="204"/>
      <c r="BE935" s="204"/>
      <c r="BF935" s="204"/>
      <c r="BG935" s="204"/>
      <c r="BH935" s="204"/>
      <c r="BI935" s="204"/>
      <c r="BJ935" s="204"/>
      <c r="BK935" s="204"/>
      <c r="BL935" s="204"/>
      <c r="BM935" s="204"/>
      <c r="BN935" s="204"/>
      <c r="BO935" s="204"/>
      <c r="BP935" s="204"/>
      <c r="BQ935" s="204"/>
      <c r="BR935" s="204"/>
      <c r="BS935" s="204"/>
      <c r="BT935" s="204"/>
      <c r="BU935" s="204"/>
      <c r="BV935" s="205"/>
      <c r="BW935" s="205"/>
      <c r="BX935" s="205"/>
      <c r="BY935" s="204"/>
      <c r="BZ935" s="204"/>
      <c r="CA935" s="204"/>
      <c r="CB935" s="205"/>
      <c r="CC935" s="204"/>
      <c r="CD935" s="205"/>
      <c r="CE935" s="204"/>
      <c r="CF935" s="204"/>
      <c r="CG935" s="204"/>
      <c r="CH935" s="206"/>
      <c r="CI935" s="204"/>
      <c r="CJ935" s="204"/>
      <c r="CK935" s="204"/>
      <c r="CL935" s="204"/>
      <c r="CM935" s="204"/>
      <c r="CN935" s="206"/>
      <c r="CO935" s="204"/>
      <c r="CP935" s="204"/>
      <c r="CQ935" s="204"/>
      <c r="CR935" s="207"/>
      <c r="CS935" s="207"/>
      <c r="CT935" s="208"/>
      <c r="CU935" s="209"/>
      <c r="CV935" s="208"/>
      <c r="CW935" s="207"/>
      <c r="CX935" s="207"/>
      <c r="CY935" s="207"/>
    </row>
    <row r="936" spans="3:103">
      <c r="Z936" s="198"/>
      <c r="AA936" s="198"/>
      <c r="AB936" s="199"/>
      <c r="AC936" s="199"/>
      <c r="AD936" s="199"/>
      <c r="AE936" s="202"/>
      <c r="AF936" s="202"/>
      <c r="AG936" s="202"/>
      <c r="AH936" s="203"/>
      <c r="AI936" s="203"/>
      <c r="AJ936" s="203"/>
      <c r="AK936" s="203"/>
      <c r="AL936" s="203"/>
      <c r="AM936" s="203"/>
      <c r="AN936" s="203"/>
      <c r="AO936" s="203"/>
      <c r="AP936" s="203"/>
      <c r="AQ936" s="203"/>
      <c r="AR936" s="203"/>
      <c r="AS936" s="203"/>
      <c r="AT936" s="203"/>
      <c r="AU936" s="203"/>
      <c r="AV936" s="203"/>
      <c r="AW936" s="203"/>
      <c r="AX936" s="203"/>
      <c r="AY936" s="203"/>
      <c r="AZ936" s="203"/>
      <c r="BA936" s="203"/>
      <c r="BB936" s="203"/>
      <c r="BC936" s="204"/>
      <c r="BD936" s="204"/>
      <c r="BE936" s="204"/>
      <c r="BF936" s="204"/>
      <c r="BG936" s="204"/>
      <c r="BH936" s="204"/>
      <c r="BI936" s="204"/>
      <c r="BJ936" s="204"/>
      <c r="BK936" s="204"/>
      <c r="BL936" s="204"/>
      <c r="BM936" s="204"/>
      <c r="BN936" s="204"/>
      <c r="BO936" s="204"/>
      <c r="BP936" s="204"/>
      <c r="BQ936" s="204"/>
      <c r="BR936" s="204"/>
      <c r="BS936" s="204"/>
      <c r="BT936" s="204"/>
      <c r="BU936" s="204"/>
      <c r="BV936" s="205"/>
      <c r="BW936" s="205"/>
      <c r="BX936" s="205"/>
      <c r="BY936" s="204"/>
      <c r="BZ936" s="204"/>
      <c r="CA936" s="204"/>
      <c r="CB936" s="205"/>
      <c r="CC936" s="204"/>
      <c r="CD936" s="205"/>
      <c r="CE936" s="204"/>
      <c r="CF936" s="204"/>
      <c r="CG936" s="204"/>
      <c r="CH936" s="206"/>
      <c r="CI936" s="204"/>
      <c r="CJ936" s="204"/>
      <c r="CK936" s="204"/>
      <c r="CL936" s="204"/>
      <c r="CM936" s="204"/>
      <c r="CN936" s="206"/>
      <c r="CO936" s="204"/>
      <c r="CP936" s="204"/>
      <c r="CQ936" s="204"/>
      <c r="CR936" s="204"/>
      <c r="CS936" s="207"/>
      <c r="CT936" s="208"/>
      <c r="CU936" s="209"/>
      <c r="CV936" s="208"/>
      <c r="CW936" s="207"/>
      <c r="CX936" s="207"/>
      <c r="CY936" s="207"/>
    </row>
    <row r="937" spans="3:103">
      <c r="C937" s="192"/>
      <c r="D937" s="192"/>
      <c r="E937" s="192"/>
      <c r="F937" s="192"/>
      <c r="G937" s="193"/>
      <c r="H937" s="192"/>
      <c r="I937" s="192"/>
      <c r="J937" s="194"/>
      <c r="K937" s="195"/>
      <c r="L937" s="195"/>
      <c r="M937" s="196"/>
      <c r="N937" s="197"/>
      <c r="O937" s="196"/>
      <c r="P937" s="198"/>
      <c r="Q937" s="198"/>
      <c r="R937" s="199"/>
      <c r="S937" s="199"/>
      <c r="T937" s="198"/>
      <c r="U937" s="199"/>
      <c r="V937" s="199"/>
      <c r="W937" s="199"/>
      <c r="X937" s="198"/>
      <c r="Y937" s="200"/>
    </row>
    <row r="938" spans="3:103">
      <c r="D938" s="192"/>
      <c r="E938" s="192"/>
      <c r="F938" s="192"/>
      <c r="H938" s="192"/>
      <c r="I938" s="192"/>
      <c r="J938" s="194"/>
      <c r="K938" s="192"/>
      <c r="L938" s="195"/>
      <c r="M938" s="195"/>
      <c r="N938" s="197"/>
      <c r="O938" s="196"/>
      <c r="P938" s="196"/>
      <c r="Q938" s="198"/>
      <c r="R938" s="199"/>
      <c r="S938" s="199"/>
      <c r="T938" s="198"/>
      <c r="U938" s="199"/>
      <c r="V938" s="199"/>
      <c r="W938" s="199"/>
      <c r="X938" s="198"/>
      <c r="Y938" s="200"/>
      <c r="Z938" s="198"/>
      <c r="AA938" s="198"/>
      <c r="AB938" s="199"/>
      <c r="AC938" s="199"/>
      <c r="AD938" s="201"/>
      <c r="AE938" s="202"/>
      <c r="AF938" s="202"/>
      <c r="AG938" s="203"/>
      <c r="AH938" s="203"/>
      <c r="AI938" s="203"/>
      <c r="AJ938" s="203"/>
      <c r="AK938" s="203"/>
      <c r="AL938" s="203"/>
      <c r="AM938" s="203"/>
      <c r="AN938" s="203"/>
      <c r="AO938" s="203"/>
      <c r="AP938" s="203"/>
      <c r="AQ938" s="203"/>
      <c r="AR938" s="203"/>
      <c r="AS938" s="203"/>
      <c r="AT938" s="203"/>
      <c r="AU938" s="203"/>
      <c r="AV938" s="203"/>
      <c r="AW938" s="203"/>
      <c r="AX938" s="203"/>
      <c r="AY938" s="203"/>
      <c r="AZ938" s="203"/>
      <c r="BA938" s="203"/>
      <c r="BB938" s="204"/>
      <c r="BC938" s="204"/>
      <c r="BD938" s="204"/>
      <c r="BE938" s="204"/>
      <c r="BF938" s="204"/>
      <c r="BG938" s="204"/>
      <c r="BH938" s="204"/>
      <c r="BI938" s="204"/>
      <c r="BJ938" s="204"/>
      <c r="BK938" s="204"/>
      <c r="BL938" s="204"/>
      <c r="BM938" s="204"/>
      <c r="BN938" s="204"/>
      <c r="BO938" s="204"/>
      <c r="BP938" s="204"/>
      <c r="BQ938" s="204"/>
      <c r="BR938" s="204"/>
      <c r="BS938" s="204"/>
      <c r="BT938" s="204"/>
      <c r="BU938" s="204"/>
      <c r="BV938" s="205"/>
      <c r="BW938" s="205"/>
      <c r="BX938" s="205"/>
      <c r="BY938" s="204"/>
      <c r="BZ938" s="204"/>
      <c r="CA938" s="204"/>
      <c r="CB938" s="205"/>
      <c r="CC938" s="204"/>
      <c r="CD938" s="205"/>
      <c r="CE938" s="204"/>
      <c r="CF938" s="204"/>
      <c r="CG938" s="204"/>
      <c r="CH938" s="206"/>
      <c r="CI938" s="204"/>
      <c r="CJ938" s="204"/>
      <c r="CK938" s="204"/>
      <c r="CL938" s="204"/>
      <c r="CM938" s="204"/>
      <c r="CN938" s="206"/>
      <c r="CO938" s="204"/>
      <c r="CP938" s="204"/>
      <c r="CQ938" s="204"/>
      <c r="CR938" s="207"/>
      <c r="CS938" s="207"/>
      <c r="CT938" s="208"/>
      <c r="CU938" s="209"/>
      <c r="CV938" s="208"/>
      <c r="CW938" s="207"/>
      <c r="CX938" s="207"/>
      <c r="CY938" s="207"/>
    </row>
    <row r="939" spans="3:103">
      <c r="Z939" s="198"/>
      <c r="AA939" s="198"/>
      <c r="AB939" s="199"/>
      <c r="AC939" s="199"/>
      <c r="AD939" s="199"/>
      <c r="AE939" s="202"/>
      <c r="AF939" s="202"/>
      <c r="AG939" s="202"/>
      <c r="AH939" s="203"/>
      <c r="AI939" s="203"/>
      <c r="AJ939" s="203"/>
      <c r="AK939" s="203"/>
      <c r="AL939" s="203"/>
      <c r="AM939" s="203"/>
      <c r="AN939" s="203"/>
      <c r="AO939" s="203"/>
      <c r="AP939" s="203"/>
      <c r="AQ939" s="203"/>
      <c r="AR939" s="203"/>
      <c r="AS939" s="203"/>
      <c r="AT939" s="203"/>
      <c r="AU939" s="203"/>
      <c r="AV939" s="203"/>
      <c r="AW939" s="203"/>
      <c r="AX939" s="203"/>
      <c r="AY939" s="203"/>
      <c r="AZ939" s="203"/>
      <c r="BA939" s="203"/>
      <c r="BB939" s="203"/>
      <c r="BC939" s="204"/>
      <c r="BD939" s="204"/>
      <c r="BE939" s="204"/>
      <c r="BF939" s="204"/>
      <c r="BG939" s="204"/>
      <c r="BH939" s="204"/>
      <c r="BI939" s="204"/>
      <c r="BJ939" s="204"/>
      <c r="BK939" s="204"/>
      <c r="BL939" s="204"/>
      <c r="BM939" s="204"/>
      <c r="BN939" s="204"/>
      <c r="BO939" s="204"/>
      <c r="BP939" s="204"/>
      <c r="BQ939" s="204"/>
      <c r="BR939" s="204"/>
      <c r="BS939" s="204"/>
      <c r="BT939" s="204"/>
      <c r="BU939" s="204"/>
      <c r="BV939" s="205"/>
      <c r="BW939" s="205"/>
      <c r="BX939" s="205"/>
      <c r="BY939" s="204"/>
      <c r="BZ939" s="204"/>
      <c r="CA939" s="204"/>
      <c r="CB939" s="205"/>
      <c r="CC939" s="204"/>
      <c r="CD939" s="205"/>
      <c r="CE939" s="204"/>
      <c r="CF939" s="204"/>
      <c r="CG939" s="204"/>
      <c r="CH939" s="206"/>
      <c r="CI939" s="204"/>
      <c r="CJ939" s="204"/>
      <c r="CK939" s="204"/>
      <c r="CL939" s="204"/>
      <c r="CM939" s="204"/>
      <c r="CN939" s="206"/>
      <c r="CO939" s="204"/>
      <c r="CP939" s="204"/>
      <c r="CQ939" s="204"/>
      <c r="CR939" s="204"/>
      <c r="CS939" s="207"/>
      <c r="CT939" s="208"/>
      <c r="CU939" s="209"/>
      <c r="CV939" s="208"/>
      <c r="CW939" s="207"/>
      <c r="CX939" s="207"/>
      <c r="CY939" s="207"/>
    </row>
    <row r="943" spans="3:103">
      <c r="C943" s="192"/>
      <c r="D943" s="192"/>
      <c r="E943" s="192"/>
      <c r="F943" s="192"/>
      <c r="G943" s="193"/>
      <c r="H943" s="192"/>
      <c r="I943" s="192"/>
      <c r="J943" s="194"/>
      <c r="K943" s="195"/>
      <c r="L943" s="195"/>
      <c r="M943" s="196"/>
      <c r="N943" s="197"/>
      <c r="O943" s="196"/>
      <c r="P943" s="198"/>
      <c r="Q943" s="198"/>
      <c r="R943" s="199"/>
      <c r="S943" s="199"/>
      <c r="T943" s="198"/>
      <c r="U943" s="199"/>
      <c r="V943" s="199"/>
      <c r="W943" s="199"/>
      <c r="X943" s="198"/>
      <c r="Y943" s="200"/>
    </row>
    <row r="944" spans="3:103">
      <c r="D944" s="192"/>
      <c r="E944" s="192"/>
      <c r="F944" s="192"/>
      <c r="H944" s="192"/>
      <c r="I944" s="192"/>
      <c r="J944" s="194"/>
      <c r="K944" s="192"/>
      <c r="L944" s="195"/>
      <c r="M944" s="195"/>
      <c r="N944" s="197"/>
      <c r="O944" s="196"/>
      <c r="P944" s="196"/>
      <c r="Q944" s="198"/>
      <c r="R944" s="199"/>
      <c r="S944" s="199"/>
      <c r="T944" s="198"/>
      <c r="U944" s="199"/>
      <c r="V944" s="199"/>
      <c r="W944" s="199"/>
      <c r="X944" s="198"/>
      <c r="Y944" s="200"/>
      <c r="Z944" s="198"/>
      <c r="AA944" s="198"/>
      <c r="AB944" s="199"/>
      <c r="AC944" s="199"/>
      <c r="AD944" s="201"/>
      <c r="AE944" s="202"/>
      <c r="AF944" s="202"/>
      <c r="AG944" s="203"/>
      <c r="AH944" s="203"/>
      <c r="AI944" s="203"/>
      <c r="AJ944" s="203"/>
      <c r="AK944" s="203"/>
      <c r="AL944" s="203"/>
      <c r="AM944" s="203"/>
      <c r="AN944" s="203"/>
      <c r="AO944" s="203"/>
      <c r="AP944" s="203"/>
      <c r="AQ944" s="203"/>
      <c r="AR944" s="203"/>
      <c r="AS944" s="203"/>
      <c r="AT944" s="203"/>
      <c r="AU944" s="203"/>
      <c r="AV944" s="203"/>
      <c r="AW944" s="203"/>
      <c r="AX944" s="203"/>
      <c r="AY944" s="203"/>
      <c r="AZ944" s="203"/>
      <c r="BA944" s="203"/>
      <c r="BB944" s="204"/>
      <c r="BC944" s="204"/>
      <c r="BD944" s="204"/>
      <c r="BE944" s="204"/>
      <c r="BF944" s="204"/>
      <c r="BG944" s="204"/>
      <c r="BH944" s="204"/>
      <c r="BI944" s="204"/>
      <c r="BJ944" s="204"/>
      <c r="BK944" s="204"/>
      <c r="BL944" s="204"/>
      <c r="BM944" s="204"/>
      <c r="BN944" s="204"/>
      <c r="BO944" s="204"/>
      <c r="BP944" s="204"/>
      <c r="BQ944" s="204"/>
      <c r="BR944" s="204"/>
      <c r="BS944" s="204"/>
      <c r="BT944" s="204"/>
      <c r="BU944" s="204"/>
      <c r="BV944" s="205"/>
      <c r="BW944" s="205"/>
      <c r="BX944" s="205"/>
      <c r="BY944" s="204"/>
      <c r="BZ944" s="204"/>
      <c r="CA944" s="204"/>
      <c r="CB944" s="205"/>
      <c r="CC944" s="204"/>
      <c r="CD944" s="205"/>
      <c r="CE944" s="204"/>
      <c r="CF944" s="204"/>
      <c r="CG944" s="204"/>
      <c r="CH944" s="206"/>
      <c r="CI944" s="204"/>
      <c r="CJ944" s="204"/>
      <c r="CK944" s="204"/>
      <c r="CL944" s="204"/>
      <c r="CM944" s="204"/>
      <c r="CN944" s="206"/>
      <c r="CO944" s="204"/>
      <c r="CP944" s="204"/>
      <c r="CQ944" s="204"/>
      <c r="CR944" s="207"/>
      <c r="CS944" s="207"/>
      <c r="CT944" s="208"/>
      <c r="CU944" s="209"/>
      <c r="CV944" s="208"/>
      <c r="CW944" s="207"/>
      <c r="CX944" s="207"/>
      <c r="CY944" s="207"/>
    </row>
    <row r="945" spans="3:103">
      <c r="Z945" s="198"/>
      <c r="AA945" s="198"/>
      <c r="AB945" s="199"/>
      <c r="AC945" s="199"/>
      <c r="AD945" s="199"/>
      <c r="AE945" s="202"/>
      <c r="AF945" s="202"/>
      <c r="AG945" s="202"/>
      <c r="AH945" s="203"/>
      <c r="AI945" s="203"/>
      <c r="AJ945" s="203"/>
      <c r="AK945" s="203"/>
      <c r="AL945" s="203"/>
      <c r="AM945" s="203"/>
      <c r="AN945" s="203"/>
      <c r="AO945" s="203"/>
      <c r="AP945" s="203"/>
      <c r="AQ945" s="203"/>
      <c r="AR945" s="203"/>
      <c r="AS945" s="203"/>
      <c r="AT945" s="203"/>
      <c r="AU945" s="203"/>
      <c r="AV945" s="203"/>
      <c r="AW945" s="203"/>
      <c r="AX945" s="203"/>
      <c r="AY945" s="203"/>
      <c r="AZ945" s="203"/>
      <c r="BA945" s="203"/>
      <c r="BB945" s="203"/>
      <c r="BC945" s="204"/>
      <c r="BD945" s="204"/>
      <c r="BE945" s="204"/>
      <c r="BF945" s="204"/>
      <c r="BG945" s="204"/>
      <c r="BH945" s="204"/>
      <c r="BI945" s="204"/>
      <c r="BJ945" s="204"/>
      <c r="BK945" s="204"/>
      <c r="BL945" s="204"/>
      <c r="BM945" s="204"/>
      <c r="BN945" s="204"/>
      <c r="BO945" s="204"/>
      <c r="BP945" s="204"/>
      <c r="BQ945" s="204"/>
      <c r="BR945" s="204"/>
      <c r="BS945" s="204"/>
      <c r="BT945" s="204"/>
      <c r="BU945" s="204"/>
      <c r="BV945" s="205"/>
      <c r="BW945" s="205"/>
      <c r="BX945" s="205"/>
      <c r="BY945" s="204"/>
      <c r="BZ945" s="204"/>
      <c r="CA945" s="204"/>
      <c r="CB945" s="205"/>
      <c r="CC945" s="204"/>
      <c r="CD945" s="205"/>
      <c r="CE945" s="204"/>
      <c r="CF945" s="204"/>
      <c r="CG945" s="204"/>
      <c r="CH945" s="206"/>
      <c r="CI945" s="204"/>
      <c r="CJ945" s="204"/>
      <c r="CK945" s="204"/>
      <c r="CL945" s="204"/>
      <c r="CM945" s="204"/>
      <c r="CN945" s="206"/>
      <c r="CO945" s="204"/>
      <c r="CP945" s="204"/>
      <c r="CQ945" s="204"/>
      <c r="CR945" s="204"/>
      <c r="CS945" s="207"/>
      <c r="CT945" s="208"/>
      <c r="CU945" s="209"/>
      <c r="CV945" s="208"/>
      <c r="CW945" s="207"/>
      <c r="CX945" s="207"/>
      <c r="CY945" s="207"/>
    </row>
    <row r="946" spans="3:103">
      <c r="C946" s="192"/>
      <c r="D946" s="192"/>
      <c r="E946" s="192"/>
      <c r="F946" s="192"/>
      <c r="G946" s="193"/>
      <c r="H946" s="192"/>
      <c r="I946" s="192"/>
      <c r="J946" s="194"/>
      <c r="K946" s="195"/>
      <c r="L946" s="195"/>
      <c r="M946" s="196"/>
      <c r="N946" s="197"/>
      <c r="O946" s="196"/>
      <c r="P946" s="198"/>
      <c r="Q946" s="198"/>
      <c r="R946" s="199"/>
      <c r="S946" s="199"/>
      <c r="T946" s="198"/>
      <c r="U946" s="199"/>
      <c r="V946" s="199"/>
      <c r="W946" s="199"/>
      <c r="X946" s="198"/>
      <c r="Y946" s="200"/>
    </row>
    <row r="947" spans="3:103">
      <c r="D947" s="192"/>
      <c r="E947" s="192"/>
      <c r="F947" s="192"/>
      <c r="H947" s="192"/>
      <c r="I947" s="192"/>
      <c r="J947" s="194"/>
      <c r="K947" s="192"/>
      <c r="L947" s="195"/>
      <c r="M947" s="195"/>
      <c r="N947" s="197"/>
      <c r="O947" s="196"/>
      <c r="P947" s="196"/>
      <c r="Q947" s="198"/>
      <c r="R947" s="199"/>
      <c r="S947" s="199"/>
      <c r="T947" s="198"/>
      <c r="U947" s="199"/>
      <c r="V947" s="199"/>
      <c r="W947" s="199"/>
      <c r="X947" s="198"/>
      <c r="Y947" s="200"/>
      <c r="Z947" s="198"/>
      <c r="AA947" s="198"/>
      <c r="AB947" s="199"/>
      <c r="AC947" s="199"/>
      <c r="AD947" s="201"/>
      <c r="AE947" s="202"/>
      <c r="AF947" s="202"/>
      <c r="AG947" s="203"/>
      <c r="AH947" s="203"/>
      <c r="AI947" s="203"/>
      <c r="AJ947" s="203"/>
      <c r="AK947" s="203"/>
      <c r="AL947" s="203"/>
      <c r="AM947" s="203"/>
      <c r="AN947" s="203"/>
      <c r="AO947" s="203"/>
      <c r="AP947" s="203"/>
      <c r="AQ947" s="203"/>
      <c r="AR947" s="203"/>
      <c r="AS947" s="203"/>
      <c r="AT947" s="203"/>
      <c r="AU947" s="203"/>
      <c r="AV947" s="203"/>
      <c r="AW947" s="203"/>
      <c r="AX947" s="203"/>
      <c r="AY947" s="203"/>
      <c r="AZ947" s="203"/>
      <c r="BA947" s="203"/>
      <c r="BB947" s="204"/>
      <c r="BC947" s="204"/>
      <c r="BD947" s="204"/>
      <c r="BE947" s="204"/>
      <c r="BF947" s="204"/>
      <c r="BG947" s="204"/>
      <c r="BH947" s="204"/>
      <c r="BI947" s="204"/>
      <c r="BJ947" s="204"/>
      <c r="BK947" s="204"/>
      <c r="BL947" s="204"/>
      <c r="BM947" s="204"/>
      <c r="BN947" s="204"/>
      <c r="BO947" s="204"/>
      <c r="BP947" s="204"/>
      <c r="BQ947" s="204"/>
      <c r="BR947" s="204"/>
      <c r="BS947" s="204"/>
      <c r="BT947" s="204"/>
      <c r="BU947" s="204"/>
      <c r="BV947" s="205"/>
      <c r="BW947" s="205"/>
      <c r="BX947" s="205"/>
      <c r="BY947" s="204"/>
      <c r="BZ947" s="204"/>
      <c r="CA947" s="204"/>
      <c r="CB947" s="205"/>
      <c r="CC947" s="204"/>
      <c r="CD947" s="205"/>
      <c r="CE947" s="204"/>
      <c r="CF947" s="204"/>
      <c r="CG947" s="204"/>
      <c r="CH947" s="206"/>
      <c r="CI947" s="204"/>
      <c r="CJ947" s="204"/>
      <c r="CK947" s="204"/>
      <c r="CL947" s="204"/>
      <c r="CM947" s="204"/>
      <c r="CN947" s="206"/>
      <c r="CO947" s="204"/>
      <c r="CP947" s="204"/>
      <c r="CQ947" s="204"/>
      <c r="CR947" s="207"/>
      <c r="CS947" s="207"/>
      <c r="CT947" s="208"/>
      <c r="CU947" s="209"/>
      <c r="CV947" s="208"/>
      <c r="CW947" s="207"/>
      <c r="CX947" s="207"/>
      <c r="CY947" s="207"/>
    </row>
    <row r="948" spans="3:103">
      <c r="Z948" s="198"/>
      <c r="AA948" s="198"/>
      <c r="AB948" s="199"/>
      <c r="AC948" s="199"/>
      <c r="AD948" s="199"/>
      <c r="AE948" s="202"/>
      <c r="AF948" s="202"/>
      <c r="AG948" s="202"/>
      <c r="AH948" s="203"/>
      <c r="AI948" s="203"/>
      <c r="AJ948" s="203"/>
      <c r="AK948" s="203"/>
      <c r="AL948" s="203"/>
      <c r="AM948" s="203"/>
      <c r="AN948" s="203"/>
      <c r="AO948" s="203"/>
      <c r="AP948" s="203"/>
      <c r="AQ948" s="203"/>
      <c r="AR948" s="203"/>
      <c r="AS948" s="203"/>
      <c r="AT948" s="203"/>
      <c r="AU948" s="203"/>
      <c r="AV948" s="203"/>
      <c r="AW948" s="203"/>
      <c r="AX948" s="203"/>
      <c r="AY948" s="203"/>
      <c r="AZ948" s="203"/>
      <c r="BA948" s="203"/>
      <c r="BB948" s="203"/>
      <c r="BC948" s="204"/>
      <c r="BD948" s="204"/>
      <c r="BE948" s="204"/>
      <c r="BF948" s="204"/>
      <c r="BG948" s="204"/>
      <c r="BH948" s="204"/>
      <c r="BI948" s="204"/>
      <c r="BJ948" s="204"/>
      <c r="BK948" s="204"/>
      <c r="BL948" s="204"/>
      <c r="BM948" s="204"/>
      <c r="BN948" s="204"/>
      <c r="BO948" s="204"/>
      <c r="BP948" s="204"/>
      <c r="BQ948" s="204"/>
      <c r="BR948" s="204"/>
      <c r="BS948" s="204"/>
      <c r="BT948" s="204"/>
      <c r="BU948" s="204"/>
      <c r="BV948" s="205"/>
      <c r="BW948" s="205"/>
      <c r="BX948" s="205"/>
      <c r="BY948" s="204"/>
      <c r="BZ948" s="204"/>
      <c r="CA948" s="204"/>
      <c r="CB948" s="205"/>
      <c r="CC948" s="204"/>
      <c r="CD948" s="205"/>
      <c r="CE948" s="204"/>
      <c r="CF948" s="204"/>
      <c r="CG948" s="204"/>
      <c r="CH948" s="206"/>
      <c r="CI948" s="204"/>
      <c r="CJ948" s="204"/>
      <c r="CK948" s="204"/>
      <c r="CL948" s="204"/>
      <c r="CM948" s="204"/>
      <c r="CN948" s="206"/>
      <c r="CO948" s="204"/>
      <c r="CP948" s="204"/>
      <c r="CQ948" s="204"/>
      <c r="CR948" s="204"/>
      <c r="CS948" s="207"/>
      <c r="CT948" s="208"/>
      <c r="CU948" s="209"/>
      <c r="CV948" s="208"/>
      <c r="CW948" s="207"/>
      <c r="CX948" s="207"/>
      <c r="CY948" s="207"/>
    </row>
    <row r="952" spans="3:103">
      <c r="C952" s="192"/>
      <c r="D952" s="192"/>
      <c r="E952" s="192"/>
      <c r="F952" s="192"/>
      <c r="G952" s="193"/>
      <c r="H952" s="192"/>
      <c r="I952" s="192"/>
      <c r="J952" s="194"/>
      <c r="K952" s="195"/>
      <c r="L952" s="195"/>
      <c r="M952" s="196"/>
      <c r="N952" s="197"/>
      <c r="O952" s="196"/>
      <c r="P952" s="198"/>
      <c r="Q952" s="198"/>
      <c r="R952" s="199"/>
      <c r="S952" s="199"/>
      <c r="T952" s="198"/>
      <c r="U952" s="199"/>
      <c r="V952" s="199"/>
      <c r="W952" s="199"/>
      <c r="X952" s="198"/>
      <c r="Y952" s="200"/>
    </row>
    <row r="953" spans="3:103">
      <c r="D953" s="192"/>
      <c r="E953" s="192"/>
      <c r="F953" s="192"/>
      <c r="H953" s="192"/>
      <c r="I953" s="192"/>
      <c r="J953" s="194"/>
      <c r="K953" s="192"/>
      <c r="L953" s="195"/>
      <c r="M953" s="195"/>
      <c r="N953" s="197"/>
      <c r="O953" s="196"/>
      <c r="P953" s="196"/>
      <c r="Q953" s="198"/>
      <c r="R953" s="199"/>
      <c r="S953" s="199"/>
      <c r="T953" s="198"/>
      <c r="U953" s="199"/>
      <c r="V953" s="199"/>
      <c r="W953" s="199"/>
      <c r="X953" s="198"/>
      <c r="Y953" s="200"/>
      <c r="Z953" s="198"/>
      <c r="AA953" s="198"/>
      <c r="AB953" s="199"/>
      <c r="AC953" s="199"/>
      <c r="AD953" s="201"/>
      <c r="AE953" s="202"/>
      <c r="AF953" s="202"/>
      <c r="AG953" s="203"/>
      <c r="AH953" s="203"/>
      <c r="AI953" s="203"/>
      <c r="AJ953" s="203"/>
      <c r="AK953" s="203"/>
      <c r="AL953" s="203"/>
      <c r="AM953" s="203"/>
      <c r="AN953" s="203"/>
      <c r="AO953" s="203"/>
      <c r="AP953" s="203"/>
      <c r="AQ953" s="203"/>
      <c r="AR953" s="203"/>
      <c r="AS953" s="203"/>
      <c r="AT953" s="203"/>
      <c r="AU953" s="203"/>
      <c r="AV953" s="203"/>
      <c r="AW953" s="203"/>
      <c r="AX953" s="203"/>
      <c r="AY953" s="203"/>
      <c r="AZ953" s="203"/>
      <c r="BA953" s="203"/>
      <c r="BB953" s="204"/>
      <c r="BC953" s="204"/>
      <c r="BD953" s="204"/>
      <c r="BE953" s="204"/>
      <c r="BF953" s="204"/>
      <c r="BG953" s="204"/>
      <c r="BH953" s="204"/>
      <c r="BI953" s="204"/>
      <c r="BJ953" s="204"/>
      <c r="BK953" s="204"/>
      <c r="BL953" s="204"/>
      <c r="BM953" s="204"/>
      <c r="BN953" s="204"/>
      <c r="BO953" s="204"/>
      <c r="BP953" s="204"/>
      <c r="BQ953" s="204"/>
      <c r="BR953" s="204"/>
      <c r="BS953" s="204"/>
      <c r="BT953" s="204"/>
      <c r="BU953" s="204"/>
      <c r="BV953" s="205"/>
      <c r="BW953" s="205"/>
      <c r="BX953" s="205"/>
      <c r="BY953" s="204"/>
      <c r="BZ953" s="204"/>
      <c r="CA953" s="204"/>
      <c r="CB953" s="205"/>
      <c r="CC953" s="204"/>
      <c r="CD953" s="205"/>
      <c r="CE953" s="204"/>
      <c r="CF953" s="204"/>
      <c r="CG953" s="204"/>
      <c r="CH953" s="206"/>
      <c r="CI953" s="204"/>
      <c r="CJ953" s="204"/>
      <c r="CK953" s="204"/>
      <c r="CL953" s="204"/>
      <c r="CM953" s="204"/>
      <c r="CN953" s="206"/>
      <c r="CO953" s="204"/>
      <c r="CP953" s="204"/>
      <c r="CQ953" s="204"/>
      <c r="CR953" s="207"/>
      <c r="CS953" s="207"/>
      <c r="CT953" s="208"/>
      <c r="CU953" s="209"/>
      <c r="CV953" s="208"/>
      <c r="CW953" s="207"/>
      <c r="CX953" s="207"/>
      <c r="CY953" s="207"/>
    </row>
    <row r="954" spans="3:103">
      <c r="Z954" s="198"/>
      <c r="AA954" s="198"/>
      <c r="AB954" s="199"/>
      <c r="AC954" s="199"/>
      <c r="AD954" s="199"/>
      <c r="AE954" s="202"/>
      <c r="AF954" s="202"/>
      <c r="AG954" s="202"/>
      <c r="AH954" s="203"/>
      <c r="AI954" s="203"/>
      <c r="AJ954" s="203"/>
      <c r="AK954" s="203"/>
      <c r="AL954" s="203"/>
      <c r="AM954" s="203"/>
      <c r="AN954" s="203"/>
      <c r="AO954" s="203"/>
      <c r="AP954" s="203"/>
      <c r="AQ954" s="203"/>
      <c r="AR954" s="203"/>
      <c r="AS954" s="203"/>
      <c r="AT954" s="203"/>
      <c r="AU954" s="203"/>
      <c r="AV954" s="203"/>
      <c r="AW954" s="203"/>
      <c r="AX954" s="203"/>
      <c r="AY954" s="203"/>
      <c r="AZ954" s="203"/>
      <c r="BA954" s="203"/>
      <c r="BB954" s="203"/>
      <c r="BC954" s="204"/>
      <c r="BD954" s="204"/>
      <c r="BE954" s="204"/>
      <c r="BF954" s="204"/>
      <c r="BG954" s="204"/>
      <c r="BH954" s="204"/>
      <c r="BI954" s="204"/>
      <c r="BJ954" s="204"/>
      <c r="BK954" s="204"/>
      <c r="BL954" s="204"/>
      <c r="BM954" s="204"/>
      <c r="BN954" s="204"/>
      <c r="BO954" s="204"/>
      <c r="BP954" s="204"/>
      <c r="BQ954" s="204"/>
      <c r="BR954" s="204"/>
      <c r="BS954" s="204"/>
      <c r="BT954" s="204"/>
      <c r="BU954" s="204"/>
      <c r="BV954" s="205"/>
      <c r="BW954" s="205"/>
      <c r="BX954" s="205"/>
      <c r="BY954" s="204"/>
      <c r="BZ954" s="204"/>
      <c r="CA954" s="204"/>
      <c r="CB954" s="205"/>
      <c r="CC954" s="204"/>
      <c r="CD954" s="205"/>
      <c r="CE954" s="204"/>
      <c r="CF954" s="204"/>
      <c r="CG954" s="204"/>
      <c r="CH954" s="206"/>
      <c r="CI954" s="204"/>
      <c r="CJ954" s="204"/>
      <c r="CK954" s="204"/>
      <c r="CL954" s="204"/>
      <c r="CM954" s="204"/>
      <c r="CN954" s="206"/>
      <c r="CO954" s="204"/>
      <c r="CP954" s="204"/>
      <c r="CQ954" s="204"/>
      <c r="CR954" s="204"/>
      <c r="CS954" s="207"/>
      <c r="CT954" s="208"/>
      <c r="CU954" s="209"/>
      <c r="CV954" s="208"/>
      <c r="CW954" s="207"/>
      <c r="CX954" s="207"/>
      <c r="CY954" s="207"/>
    </row>
    <row r="955" spans="3:103">
      <c r="C955" s="192"/>
      <c r="D955" s="192"/>
      <c r="E955" s="192"/>
      <c r="F955" s="192"/>
      <c r="G955" s="193"/>
      <c r="H955" s="192"/>
      <c r="I955" s="192"/>
      <c r="J955" s="194"/>
      <c r="K955" s="195"/>
      <c r="L955" s="195"/>
      <c r="M955" s="196"/>
      <c r="N955" s="197"/>
      <c r="O955" s="196"/>
      <c r="P955" s="198"/>
      <c r="Q955" s="198"/>
      <c r="R955" s="199"/>
      <c r="S955" s="199"/>
      <c r="T955" s="198"/>
      <c r="U955" s="199"/>
      <c r="V955" s="199"/>
      <c r="W955" s="199"/>
      <c r="X955" s="198"/>
      <c r="Y955" s="200"/>
    </row>
    <row r="956" spans="3:103">
      <c r="D956" s="192"/>
      <c r="E956" s="192"/>
      <c r="F956" s="192"/>
      <c r="H956" s="192"/>
      <c r="I956" s="192"/>
      <c r="J956" s="194"/>
      <c r="K956" s="192"/>
      <c r="L956" s="195"/>
      <c r="M956" s="195"/>
      <c r="N956" s="197"/>
      <c r="O956" s="196"/>
      <c r="P956" s="196"/>
      <c r="Q956" s="198"/>
      <c r="R956" s="199"/>
      <c r="S956" s="199"/>
      <c r="T956" s="198"/>
      <c r="U956" s="199"/>
      <c r="V956" s="199"/>
      <c r="W956" s="199"/>
      <c r="X956" s="198"/>
      <c r="Y956" s="200"/>
      <c r="Z956" s="198"/>
      <c r="AA956" s="198"/>
      <c r="AB956" s="199"/>
      <c r="AC956" s="199"/>
      <c r="AD956" s="201"/>
      <c r="AE956" s="202"/>
      <c r="AF956" s="202"/>
      <c r="AG956" s="203"/>
      <c r="AH956" s="203"/>
      <c r="AI956" s="203"/>
      <c r="AJ956" s="203"/>
      <c r="AK956" s="203"/>
      <c r="AL956" s="203"/>
      <c r="AM956" s="203"/>
      <c r="AN956" s="203"/>
      <c r="AO956" s="203"/>
      <c r="AP956" s="203"/>
      <c r="AQ956" s="203"/>
      <c r="AR956" s="203"/>
      <c r="AS956" s="203"/>
      <c r="AT956" s="203"/>
      <c r="AU956" s="203"/>
      <c r="AV956" s="203"/>
      <c r="AW956" s="203"/>
      <c r="AX956" s="203"/>
      <c r="AY956" s="203"/>
      <c r="AZ956" s="203"/>
      <c r="BA956" s="203"/>
      <c r="BB956" s="204"/>
      <c r="BC956" s="204"/>
      <c r="BD956" s="204"/>
      <c r="BE956" s="204"/>
      <c r="BF956" s="204"/>
      <c r="BG956" s="204"/>
      <c r="BH956" s="204"/>
      <c r="BI956" s="204"/>
      <c r="BJ956" s="204"/>
      <c r="BK956" s="204"/>
      <c r="BL956" s="204"/>
      <c r="BM956" s="204"/>
      <c r="BN956" s="204"/>
      <c r="BO956" s="204"/>
      <c r="BP956" s="204"/>
      <c r="BQ956" s="204"/>
      <c r="BR956" s="204"/>
      <c r="BS956" s="204"/>
      <c r="BT956" s="204"/>
      <c r="BU956" s="204"/>
      <c r="BV956" s="205"/>
      <c r="BW956" s="205"/>
      <c r="BX956" s="205"/>
      <c r="BY956" s="204"/>
      <c r="BZ956" s="204"/>
      <c r="CA956" s="204"/>
      <c r="CB956" s="205"/>
      <c r="CC956" s="204"/>
      <c r="CD956" s="205"/>
      <c r="CE956" s="204"/>
      <c r="CF956" s="204"/>
      <c r="CG956" s="204"/>
      <c r="CH956" s="206"/>
      <c r="CI956" s="204"/>
      <c r="CJ956" s="204"/>
      <c r="CK956" s="204"/>
      <c r="CL956" s="204"/>
      <c r="CM956" s="204"/>
      <c r="CN956" s="206"/>
      <c r="CO956" s="204"/>
      <c r="CP956" s="204"/>
      <c r="CQ956" s="204"/>
      <c r="CR956" s="207"/>
      <c r="CS956" s="207"/>
      <c r="CT956" s="208"/>
      <c r="CU956" s="209"/>
      <c r="CV956" s="208"/>
      <c r="CW956" s="207"/>
      <c r="CX956" s="207"/>
      <c r="CY956" s="207"/>
    </row>
    <row r="957" spans="3:103">
      <c r="Z957" s="198"/>
      <c r="AA957" s="198"/>
      <c r="AB957" s="199"/>
      <c r="AC957" s="199"/>
      <c r="AD957" s="199"/>
      <c r="AE957" s="202"/>
      <c r="AF957" s="202"/>
      <c r="AG957" s="202"/>
      <c r="AH957" s="203"/>
      <c r="AI957" s="203"/>
      <c r="AJ957" s="203"/>
      <c r="AK957" s="203"/>
      <c r="AL957" s="203"/>
      <c r="AM957" s="203"/>
      <c r="AN957" s="203"/>
      <c r="AO957" s="203"/>
      <c r="AP957" s="203"/>
      <c r="AQ957" s="203"/>
      <c r="AR957" s="203"/>
      <c r="AS957" s="203"/>
      <c r="AT957" s="203"/>
      <c r="AU957" s="203"/>
      <c r="AV957" s="203"/>
      <c r="AW957" s="203"/>
      <c r="AX957" s="203"/>
      <c r="AY957" s="203"/>
      <c r="AZ957" s="203"/>
      <c r="BA957" s="203"/>
      <c r="BB957" s="203"/>
      <c r="BC957" s="204"/>
      <c r="BD957" s="204"/>
      <c r="BE957" s="204"/>
      <c r="BF957" s="204"/>
      <c r="BG957" s="204"/>
      <c r="BH957" s="204"/>
      <c r="BI957" s="204"/>
      <c r="BJ957" s="204"/>
      <c r="BK957" s="204"/>
      <c r="BL957" s="204"/>
      <c r="BM957" s="204"/>
      <c r="BN957" s="204"/>
      <c r="BO957" s="204"/>
      <c r="BP957" s="204"/>
      <c r="BQ957" s="204"/>
      <c r="BR957" s="204"/>
      <c r="BS957" s="204"/>
      <c r="BT957" s="204"/>
      <c r="BU957" s="204"/>
      <c r="BV957" s="205"/>
      <c r="BW957" s="205"/>
      <c r="BX957" s="205"/>
      <c r="BY957" s="204"/>
      <c r="BZ957" s="204"/>
      <c r="CA957" s="204"/>
      <c r="CB957" s="205"/>
      <c r="CC957" s="204"/>
      <c r="CD957" s="205"/>
      <c r="CE957" s="204"/>
      <c r="CF957" s="204"/>
      <c r="CG957" s="204"/>
      <c r="CH957" s="206"/>
      <c r="CI957" s="204"/>
      <c r="CJ957" s="204"/>
      <c r="CK957" s="204"/>
      <c r="CL957" s="204"/>
      <c r="CM957" s="204"/>
      <c r="CN957" s="206"/>
      <c r="CO957" s="204"/>
      <c r="CP957" s="204"/>
      <c r="CQ957" s="204"/>
      <c r="CR957" s="204"/>
      <c r="CS957" s="207"/>
      <c r="CT957" s="208"/>
      <c r="CU957" s="209"/>
      <c r="CV957" s="208"/>
      <c r="CW957" s="207"/>
      <c r="CX957" s="207"/>
      <c r="CY957" s="207"/>
    </row>
    <row r="961" spans="3:103">
      <c r="C961" s="192"/>
      <c r="D961" s="192"/>
      <c r="E961" s="192"/>
      <c r="F961" s="192"/>
      <c r="G961" s="193"/>
      <c r="H961" s="192"/>
      <c r="I961" s="192"/>
      <c r="J961" s="194"/>
      <c r="K961" s="195"/>
      <c r="L961" s="195"/>
      <c r="M961" s="196"/>
      <c r="N961" s="197"/>
      <c r="O961" s="196"/>
      <c r="P961" s="198"/>
      <c r="Q961" s="198"/>
      <c r="R961" s="199"/>
      <c r="S961" s="199"/>
      <c r="T961" s="198"/>
      <c r="U961" s="199"/>
      <c r="V961" s="199"/>
      <c r="W961" s="199"/>
      <c r="X961" s="198"/>
      <c r="Y961" s="200"/>
    </row>
    <row r="962" spans="3:103">
      <c r="D962" s="192"/>
      <c r="E962" s="192"/>
      <c r="F962" s="192"/>
      <c r="H962" s="192"/>
      <c r="I962" s="192"/>
      <c r="J962" s="194"/>
      <c r="K962" s="192"/>
      <c r="L962" s="195"/>
      <c r="M962" s="195"/>
      <c r="N962" s="197"/>
      <c r="O962" s="196"/>
      <c r="P962" s="196"/>
      <c r="Q962" s="198"/>
      <c r="R962" s="199"/>
      <c r="S962" s="199"/>
      <c r="T962" s="198"/>
      <c r="U962" s="199"/>
      <c r="V962" s="199"/>
      <c r="W962" s="199"/>
      <c r="X962" s="198"/>
      <c r="Y962" s="200"/>
      <c r="Z962" s="198"/>
      <c r="AA962" s="198"/>
      <c r="AB962" s="199"/>
      <c r="AC962" s="199"/>
      <c r="AD962" s="201"/>
      <c r="AE962" s="202"/>
      <c r="AF962" s="202"/>
      <c r="AG962" s="203"/>
      <c r="AH962" s="203"/>
      <c r="AI962" s="203"/>
      <c r="AJ962" s="203"/>
      <c r="AK962" s="203"/>
      <c r="AL962" s="203"/>
      <c r="AM962" s="203"/>
      <c r="AN962" s="203"/>
      <c r="AO962" s="203"/>
      <c r="AP962" s="203"/>
      <c r="AQ962" s="203"/>
      <c r="AR962" s="203"/>
      <c r="AS962" s="203"/>
      <c r="AT962" s="203"/>
      <c r="AU962" s="203"/>
      <c r="AV962" s="203"/>
      <c r="AW962" s="203"/>
      <c r="AX962" s="203"/>
      <c r="AY962" s="203"/>
      <c r="AZ962" s="203"/>
      <c r="BA962" s="203"/>
      <c r="BB962" s="204"/>
      <c r="BC962" s="204"/>
      <c r="BD962" s="204"/>
      <c r="BE962" s="204"/>
      <c r="BF962" s="204"/>
      <c r="BG962" s="204"/>
      <c r="BH962" s="204"/>
      <c r="BI962" s="204"/>
      <c r="BJ962" s="204"/>
      <c r="BK962" s="204"/>
      <c r="BL962" s="204"/>
      <c r="BM962" s="204"/>
      <c r="BN962" s="204"/>
      <c r="BO962" s="204"/>
      <c r="BP962" s="204"/>
      <c r="BQ962" s="204"/>
      <c r="BR962" s="204"/>
      <c r="BS962" s="204"/>
      <c r="BT962" s="204"/>
      <c r="BU962" s="204"/>
      <c r="BV962" s="205"/>
      <c r="BW962" s="205"/>
      <c r="BX962" s="205"/>
      <c r="BY962" s="204"/>
      <c r="BZ962" s="204"/>
      <c r="CA962" s="204"/>
      <c r="CB962" s="205"/>
      <c r="CC962" s="204"/>
      <c r="CD962" s="205"/>
      <c r="CE962" s="204"/>
      <c r="CF962" s="204"/>
      <c r="CG962" s="204"/>
      <c r="CH962" s="206"/>
      <c r="CI962" s="204"/>
      <c r="CJ962" s="204"/>
      <c r="CK962" s="204"/>
      <c r="CL962" s="204"/>
      <c r="CM962" s="204"/>
      <c r="CN962" s="206"/>
      <c r="CO962" s="204"/>
      <c r="CP962" s="204"/>
      <c r="CQ962" s="204"/>
      <c r="CR962" s="207"/>
      <c r="CS962" s="207"/>
      <c r="CT962" s="208"/>
      <c r="CU962" s="209"/>
      <c r="CV962" s="208"/>
      <c r="CW962" s="207"/>
      <c r="CX962" s="207"/>
      <c r="CY962" s="207"/>
    </row>
    <row r="963" spans="3:103">
      <c r="Z963" s="198"/>
      <c r="AA963" s="198"/>
      <c r="AB963" s="199"/>
      <c r="AC963" s="199"/>
      <c r="AD963" s="199"/>
      <c r="AE963" s="202"/>
      <c r="AF963" s="202"/>
      <c r="AG963" s="202"/>
      <c r="AH963" s="203"/>
      <c r="AI963" s="203"/>
      <c r="AJ963" s="203"/>
      <c r="AK963" s="203"/>
      <c r="AL963" s="203"/>
      <c r="AM963" s="203"/>
      <c r="AN963" s="203"/>
      <c r="AO963" s="203"/>
      <c r="AP963" s="203"/>
      <c r="AQ963" s="203"/>
      <c r="AR963" s="203"/>
      <c r="AS963" s="203"/>
      <c r="AT963" s="203"/>
      <c r="AU963" s="203"/>
      <c r="AV963" s="203"/>
      <c r="AW963" s="203"/>
      <c r="AX963" s="203"/>
      <c r="AY963" s="203"/>
      <c r="AZ963" s="203"/>
      <c r="BA963" s="203"/>
      <c r="BB963" s="203"/>
      <c r="BC963" s="204"/>
      <c r="BD963" s="204"/>
      <c r="BE963" s="204"/>
      <c r="BF963" s="204"/>
      <c r="BG963" s="204"/>
      <c r="BH963" s="204"/>
      <c r="BI963" s="204"/>
      <c r="BJ963" s="204"/>
      <c r="BK963" s="204"/>
      <c r="BL963" s="204"/>
      <c r="BM963" s="204"/>
      <c r="BN963" s="204"/>
      <c r="BO963" s="204"/>
      <c r="BP963" s="204"/>
      <c r="BQ963" s="204"/>
      <c r="BR963" s="204"/>
      <c r="BS963" s="204"/>
      <c r="BT963" s="204"/>
      <c r="BU963" s="204"/>
      <c r="BV963" s="205"/>
      <c r="BW963" s="205"/>
      <c r="BX963" s="205"/>
      <c r="BY963" s="204"/>
      <c r="BZ963" s="204"/>
      <c r="CA963" s="204"/>
      <c r="CB963" s="205"/>
      <c r="CC963" s="204"/>
      <c r="CD963" s="205"/>
      <c r="CE963" s="204"/>
      <c r="CF963" s="204"/>
      <c r="CG963" s="204"/>
      <c r="CH963" s="206"/>
      <c r="CI963" s="204"/>
      <c r="CJ963" s="204"/>
      <c r="CK963" s="204"/>
      <c r="CL963" s="204"/>
      <c r="CM963" s="204"/>
      <c r="CN963" s="206"/>
      <c r="CO963" s="204"/>
      <c r="CP963" s="204"/>
      <c r="CQ963" s="204"/>
      <c r="CR963" s="204"/>
      <c r="CS963" s="207"/>
      <c r="CT963" s="208"/>
      <c r="CU963" s="209"/>
      <c r="CV963" s="208"/>
      <c r="CW963" s="207"/>
      <c r="CX963" s="207"/>
      <c r="CY963" s="207"/>
    </row>
    <row r="964" spans="3:103">
      <c r="C964" s="192"/>
      <c r="D964" s="192"/>
      <c r="E964" s="192"/>
      <c r="F964" s="192"/>
      <c r="G964" s="193"/>
      <c r="H964" s="192"/>
      <c r="I964" s="192"/>
      <c r="J964" s="194"/>
      <c r="K964" s="195"/>
      <c r="L964" s="195"/>
      <c r="M964" s="196"/>
      <c r="N964" s="197"/>
      <c r="O964" s="196"/>
      <c r="P964" s="198"/>
      <c r="Q964" s="198"/>
      <c r="R964" s="199"/>
      <c r="S964" s="199"/>
      <c r="T964" s="198"/>
      <c r="U964" s="199"/>
      <c r="V964" s="199"/>
      <c r="W964" s="199"/>
      <c r="X964" s="198"/>
      <c r="Y964" s="200"/>
    </row>
    <row r="965" spans="3:103">
      <c r="D965" s="192"/>
      <c r="E965" s="192"/>
      <c r="F965" s="192"/>
      <c r="H965" s="192"/>
      <c r="I965" s="192"/>
      <c r="J965" s="194"/>
      <c r="K965" s="192"/>
      <c r="L965" s="195"/>
      <c r="M965" s="195"/>
      <c r="N965" s="197"/>
      <c r="O965" s="196"/>
      <c r="P965" s="196"/>
      <c r="Q965" s="198"/>
      <c r="R965" s="199"/>
      <c r="S965" s="199"/>
      <c r="T965" s="198"/>
      <c r="U965" s="199"/>
      <c r="V965" s="199"/>
      <c r="W965" s="199"/>
      <c r="X965" s="198"/>
      <c r="Y965" s="200"/>
      <c r="Z965" s="198"/>
      <c r="AA965" s="198"/>
      <c r="AB965" s="199"/>
      <c r="AC965" s="199"/>
      <c r="AD965" s="201"/>
      <c r="AE965" s="202"/>
      <c r="AF965" s="202"/>
      <c r="AG965" s="203"/>
      <c r="AH965" s="203"/>
      <c r="AI965" s="203"/>
      <c r="AJ965" s="203"/>
      <c r="AK965" s="203"/>
      <c r="AL965" s="203"/>
      <c r="AM965" s="203"/>
      <c r="AN965" s="203"/>
      <c r="AO965" s="203"/>
      <c r="AP965" s="203"/>
      <c r="AQ965" s="203"/>
      <c r="AR965" s="203"/>
      <c r="AS965" s="203"/>
      <c r="AT965" s="203"/>
      <c r="AU965" s="203"/>
      <c r="AV965" s="203"/>
      <c r="AW965" s="203"/>
      <c r="AX965" s="203"/>
      <c r="AY965" s="203"/>
      <c r="AZ965" s="203"/>
      <c r="BA965" s="203"/>
      <c r="BB965" s="204"/>
      <c r="BC965" s="204"/>
      <c r="BD965" s="204"/>
      <c r="BE965" s="204"/>
      <c r="BF965" s="204"/>
      <c r="BG965" s="204"/>
      <c r="BH965" s="204"/>
      <c r="BI965" s="204"/>
      <c r="BJ965" s="204"/>
      <c r="BK965" s="204"/>
      <c r="BL965" s="204"/>
      <c r="BM965" s="204"/>
      <c r="BN965" s="204"/>
      <c r="BO965" s="204"/>
      <c r="BP965" s="204"/>
      <c r="BQ965" s="204"/>
      <c r="BR965" s="204"/>
      <c r="BS965" s="204"/>
      <c r="BT965" s="204"/>
      <c r="BU965" s="204"/>
      <c r="BV965" s="205"/>
      <c r="BW965" s="205"/>
      <c r="BX965" s="205"/>
      <c r="BY965" s="204"/>
      <c r="BZ965" s="204"/>
      <c r="CA965" s="204"/>
      <c r="CB965" s="205"/>
      <c r="CC965" s="204"/>
      <c r="CD965" s="205"/>
      <c r="CE965" s="204"/>
      <c r="CF965" s="204"/>
      <c r="CG965" s="204"/>
      <c r="CH965" s="206"/>
      <c r="CI965" s="204"/>
      <c r="CJ965" s="204"/>
      <c r="CK965" s="204"/>
      <c r="CL965" s="204"/>
      <c r="CM965" s="204"/>
      <c r="CN965" s="206"/>
      <c r="CO965" s="204"/>
      <c r="CP965" s="204"/>
      <c r="CQ965" s="204"/>
      <c r="CR965" s="207"/>
      <c r="CS965" s="207"/>
      <c r="CT965" s="208"/>
      <c r="CU965" s="209"/>
      <c r="CV965" s="208"/>
      <c r="CW965" s="207"/>
      <c r="CX965" s="207"/>
      <c r="CY965" s="207"/>
    </row>
    <row r="966" spans="3:103">
      <c r="Z966" s="198"/>
      <c r="AA966" s="198"/>
      <c r="AB966" s="199"/>
      <c r="AC966" s="199"/>
      <c r="AD966" s="199"/>
      <c r="AE966" s="202"/>
      <c r="AF966" s="202"/>
      <c r="AG966" s="202"/>
      <c r="AH966" s="203"/>
      <c r="AI966" s="203"/>
      <c r="AJ966" s="203"/>
      <c r="AK966" s="203"/>
      <c r="AL966" s="203"/>
      <c r="AM966" s="203"/>
      <c r="AN966" s="203"/>
      <c r="AO966" s="203"/>
      <c r="AP966" s="203"/>
      <c r="AQ966" s="203"/>
      <c r="AR966" s="203"/>
      <c r="AS966" s="203"/>
      <c r="AT966" s="203"/>
      <c r="AU966" s="203"/>
      <c r="AV966" s="203"/>
      <c r="AW966" s="203"/>
      <c r="AX966" s="203"/>
      <c r="AY966" s="203"/>
      <c r="AZ966" s="203"/>
      <c r="BA966" s="203"/>
      <c r="BB966" s="203"/>
      <c r="BC966" s="204"/>
      <c r="BD966" s="204"/>
      <c r="BE966" s="204"/>
      <c r="BF966" s="204"/>
      <c r="BG966" s="204"/>
      <c r="BH966" s="204"/>
      <c r="BI966" s="204"/>
      <c r="BJ966" s="204"/>
      <c r="BK966" s="204"/>
      <c r="BL966" s="204"/>
      <c r="BM966" s="204"/>
      <c r="BN966" s="204"/>
      <c r="BO966" s="204"/>
      <c r="BP966" s="204"/>
      <c r="BQ966" s="204"/>
      <c r="BR966" s="204"/>
      <c r="BS966" s="204"/>
      <c r="BT966" s="204"/>
      <c r="BU966" s="204"/>
      <c r="BV966" s="205"/>
      <c r="BW966" s="205"/>
      <c r="BX966" s="205"/>
      <c r="BY966" s="204"/>
      <c r="BZ966" s="204"/>
      <c r="CA966" s="204"/>
      <c r="CB966" s="205"/>
      <c r="CC966" s="204"/>
      <c r="CD966" s="205"/>
      <c r="CE966" s="204"/>
      <c r="CF966" s="204"/>
      <c r="CG966" s="204"/>
      <c r="CH966" s="206"/>
      <c r="CI966" s="204"/>
      <c r="CJ966" s="204"/>
      <c r="CK966" s="204"/>
      <c r="CL966" s="204"/>
      <c r="CM966" s="204"/>
      <c r="CN966" s="206"/>
      <c r="CO966" s="204"/>
      <c r="CP966" s="204"/>
      <c r="CQ966" s="204"/>
      <c r="CR966" s="204"/>
      <c r="CS966" s="207"/>
      <c r="CT966" s="208"/>
      <c r="CU966" s="209"/>
      <c r="CV966" s="208"/>
      <c r="CW966" s="207"/>
      <c r="CX966" s="207"/>
      <c r="CY966" s="207"/>
    </row>
    <row r="970" spans="3:103">
      <c r="C970" s="192"/>
      <c r="D970" s="192"/>
      <c r="E970" s="192"/>
      <c r="F970" s="192"/>
      <c r="G970" s="193"/>
      <c r="H970" s="192"/>
      <c r="I970" s="192"/>
      <c r="J970" s="194"/>
      <c r="K970" s="195"/>
      <c r="L970" s="195"/>
      <c r="M970" s="196"/>
      <c r="N970" s="197"/>
      <c r="O970" s="196"/>
      <c r="P970" s="198"/>
      <c r="Q970" s="198"/>
      <c r="R970" s="199"/>
      <c r="S970" s="199"/>
      <c r="T970" s="198"/>
      <c r="U970" s="199"/>
      <c r="V970" s="199"/>
      <c r="W970" s="199"/>
      <c r="X970" s="198"/>
      <c r="Y970" s="200"/>
    </row>
    <row r="971" spans="3:103">
      <c r="D971" s="192"/>
      <c r="E971" s="192"/>
      <c r="F971" s="192"/>
      <c r="H971" s="192"/>
      <c r="I971" s="192"/>
      <c r="J971" s="194"/>
      <c r="K971" s="192"/>
      <c r="L971" s="195"/>
      <c r="M971" s="195"/>
      <c r="N971" s="197"/>
      <c r="O971" s="196"/>
      <c r="P971" s="196"/>
      <c r="Q971" s="198"/>
      <c r="R971" s="199"/>
      <c r="S971" s="199"/>
      <c r="T971" s="198"/>
      <c r="U971" s="199"/>
      <c r="V971" s="199"/>
      <c r="W971" s="199"/>
      <c r="X971" s="198"/>
      <c r="Y971" s="200"/>
      <c r="Z971" s="198"/>
      <c r="AA971" s="198"/>
      <c r="AB971" s="199"/>
      <c r="AC971" s="199"/>
      <c r="AD971" s="201"/>
      <c r="AE971" s="202"/>
      <c r="AF971" s="202"/>
      <c r="AG971" s="203"/>
      <c r="AH971" s="203"/>
      <c r="AI971" s="203"/>
      <c r="AJ971" s="203"/>
      <c r="AK971" s="203"/>
      <c r="AL971" s="203"/>
      <c r="AM971" s="203"/>
      <c r="AN971" s="203"/>
      <c r="AO971" s="203"/>
      <c r="AP971" s="203"/>
      <c r="AQ971" s="203"/>
      <c r="AR971" s="203"/>
      <c r="AS971" s="203"/>
      <c r="AT971" s="203"/>
      <c r="AU971" s="203"/>
      <c r="AV971" s="203"/>
      <c r="AW971" s="203"/>
      <c r="AX971" s="203"/>
      <c r="AY971" s="203"/>
      <c r="AZ971" s="203"/>
      <c r="BA971" s="203"/>
      <c r="BB971" s="204"/>
      <c r="BC971" s="204"/>
      <c r="BD971" s="204"/>
      <c r="BE971" s="204"/>
      <c r="BF971" s="204"/>
      <c r="BG971" s="204"/>
      <c r="BH971" s="204"/>
      <c r="BI971" s="204"/>
      <c r="BJ971" s="204"/>
      <c r="BK971" s="204"/>
      <c r="BL971" s="204"/>
      <c r="BM971" s="204"/>
      <c r="BN971" s="204"/>
      <c r="BO971" s="204"/>
      <c r="BP971" s="204"/>
      <c r="BQ971" s="204"/>
      <c r="BR971" s="204"/>
      <c r="BS971" s="204"/>
      <c r="BT971" s="204"/>
      <c r="BU971" s="204"/>
      <c r="BV971" s="205"/>
      <c r="BW971" s="205"/>
      <c r="BX971" s="205"/>
      <c r="BY971" s="204"/>
      <c r="BZ971" s="204"/>
      <c r="CA971" s="204"/>
      <c r="CB971" s="205"/>
      <c r="CC971" s="204"/>
      <c r="CD971" s="205"/>
      <c r="CE971" s="204"/>
      <c r="CF971" s="204"/>
      <c r="CG971" s="204"/>
      <c r="CH971" s="206"/>
      <c r="CI971" s="204"/>
      <c r="CJ971" s="204"/>
      <c r="CK971" s="204"/>
      <c r="CL971" s="204"/>
      <c r="CM971" s="204"/>
      <c r="CN971" s="206"/>
      <c r="CO971" s="204"/>
      <c r="CP971" s="204"/>
      <c r="CQ971" s="204"/>
      <c r="CR971" s="207"/>
      <c r="CS971" s="207"/>
      <c r="CT971" s="208"/>
      <c r="CU971" s="209"/>
      <c r="CV971" s="208"/>
      <c r="CW971" s="207"/>
      <c r="CX971" s="207"/>
      <c r="CY971" s="207"/>
    </row>
    <row r="972" spans="3:103">
      <c r="Z972" s="198"/>
      <c r="AA972" s="198"/>
      <c r="AB972" s="199"/>
      <c r="AC972" s="199"/>
      <c r="AD972" s="199"/>
      <c r="AE972" s="202"/>
      <c r="AF972" s="202"/>
      <c r="AG972" s="202"/>
      <c r="AH972" s="203"/>
      <c r="AI972" s="203"/>
      <c r="AJ972" s="203"/>
      <c r="AK972" s="203"/>
      <c r="AL972" s="203"/>
      <c r="AM972" s="203"/>
      <c r="AN972" s="203"/>
      <c r="AO972" s="203"/>
      <c r="AP972" s="203"/>
      <c r="AQ972" s="203"/>
      <c r="AR972" s="203"/>
      <c r="AS972" s="203"/>
      <c r="AT972" s="203"/>
      <c r="AU972" s="203"/>
      <c r="AV972" s="203"/>
      <c r="AW972" s="203"/>
      <c r="AX972" s="203"/>
      <c r="AY972" s="203"/>
      <c r="AZ972" s="203"/>
      <c r="BA972" s="203"/>
      <c r="BB972" s="203"/>
      <c r="BC972" s="204"/>
      <c r="BD972" s="204"/>
      <c r="BE972" s="204"/>
      <c r="BF972" s="204"/>
      <c r="BG972" s="204"/>
      <c r="BH972" s="204"/>
      <c r="BI972" s="204"/>
      <c r="BJ972" s="204"/>
      <c r="BK972" s="204"/>
      <c r="BL972" s="204"/>
      <c r="BM972" s="204"/>
      <c r="BN972" s="204"/>
      <c r="BO972" s="204"/>
      <c r="BP972" s="204"/>
      <c r="BQ972" s="204"/>
      <c r="BR972" s="204"/>
      <c r="BS972" s="204"/>
      <c r="BT972" s="204"/>
      <c r="BU972" s="204"/>
      <c r="BV972" s="205"/>
      <c r="BW972" s="205"/>
      <c r="BX972" s="205"/>
      <c r="BY972" s="204"/>
      <c r="BZ972" s="204"/>
      <c r="CA972" s="204"/>
      <c r="CB972" s="205"/>
      <c r="CC972" s="204"/>
      <c r="CD972" s="205"/>
      <c r="CE972" s="204"/>
      <c r="CF972" s="204"/>
      <c r="CG972" s="204"/>
      <c r="CH972" s="206"/>
      <c r="CI972" s="204"/>
      <c r="CJ972" s="204"/>
      <c r="CK972" s="204"/>
      <c r="CL972" s="204"/>
      <c r="CM972" s="204"/>
      <c r="CN972" s="206"/>
      <c r="CO972" s="204"/>
      <c r="CP972" s="204"/>
      <c r="CQ972" s="204"/>
      <c r="CR972" s="204"/>
      <c r="CS972" s="207"/>
      <c r="CT972" s="208"/>
      <c r="CU972" s="209"/>
      <c r="CV972" s="208"/>
      <c r="CW972" s="207"/>
      <c r="CX972" s="207"/>
      <c r="CY972" s="207"/>
    </row>
    <row r="973" spans="3:103">
      <c r="C973" s="192"/>
      <c r="D973" s="192"/>
      <c r="E973" s="192"/>
      <c r="F973" s="192"/>
      <c r="G973" s="193"/>
      <c r="H973" s="192"/>
      <c r="I973" s="192"/>
      <c r="J973" s="194"/>
      <c r="K973" s="195"/>
      <c r="L973" s="195"/>
      <c r="M973" s="196"/>
      <c r="N973" s="197"/>
      <c r="O973" s="196"/>
      <c r="P973" s="198"/>
      <c r="Q973" s="198"/>
      <c r="R973" s="199"/>
      <c r="S973" s="199"/>
      <c r="T973" s="198"/>
      <c r="U973" s="199"/>
      <c r="V973" s="199"/>
      <c r="W973" s="199"/>
      <c r="X973" s="198"/>
      <c r="Y973" s="200"/>
    </row>
    <row r="974" spans="3:103">
      <c r="D974" s="192"/>
      <c r="E974" s="192"/>
      <c r="F974" s="192"/>
      <c r="H974" s="192"/>
      <c r="I974" s="192"/>
      <c r="J974" s="194"/>
      <c r="K974" s="192"/>
      <c r="L974" s="195"/>
      <c r="M974" s="195"/>
      <c r="N974" s="197"/>
      <c r="O974" s="196"/>
      <c r="P974" s="196"/>
      <c r="Q974" s="198"/>
      <c r="R974" s="199"/>
      <c r="S974" s="199"/>
      <c r="T974" s="198"/>
      <c r="U974" s="199"/>
      <c r="V974" s="199"/>
      <c r="W974" s="199"/>
      <c r="X974" s="198"/>
      <c r="Y974" s="200"/>
      <c r="Z974" s="198"/>
      <c r="AA974" s="198"/>
      <c r="AB974" s="199"/>
      <c r="AC974" s="199"/>
      <c r="AD974" s="201"/>
      <c r="AE974" s="202"/>
      <c r="AF974" s="202"/>
      <c r="AG974" s="203"/>
      <c r="AH974" s="203"/>
      <c r="AI974" s="203"/>
      <c r="AJ974" s="203"/>
      <c r="AK974" s="203"/>
      <c r="AL974" s="203"/>
      <c r="AM974" s="203"/>
      <c r="AN974" s="203"/>
      <c r="AO974" s="203"/>
      <c r="AP974" s="203"/>
      <c r="AQ974" s="203"/>
      <c r="AR974" s="203"/>
      <c r="AS974" s="203"/>
      <c r="AT974" s="203"/>
      <c r="AU974" s="203"/>
      <c r="AV974" s="203"/>
      <c r="AW974" s="203"/>
      <c r="AX974" s="203"/>
      <c r="AY974" s="203"/>
      <c r="AZ974" s="203"/>
      <c r="BA974" s="203"/>
      <c r="BB974" s="204"/>
      <c r="BC974" s="204"/>
      <c r="BD974" s="204"/>
      <c r="BE974" s="204"/>
      <c r="BF974" s="204"/>
      <c r="BG974" s="204"/>
      <c r="BH974" s="204"/>
      <c r="BI974" s="204"/>
      <c r="BJ974" s="204"/>
      <c r="BK974" s="204"/>
      <c r="BL974" s="204"/>
      <c r="BM974" s="204"/>
      <c r="BN974" s="204"/>
      <c r="BO974" s="204"/>
      <c r="BP974" s="204"/>
      <c r="BQ974" s="204"/>
      <c r="BR974" s="204"/>
      <c r="BS974" s="204"/>
      <c r="BT974" s="204"/>
      <c r="BU974" s="204"/>
      <c r="BV974" s="205"/>
      <c r="BW974" s="205"/>
      <c r="BX974" s="205"/>
      <c r="BY974" s="204"/>
      <c r="BZ974" s="204"/>
      <c r="CA974" s="204"/>
      <c r="CB974" s="205"/>
      <c r="CC974" s="204"/>
      <c r="CD974" s="205"/>
      <c r="CE974" s="204"/>
      <c r="CF974" s="204"/>
      <c r="CG974" s="204"/>
      <c r="CH974" s="206"/>
      <c r="CI974" s="204"/>
      <c r="CJ974" s="204"/>
      <c r="CK974" s="204"/>
      <c r="CL974" s="204"/>
      <c r="CM974" s="204"/>
      <c r="CN974" s="206"/>
      <c r="CO974" s="204"/>
      <c r="CP974" s="204"/>
      <c r="CQ974" s="204"/>
      <c r="CR974" s="207"/>
      <c r="CS974" s="207"/>
      <c r="CT974" s="208"/>
      <c r="CU974" s="209"/>
      <c r="CV974" s="208"/>
      <c r="CW974" s="207"/>
      <c r="CX974" s="207"/>
      <c r="CY974" s="207"/>
    </row>
    <row r="975" spans="3:103">
      <c r="Z975" s="198"/>
      <c r="AA975" s="198"/>
      <c r="AB975" s="199"/>
      <c r="AC975" s="199"/>
      <c r="AD975" s="199"/>
      <c r="AE975" s="202"/>
      <c r="AF975" s="202"/>
      <c r="AG975" s="202"/>
      <c r="AH975" s="203"/>
      <c r="AI975" s="203"/>
      <c r="AJ975" s="203"/>
      <c r="AK975" s="203"/>
      <c r="AL975" s="203"/>
      <c r="AM975" s="203"/>
      <c r="AN975" s="203"/>
      <c r="AO975" s="203"/>
      <c r="AP975" s="203"/>
      <c r="AQ975" s="203"/>
      <c r="AR975" s="203"/>
      <c r="AS975" s="203"/>
      <c r="AT975" s="203"/>
      <c r="AU975" s="203"/>
      <c r="AV975" s="203"/>
      <c r="AW975" s="203"/>
      <c r="AX975" s="203"/>
      <c r="AY975" s="203"/>
      <c r="AZ975" s="203"/>
      <c r="BA975" s="203"/>
      <c r="BB975" s="203"/>
      <c r="BC975" s="204"/>
      <c r="BD975" s="204"/>
      <c r="BE975" s="204"/>
      <c r="BF975" s="204"/>
      <c r="BG975" s="204"/>
      <c r="BH975" s="204"/>
      <c r="BI975" s="204"/>
      <c r="BJ975" s="204"/>
      <c r="BK975" s="204"/>
      <c r="BL975" s="204"/>
      <c r="BM975" s="204"/>
      <c r="BN975" s="204"/>
      <c r="BO975" s="204"/>
      <c r="BP975" s="204"/>
      <c r="BQ975" s="204"/>
      <c r="BR975" s="204"/>
      <c r="BS975" s="204"/>
      <c r="BT975" s="204"/>
      <c r="BU975" s="204"/>
      <c r="BV975" s="205"/>
      <c r="BW975" s="205"/>
      <c r="BX975" s="205"/>
      <c r="BY975" s="204"/>
      <c r="BZ975" s="204"/>
      <c r="CA975" s="204"/>
      <c r="CB975" s="205"/>
      <c r="CC975" s="204"/>
      <c r="CD975" s="205"/>
      <c r="CE975" s="204"/>
      <c r="CF975" s="204"/>
      <c r="CG975" s="204"/>
      <c r="CH975" s="206"/>
      <c r="CI975" s="204"/>
      <c r="CJ975" s="204"/>
      <c r="CK975" s="204"/>
      <c r="CL975" s="204"/>
      <c r="CM975" s="204"/>
      <c r="CN975" s="206"/>
      <c r="CO975" s="204"/>
      <c r="CP975" s="204"/>
      <c r="CQ975" s="204"/>
      <c r="CR975" s="204"/>
      <c r="CS975" s="207"/>
      <c r="CT975" s="208"/>
      <c r="CU975" s="209"/>
      <c r="CV975" s="208"/>
      <c r="CW975" s="207"/>
      <c r="CX975" s="207"/>
      <c r="CY975" s="207"/>
    </row>
    <row r="979" spans="3:103">
      <c r="C979" s="192"/>
      <c r="D979" s="192"/>
      <c r="E979" s="192"/>
      <c r="F979" s="192"/>
      <c r="G979" s="193"/>
      <c r="H979" s="192"/>
      <c r="I979" s="192"/>
      <c r="J979" s="194"/>
      <c r="K979" s="195"/>
      <c r="L979" s="195"/>
      <c r="M979" s="196"/>
      <c r="N979" s="197"/>
      <c r="O979" s="196"/>
      <c r="P979" s="198"/>
      <c r="Q979" s="198"/>
      <c r="R979" s="199"/>
      <c r="S979" s="199"/>
      <c r="T979" s="198"/>
      <c r="U979" s="199"/>
      <c r="V979" s="199"/>
      <c r="W979" s="199"/>
      <c r="X979" s="198"/>
      <c r="Y979" s="200"/>
    </row>
    <row r="980" spans="3:103">
      <c r="D980" s="192"/>
      <c r="E980" s="192"/>
      <c r="F980" s="192"/>
      <c r="H980" s="192"/>
      <c r="I980" s="192"/>
      <c r="J980" s="194"/>
      <c r="K980" s="192"/>
      <c r="L980" s="195"/>
      <c r="M980" s="195"/>
      <c r="N980" s="197"/>
      <c r="O980" s="196"/>
      <c r="P980" s="196"/>
      <c r="Q980" s="198"/>
      <c r="R980" s="199"/>
      <c r="S980" s="199"/>
      <c r="T980" s="198"/>
      <c r="U980" s="199"/>
      <c r="V980" s="199"/>
      <c r="W980" s="199"/>
      <c r="X980" s="198"/>
      <c r="Y980" s="200"/>
      <c r="Z980" s="198"/>
      <c r="AA980" s="198"/>
      <c r="AB980" s="199"/>
      <c r="AC980" s="199"/>
      <c r="AD980" s="201"/>
      <c r="AE980" s="202"/>
      <c r="AF980" s="202"/>
      <c r="AG980" s="203"/>
      <c r="AH980" s="203"/>
      <c r="AI980" s="203"/>
      <c r="AJ980" s="203"/>
      <c r="AK980" s="203"/>
      <c r="AL980" s="203"/>
      <c r="AM980" s="203"/>
      <c r="AN980" s="203"/>
      <c r="AO980" s="203"/>
      <c r="AP980" s="203"/>
      <c r="AQ980" s="203"/>
      <c r="AR980" s="203"/>
      <c r="AS980" s="203"/>
      <c r="AT980" s="203"/>
      <c r="AU980" s="203"/>
      <c r="AV980" s="203"/>
      <c r="AW980" s="203"/>
      <c r="AX980" s="203"/>
      <c r="AY980" s="203"/>
      <c r="AZ980" s="203"/>
      <c r="BA980" s="203"/>
      <c r="BB980" s="204"/>
      <c r="BC980" s="204"/>
      <c r="BD980" s="204"/>
      <c r="BE980" s="204"/>
      <c r="BF980" s="204"/>
      <c r="BG980" s="204"/>
      <c r="BH980" s="204"/>
      <c r="BI980" s="204"/>
      <c r="BJ980" s="204"/>
      <c r="BK980" s="204"/>
      <c r="BL980" s="204"/>
      <c r="BM980" s="204"/>
      <c r="BN980" s="204"/>
      <c r="BO980" s="204"/>
      <c r="BP980" s="204"/>
      <c r="BQ980" s="204"/>
      <c r="BR980" s="204"/>
      <c r="BS980" s="204"/>
      <c r="BT980" s="204"/>
      <c r="BU980" s="204"/>
      <c r="BV980" s="205"/>
      <c r="BW980" s="205"/>
      <c r="BX980" s="205"/>
      <c r="BY980" s="204"/>
      <c r="BZ980" s="204"/>
      <c r="CA980" s="204"/>
      <c r="CB980" s="205"/>
      <c r="CC980" s="204"/>
      <c r="CD980" s="205"/>
      <c r="CE980" s="204"/>
      <c r="CF980" s="204"/>
      <c r="CG980" s="204"/>
      <c r="CH980" s="206"/>
      <c r="CI980" s="204"/>
      <c r="CJ980" s="204"/>
      <c r="CK980" s="204"/>
      <c r="CL980" s="204"/>
      <c r="CM980" s="204"/>
      <c r="CN980" s="206"/>
      <c r="CO980" s="204"/>
      <c r="CP980" s="204"/>
      <c r="CQ980" s="204"/>
      <c r="CR980" s="207"/>
      <c r="CS980" s="207"/>
      <c r="CT980" s="208"/>
      <c r="CU980" s="209"/>
      <c r="CV980" s="208"/>
      <c r="CW980" s="207"/>
      <c r="CX980" s="207"/>
      <c r="CY980" s="207"/>
    </row>
    <row r="981" spans="3:103">
      <c r="Z981" s="198"/>
      <c r="AA981" s="198"/>
      <c r="AB981" s="199"/>
      <c r="AC981" s="199"/>
      <c r="AD981" s="199"/>
      <c r="AE981" s="202"/>
      <c r="AF981" s="202"/>
      <c r="AG981" s="202"/>
      <c r="AH981" s="203"/>
      <c r="AI981" s="203"/>
      <c r="AJ981" s="203"/>
      <c r="AK981" s="203"/>
      <c r="AL981" s="203"/>
      <c r="AM981" s="203"/>
      <c r="AN981" s="203"/>
      <c r="AO981" s="203"/>
      <c r="AP981" s="203"/>
      <c r="AQ981" s="203"/>
      <c r="AR981" s="203"/>
      <c r="AS981" s="203"/>
      <c r="AT981" s="203"/>
      <c r="AU981" s="203"/>
      <c r="AV981" s="203"/>
      <c r="AW981" s="203"/>
      <c r="AX981" s="203"/>
      <c r="AY981" s="203"/>
      <c r="AZ981" s="203"/>
      <c r="BA981" s="203"/>
      <c r="BB981" s="203"/>
      <c r="BC981" s="204"/>
      <c r="BD981" s="204"/>
      <c r="BE981" s="204"/>
      <c r="BF981" s="204"/>
      <c r="BG981" s="204"/>
      <c r="BH981" s="204"/>
      <c r="BI981" s="204"/>
      <c r="BJ981" s="204"/>
      <c r="BK981" s="204"/>
      <c r="BL981" s="204"/>
      <c r="BM981" s="204"/>
      <c r="BN981" s="204"/>
      <c r="BO981" s="204"/>
      <c r="BP981" s="204"/>
      <c r="BQ981" s="204"/>
      <c r="BR981" s="204"/>
      <c r="BS981" s="204"/>
      <c r="BT981" s="204"/>
      <c r="BU981" s="204"/>
      <c r="BV981" s="205"/>
      <c r="BW981" s="205"/>
      <c r="BX981" s="205"/>
      <c r="BY981" s="204"/>
      <c r="BZ981" s="204"/>
      <c r="CA981" s="204"/>
      <c r="CB981" s="205"/>
      <c r="CC981" s="204"/>
      <c r="CD981" s="205"/>
      <c r="CE981" s="204"/>
      <c r="CF981" s="204"/>
      <c r="CG981" s="204"/>
      <c r="CH981" s="206"/>
      <c r="CI981" s="204"/>
      <c r="CJ981" s="204"/>
      <c r="CK981" s="204"/>
      <c r="CL981" s="204"/>
      <c r="CM981" s="204"/>
      <c r="CN981" s="206"/>
      <c r="CO981" s="204"/>
      <c r="CP981" s="204"/>
      <c r="CQ981" s="204"/>
      <c r="CR981" s="204"/>
      <c r="CS981" s="207"/>
      <c r="CT981" s="208"/>
      <c r="CU981" s="209"/>
      <c r="CV981" s="208"/>
      <c r="CW981" s="207"/>
      <c r="CX981" s="207"/>
      <c r="CY981" s="207"/>
    </row>
    <row r="982" spans="3:103">
      <c r="C982" s="192"/>
      <c r="D982" s="192"/>
      <c r="E982" s="192"/>
      <c r="F982" s="192"/>
      <c r="G982" s="193"/>
      <c r="H982" s="192"/>
      <c r="I982" s="192"/>
      <c r="J982" s="194"/>
      <c r="K982" s="195"/>
      <c r="L982" s="195"/>
      <c r="M982" s="196"/>
      <c r="N982" s="197"/>
      <c r="O982" s="196"/>
      <c r="P982" s="198"/>
      <c r="Q982" s="198"/>
      <c r="R982" s="199"/>
      <c r="S982" s="199"/>
      <c r="T982" s="198"/>
      <c r="U982" s="199"/>
      <c r="V982" s="199"/>
      <c r="W982" s="199"/>
      <c r="X982" s="198"/>
      <c r="Y982" s="200"/>
    </row>
    <row r="983" spans="3:103">
      <c r="D983" s="192"/>
      <c r="E983" s="192"/>
      <c r="F983" s="192"/>
      <c r="H983" s="192"/>
      <c r="I983" s="192"/>
      <c r="J983" s="194"/>
      <c r="K983" s="192"/>
      <c r="L983" s="195"/>
      <c r="M983" s="195"/>
      <c r="N983" s="197"/>
      <c r="O983" s="196"/>
      <c r="P983" s="196"/>
      <c r="Q983" s="198"/>
      <c r="R983" s="199"/>
      <c r="S983" s="199"/>
      <c r="T983" s="198"/>
      <c r="U983" s="199"/>
      <c r="V983" s="199"/>
      <c r="W983" s="199"/>
      <c r="X983" s="198"/>
      <c r="Y983" s="200"/>
      <c r="Z983" s="198"/>
      <c r="AA983" s="198"/>
      <c r="AB983" s="199"/>
      <c r="AC983" s="199"/>
      <c r="AD983" s="201"/>
      <c r="AE983" s="202"/>
      <c r="AF983" s="202"/>
      <c r="AG983" s="203"/>
      <c r="AH983" s="203"/>
      <c r="AI983" s="203"/>
      <c r="AJ983" s="203"/>
      <c r="AK983" s="203"/>
      <c r="AL983" s="203"/>
      <c r="AM983" s="203"/>
      <c r="AN983" s="203"/>
      <c r="AO983" s="203"/>
      <c r="AP983" s="203"/>
      <c r="AQ983" s="203"/>
      <c r="AR983" s="203"/>
      <c r="AS983" s="203"/>
      <c r="AT983" s="203"/>
      <c r="AU983" s="203"/>
      <c r="AV983" s="203"/>
      <c r="AW983" s="203"/>
      <c r="AX983" s="203"/>
      <c r="AY983" s="203"/>
      <c r="AZ983" s="203"/>
      <c r="BA983" s="203"/>
      <c r="BB983" s="204"/>
      <c r="BC983" s="204"/>
      <c r="BD983" s="204"/>
      <c r="BE983" s="204"/>
      <c r="BF983" s="204"/>
      <c r="BG983" s="204"/>
      <c r="BH983" s="204"/>
      <c r="BI983" s="204"/>
      <c r="BJ983" s="204"/>
      <c r="BK983" s="204"/>
      <c r="BL983" s="204"/>
      <c r="BM983" s="204"/>
      <c r="BN983" s="204"/>
      <c r="BO983" s="204"/>
      <c r="BP983" s="204"/>
      <c r="BQ983" s="204"/>
      <c r="BR983" s="204"/>
      <c r="BS983" s="204"/>
      <c r="BT983" s="204"/>
      <c r="BU983" s="204"/>
      <c r="BV983" s="205"/>
      <c r="BW983" s="205"/>
      <c r="BX983" s="205"/>
      <c r="BY983" s="204"/>
      <c r="BZ983" s="204"/>
      <c r="CA983" s="204"/>
      <c r="CB983" s="205"/>
      <c r="CC983" s="204"/>
      <c r="CD983" s="205"/>
      <c r="CE983" s="204"/>
      <c r="CF983" s="204"/>
      <c r="CG983" s="204"/>
      <c r="CH983" s="206"/>
      <c r="CI983" s="204"/>
      <c r="CJ983" s="204"/>
      <c r="CK983" s="204"/>
      <c r="CL983" s="204"/>
      <c r="CM983" s="204"/>
      <c r="CN983" s="206"/>
      <c r="CO983" s="204"/>
      <c r="CP983" s="204"/>
      <c r="CQ983" s="204"/>
      <c r="CR983" s="207"/>
      <c r="CS983" s="207"/>
      <c r="CT983" s="208"/>
      <c r="CU983" s="209"/>
      <c r="CV983" s="208"/>
      <c r="CW983" s="207"/>
      <c r="CX983" s="207"/>
      <c r="CY983" s="207"/>
    </row>
    <row r="984" spans="3:103">
      <c r="Z984" s="198"/>
      <c r="AA984" s="198"/>
      <c r="AB984" s="199"/>
      <c r="AC984" s="199"/>
      <c r="AD984" s="199"/>
      <c r="AE984" s="202"/>
      <c r="AF984" s="202"/>
      <c r="AG984" s="202"/>
      <c r="AH984" s="203"/>
      <c r="AI984" s="203"/>
      <c r="AJ984" s="203"/>
      <c r="AK984" s="203"/>
      <c r="AL984" s="203"/>
      <c r="AM984" s="203"/>
      <c r="AN984" s="203"/>
      <c r="AO984" s="203"/>
      <c r="AP984" s="203"/>
      <c r="AQ984" s="203"/>
      <c r="AR984" s="203"/>
      <c r="AS984" s="203"/>
      <c r="AT984" s="203"/>
      <c r="AU984" s="203"/>
      <c r="AV984" s="203"/>
      <c r="AW984" s="203"/>
      <c r="AX984" s="203"/>
      <c r="AY984" s="203"/>
      <c r="AZ984" s="203"/>
      <c r="BA984" s="203"/>
      <c r="BB984" s="203"/>
      <c r="BC984" s="204"/>
      <c r="BD984" s="204"/>
      <c r="BE984" s="204"/>
      <c r="BF984" s="204"/>
      <c r="BG984" s="204"/>
      <c r="BH984" s="204"/>
      <c r="BI984" s="204"/>
      <c r="BJ984" s="204"/>
      <c r="BK984" s="204"/>
      <c r="BL984" s="204"/>
      <c r="BM984" s="204"/>
      <c r="BN984" s="204"/>
      <c r="BO984" s="204"/>
      <c r="BP984" s="204"/>
      <c r="BQ984" s="204"/>
      <c r="BR984" s="204"/>
      <c r="BS984" s="204"/>
      <c r="BT984" s="204"/>
      <c r="BU984" s="204"/>
      <c r="BV984" s="205"/>
      <c r="BW984" s="205"/>
      <c r="BX984" s="205"/>
      <c r="BY984" s="204"/>
      <c r="BZ984" s="204"/>
      <c r="CA984" s="204"/>
      <c r="CB984" s="205"/>
      <c r="CC984" s="204"/>
      <c r="CD984" s="205"/>
      <c r="CE984" s="204"/>
      <c r="CF984" s="204"/>
      <c r="CG984" s="204"/>
      <c r="CH984" s="206"/>
      <c r="CI984" s="204"/>
      <c r="CJ984" s="204"/>
      <c r="CK984" s="204"/>
      <c r="CL984" s="204"/>
      <c r="CM984" s="204"/>
      <c r="CN984" s="206"/>
      <c r="CO984" s="204"/>
      <c r="CP984" s="204"/>
      <c r="CQ984" s="204"/>
      <c r="CR984" s="204"/>
      <c r="CS984" s="207"/>
      <c r="CT984" s="208"/>
      <c r="CU984" s="209"/>
      <c r="CV984" s="208"/>
      <c r="CW984" s="207"/>
      <c r="CX984" s="207"/>
      <c r="CY984" s="207"/>
    </row>
    <row r="988" spans="3:103">
      <c r="C988" s="192"/>
      <c r="D988" s="192"/>
      <c r="E988" s="192"/>
      <c r="F988" s="192"/>
      <c r="G988" s="193"/>
      <c r="H988" s="192"/>
      <c r="I988" s="192"/>
      <c r="J988" s="194"/>
      <c r="K988" s="195"/>
      <c r="L988" s="195"/>
      <c r="M988" s="196"/>
      <c r="N988" s="197"/>
      <c r="O988" s="196"/>
      <c r="P988" s="198"/>
      <c r="Q988" s="198"/>
      <c r="R988" s="199"/>
      <c r="S988" s="199"/>
      <c r="T988" s="198"/>
      <c r="U988" s="199"/>
      <c r="V988" s="199"/>
      <c r="W988" s="199"/>
      <c r="X988" s="198"/>
      <c r="Y988" s="200"/>
    </row>
    <row r="989" spans="3:103">
      <c r="D989" s="192"/>
      <c r="E989" s="192"/>
      <c r="F989" s="192"/>
      <c r="H989" s="192"/>
      <c r="I989" s="192"/>
      <c r="J989" s="194"/>
      <c r="K989" s="192"/>
      <c r="L989" s="195"/>
      <c r="M989" s="195"/>
      <c r="N989" s="197"/>
      <c r="O989" s="196"/>
      <c r="P989" s="196"/>
      <c r="Q989" s="198"/>
      <c r="R989" s="199"/>
      <c r="S989" s="199"/>
      <c r="T989" s="198"/>
      <c r="U989" s="199"/>
      <c r="V989" s="199"/>
      <c r="W989" s="199"/>
      <c r="X989" s="198"/>
      <c r="Y989" s="200"/>
      <c r="Z989" s="198"/>
      <c r="AA989" s="198"/>
      <c r="AB989" s="199"/>
      <c r="AC989" s="199"/>
      <c r="AD989" s="201"/>
      <c r="AE989" s="202"/>
      <c r="AF989" s="202"/>
      <c r="AG989" s="203"/>
      <c r="AH989" s="203"/>
      <c r="AI989" s="203"/>
      <c r="AJ989" s="203"/>
      <c r="AK989" s="203"/>
      <c r="AL989" s="203"/>
      <c r="AM989" s="203"/>
      <c r="AN989" s="203"/>
      <c r="AO989" s="203"/>
      <c r="AP989" s="203"/>
      <c r="AQ989" s="203"/>
      <c r="AR989" s="203"/>
      <c r="AS989" s="203"/>
      <c r="AT989" s="203"/>
      <c r="AU989" s="203"/>
      <c r="AV989" s="203"/>
      <c r="AW989" s="203"/>
      <c r="AX989" s="203"/>
      <c r="AY989" s="203"/>
      <c r="AZ989" s="203"/>
      <c r="BA989" s="203"/>
      <c r="BB989" s="204"/>
      <c r="BC989" s="204"/>
      <c r="BD989" s="204"/>
      <c r="BE989" s="204"/>
      <c r="BF989" s="204"/>
      <c r="BG989" s="204"/>
      <c r="BH989" s="204"/>
      <c r="BI989" s="204"/>
      <c r="BJ989" s="204"/>
      <c r="BK989" s="204"/>
      <c r="BL989" s="204"/>
      <c r="BM989" s="204"/>
      <c r="BN989" s="204"/>
      <c r="BO989" s="204"/>
      <c r="BP989" s="204"/>
      <c r="BQ989" s="204"/>
      <c r="BR989" s="204"/>
      <c r="BS989" s="204"/>
      <c r="BT989" s="204"/>
      <c r="BU989" s="204"/>
      <c r="BV989" s="205"/>
      <c r="BW989" s="205"/>
      <c r="BX989" s="205"/>
      <c r="BY989" s="204"/>
      <c r="BZ989" s="204"/>
      <c r="CA989" s="204"/>
      <c r="CB989" s="205"/>
      <c r="CC989" s="204"/>
      <c r="CD989" s="205"/>
      <c r="CE989" s="204"/>
      <c r="CF989" s="204"/>
      <c r="CG989" s="204"/>
      <c r="CH989" s="206"/>
      <c r="CI989" s="204"/>
      <c r="CJ989" s="204"/>
      <c r="CK989" s="204"/>
      <c r="CL989" s="204"/>
      <c r="CM989" s="204"/>
      <c r="CN989" s="206"/>
      <c r="CO989" s="204"/>
      <c r="CP989" s="204"/>
      <c r="CQ989" s="204"/>
      <c r="CR989" s="207"/>
      <c r="CS989" s="207"/>
      <c r="CT989" s="208"/>
      <c r="CU989" s="209"/>
      <c r="CV989" s="208"/>
      <c r="CW989" s="207"/>
      <c r="CX989" s="207"/>
      <c r="CY989" s="207"/>
    </row>
    <row r="990" spans="3:103">
      <c r="Z990" s="198"/>
      <c r="AA990" s="198"/>
      <c r="AB990" s="199"/>
      <c r="AC990" s="199"/>
      <c r="AD990" s="199"/>
      <c r="AE990" s="202"/>
      <c r="AF990" s="202"/>
      <c r="AG990" s="202"/>
      <c r="AH990" s="203"/>
      <c r="AI990" s="203"/>
      <c r="AJ990" s="203"/>
      <c r="AK990" s="203"/>
      <c r="AL990" s="203"/>
      <c r="AM990" s="203"/>
      <c r="AN990" s="203"/>
      <c r="AO990" s="203"/>
      <c r="AP990" s="203"/>
      <c r="AQ990" s="203"/>
      <c r="AR990" s="203"/>
      <c r="AS990" s="203"/>
      <c r="AT990" s="203"/>
      <c r="AU990" s="203"/>
      <c r="AV990" s="203"/>
      <c r="AW990" s="203"/>
      <c r="AX990" s="203"/>
      <c r="AY990" s="203"/>
      <c r="AZ990" s="203"/>
      <c r="BA990" s="203"/>
      <c r="BB990" s="203"/>
      <c r="BC990" s="204"/>
      <c r="BD990" s="204"/>
      <c r="BE990" s="204"/>
      <c r="BF990" s="204"/>
      <c r="BG990" s="204"/>
      <c r="BH990" s="204"/>
      <c r="BI990" s="204"/>
      <c r="BJ990" s="204"/>
      <c r="BK990" s="204"/>
      <c r="BL990" s="204"/>
      <c r="BM990" s="204"/>
      <c r="BN990" s="204"/>
      <c r="BO990" s="204"/>
      <c r="BP990" s="204"/>
      <c r="BQ990" s="204"/>
      <c r="BR990" s="204"/>
      <c r="BS990" s="204"/>
      <c r="BT990" s="204"/>
      <c r="BU990" s="204"/>
      <c r="BV990" s="205"/>
      <c r="BW990" s="205"/>
      <c r="BX990" s="205"/>
      <c r="BY990" s="204"/>
      <c r="BZ990" s="204"/>
      <c r="CA990" s="204"/>
      <c r="CB990" s="205"/>
      <c r="CC990" s="204"/>
      <c r="CD990" s="205"/>
      <c r="CE990" s="204"/>
      <c r="CF990" s="204"/>
      <c r="CG990" s="204"/>
      <c r="CH990" s="206"/>
      <c r="CI990" s="204"/>
      <c r="CJ990" s="204"/>
      <c r="CK990" s="204"/>
      <c r="CL990" s="204"/>
      <c r="CM990" s="204"/>
      <c r="CN990" s="206"/>
      <c r="CO990" s="204"/>
      <c r="CP990" s="204"/>
      <c r="CQ990" s="204"/>
      <c r="CR990" s="204"/>
      <c r="CS990" s="207"/>
      <c r="CT990" s="208"/>
      <c r="CU990" s="209"/>
      <c r="CV990" s="208"/>
      <c r="CW990" s="207"/>
      <c r="CX990" s="207"/>
      <c r="CY990" s="207"/>
    </row>
    <row r="991" spans="3:103">
      <c r="C991" s="192"/>
      <c r="D991" s="192"/>
      <c r="E991" s="192"/>
      <c r="F991" s="192"/>
      <c r="G991" s="193"/>
      <c r="H991" s="192"/>
      <c r="I991" s="192"/>
      <c r="J991" s="194"/>
      <c r="K991" s="195"/>
      <c r="L991" s="195"/>
      <c r="M991" s="196"/>
      <c r="N991" s="197"/>
      <c r="O991" s="196"/>
      <c r="P991" s="198"/>
      <c r="Q991" s="198"/>
      <c r="R991" s="199"/>
      <c r="S991" s="199"/>
      <c r="T991" s="198"/>
      <c r="U991" s="199"/>
      <c r="V991" s="199"/>
      <c r="W991" s="199"/>
      <c r="X991" s="198"/>
      <c r="Y991" s="200"/>
    </row>
    <row r="992" spans="3:103">
      <c r="D992" s="192"/>
      <c r="E992" s="192"/>
      <c r="F992" s="192"/>
      <c r="H992" s="192"/>
      <c r="I992" s="192"/>
      <c r="J992" s="194"/>
      <c r="K992" s="192"/>
      <c r="L992" s="195"/>
      <c r="M992" s="195"/>
      <c r="N992" s="197"/>
      <c r="O992" s="196"/>
      <c r="P992" s="196"/>
      <c r="Q992" s="198"/>
      <c r="R992" s="199"/>
      <c r="S992" s="199"/>
      <c r="T992" s="198"/>
      <c r="U992" s="199"/>
      <c r="V992" s="199"/>
      <c r="W992" s="199"/>
      <c r="X992" s="198"/>
      <c r="Y992" s="200"/>
      <c r="Z992" s="198"/>
      <c r="AA992" s="198"/>
      <c r="AB992" s="199"/>
      <c r="AC992" s="199"/>
      <c r="AD992" s="201"/>
      <c r="AE992" s="202"/>
      <c r="AF992" s="202"/>
      <c r="AG992" s="203"/>
      <c r="AH992" s="203"/>
      <c r="AI992" s="203"/>
      <c r="AJ992" s="203"/>
      <c r="AK992" s="203"/>
      <c r="AL992" s="203"/>
      <c r="AM992" s="203"/>
      <c r="AN992" s="203"/>
      <c r="AO992" s="203"/>
      <c r="AP992" s="203"/>
      <c r="AQ992" s="203"/>
      <c r="AR992" s="203"/>
      <c r="AS992" s="203"/>
      <c r="AT992" s="203"/>
      <c r="AU992" s="203"/>
      <c r="AV992" s="203"/>
      <c r="AW992" s="203"/>
      <c r="AX992" s="203"/>
      <c r="AY992" s="203"/>
      <c r="AZ992" s="203"/>
      <c r="BA992" s="203"/>
      <c r="BB992" s="204"/>
      <c r="BC992" s="204"/>
      <c r="BD992" s="204"/>
      <c r="BE992" s="204"/>
      <c r="BF992" s="204"/>
      <c r="BG992" s="204"/>
      <c r="BH992" s="204"/>
      <c r="BI992" s="204"/>
      <c r="BJ992" s="204"/>
      <c r="BK992" s="204"/>
      <c r="BL992" s="204"/>
      <c r="BM992" s="204"/>
      <c r="BN992" s="204"/>
      <c r="BO992" s="204"/>
      <c r="BP992" s="204"/>
      <c r="BQ992" s="204"/>
      <c r="BR992" s="204"/>
      <c r="BS992" s="204"/>
      <c r="BT992" s="204"/>
      <c r="BU992" s="204"/>
      <c r="BV992" s="205"/>
      <c r="BW992" s="205"/>
      <c r="BX992" s="205"/>
      <c r="BY992" s="204"/>
      <c r="BZ992" s="204"/>
      <c r="CA992" s="204"/>
      <c r="CB992" s="205"/>
      <c r="CC992" s="204"/>
      <c r="CD992" s="205"/>
      <c r="CE992" s="204"/>
      <c r="CF992" s="204"/>
      <c r="CG992" s="204"/>
      <c r="CH992" s="206"/>
      <c r="CI992" s="204"/>
      <c r="CJ992" s="204"/>
      <c r="CK992" s="204"/>
      <c r="CL992" s="204"/>
      <c r="CM992" s="204"/>
      <c r="CN992" s="206"/>
      <c r="CO992" s="204"/>
      <c r="CP992" s="204"/>
      <c r="CQ992" s="204"/>
      <c r="CR992" s="207"/>
      <c r="CS992" s="207"/>
      <c r="CT992" s="208"/>
      <c r="CU992" s="209"/>
      <c r="CV992" s="208"/>
      <c r="CW992" s="207"/>
      <c r="CX992" s="207"/>
      <c r="CY992" s="207"/>
    </row>
    <row r="993" spans="3:103">
      <c r="Z993" s="198"/>
      <c r="AA993" s="198"/>
      <c r="AB993" s="199"/>
      <c r="AC993" s="199"/>
      <c r="AD993" s="199"/>
      <c r="AE993" s="202"/>
      <c r="AF993" s="202"/>
      <c r="AG993" s="202"/>
      <c r="AH993" s="203"/>
      <c r="AI993" s="203"/>
      <c r="AJ993" s="203"/>
      <c r="AK993" s="203"/>
      <c r="AL993" s="203"/>
      <c r="AM993" s="203"/>
      <c r="AN993" s="203"/>
      <c r="AO993" s="203"/>
      <c r="AP993" s="203"/>
      <c r="AQ993" s="203"/>
      <c r="AR993" s="203"/>
      <c r="AS993" s="203"/>
      <c r="AT993" s="203"/>
      <c r="AU993" s="203"/>
      <c r="AV993" s="203"/>
      <c r="AW993" s="203"/>
      <c r="AX993" s="203"/>
      <c r="AY993" s="203"/>
      <c r="AZ993" s="203"/>
      <c r="BA993" s="203"/>
      <c r="BB993" s="203"/>
      <c r="BC993" s="204"/>
      <c r="BD993" s="204"/>
      <c r="BE993" s="204"/>
      <c r="BF993" s="204"/>
      <c r="BG993" s="204"/>
      <c r="BH993" s="204"/>
      <c r="BI993" s="204"/>
      <c r="BJ993" s="204"/>
      <c r="BK993" s="204"/>
      <c r="BL993" s="204"/>
      <c r="BM993" s="204"/>
      <c r="BN993" s="204"/>
      <c r="BO993" s="204"/>
      <c r="BP993" s="204"/>
      <c r="BQ993" s="204"/>
      <c r="BR993" s="204"/>
      <c r="BS993" s="204"/>
      <c r="BT993" s="204"/>
      <c r="BU993" s="204"/>
      <c r="BV993" s="205"/>
      <c r="BW993" s="205"/>
      <c r="BX993" s="205"/>
      <c r="BY993" s="204"/>
      <c r="BZ993" s="204"/>
      <c r="CA993" s="204"/>
      <c r="CB993" s="205"/>
      <c r="CC993" s="204"/>
      <c r="CD993" s="205"/>
      <c r="CE993" s="204"/>
      <c r="CF993" s="204"/>
      <c r="CG993" s="204"/>
      <c r="CH993" s="206"/>
      <c r="CI993" s="204"/>
      <c r="CJ993" s="204"/>
      <c r="CK993" s="204"/>
      <c r="CL993" s="204"/>
      <c r="CM993" s="204"/>
      <c r="CN993" s="206"/>
      <c r="CO993" s="204"/>
      <c r="CP993" s="204"/>
      <c r="CQ993" s="204"/>
      <c r="CR993" s="204"/>
      <c r="CS993" s="207"/>
      <c r="CT993" s="208"/>
      <c r="CU993" s="209"/>
      <c r="CV993" s="208"/>
      <c r="CW993" s="207"/>
      <c r="CX993" s="207"/>
      <c r="CY993" s="207"/>
    </row>
    <row r="997" spans="3:103">
      <c r="C997" s="192"/>
      <c r="D997" s="192"/>
      <c r="E997" s="192"/>
      <c r="F997" s="192"/>
      <c r="G997" s="193"/>
      <c r="H997" s="192"/>
      <c r="I997" s="192"/>
      <c r="J997" s="194"/>
      <c r="K997" s="195"/>
      <c r="L997" s="195"/>
      <c r="M997" s="196"/>
      <c r="N997" s="197"/>
      <c r="O997" s="196"/>
      <c r="P997" s="198"/>
      <c r="Q997" s="198"/>
      <c r="R997" s="199"/>
      <c r="S997" s="199"/>
      <c r="T997" s="198"/>
      <c r="U997" s="199"/>
      <c r="V997" s="199"/>
      <c r="W997" s="199"/>
      <c r="X997" s="198"/>
      <c r="Y997" s="200"/>
    </row>
    <row r="998" spans="3:103">
      <c r="D998" s="192"/>
      <c r="E998" s="192"/>
      <c r="F998" s="192"/>
      <c r="H998" s="192"/>
      <c r="I998" s="192"/>
      <c r="J998" s="194"/>
      <c r="K998" s="192"/>
      <c r="L998" s="195"/>
      <c r="M998" s="195"/>
      <c r="N998" s="197"/>
      <c r="O998" s="196"/>
      <c r="P998" s="196"/>
      <c r="Q998" s="198"/>
      <c r="R998" s="199"/>
      <c r="S998" s="199"/>
      <c r="T998" s="198"/>
      <c r="U998" s="199"/>
      <c r="V998" s="199"/>
      <c r="W998" s="199"/>
      <c r="X998" s="198"/>
      <c r="Y998" s="200"/>
      <c r="Z998" s="198"/>
      <c r="AA998" s="198"/>
      <c r="AB998" s="199"/>
      <c r="AC998" s="199"/>
      <c r="AD998" s="201"/>
      <c r="AE998" s="202"/>
      <c r="AF998" s="202"/>
      <c r="AG998" s="203"/>
      <c r="AH998" s="203"/>
      <c r="AI998" s="203"/>
      <c r="AJ998" s="203"/>
      <c r="AK998" s="203"/>
      <c r="AL998" s="203"/>
      <c r="AM998" s="203"/>
      <c r="AN998" s="203"/>
      <c r="AO998" s="203"/>
      <c r="AP998" s="203"/>
      <c r="AQ998" s="203"/>
      <c r="AR998" s="203"/>
      <c r="AS998" s="203"/>
      <c r="AT998" s="203"/>
      <c r="AU998" s="203"/>
      <c r="AV998" s="203"/>
      <c r="AW998" s="203"/>
      <c r="AX998" s="203"/>
      <c r="AY998" s="203"/>
      <c r="AZ998" s="203"/>
      <c r="BA998" s="203"/>
      <c r="BB998" s="204"/>
      <c r="BC998" s="204"/>
      <c r="BD998" s="204"/>
      <c r="BE998" s="204"/>
      <c r="BF998" s="204"/>
      <c r="BG998" s="204"/>
      <c r="BH998" s="204"/>
      <c r="BI998" s="204"/>
      <c r="BJ998" s="204"/>
      <c r="BK998" s="204"/>
      <c r="BL998" s="204"/>
      <c r="BM998" s="204"/>
      <c r="BN998" s="204"/>
      <c r="BO998" s="204"/>
      <c r="BP998" s="204"/>
      <c r="BQ998" s="204"/>
      <c r="BR998" s="204"/>
      <c r="BS998" s="204"/>
      <c r="BT998" s="204"/>
      <c r="BU998" s="204"/>
      <c r="BV998" s="205"/>
      <c r="BW998" s="205"/>
      <c r="BX998" s="205"/>
      <c r="BY998" s="204"/>
      <c r="BZ998" s="204"/>
      <c r="CA998" s="204"/>
      <c r="CB998" s="205"/>
      <c r="CC998" s="204"/>
      <c r="CD998" s="205"/>
      <c r="CE998" s="204"/>
      <c r="CF998" s="204"/>
      <c r="CG998" s="204"/>
      <c r="CH998" s="206"/>
      <c r="CI998" s="204"/>
      <c r="CJ998" s="204"/>
      <c r="CK998" s="204"/>
      <c r="CL998" s="204"/>
      <c r="CM998" s="204"/>
      <c r="CN998" s="206"/>
      <c r="CO998" s="204"/>
      <c r="CP998" s="204"/>
      <c r="CQ998" s="204"/>
      <c r="CR998" s="207"/>
      <c r="CS998" s="207"/>
      <c r="CT998" s="208"/>
      <c r="CU998" s="209"/>
      <c r="CV998" s="208"/>
      <c r="CW998" s="207"/>
      <c r="CX998" s="207"/>
      <c r="CY998" s="207"/>
    </row>
    <row r="999" spans="3:103">
      <c r="Z999" s="198"/>
      <c r="AA999" s="198"/>
      <c r="AB999" s="199"/>
      <c r="AC999" s="199"/>
      <c r="AD999" s="199"/>
      <c r="AE999" s="202"/>
      <c r="AF999" s="202"/>
      <c r="AG999" s="202"/>
      <c r="AH999" s="203"/>
      <c r="AI999" s="203"/>
      <c r="AJ999" s="203"/>
      <c r="AK999" s="203"/>
      <c r="AL999" s="203"/>
      <c r="AM999" s="203"/>
      <c r="AN999" s="203"/>
      <c r="AO999" s="203"/>
      <c r="AP999" s="203"/>
      <c r="AQ999" s="203"/>
      <c r="AR999" s="203"/>
      <c r="AS999" s="203"/>
      <c r="AT999" s="203"/>
      <c r="AU999" s="203"/>
      <c r="AV999" s="203"/>
      <c r="AW999" s="203"/>
      <c r="AX999" s="203"/>
      <c r="AY999" s="203"/>
      <c r="AZ999" s="203"/>
      <c r="BA999" s="203"/>
      <c r="BB999" s="203"/>
      <c r="BC999" s="204"/>
      <c r="BD999" s="204"/>
      <c r="BE999" s="204"/>
      <c r="BF999" s="204"/>
      <c r="BG999" s="204"/>
      <c r="BH999" s="204"/>
      <c r="BI999" s="204"/>
      <c r="BJ999" s="204"/>
      <c r="BK999" s="204"/>
      <c r="BL999" s="204"/>
      <c r="BM999" s="204"/>
      <c r="BN999" s="204"/>
      <c r="BO999" s="204"/>
      <c r="BP999" s="204"/>
      <c r="BQ999" s="204"/>
      <c r="BR999" s="204"/>
      <c r="BS999" s="204"/>
      <c r="BT999" s="204"/>
      <c r="BU999" s="204"/>
      <c r="BV999" s="205"/>
      <c r="BW999" s="205"/>
      <c r="BX999" s="205"/>
      <c r="BY999" s="204"/>
      <c r="BZ999" s="204"/>
      <c r="CA999" s="204"/>
      <c r="CB999" s="205"/>
      <c r="CC999" s="204"/>
      <c r="CD999" s="205"/>
      <c r="CE999" s="204"/>
      <c r="CF999" s="204"/>
      <c r="CG999" s="204"/>
      <c r="CH999" s="206"/>
      <c r="CI999" s="204"/>
      <c r="CJ999" s="204"/>
      <c r="CK999" s="204"/>
      <c r="CL999" s="204"/>
      <c r="CM999" s="204"/>
      <c r="CN999" s="206"/>
      <c r="CO999" s="204"/>
      <c r="CP999" s="204"/>
      <c r="CQ999" s="204"/>
      <c r="CR999" s="204"/>
      <c r="CS999" s="207"/>
      <c r="CT999" s="208"/>
      <c r="CU999" s="209"/>
      <c r="CV999" s="208"/>
      <c r="CW999" s="207"/>
      <c r="CX999" s="207"/>
      <c r="CY999" s="207"/>
    </row>
    <row r="1000" spans="3:103">
      <c r="C1000" s="192"/>
      <c r="D1000" s="192"/>
      <c r="E1000" s="192"/>
      <c r="F1000" s="192"/>
      <c r="G1000" s="193"/>
      <c r="H1000" s="192"/>
      <c r="I1000" s="192"/>
      <c r="J1000" s="194"/>
      <c r="K1000" s="195"/>
      <c r="L1000" s="195"/>
      <c r="M1000" s="196"/>
      <c r="N1000" s="197"/>
      <c r="O1000" s="196"/>
      <c r="P1000" s="198"/>
      <c r="Q1000" s="198"/>
      <c r="R1000" s="199"/>
      <c r="S1000" s="199"/>
      <c r="T1000" s="198"/>
      <c r="U1000" s="199"/>
      <c r="V1000" s="199"/>
      <c r="W1000" s="199"/>
      <c r="X1000" s="198"/>
      <c r="Y1000" s="200"/>
    </row>
    <row r="1001" spans="3:103">
      <c r="D1001" s="192"/>
      <c r="E1001" s="192"/>
      <c r="F1001" s="192"/>
      <c r="H1001" s="192"/>
      <c r="I1001" s="192"/>
      <c r="J1001" s="194"/>
      <c r="K1001" s="192"/>
      <c r="L1001" s="195"/>
      <c r="M1001" s="195"/>
      <c r="N1001" s="197"/>
      <c r="O1001" s="196"/>
      <c r="P1001" s="196"/>
      <c r="Q1001" s="198"/>
      <c r="R1001" s="199"/>
      <c r="S1001" s="199"/>
      <c r="T1001" s="198"/>
      <c r="U1001" s="199"/>
      <c r="V1001" s="199"/>
      <c r="W1001" s="199"/>
      <c r="X1001" s="198"/>
      <c r="Y1001" s="200"/>
      <c r="Z1001" s="198"/>
      <c r="AA1001" s="198"/>
      <c r="AB1001" s="199"/>
      <c r="AC1001" s="199"/>
      <c r="AD1001" s="201"/>
      <c r="AE1001" s="202"/>
      <c r="AF1001" s="202"/>
      <c r="AG1001" s="203"/>
      <c r="AH1001" s="203"/>
      <c r="AI1001" s="203"/>
      <c r="AJ1001" s="203"/>
      <c r="AK1001" s="203"/>
      <c r="AL1001" s="203"/>
      <c r="AM1001" s="203"/>
      <c r="AN1001" s="203"/>
      <c r="AO1001" s="203"/>
      <c r="AP1001" s="203"/>
      <c r="AQ1001" s="203"/>
      <c r="AR1001" s="203"/>
      <c r="AS1001" s="203"/>
      <c r="AT1001" s="203"/>
      <c r="AU1001" s="203"/>
      <c r="AV1001" s="203"/>
      <c r="AW1001" s="203"/>
      <c r="AX1001" s="203"/>
      <c r="AY1001" s="203"/>
      <c r="AZ1001" s="203"/>
      <c r="BA1001" s="203"/>
      <c r="BB1001" s="204"/>
      <c r="BC1001" s="204"/>
      <c r="BD1001" s="204"/>
      <c r="BE1001" s="204"/>
      <c r="BF1001" s="204"/>
      <c r="BG1001" s="204"/>
      <c r="BH1001" s="204"/>
      <c r="BI1001" s="204"/>
      <c r="BJ1001" s="204"/>
      <c r="BK1001" s="204"/>
      <c r="BL1001" s="204"/>
      <c r="BM1001" s="204"/>
      <c r="BN1001" s="204"/>
      <c r="BO1001" s="204"/>
      <c r="BP1001" s="204"/>
      <c r="BQ1001" s="204"/>
      <c r="BR1001" s="204"/>
      <c r="BS1001" s="204"/>
      <c r="BT1001" s="204"/>
      <c r="BU1001" s="204"/>
      <c r="BV1001" s="205"/>
      <c r="BW1001" s="205"/>
      <c r="BX1001" s="205"/>
      <c r="BY1001" s="204"/>
      <c r="BZ1001" s="204"/>
      <c r="CA1001" s="204"/>
      <c r="CB1001" s="205"/>
      <c r="CC1001" s="204"/>
      <c r="CD1001" s="205"/>
      <c r="CE1001" s="204"/>
      <c r="CF1001" s="204"/>
      <c r="CG1001" s="204"/>
      <c r="CH1001" s="206"/>
      <c r="CI1001" s="204"/>
      <c r="CJ1001" s="204"/>
      <c r="CK1001" s="204"/>
      <c r="CL1001" s="204"/>
      <c r="CM1001" s="204"/>
      <c r="CN1001" s="206"/>
      <c r="CO1001" s="204"/>
      <c r="CP1001" s="204"/>
      <c r="CQ1001" s="204"/>
      <c r="CR1001" s="207"/>
      <c r="CS1001" s="207"/>
      <c r="CT1001" s="208"/>
      <c r="CU1001" s="209"/>
      <c r="CV1001" s="208"/>
      <c r="CW1001" s="207"/>
      <c r="CX1001" s="207"/>
      <c r="CY1001" s="207"/>
    </row>
    <row r="1002" spans="3:103">
      <c r="Z1002" s="198"/>
      <c r="AA1002" s="198"/>
      <c r="AB1002" s="199"/>
      <c r="AC1002" s="199"/>
      <c r="AD1002" s="199"/>
      <c r="AE1002" s="202"/>
      <c r="AF1002" s="202"/>
      <c r="AG1002" s="202"/>
      <c r="AH1002" s="203"/>
      <c r="AI1002" s="203"/>
      <c r="AJ1002" s="203"/>
      <c r="AK1002" s="203"/>
      <c r="AL1002" s="203"/>
      <c r="AM1002" s="203"/>
      <c r="AN1002" s="203"/>
      <c r="AO1002" s="203"/>
      <c r="AP1002" s="203"/>
      <c r="AQ1002" s="203"/>
      <c r="AR1002" s="203"/>
      <c r="AS1002" s="203"/>
      <c r="AT1002" s="203"/>
      <c r="AU1002" s="203"/>
      <c r="AV1002" s="203"/>
      <c r="AW1002" s="203"/>
      <c r="AX1002" s="203"/>
      <c r="AY1002" s="203"/>
      <c r="AZ1002" s="203"/>
      <c r="BA1002" s="203"/>
      <c r="BB1002" s="203"/>
      <c r="BC1002" s="204"/>
      <c r="BD1002" s="204"/>
      <c r="BE1002" s="204"/>
      <c r="BF1002" s="204"/>
      <c r="BG1002" s="204"/>
      <c r="BH1002" s="204"/>
      <c r="BI1002" s="204"/>
      <c r="BJ1002" s="204"/>
      <c r="BK1002" s="204"/>
      <c r="BL1002" s="204"/>
      <c r="BM1002" s="204"/>
      <c r="BN1002" s="204"/>
      <c r="BO1002" s="204"/>
      <c r="BP1002" s="204"/>
      <c r="BQ1002" s="204"/>
      <c r="BR1002" s="204"/>
      <c r="BS1002" s="204"/>
      <c r="BT1002" s="204"/>
      <c r="BU1002" s="204"/>
      <c r="BV1002" s="205"/>
      <c r="BW1002" s="205"/>
      <c r="BX1002" s="205"/>
      <c r="BY1002" s="204"/>
      <c r="BZ1002" s="204"/>
      <c r="CA1002" s="204"/>
      <c r="CB1002" s="205"/>
      <c r="CC1002" s="204"/>
      <c r="CD1002" s="205"/>
      <c r="CE1002" s="204"/>
      <c r="CF1002" s="204"/>
      <c r="CG1002" s="204"/>
      <c r="CH1002" s="206"/>
      <c r="CI1002" s="204"/>
      <c r="CJ1002" s="204"/>
      <c r="CK1002" s="204"/>
      <c r="CL1002" s="204"/>
      <c r="CM1002" s="204"/>
      <c r="CN1002" s="206"/>
      <c r="CO1002" s="204"/>
      <c r="CP1002" s="204"/>
      <c r="CQ1002" s="204"/>
      <c r="CR1002" s="204"/>
      <c r="CS1002" s="207"/>
      <c r="CT1002" s="208"/>
      <c r="CU1002" s="209"/>
      <c r="CV1002" s="208"/>
      <c r="CW1002" s="207"/>
      <c r="CX1002" s="207"/>
      <c r="CY1002" s="207"/>
    </row>
    <row r="1006" spans="3:103">
      <c r="C1006" s="192"/>
      <c r="D1006" s="192"/>
      <c r="E1006" s="192"/>
      <c r="F1006" s="192"/>
      <c r="G1006" s="193"/>
      <c r="H1006" s="192"/>
      <c r="I1006" s="192"/>
      <c r="J1006" s="194"/>
      <c r="K1006" s="195"/>
      <c r="L1006" s="195"/>
      <c r="M1006" s="196"/>
      <c r="N1006" s="197"/>
      <c r="O1006" s="196"/>
      <c r="P1006" s="198"/>
      <c r="Q1006" s="198"/>
      <c r="R1006" s="199"/>
      <c r="S1006" s="199"/>
      <c r="T1006" s="198"/>
      <c r="U1006" s="199"/>
      <c r="V1006" s="199"/>
      <c r="W1006" s="199"/>
      <c r="X1006" s="198"/>
      <c r="Y1006" s="200"/>
    </row>
    <row r="1007" spans="3:103">
      <c r="D1007" s="192"/>
      <c r="E1007" s="192"/>
      <c r="F1007" s="192"/>
      <c r="H1007" s="192"/>
      <c r="I1007" s="192"/>
      <c r="J1007" s="194"/>
      <c r="K1007" s="192"/>
      <c r="L1007" s="195"/>
      <c r="M1007" s="195"/>
      <c r="N1007" s="197"/>
      <c r="O1007" s="196"/>
      <c r="P1007" s="196"/>
      <c r="Q1007" s="198"/>
      <c r="R1007" s="199"/>
      <c r="S1007" s="199"/>
      <c r="T1007" s="198"/>
      <c r="U1007" s="199"/>
      <c r="V1007" s="199"/>
      <c r="W1007" s="199"/>
      <c r="X1007" s="198"/>
      <c r="Y1007" s="200"/>
      <c r="Z1007" s="198"/>
      <c r="AA1007" s="198"/>
      <c r="AB1007" s="199"/>
      <c r="AC1007" s="199"/>
      <c r="AD1007" s="201"/>
      <c r="AE1007" s="202"/>
      <c r="AF1007" s="202"/>
      <c r="AG1007" s="203"/>
      <c r="AH1007" s="203"/>
      <c r="AI1007" s="203"/>
      <c r="AJ1007" s="203"/>
      <c r="AK1007" s="203"/>
      <c r="AL1007" s="203"/>
      <c r="AM1007" s="203"/>
      <c r="AN1007" s="203"/>
      <c r="AO1007" s="203"/>
      <c r="AP1007" s="203"/>
      <c r="AQ1007" s="203"/>
      <c r="AR1007" s="203"/>
      <c r="AS1007" s="203"/>
      <c r="AT1007" s="203"/>
      <c r="AU1007" s="203"/>
      <c r="AV1007" s="203"/>
      <c r="AW1007" s="203"/>
      <c r="AX1007" s="203"/>
      <c r="AY1007" s="203"/>
      <c r="AZ1007" s="203"/>
      <c r="BA1007" s="203"/>
      <c r="BB1007" s="204"/>
      <c r="BC1007" s="204"/>
      <c r="BD1007" s="204"/>
      <c r="BE1007" s="204"/>
      <c r="BF1007" s="204"/>
      <c r="BG1007" s="204"/>
      <c r="BH1007" s="204"/>
      <c r="BI1007" s="204"/>
      <c r="BJ1007" s="204"/>
      <c r="BK1007" s="204"/>
      <c r="BL1007" s="204"/>
      <c r="BM1007" s="204"/>
      <c r="BN1007" s="204"/>
      <c r="BO1007" s="204"/>
      <c r="BP1007" s="204"/>
      <c r="BQ1007" s="204"/>
      <c r="BR1007" s="204"/>
      <c r="BS1007" s="204"/>
      <c r="BT1007" s="204"/>
      <c r="BU1007" s="204"/>
      <c r="BV1007" s="205"/>
      <c r="BW1007" s="205"/>
      <c r="BX1007" s="205"/>
      <c r="BY1007" s="204"/>
      <c r="BZ1007" s="204"/>
      <c r="CA1007" s="204"/>
      <c r="CB1007" s="205"/>
      <c r="CC1007" s="204"/>
      <c r="CD1007" s="205"/>
      <c r="CE1007" s="204"/>
      <c r="CF1007" s="204"/>
      <c r="CG1007" s="204"/>
      <c r="CH1007" s="206"/>
      <c r="CI1007" s="204"/>
      <c r="CJ1007" s="204"/>
      <c r="CK1007" s="204"/>
      <c r="CL1007" s="204"/>
      <c r="CM1007" s="204"/>
      <c r="CN1007" s="206"/>
      <c r="CO1007" s="204"/>
      <c r="CP1007" s="204"/>
      <c r="CQ1007" s="204"/>
      <c r="CR1007" s="207"/>
      <c r="CS1007" s="207"/>
      <c r="CT1007" s="208"/>
      <c r="CU1007" s="209"/>
      <c r="CV1007" s="208"/>
      <c r="CW1007" s="207"/>
      <c r="CX1007" s="207"/>
      <c r="CY1007" s="207"/>
    </row>
    <row r="1008" spans="3:103">
      <c r="Z1008" s="198"/>
      <c r="AA1008" s="198"/>
      <c r="AB1008" s="199"/>
      <c r="AC1008" s="199"/>
      <c r="AD1008" s="199"/>
      <c r="AE1008" s="202"/>
      <c r="AF1008" s="202"/>
      <c r="AG1008" s="202"/>
      <c r="AH1008" s="203"/>
      <c r="AI1008" s="203"/>
      <c r="AJ1008" s="203"/>
      <c r="AK1008" s="203"/>
      <c r="AL1008" s="203"/>
      <c r="AM1008" s="203"/>
      <c r="AN1008" s="203"/>
      <c r="AO1008" s="203"/>
      <c r="AP1008" s="203"/>
      <c r="AQ1008" s="203"/>
      <c r="AR1008" s="203"/>
      <c r="AS1008" s="203"/>
      <c r="AT1008" s="203"/>
      <c r="AU1008" s="203"/>
      <c r="AV1008" s="203"/>
      <c r="AW1008" s="203"/>
      <c r="AX1008" s="203"/>
      <c r="AY1008" s="203"/>
      <c r="AZ1008" s="203"/>
      <c r="BA1008" s="203"/>
      <c r="BB1008" s="203"/>
      <c r="BC1008" s="204"/>
      <c r="BD1008" s="204"/>
      <c r="BE1008" s="204"/>
      <c r="BF1008" s="204"/>
      <c r="BG1008" s="204"/>
      <c r="BH1008" s="204"/>
      <c r="BI1008" s="204"/>
      <c r="BJ1008" s="204"/>
      <c r="BK1008" s="204"/>
      <c r="BL1008" s="204"/>
      <c r="BM1008" s="204"/>
      <c r="BN1008" s="204"/>
      <c r="BO1008" s="204"/>
      <c r="BP1008" s="204"/>
      <c r="BQ1008" s="204"/>
      <c r="BR1008" s="204"/>
      <c r="BS1008" s="204"/>
      <c r="BT1008" s="204"/>
      <c r="BU1008" s="204"/>
      <c r="BV1008" s="205"/>
      <c r="BW1008" s="205"/>
      <c r="BX1008" s="205"/>
      <c r="BY1008" s="204"/>
      <c r="BZ1008" s="204"/>
      <c r="CA1008" s="204"/>
      <c r="CB1008" s="205"/>
      <c r="CC1008" s="204"/>
      <c r="CD1008" s="205"/>
      <c r="CE1008" s="204"/>
      <c r="CF1008" s="204"/>
      <c r="CG1008" s="204"/>
      <c r="CH1008" s="206"/>
      <c r="CI1008" s="204"/>
      <c r="CJ1008" s="204"/>
      <c r="CK1008" s="204"/>
      <c r="CL1008" s="204"/>
      <c r="CM1008" s="204"/>
      <c r="CN1008" s="206"/>
      <c r="CO1008" s="204"/>
      <c r="CP1008" s="204"/>
      <c r="CQ1008" s="204"/>
      <c r="CR1008" s="204"/>
      <c r="CS1008" s="207"/>
      <c r="CT1008" s="208"/>
      <c r="CU1008" s="209"/>
      <c r="CV1008" s="208"/>
      <c r="CW1008" s="207"/>
      <c r="CX1008" s="207"/>
      <c r="CY1008" s="207"/>
    </row>
    <row r="1009" spans="3:103">
      <c r="C1009" s="192"/>
      <c r="D1009" s="192"/>
      <c r="E1009" s="192"/>
      <c r="F1009" s="192"/>
      <c r="G1009" s="193"/>
      <c r="H1009" s="192"/>
      <c r="I1009" s="192"/>
      <c r="J1009" s="194"/>
      <c r="K1009" s="195"/>
      <c r="L1009" s="195"/>
      <c r="M1009" s="196"/>
      <c r="N1009" s="197"/>
      <c r="O1009" s="196"/>
      <c r="P1009" s="198"/>
      <c r="Q1009" s="198"/>
      <c r="R1009" s="199"/>
      <c r="S1009" s="199"/>
      <c r="T1009" s="198"/>
      <c r="U1009" s="199"/>
      <c r="V1009" s="199"/>
      <c r="W1009" s="199"/>
      <c r="X1009" s="198"/>
      <c r="Y1009" s="200"/>
    </row>
    <row r="1010" spans="3:103">
      <c r="D1010" s="192"/>
      <c r="E1010" s="192"/>
      <c r="F1010" s="192"/>
      <c r="H1010" s="192"/>
      <c r="I1010" s="192"/>
      <c r="J1010" s="194"/>
      <c r="K1010" s="192"/>
      <c r="L1010" s="195"/>
      <c r="M1010" s="195"/>
      <c r="N1010" s="197"/>
      <c r="O1010" s="196"/>
      <c r="P1010" s="196"/>
      <c r="Q1010" s="198"/>
      <c r="R1010" s="199"/>
      <c r="S1010" s="199"/>
      <c r="T1010" s="198"/>
      <c r="U1010" s="199"/>
      <c r="V1010" s="199"/>
      <c r="W1010" s="199"/>
      <c r="X1010" s="198"/>
      <c r="Y1010" s="200"/>
      <c r="Z1010" s="198"/>
      <c r="AA1010" s="198"/>
      <c r="AB1010" s="199"/>
      <c r="AC1010" s="199"/>
      <c r="AD1010" s="201"/>
      <c r="AE1010" s="202"/>
      <c r="AF1010" s="202"/>
      <c r="AG1010" s="203"/>
      <c r="AH1010" s="203"/>
      <c r="AI1010" s="203"/>
      <c r="AJ1010" s="203"/>
      <c r="AK1010" s="203"/>
      <c r="AL1010" s="203"/>
      <c r="AM1010" s="203"/>
      <c r="AN1010" s="203"/>
      <c r="AO1010" s="203"/>
      <c r="AP1010" s="203"/>
      <c r="AQ1010" s="203"/>
      <c r="AR1010" s="203"/>
      <c r="AS1010" s="203"/>
      <c r="AT1010" s="203"/>
      <c r="AU1010" s="203"/>
      <c r="AV1010" s="203"/>
      <c r="AW1010" s="203"/>
      <c r="AX1010" s="203"/>
      <c r="AY1010" s="203"/>
      <c r="AZ1010" s="203"/>
      <c r="BA1010" s="203"/>
      <c r="BB1010" s="204"/>
      <c r="BC1010" s="204"/>
      <c r="BD1010" s="204"/>
      <c r="BE1010" s="204"/>
      <c r="BF1010" s="204"/>
      <c r="BG1010" s="204"/>
      <c r="BH1010" s="204"/>
      <c r="BI1010" s="204"/>
      <c r="BJ1010" s="204"/>
      <c r="BK1010" s="204"/>
      <c r="BL1010" s="204"/>
      <c r="BM1010" s="204"/>
      <c r="BN1010" s="204"/>
      <c r="BO1010" s="204"/>
      <c r="BP1010" s="204"/>
      <c r="BQ1010" s="204"/>
      <c r="BR1010" s="204"/>
      <c r="BS1010" s="204"/>
      <c r="BT1010" s="204"/>
      <c r="BU1010" s="204"/>
      <c r="BV1010" s="205"/>
      <c r="BW1010" s="205"/>
      <c r="BX1010" s="205"/>
      <c r="BY1010" s="204"/>
      <c r="BZ1010" s="204"/>
      <c r="CA1010" s="204"/>
      <c r="CB1010" s="205"/>
      <c r="CC1010" s="204"/>
      <c r="CD1010" s="205"/>
      <c r="CE1010" s="204"/>
      <c r="CF1010" s="204"/>
      <c r="CG1010" s="204"/>
      <c r="CH1010" s="206"/>
      <c r="CI1010" s="204"/>
      <c r="CJ1010" s="204"/>
      <c r="CK1010" s="204"/>
      <c r="CL1010" s="204"/>
      <c r="CM1010" s="204"/>
      <c r="CN1010" s="206"/>
      <c r="CO1010" s="204"/>
      <c r="CP1010" s="204"/>
      <c r="CQ1010" s="204"/>
      <c r="CR1010" s="207"/>
      <c r="CS1010" s="207"/>
      <c r="CT1010" s="208"/>
      <c r="CU1010" s="209"/>
      <c r="CV1010" s="208"/>
      <c r="CW1010" s="207"/>
      <c r="CX1010" s="207"/>
      <c r="CY1010" s="207"/>
    </row>
    <row r="1011" spans="3:103">
      <c r="Z1011" s="198"/>
      <c r="AA1011" s="198"/>
      <c r="AB1011" s="199"/>
      <c r="AC1011" s="199"/>
      <c r="AD1011" s="199"/>
      <c r="AE1011" s="202"/>
      <c r="AF1011" s="202"/>
      <c r="AG1011" s="202"/>
      <c r="AH1011" s="203"/>
      <c r="AI1011" s="203"/>
      <c r="AJ1011" s="203"/>
      <c r="AK1011" s="203"/>
      <c r="AL1011" s="203"/>
      <c r="AM1011" s="203"/>
      <c r="AN1011" s="203"/>
      <c r="AO1011" s="203"/>
      <c r="AP1011" s="203"/>
      <c r="AQ1011" s="203"/>
      <c r="AR1011" s="203"/>
      <c r="AS1011" s="203"/>
      <c r="AT1011" s="203"/>
      <c r="AU1011" s="203"/>
      <c r="AV1011" s="203"/>
      <c r="AW1011" s="203"/>
      <c r="AX1011" s="203"/>
      <c r="AY1011" s="203"/>
      <c r="AZ1011" s="203"/>
      <c r="BA1011" s="203"/>
      <c r="BB1011" s="203"/>
      <c r="BC1011" s="204"/>
      <c r="BD1011" s="204"/>
      <c r="BE1011" s="204"/>
      <c r="BF1011" s="204"/>
      <c r="BG1011" s="204"/>
      <c r="BH1011" s="204"/>
      <c r="BI1011" s="204"/>
      <c r="BJ1011" s="204"/>
      <c r="BK1011" s="204"/>
      <c r="BL1011" s="204"/>
      <c r="BM1011" s="204"/>
      <c r="BN1011" s="204"/>
      <c r="BO1011" s="204"/>
      <c r="BP1011" s="204"/>
      <c r="BQ1011" s="204"/>
      <c r="BR1011" s="204"/>
      <c r="BS1011" s="204"/>
      <c r="BT1011" s="204"/>
      <c r="BU1011" s="204"/>
      <c r="BV1011" s="205"/>
      <c r="BW1011" s="205"/>
      <c r="BX1011" s="205"/>
      <c r="BY1011" s="204"/>
      <c r="BZ1011" s="204"/>
      <c r="CA1011" s="204"/>
      <c r="CB1011" s="205"/>
      <c r="CC1011" s="204"/>
      <c r="CD1011" s="205"/>
      <c r="CE1011" s="204"/>
      <c r="CF1011" s="204"/>
      <c r="CG1011" s="204"/>
      <c r="CH1011" s="206"/>
      <c r="CI1011" s="204"/>
      <c r="CJ1011" s="204"/>
      <c r="CK1011" s="204"/>
      <c r="CL1011" s="204"/>
      <c r="CM1011" s="204"/>
      <c r="CN1011" s="206"/>
      <c r="CO1011" s="204"/>
      <c r="CP1011" s="204"/>
      <c r="CQ1011" s="204"/>
      <c r="CR1011" s="204"/>
      <c r="CS1011" s="207"/>
      <c r="CT1011" s="208"/>
      <c r="CU1011" s="209"/>
      <c r="CV1011" s="208"/>
      <c r="CW1011" s="207"/>
      <c r="CX1011" s="207"/>
      <c r="CY1011" s="207"/>
    </row>
    <row r="1015" spans="3:103">
      <c r="C1015" s="192"/>
      <c r="D1015" s="192"/>
      <c r="E1015" s="192"/>
      <c r="F1015" s="192"/>
      <c r="G1015" s="193"/>
      <c r="H1015" s="192"/>
      <c r="I1015" s="192"/>
      <c r="J1015" s="194"/>
      <c r="K1015" s="195"/>
      <c r="L1015" s="195"/>
      <c r="M1015" s="196"/>
      <c r="N1015" s="197"/>
      <c r="O1015" s="196"/>
      <c r="P1015" s="198"/>
      <c r="Q1015" s="198"/>
      <c r="R1015" s="199"/>
      <c r="S1015" s="199"/>
      <c r="T1015" s="198"/>
      <c r="U1015" s="199"/>
      <c r="V1015" s="199"/>
      <c r="W1015" s="199"/>
      <c r="X1015" s="198"/>
      <c r="Y1015" s="200"/>
    </row>
    <row r="1016" spans="3:103">
      <c r="D1016" s="192"/>
      <c r="E1016" s="192"/>
      <c r="F1016" s="192"/>
      <c r="H1016" s="192"/>
      <c r="I1016" s="192"/>
      <c r="J1016" s="194"/>
      <c r="K1016" s="192"/>
      <c r="L1016" s="195"/>
      <c r="M1016" s="195"/>
      <c r="N1016" s="197"/>
      <c r="O1016" s="196"/>
      <c r="P1016" s="196"/>
      <c r="Q1016" s="198"/>
      <c r="R1016" s="199"/>
      <c r="S1016" s="199"/>
      <c r="T1016" s="198"/>
      <c r="U1016" s="199"/>
      <c r="V1016" s="199"/>
      <c r="W1016" s="199"/>
      <c r="X1016" s="198"/>
      <c r="Y1016" s="200"/>
      <c r="Z1016" s="198"/>
      <c r="AA1016" s="198"/>
      <c r="AB1016" s="199"/>
      <c r="AC1016" s="199"/>
      <c r="AD1016" s="201"/>
      <c r="AE1016" s="202"/>
      <c r="AF1016" s="202"/>
      <c r="AG1016" s="203"/>
      <c r="AH1016" s="203"/>
      <c r="AI1016" s="203"/>
      <c r="AJ1016" s="203"/>
      <c r="AK1016" s="203"/>
      <c r="AL1016" s="203"/>
      <c r="AM1016" s="203"/>
      <c r="AN1016" s="203"/>
      <c r="AO1016" s="203"/>
      <c r="AP1016" s="203"/>
      <c r="AQ1016" s="203"/>
      <c r="AR1016" s="203"/>
      <c r="AS1016" s="203"/>
      <c r="AT1016" s="203"/>
      <c r="AU1016" s="203"/>
      <c r="AV1016" s="203"/>
      <c r="AW1016" s="203"/>
      <c r="AX1016" s="203"/>
      <c r="AY1016" s="203"/>
      <c r="AZ1016" s="203"/>
      <c r="BA1016" s="203"/>
      <c r="BB1016" s="204"/>
      <c r="BC1016" s="204"/>
      <c r="BD1016" s="204"/>
      <c r="BE1016" s="204"/>
      <c r="BF1016" s="204"/>
      <c r="BG1016" s="204"/>
      <c r="BH1016" s="204"/>
      <c r="BI1016" s="204"/>
      <c r="BJ1016" s="204"/>
      <c r="BK1016" s="204"/>
      <c r="BL1016" s="204"/>
      <c r="BM1016" s="204"/>
      <c r="BN1016" s="204"/>
      <c r="BO1016" s="204"/>
      <c r="BP1016" s="204"/>
      <c r="BQ1016" s="204"/>
      <c r="BR1016" s="204"/>
      <c r="BS1016" s="204"/>
      <c r="BT1016" s="204"/>
      <c r="BU1016" s="204"/>
      <c r="BV1016" s="205"/>
      <c r="BW1016" s="205"/>
      <c r="BX1016" s="205"/>
      <c r="BY1016" s="204"/>
      <c r="BZ1016" s="204"/>
      <c r="CA1016" s="204"/>
      <c r="CB1016" s="205"/>
      <c r="CC1016" s="204"/>
      <c r="CD1016" s="205"/>
      <c r="CE1016" s="204"/>
      <c r="CF1016" s="204"/>
      <c r="CG1016" s="204"/>
      <c r="CH1016" s="206"/>
      <c r="CI1016" s="204"/>
      <c r="CJ1016" s="204"/>
      <c r="CK1016" s="204"/>
      <c r="CL1016" s="204"/>
      <c r="CM1016" s="204"/>
      <c r="CN1016" s="206"/>
      <c r="CO1016" s="204"/>
      <c r="CP1016" s="204"/>
      <c r="CQ1016" s="204"/>
      <c r="CR1016" s="207"/>
      <c r="CS1016" s="207"/>
      <c r="CT1016" s="208"/>
      <c r="CU1016" s="209"/>
      <c r="CV1016" s="208"/>
      <c r="CW1016" s="207"/>
      <c r="CX1016" s="207"/>
      <c r="CY1016" s="207"/>
    </row>
    <row r="1017" spans="3:103">
      <c r="Z1017" s="198"/>
      <c r="AA1017" s="198"/>
      <c r="AB1017" s="199"/>
      <c r="AC1017" s="199"/>
      <c r="AD1017" s="199"/>
      <c r="AE1017" s="202"/>
      <c r="AF1017" s="202"/>
      <c r="AG1017" s="202"/>
      <c r="AH1017" s="203"/>
      <c r="AI1017" s="203"/>
      <c r="AJ1017" s="203"/>
      <c r="AK1017" s="203"/>
      <c r="AL1017" s="203"/>
      <c r="AM1017" s="203"/>
      <c r="AN1017" s="203"/>
      <c r="AO1017" s="203"/>
      <c r="AP1017" s="203"/>
      <c r="AQ1017" s="203"/>
      <c r="AR1017" s="203"/>
      <c r="AS1017" s="203"/>
      <c r="AT1017" s="203"/>
      <c r="AU1017" s="203"/>
      <c r="AV1017" s="203"/>
      <c r="AW1017" s="203"/>
      <c r="AX1017" s="203"/>
      <c r="AY1017" s="203"/>
      <c r="AZ1017" s="203"/>
      <c r="BA1017" s="203"/>
      <c r="BB1017" s="203"/>
      <c r="BC1017" s="204"/>
      <c r="BD1017" s="204"/>
      <c r="BE1017" s="204"/>
      <c r="BF1017" s="204"/>
      <c r="BG1017" s="204"/>
      <c r="BH1017" s="204"/>
      <c r="BI1017" s="204"/>
      <c r="BJ1017" s="204"/>
      <c r="BK1017" s="204"/>
      <c r="BL1017" s="204"/>
      <c r="BM1017" s="204"/>
      <c r="BN1017" s="204"/>
      <c r="BO1017" s="204"/>
      <c r="BP1017" s="204"/>
      <c r="BQ1017" s="204"/>
      <c r="BR1017" s="204"/>
      <c r="BS1017" s="204"/>
      <c r="BT1017" s="204"/>
      <c r="BU1017" s="204"/>
      <c r="BV1017" s="205"/>
      <c r="BW1017" s="205"/>
      <c r="BX1017" s="205"/>
      <c r="BY1017" s="204"/>
      <c r="BZ1017" s="204"/>
      <c r="CA1017" s="204"/>
      <c r="CB1017" s="205"/>
      <c r="CC1017" s="204"/>
      <c r="CD1017" s="205"/>
      <c r="CE1017" s="204"/>
      <c r="CF1017" s="204"/>
      <c r="CG1017" s="204"/>
      <c r="CH1017" s="206"/>
      <c r="CI1017" s="204"/>
      <c r="CJ1017" s="204"/>
      <c r="CK1017" s="204"/>
      <c r="CL1017" s="204"/>
      <c r="CM1017" s="204"/>
      <c r="CN1017" s="206"/>
      <c r="CO1017" s="204"/>
      <c r="CP1017" s="204"/>
      <c r="CQ1017" s="204"/>
      <c r="CR1017" s="204"/>
      <c r="CS1017" s="207"/>
      <c r="CT1017" s="208"/>
      <c r="CU1017" s="209"/>
      <c r="CV1017" s="208"/>
      <c r="CW1017" s="207"/>
      <c r="CX1017" s="207"/>
      <c r="CY1017" s="207"/>
    </row>
    <row r="1018" spans="3:103">
      <c r="C1018" s="192"/>
      <c r="D1018" s="192"/>
      <c r="E1018" s="192"/>
      <c r="F1018" s="192"/>
      <c r="G1018" s="193"/>
      <c r="H1018" s="192"/>
      <c r="I1018" s="192"/>
      <c r="J1018" s="194"/>
      <c r="K1018" s="195"/>
      <c r="L1018" s="195"/>
      <c r="M1018" s="196"/>
      <c r="N1018" s="197"/>
      <c r="O1018" s="196"/>
      <c r="P1018" s="198"/>
      <c r="Q1018" s="198"/>
      <c r="R1018" s="199"/>
      <c r="S1018" s="199"/>
      <c r="T1018" s="198"/>
      <c r="U1018" s="199"/>
      <c r="V1018" s="199"/>
      <c r="W1018" s="199"/>
      <c r="X1018" s="198"/>
      <c r="Y1018" s="200"/>
    </row>
    <row r="1019" spans="3:103">
      <c r="D1019" s="192"/>
      <c r="E1019" s="192"/>
      <c r="F1019" s="192"/>
      <c r="H1019" s="192"/>
      <c r="I1019" s="192"/>
      <c r="J1019" s="194"/>
      <c r="K1019" s="192"/>
      <c r="L1019" s="195"/>
      <c r="M1019" s="195"/>
      <c r="N1019" s="197"/>
      <c r="O1019" s="196"/>
      <c r="P1019" s="196"/>
      <c r="Q1019" s="198"/>
      <c r="R1019" s="199"/>
      <c r="S1019" s="199"/>
      <c r="T1019" s="198"/>
      <c r="U1019" s="199"/>
      <c r="V1019" s="199"/>
      <c r="W1019" s="199"/>
      <c r="X1019" s="198"/>
      <c r="Y1019" s="200"/>
      <c r="Z1019" s="198"/>
      <c r="AA1019" s="198"/>
      <c r="AB1019" s="199"/>
      <c r="AC1019" s="199"/>
      <c r="AD1019" s="201"/>
      <c r="AE1019" s="202"/>
      <c r="AF1019" s="202"/>
      <c r="AG1019" s="203"/>
      <c r="AH1019" s="203"/>
      <c r="AI1019" s="203"/>
      <c r="AJ1019" s="203"/>
      <c r="AK1019" s="203"/>
      <c r="AL1019" s="203"/>
      <c r="AM1019" s="203"/>
      <c r="AN1019" s="203"/>
      <c r="AO1019" s="203"/>
      <c r="AP1019" s="203"/>
      <c r="AQ1019" s="203"/>
      <c r="AR1019" s="203"/>
      <c r="AS1019" s="203"/>
      <c r="AT1019" s="203"/>
      <c r="AU1019" s="203"/>
      <c r="AV1019" s="203"/>
      <c r="AW1019" s="203"/>
      <c r="AX1019" s="203"/>
      <c r="AY1019" s="203"/>
      <c r="AZ1019" s="203"/>
      <c r="BA1019" s="203"/>
      <c r="BB1019" s="204"/>
      <c r="BC1019" s="204"/>
      <c r="BD1019" s="204"/>
      <c r="BE1019" s="204"/>
      <c r="BF1019" s="204"/>
      <c r="BG1019" s="204"/>
      <c r="BH1019" s="204"/>
      <c r="BI1019" s="204"/>
      <c r="BJ1019" s="204"/>
      <c r="BK1019" s="204"/>
      <c r="BL1019" s="204"/>
      <c r="BM1019" s="204"/>
      <c r="BN1019" s="204"/>
      <c r="BO1019" s="204"/>
      <c r="BP1019" s="204"/>
      <c r="BQ1019" s="204"/>
      <c r="BR1019" s="204"/>
      <c r="BS1019" s="204"/>
      <c r="BT1019" s="204"/>
      <c r="BU1019" s="204"/>
      <c r="BV1019" s="205"/>
      <c r="BW1019" s="205"/>
      <c r="BX1019" s="205"/>
      <c r="BY1019" s="204"/>
      <c r="BZ1019" s="204"/>
      <c r="CA1019" s="204"/>
      <c r="CB1019" s="205"/>
      <c r="CC1019" s="204"/>
      <c r="CD1019" s="205"/>
      <c r="CE1019" s="204"/>
      <c r="CF1019" s="204"/>
      <c r="CG1019" s="204"/>
      <c r="CH1019" s="206"/>
      <c r="CI1019" s="204"/>
      <c r="CJ1019" s="204"/>
      <c r="CK1019" s="204"/>
      <c r="CL1019" s="204"/>
      <c r="CM1019" s="204"/>
      <c r="CN1019" s="206"/>
      <c r="CO1019" s="204"/>
      <c r="CP1019" s="204"/>
      <c r="CQ1019" s="204"/>
      <c r="CR1019" s="207"/>
      <c r="CS1019" s="207"/>
      <c r="CT1019" s="208"/>
      <c r="CU1019" s="209"/>
      <c r="CV1019" s="208"/>
      <c r="CW1019" s="207"/>
      <c r="CX1019" s="207"/>
      <c r="CY1019" s="207"/>
    </row>
    <row r="1020" spans="3:103">
      <c r="Z1020" s="198"/>
      <c r="AA1020" s="198"/>
      <c r="AB1020" s="199"/>
      <c r="AC1020" s="199"/>
      <c r="AD1020" s="199"/>
      <c r="AE1020" s="202"/>
      <c r="AF1020" s="202"/>
      <c r="AG1020" s="202"/>
      <c r="AH1020" s="203"/>
      <c r="AI1020" s="203"/>
      <c r="AJ1020" s="203"/>
      <c r="AK1020" s="203"/>
      <c r="AL1020" s="203"/>
      <c r="AM1020" s="203"/>
      <c r="AN1020" s="203"/>
      <c r="AO1020" s="203"/>
      <c r="AP1020" s="203"/>
      <c r="AQ1020" s="203"/>
      <c r="AR1020" s="203"/>
      <c r="AS1020" s="203"/>
      <c r="AT1020" s="203"/>
      <c r="AU1020" s="203"/>
      <c r="AV1020" s="203"/>
      <c r="AW1020" s="203"/>
      <c r="AX1020" s="203"/>
      <c r="AY1020" s="203"/>
      <c r="AZ1020" s="203"/>
      <c r="BA1020" s="203"/>
      <c r="BB1020" s="203"/>
      <c r="BC1020" s="204"/>
      <c r="BD1020" s="204"/>
      <c r="BE1020" s="204"/>
      <c r="BF1020" s="204"/>
      <c r="BG1020" s="204"/>
      <c r="BH1020" s="204"/>
      <c r="BI1020" s="204"/>
      <c r="BJ1020" s="204"/>
      <c r="BK1020" s="204"/>
      <c r="BL1020" s="204"/>
      <c r="BM1020" s="204"/>
      <c r="BN1020" s="204"/>
      <c r="BO1020" s="204"/>
      <c r="BP1020" s="204"/>
      <c r="BQ1020" s="204"/>
      <c r="BR1020" s="204"/>
      <c r="BS1020" s="204"/>
      <c r="BT1020" s="204"/>
      <c r="BU1020" s="204"/>
      <c r="BV1020" s="205"/>
      <c r="BW1020" s="205"/>
      <c r="BX1020" s="205"/>
      <c r="BY1020" s="204"/>
      <c r="BZ1020" s="204"/>
      <c r="CA1020" s="204"/>
      <c r="CB1020" s="205"/>
      <c r="CC1020" s="204"/>
      <c r="CD1020" s="205"/>
      <c r="CE1020" s="204"/>
      <c r="CF1020" s="204"/>
      <c r="CG1020" s="204"/>
      <c r="CH1020" s="206"/>
      <c r="CI1020" s="204"/>
      <c r="CJ1020" s="204"/>
      <c r="CK1020" s="204"/>
      <c r="CL1020" s="204"/>
      <c r="CM1020" s="204"/>
      <c r="CN1020" s="206"/>
      <c r="CO1020" s="204"/>
      <c r="CP1020" s="204"/>
      <c r="CQ1020" s="204"/>
      <c r="CR1020" s="204"/>
      <c r="CS1020" s="207"/>
      <c r="CT1020" s="208"/>
      <c r="CU1020" s="209"/>
      <c r="CV1020" s="208"/>
      <c r="CW1020" s="207"/>
      <c r="CX1020" s="207"/>
      <c r="CY1020" s="207"/>
    </row>
    <row r="1024" spans="3:103">
      <c r="C1024" s="192"/>
      <c r="D1024" s="192"/>
      <c r="E1024" s="192"/>
      <c r="F1024" s="192"/>
      <c r="G1024" s="193"/>
      <c r="H1024" s="192"/>
      <c r="I1024" s="192"/>
      <c r="J1024" s="194"/>
      <c r="K1024" s="195"/>
      <c r="L1024" s="195"/>
      <c r="M1024" s="196"/>
      <c r="N1024" s="197"/>
      <c r="O1024" s="196"/>
      <c r="P1024" s="198"/>
      <c r="Q1024" s="198"/>
      <c r="R1024" s="199"/>
      <c r="S1024" s="199"/>
      <c r="T1024" s="198"/>
      <c r="U1024" s="199"/>
      <c r="V1024" s="199"/>
      <c r="W1024" s="199"/>
      <c r="X1024" s="198"/>
      <c r="Y1024" s="200"/>
    </row>
    <row r="1025" spans="3:103">
      <c r="D1025" s="192"/>
      <c r="E1025" s="192"/>
      <c r="F1025" s="192"/>
      <c r="H1025" s="192"/>
      <c r="I1025" s="192"/>
      <c r="J1025" s="194"/>
      <c r="K1025" s="192"/>
      <c r="L1025" s="195"/>
      <c r="M1025" s="195"/>
      <c r="N1025" s="197"/>
      <c r="O1025" s="196"/>
      <c r="P1025" s="196"/>
      <c r="Q1025" s="198"/>
      <c r="R1025" s="199"/>
      <c r="S1025" s="199"/>
      <c r="T1025" s="198"/>
      <c r="U1025" s="199"/>
      <c r="V1025" s="199"/>
      <c r="W1025" s="199"/>
      <c r="X1025" s="198"/>
      <c r="Y1025" s="200"/>
      <c r="Z1025" s="198"/>
      <c r="AA1025" s="198"/>
      <c r="AB1025" s="199"/>
      <c r="AC1025" s="199"/>
      <c r="AD1025" s="201"/>
      <c r="AE1025" s="202"/>
      <c r="AF1025" s="202"/>
      <c r="AG1025" s="203"/>
      <c r="AH1025" s="203"/>
      <c r="AI1025" s="203"/>
      <c r="AJ1025" s="203"/>
      <c r="AK1025" s="203"/>
      <c r="AL1025" s="203"/>
      <c r="AM1025" s="203"/>
      <c r="AN1025" s="203"/>
      <c r="AO1025" s="203"/>
      <c r="AP1025" s="203"/>
      <c r="AQ1025" s="203"/>
      <c r="AR1025" s="203"/>
      <c r="AS1025" s="203"/>
      <c r="AT1025" s="203"/>
      <c r="AU1025" s="203"/>
      <c r="AV1025" s="203"/>
      <c r="AW1025" s="203"/>
      <c r="AX1025" s="203"/>
      <c r="AY1025" s="203"/>
      <c r="AZ1025" s="203"/>
      <c r="BA1025" s="203"/>
      <c r="BB1025" s="204"/>
      <c r="BC1025" s="204"/>
      <c r="BD1025" s="204"/>
      <c r="BE1025" s="204"/>
      <c r="BF1025" s="204"/>
      <c r="BG1025" s="204"/>
      <c r="BH1025" s="204"/>
      <c r="BI1025" s="204"/>
      <c r="BJ1025" s="204"/>
      <c r="BK1025" s="204"/>
      <c r="BL1025" s="204"/>
      <c r="BM1025" s="204"/>
      <c r="BN1025" s="204"/>
      <c r="BO1025" s="204"/>
      <c r="BP1025" s="204"/>
      <c r="BQ1025" s="204"/>
      <c r="BR1025" s="204"/>
      <c r="BS1025" s="204"/>
      <c r="BT1025" s="204"/>
      <c r="BU1025" s="204"/>
      <c r="BV1025" s="205"/>
      <c r="BW1025" s="205"/>
      <c r="BX1025" s="205"/>
      <c r="BY1025" s="204"/>
      <c r="BZ1025" s="204"/>
      <c r="CA1025" s="204"/>
      <c r="CB1025" s="205"/>
      <c r="CC1025" s="204"/>
      <c r="CD1025" s="205"/>
      <c r="CE1025" s="204"/>
      <c r="CF1025" s="204"/>
      <c r="CG1025" s="204"/>
      <c r="CH1025" s="206"/>
      <c r="CI1025" s="204"/>
      <c r="CJ1025" s="204"/>
      <c r="CK1025" s="204"/>
      <c r="CL1025" s="204"/>
      <c r="CM1025" s="204"/>
      <c r="CN1025" s="206"/>
      <c r="CO1025" s="204"/>
      <c r="CP1025" s="204"/>
      <c r="CQ1025" s="204"/>
      <c r="CR1025" s="207"/>
      <c r="CS1025" s="207"/>
      <c r="CT1025" s="208"/>
      <c r="CU1025" s="209"/>
      <c r="CV1025" s="208"/>
      <c r="CW1025" s="207"/>
      <c r="CX1025" s="207"/>
      <c r="CY1025" s="207"/>
    </row>
    <row r="1026" spans="3:103">
      <c r="Z1026" s="198"/>
      <c r="AA1026" s="198"/>
      <c r="AB1026" s="199"/>
      <c r="AC1026" s="199"/>
      <c r="AD1026" s="199"/>
      <c r="AE1026" s="202"/>
      <c r="AF1026" s="202"/>
      <c r="AG1026" s="202"/>
      <c r="AH1026" s="203"/>
      <c r="AI1026" s="203"/>
      <c r="AJ1026" s="203"/>
      <c r="AK1026" s="203"/>
      <c r="AL1026" s="203"/>
      <c r="AM1026" s="203"/>
      <c r="AN1026" s="203"/>
      <c r="AO1026" s="203"/>
      <c r="AP1026" s="203"/>
      <c r="AQ1026" s="203"/>
      <c r="AR1026" s="203"/>
      <c r="AS1026" s="203"/>
      <c r="AT1026" s="203"/>
      <c r="AU1026" s="203"/>
      <c r="AV1026" s="203"/>
      <c r="AW1026" s="203"/>
      <c r="AX1026" s="203"/>
      <c r="AY1026" s="203"/>
      <c r="AZ1026" s="203"/>
      <c r="BA1026" s="203"/>
      <c r="BB1026" s="203"/>
      <c r="BC1026" s="204"/>
      <c r="BD1026" s="204"/>
      <c r="BE1026" s="204"/>
      <c r="BF1026" s="204"/>
      <c r="BG1026" s="204"/>
      <c r="BH1026" s="204"/>
      <c r="BI1026" s="204"/>
      <c r="BJ1026" s="204"/>
      <c r="BK1026" s="204"/>
      <c r="BL1026" s="204"/>
      <c r="BM1026" s="204"/>
      <c r="BN1026" s="204"/>
      <c r="BO1026" s="204"/>
      <c r="BP1026" s="204"/>
      <c r="BQ1026" s="204"/>
      <c r="BR1026" s="204"/>
      <c r="BS1026" s="204"/>
      <c r="BT1026" s="204"/>
      <c r="BU1026" s="204"/>
      <c r="BV1026" s="205"/>
      <c r="BW1026" s="205"/>
      <c r="BX1026" s="205"/>
      <c r="BY1026" s="204"/>
      <c r="BZ1026" s="204"/>
      <c r="CA1026" s="204"/>
      <c r="CB1026" s="205"/>
      <c r="CC1026" s="204"/>
      <c r="CD1026" s="205"/>
      <c r="CE1026" s="204"/>
      <c r="CF1026" s="204"/>
      <c r="CG1026" s="204"/>
      <c r="CH1026" s="206"/>
      <c r="CI1026" s="204"/>
      <c r="CJ1026" s="204"/>
      <c r="CK1026" s="204"/>
      <c r="CL1026" s="204"/>
      <c r="CM1026" s="204"/>
      <c r="CN1026" s="206"/>
      <c r="CO1026" s="204"/>
      <c r="CP1026" s="204"/>
      <c r="CQ1026" s="204"/>
      <c r="CR1026" s="204"/>
      <c r="CS1026" s="207"/>
      <c r="CT1026" s="208"/>
      <c r="CU1026" s="209"/>
      <c r="CV1026" s="208"/>
      <c r="CW1026" s="207"/>
      <c r="CX1026" s="207"/>
      <c r="CY1026" s="207"/>
    </row>
    <row r="1027" spans="3:103">
      <c r="C1027" s="192"/>
      <c r="D1027" s="192"/>
      <c r="E1027" s="192"/>
      <c r="F1027" s="192"/>
      <c r="G1027" s="193"/>
      <c r="H1027" s="192"/>
      <c r="I1027" s="192"/>
      <c r="J1027" s="194"/>
      <c r="K1027" s="195"/>
      <c r="L1027" s="195"/>
      <c r="M1027" s="196"/>
      <c r="N1027" s="197"/>
      <c r="O1027" s="196"/>
      <c r="P1027" s="198"/>
      <c r="Q1027" s="198"/>
      <c r="R1027" s="199"/>
      <c r="S1027" s="199"/>
      <c r="T1027" s="198"/>
      <c r="U1027" s="199"/>
      <c r="V1027" s="199"/>
      <c r="W1027" s="199"/>
      <c r="X1027" s="198"/>
      <c r="Y1027" s="200"/>
    </row>
    <row r="1028" spans="3:103">
      <c r="D1028" s="192"/>
      <c r="E1028" s="192"/>
      <c r="F1028" s="192"/>
      <c r="H1028" s="192"/>
      <c r="I1028" s="192"/>
      <c r="J1028" s="194"/>
      <c r="K1028" s="192"/>
      <c r="L1028" s="195"/>
      <c r="M1028" s="195"/>
      <c r="N1028" s="197"/>
      <c r="O1028" s="196"/>
      <c r="P1028" s="196"/>
      <c r="Q1028" s="198"/>
      <c r="R1028" s="199"/>
      <c r="S1028" s="199"/>
      <c r="T1028" s="198"/>
      <c r="U1028" s="199"/>
      <c r="V1028" s="199"/>
      <c r="W1028" s="199"/>
      <c r="X1028" s="198"/>
      <c r="Y1028" s="200"/>
      <c r="Z1028" s="198"/>
      <c r="AA1028" s="198"/>
      <c r="AB1028" s="199"/>
      <c r="AC1028" s="199"/>
      <c r="AD1028" s="201"/>
      <c r="AE1028" s="202"/>
      <c r="AF1028" s="202"/>
      <c r="AG1028" s="203"/>
      <c r="AH1028" s="203"/>
      <c r="AI1028" s="203"/>
      <c r="AJ1028" s="203"/>
      <c r="AK1028" s="203"/>
      <c r="AL1028" s="203"/>
      <c r="AM1028" s="203"/>
      <c r="AN1028" s="203"/>
      <c r="AO1028" s="203"/>
      <c r="AP1028" s="203"/>
      <c r="AQ1028" s="203"/>
      <c r="AR1028" s="203"/>
      <c r="AS1028" s="203"/>
      <c r="AT1028" s="203"/>
      <c r="AU1028" s="203"/>
      <c r="AV1028" s="203"/>
      <c r="AW1028" s="203"/>
      <c r="AX1028" s="203"/>
      <c r="AY1028" s="203"/>
      <c r="AZ1028" s="203"/>
      <c r="BA1028" s="203"/>
      <c r="BB1028" s="204"/>
      <c r="BC1028" s="204"/>
      <c r="BD1028" s="204"/>
      <c r="BE1028" s="204"/>
      <c r="BF1028" s="204"/>
      <c r="BG1028" s="204"/>
      <c r="BH1028" s="204"/>
      <c r="BI1028" s="204"/>
      <c r="BJ1028" s="204"/>
      <c r="BK1028" s="204"/>
      <c r="BL1028" s="204"/>
      <c r="BM1028" s="204"/>
      <c r="BN1028" s="204"/>
      <c r="BO1028" s="204"/>
      <c r="BP1028" s="204"/>
      <c r="BQ1028" s="204"/>
      <c r="BR1028" s="204"/>
      <c r="BS1028" s="204"/>
      <c r="BT1028" s="204"/>
      <c r="BU1028" s="204"/>
      <c r="BV1028" s="205"/>
      <c r="BW1028" s="205"/>
      <c r="BX1028" s="205"/>
      <c r="BY1028" s="204"/>
      <c r="BZ1028" s="204"/>
      <c r="CA1028" s="204"/>
      <c r="CB1028" s="205"/>
      <c r="CC1028" s="204"/>
      <c r="CD1028" s="205"/>
      <c r="CE1028" s="204"/>
      <c r="CF1028" s="204"/>
      <c r="CG1028" s="204"/>
      <c r="CH1028" s="206"/>
      <c r="CI1028" s="204"/>
      <c r="CJ1028" s="204"/>
      <c r="CK1028" s="204"/>
      <c r="CL1028" s="204"/>
      <c r="CM1028" s="204"/>
      <c r="CN1028" s="206"/>
      <c r="CO1028" s="204"/>
      <c r="CP1028" s="204"/>
      <c r="CQ1028" s="204"/>
      <c r="CR1028" s="207"/>
      <c r="CS1028" s="207"/>
      <c r="CT1028" s="208"/>
      <c r="CU1028" s="209"/>
      <c r="CV1028" s="208"/>
      <c r="CW1028" s="207"/>
      <c r="CX1028" s="207"/>
      <c r="CY1028" s="207"/>
    </row>
    <row r="1029" spans="3:103">
      <c r="Z1029" s="198"/>
      <c r="AA1029" s="198"/>
      <c r="AB1029" s="199"/>
      <c r="AC1029" s="199"/>
      <c r="AD1029" s="199"/>
      <c r="AE1029" s="202"/>
      <c r="AF1029" s="202"/>
      <c r="AG1029" s="202"/>
      <c r="AH1029" s="203"/>
      <c r="AI1029" s="203"/>
      <c r="AJ1029" s="203"/>
      <c r="AK1029" s="203"/>
      <c r="AL1029" s="203"/>
      <c r="AM1029" s="203"/>
      <c r="AN1029" s="203"/>
      <c r="AO1029" s="203"/>
      <c r="AP1029" s="203"/>
      <c r="AQ1029" s="203"/>
      <c r="AR1029" s="203"/>
      <c r="AS1029" s="203"/>
      <c r="AT1029" s="203"/>
      <c r="AU1029" s="203"/>
      <c r="AV1029" s="203"/>
      <c r="AW1029" s="203"/>
      <c r="AX1029" s="203"/>
      <c r="AY1029" s="203"/>
      <c r="AZ1029" s="203"/>
      <c r="BA1029" s="203"/>
      <c r="BB1029" s="203"/>
      <c r="BC1029" s="204"/>
      <c r="BD1029" s="204"/>
      <c r="BE1029" s="204"/>
      <c r="BF1029" s="204"/>
      <c r="BG1029" s="204"/>
      <c r="BH1029" s="204"/>
      <c r="BI1029" s="204"/>
      <c r="BJ1029" s="204"/>
      <c r="BK1029" s="204"/>
      <c r="BL1029" s="204"/>
      <c r="BM1029" s="204"/>
      <c r="BN1029" s="204"/>
      <c r="BO1029" s="204"/>
      <c r="BP1029" s="204"/>
      <c r="BQ1029" s="204"/>
      <c r="BR1029" s="204"/>
      <c r="BS1029" s="204"/>
      <c r="BT1029" s="204"/>
      <c r="BU1029" s="204"/>
      <c r="BV1029" s="205"/>
      <c r="BW1029" s="205"/>
      <c r="BX1029" s="205"/>
      <c r="BY1029" s="204"/>
      <c r="BZ1029" s="204"/>
      <c r="CA1029" s="204"/>
      <c r="CB1029" s="205"/>
      <c r="CC1029" s="204"/>
      <c r="CD1029" s="205"/>
      <c r="CE1029" s="204"/>
      <c r="CF1029" s="204"/>
      <c r="CG1029" s="204"/>
      <c r="CH1029" s="206"/>
      <c r="CI1029" s="204"/>
      <c r="CJ1029" s="204"/>
      <c r="CK1029" s="204"/>
      <c r="CL1029" s="204"/>
      <c r="CM1029" s="204"/>
      <c r="CN1029" s="206"/>
      <c r="CO1029" s="204"/>
      <c r="CP1029" s="204"/>
      <c r="CQ1029" s="204"/>
      <c r="CR1029" s="204"/>
      <c r="CS1029" s="207"/>
      <c r="CT1029" s="208"/>
      <c r="CU1029" s="209"/>
      <c r="CV1029" s="208"/>
      <c r="CW1029" s="207"/>
      <c r="CX1029" s="207"/>
      <c r="CY1029" s="207"/>
    </row>
    <row r="1033" spans="3:103">
      <c r="C1033" s="192"/>
      <c r="D1033" s="192"/>
      <c r="E1033" s="192"/>
      <c r="F1033" s="192"/>
      <c r="G1033" s="193"/>
      <c r="H1033" s="192"/>
      <c r="I1033" s="192"/>
      <c r="J1033" s="194"/>
      <c r="K1033" s="195"/>
      <c r="L1033" s="195"/>
      <c r="M1033" s="196"/>
      <c r="N1033" s="197"/>
      <c r="O1033" s="196"/>
      <c r="P1033" s="198"/>
      <c r="Q1033" s="198"/>
      <c r="R1033" s="199"/>
      <c r="S1033" s="199"/>
      <c r="T1033" s="198"/>
      <c r="U1033" s="199"/>
      <c r="V1033" s="199"/>
      <c r="W1033" s="199"/>
      <c r="X1033" s="198"/>
      <c r="Y1033" s="200"/>
    </row>
    <row r="1034" spans="3:103">
      <c r="D1034" s="192"/>
      <c r="E1034" s="192"/>
      <c r="F1034" s="192"/>
      <c r="H1034" s="192"/>
      <c r="I1034" s="192"/>
      <c r="J1034" s="194"/>
      <c r="K1034" s="192"/>
      <c r="L1034" s="195"/>
      <c r="M1034" s="195"/>
      <c r="N1034" s="197"/>
      <c r="O1034" s="196"/>
      <c r="P1034" s="196"/>
      <c r="Q1034" s="198"/>
      <c r="R1034" s="199"/>
      <c r="S1034" s="199"/>
      <c r="T1034" s="198"/>
      <c r="U1034" s="199"/>
      <c r="V1034" s="199"/>
      <c r="W1034" s="199"/>
      <c r="X1034" s="198"/>
      <c r="Y1034" s="200"/>
      <c r="Z1034" s="198"/>
      <c r="AA1034" s="198"/>
      <c r="AB1034" s="199"/>
      <c r="AC1034" s="199"/>
      <c r="AD1034" s="201"/>
      <c r="AE1034" s="202"/>
      <c r="AF1034" s="202"/>
      <c r="AG1034" s="203"/>
      <c r="AH1034" s="203"/>
      <c r="AI1034" s="203"/>
      <c r="AJ1034" s="203"/>
      <c r="AK1034" s="203"/>
      <c r="AL1034" s="203"/>
      <c r="AM1034" s="203"/>
      <c r="AN1034" s="203"/>
      <c r="AO1034" s="203"/>
      <c r="AP1034" s="203"/>
      <c r="AQ1034" s="203"/>
      <c r="AR1034" s="203"/>
      <c r="AS1034" s="203"/>
      <c r="AT1034" s="203"/>
      <c r="AU1034" s="203"/>
      <c r="AV1034" s="203"/>
      <c r="AW1034" s="203"/>
      <c r="AX1034" s="203"/>
      <c r="AY1034" s="203"/>
      <c r="AZ1034" s="203"/>
      <c r="BA1034" s="203"/>
      <c r="BB1034" s="204"/>
      <c r="BC1034" s="204"/>
      <c r="BD1034" s="204"/>
      <c r="BE1034" s="204"/>
      <c r="BF1034" s="204"/>
      <c r="BG1034" s="204"/>
      <c r="BH1034" s="204"/>
      <c r="BI1034" s="204"/>
      <c r="BJ1034" s="204"/>
      <c r="BK1034" s="204"/>
      <c r="BL1034" s="204"/>
      <c r="BM1034" s="204"/>
      <c r="BN1034" s="204"/>
      <c r="BO1034" s="204"/>
      <c r="BP1034" s="204"/>
      <c r="BQ1034" s="204"/>
      <c r="BR1034" s="204"/>
      <c r="BS1034" s="204"/>
      <c r="BT1034" s="204"/>
      <c r="BU1034" s="204"/>
      <c r="BV1034" s="205"/>
      <c r="BW1034" s="205"/>
      <c r="BX1034" s="205"/>
      <c r="BY1034" s="204"/>
      <c r="BZ1034" s="204"/>
      <c r="CA1034" s="204"/>
      <c r="CB1034" s="205"/>
      <c r="CC1034" s="204"/>
      <c r="CD1034" s="205"/>
      <c r="CE1034" s="204"/>
      <c r="CF1034" s="204"/>
      <c r="CG1034" s="204"/>
      <c r="CH1034" s="206"/>
      <c r="CI1034" s="204"/>
      <c r="CJ1034" s="204"/>
      <c r="CK1034" s="204"/>
      <c r="CL1034" s="204"/>
      <c r="CM1034" s="204"/>
      <c r="CN1034" s="206"/>
      <c r="CO1034" s="204"/>
      <c r="CP1034" s="204"/>
      <c r="CQ1034" s="204"/>
      <c r="CR1034" s="207"/>
      <c r="CS1034" s="207"/>
      <c r="CT1034" s="208"/>
      <c r="CU1034" s="209"/>
      <c r="CV1034" s="208"/>
      <c r="CW1034" s="207"/>
      <c r="CX1034" s="207"/>
      <c r="CY1034" s="207"/>
    </row>
    <row r="1035" spans="3:103">
      <c r="Z1035" s="198"/>
      <c r="AA1035" s="198"/>
      <c r="AB1035" s="199"/>
      <c r="AC1035" s="199"/>
      <c r="AD1035" s="199"/>
      <c r="AE1035" s="202"/>
      <c r="AF1035" s="202"/>
      <c r="AG1035" s="202"/>
      <c r="AH1035" s="203"/>
      <c r="AI1035" s="203"/>
      <c r="AJ1035" s="203"/>
      <c r="AK1035" s="203"/>
      <c r="AL1035" s="203"/>
      <c r="AM1035" s="203"/>
      <c r="AN1035" s="203"/>
      <c r="AO1035" s="203"/>
      <c r="AP1035" s="203"/>
      <c r="AQ1035" s="203"/>
      <c r="AR1035" s="203"/>
      <c r="AS1035" s="203"/>
      <c r="AT1035" s="203"/>
      <c r="AU1035" s="203"/>
      <c r="AV1035" s="203"/>
      <c r="AW1035" s="203"/>
      <c r="AX1035" s="203"/>
      <c r="AY1035" s="203"/>
      <c r="AZ1035" s="203"/>
      <c r="BA1035" s="203"/>
      <c r="BB1035" s="203"/>
      <c r="BC1035" s="204"/>
      <c r="BD1035" s="204"/>
      <c r="BE1035" s="204"/>
      <c r="BF1035" s="204"/>
      <c r="BG1035" s="204"/>
      <c r="BH1035" s="204"/>
      <c r="BI1035" s="204"/>
      <c r="BJ1035" s="204"/>
      <c r="BK1035" s="204"/>
      <c r="BL1035" s="204"/>
      <c r="BM1035" s="204"/>
      <c r="BN1035" s="204"/>
      <c r="BO1035" s="204"/>
      <c r="BP1035" s="204"/>
      <c r="BQ1035" s="204"/>
      <c r="BR1035" s="204"/>
      <c r="BS1035" s="204"/>
      <c r="BT1035" s="204"/>
      <c r="BU1035" s="204"/>
      <c r="BV1035" s="205"/>
      <c r="BW1035" s="205"/>
      <c r="BX1035" s="205"/>
      <c r="BY1035" s="204"/>
      <c r="BZ1035" s="204"/>
      <c r="CA1035" s="204"/>
      <c r="CB1035" s="205"/>
      <c r="CC1035" s="204"/>
      <c r="CD1035" s="205"/>
      <c r="CE1035" s="204"/>
      <c r="CF1035" s="204"/>
      <c r="CG1035" s="204"/>
      <c r="CH1035" s="206"/>
      <c r="CI1035" s="204"/>
      <c r="CJ1035" s="204"/>
      <c r="CK1035" s="204"/>
      <c r="CL1035" s="204"/>
      <c r="CM1035" s="204"/>
      <c r="CN1035" s="206"/>
      <c r="CO1035" s="204"/>
      <c r="CP1035" s="204"/>
      <c r="CQ1035" s="204"/>
      <c r="CR1035" s="204"/>
      <c r="CS1035" s="207"/>
      <c r="CT1035" s="208"/>
      <c r="CU1035" s="209"/>
      <c r="CV1035" s="208"/>
      <c r="CW1035" s="207"/>
      <c r="CX1035" s="207"/>
      <c r="CY1035" s="207"/>
    </row>
    <row r="1036" spans="3:103">
      <c r="C1036" s="192"/>
      <c r="D1036" s="192"/>
      <c r="E1036" s="192"/>
      <c r="F1036" s="192"/>
      <c r="G1036" s="193"/>
      <c r="H1036" s="192"/>
      <c r="I1036" s="192"/>
      <c r="J1036" s="194"/>
      <c r="K1036" s="195"/>
      <c r="L1036" s="195"/>
      <c r="M1036" s="196"/>
      <c r="N1036" s="197"/>
      <c r="O1036" s="196"/>
      <c r="P1036" s="198"/>
      <c r="Q1036" s="198"/>
      <c r="R1036" s="199"/>
      <c r="S1036" s="199"/>
      <c r="T1036" s="198"/>
      <c r="U1036" s="199"/>
      <c r="V1036" s="199"/>
      <c r="W1036" s="199"/>
      <c r="X1036" s="198"/>
      <c r="Y1036" s="200"/>
    </row>
    <row r="1037" spans="3:103">
      <c r="D1037" s="192"/>
      <c r="E1037" s="192"/>
      <c r="F1037" s="192"/>
      <c r="H1037" s="192"/>
      <c r="I1037" s="192"/>
      <c r="J1037" s="194"/>
      <c r="K1037" s="192"/>
      <c r="L1037" s="195"/>
      <c r="M1037" s="195"/>
      <c r="N1037" s="197"/>
      <c r="O1037" s="196"/>
      <c r="P1037" s="196"/>
      <c r="Q1037" s="198"/>
      <c r="R1037" s="199"/>
      <c r="S1037" s="199"/>
      <c r="T1037" s="198"/>
      <c r="U1037" s="199"/>
      <c r="V1037" s="199"/>
      <c r="W1037" s="199"/>
      <c r="X1037" s="198"/>
      <c r="Y1037" s="200"/>
      <c r="Z1037" s="198"/>
      <c r="AA1037" s="198"/>
      <c r="AB1037" s="199"/>
      <c r="AC1037" s="199"/>
      <c r="AD1037" s="201"/>
      <c r="AE1037" s="202"/>
      <c r="AF1037" s="202"/>
      <c r="AG1037" s="203"/>
      <c r="AH1037" s="203"/>
      <c r="AI1037" s="203"/>
      <c r="AJ1037" s="203"/>
      <c r="AK1037" s="203"/>
      <c r="AL1037" s="203"/>
      <c r="AM1037" s="203"/>
      <c r="AN1037" s="203"/>
      <c r="AO1037" s="203"/>
      <c r="AP1037" s="203"/>
      <c r="AQ1037" s="203"/>
      <c r="AR1037" s="203"/>
      <c r="AS1037" s="203"/>
      <c r="AT1037" s="203"/>
      <c r="AU1037" s="203"/>
      <c r="AV1037" s="203"/>
      <c r="AW1037" s="203"/>
      <c r="AX1037" s="203"/>
      <c r="AY1037" s="203"/>
      <c r="AZ1037" s="203"/>
      <c r="BA1037" s="203"/>
      <c r="BB1037" s="204"/>
      <c r="BC1037" s="204"/>
      <c r="BD1037" s="204"/>
      <c r="BE1037" s="204"/>
      <c r="BF1037" s="204"/>
      <c r="BG1037" s="204"/>
      <c r="BH1037" s="204"/>
      <c r="BI1037" s="204"/>
      <c r="BJ1037" s="204"/>
      <c r="BK1037" s="204"/>
      <c r="BL1037" s="204"/>
      <c r="BM1037" s="204"/>
      <c r="BN1037" s="204"/>
      <c r="BO1037" s="204"/>
      <c r="BP1037" s="204"/>
      <c r="BQ1037" s="204"/>
      <c r="BR1037" s="204"/>
      <c r="BS1037" s="204"/>
      <c r="BT1037" s="204"/>
      <c r="BU1037" s="204"/>
      <c r="BV1037" s="205"/>
      <c r="BW1037" s="205"/>
      <c r="BX1037" s="205"/>
      <c r="BY1037" s="204"/>
      <c r="BZ1037" s="204"/>
      <c r="CA1037" s="204"/>
      <c r="CB1037" s="205"/>
      <c r="CC1037" s="204"/>
      <c r="CD1037" s="205"/>
      <c r="CE1037" s="204"/>
      <c r="CF1037" s="204"/>
      <c r="CG1037" s="204"/>
      <c r="CH1037" s="206"/>
      <c r="CI1037" s="204"/>
      <c r="CJ1037" s="204"/>
      <c r="CK1037" s="204"/>
      <c r="CL1037" s="204"/>
      <c r="CM1037" s="204"/>
      <c r="CN1037" s="206"/>
      <c r="CO1037" s="204"/>
      <c r="CP1037" s="204"/>
      <c r="CQ1037" s="204"/>
      <c r="CR1037" s="207"/>
      <c r="CS1037" s="207"/>
      <c r="CT1037" s="208"/>
      <c r="CU1037" s="209"/>
      <c r="CV1037" s="208"/>
      <c r="CW1037" s="207"/>
      <c r="CX1037" s="207"/>
      <c r="CY1037" s="207"/>
    </row>
    <row r="1038" spans="3:103">
      <c r="Z1038" s="198"/>
      <c r="AA1038" s="198"/>
      <c r="AB1038" s="199"/>
      <c r="AC1038" s="199"/>
      <c r="AD1038" s="199"/>
      <c r="AE1038" s="202"/>
      <c r="AF1038" s="202"/>
      <c r="AG1038" s="202"/>
      <c r="AH1038" s="203"/>
      <c r="AI1038" s="203"/>
      <c r="AJ1038" s="203"/>
      <c r="AK1038" s="203"/>
      <c r="AL1038" s="203"/>
      <c r="AM1038" s="203"/>
      <c r="AN1038" s="203"/>
      <c r="AO1038" s="203"/>
      <c r="AP1038" s="203"/>
      <c r="AQ1038" s="203"/>
      <c r="AR1038" s="203"/>
      <c r="AS1038" s="203"/>
      <c r="AT1038" s="203"/>
      <c r="AU1038" s="203"/>
      <c r="AV1038" s="203"/>
      <c r="AW1038" s="203"/>
      <c r="AX1038" s="203"/>
      <c r="AY1038" s="203"/>
      <c r="AZ1038" s="203"/>
      <c r="BA1038" s="203"/>
      <c r="BB1038" s="203"/>
      <c r="BC1038" s="204"/>
      <c r="BD1038" s="204"/>
      <c r="BE1038" s="204"/>
      <c r="BF1038" s="204"/>
      <c r="BG1038" s="204"/>
      <c r="BH1038" s="204"/>
      <c r="BI1038" s="204"/>
      <c r="BJ1038" s="204"/>
      <c r="BK1038" s="204"/>
      <c r="BL1038" s="204"/>
      <c r="BM1038" s="204"/>
      <c r="BN1038" s="204"/>
      <c r="BO1038" s="204"/>
      <c r="BP1038" s="204"/>
      <c r="BQ1038" s="204"/>
      <c r="BR1038" s="204"/>
      <c r="BS1038" s="204"/>
      <c r="BT1038" s="204"/>
      <c r="BU1038" s="204"/>
      <c r="BV1038" s="205"/>
      <c r="BW1038" s="205"/>
      <c r="BX1038" s="205"/>
      <c r="BY1038" s="204"/>
      <c r="BZ1038" s="204"/>
      <c r="CA1038" s="204"/>
      <c r="CB1038" s="205"/>
      <c r="CC1038" s="204"/>
      <c r="CD1038" s="205"/>
      <c r="CE1038" s="204"/>
      <c r="CF1038" s="204"/>
      <c r="CG1038" s="204"/>
      <c r="CH1038" s="206"/>
      <c r="CI1038" s="204"/>
      <c r="CJ1038" s="204"/>
      <c r="CK1038" s="204"/>
      <c r="CL1038" s="204"/>
      <c r="CM1038" s="204"/>
      <c r="CN1038" s="206"/>
      <c r="CO1038" s="204"/>
      <c r="CP1038" s="204"/>
      <c r="CQ1038" s="204"/>
      <c r="CR1038" s="204"/>
      <c r="CS1038" s="207"/>
      <c r="CT1038" s="208"/>
      <c r="CU1038" s="209"/>
      <c r="CV1038" s="208"/>
      <c r="CW1038" s="207"/>
      <c r="CX1038" s="207"/>
      <c r="CY1038" s="207"/>
    </row>
    <row r="1042" spans="3:103">
      <c r="C1042" s="192"/>
      <c r="D1042" s="192"/>
      <c r="E1042" s="192"/>
      <c r="F1042" s="192"/>
      <c r="G1042" s="193"/>
      <c r="H1042" s="192"/>
      <c r="I1042" s="192"/>
      <c r="J1042" s="194"/>
      <c r="K1042" s="195"/>
      <c r="L1042" s="195"/>
      <c r="M1042" s="196"/>
      <c r="N1042" s="197"/>
      <c r="O1042" s="196"/>
      <c r="P1042" s="198"/>
      <c r="Q1042" s="198"/>
      <c r="R1042" s="199"/>
      <c r="S1042" s="199"/>
      <c r="T1042" s="198"/>
      <c r="U1042" s="199"/>
      <c r="V1042" s="199"/>
      <c r="W1042" s="199"/>
      <c r="X1042" s="198"/>
      <c r="Y1042" s="200"/>
    </row>
    <row r="1043" spans="3:103">
      <c r="D1043" s="192"/>
      <c r="E1043" s="192"/>
      <c r="F1043" s="192"/>
      <c r="H1043" s="192"/>
      <c r="I1043" s="192"/>
      <c r="J1043" s="194"/>
      <c r="K1043" s="192"/>
      <c r="L1043" s="195"/>
      <c r="M1043" s="195"/>
      <c r="N1043" s="197"/>
      <c r="O1043" s="196"/>
      <c r="P1043" s="196"/>
      <c r="Q1043" s="198"/>
      <c r="R1043" s="199"/>
      <c r="S1043" s="199"/>
      <c r="T1043" s="198"/>
      <c r="U1043" s="199"/>
      <c r="V1043" s="199"/>
      <c r="W1043" s="199"/>
      <c r="X1043" s="198"/>
      <c r="Y1043" s="200"/>
      <c r="Z1043" s="198"/>
      <c r="AA1043" s="198"/>
      <c r="AB1043" s="199"/>
      <c r="AC1043" s="199"/>
      <c r="AD1043" s="201"/>
      <c r="AE1043" s="202"/>
      <c r="AF1043" s="202"/>
      <c r="AG1043" s="203"/>
      <c r="AH1043" s="203"/>
      <c r="AI1043" s="203"/>
      <c r="AJ1043" s="203"/>
      <c r="AK1043" s="203"/>
      <c r="AL1043" s="203"/>
      <c r="AM1043" s="203"/>
      <c r="AN1043" s="203"/>
      <c r="AO1043" s="203"/>
      <c r="AP1043" s="203"/>
      <c r="AQ1043" s="203"/>
      <c r="AR1043" s="203"/>
      <c r="AS1043" s="203"/>
      <c r="AT1043" s="203"/>
      <c r="AU1043" s="203"/>
      <c r="AV1043" s="203"/>
      <c r="AW1043" s="203"/>
      <c r="AX1043" s="203"/>
      <c r="AY1043" s="203"/>
      <c r="AZ1043" s="203"/>
      <c r="BA1043" s="203"/>
      <c r="BB1043" s="204"/>
      <c r="BC1043" s="204"/>
      <c r="BD1043" s="204"/>
      <c r="BE1043" s="204"/>
      <c r="BF1043" s="204"/>
      <c r="BG1043" s="204"/>
      <c r="BH1043" s="204"/>
      <c r="BI1043" s="204"/>
      <c r="BJ1043" s="204"/>
      <c r="BK1043" s="204"/>
      <c r="BL1043" s="204"/>
      <c r="BM1043" s="204"/>
      <c r="BN1043" s="204"/>
      <c r="BO1043" s="204"/>
      <c r="BP1043" s="204"/>
      <c r="BQ1043" s="204"/>
      <c r="BR1043" s="204"/>
      <c r="BS1043" s="204"/>
      <c r="BT1043" s="204"/>
      <c r="BU1043" s="204"/>
      <c r="BV1043" s="205"/>
      <c r="BW1043" s="205"/>
      <c r="BX1043" s="205"/>
      <c r="BY1043" s="204"/>
      <c r="BZ1043" s="204"/>
      <c r="CA1043" s="204"/>
      <c r="CB1043" s="205"/>
      <c r="CC1043" s="204"/>
      <c r="CD1043" s="205"/>
      <c r="CE1043" s="204"/>
      <c r="CF1043" s="204"/>
      <c r="CG1043" s="204"/>
      <c r="CH1043" s="206"/>
      <c r="CI1043" s="204"/>
      <c r="CJ1043" s="204"/>
      <c r="CK1043" s="204"/>
      <c r="CL1043" s="204"/>
      <c r="CM1043" s="204"/>
      <c r="CN1043" s="206"/>
      <c r="CO1043" s="204"/>
      <c r="CP1043" s="204"/>
      <c r="CQ1043" s="204"/>
      <c r="CR1043" s="207"/>
      <c r="CS1043" s="207"/>
      <c r="CT1043" s="208"/>
      <c r="CU1043" s="209"/>
      <c r="CV1043" s="208"/>
      <c r="CW1043" s="207"/>
      <c r="CX1043" s="207"/>
      <c r="CY1043" s="207"/>
    </row>
    <row r="1044" spans="3:103">
      <c r="Z1044" s="198"/>
      <c r="AA1044" s="198"/>
      <c r="AB1044" s="199"/>
      <c r="AC1044" s="199"/>
      <c r="AD1044" s="199"/>
      <c r="AE1044" s="202"/>
      <c r="AF1044" s="202"/>
      <c r="AG1044" s="202"/>
      <c r="AH1044" s="203"/>
      <c r="AI1044" s="203"/>
      <c r="AJ1044" s="203"/>
      <c r="AK1044" s="203"/>
      <c r="AL1044" s="203"/>
      <c r="AM1044" s="203"/>
      <c r="AN1044" s="203"/>
      <c r="AO1044" s="203"/>
      <c r="AP1044" s="203"/>
      <c r="AQ1044" s="203"/>
      <c r="AR1044" s="203"/>
      <c r="AS1044" s="203"/>
      <c r="AT1044" s="203"/>
      <c r="AU1044" s="203"/>
      <c r="AV1044" s="203"/>
      <c r="AW1044" s="203"/>
      <c r="AX1044" s="203"/>
      <c r="AY1044" s="203"/>
      <c r="AZ1044" s="203"/>
      <c r="BA1044" s="203"/>
      <c r="BB1044" s="203"/>
      <c r="BC1044" s="204"/>
      <c r="BD1044" s="204"/>
      <c r="BE1044" s="204"/>
      <c r="BF1044" s="204"/>
      <c r="BG1044" s="204"/>
      <c r="BH1044" s="204"/>
      <c r="BI1044" s="204"/>
      <c r="BJ1044" s="204"/>
      <c r="BK1044" s="204"/>
      <c r="BL1044" s="204"/>
      <c r="BM1044" s="204"/>
      <c r="BN1044" s="204"/>
      <c r="BO1044" s="204"/>
      <c r="BP1044" s="204"/>
      <c r="BQ1044" s="204"/>
      <c r="BR1044" s="204"/>
      <c r="BS1044" s="204"/>
      <c r="BT1044" s="204"/>
      <c r="BU1044" s="204"/>
      <c r="BV1044" s="205"/>
      <c r="BW1044" s="205"/>
      <c r="BX1044" s="205"/>
      <c r="BY1044" s="204"/>
      <c r="BZ1044" s="204"/>
      <c r="CA1044" s="204"/>
      <c r="CB1044" s="205"/>
      <c r="CC1044" s="204"/>
      <c r="CD1044" s="205"/>
      <c r="CE1044" s="204"/>
      <c r="CF1044" s="204"/>
      <c r="CG1044" s="204"/>
      <c r="CH1044" s="206"/>
      <c r="CI1044" s="204"/>
      <c r="CJ1044" s="204"/>
      <c r="CK1044" s="204"/>
      <c r="CL1044" s="204"/>
      <c r="CM1044" s="204"/>
      <c r="CN1044" s="206"/>
      <c r="CO1044" s="204"/>
      <c r="CP1044" s="204"/>
      <c r="CQ1044" s="204"/>
      <c r="CR1044" s="204"/>
      <c r="CS1044" s="207"/>
      <c r="CT1044" s="208"/>
      <c r="CU1044" s="209"/>
      <c r="CV1044" s="208"/>
      <c r="CW1044" s="207"/>
      <c r="CX1044" s="207"/>
      <c r="CY1044" s="207"/>
    </row>
    <row r="1045" spans="3:103">
      <c r="C1045" s="192"/>
      <c r="D1045" s="192"/>
      <c r="E1045" s="192"/>
      <c r="F1045" s="192"/>
      <c r="G1045" s="193"/>
      <c r="H1045" s="192"/>
      <c r="I1045" s="192"/>
      <c r="J1045" s="194"/>
      <c r="K1045" s="195"/>
      <c r="L1045" s="195"/>
      <c r="M1045" s="196"/>
      <c r="N1045" s="197"/>
      <c r="O1045" s="196"/>
      <c r="P1045" s="198"/>
      <c r="Q1045" s="198"/>
      <c r="R1045" s="199"/>
      <c r="S1045" s="199"/>
      <c r="T1045" s="198"/>
      <c r="U1045" s="199"/>
      <c r="V1045" s="199"/>
      <c r="W1045" s="199"/>
      <c r="X1045" s="198"/>
      <c r="Y1045" s="200"/>
    </row>
    <row r="1046" spans="3:103">
      <c r="D1046" s="192"/>
      <c r="E1046" s="192"/>
      <c r="F1046" s="192"/>
      <c r="H1046" s="192"/>
      <c r="I1046" s="192"/>
      <c r="J1046" s="194"/>
      <c r="K1046" s="192"/>
      <c r="L1046" s="195"/>
      <c r="M1046" s="195"/>
      <c r="N1046" s="197"/>
      <c r="O1046" s="196"/>
      <c r="P1046" s="196"/>
      <c r="Q1046" s="198"/>
      <c r="R1046" s="199"/>
      <c r="S1046" s="199"/>
      <c r="T1046" s="198"/>
      <c r="U1046" s="199"/>
      <c r="V1046" s="199"/>
      <c r="W1046" s="199"/>
      <c r="X1046" s="198"/>
      <c r="Y1046" s="200"/>
      <c r="Z1046" s="198"/>
      <c r="AA1046" s="198"/>
      <c r="AB1046" s="199"/>
      <c r="AC1046" s="199"/>
      <c r="AD1046" s="201"/>
      <c r="AE1046" s="202"/>
      <c r="AF1046" s="202"/>
      <c r="AG1046" s="203"/>
      <c r="AH1046" s="203"/>
      <c r="AI1046" s="203"/>
      <c r="AJ1046" s="203"/>
      <c r="AK1046" s="203"/>
      <c r="AL1046" s="203"/>
      <c r="AM1046" s="203"/>
      <c r="AN1046" s="203"/>
      <c r="AO1046" s="203"/>
      <c r="AP1046" s="203"/>
      <c r="AQ1046" s="203"/>
      <c r="AR1046" s="203"/>
      <c r="AS1046" s="203"/>
      <c r="AT1046" s="203"/>
      <c r="AU1046" s="203"/>
      <c r="AV1046" s="203"/>
      <c r="AW1046" s="203"/>
      <c r="AX1046" s="203"/>
      <c r="AY1046" s="203"/>
      <c r="AZ1046" s="203"/>
      <c r="BA1046" s="203"/>
      <c r="BB1046" s="204"/>
      <c r="BC1046" s="204"/>
      <c r="BD1046" s="204"/>
      <c r="BE1046" s="204"/>
      <c r="BF1046" s="204"/>
      <c r="BG1046" s="204"/>
      <c r="BH1046" s="204"/>
      <c r="BI1046" s="204"/>
      <c r="BJ1046" s="204"/>
      <c r="BK1046" s="204"/>
      <c r="BL1046" s="204"/>
      <c r="BM1046" s="204"/>
      <c r="BN1046" s="204"/>
      <c r="BO1046" s="204"/>
      <c r="BP1046" s="204"/>
      <c r="BQ1046" s="204"/>
      <c r="BR1046" s="204"/>
      <c r="BS1046" s="204"/>
      <c r="BT1046" s="204"/>
      <c r="BU1046" s="204"/>
      <c r="BV1046" s="205"/>
      <c r="BW1046" s="205"/>
      <c r="BX1046" s="205"/>
      <c r="BY1046" s="204"/>
      <c r="BZ1046" s="204"/>
      <c r="CA1046" s="204"/>
      <c r="CB1046" s="205"/>
      <c r="CC1046" s="204"/>
      <c r="CD1046" s="205"/>
      <c r="CE1046" s="204"/>
      <c r="CF1046" s="204"/>
      <c r="CG1046" s="204"/>
      <c r="CH1046" s="206"/>
      <c r="CI1046" s="204"/>
      <c r="CJ1046" s="204"/>
      <c r="CK1046" s="204"/>
      <c r="CL1046" s="204"/>
      <c r="CM1046" s="204"/>
      <c r="CN1046" s="206"/>
      <c r="CO1046" s="204"/>
      <c r="CP1046" s="204"/>
      <c r="CQ1046" s="204"/>
      <c r="CR1046" s="207"/>
      <c r="CS1046" s="207"/>
      <c r="CT1046" s="208"/>
      <c r="CU1046" s="209"/>
      <c r="CV1046" s="208"/>
      <c r="CW1046" s="207"/>
      <c r="CX1046" s="207"/>
      <c r="CY1046" s="207"/>
    </row>
    <row r="1047" spans="3:103">
      <c r="Z1047" s="198"/>
      <c r="AA1047" s="198"/>
      <c r="AB1047" s="199"/>
      <c r="AC1047" s="199"/>
      <c r="AD1047" s="199"/>
      <c r="AE1047" s="202"/>
      <c r="AF1047" s="202"/>
      <c r="AG1047" s="202"/>
      <c r="AH1047" s="203"/>
      <c r="AI1047" s="203"/>
      <c r="AJ1047" s="203"/>
      <c r="AK1047" s="203"/>
      <c r="AL1047" s="203"/>
      <c r="AM1047" s="203"/>
      <c r="AN1047" s="203"/>
      <c r="AO1047" s="203"/>
      <c r="AP1047" s="203"/>
      <c r="AQ1047" s="203"/>
      <c r="AR1047" s="203"/>
      <c r="AS1047" s="203"/>
      <c r="AT1047" s="203"/>
      <c r="AU1047" s="203"/>
      <c r="AV1047" s="203"/>
      <c r="AW1047" s="203"/>
      <c r="AX1047" s="203"/>
      <c r="AY1047" s="203"/>
      <c r="AZ1047" s="203"/>
      <c r="BA1047" s="203"/>
      <c r="BB1047" s="203"/>
      <c r="BC1047" s="204"/>
      <c r="BD1047" s="204"/>
      <c r="BE1047" s="204"/>
      <c r="BF1047" s="204"/>
      <c r="BG1047" s="204"/>
      <c r="BH1047" s="204"/>
      <c r="BI1047" s="204"/>
      <c r="BJ1047" s="204"/>
      <c r="BK1047" s="204"/>
      <c r="BL1047" s="204"/>
      <c r="BM1047" s="204"/>
      <c r="BN1047" s="204"/>
      <c r="BO1047" s="204"/>
      <c r="BP1047" s="204"/>
      <c r="BQ1047" s="204"/>
      <c r="BR1047" s="204"/>
      <c r="BS1047" s="204"/>
      <c r="BT1047" s="204"/>
      <c r="BU1047" s="204"/>
      <c r="BV1047" s="205"/>
      <c r="BW1047" s="205"/>
      <c r="BX1047" s="205"/>
      <c r="BY1047" s="204"/>
      <c r="BZ1047" s="204"/>
      <c r="CA1047" s="204"/>
      <c r="CB1047" s="205"/>
      <c r="CC1047" s="204"/>
      <c r="CD1047" s="205"/>
      <c r="CE1047" s="204"/>
      <c r="CF1047" s="204"/>
      <c r="CG1047" s="204"/>
      <c r="CH1047" s="206"/>
      <c r="CI1047" s="204"/>
      <c r="CJ1047" s="204"/>
      <c r="CK1047" s="204"/>
      <c r="CL1047" s="204"/>
      <c r="CM1047" s="204"/>
      <c r="CN1047" s="206"/>
      <c r="CO1047" s="204"/>
      <c r="CP1047" s="204"/>
      <c r="CQ1047" s="204"/>
      <c r="CR1047" s="204"/>
      <c r="CS1047" s="207"/>
      <c r="CT1047" s="208"/>
      <c r="CU1047" s="209"/>
      <c r="CV1047" s="208"/>
      <c r="CW1047" s="207"/>
      <c r="CX1047" s="207"/>
      <c r="CY1047" s="207"/>
    </row>
    <row r="1051" spans="3:103">
      <c r="C1051" s="192"/>
      <c r="D1051" s="192"/>
      <c r="E1051" s="192"/>
      <c r="F1051" s="192"/>
      <c r="G1051" s="193"/>
      <c r="H1051" s="192"/>
      <c r="I1051" s="192"/>
      <c r="J1051" s="194"/>
      <c r="K1051" s="195"/>
      <c r="L1051" s="195"/>
      <c r="M1051" s="196"/>
      <c r="N1051" s="197"/>
      <c r="O1051" s="196"/>
      <c r="P1051" s="198"/>
      <c r="Q1051" s="198"/>
      <c r="R1051" s="199"/>
      <c r="S1051" s="199"/>
      <c r="T1051" s="198"/>
      <c r="U1051" s="199"/>
      <c r="V1051" s="199"/>
      <c r="W1051" s="199"/>
      <c r="X1051" s="198"/>
      <c r="Y1051" s="200"/>
    </row>
    <row r="1052" spans="3:103">
      <c r="D1052" s="192"/>
      <c r="E1052" s="192"/>
      <c r="F1052" s="192"/>
      <c r="H1052" s="192"/>
      <c r="I1052" s="192"/>
      <c r="J1052" s="194"/>
      <c r="K1052" s="192"/>
      <c r="L1052" s="195"/>
      <c r="M1052" s="195"/>
      <c r="N1052" s="197"/>
      <c r="O1052" s="196"/>
      <c r="P1052" s="196"/>
      <c r="Q1052" s="198"/>
      <c r="R1052" s="199"/>
      <c r="S1052" s="199"/>
      <c r="T1052" s="198"/>
      <c r="U1052" s="199"/>
      <c r="V1052" s="199"/>
      <c r="W1052" s="199"/>
      <c r="X1052" s="198"/>
      <c r="Y1052" s="200"/>
      <c r="Z1052" s="198"/>
      <c r="AA1052" s="198"/>
      <c r="AB1052" s="199"/>
      <c r="AC1052" s="199"/>
      <c r="AD1052" s="201"/>
      <c r="AE1052" s="202"/>
      <c r="AF1052" s="202"/>
      <c r="AG1052" s="203"/>
      <c r="AH1052" s="203"/>
      <c r="AI1052" s="203"/>
      <c r="AJ1052" s="203"/>
      <c r="AK1052" s="203"/>
      <c r="AL1052" s="203"/>
      <c r="AM1052" s="203"/>
      <c r="AN1052" s="203"/>
      <c r="AO1052" s="203"/>
      <c r="AP1052" s="203"/>
      <c r="AQ1052" s="203"/>
      <c r="AR1052" s="203"/>
      <c r="AS1052" s="203"/>
      <c r="AT1052" s="203"/>
      <c r="AU1052" s="203"/>
      <c r="AV1052" s="203"/>
      <c r="AW1052" s="203"/>
      <c r="AX1052" s="203"/>
      <c r="AY1052" s="203"/>
      <c r="AZ1052" s="203"/>
      <c r="BA1052" s="203"/>
      <c r="BB1052" s="204"/>
      <c r="BC1052" s="204"/>
      <c r="BD1052" s="204"/>
      <c r="BE1052" s="204"/>
      <c r="BF1052" s="204"/>
      <c r="BG1052" s="204"/>
      <c r="BH1052" s="204"/>
      <c r="BI1052" s="204"/>
      <c r="BJ1052" s="204"/>
      <c r="BK1052" s="204"/>
      <c r="BL1052" s="204"/>
      <c r="BM1052" s="204"/>
      <c r="BN1052" s="204"/>
      <c r="BO1052" s="204"/>
      <c r="BP1052" s="204"/>
      <c r="BQ1052" s="204"/>
      <c r="BR1052" s="204"/>
      <c r="BS1052" s="204"/>
      <c r="BT1052" s="204"/>
      <c r="BU1052" s="204"/>
      <c r="BV1052" s="205"/>
      <c r="BW1052" s="205"/>
      <c r="BX1052" s="205"/>
      <c r="BY1052" s="204"/>
      <c r="BZ1052" s="204"/>
      <c r="CA1052" s="204"/>
      <c r="CB1052" s="205"/>
      <c r="CC1052" s="204"/>
      <c r="CD1052" s="205"/>
      <c r="CE1052" s="204"/>
      <c r="CF1052" s="204"/>
      <c r="CG1052" s="204"/>
      <c r="CH1052" s="206"/>
      <c r="CI1052" s="204"/>
      <c r="CJ1052" s="204"/>
      <c r="CK1052" s="204"/>
      <c r="CL1052" s="204"/>
      <c r="CM1052" s="204"/>
      <c r="CN1052" s="206"/>
      <c r="CO1052" s="204"/>
      <c r="CP1052" s="204"/>
      <c r="CQ1052" s="204"/>
      <c r="CR1052" s="207"/>
      <c r="CS1052" s="207"/>
      <c r="CT1052" s="208"/>
      <c r="CU1052" s="209"/>
      <c r="CV1052" s="208"/>
      <c r="CW1052" s="207"/>
      <c r="CX1052" s="207"/>
      <c r="CY1052" s="207"/>
    </row>
    <row r="1053" spans="3:103">
      <c r="Z1053" s="198"/>
      <c r="AA1053" s="198"/>
      <c r="AB1053" s="199"/>
      <c r="AC1053" s="199"/>
      <c r="AD1053" s="199"/>
      <c r="AE1053" s="202"/>
      <c r="AF1053" s="202"/>
      <c r="AG1053" s="202"/>
      <c r="AH1053" s="203"/>
      <c r="AI1053" s="203"/>
      <c r="AJ1053" s="203"/>
      <c r="AK1053" s="203"/>
      <c r="AL1053" s="203"/>
      <c r="AM1053" s="203"/>
      <c r="AN1053" s="203"/>
      <c r="AO1053" s="203"/>
      <c r="AP1053" s="203"/>
      <c r="AQ1053" s="203"/>
      <c r="AR1053" s="203"/>
      <c r="AS1053" s="203"/>
      <c r="AT1053" s="203"/>
      <c r="AU1053" s="203"/>
      <c r="AV1053" s="203"/>
      <c r="AW1053" s="203"/>
      <c r="AX1053" s="203"/>
      <c r="AY1053" s="203"/>
      <c r="AZ1053" s="203"/>
      <c r="BA1053" s="203"/>
      <c r="BB1053" s="203"/>
      <c r="BC1053" s="204"/>
      <c r="BD1053" s="204"/>
      <c r="BE1053" s="204"/>
      <c r="BF1053" s="204"/>
      <c r="BG1053" s="204"/>
      <c r="BH1053" s="204"/>
      <c r="BI1053" s="204"/>
      <c r="BJ1053" s="204"/>
      <c r="BK1053" s="204"/>
      <c r="BL1053" s="204"/>
      <c r="BM1053" s="204"/>
      <c r="BN1053" s="204"/>
      <c r="BO1053" s="204"/>
      <c r="BP1053" s="204"/>
      <c r="BQ1053" s="204"/>
      <c r="BR1053" s="204"/>
      <c r="BS1053" s="204"/>
      <c r="BT1053" s="204"/>
      <c r="BU1053" s="204"/>
      <c r="BV1053" s="205"/>
      <c r="BW1053" s="205"/>
      <c r="BX1053" s="205"/>
      <c r="BY1053" s="204"/>
      <c r="BZ1053" s="204"/>
      <c r="CA1053" s="204"/>
      <c r="CB1053" s="205"/>
      <c r="CC1053" s="204"/>
      <c r="CD1053" s="205"/>
      <c r="CE1053" s="204"/>
      <c r="CF1053" s="204"/>
      <c r="CG1053" s="204"/>
      <c r="CH1053" s="206"/>
      <c r="CI1053" s="204"/>
      <c r="CJ1053" s="204"/>
      <c r="CK1053" s="204"/>
      <c r="CL1053" s="204"/>
      <c r="CM1053" s="204"/>
      <c r="CN1053" s="206"/>
      <c r="CO1053" s="204"/>
      <c r="CP1053" s="204"/>
      <c r="CQ1053" s="204"/>
      <c r="CR1053" s="204"/>
      <c r="CS1053" s="207"/>
      <c r="CT1053" s="208"/>
      <c r="CU1053" s="209"/>
      <c r="CV1053" s="208"/>
      <c r="CW1053" s="207"/>
      <c r="CX1053" s="207"/>
      <c r="CY1053" s="207"/>
    </row>
    <row r="1054" spans="3:103">
      <c r="C1054" s="192"/>
      <c r="D1054" s="192"/>
      <c r="E1054" s="192"/>
      <c r="F1054" s="192"/>
      <c r="G1054" s="193"/>
      <c r="H1054" s="192"/>
      <c r="I1054" s="192"/>
      <c r="J1054" s="194"/>
      <c r="K1054" s="195"/>
      <c r="L1054" s="195"/>
      <c r="M1054" s="196"/>
      <c r="N1054" s="197"/>
      <c r="O1054" s="196"/>
      <c r="P1054" s="198"/>
      <c r="Q1054" s="198"/>
      <c r="R1054" s="199"/>
      <c r="S1054" s="199"/>
      <c r="T1054" s="198"/>
      <c r="U1054" s="199"/>
      <c r="V1054" s="199"/>
      <c r="W1054" s="199"/>
      <c r="X1054" s="198"/>
      <c r="Y1054" s="200"/>
    </row>
    <row r="1055" spans="3:103">
      <c r="D1055" s="192"/>
      <c r="E1055" s="192"/>
      <c r="F1055" s="192"/>
      <c r="H1055" s="192"/>
      <c r="I1055" s="192"/>
      <c r="J1055" s="194"/>
      <c r="K1055" s="192"/>
      <c r="L1055" s="195"/>
      <c r="M1055" s="195"/>
      <c r="N1055" s="197"/>
      <c r="O1055" s="196"/>
      <c r="P1055" s="196"/>
      <c r="Q1055" s="198"/>
      <c r="R1055" s="199"/>
      <c r="S1055" s="199"/>
      <c r="T1055" s="198"/>
      <c r="U1055" s="199"/>
      <c r="V1055" s="199"/>
      <c r="W1055" s="199"/>
      <c r="X1055" s="198"/>
      <c r="Y1055" s="200"/>
      <c r="Z1055" s="198"/>
      <c r="AA1055" s="198"/>
      <c r="AB1055" s="199"/>
      <c r="AC1055" s="199"/>
      <c r="AD1055" s="201"/>
      <c r="AE1055" s="202"/>
      <c r="AF1055" s="202"/>
      <c r="AG1055" s="203"/>
      <c r="AH1055" s="203"/>
      <c r="AI1055" s="203"/>
      <c r="AJ1055" s="203"/>
      <c r="AK1055" s="203"/>
      <c r="AL1055" s="203"/>
      <c r="AM1055" s="203"/>
      <c r="AN1055" s="203"/>
      <c r="AO1055" s="203"/>
      <c r="AP1055" s="203"/>
      <c r="AQ1055" s="203"/>
      <c r="AR1055" s="203"/>
      <c r="AS1055" s="203"/>
      <c r="AT1055" s="203"/>
      <c r="AU1055" s="203"/>
      <c r="AV1055" s="203"/>
      <c r="AW1055" s="203"/>
      <c r="AX1055" s="203"/>
      <c r="AY1055" s="203"/>
      <c r="AZ1055" s="203"/>
      <c r="BA1055" s="203"/>
      <c r="BB1055" s="204"/>
      <c r="BC1055" s="204"/>
      <c r="BD1055" s="204"/>
      <c r="BE1055" s="204"/>
      <c r="BF1055" s="204"/>
      <c r="BG1055" s="204"/>
      <c r="BH1055" s="204"/>
      <c r="BI1055" s="204"/>
      <c r="BJ1055" s="204"/>
      <c r="BK1055" s="204"/>
      <c r="BL1055" s="204"/>
      <c r="BM1055" s="204"/>
      <c r="BN1055" s="204"/>
      <c r="BO1055" s="204"/>
      <c r="BP1055" s="204"/>
      <c r="BQ1055" s="204"/>
      <c r="BR1055" s="204"/>
      <c r="BS1055" s="204"/>
      <c r="BT1055" s="204"/>
      <c r="BU1055" s="204"/>
      <c r="BV1055" s="205"/>
      <c r="BW1055" s="205"/>
      <c r="BX1055" s="205"/>
      <c r="BY1055" s="204"/>
      <c r="BZ1055" s="204"/>
      <c r="CA1055" s="204"/>
      <c r="CB1055" s="205"/>
      <c r="CC1055" s="204"/>
      <c r="CD1055" s="205"/>
      <c r="CE1055" s="204"/>
      <c r="CF1055" s="204"/>
      <c r="CG1055" s="204"/>
      <c r="CH1055" s="206"/>
      <c r="CI1055" s="204"/>
      <c r="CJ1055" s="204"/>
      <c r="CK1055" s="204"/>
      <c r="CL1055" s="204"/>
      <c r="CM1055" s="204"/>
      <c r="CN1055" s="206"/>
      <c r="CO1055" s="204"/>
      <c r="CP1055" s="204"/>
      <c r="CQ1055" s="204"/>
      <c r="CR1055" s="207"/>
      <c r="CS1055" s="207"/>
      <c r="CT1055" s="208"/>
      <c r="CU1055" s="209"/>
      <c r="CV1055" s="208"/>
      <c r="CW1055" s="207"/>
      <c r="CX1055" s="207"/>
      <c r="CY1055" s="207"/>
    </row>
    <row r="1056" spans="3:103">
      <c r="Z1056" s="198"/>
      <c r="AA1056" s="198"/>
      <c r="AB1056" s="199"/>
      <c r="AC1056" s="199"/>
      <c r="AD1056" s="199"/>
      <c r="AE1056" s="202"/>
      <c r="AF1056" s="202"/>
      <c r="AG1056" s="202"/>
      <c r="AH1056" s="203"/>
      <c r="AI1056" s="203"/>
      <c r="AJ1056" s="203"/>
      <c r="AK1056" s="203"/>
      <c r="AL1056" s="203"/>
      <c r="AM1056" s="203"/>
      <c r="AN1056" s="203"/>
      <c r="AO1056" s="203"/>
      <c r="AP1056" s="203"/>
      <c r="AQ1056" s="203"/>
      <c r="AR1056" s="203"/>
      <c r="AS1056" s="203"/>
      <c r="AT1056" s="203"/>
      <c r="AU1056" s="203"/>
      <c r="AV1056" s="203"/>
      <c r="AW1056" s="203"/>
      <c r="AX1056" s="203"/>
      <c r="AY1056" s="203"/>
      <c r="AZ1056" s="203"/>
      <c r="BA1056" s="203"/>
      <c r="BB1056" s="203"/>
      <c r="BC1056" s="204"/>
      <c r="BD1056" s="204"/>
      <c r="BE1056" s="204"/>
      <c r="BF1056" s="204"/>
      <c r="BG1056" s="204"/>
      <c r="BH1056" s="204"/>
      <c r="BI1056" s="204"/>
      <c r="BJ1056" s="204"/>
      <c r="BK1056" s="204"/>
      <c r="BL1056" s="204"/>
      <c r="BM1056" s="204"/>
      <c r="BN1056" s="204"/>
      <c r="BO1056" s="204"/>
      <c r="BP1056" s="204"/>
      <c r="BQ1056" s="204"/>
      <c r="BR1056" s="204"/>
      <c r="BS1056" s="204"/>
      <c r="BT1056" s="204"/>
      <c r="BU1056" s="204"/>
      <c r="BV1056" s="205"/>
      <c r="BW1056" s="205"/>
      <c r="BX1056" s="205"/>
      <c r="BY1056" s="204"/>
      <c r="BZ1056" s="204"/>
      <c r="CA1056" s="204"/>
      <c r="CB1056" s="205"/>
      <c r="CC1056" s="204"/>
      <c r="CD1056" s="205"/>
      <c r="CE1056" s="204"/>
      <c r="CF1056" s="204"/>
      <c r="CG1056" s="204"/>
      <c r="CH1056" s="206"/>
      <c r="CI1056" s="204"/>
      <c r="CJ1056" s="204"/>
      <c r="CK1056" s="204"/>
      <c r="CL1056" s="204"/>
      <c r="CM1056" s="204"/>
      <c r="CN1056" s="206"/>
      <c r="CO1056" s="204"/>
      <c r="CP1056" s="204"/>
      <c r="CQ1056" s="204"/>
      <c r="CR1056" s="204"/>
      <c r="CS1056" s="207"/>
      <c r="CT1056" s="208"/>
      <c r="CU1056" s="209"/>
      <c r="CV1056" s="208"/>
      <c r="CW1056" s="207"/>
      <c r="CX1056" s="207"/>
      <c r="CY1056" s="207"/>
    </row>
    <row r="1060" spans="3:103">
      <c r="C1060" s="192"/>
      <c r="D1060" s="192"/>
      <c r="E1060" s="192"/>
      <c r="F1060" s="192"/>
      <c r="G1060" s="193"/>
      <c r="H1060" s="192"/>
      <c r="I1060" s="192"/>
      <c r="J1060" s="194"/>
      <c r="K1060" s="195"/>
      <c r="L1060" s="195"/>
      <c r="M1060" s="196"/>
      <c r="N1060" s="197"/>
      <c r="O1060" s="196"/>
      <c r="P1060" s="198"/>
      <c r="Q1060" s="198"/>
      <c r="R1060" s="199"/>
      <c r="S1060" s="199"/>
      <c r="T1060" s="198"/>
      <c r="U1060" s="199"/>
      <c r="V1060" s="199"/>
      <c r="W1060" s="199"/>
      <c r="X1060" s="198"/>
      <c r="Y1060" s="200"/>
    </row>
    <row r="1061" spans="3:103">
      <c r="D1061" s="192"/>
      <c r="E1061" s="192"/>
      <c r="F1061" s="192"/>
      <c r="H1061" s="192"/>
      <c r="I1061" s="192"/>
      <c r="J1061" s="194"/>
      <c r="K1061" s="192"/>
      <c r="L1061" s="195"/>
      <c r="M1061" s="195"/>
      <c r="N1061" s="197"/>
      <c r="O1061" s="196"/>
      <c r="P1061" s="196"/>
      <c r="Q1061" s="198"/>
      <c r="R1061" s="199"/>
      <c r="S1061" s="199"/>
      <c r="T1061" s="198"/>
      <c r="U1061" s="199"/>
      <c r="V1061" s="199"/>
      <c r="W1061" s="199"/>
      <c r="X1061" s="198"/>
      <c r="Y1061" s="200"/>
      <c r="Z1061" s="198"/>
      <c r="AA1061" s="198"/>
      <c r="AB1061" s="199"/>
      <c r="AC1061" s="199"/>
      <c r="AD1061" s="201"/>
      <c r="AE1061" s="202"/>
      <c r="AF1061" s="202"/>
      <c r="AG1061" s="203"/>
      <c r="AH1061" s="203"/>
      <c r="AI1061" s="203"/>
      <c r="AJ1061" s="203"/>
      <c r="AK1061" s="203"/>
      <c r="AL1061" s="203"/>
      <c r="AM1061" s="203"/>
      <c r="AN1061" s="203"/>
      <c r="AO1061" s="203"/>
      <c r="AP1061" s="203"/>
      <c r="AQ1061" s="203"/>
      <c r="AR1061" s="203"/>
      <c r="AS1061" s="203"/>
      <c r="AT1061" s="203"/>
      <c r="AU1061" s="203"/>
      <c r="AV1061" s="203"/>
      <c r="AW1061" s="203"/>
      <c r="AX1061" s="203"/>
      <c r="AY1061" s="203"/>
      <c r="AZ1061" s="203"/>
      <c r="BA1061" s="203"/>
      <c r="BB1061" s="204"/>
      <c r="BC1061" s="204"/>
      <c r="BD1061" s="204"/>
      <c r="BE1061" s="204"/>
      <c r="BF1061" s="204"/>
      <c r="BG1061" s="204"/>
      <c r="BH1061" s="204"/>
      <c r="BI1061" s="204"/>
      <c r="BJ1061" s="204"/>
      <c r="BK1061" s="204"/>
      <c r="BL1061" s="204"/>
      <c r="BM1061" s="204"/>
      <c r="BN1061" s="204"/>
      <c r="BO1061" s="204"/>
      <c r="BP1061" s="204"/>
      <c r="BQ1061" s="204"/>
      <c r="BR1061" s="204"/>
      <c r="BS1061" s="204"/>
      <c r="BT1061" s="204"/>
      <c r="BU1061" s="204"/>
      <c r="BV1061" s="205"/>
      <c r="BW1061" s="205"/>
      <c r="BX1061" s="205"/>
      <c r="BY1061" s="204"/>
      <c r="BZ1061" s="204"/>
      <c r="CA1061" s="204"/>
      <c r="CB1061" s="205"/>
      <c r="CC1061" s="204"/>
      <c r="CD1061" s="205"/>
      <c r="CE1061" s="204"/>
      <c r="CF1061" s="204"/>
      <c r="CG1061" s="204"/>
      <c r="CH1061" s="206"/>
      <c r="CI1061" s="204"/>
      <c r="CJ1061" s="204"/>
      <c r="CK1061" s="204"/>
      <c r="CL1061" s="204"/>
      <c r="CM1061" s="204"/>
      <c r="CN1061" s="206"/>
      <c r="CO1061" s="204"/>
      <c r="CP1061" s="204"/>
      <c r="CQ1061" s="204"/>
      <c r="CR1061" s="207"/>
      <c r="CS1061" s="207"/>
      <c r="CT1061" s="208"/>
      <c r="CU1061" s="209"/>
      <c r="CV1061" s="208"/>
      <c r="CW1061" s="207"/>
      <c r="CX1061" s="207"/>
      <c r="CY1061" s="207"/>
    </row>
    <row r="1062" spans="3:103">
      <c r="Z1062" s="198"/>
      <c r="AA1062" s="198"/>
      <c r="AB1062" s="199"/>
      <c r="AC1062" s="199"/>
      <c r="AD1062" s="199"/>
      <c r="AE1062" s="202"/>
      <c r="AF1062" s="202"/>
      <c r="AG1062" s="202"/>
      <c r="AH1062" s="203"/>
      <c r="AI1062" s="203"/>
      <c r="AJ1062" s="203"/>
      <c r="AK1062" s="203"/>
      <c r="AL1062" s="203"/>
      <c r="AM1062" s="203"/>
      <c r="AN1062" s="203"/>
      <c r="AO1062" s="203"/>
      <c r="AP1062" s="203"/>
      <c r="AQ1062" s="203"/>
      <c r="AR1062" s="203"/>
      <c r="AS1062" s="203"/>
      <c r="AT1062" s="203"/>
      <c r="AU1062" s="203"/>
      <c r="AV1062" s="203"/>
      <c r="AW1062" s="203"/>
      <c r="AX1062" s="203"/>
      <c r="AY1062" s="203"/>
      <c r="AZ1062" s="203"/>
      <c r="BA1062" s="203"/>
      <c r="BB1062" s="203"/>
      <c r="BC1062" s="204"/>
      <c r="BD1062" s="204"/>
      <c r="BE1062" s="204"/>
      <c r="BF1062" s="204"/>
      <c r="BG1062" s="204"/>
      <c r="BH1062" s="204"/>
      <c r="BI1062" s="204"/>
      <c r="BJ1062" s="204"/>
      <c r="BK1062" s="204"/>
      <c r="BL1062" s="204"/>
      <c r="BM1062" s="204"/>
      <c r="BN1062" s="204"/>
      <c r="BO1062" s="204"/>
      <c r="BP1062" s="204"/>
      <c r="BQ1062" s="204"/>
      <c r="BR1062" s="204"/>
      <c r="BS1062" s="204"/>
      <c r="BT1062" s="204"/>
      <c r="BU1062" s="204"/>
      <c r="BV1062" s="205"/>
      <c r="BW1062" s="205"/>
      <c r="BX1062" s="205"/>
      <c r="BY1062" s="204"/>
      <c r="BZ1062" s="204"/>
      <c r="CA1062" s="204"/>
      <c r="CB1062" s="205"/>
      <c r="CC1062" s="204"/>
      <c r="CD1062" s="205"/>
      <c r="CE1062" s="204"/>
      <c r="CF1062" s="204"/>
      <c r="CG1062" s="204"/>
      <c r="CH1062" s="206"/>
      <c r="CI1062" s="204"/>
      <c r="CJ1062" s="204"/>
      <c r="CK1062" s="204"/>
      <c r="CL1062" s="204"/>
      <c r="CM1062" s="204"/>
      <c r="CN1062" s="206"/>
      <c r="CO1062" s="204"/>
      <c r="CP1062" s="204"/>
      <c r="CQ1062" s="204"/>
      <c r="CR1062" s="204"/>
      <c r="CS1062" s="207"/>
      <c r="CT1062" s="208"/>
      <c r="CU1062" s="209"/>
      <c r="CV1062" s="208"/>
      <c r="CW1062" s="207"/>
      <c r="CX1062" s="207"/>
      <c r="CY1062" s="207"/>
    </row>
    <row r="1063" spans="3:103">
      <c r="C1063" s="192"/>
      <c r="D1063" s="192"/>
      <c r="E1063" s="192"/>
      <c r="F1063" s="192"/>
      <c r="G1063" s="193"/>
      <c r="H1063" s="192"/>
      <c r="I1063" s="192"/>
      <c r="J1063" s="194"/>
      <c r="K1063" s="195"/>
      <c r="L1063" s="195"/>
      <c r="M1063" s="196"/>
      <c r="N1063" s="197"/>
      <c r="O1063" s="196"/>
      <c r="P1063" s="198"/>
      <c r="Q1063" s="198"/>
      <c r="R1063" s="199"/>
      <c r="S1063" s="199"/>
      <c r="T1063" s="198"/>
      <c r="U1063" s="199"/>
      <c r="V1063" s="199"/>
      <c r="W1063" s="199"/>
      <c r="X1063" s="198"/>
      <c r="Y1063" s="200"/>
    </row>
    <row r="1064" spans="3:103">
      <c r="D1064" s="192"/>
      <c r="E1064" s="192"/>
      <c r="F1064" s="192"/>
      <c r="H1064" s="192"/>
      <c r="I1064" s="192"/>
      <c r="J1064" s="194"/>
      <c r="K1064" s="192"/>
      <c r="L1064" s="195"/>
      <c r="M1064" s="195"/>
      <c r="N1064" s="197"/>
      <c r="O1064" s="196"/>
      <c r="P1064" s="196"/>
      <c r="Q1064" s="198"/>
      <c r="R1064" s="199"/>
      <c r="S1064" s="199"/>
      <c r="T1064" s="198"/>
      <c r="U1064" s="199"/>
      <c r="V1064" s="199"/>
      <c r="W1064" s="199"/>
      <c r="X1064" s="198"/>
      <c r="Y1064" s="200"/>
      <c r="Z1064" s="198"/>
      <c r="AA1064" s="198"/>
      <c r="AB1064" s="199"/>
      <c r="AC1064" s="199"/>
      <c r="AD1064" s="201"/>
      <c r="AE1064" s="202"/>
      <c r="AF1064" s="202"/>
      <c r="AG1064" s="203"/>
      <c r="AH1064" s="203"/>
      <c r="AI1064" s="203"/>
      <c r="AJ1064" s="203"/>
      <c r="AK1064" s="203"/>
      <c r="AL1064" s="203"/>
      <c r="AM1064" s="203"/>
      <c r="AN1064" s="203"/>
      <c r="AO1064" s="203"/>
      <c r="AP1064" s="203"/>
      <c r="AQ1064" s="203"/>
      <c r="AR1064" s="203"/>
      <c r="AS1064" s="203"/>
      <c r="AT1064" s="203"/>
      <c r="AU1064" s="203"/>
      <c r="AV1064" s="203"/>
      <c r="AW1064" s="203"/>
      <c r="AX1064" s="203"/>
      <c r="AY1064" s="203"/>
      <c r="AZ1064" s="203"/>
      <c r="BA1064" s="203"/>
      <c r="BB1064" s="204"/>
      <c r="BC1064" s="204"/>
      <c r="BD1064" s="204"/>
      <c r="BE1064" s="204"/>
      <c r="BF1064" s="204"/>
      <c r="BG1064" s="204"/>
      <c r="BH1064" s="204"/>
      <c r="BI1064" s="204"/>
      <c r="BJ1064" s="204"/>
      <c r="BK1064" s="204"/>
      <c r="BL1064" s="204"/>
      <c r="BM1064" s="204"/>
      <c r="BN1064" s="204"/>
      <c r="BO1064" s="204"/>
      <c r="BP1064" s="204"/>
      <c r="BQ1064" s="204"/>
      <c r="BR1064" s="204"/>
      <c r="BS1064" s="204"/>
      <c r="BT1064" s="204"/>
      <c r="BU1064" s="204"/>
      <c r="BV1064" s="205"/>
      <c r="BW1064" s="205"/>
      <c r="BX1064" s="205"/>
      <c r="BY1064" s="204"/>
      <c r="BZ1064" s="204"/>
      <c r="CA1064" s="204"/>
      <c r="CB1064" s="205"/>
      <c r="CC1064" s="204"/>
      <c r="CD1064" s="205"/>
      <c r="CE1064" s="204"/>
      <c r="CF1064" s="204"/>
      <c r="CG1064" s="204"/>
      <c r="CH1064" s="206"/>
      <c r="CI1064" s="204"/>
      <c r="CJ1064" s="204"/>
      <c r="CK1064" s="204"/>
      <c r="CL1064" s="204"/>
      <c r="CM1064" s="204"/>
      <c r="CN1064" s="206"/>
      <c r="CO1064" s="204"/>
      <c r="CP1064" s="204"/>
      <c r="CQ1064" s="204"/>
      <c r="CR1064" s="207"/>
      <c r="CS1064" s="207"/>
      <c r="CT1064" s="208"/>
      <c r="CU1064" s="209"/>
      <c r="CV1064" s="208"/>
      <c r="CW1064" s="207"/>
      <c r="CX1064" s="207"/>
      <c r="CY1064" s="207"/>
    </row>
    <row r="1065" spans="3:103">
      <c r="Z1065" s="198"/>
      <c r="AA1065" s="198"/>
      <c r="AB1065" s="199"/>
      <c r="AC1065" s="199"/>
      <c r="AD1065" s="199"/>
      <c r="AE1065" s="202"/>
      <c r="AF1065" s="202"/>
      <c r="AG1065" s="202"/>
      <c r="AH1065" s="203"/>
      <c r="AI1065" s="203"/>
      <c r="AJ1065" s="203"/>
      <c r="AK1065" s="203"/>
      <c r="AL1065" s="203"/>
      <c r="AM1065" s="203"/>
      <c r="AN1065" s="203"/>
      <c r="AO1065" s="203"/>
      <c r="AP1065" s="203"/>
      <c r="AQ1065" s="203"/>
      <c r="AR1065" s="203"/>
      <c r="AS1065" s="203"/>
      <c r="AT1065" s="203"/>
      <c r="AU1065" s="203"/>
      <c r="AV1065" s="203"/>
      <c r="AW1065" s="203"/>
      <c r="AX1065" s="203"/>
      <c r="AY1065" s="203"/>
      <c r="AZ1065" s="203"/>
      <c r="BA1065" s="203"/>
      <c r="BB1065" s="203"/>
      <c r="BC1065" s="204"/>
      <c r="BD1065" s="204"/>
      <c r="BE1065" s="204"/>
      <c r="BF1065" s="204"/>
      <c r="BG1065" s="204"/>
      <c r="BH1065" s="204"/>
      <c r="BI1065" s="204"/>
      <c r="BJ1065" s="204"/>
      <c r="BK1065" s="204"/>
      <c r="BL1065" s="204"/>
      <c r="BM1065" s="204"/>
      <c r="BN1065" s="204"/>
      <c r="BO1065" s="204"/>
      <c r="BP1065" s="204"/>
      <c r="BQ1065" s="204"/>
      <c r="BR1065" s="204"/>
      <c r="BS1065" s="204"/>
      <c r="BT1065" s="204"/>
      <c r="BU1065" s="204"/>
      <c r="BV1065" s="205"/>
      <c r="BW1065" s="205"/>
      <c r="BX1065" s="205"/>
      <c r="BY1065" s="204"/>
      <c r="BZ1065" s="204"/>
      <c r="CA1065" s="204"/>
      <c r="CB1065" s="205"/>
      <c r="CC1065" s="204"/>
      <c r="CD1065" s="205"/>
      <c r="CE1065" s="204"/>
      <c r="CF1065" s="204"/>
      <c r="CG1065" s="204"/>
      <c r="CH1065" s="206"/>
      <c r="CI1065" s="204"/>
      <c r="CJ1065" s="204"/>
      <c r="CK1065" s="204"/>
      <c r="CL1065" s="204"/>
      <c r="CM1065" s="204"/>
      <c r="CN1065" s="206"/>
      <c r="CO1065" s="204"/>
      <c r="CP1065" s="204"/>
      <c r="CQ1065" s="204"/>
      <c r="CR1065" s="204"/>
      <c r="CS1065" s="207"/>
      <c r="CT1065" s="208"/>
      <c r="CU1065" s="209"/>
      <c r="CV1065" s="208"/>
      <c r="CW1065" s="207"/>
      <c r="CX1065" s="207"/>
      <c r="CY1065" s="207"/>
    </row>
    <row r="1069" spans="3:103">
      <c r="C1069" s="192"/>
      <c r="D1069" s="192"/>
      <c r="E1069" s="192"/>
      <c r="F1069" s="192"/>
      <c r="G1069" s="193"/>
      <c r="H1069" s="192"/>
      <c r="I1069" s="192"/>
      <c r="J1069" s="194"/>
      <c r="K1069" s="195"/>
      <c r="L1069" s="195"/>
      <c r="M1069" s="196"/>
      <c r="N1069" s="197"/>
      <c r="O1069" s="196"/>
      <c r="P1069" s="198"/>
      <c r="Q1069" s="198"/>
      <c r="R1069" s="199"/>
      <c r="S1069" s="199"/>
      <c r="T1069" s="198"/>
      <c r="U1069" s="199"/>
      <c r="V1069" s="199"/>
      <c r="W1069" s="199"/>
      <c r="X1069" s="198"/>
      <c r="Y1069" s="200"/>
    </row>
    <row r="1070" spans="3:103">
      <c r="D1070" s="192"/>
      <c r="E1070" s="192"/>
      <c r="F1070" s="192"/>
      <c r="H1070" s="192"/>
      <c r="I1070" s="192"/>
      <c r="J1070" s="194"/>
      <c r="K1070" s="192"/>
      <c r="L1070" s="195"/>
      <c r="M1070" s="195"/>
      <c r="N1070" s="197"/>
      <c r="O1070" s="196"/>
      <c r="P1070" s="196"/>
      <c r="Q1070" s="198"/>
      <c r="R1070" s="199"/>
      <c r="S1070" s="199"/>
      <c r="T1070" s="198"/>
      <c r="U1070" s="199"/>
      <c r="V1070" s="199"/>
      <c r="W1070" s="199"/>
      <c r="X1070" s="198"/>
      <c r="Y1070" s="200"/>
      <c r="Z1070" s="198"/>
      <c r="AA1070" s="198"/>
      <c r="AB1070" s="199"/>
      <c r="AC1070" s="199"/>
      <c r="AD1070" s="201"/>
      <c r="AE1070" s="202"/>
      <c r="AF1070" s="202"/>
      <c r="AG1070" s="203"/>
      <c r="AH1070" s="203"/>
      <c r="AI1070" s="203"/>
      <c r="AJ1070" s="203"/>
      <c r="AK1070" s="203"/>
      <c r="AL1070" s="203"/>
      <c r="AM1070" s="203"/>
      <c r="AN1070" s="203"/>
      <c r="AO1070" s="203"/>
      <c r="AP1070" s="203"/>
      <c r="AQ1070" s="203"/>
      <c r="AR1070" s="203"/>
      <c r="AS1070" s="203"/>
      <c r="AT1070" s="203"/>
      <c r="AU1070" s="203"/>
      <c r="AV1070" s="203"/>
      <c r="AW1070" s="203"/>
      <c r="AX1070" s="203"/>
      <c r="AY1070" s="203"/>
      <c r="AZ1070" s="203"/>
      <c r="BA1070" s="203"/>
      <c r="BB1070" s="204"/>
      <c r="BC1070" s="204"/>
      <c r="BD1070" s="204"/>
      <c r="BE1070" s="204"/>
      <c r="BF1070" s="204"/>
      <c r="BG1070" s="204"/>
      <c r="BH1070" s="204"/>
      <c r="BI1070" s="204"/>
      <c r="BJ1070" s="204"/>
      <c r="BK1070" s="204"/>
      <c r="BL1070" s="204"/>
      <c r="BM1070" s="204"/>
      <c r="BN1070" s="204"/>
      <c r="BO1070" s="204"/>
      <c r="BP1070" s="204"/>
      <c r="BQ1070" s="204"/>
      <c r="BR1070" s="204"/>
      <c r="BS1070" s="204"/>
      <c r="BT1070" s="204"/>
      <c r="BU1070" s="204"/>
      <c r="BV1070" s="205"/>
      <c r="BW1070" s="205"/>
      <c r="BX1070" s="205"/>
      <c r="BY1070" s="204"/>
      <c r="BZ1070" s="204"/>
      <c r="CA1070" s="204"/>
      <c r="CB1070" s="205"/>
      <c r="CC1070" s="204"/>
      <c r="CD1070" s="205"/>
      <c r="CE1070" s="204"/>
      <c r="CF1070" s="204"/>
      <c r="CG1070" s="204"/>
      <c r="CH1070" s="206"/>
      <c r="CI1070" s="204"/>
      <c r="CJ1070" s="204"/>
      <c r="CK1070" s="204"/>
      <c r="CL1070" s="204"/>
      <c r="CM1070" s="204"/>
      <c r="CN1070" s="206"/>
      <c r="CO1070" s="204"/>
      <c r="CP1070" s="204"/>
      <c r="CQ1070" s="204"/>
      <c r="CR1070" s="207"/>
      <c r="CS1070" s="207"/>
      <c r="CT1070" s="208"/>
      <c r="CU1070" s="209"/>
      <c r="CV1070" s="208"/>
      <c r="CW1070" s="207"/>
      <c r="CX1070" s="207"/>
      <c r="CY1070" s="207"/>
    </row>
    <row r="1071" spans="3:103">
      <c r="Z1071" s="198"/>
      <c r="AA1071" s="198"/>
      <c r="AB1071" s="199"/>
      <c r="AC1071" s="199"/>
      <c r="AD1071" s="199"/>
      <c r="AE1071" s="202"/>
      <c r="AF1071" s="202"/>
      <c r="AG1071" s="202"/>
      <c r="AH1071" s="203"/>
      <c r="AI1071" s="203"/>
      <c r="AJ1071" s="203"/>
      <c r="AK1071" s="203"/>
      <c r="AL1071" s="203"/>
      <c r="AM1071" s="203"/>
      <c r="AN1071" s="203"/>
      <c r="AO1071" s="203"/>
      <c r="AP1071" s="203"/>
      <c r="AQ1071" s="203"/>
      <c r="AR1071" s="203"/>
      <c r="AS1071" s="203"/>
      <c r="AT1071" s="203"/>
      <c r="AU1071" s="203"/>
      <c r="AV1071" s="203"/>
      <c r="AW1071" s="203"/>
      <c r="AX1071" s="203"/>
      <c r="AY1071" s="203"/>
      <c r="AZ1071" s="203"/>
      <c r="BA1071" s="203"/>
      <c r="BB1071" s="203"/>
      <c r="BC1071" s="204"/>
      <c r="BD1071" s="204"/>
      <c r="BE1071" s="204"/>
      <c r="BF1071" s="204"/>
      <c r="BG1071" s="204"/>
      <c r="BH1071" s="204"/>
      <c r="BI1071" s="204"/>
      <c r="BJ1071" s="204"/>
      <c r="BK1071" s="204"/>
      <c r="BL1071" s="204"/>
      <c r="BM1071" s="204"/>
      <c r="BN1071" s="204"/>
      <c r="BO1071" s="204"/>
      <c r="BP1071" s="204"/>
      <c r="BQ1071" s="204"/>
      <c r="BR1071" s="204"/>
      <c r="BS1071" s="204"/>
      <c r="BT1071" s="204"/>
      <c r="BU1071" s="204"/>
      <c r="BV1071" s="205"/>
      <c r="BW1071" s="205"/>
      <c r="BX1071" s="205"/>
      <c r="BY1071" s="204"/>
      <c r="BZ1071" s="204"/>
      <c r="CA1071" s="204"/>
      <c r="CB1071" s="205"/>
      <c r="CC1071" s="204"/>
      <c r="CD1071" s="205"/>
      <c r="CE1071" s="204"/>
      <c r="CF1071" s="204"/>
      <c r="CG1071" s="204"/>
      <c r="CH1071" s="206"/>
      <c r="CI1071" s="204"/>
      <c r="CJ1071" s="204"/>
      <c r="CK1071" s="204"/>
      <c r="CL1071" s="204"/>
      <c r="CM1071" s="204"/>
      <c r="CN1071" s="206"/>
      <c r="CO1071" s="204"/>
      <c r="CP1071" s="204"/>
      <c r="CQ1071" s="204"/>
      <c r="CR1071" s="204"/>
      <c r="CS1071" s="207"/>
      <c r="CT1071" s="208"/>
      <c r="CU1071" s="209"/>
      <c r="CV1071" s="208"/>
      <c r="CW1071" s="207"/>
      <c r="CX1071" s="207"/>
      <c r="CY1071" s="207"/>
    </row>
    <row r="1072" spans="3:103">
      <c r="C1072" s="192"/>
      <c r="D1072" s="192"/>
      <c r="E1072" s="192"/>
      <c r="F1072" s="192"/>
      <c r="G1072" s="193"/>
      <c r="H1072" s="192"/>
      <c r="I1072" s="192"/>
      <c r="J1072" s="194"/>
      <c r="K1072" s="195"/>
      <c r="L1072" s="195"/>
      <c r="M1072" s="196"/>
      <c r="N1072" s="197"/>
      <c r="O1072" s="196"/>
      <c r="P1072" s="198"/>
      <c r="Q1072" s="198"/>
      <c r="R1072" s="199"/>
      <c r="S1072" s="199"/>
      <c r="T1072" s="198"/>
      <c r="U1072" s="199"/>
      <c r="V1072" s="199"/>
      <c r="W1072" s="199"/>
      <c r="X1072" s="198"/>
      <c r="Y1072" s="200"/>
    </row>
    <row r="1073" spans="3:103">
      <c r="D1073" s="192"/>
      <c r="E1073" s="192"/>
      <c r="F1073" s="192"/>
      <c r="H1073" s="192"/>
      <c r="I1073" s="192"/>
      <c r="J1073" s="194"/>
      <c r="K1073" s="192"/>
      <c r="L1073" s="195"/>
      <c r="M1073" s="195"/>
      <c r="N1073" s="197"/>
      <c r="O1073" s="196"/>
      <c r="P1073" s="196"/>
      <c r="Q1073" s="198"/>
      <c r="R1073" s="199"/>
      <c r="S1073" s="199"/>
      <c r="T1073" s="198"/>
      <c r="U1073" s="199"/>
      <c r="V1073" s="199"/>
      <c r="W1073" s="199"/>
      <c r="X1073" s="198"/>
      <c r="Y1073" s="200"/>
      <c r="Z1073" s="198"/>
      <c r="AA1073" s="198"/>
      <c r="AB1073" s="199"/>
      <c r="AC1073" s="199"/>
      <c r="AD1073" s="201"/>
      <c r="AE1073" s="202"/>
      <c r="AF1073" s="202"/>
      <c r="AG1073" s="203"/>
      <c r="AH1073" s="203"/>
      <c r="AI1073" s="203"/>
      <c r="AJ1073" s="203"/>
      <c r="AK1073" s="203"/>
      <c r="AL1073" s="203"/>
      <c r="AM1073" s="203"/>
      <c r="AN1073" s="203"/>
      <c r="AO1073" s="203"/>
      <c r="AP1073" s="203"/>
      <c r="AQ1073" s="203"/>
      <c r="AR1073" s="203"/>
      <c r="AS1073" s="203"/>
      <c r="AT1073" s="203"/>
      <c r="AU1073" s="203"/>
      <c r="AV1073" s="203"/>
      <c r="AW1073" s="203"/>
      <c r="AX1073" s="203"/>
      <c r="AY1073" s="203"/>
      <c r="AZ1073" s="203"/>
      <c r="BA1073" s="203"/>
      <c r="BB1073" s="204"/>
      <c r="BC1073" s="204"/>
      <c r="BD1073" s="204"/>
      <c r="BE1073" s="204"/>
      <c r="BF1073" s="204"/>
      <c r="BG1073" s="204"/>
      <c r="BH1073" s="204"/>
      <c r="BI1073" s="204"/>
      <c r="BJ1073" s="204"/>
      <c r="BK1073" s="204"/>
      <c r="BL1073" s="204"/>
      <c r="BM1073" s="204"/>
      <c r="BN1073" s="204"/>
      <c r="BO1073" s="204"/>
      <c r="BP1073" s="204"/>
      <c r="BQ1073" s="204"/>
      <c r="BR1073" s="204"/>
      <c r="BS1073" s="204"/>
      <c r="BT1073" s="204"/>
      <c r="BU1073" s="204"/>
      <c r="BV1073" s="205"/>
      <c r="BW1073" s="205"/>
      <c r="BX1073" s="205"/>
      <c r="BY1073" s="204"/>
      <c r="BZ1073" s="204"/>
      <c r="CA1073" s="204"/>
      <c r="CB1073" s="205"/>
      <c r="CC1073" s="204"/>
      <c r="CD1073" s="205"/>
      <c r="CE1073" s="204"/>
      <c r="CF1073" s="204"/>
      <c r="CG1073" s="204"/>
      <c r="CH1073" s="206"/>
      <c r="CI1073" s="204"/>
      <c r="CJ1073" s="204"/>
      <c r="CK1073" s="204"/>
      <c r="CL1073" s="204"/>
      <c r="CM1073" s="204"/>
      <c r="CN1073" s="206"/>
      <c r="CO1073" s="204"/>
      <c r="CP1073" s="204"/>
      <c r="CQ1073" s="204"/>
      <c r="CR1073" s="207"/>
      <c r="CS1073" s="207"/>
      <c r="CT1073" s="208"/>
      <c r="CU1073" s="209"/>
      <c r="CV1073" s="208"/>
      <c r="CW1073" s="207"/>
      <c r="CX1073" s="207"/>
      <c r="CY1073" s="207"/>
    </row>
    <row r="1074" spans="3:103">
      <c r="Z1074" s="198"/>
      <c r="AA1074" s="198"/>
      <c r="AB1074" s="199"/>
      <c r="AC1074" s="199"/>
      <c r="AD1074" s="199"/>
      <c r="AE1074" s="202"/>
      <c r="AF1074" s="202"/>
      <c r="AG1074" s="202"/>
      <c r="AH1074" s="203"/>
      <c r="AI1074" s="203"/>
      <c r="AJ1074" s="203"/>
      <c r="AK1074" s="203"/>
      <c r="AL1074" s="203"/>
      <c r="AM1074" s="203"/>
      <c r="AN1074" s="203"/>
      <c r="AO1074" s="203"/>
      <c r="AP1074" s="203"/>
      <c r="AQ1074" s="203"/>
      <c r="AR1074" s="203"/>
      <c r="AS1074" s="203"/>
      <c r="AT1074" s="203"/>
      <c r="AU1074" s="203"/>
      <c r="AV1074" s="203"/>
      <c r="AW1074" s="203"/>
      <c r="AX1074" s="203"/>
      <c r="AY1074" s="203"/>
      <c r="AZ1074" s="203"/>
      <c r="BA1074" s="203"/>
      <c r="BB1074" s="203"/>
      <c r="BC1074" s="204"/>
      <c r="BD1074" s="204"/>
      <c r="BE1074" s="204"/>
      <c r="BF1074" s="204"/>
      <c r="BG1074" s="204"/>
      <c r="BH1074" s="204"/>
      <c r="BI1074" s="204"/>
      <c r="BJ1074" s="204"/>
      <c r="BK1074" s="204"/>
      <c r="BL1074" s="204"/>
      <c r="BM1074" s="204"/>
      <c r="BN1074" s="204"/>
      <c r="BO1074" s="204"/>
      <c r="BP1074" s="204"/>
      <c r="BQ1074" s="204"/>
      <c r="BR1074" s="204"/>
      <c r="BS1074" s="204"/>
      <c r="BT1074" s="204"/>
      <c r="BU1074" s="204"/>
      <c r="BV1074" s="205"/>
      <c r="BW1074" s="205"/>
      <c r="BX1074" s="205"/>
      <c r="BY1074" s="204"/>
      <c r="BZ1074" s="204"/>
      <c r="CA1074" s="204"/>
      <c r="CB1074" s="205"/>
      <c r="CC1074" s="204"/>
      <c r="CD1074" s="205"/>
      <c r="CE1074" s="204"/>
      <c r="CF1074" s="204"/>
      <c r="CG1074" s="204"/>
      <c r="CH1074" s="206"/>
      <c r="CI1074" s="204"/>
      <c r="CJ1074" s="204"/>
      <c r="CK1074" s="204"/>
      <c r="CL1074" s="204"/>
      <c r="CM1074" s="204"/>
      <c r="CN1074" s="206"/>
      <c r="CO1074" s="204"/>
      <c r="CP1074" s="204"/>
      <c r="CQ1074" s="204"/>
      <c r="CR1074" s="204"/>
      <c r="CS1074" s="207"/>
      <c r="CT1074" s="208"/>
      <c r="CU1074" s="209"/>
      <c r="CV1074" s="208"/>
      <c r="CW1074" s="207"/>
      <c r="CX1074" s="207"/>
      <c r="CY1074" s="207"/>
    </row>
    <row r="1078" spans="3:103">
      <c r="C1078" s="192"/>
      <c r="D1078" s="192"/>
      <c r="E1078" s="192"/>
      <c r="F1078" s="192"/>
      <c r="G1078" s="193"/>
      <c r="H1078" s="192"/>
      <c r="I1078" s="192"/>
      <c r="J1078" s="194"/>
      <c r="K1078" s="195"/>
      <c r="L1078" s="195"/>
      <c r="M1078" s="196"/>
      <c r="N1078" s="197"/>
      <c r="O1078" s="196"/>
      <c r="P1078" s="198"/>
      <c r="Q1078" s="198"/>
      <c r="R1078" s="199"/>
      <c r="S1078" s="199"/>
      <c r="T1078" s="198"/>
      <c r="U1078" s="199"/>
      <c r="V1078" s="199"/>
      <c r="W1078" s="199"/>
      <c r="X1078" s="198"/>
      <c r="Y1078" s="200"/>
    </row>
    <row r="1079" spans="3:103">
      <c r="D1079" s="192"/>
      <c r="E1079" s="192"/>
      <c r="F1079" s="192"/>
      <c r="H1079" s="192"/>
      <c r="I1079" s="192"/>
      <c r="J1079" s="194"/>
      <c r="K1079" s="192"/>
      <c r="L1079" s="195"/>
      <c r="M1079" s="195"/>
      <c r="N1079" s="197"/>
      <c r="O1079" s="196"/>
      <c r="P1079" s="196"/>
      <c r="Q1079" s="198"/>
      <c r="R1079" s="199"/>
      <c r="S1079" s="199"/>
      <c r="T1079" s="198"/>
      <c r="U1079" s="199"/>
      <c r="V1079" s="199"/>
      <c r="W1079" s="199"/>
      <c r="X1079" s="198"/>
      <c r="Y1079" s="200"/>
      <c r="Z1079" s="198"/>
      <c r="AA1079" s="198"/>
      <c r="AB1079" s="199"/>
      <c r="AC1079" s="199"/>
      <c r="AD1079" s="201"/>
      <c r="AE1079" s="202"/>
      <c r="AF1079" s="202"/>
      <c r="AG1079" s="203"/>
      <c r="AH1079" s="203"/>
      <c r="AI1079" s="203"/>
      <c r="AJ1079" s="203"/>
      <c r="AK1079" s="203"/>
      <c r="AL1079" s="203"/>
      <c r="AM1079" s="203"/>
      <c r="AN1079" s="203"/>
      <c r="AO1079" s="203"/>
      <c r="AP1079" s="203"/>
      <c r="AQ1079" s="203"/>
      <c r="AR1079" s="203"/>
      <c r="AS1079" s="203"/>
      <c r="AT1079" s="203"/>
      <c r="AU1079" s="203"/>
      <c r="AV1079" s="203"/>
      <c r="AW1079" s="203"/>
      <c r="AX1079" s="203"/>
      <c r="AY1079" s="203"/>
      <c r="AZ1079" s="203"/>
      <c r="BA1079" s="203"/>
      <c r="BB1079" s="204"/>
      <c r="BC1079" s="204"/>
      <c r="BD1079" s="204"/>
      <c r="BE1079" s="204"/>
      <c r="BF1079" s="204"/>
      <c r="BG1079" s="204"/>
      <c r="BH1079" s="204"/>
      <c r="BI1079" s="204"/>
      <c r="BJ1079" s="204"/>
      <c r="BK1079" s="204"/>
      <c r="BL1079" s="204"/>
      <c r="BM1079" s="204"/>
      <c r="BN1079" s="204"/>
      <c r="BO1079" s="204"/>
      <c r="BP1079" s="204"/>
      <c r="BQ1079" s="204"/>
      <c r="BR1079" s="204"/>
      <c r="BS1079" s="204"/>
      <c r="BT1079" s="204"/>
      <c r="BU1079" s="204"/>
      <c r="BV1079" s="205"/>
      <c r="BW1079" s="205"/>
      <c r="BX1079" s="205"/>
      <c r="BY1079" s="204"/>
      <c r="BZ1079" s="204"/>
      <c r="CA1079" s="204"/>
      <c r="CB1079" s="205"/>
      <c r="CC1079" s="204"/>
      <c r="CD1079" s="205"/>
      <c r="CE1079" s="204"/>
      <c r="CF1079" s="204"/>
      <c r="CG1079" s="204"/>
      <c r="CH1079" s="206"/>
      <c r="CI1079" s="204"/>
      <c r="CJ1079" s="204"/>
      <c r="CK1079" s="204"/>
      <c r="CL1079" s="204"/>
      <c r="CM1079" s="204"/>
      <c r="CN1079" s="206"/>
      <c r="CO1079" s="204"/>
      <c r="CP1079" s="204"/>
      <c r="CQ1079" s="204"/>
      <c r="CR1079" s="207"/>
      <c r="CS1079" s="207"/>
      <c r="CT1079" s="208"/>
      <c r="CU1079" s="209"/>
      <c r="CV1079" s="208"/>
      <c r="CW1079" s="207"/>
      <c r="CX1079" s="207"/>
      <c r="CY1079" s="207"/>
    </row>
    <row r="1080" spans="3:103">
      <c r="Z1080" s="198"/>
      <c r="AA1080" s="198"/>
      <c r="AB1080" s="199"/>
      <c r="AC1080" s="199"/>
      <c r="AD1080" s="199"/>
      <c r="AE1080" s="202"/>
      <c r="AF1080" s="202"/>
      <c r="AG1080" s="202"/>
      <c r="AH1080" s="203"/>
      <c r="AI1080" s="203"/>
      <c r="AJ1080" s="203"/>
      <c r="AK1080" s="203"/>
      <c r="AL1080" s="203"/>
      <c r="AM1080" s="203"/>
      <c r="AN1080" s="203"/>
      <c r="AO1080" s="203"/>
      <c r="AP1080" s="203"/>
      <c r="AQ1080" s="203"/>
      <c r="AR1080" s="203"/>
      <c r="AS1080" s="203"/>
      <c r="AT1080" s="203"/>
      <c r="AU1080" s="203"/>
      <c r="AV1080" s="203"/>
      <c r="AW1080" s="203"/>
      <c r="AX1080" s="203"/>
      <c r="AY1080" s="203"/>
      <c r="AZ1080" s="203"/>
      <c r="BA1080" s="203"/>
      <c r="BB1080" s="203"/>
      <c r="BC1080" s="204"/>
      <c r="BD1080" s="204"/>
      <c r="BE1080" s="204"/>
      <c r="BF1080" s="204"/>
      <c r="BG1080" s="204"/>
      <c r="BH1080" s="204"/>
      <c r="BI1080" s="204"/>
      <c r="BJ1080" s="204"/>
      <c r="BK1080" s="204"/>
      <c r="BL1080" s="204"/>
      <c r="BM1080" s="204"/>
      <c r="BN1080" s="204"/>
      <c r="BO1080" s="204"/>
      <c r="BP1080" s="204"/>
      <c r="BQ1080" s="204"/>
      <c r="BR1080" s="204"/>
      <c r="BS1080" s="204"/>
      <c r="BT1080" s="204"/>
      <c r="BU1080" s="204"/>
      <c r="BV1080" s="205"/>
      <c r="BW1080" s="205"/>
      <c r="BX1080" s="205"/>
      <c r="BY1080" s="204"/>
      <c r="BZ1080" s="204"/>
      <c r="CA1080" s="204"/>
      <c r="CB1080" s="205"/>
      <c r="CC1080" s="204"/>
      <c r="CD1080" s="205"/>
      <c r="CE1080" s="204"/>
      <c r="CF1080" s="204"/>
      <c r="CG1080" s="204"/>
      <c r="CH1080" s="206"/>
      <c r="CI1080" s="204"/>
      <c r="CJ1080" s="204"/>
      <c r="CK1080" s="204"/>
      <c r="CL1080" s="204"/>
      <c r="CM1080" s="204"/>
      <c r="CN1080" s="206"/>
      <c r="CO1080" s="204"/>
      <c r="CP1080" s="204"/>
      <c r="CQ1080" s="204"/>
      <c r="CR1080" s="204"/>
      <c r="CS1080" s="207"/>
      <c r="CT1080" s="208"/>
      <c r="CU1080" s="209"/>
      <c r="CV1080" s="208"/>
      <c r="CW1080" s="207"/>
      <c r="CX1080" s="207"/>
      <c r="CY1080" s="207"/>
    </row>
    <row r="1081" spans="3:103">
      <c r="C1081" s="192"/>
      <c r="D1081" s="192"/>
      <c r="E1081" s="192"/>
      <c r="F1081" s="192"/>
      <c r="G1081" s="193"/>
      <c r="H1081" s="192"/>
      <c r="I1081" s="192"/>
      <c r="J1081" s="194"/>
      <c r="K1081" s="195"/>
      <c r="L1081" s="195"/>
      <c r="M1081" s="196"/>
      <c r="N1081" s="197"/>
      <c r="O1081" s="196"/>
      <c r="P1081" s="198"/>
      <c r="Q1081" s="198"/>
      <c r="R1081" s="199"/>
      <c r="S1081" s="199"/>
      <c r="T1081" s="198"/>
      <c r="U1081" s="199"/>
      <c r="V1081" s="199"/>
      <c r="W1081" s="199"/>
      <c r="X1081" s="198"/>
      <c r="Y1081" s="200"/>
    </row>
    <row r="1082" spans="3:103">
      <c r="D1082" s="192"/>
      <c r="E1082" s="192"/>
      <c r="F1082" s="192"/>
      <c r="H1082" s="192"/>
      <c r="I1082" s="192"/>
      <c r="J1082" s="194"/>
      <c r="K1082" s="192"/>
      <c r="L1082" s="195"/>
      <c r="M1082" s="195"/>
      <c r="N1082" s="197"/>
      <c r="O1082" s="196"/>
      <c r="P1082" s="196"/>
      <c r="Q1082" s="198"/>
      <c r="R1082" s="199"/>
      <c r="S1082" s="199"/>
      <c r="T1082" s="198"/>
      <c r="U1082" s="199"/>
      <c r="V1082" s="199"/>
      <c r="W1082" s="199"/>
      <c r="X1082" s="198"/>
      <c r="Y1082" s="200"/>
      <c r="Z1082" s="198"/>
      <c r="AA1082" s="198"/>
      <c r="AB1082" s="199"/>
      <c r="AC1082" s="199"/>
      <c r="AD1082" s="201"/>
      <c r="AE1082" s="202"/>
      <c r="AF1082" s="202"/>
      <c r="AG1082" s="203"/>
      <c r="AH1082" s="203"/>
      <c r="AI1082" s="203"/>
      <c r="AJ1082" s="203"/>
      <c r="AK1082" s="203"/>
      <c r="AL1082" s="203"/>
      <c r="AM1082" s="203"/>
      <c r="AN1082" s="203"/>
      <c r="AO1082" s="203"/>
      <c r="AP1082" s="203"/>
      <c r="AQ1082" s="203"/>
      <c r="AR1082" s="203"/>
      <c r="AS1082" s="203"/>
      <c r="AT1082" s="203"/>
      <c r="AU1082" s="203"/>
      <c r="AV1082" s="203"/>
      <c r="AW1082" s="203"/>
      <c r="AX1082" s="203"/>
      <c r="AY1082" s="203"/>
      <c r="AZ1082" s="203"/>
      <c r="BA1082" s="203"/>
      <c r="BB1082" s="204"/>
      <c r="BC1082" s="204"/>
      <c r="BD1082" s="204"/>
      <c r="BE1082" s="204"/>
      <c r="BF1082" s="204"/>
      <c r="BG1082" s="204"/>
      <c r="BH1082" s="204"/>
      <c r="BI1082" s="204"/>
      <c r="BJ1082" s="204"/>
      <c r="BK1082" s="204"/>
      <c r="BL1082" s="204"/>
      <c r="BM1082" s="204"/>
      <c r="BN1082" s="204"/>
      <c r="BO1082" s="204"/>
      <c r="BP1082" s="204"/>
      <c r="BQ1082" s="204"/>
      <c r="BR1082" s="204"/>
      <c r="BS1082" s="204"/>
      <c r="BT1082" s="204"/>
      <c r="BU1082" s="204"/>
      <c r="BV1082" s="205"/>
      <c r="BW1082" s="205"/>
      <c r="BX1082" s="205"/>
      <c r="BY1082" s="204"/>
      <c r="BZ1082" s="204"/>
      <c r="CA1082" s="204"/>
      <c r="CB1082" s="205"/>
      <c r="CC1082" s="204"/>
      <c r="CD1082" s="205"/>
      <c r="CE1082" s="204"/>
      <c r="CF1082" s="204"/>
      <c r="CG1082" s="204"/>
      <c r="CH1082" s="206"/>
      <c r="CI1082" s="204"/>
      <c r="CJ1082" s="204"/>
      <c r="CK1082" s="204"/>
      <c r="CL1082" s="204"/>
      <c r="CM1082" s="204"/>
      <c r="CN1082" s="206"/>
      <c r="CO1082" s="204"/>
      <c r="CP1082" s="204"/>
      <c r="CQ1082" s="204"/>
      <c r="CR1082" s="207"/>
      <c r="CS1082" s="207"/>
      <c r="CT1082" s="208"/>
      <c r="CU1082" s="209"/>
      <c r="CV1082" s="208"/>
      <c r="CW1082" s="207"/>
      <c r="CX1082" s="207"/>
      <c r="CY1082" s="207"/>
    </row>
    <row r="1083" spans="3:103">
      <c r="Z1083" s="198"/>
      <c r="AA1083" s="198"/>
      <c r="AB1083" s="199"/>
      <c r="AC1083" s="199"/>
      <c r="AD1083" s="199"/>
      <c r="AE1083" s="202"/>
      <c r="AF1083" s="202"/>
      <c r="AG1083" s="202"/>
      <c r="AH1083" s="203"/>
      <c r="AI1083" s="203"/>
      <c r="AJ1083" s="203"/>
      <c r="AK1083" s="203"/>
      <c r="AL1083" s="203"/>
      <c r="AM1083" s="203"/>
      <c r="AN1083" s="203"/>
      <c r="AO1083" s="203"/>
      <c r="AP1083" s="203"/>
      <c r="AQ1083" s="203"/>
      <c r="AR1083" s="203"/>
      <c r="AS1083" s="203"/>
      <c r="AT1083" s="203"/>
      <c r="AU1083" s="203"/>
      <c r="AV1083" s="203"/>
      <c r="AW1083" s="203"/>
      <c r="AX1083" s="203"/>
      <c r="AY1083" s="203"/>
      <c r="AZ1083" s="203"/>
      <c r="BA1083" s="203"/>
      <c r="BB1083" s="203"/>
      <c r="BC1083" s="204"/>
      <c r="BD1083" s="204"/>
      <c r="BE1083" s="204"/>
      <c r="BF1083" s="204"/>
      <c r="BG1083" s="204"/>
      <c r="BH1083" s="204"/>
      <c r="BI1083" s="204"/>
      <c r="BJ1083" s="204"/>
      <c r="BK1083" s="204"/>
      <c r="BL1083" s="204"/>
      <c r="BM1083" s="204"/>
      <c r="BN1083" s="204"/>
      <c r="BO1083" s="204"/>
      <c r="BP1083" s="204"/>
      <c r="BQ1083" s="204"/>
      <c r="BR1083" s="204"/>
      <c r="BS1083" s="204"/>
      <c r="BT1083" s="204"/>
      <c r="BU1083" s="204"/>
      <c r="BV1083" s="205"/>
      <c r="BW1083" s="205"/>
      <c r="BX1083" s="205"/>
      <c r="BY1083" s="204"/>
      <c r="BZ1083" s="204"/>
      <c r="CA1083" s="204"/>
      <c r="CB1083" s="205"/>
      <c r="CC1083" s="204"/>
      <c r="CD1083" s="205"/>
      <c r="CE1083" s="204"/>
      <c r="CF1083" s="204"/>
      <c r="CG1083" s="204"/>
      <c r="CH1083" s="206"/>
      <c r="CI1083" s="204"/>
      <c r="CJ1083" s="204"/>
      <c r="CK1083" s="204"/>
      <c r="CL1083" s="204"/>
      <c r="CM1083" s="204"/>
      <c r="CN1083" s="206"/>
      <c r="CO1083" s="204"/>
      <c r="CP1083" s="204"/>
      <c r="CQ1083" s="204"/>
      <c r="CR1083" s="204"/>
      <c r="CS1083" s="207"/>
      <c r="CT1083" s="208"/>
      <c r="CU1083" s="209"/>
      <c r="CV1083" s="208"/>
      <c r="CW1083" s="207"/>
      <c r="CX1083" s="207"/>
      <c r="CY1083" s="207"/>
    </row>
    <row r="1087" spans="3:103">
      <c r="C1087" s="192"/>
      <c r="D1087" s="192"/>
      <c r="E1087" s="192"/>
      <c r="F1087" s="192"/>
      <c r="G1087" s="193"/>
      <c r="H1087" s="192"/>
      <c r="I1087" s="192"/>
      <c r="J1087" s="194"/>
      <c r="K1087" s="195"/>
      <c r="L1087" s="195"/>
      <c r="M1087" s="196"/>
      <c r="N1087" s="197"/>
      <c r="O1087" s="196"/>
      <c r="P1087" s="198"/>
      <c r="Q1087" s="198"/>
      <c r="R1087" s="199"/>
      <c r="S1087" s="199"/>
      <c r="T1087" s="198"/>
      <c r="U1087" s="199"/>
      <c r="V1087" s="199"/>
      <c r="W1087" s="199"/>
      <c r="X1087" s="198"/>
      <c r="Y1087" s="200"/>
    </row>
    <row r="1088" spans="3:103">
      <c r="D1088" s="192"/>
      <c r="E1088" s="192"/>
      <c r="F1088" s="192"/>
      <c r="H1088" s="192"/>
      <c r="I1088" s="192"/>
      <c r="J1088" s="194"/>
      <c r="K1088" s="192"/>
      <c r="L1088" s="195"/>
      <c r="M1088" s="195"/>
      <c r="N1088" s="197"/>
      <c r="O1088" s="196"/>
      <c r="P1088" s="196"/>
      <c r="Q1088" s="198"/>
      <c r="R1088" s="199"/>
      <c r="S1088" s="199"/>
      <c r="T1088" s="198"/>
      <c r="U1088" s="199"/>
      <c r="V1088" s="199"/>
      <c r="W1088" s="199"/>
      <c r="X1088" s="198"/>
      <c r="Y1088" s="200"/>
      <c r="Z1088" s="198"/>
      <c r="AA1088" s="198"/>
      <c r="AB1088" s="199"/>
      <c r="AC1088" s="199"/>
      <c r="AD1088" s="201"/>
      <c r="AE1088" s="202"/>
      <c r="AF1088" s="202"/>
      <c r="AG1088" s="203"/>
      <c r="AH1088" s="203"/>
      <c r="AI1088" s="203"/>
      <c r="AJ1088" s="203"/>
      <c r="AK1088" s="203"/>
      <c r="AL1088" s="203"/>
      <c r="AM1088" s="203"/>
      <c r="AN1088" s="203"/>
      <c r="AO1088" s="203"/>
      <c r="AP1088" s="203"/>
      <c r="AQ1088" s="203"/>
      <c r="AR1088" s="203"/>
      <c r="AS1088" s="203"/>
      <c r="AT1088" s="203"/>
      <c r="AU1088" s="203"/>
      <c r="AV1088" s="203"/>
      <c r="AW1088" s="203"/>
      <c r="AX1088" s="203"/>
      <c r="AY1088" s="203"/>
      <c r="AZ1088" s="203"/>
      <c r="BA1088" s="203"/>
      <c r="BB1088" s="204"/>
      <c r="BC1088" s="204"/>
      <c r="BD1088" s="204"/>
      <c r="BE1088" s="204"/>
      <c r="BF1088" s="204"/>
      <c r="BG1088" s="204"/>
      <c r="BH1088" s="204"/>
      <c r="BI1088" s="204"/>
      <c r="BJ1088" s="204"/>
      <c r="BK1088" s="204"/>
      <c r="BL1088" s="204"/>
      <c r="BM1088" s="204"/>
      <c r="BN1088" s="204"/>
      <c r="BO1088" s="204"/>
      <c r="BP1088" s="204"/>
      <c r="BQ1088" s="204"/>
      <c r="BR1088" s="204"/>
      <c r="BS1088" s="204"/>
      <c r="BT1088" s="204"/>
      <c r="BU1088" s="204"/>
      <c r="BV1088" s="205"/>
      <c r="BW1088" s="205"/>
      <c r="BX1088" s="205"/>
      <c r="BY1088" s="204"/>
      <c r="BZ1088" s="204"/>
      <c r="CA1088" s="204"/>
      <c r="CB1088" s="205"/>
      <c r="CC1088" s="204"/>
      <c r="CD1088" s="205"/>
      <c r="CE1088" s="204"/>
      <c r="CF1088" s="204"/>
      <c r="CG1088" s="204"/>
      <c r="CH1088" s="206"/>
      <c r="CI1088" s="204"/>
      <c r="CJ1088" s="204"/>
      <c r="CK1088" s="204"/>
      <c r="CL1088" s="204"/>
      <c r="CM1088" s="204"/>
      <c r="CN1088" s="206"/>
      <c r="CO1088" s="204"/>
      <c r="CP1088" s="204"/>
      <c r="CQ1088" s="204"/>
      <c r="CR1088" s="207"/>
      <c r="CS1088" s="207"/>
      <c r="CT1088" s="208"/>
      <c r="CU1088" s="209"/>
      <c r="CV1088" s="208"/>
      <c r="CW1088" s="207"/>
      <c r="CX1088" s="207"/>
      <c r="CY1088" s="207"/>
    </row>
    <row r="1089" spans="3:103">
      <c r="Z1089" s="198"/>
      <c r="AA1089" s="198"/>
      <c r="AB1089" s="199"/>
      <c r="AC1089" s="199"/>
      <c r="AD1089" s="199"/>
      <c r="AE1089" s="202"/>
      <c r="AF1089" s="202"/>
      <c r="AG1089" s="202"/>
      <c r="AH1089" s="203"/>
      <c r="AI1089" s="203"/>
      <c r="AJ1089" s="203"/>
      <c r="AK1089" s="203"/>
      <c r="AL1089" s="203"/>
      <c r="AM1089" s="203"/>
      <c r="AN1089" s="203"/>
      <c r="AO1089" s="203"/>
      <c r="AP1089" s="203"/>
      <c r="AQ1089" s="203"/>
      <c r="AR1089" s="203"/>
      <c r="AS1089" s="203"/>
      <c r="AT1089" s="203"/>
      <c r="AU1089" s="203"/>
      <c r="AV1089" s="203"/>
      <c r="AW1089" s="203"/>
      <c r="AX1089" s="203"/>
      <c r="AY1089" s="203"/>
      <c r="AZ1089" s="203"/>
      <c r="BA1089" s="203"/>
      <c r="BB1089" s="203"/>
      <c r="BC1089" s="204"/>
      <c r="BD1089" s="204"/>
      <c r="BE1089" s="204"/>
      <c r="BF1089" s="204"/>
      <c r="BG1089" s="204"/>
      <c r="BH1089" s="204"/>
      <c r="BI1089" s="204"/>
      <c r="BJ1089" s="204"/>
      <c r="BK1089" s="204"/>
      <c r="BL1089" s="204"/>
      <c r="BM1089" s="204"/>
      <c r="BN1089" s="204"/>
      <c r="BO1089" s="204"/>
      <c r="BP1089" s="204"/>
      <c r="BQ1089" s="204"/>
      <c r="BR1089" s="204"/>
      <c r="BS1089" s="204"/>
      <c r="BT1089" s="204"/>
      <c r="BU1089" s="204"/>
      <c r="BV1089" s="205"/>
      <c r="BW1089" s="205"/>
      <c r="BX1089" s="205"/>
      <c r="BY1089" s="204"/>
      <c r="BZ1089" s="204"/>
      <c r="CA1089" s="204"/>
      <c r="CB1089" s="205"/>
      <c r="CC1089" s="204"/>
      <c r="CD1089" s="205"/>
      <c r="CE1089" s="204"/>
      <c r="CF1089" s="204"/>
      <c r="CG1089" s="204"/>
      <c r="CH1089" s="206"/>
      <c r="CI1089" s="204"/>
      <c r="CJ1089" s="204"/>
      <c r="CK1089" s="204"/>
      <c r="CL1089" s="204"/>
      <c r="CM1089" s="204"/>
      <c r="CN1089" s="206"/>
      <c r="CO1089" s="204"/>
      <c r="CP1089" s="204"/>
      <c r="CQ1089" s="204"/>
      <c r="CR1089" s="204"/>
      <c r="CS1089" s="207"/>
      <c r="CT1089" s="208"/>
      <c r="CU1089" s="209"/>
      <c r="CV1089" s="208"/>
      <c r="CW1089" s="207"/>
      <c r="CX1089" s="207"/>
      <c r="CY1089" s="207"/>
    </row>
    <row r="1090" spans="3:103">
      <c r="C1090" s="192"/>
      <c r="D1090" s="192"/>
      <c r="E1090" s="192"/>
      <c r="F1090" s="192"/>
      <c r="G1090" s="193"/>
      <c r="H1090" s="192"/>
      <c r="I1090" s="192"/>
      <c r="J1090" s="194"/>
      <c r="K1090" s="195"/>
      <c r="L1090" s="195"/>
      <c r="M1090" s="196"/>
      <c r="N1090" s="197"/>
      <c r="O1090" s="196"/>
      <c r="P1090" s="198"/>
      <c r="Q1090" s="198"/>
      <c r="R1090" s="199"/>
      <c r="S1090" s="199"/>
      <c r="T1090" s="198"/>
      <c r="U1090" s="199"/>
      <c r="V1090" s="199"/>
      <c r="W1090" s="199"/>
      <c r="X1090" s="198"/>
      <c r="Y1090" s="200"/>
    </row>
    <row r="1091" spans="3:103">
      <c r="D1091" s="192"/>
      <c r="E1091" s="192"/>
      <c r="F1091" s="192"/>
      <c r="H1091" s="192"/>
      <c r="I1091" s="192"/>
      <c r="J1091" s="194"/>
      <c r="K1091" s="192"/>
      <c r="L1091" s="195"/>
      <c r="M1091" s="195"/>
      <c r="N1091" s="197"/>
      <c r="O1091" s="196"/>
      <c r="P1091" s="196"/>
      <c r="Q1091" s="198"/>
      <c r="R1091" s="199"/>
      <c r="S1091" s="199"/>
      <c r="T1091" s="198"/>
      <c r="U1091" s="199"/>
      <c r="V1091" s="199"/>
      <c r="W1091" s="199"/>
      <c r="X1091" s="198"/>
      <c r="Y1091" s="200"/>
      <c r="Z1091" s="198"/>
      <c r="AA1091" s="198"/>
      <c r="AB1091" s="199"/>
      <c r="AC1091" s="199"/>
      <c r="AD1091" s="201"/>
      <c r="AE1091" s="202"/>
      <c r="AF1091" s="202"/>
      <c r="AG1091" s="203"/>
      <c r="AH1091" s="203"/>
      <c r="AI1091" s="203"/>
      <c r="AJ1091" s="203"/>
      <c r="AK1091" s="203"/>
      <c r="AL1091" s="203"/>
      <c r="AM1091" s="203"/>
      <c r="AN1091" s="203"/>
      <c r="AO1091" s="203"/>
      <c r="AP1091" s="203"/>
      <c r="AQ1091" s="203"/>
      <c r="AR1091" s="203"/>
      <c r="AS1091" s="203"/>
      <c r="AT1091" s="203"/>
      <c r="AU1091" s="203"/>
      <c r="AV1091" s="203"/>
      <c r="AW1091" s="203"/>
      <c r="AX1091" s="203"/>
      <c r="AY1091" s="203"/>
      <c r="AZ1091" s="203"/>
      <c r="BA1091" s="203"/>
      <c r="BB1091" s="204"/>
      <c r="BC1091" s="204"/>
      <c r="BD1091" s="204"/>
      <c r="BE1091" s="204"/>
      <c r="BF1091" s="204"/>
      <c r="BG1091" s="204"/>
      <c r="BH1091" s="204"/>
      <c r="BI1091" s="204"/>
      <c r="BJ1091" s="204"/>
      <c r="BK1091" s="204"/>
      <c r="BL1091" s="204"/>
      <c r="BM1091" s="204"/>
      <c r="BN1091" s="204"/>
      <c r="BO1091" s="204"/>
      <c r="BP1091" s="204"/>
      <c r="BQ1091" s="204"/>
      <c r="BR1091" s="204"/>
      <c r="BS1091" s="204"/>
      <c r="BT1091" s="204"/>
      <c r="BU1091" s="204"/>
      <c r="BV1091" s="205"/>
      <c r="BW1091" s="205"/>
      <c r="BX1091" s="205"/>
      <c r="BY1091" s="204"/>
      <c r="BZ1091" s="204"/>
      <c r="CA1091" s="204"/>
      <c r="CB1091" s="205"/>
      <c r="CC1091" s="204"/>
      <c r="CD1091" s="205"/>
      <c r="CE1091" s="204"/>
      <c r="CF1091" s="204"/>
      <c r="CG1091" s="204"/>
      <c r="CH1091" s="206"/>
      <c r="CI1091" s="204"/>
      <c r="CJ1091" s="204"/>
      <c r="CK1091" s="204"/>
      <c r="CL1091" s="204"/>
      <c r="CM1091" s="204"/>
      <c r="CN1091" s="206"/>
      <c r="CO1091" s="204"/>
      <c r="CP1091" s="204"/>
      <c r="CQ1091" s="204"/>
      <c r="CR1091" s="207"/>
      <c r="CS1091" s="207"/>
      <c r="CT1091" s="208"/>
      <c r="CU1091" s="209"/>
      <c r="CV1091" s="208"/>
      <c r="CW1091" s="207"/>
      <c r="CX1091" s="207"/>
      <c r="CY1091" s="207"/>
    </row>
    <row r="1092" spans="3:103">
      <c r="Z1092" s="198"/>
      <c r="AA1092" s="198"/>
      <c r="AB1092" s="199"/>
      <c r="AC1092" s="199"/>
      <c r="AD1092" s="199"/>
      <c r="AE1092" s="202"/>
      <c r="AF1092" s="202"/>
      <c r="AG1092" s="202"/>
      <c r="AH1092" s="203"/>
      <c r="AI1092" s="203"/>
      <c r="AJ1092" s="203"/>
      <c r="AK1092" s="203"/>
      <c r="AL1092" s="203"/>
      <c r="AM1092" s="203"/>
      <c r="AN1092" s="203"/>
      <c r="AO1092" s="203"/>
      <c r="AP1092" s="203"/>
      <c r="AQ1092" s="203"/>
      <c r="AR1092" s="203"/>
      <c r="AS1092" s="203"/>
      <c r="AT1092" s="203"/>
      <c r="AU1092" s="203"/>
      <c r="AV1092" s="203"/>
      <c r="AW1092" s="203"/>
      <c r="AX1092" s="203"/>
      <c r="AY1092" s="203"/>
      <c r="AZ1092" s="203"/>
      <c r="BA1092" s="203"/>
      <c r="BB1092" s="203"/>
      <c r="BC1092" s="204"/>
      <c r="BD1092" s="204"/>
      <c r="BE1092" s="204"/>
      <c r="BF1092" s="204"/>
      <c r="BG1092" s="204"/>
      <c r="BH1092" s="204"/>
      <c r="BI1092" s="204"/>
      <c r="BJ1092" s="204"/>
      <c r="BK1092" s="204"/>
      <c r="BL1092" s="204"/>
      <c r="BM1092" s="204"/>
      <c r="BN1092" s="204"/>
      <c r="BO1092" s="204"/>
      <c r="BP1092" s="204"/>
      <c r="BQ1092" s="204"/>
      <c r="BR1092" s="204"/>
      <c r="BS1092" s="204"/>
      <c r="BT1092" s="204"/>
      <c r="BU1092" s="204"/>
      <c r="BV1092" s="205"/>
      <c r="BW1092" s="205"/>
      <c r="BX1092" s="205"/>
      <c r="BY1092" s="204"/>
      <c r="BZ1092" s="204"/>
      <c r="CA1092" s="204"/>
      <c r="CB1092" s="205"/>
      <c r="CC1092" s="204"/>
      <c r="CD1092" s="205"/>
      <c r="CE1092" s="204"/>
      <c r="CF1092" s="204"/>
      <c r="CG1092" s="204"/>
      <c r="CH1092" s="206"/>
      <c r="CI1092" s="204"/>
      <c r="CJ1092" s="204"/>
      <c r="CK1092" s="204"/>
      <c r="CL1092" s="204"/>
      <c r="CM1092" s="204"/>
      <c r="CN1092" s="206"/>
      <c r="CO1092" s="204"/>
      <c r="CP1092" s="204"/>
      <c r="CQ1092" s="204"/>
      <c r="CR1092" s="204"/>
      <c r="CS1092" s="207"/>
      <c r="CT1092" s="208"/>
      <c r="CU1092" s="209"/>
      <c r="CV1092" s="208"/>
      <c r="CW1092" s="207"/>
      <c r="CX1092" s="207"/>
      <c r="CY1092" s="207"/>
    </row>
    <row r="1096" spans="3:103">
      <c r="C1096" s="192"/>
      <c r="D1096" s="192"/>
      <c r="E1096" s="192"/>
      <c r="F1096" s="192"/>
      <c r="G1096" s="193"/>
      <c r="H1096" s="192"/>
      <c r="I1096" s="192"/>
      <c r="J1096" s="194"/>
      <c r="K1096" s="195"/>
      <c r="L1096" s="195"/>
      <c r="M1096" s="196"/>
      <c r="N1096" s="197"/>
      <c r="O1096" s="196"/>
      <c r="P1096" s="198"/>
      <c r="Q1096" s="198"/>
      <c r="R1096" s="199"/>
      <c r="S1096" s="199"/>
      <c r="T1096" s="198"/>
      <c r="U1096" s="199"/>
      <c r="V1096" s="199"/>
      <c r="W1096" s="199"/>
      <c r="X1096" s="198"/>
      <c r="Y1096" s="200"/>
    </row>
    <row r="1097" spans="3:103">
      <c r="D1097" s="192"/>
      <c r="E1097" s="192"/>
      <c r="F1097" s="192"/>
      <c r="H1097" s="192"/>
      <c r="I1097" s="192"/>
      <c r="J1097" s="194"/>
      <c r="K1097" s="192"/>
      <c r="L1097" s="195"/>
      <c r="M1097" s="195"/>
      <c r="N1097" s="197"/>
      <c r="O1097" s="196"/>
      <c r="P1097" s="196"/>
      <c r="Q1097" s="198"/>
      <c r="R1097" s="199"/>
      <c r="S1097" s="199"/>
      <c r="T1097" s="198"/>
      <c r="U1097" s="199"/>
      <c r="V1097" s="199"/>
      <c r="W1097" s="199"/>
      <c r="X1097" s="198"/>
      <c r="Y1097" s="200"/>
      <c r="Z1097" s="198"/>
      <c r="AA1097" s="198"/>
      <c r="AB1097" s="199"/>
      <c r="AC1097" s="199"/>
      <c r="AD1097" s="201"/>
      <c r="AE1097" s="202"/>
      <c r="AF1097" s="202"/>
      <c r="AG1097" s="203"/>
      <c r="AH1097" s="203"/>
      <c r="AI1097" s="203"/>
      <c r="AJ1097" s="203"/>
      <c r="AK1097" s="203"/>
      <c r="AL1097" s="203"/>
      <c r="AM1097" s="203"/>
      <c r="AN1097" s="203"/>
      <c r="AO1097" s="203"/>
      <c r="AP1097" s="203"/>
      <c r="AQ1097" s="203"/>
      <c r="AR1097" s="203"/>
      <c r="AS1097" s="203"/>
      <c r="AT1097" s="203"/>
      <c r="AU1097" s="203"/>
      <c r="AV1097" s="203"/>
      <c r="AW1097" s="203"/>
      <c r="AX1097" s="203"/>
      <c r="AY1097" s="203"/>
      <c r="AZ1097" s="203"/>
      <c r="BA1097" s="203"/>
      <c r="BB1097" s="204"/>
      <c r="BC1097" s="204"/>
      <c r="BD1097" s="204"/>
      <c r="BE1097" s="204"/>
      <c r="BF1097" s="204"/>
      <c r="BG1097" s="204"/>
      <c r="BH1097" s="204"/>
      <c r="BI1097" s="204"/>
      <c r="BJ1097" s="204"/>
      <c r="BK1097" s="204"/>
      <c r="BL1097" s="204"/>
      <c r="BM1097" s="204"/>
      <c r="BN1097" s="204"/>
      <c r="BO1097" s="204"/>
      <c r="BP1097" s="204"/>
      <c r="BQ1097" s="204"/>
      <c r="BR1097" s="204"/>
      <c r="BS1097" s="204"/>
      <c r="BT1097" s="204"/>
      <c r="BU1097" s="204"/>
      <c r="BV1097" s="205"/>
      <c r="BW1097" s="205"/>
      <c r="BX1097" s="205"/>
      <c r="BY1097" s="204"/>
      <c r="BZ1097" s="204"/>
      <c r="CA1097" s="204"/>
      <c r="CB1097" s="205"/>
      <c r="CC1097" s="204"/>
      <c r="CD1097" s="205"/>
      <c r="CE1097" s="204"/>
      <c r="CF1097" s="204"/>
      <c r="CG1097" s="204"/>
      <c r="CH1097" s="206"/>
      <c r="CI1097" s="204"/>
      <c r="CJ1097" s="204"/>
      <c r="CK1097" s="204"/>
      <c r="CL1097" s="204"/>
      <c r="CM1097" s="204"/>
      <c r="CN1097" s="206"/>
      <c r="CO1097" s="204"/>
      <c r="CP1097" s="204"/>
      <c r="CQ1097" s="204"/>
      <c r="CR1097" s="207"/>
      <c r="CS1097" s="207"/>
      <c r="CT1097" s="208"/>
      <c r="CU1097" s="209"/>
      <c r="CV1097" s="208"/>
      <c r="CW1097" s="207"/>
      <c r="CX1097" s="207"/>
      <c r="CY1097" s="207"/>
    </row>
    <row r="1098" spans="3:103">
      <c r="Z1098" s="198"/>
      <c r="AA1098" s="198"/>
      <c r="AB1098" s="199"/>
      <c r="AC1098" s="199"/>
      <c r="AD1098" s="199"/>
      <c r="AE1098" s="202"/>
      <c r="AF1098" s="202"/>
      <c r="AG1098" s="202"/>
      <c r="AH1098" s="203"/>
      <c r="AI1098" s="203"/>
      <c r="AJ1098" s="203"/>
      <c r="AK1098" s="203"/>
      <c r="AL1098" s="203"/>
      <c r="AM1098" s="203"/>
      <c r="AN1098" s="203"/>
      <c r="AO1098" s="203"/>
      <c r="AP1098" s="203"/>
      <c r="AQ1098" s="203"/>
      <c r="AR1098" s="203"/>
      <c r="AS1098" s="203"/>
      <c r="AT1098" s="203"/>
      <c r="AU1098" s="203"/>
      <c r="AV1098" s="203"/>
      <c r="AW1098" s="203"/>
      <c r="AX1098" s="203"/>
      <c r="AY1098" s="203"/>
      <c r="AZ1098" s="203"/>
      <c r="BA1098" s="203"/>
      <c r="BB1098" s="203"/>
      <c r="BC1098" s="204"/>
      <c r="BD1098" s="204"/>
      <c r="BE1098" s="204"/>
      <c r="BF1098" s="204"/>
      <c r="BG1098" s="204"/>
      <c r="BH1098" s="204"/>
      <c r="BI1098" s="204"/>
      <c r="BJ1098" s="204"/>
      <c r="BK1098" s="204"/>
      <c r="BL1098" s="204"/>
      <c r="BM1098" s="204"/>
      <c r="BN1098" s="204"/>
      <c r="BO1098" s="204"/>
      <c r="BP1098" s="204"/>
      <c r="BQ1098" s="204"/>
      <c r="BR1098" s="204"/>
      <c r="BS1098" s="204"/>
      <c r="BT1098" s="204"/>
      <c r="BU1098" s="204"/>
      <c r="BV1098" s="205"/>
      <c r="BW1098" s="205"/>
      <c r="BX1098" s="205"/>
      <c r="BY1098" s="204"/>
      <c r="BZ1098" s="204"/>
      <c r="CA1098" s="204"/>
      <c r="CB1098" s="205"/>
      <c r="CC1098" s="204"/>
      <c r="CD1098" s="205"/>
      <c r="CE1098" s="204"/>
      <c r="CF1098" s="204"/>
      <c r="CG1098" s="204"/>
      <c r="CH1098" s="206"/>
      <c r="CI1098" s="204"/>
      <c r="CJ1098" s="204"/>
      <c r="CK1098" s="204"/>
      <c r="CL1098" s="204"/>
      <c r="CM1098" s="204"/>
      <c r="CN1098" s="206"/>
      <c r="CO1098" s="204"/>
      <c r="CP1098" s="204"/>
      <c r="CQ1098" s="204"/>
      <c r="CR1098" s="204"/>
      <c r="CS1098" s="207"/>
      <c r="CT1098" s="208"/>
      <c r="CU1098" s="209"/>
      <c r="CV1098" s="208"/>
      <c r="CW1098" s="207"/>
      <c r="CX1098" s="207"/>
      <c r="CY1098" s="207"/>
    </row>
    <row r="1099" spans="3:103">
      <c r="C1099" s="192"/>
      <c r="D1099" s="192"/>
      <c r="E1099" s="192"/>
      <c r="F1099" s="192"/>
      <c r="G1099" s="193"/>
      <c r="H1099" s="192"/>
      <c r="I1099" s="192"/>
      <c r="J1099" s="194"/>
      <c r="K1099" s="195"/>
      <c r="L1099" s="195"/>
      <c r="M1099" s="196"/>
      <c r="N1099" s="197"/>
      <c r="O1099" s="196"/>
      <c r="P1099" s="198"/>
      <c r="Q1099" s="198"/>
      <c r="R1099" s="199"/>
      <c r="S1099" s="199"/>
      <c r="T1099" s="198"/>
      <c r="U1099" s="199"/>
      <c r="V1099" s="199"/>
      <c r="W1099" s="199"/>
      <c r="X1099" s="198"/>
      <c r="Y1099" s="200"/>
    </row>
    <row r="1100" spans="3:103">
      <c r="D1100" s="192"/>
      <c r="E1100" s="192"/>
      <c r="F1100" s="192"/>
      <c r="H1100" s="192"/>
      <c r="I1100" s="192"/>
      <c r="J1100" s="194"/>
      <c r="K1100" s="192"/>
      <c r="L1100" s="195"/>
      <c r="M1100" s="195"/>
      <c r="N1100" s="197"/>
      <c r="O1100" s="196"/>
      <c r="P1100" s="196"/>
      <c r="Q1100" s="198"/>
      <c r="R1100" s="199"/>
      <c r="S1100" s="199"/>
      <c r="T1100" s="198"/>
      <c r="U1100" s="199"/>
      <c r="V1100" s="199"/>
      <c r="W1100" s="199"/>
      <c r="X1100" s="198"/>
      <c r="Y1100" s="200"/>
      <c r="Z1100" s="198"/>
      <c r="AA1100" s="198"/>
      <c r="AB1100" s="199"/>
      <c r="AC1100" s="199"/>
      <c r="AD1100" s="201"/>
      <c r="AE1100" s="202"/>
      <c r="AF1100" s="202"/>
      <c r="AG1100" s="203"/>
      <c r="AH1100" s="203"/>
      <c r="AI1100" s="203"/>
      <c r="AJ1100" s="203"/>
      <c r="AK1100" s="203"/>
      <c r="AL1100" s="203"/>
      <c r="AM1100" s="203"/>
      <c r="AN1100" s="203"/>
      <c r="AO1100" s="203"/>
      <c r="AP1100" s="203"/>
      <c r="AQ1100" s="203"/>
      <c r="AR1100" s="203"/>
      <c r="AS1100" s="203"/>
      <c r="AT1100" s="203"/>
      <c r="AU1100" s="203"/>
      <c r="AV1100" s="203"/>
      <c r="AW1100" s="203"/>
      <c r="AX1100" s="203"/>
      <c r="AY1100" s="203"/>
      <c r="AZ1100" s="203"/>
      <c r="BA1100" s="203"/>
      <c r="BB1100" s="204"/>
      <c r="BC1100" s="204"/>
      <c r="BD1100" s="204"/>
      <c r="BE1100" s="204"/>
      <c r="BF1100" s="204"/>
      <c r="BG1100" s="204"/>
      <c r="BH1100" s="204"/>
      <c r="BI1100" s="204"/>
      <c r="BJ1100" s="204"/>
      <c r="BK1100" s="204"/>
      <c r="BL1100" s="204"/>
      <c r="BM1100" s="204"/>
      <c r="BN1100" s="204"/>
      <c r="BO1100" s="204"/>
      <c r="BP1100" s="204"/>
      <c r="BQ1100" s="204"/>
      <c r="BR1100" s="204"/>
      <c r="BS1100" s="204"/>
      <c r="BT1100" s="204"/>
      <c r="BU1100" s="204"/>
      <c r="BV1100" s="205"/>
      <c r="BW1100" s="205"/>
      <c r="BX1100" s="205"/>
      <c r="BY1100" s="204"/>
      <c r="BZ1100" s="204"/>
      <c r="CA1100" s="204"/>
      <c r="CB1100" s="205"/>
      <c r="CC1100" s="204"/>
      <c r="CD1100" s="205"/>
      <c r="CE1100" s="204"/>
      <c r="CF1100" s="204"/>
      <c r="CG1100" s="204"/>
      <c r="CH1100" s="206"/>
      <c r="CI1100" s="204"/>
      <c r="CJ1100" s="204"/>
      <c r="CK1100" s="204"/>
      <c r="CL1100" s="204"/>
      <c r="CM1100" s="204"/>
      <c r="CN1100" s="206"/>
      <c r="CO1100" s="204"/>
      <c r="CP1100" s="204"/>
      <c r="CQ1100" s="204"/>
      <c r="CR1100" s="207"/>
      <c r="CS1100" s="207"/>
      <c r="CT1100" s="208"/>
      <c r="CU1100" s="209"/>
      <c r="CV1100" s="208"/>
      <c r="CW1100" s="207"/>
      <c r="CX1100" s="207"/>
      <c r="CY1100" s="207"/>
    </row>
    <row r="1101" spans="3:103">
      <c r="Z1101" s="198"/>
      <c r="AA1101" s="198"/>
      <c r="AB1101" s="199"/>
      <c r="AC1101" s="199"/>
      <c r="AD1101" s="199"/>
      <c r="AE1101" s="202"/>
      <c r="AF1101" s="202"/>
      <c r="AG1101" s="202"/>
      <c r="AH1101" s="203"/>
      <c r="AI1101" s="203"/>
      <c r="AJ1101" s="203"/>
      <c r="AK1101" s="203"/>
      <c r="AL1101" s="203"/>
      <c r="AM1101" s="203"/>
      <c r="AN1101" s="203"/>
      <c r="AO1101" s="203"/>
      <c r="AP1101" s="203"/>
      <c r="AQ1101" s="203"/>
      <c r="AR1101" s="203"/>
      <c r="AS1101" s="203"/>
      <c r="AT1101" s="203"/>
      <c r="AU1101" s="203"/>
      <c r="AV1101" s="203"/>
      <c r="AW1101" s="203"/>
      <c r="AX1101" s="203"/>
      <c r="AY1101" s="203"/>
      <c r="AZ1101" s="203"/>
      <c r="BA1101" s="203"/>
      <c r="BB1101" s="203"/>
      <c r="BC1101" s="204"/>
      <c r="BD1101" s="204"/>
      <c r="BE1101" s="204"/>
      <c r="BF1101" s="204"/>
      <c r="BG1101" s="204"/>
      <c r="BH1101" s="204"/>
      <c r="BI1101" s="204"/>
      <c r="BJ1101" s="204"/>
      <c r="BK1101" s="204"/>
      <c r="BL1101" s="204"/>
      <c r="BM1101" s="204"/>
      <c r="BN1101" s="204"/>
      <c r="BO1101" s="204"/>
      <c r="BP1101" s="204"/>
      <c r="BQ1101" s="204"/>
      <c r="BR1101" s="204"/>
      <c r="BS1101" s="204"/>
      <c r="BT1101" s="204"/>
      <c r="BU1101" s="204"/>
      <c r="BV1101" s="205"/>
      <c r="BW1101" s="205"/>
      <c r="BX1101" s="205"/>
      <c r="BY1101" s="204"/>
      <c r="BZ1101" s="204"/>
      <c r="CA1101" s="204"/>
      <c r="CB1101" s="205"/>
      <c r="CC1101" s="204"/>
      <c r="CD1101" s="205"/>
      <c r="CE1101" s="204"/>
      <c r="CF1101" s="204"/>
      <c r="CG1101" s="204"/>
      <c r="CH1101" s="206"/>
      <c r="CI1101" s="204"/>
      <c r="CJ1101" s="204"/>
      <c r="CK1101" s="204"/>
      <c r="CL1101" s="204"/>
      <c r="CM1101" s="204"/>
      <c r="CN1101" s="206"/>
      <c r="CO1101" s="204"/>
      <c r="CP1101" s="204"/>
      <c r="CQ1101" s="204"/>
      <c r="CR1101" s="204"/>
      <c r="CS1101" s="207"/>
      <c r="CT1101" s="208"/>
      <c r="CU1101" s="209"/>
      <c r="CV1101" s="208"/>
      <c r="CW1101" s="207"/>
      <c r="CX1101" s="207"/>
      <c r="CY1101" s="207"/>
    </row>
    <row r="1105" spans="3:103">
      <c r="C1105" s="192"/>
      <c r="D1105" s="192"/>
      <c r="E1105" s="192"/>
      <c r="F1105" s="192"/>
      <c r="G1105" s="193"/>
      <c r="H1105" s="192"/>
      <c r="I1105" s="192"/>
      <c r="J1105" s="194"/>
      <c r="K1105" s="195"/>
      <c r="L1105" s="195"/>
      <c r="M1105" s="196"/>
      <c r="N1105" s="197"/>
      <c r="O1105" s="196"/>
      <c r="P1105" s="198"/>
      <c r="Q1105" s="198"/>
      <c r="R1105" s="199"/>
      <c r="S1105" s="199"/>
      <c r="T1105" s="198"/>
      <c r="U1105" s="199"/>
      <c r="V1105" s="199"/>
      <c r="W1105" s="199"/>
      <c r="X1105" s="198"/>
      <c r="Y1105" s="200"/>
    </row>
    <row r="1106" spans="3:103">
      <c r="D1106" s="192"/>
      <c r="E1106" s="192"/>
      <c r="F1106" s="192"/>
      <c r="H1106" s="192"/>
      <c r="I1106" s="192"/>
      <c r="J1106" s="194"/>
      <c r="K1106" s="192"/>
      <c r="L1106" s="195"/>
      <c r="M1106" s="195"/>
      <c r="N1106" s="197"/>
      <c r="O1106" s="196"/>
      <c r="P1106" s="196"/>
      <c r="Q1106" s="198"/>
      <c r="R1106" s="199"/>
      <c r="S1106" s="199"/>
      <c r="T1106" s="198"/>
      <c r="U1106" s="199"/>
      <c r="V1106" s="199"/>
      <c r="W1106" s="199"/>
      <c r="X1106" s="198"/>
      <c r="Y1106" s="200"/>
      <c r="Z1106" s="198"/>
      <c r="AA1106" s="198"/>
      <c r="AB1106" s="199"/>
      <c r="AC1106" s="199"/>
      <c r="AD1106" s="201"/>
      <c r="AE1106" s="202"/>
      <c r="AF1106" s="202"/>
      <c r="AG1106" s="203"/>
      <c r="AH1106" s="203"/>
      <c r="AI1106" s="203"/>
      <c r="AJ1106" s="203"/>
      <c r="AK1106" s="203"/>
      <c r="AL1106" s="203"/>
      <c r="AM1106" s="203"/>
      <c r="AN1106" s="203"/>
      <c r="AO1106" s="203"/>
      <c r="AP1106" s="203"/>
      <c r="AQ1106" s="203"/>
      <c r="AR1106" s="203"/>
      <c r="AS1106" s="203"/>
      <c r="AT1106" s="203"/>
      <c r="AU1106" s="203"/>
      <c r="AV1106" s="203"/>
      <c r="AW1106" s="203"/>
      <c r="AX1106" s="203"/>
      <c r="AY1106" s="203"/>
      <c r="AZ1106" s="203"/>
      <c r="BA1106" s="203"/>
      <c r="BB1106" s="204"/>
      <c r="BC1106" s="204"/>
      <c r="BD1106" s="204"/>
      <c r="BE1106" s="204"/>
      <c r="BF1106" s="204"/>
      <c r="BG1106" s="204"/>
      <c r="BH1106" s="204"/>
      <c r="BI1106" s="204"/>
      <c r="BJ1106" s="204"/>
      <c r="BK1106" s="204"/>
      <c r="BL1106" s="204"/>
      <c r="BM1106" s="204"/>
      <c r="BN1106" s="204"/>
      <c r="BO1106" s="204"/>
      <c r="BP1106" s="204"/>
      <c r="BQ1106" s="204"/>
      <c r="BR1106" s="204"/>
      <c r="BS1106" s="204"/>
      <c r="BT1106" s="204"/>
      <c r="BU1106" s="204"/>
      <c r="BV1106" s="205"/>
      <c r="BW1106" s="205"/>
      <c r="BX1106" s="205"/>
      <c r="BY1106" s="204"/>
      <c r="BZ1106" s="204"/>
      <c r="CA1106" s="204"/>
      <c r="CB1106" s="205"/>
      <c r="CC1106" s="204"/>
      <c r="CD1106" s="205"/>
      <c r="CE1106" s="204"/>
      <c r="CF1106" s="204"/>
      <c r="CG1106" s="204"/>
      <c r="CH1106" s="206"/>
      <c r="CI1106" s="204"/>
      <c r="CJ1106" s="204"/>
      <c r="CK1106" s="204"/>
      <c r="CL1106" s="204"/>
      <c r="CM1106" s="204"/>
      <c r="CN1106" s="206"/>
      <c r="CO1106" s="204"/>
      <c r="CP1106" s="204"/>
      <c r="CQ1106" s="204"/>
      <c r="CR1106" s="207"/>
      <c r="CS1106" s="207"/>
      <c r="CT1106" s="208"/>
      <c r="CU1106" s="209"/>
      <c r="CV1106" s="208"/>
      <c r="CW1106" s="207"/>
      <c r="CX1106" s="207"/>
      <c r="CY1106" s="207"/>
    </row>
    <row r="1107" spans="3:103">
      <c r="Z1107" s="198"/>
      <c r="AA1107" s="198"/>
      <c r="AB1107" s="199"/>
      <c r="AC1107" s="199"/>
      <c r="AD1107" s="199"/>
      <c r="AE1107" s="202"/>
      <c r="AF1107" s="202"/>
      <c r="AG1107" s="202"/>
      <c r="AH1107" s="203"/>
      <c r="AI1107" s="203"/>
      <c r="AJ1107" s="203"/>
      <c r="AK1107" s="203"/>
      <c r="AL1107" s="203"/>
      <c r="AM1107" s="203"/>
      <c r="AN1107" s="203"/>
      <c r="AO1107" s="203"/>
      <c r="AP1107" s="203"/>
      <c r="AQ1107" s="203"/>
      <c r="AR1107" s="203"/>
      <c r="AS1107" s="203"/>
      <c r="AT1107" s="203"/>
      <c r="AU1107" s="203"/>
      <c r="AV1107" s="203"/>
      <c r="AW1107" s="203"/>
      <c r="AX1107" s="203"/>
      <c r="AY1107" s="203"/>
      <c r="AZ1107" s="203"/>
      <c r="BA1107" s="203"/>
      <c r="BB1107" s="203"/>
      <c r="BC1107" s="204"/>
      <c r="BD1107" s="204"/>
      <c r="BE1107" s="204"/>
      <c r="BF1107" s="204"/>
      <c r="BG1107" s="204"/>
      <c r="BH1107" s="204"/>
      <c r="BI1107" s="204"/>
      <c r="BJ1107" s="204"/>
      <c r="BK1107" s="204"/>
      <c r="BL1107" s="204"/>
      <c r="BM1107" s="204"/>
      <c r="BN1107" s="204"/>
      <c r="BO1107" s="204"/>
      <c r="BP1107" s="204"/>
      <c r="BQ1107" s="204"/>
      <c r="BR1107" s="204"/>
      <c r="BS1107" s="204"/>
      <c r="BT1107" s="204"/>
      <c r="BU1107" s="204"/>
      <c r="BV1107" s="205"/>
      <c r="BW1107" s="205"/>
      <c r="BX1107" s="205"/>
      <c r="BY1107" s="204"/>
      <c r="BZ1107" s="204"/>
      <c r="CA1107" s="204"/>
      <c r="CB1107" s="205"/>
      <c r="CC1107" s="204"/>
      <c r="CD1107" s="205"/>
      <c r="CE1107" s="204"/>
      <c r="CF1107" s="204"/>
      <c r="CG1107" s="204"/>
      <c r="CH1107" s="206"/>
      <c r="CI1107" s="204"/>
      <c r="CJ1107" s="204"/>
      <c r="CK1107" s="204"/>
      <c r="CL1107" s="204"/>
      <c r="CM1107" s="204"/>
      <c r="CN1107" s="206"/>
      <c r="CO1107" s="204"/>
      <c r="CP1107" s="204"/>
      <c r="CQ1107" s="204"/>
      <c r="CR1107" s="204"/>
      <c r="CS1107" s="207"/>
      <c r="CT1107" s="208"/>
      <c r="CU1107" s="209"/>
      <c r="CV1107" s="208"/>
      <c r="CW1107" s="207"/>
      <c r="CX1107" s="207"/>
      <c r="CY1107" s="207"/>
    </row>
    <row r="1108" spans="3:103">
      <c r="C1108" s="192"/>
      <c r="D1108" s="192"/>
      <c r="E1108" s="192"/>
      <c r="F1108" s="192"/>
      <c r="G1108" s="193"/>
      <c r="H1108" s="192"/>
      <c r="I1108" s="192"/>
      <c r="J1108" s="194"/>
      <c r="K1108" s="195"/>
      <c r="L1108" s="195"/>
      <c r="M1108" s="196"/>
      <c r="N1108" s="197"/>
      <c r="O1108" s="196"/>
      <c r="P1108" s="198"/>
      <c r="Q1108" s="198"/>
      <c r="R1108" s="199"/>
      <c r="S1108" s="199"/>
      <c r="T1108" s="198"/>
      <c r="U1108" s="199"/>
      <c r="V1108" s="199"/>
      <c r="W1108" s="199"/>
      <c r="X1108" s="198"/>
      <c r="Y1108" s="200"/>
    </row>
    <row r="1109" spans="3:103">
      <c r="D1109" s="192"/>
      <c r="E1109" s="192"/>
      <c r="F1109" s="192"/>
      <c r="H1109" s="192"/>
      <c r="I1109" s="192"/>
      <c r="J1109" s="194"/>
      <c r="K1109" s="192"/>
      <c r="L1109" s="195"/>
      <c r="M1109" s="195"/>
      <c r="N1109" s="197"/>
      <c r="O1109" s="196"/>
      <c r="P1109" s="196"/>
      <c r="Q1109" s="198"/>
      <c r="R1109" s="199"/>
      <c r="S1109" s="199"/>
      <c r="T1109" s="198"/>
      <c r="U1109" s="199"/>
      <c r="V1109" s="199"/>
      <c r="W1109" s="199"/>
      <c r="X1109" s="198"/>
      <c r="Y1109" s="200"/>
      <c r="Z1109" s="198"/>
      <c r="AA1109" s="198"/>
      <c r="AB1109" s="199"/>
      <c r="AC1109" s="199"/>
      <c r="AD1109" s="201"/>
      <c r="AE1109" s="202"/>
      <c r="AF1109" s="202"/>
      <c r="AG1109" s="203"/>
      <c r="AH1109" s="203"/>
      <c r="AI1109" s="203"/>
      <c r="AJ1109" s="203"/>
      <c r="AK1109" s="203"/>
      <c r="AL1109" s="203"/>
      <c r="AM1109" s="203"/>
      <c r="AN1109" s="203"/>
      <c r="AO1109" s="203"/>
      <c r="AP1109" s="203"/>
      <c r="AQ1109" s="203"/>
      <c r="AR1109" s="203"/>
      <c r="AS1109" s="203"/>
      <c r="AT1109" s="203"/>
      <c r="AU1109" s="203"/>
      <c r="AV1109" s="203"/>
      <c r="AW1109" s="203"/>
      <c r="AX1109" s="203"/>
      <c r="AY1109" s="203"/>
      <c r="AZ1109" s="203"/>
      <c r="BA1109" s="203"/>
      <c r="BB1109" s="204"/>
      <c r="BC1109" s="204"/>
      <c r="BD1109" s="204"/>
      <c r="BE1109" s="204"/>
      <c r="BF1109" s="204"/>
      <c r="BG1109" s="204"/>
      <c r="BH1109" s="204"/>
      <c r="BI1109" s="204"/>
      <c r="BJ1109" s="204"/>
      <c r="BK1109" s="204"/>
      <c r="BL1109" s="204"/>
      <c r="BM1109" s="204"/>
      <c r="BN1109" s="204"/>
      <c r="BO1109" s="204"/>
      <c r="BP1109" s="204"/>
      <c r="BQ1109" s="204"/>
      <c r="BR1109" s="204"/>
      <c r="BS1109" s="204"/>
      <c r="BT1109" s="204"/>
      <c r="BU1109" s="204"/>
      <c r="BV1109" s="205"/>
      <c r="BW1109" s="205"/>
      <c r="BX1109" s="205"/>
      <c r="BY1109" s="204"/>
      <c r="BZ1109" s="204"/>
      <c r="CA1109" s="204"/>
      <c r="CB1109" s="205"/>
      <c r="CC1109" s="204"/>
      <c r="CD1109" s="205"/>
      <c r="CE1109" s="204"/>
      <c r="CF1109" s="204"/>
      <c r="CG1109" s="204"/>
      <c r="CH1109" s="206"/>
      <c r="CI1109" s="204"/>
      <c r="CJ1109" s="204"/>
      <c r="CK1109" s="204"/>
      <c r="CL1109" s="204"/>
      <c r="CM1109" s="204"/>
      <c r="CN1109" s="206"/>
      <c r="CO1109" s="204"/>
      <c r="CP1109" s="204"/>
      <c r="CQ1109" s="204"/>
      <c r="CR1109" s="207"/>
      <c r="CS1109" s="207"/>
      <c r="CT1109" s="208"/>
      <c r="CU1109" s="209"/>
      <c r="CV1109" s="208"/>
      <c r="CW1109" s="207"/>
      <c r="CX1109" s="207"/>
      <c r="CY1109" s="207"/>
    </row>
    <row r="1110" spans="3:103">
      <c r="Z1110" s="198"/>
      <c r="AA1110" s="198"/>
      <c r="AB1110" s="199"/>
      <c r="AC1110" s="199"/>
      <c r="AD1110" s="199"/>
      <c r="AE1110" s="202"/>
      <c r="AF1110" s="202"/>
      <c r="AG1110" s="202"/>
      <c r="AH1110" s="203"/>
      <c r="AI1110" s="203"/>
      <c r="AJ1110" s="203"/>
      <c r="AK1110" s="203"/>
      <c r="AL1110" s="203"/>
      <c r="AM1110" s="203"/>
      <c r="AN1110" s="203"/>
      <c r="AO1110" s="203"/>
      <c r="AP1110" s="203"/>
      <c r="AQ1110" s="203"/>
      <c r="AR1110" s="203"/>
      <c r="AS1110" s="203"/>
      <c r="AT1110" s="203"/>
      <c r="AU1110" s="203"/>
      <c r="AV1110" s="203"/>
      <c r="AW1110" s="203"/>
      <c r="AX1110" s="203"/>
      <c r="AY1110" s="203"/>
      <c r="AZ1110" s="203"/>
      <c r="BA1110" s="203"/>
      <c r="BB1110" s="203"/>
      <c r="BC1110" s="204"/>
      <c r="BD1110" s="204"/>
      <c r="BE1110" s="204"/>
      <c r="BF1110" s="204"/>
      <c r="BG1110" s="204"/>
      <c r="BH1110" s="204"/>
      <c r="BI1110" s="204"/>
      <c r="BJ1110" s="204"/>
      <c r="BK1110" s="204"/>
      <c r="BL1110" s="204"/>
      <c r="BM1110" s="204"/>
      <c r="BN1110" s="204"/>
      <c r="BO1110" s="204"/>
      <c r="BP1110" s="204"/>
      <c r="BQ1110" s="204"/>
      <c r="BR1110" s="204"/>
      <c r="BS1110" s="204"/>
      <c r="BT1110" s="204"/>
      <c r="BU1110" s="204"/>
      <c r="BV1110" s="205"/>
      <c r="BW1110" s="205"/>
      <c r="BX1110" s="205"/>
      <c r="BY1110" s="204"/>
      <c r="BZ1110" s="204"/>
      <c r="CA1110" s="204"/>
      <c r="CB1110" s="205"/>
      <c r="CC1110" s="204"/>
      <c r="CD1110" s="205"/>
      <c r="CE1110" s="204"/>
      <c r="CF1110" s="204"/>
      <c r="CG1110" s="204"/>
      <c r="CH1110" s="206"/>
      <c r="CI1110" s="204"/>
      <c r="CJ1110" s="204"/>
      <c r="CK1110" s="204"/>
      <c r="CL1110" s="204"/>
      <c r="CM1110" s="204"/>
      <c r="CN1110" s="206"/>
      <c r="CO1110" s="204"/>
      <c r="CP1110" s="204"/>
      <c r="CQ1110" s="204"/>
      <c r="CR1110" s="204"/>
      <c r="CS1110" s="207"/>
      <c r="CT1110" s="208"/>
      <c r="CU1110" s="209"/>
      <c r="CV1110" s="208"/>
      <c r="CW1110" s="207"/>
      <c r="CX1110" s="207"/>
      <c r="CY1110" s="207"/>
    </row>
    <row r="1114" spans="3:103">
      <c r="C1114" s="192"/>
      <c r="D1114" s="192"/>
      <c r="E1114" s="192"/>
      <c r="F1114" s="192"/>
      <c r="G1114" s="193"/>
      <c r="H1114" s="192"/>
      <c r="I1114" s="192"/>
      <c r="J1114" s="194"/>
      <c r="K1114" s="195"/>
      <c r="L1114" s="195"/>
      <c r="M1114" s="196"/>
      <c r="N1114" s="197"/>
      <c r="O1114" s="196"/>
      <c r="P1114" s="198"/>
      <c r="Q1114" s="198"/>
      <c r="R1114" s="199"/>
      <c r="S1114" s="199"/>
      <c r="T1114" s="198"/>
      <c r="U1114" s="199"/>
      <c r="V1114" s="199"/>
      <c r="W1114" s="199"/>
      <c r="X1114" s="198"/>
      <c r="Y1114" s="200"/>
    </row>
    <row r="1115" spans="3:103">
      <c r="D1115" s="192"/>
      <c r="E1115" s="192"/>
      <c r="F1115" s="192"/>
      <c r="H1115" s="192"/>
      <c r="I1115" s="192"/>
      <c r="J1115" s="194"/>
      <c r="K1115" s="192"/>
      <c r="L1115" s="195"/>
      <c r="M1115" s="195"/>
      <c r="N1115" s="197"/>
      <c r="O1115" s="196"/>
      <c r="P1115" s="196"/>
      <c r="Q1115" s="198"/>
      <c r="R1115" s="199"/>
      <c r="S1115" s="199"/>
      <c r="T1115" s="198"/>
      <c r="U1115" s="199"/>
      <c r="V1115" s="199"/>
      <c r="W1115" s="199"/>
      <c r="X1115" s="198"/>
      <c r="Y1115" s="200"/>
      <c r="Z1115" s="198"/>
      <c r="AA1115" s="198"/>
      <c r="AB1115" s="199"/>
      <c r="AC1115" s="199"/>
      <c r="AD1115" s="201"/>
      <c r="AE1115" s="202"/>
      <c r="AF1115" s="202"/>
      <c r="AG1115" s="203"/>
      <c r="AH1115" s="203"/>
      <c r="AI1115" s="203"/>
      <c r="AJ1115" s="203"/>
      <c r="AK1115" s="203"/>
      <c r="AL1115" s="203"/>
      <c r="AM1115" s="203"/>
      <c r="AN1115" s="203"/>
      <c r="AO1115" s="203"/>
      <c r="AP1115" s="203"/>
      <c r="AQ1115" s="203"/>
      <c r="AR1115" s="203"/>
      <c r="AS1115" s="203"/>
      <c r="AT1115" s="203"/>
      <c r="AU1115" s="203"/>
      <c r="AV1115" s="203"/>
      <c r="AW1115" s="203"/>
      <c r="AX1115" s="203"/>
      <c r="AY1115" s="203"/>
      <c r="AZ1115" s="203"/>
      <c r="BA1115" s="203"/>
      <c r="BB1115" s="204"/>
      <c r="BC1115" s="204"/>
      <c r="BD1115" s="204"/>
      <c r="BE1115" s="204"/>
      <c r="BF1115" s="204"/>
      <c r="BG1115" s="204"/>
      <c r="BH1115" s="204"/>
      <c r="BI1115" s="204"/>
      <c r="BJ1115" s="204"/>
      <c r="BK1115" s="204"/>
      <c r="BL1115" s="204"/>
      <c r="BM1115" s="204"/>
      <c r="BN1115" s="204"/>
      <c r="BO1115" s="204"/>
      <c r="BP1115" s="204"/>
      <c r="BQ1115" s="204"/>
      <c r="BR1115" s="204"/>
      <c r="BS1115" s="204"/>
      <c r="BT1115" s="204"/>
      <c r="BU1115" s="204"/>
      <c r="BV1115" s="205"/>
      <c r="BW1115" s="205"/>
      <c r="BX1115" s="205"/>
      <c r="BY1115" s="204"/>
      <c r="BZ1115" s="204"/>
      <c r="CA1115" s="204"/>
      <c r="CB1115" s="205"/>
      <c r="CC1115" s="204"/>
      <c r="CD1115" s="205"/>
      <c r="CE1115" s="204"/>
      <c r="CF1115" s="204"/>
      <c r="CG1115" s="204"/>
      <c r="CH1115" s="206"/>
      <c r="CI1115" s="204"/>
      <c r="CJ1115" s="204"/>
      <c r="CK1115" s="204"/>
      <c r="CL1115" s="204"/>
      <c r="CM1115" s="204"/>
      <c r="CN1115" s="206"/>
      <c r="CO1115" s="204"/>
      <c r="CP1115" s="204"/>
      <c r="CQ1115" s="204"/>
      <c r="CR1115" s="207"/>
      <c r="CS1115" s="207"/>
      <c r="CT1115" s="208"/>
      <c r="CU1115" s="209"/>
      <c r="CV1115" s="208"/>
      <c r="CW1115" s="207"/>
      <c r="CX1115" s="207"/>
      <c r="CY1115" s="207"/>
    </row>
    <row r="1116" spans="3:103">
      <c r="Z1116" s="198"/>
      <c r="AA1116" s="198"/>
      <c r="AB1116" s="199"/>
      <c r="AC1116" s="199"/>
      <c r="AD1116" s="199"/>
      <c r="AE1116" s="202"/>
      <c r="AF1116" s="202"/>
      <c r="AG1116" s="202"/>
      <c r="AH1116" s="203"/>
      <c r="AI1116" s="203"/>
      <c r="AJ1116" s="203"/>
      <c r="AK1116" s="203"/>
      <c r="AL1116" s="203"/>
      <c r="AM1116" s="203"/>
      <c r="AN1116" s="203"/>
      <c r="AO1116" s="203"/>
      <c r="AP1116" s="203"/>
      <c r="AQ1116" s="203"/>
      <c r="AR1116" s="203"/>
      <c r="AS1116" s="203"/>
      <c r="AT1116" s="203"/>
      <c r="AU1116" s="203"/>
      <c r="AV1116" s="203"/>
      <c r="AW1116" s="203"/>
      <c r="AX1116" s="203"/>
      <c r="AY1116" s="203"/>
      <c r="AZ1116" s="203"/>
      <c r="BA1116" s="203"/>
      <c r="BB1116" s="203"/>
      <c r="BC1116" s="204"/>
      <c r="BD1116" s="204"/>
      <c r="BE1116" s="204"/>
      <c r="BF1116" s="204"/>
      <c r="BG1116" s="204"/>
      <c r="BH1116" s="204"/>
      <c r="BI1116" s="204"/>
      <c r="BJ1116" s="204"/>
      <c r="BK1116" s="204"/>
      <c r="BL1116" s="204"/>
      <c r="BM1116" s="204"/>
      <c r="BN1116" s="204"/>
      <c r="BO1116" s="204"/>
      <c r="BP1116" s="204"/>
      <c r="BQ1116" s="204"/>
      <c r="BR1116" s="204"/>
      <c r="BS1116" s="204"/>
      <c r="BT1116" s="204"/>
      <c r="BU1116" s="204"/>
      <c r="BV1116" s="205"/>
      <c r="BW1116" s="205"/>
      <c r="BX1116" s="205"/>
      <c r="BY1116" s="204"/>
      <c r="BZ1116" s="204"/>
      <c r="CA1116" s="204"/>
      <c r="CB1116" s="205"/>
      <c r="CC1116" s="204"/>
      <c r="CD1116" s="205"/>
      <c r="CE1116" s="204"/>
      <c r="CF1116" s="204"/>
      <c r="CG1116" s="204"/>
      <c r="CH1116" s="206"/>
      <c r="CI1116" s="204"/>
      <c r="CJ1116" s="204"/>
      <c r="CK1116" s="204"/>
      <c r="CL1116" s="204"/>
      <c r="CM1116" s="204"/>
      <c r="CN1116" s="206"/>
      <c r="CO1116" s="204"/>
      <c r="CP1116" s="204"/>
      <c r="CQ1116" s="204"/>
      <c r="CR1116" s="204"/>
      <c r="CS1116" s="207"/>
      <c r="CT1116" s="208"/>
      <c r="CU1116" s="209"/>
      <c r="CV1116" s="208"/>
      <c r="CW1116" s="207"/>
      <c r="CX1116" s="207"/>
      <c r="CY1116" s="207"/>
    </row>
    <row r="1117" spans="3:103">
      <c r="C1117" s="192"/>
      <c r="D1117" s="192"/>
      <c r="E1117" s="192"/>
      <c r="F1117" s="192"/>
      <c r="G1117" s="193"/>
      <c r="H1117" s="192"/>
      <c r="I1117" s="192"/>
      <c r="J1117" s="194"/>
      <c r="K1117" s="195"/>
      <c r="L1117" s="195"/>
      <c r="M1117" s="196"/>
      <c r="N1117" s="197"/>
      <c r="O1117" s="196"/>
      <c r="P1117" s="198"/>
      <c r="Q1117" s="198"/>
      <c r="R1117" s="199"/>
      <c r="S1117" s="199"/>
      <c r="T1117" s="198"/>
      <c r="U1117" s="199"/>
      <c r="V1117" s="199"/>
      <c r="W1117" s="199"/>
      <c r="X1117" s="198"/>
      <c r="Y1117" s="200"/>
    </row>
    <row r="1118" spans="3:103">
      <c r="D1118" s="192"/>
      <c r="E1118" s="192"/>
      <c r="F1118" s="192"/>
      <c r="H1118" s="192"/>
      <c r="I1118" s="192"/>
      <c r="J1118" s="194"/>
      <c r="K1118" s="192"/>
      <c r="L1118" s="195"/>
      <c r="M1118" s="195"/>
      <c r="N1118" s="197"/>
      <c r="O1118" s="196"/>
      <c r="P1118" s="196"/>
      <c r="Q1118" s="198"/>
      <c r="R1118" s="199"/>
      <c r="S1118" s="199"/>
      <c r="T1118" s="198"/>
      <c r="U1118" s="199"/>
      <c r="V1118" s="199"/>
      <c r="W1118" s="199"/>
      <c r="X1118" s="198"/>
      <c r="Y1118" s="200"/>
      <c r="Z1118" s="198"/>
      <c r="AA1118" s="198"/>
      <c r="AB1118" s="199"/>
      <c r="AC1118" s="199"/>
      <c r="AD1118" s="201"/>
      <c r="AE1118" s="202"/>
      <c r="AF1118" s="202"/>
      <c r="AG1118" s="203"/>
      <c r="AH1118" s="203"/>
      <c r="AI1118" s="203"/>
      <c r="AJ1118" s="203"/>
      <c r="AK1118" s="203"/>
      <c r="AL1118" s="203"/>
      <c r="AM1118" s="203"/>
      <c r="AN1118" s="203"/>
      <c r="AO1118" s="203"/>
      <c r="AP1118" s="203"/>
      <c r="AQ1118" s="203"/>
      <c r="AR1118" s="203"/>
      <c r="AS1118" s="203"/>
      <c r="AT1118" s="203"/>
      <c r="AU1118" s="203"/>
      <c r="AV1118" s="203"/>
      <c r="AW1118" s="203"/>
      <c r="AX1118" s="203"/>
      <c r="AY1118" s="203"/>
      <c r="AZ1118" s="203"/>
      <c r="BA1118" s="203"/>
      <c r="BB1118" s="204"/>
      <c r="BC1118" s="204"/>
      <c r="BD1118" s="204"/>
      <c r="BE1118" s="204"/>
      <c r="BF1118" s="204"/>
      <c r="BG1118" s="204"/>
      <c r="BH1118" s="204"/>
      <c r="BI1118" s="204"/>
      <c r="BJ1118" s="204"/>
      <c r="BK1118" s="204"/>
      <c r="BL1118" s="204"/>
      <c r="BM1118" s="204"/>
      <c r="BN1118" s="204"/>
      <c r="BO1118" s="204"/>
      <c r="BP1118" s="204"/>
      <c r="BQ1118" s="204"/>
      <c r="BR1118" s="204"/>
      <c r="BS1118" s="204"/>
      <c r="BT1118" s="204"/>
      <c r="BU1118" s="204"/>
      <c r="BV1118" s="205"/>
      <c r="BW1118" s="205"/>
      <c r="BX1118" s="205"/>
      <c r="BY1118" s="204"/>
      <c r="BZ1118" s="204"/>
      <c r="CA1118" s="204"/>
      <c r="CB1118" s="205"/>
      <c r="CC1118" s="204"/>
      <c r="CD1118" s="205"/>
      <c r="CE1118" s="204"/>
      <c r="CF1118" s="204"/>
      <c r="CG1118" s="204"/>
      <c r="CH1118" s="206"/>
      <c r="CI1118" s="204"/>
      <c r="CJ1118" s="204"/>
      <c r="CK1118" s="204"/>
      <c r="CL1118" s="204"/>
      <c r="CM1118" s="204"/>
      <c r="CN1118" s="206"/>
      <c r="CO1118" s="204"/>
      <c r="CP1118" s="204"/>
      <c r="CQ1118" s="204"/>
      <c r="CR1118" s="207"/>
      <c r="CS1118" s="207"/>
      <c r="CT1118" s="208"/>
      <c r="CU1118" s="209"/>
      <c r="CV1118" s="208"/>
      <c r="CW1118" s="207"/>
      <c r="CX1118" s="207"/>
      <c r="CY1118" s="207"/>
    </row>
    <row r="1119" spans="3:103">
      <c r="Z1119" s="198"/>
      <c r="AA1119" s="198"/>
      <c r="AB1119" s="199"/>
      <c r="AC1119" s="199"/>
      <c r="AD1119" s="199"/>
      <c r="AE1119" s="202"/>
      <c r="AF1119" s="202"/>
      <c r="AG1119" s="202"/>
      <c r="AH1119" s="203"/>
      <c r="AI1119" s="203"/>
      <c r="AJ1119" s="203"/>
      <c r="AK1119" s="203"/>
      <c r="AL1119" s="203"/>
      <c r="AM1119" s="203"/>
      <c r="AN1119" s="203"/>
      <c r="AO1119" s="203"/>
      <c r="AP1119" s="203"/>
      <c r="AQ1119" s="203"/>
      <c r="AR1119" s="203"/>
      <c r="AS1119" s="203"/>
      <c r="AT1119" s="203"/>
      <c r="AU1119" s="203"/>
      <c r="AV1119" s="203"/>
      <c r="AW1119" s="203"/>
      <c r="AX1119" s="203"/>
      <c r="AY1119" s="203"/>
      <c r="AZ1119" s="203"/>
      <c r="BA1119" s="203"/>
      <c r="BB1119" s="203"/>
      <c r="BC1119" s="204"/>
      <c r="BD1119" s="204"/>
      <c r="BE1119" s="204"/>
      <c r="BF1119" s="204"/>
      <c r="BG1119" s="204"/>
      <c r="BH1119" s="204"/>
      <c r="BI1119" s="204"/>
      <c r="BJ1119" s="204"/>
      <c r="BK1119" s="204"/>
      <c r="BL1119" s="204"/>
      <c r="BM1119" s="204"/>
      <c r="BN1119" s="204"/>
      <c r="BO1119" s="204"/>
      <c r="BP1119" s="204"/>
      <c r="BQ1119" s="204"/>
      <c r="BR1119" s="204"/>
      <c r="BS1119" s="204"/>
      <c r="BT1119" s="204"/>
      <c r="BU1119" s="204"/>
      <c r="BV1119" s="205"/>
      <c r="BW1119" s="205"/>
      <c r="BX1119" s="205"/>
      <c r="BY1119" s="204"/>
      <c r="BZ1119" s="204"/>
      <c r="CA1119" s="204"/>
      <c r="CB1119" s="205"/>
      <c r="CC1119" s="204"/>
      <c r="CD1119" s="205"/>
      <c r="CE1119" s="204"/>
      <c r="CF1119" s="204"/>
      <c r="CG1119" s="204"/>
      <c r="CH1119" s="206"/>
      <c r="CI1119" s="204"/>
      <c r="CJ1119" s="204"/>
      <c r="CK1119" s="204"/>
      <c r="CL1119" s="204"/>
      <c r="CM1119" s="204"/>
      <c r="CN1119" s="206"/>
      <c r="CO1119" s="204"/>
      <c r="CP1119" s="204"/>
      <c r="CQ1119" s="204"/>
      <c r="CR1119" s="204"/>
      <c r="CS1119" s="207"/>
      <c r="CT1119" s="208"/>
      <c r="CU1119" s="209"/>
      <c r="CV1119" s="208"/>
      <c r="CW1119" s="207"/>
      <c r="CX1119" s="207"/>
      <c r="CY1119" s="207"/>
    </row>
    <row r="1123" spans="3:103">
      <c r="C1123" s="192"/>
      <c r="D1123" s="192"/>
      <c r="E1123" s="192"/>
      <c r="F1123" s="192"/>
      <c r="G1123" s="193"/>
      <c r="H1123" s="192"/>
      <c r="I1123" s="192"/>
      <c r="J1123" s="194"/>
      <c r="K1123" s="195"/>
      <c r="L1123" s="195"/>
      <c r="M1123" s="196"/>
      <c r="N1123" s="197"/>
      <c r="O1123" s="196"/>
      <c r="P1123" s="198"/>
      <c r="Q1123" s="198"/>
      <c r="R1123" s="199"/>
      <c r="S1123" s="199"/>
      <c r="T1123" s="198"/>
      <c r="U1123" s="199"/>
      <c r="V1123" s="199"/>
      <c r="W1123" s="199"/>
      <c r="X1123" s="198"/>
      <c r="Y1123" s="200"/>
    </row>
    <row r="1124" spans="3:103">
      <c r="D1124" s="192"/>
      <c r="E1124" s="192"/>
      <c r="F1124" s="192"/>
      <c r="H1124" s="192"/>
      <c r="I1124" s="192"/>
      <c r="J1124" s="194"/>
      <c r="K1124" s="192"/>
      <c r="L1124" s="195"/>
      <c r="M1124" s="195"/>
      <c r="N1124" s="197"/>
      <c r="O1124" s="196"/>
      <c r="P1124" s="196"/>
      <c r="Q1124" s="198"/>
      <c r="R1124" s="199"/>
      <c r="S1124" s="199"/>
      <c r="T1124" s="198"/>
      <c r="U1124" s="199"/>
      <c r="V1124" s="199"/>
      <c r="W1124" s="199"/>
      <c r="X1124" s="198"/>
      <c r="Y1124" s="200"/>
      <c r="Z1124" s="198"/>
      <c r="AA1124" s="198"/>
      <c r="AB1124" s="199"/>
      <c r="AC1124" s="199"/>
      <c r="AD1124" s="201"/>
      <c r="AE1124" s="202"/>
      <c r="AF1124" s="202"/>
      <c r="AG1124" s="203"/>
      <c r="AH1124" s="203"/>
      <c r="AI1124" s="203"/>
      <c r="AJ1124" s="203"/>
      <c r="AK1124" s="203"/>
      <c r="AL1124" s="203"/>
      <c r="AM1124" s="203"/>
      <c r="AN1124" s="203"/>
      <c r="AO1124" s="203"/>
      <c r="AP1124" s="203"/>
      <c r="AQ1124" s="203"/>
      <c r="AR1124" s="203"/>
      <c r="AS1124" s="203"/>
      <c r="AT1124" s="203"/>
      <c r="AU1124" s="203"/>
      <c r="AV1124" s="203"/>
      <c r="AW1124" s="203"/>
      <c r="AX1124" s="203"/>
      <c r="AY1124" s="203"/>
      <c r="AZ1124" s="203"/>
      <c r="BA1124" s="203"/>
      <c r="BB1124" s="204"/>
      <c r="BC1124" s="204"/>
      <c r="BD1124" s="204"/>
      <c r="BE1124" s="204"/>
      <c r="BF1124" s="204"/>
      <c r="BG1124" s="204"/>
      <c r="BH1124" s="204"/>
      <c r="BI1124" s="204"/>
      <c r="BJ1124" s="204"/>
      <c r="BK1124" s="204"/>
      <c r="BL1124" s="204"/>
      <c r="BM1124" s="204"/>
      <c r="BN1124" s="204"/>
      <c r="BO1124" s="204"/>
      <c r="BP1124" s="204"/>
      <c r="BQ1124" s="204"/>
      <c r="BR1124" s="204"/>
      <c r="BS1124" s="204"/>
      <c r="BT1124" s="204"/>
      <c r="BU1124" s="204"/>
      <c r="BV1124" s="205"/>
      <c r="BW1124" s="205"/>
      <c r="BX1124" s="205"/>
      <c r="BY1124" s="204"/>
      <c r="BZ1124" s="204"/>
      <c r="CA1124" s="204"/>
      <c r="CB1124" s="205"/>
      <c r="CC1124" s="204"/>
      <c r="CD1124" s="205"/>
      <c r="CE1124" s="204"/>
      <c r="CF1124" s="204"/>
      <c r="CG1124" s="204"/>
      <c r="CH1124" s="206"/>
      <c r="CI1124" s="204"/>
      <c r="CJ1124" s="204"/>
      <c r="CK1124" s="204"/>
      <c r="CL1124" s="204"/>
      <c r="CM1124" s="204"/>
      <c r="CN1124" s="206"/>
      <c r="CO1124" s="204"/>
      <c r="CP1124" s="204"/>
      <c r="CQ1124" s="204"/>
      <c r="CR1124" s="207"/>
      <c r="CS1124" s="207"/>
      <c r="CT1124" s="208"/>
      <c r="CU1124" s="209"/>
      <c r="CV1124" s="208"/>
      <c r="CW1124" s="207"/>
      <c r="CX1124" s="207"/>
      <c r="CY1124" s="207"/>
    </row>
    <row r="1125" spans="3:103">
      <c r="Z1125" s="198"/>
      <c r="AA1125" s="198"/>
      <c r="AB1125" s="199"/>
      <c r="AC1125" s="199"/>
      <c r="AD1125" s="199"/>
      <c r="AE1125" s="202"/>
      <c r="AF1125" s="202"/>
      <c r="AG1125" s="202"/>
      <c r="AH1125" s="203"/>
      <c r="AI1125" s="203"/>
      <c r="AJ1125" s="203"/>
      <c r="AK1125" s="203"/>
      <c r="AL1125" s="203"/>
      <c r="AM1125" s="203"/>
      <c r="AN1125" s="203"/>
      <c r="AO1125" s="203"/>
      <c r="AP1125" s="203"/>
      <c r="AQ1125" s="203"/>
      <c r="AR1125" s="203"/>
      <c r="AS1125" s="203"/>
      <c r="AT1125" s="203"/>
      <c r="AU1125" s="203"/>
      <c r="AV1125" s="203"/>
      <c r="AW1125" s="203"/>
      <c r="AX1125" s="203"/>
      <c r="AY1125" s="203"/>
      <c r="AZ1125" s="203"/>
      <c r="BA1125" s="203"/>
      <c r="BB1125" s="203"/>
      <c r="BC1125" s="204"/>
      <c r="BD1125" s="204"/>
      <c r="BE1125" s="204"/>
      <c r="BF1125" s="204"/>
      <c r="BG1125" s="204"/>
      <c r="BH1125" s="204"/>
      <c r="BI1125" s="204"/>
      <c r="BJ1125" s="204"/>
      <c r="BK1125" s="204"/>
      <c r="BL1125" s="204"/>
      <c r="BM1125" s="204"/>
      <c r="BN1125" s="204"/>
      <c r="BO1125" s="204"/>
      <c r="BP1125" s="204"/>
      <c r="BQ1125" s="204"/>
      <c r="BR1125" s="204"/>
      <c r="BS1125" s="204"/>
      <c r="BT1125" s="204"/>
      <c r="BU1125" s="204"/>
      <c r="BV1125" s="205"/>
      <c r="BW1125" s="205"/>
      <c r="BX1125" s="205"/>
      <c r="BY1125" s="204"/>
      <c r="BZ1125" s="204"/>
      <c r="CA1125" s="204"/>
      <c r="CB1125" s="205"/>
      <c r="CC1125" s="204"/>
      <c r="CD1125" s="205"/>
      <c r="CE1125" s="204"/>
      <c r="CF1125" s="204"/>
      <c r="CG1125" s="204"/>
      <c r="CH1125" s="206"/>
      <c r="CI1125" s="204"/>
      <c r="CJ1125" s="204"/>
      <c r="CK1125" s="204"/>
      <c r="CL1125" s="204"/>
      <c r="CM1125" s="204"/>
      <c r="CN1125" s="206"/>
      <c r="CO1125" s="204"/>
      <c r="CP1125" s="204"/>
      <c r="CQ1125" s="204"/>
      <c r="CR1125" s="204"/>
      <c r="CS1125" s="207"/>
      <c r="CT1125" s="208"/>
      <c r="CU1125" s="209"/>
      <c r="CV1125" s="208"/>
      <c r="CW1125" s="207"/>
      <c r="CX1125" s="207"/>
      <c r="CY1125" s="207"/>
    </row>
    <row r="1126" spans="3:103">
      <c r="C1126" s="192"/>
      <c r="D1126" s="192"/>
      <c r="E1126" s="192"/>
      <c r="F1126" s="192"/>
      <c r="G1126" s="193"/>
      <c r="H1126" s="192"/>
      <c r="I1126" s="192"/>
      <c r="J1126" s="194"/>
      <c r="K1126" s="195"/>
      <c r="L1126" s="195"/>
      <c r="M1126" s="196"/>
      <c r="N1126" s="197"/>
      <c r="O1126" s="196"/>
      <c r="P1126" s="198"/>
      <c r="Q1126" s="198"/>
      <c r="R1126" s="199"/>
      <c r="S1126" s="199"/>
      <c r="T1126" s="198"/>
      <c r="U1126" s="199"/>
      <c r="V1126" s="199"/>
      <c r="W1126" s="199"/>
      <c r="X1126" s="198"/>
      <c r="Y1126" s="200"/>
    </row>
    <row r="1127" spans="3:103">
      <c r="D1127" s="192"/>
      <c r="E1127" s="192"/>
      <c r="F1127" s="192"/>
      <c r="H1127" s="192"/>
      <c r="I1127" s="192"/>
      <c r="J1127" s="194"/>
      <c r="K1127" s="192"/>
      <c r="L1127" s="195"/>
      <c r="M1127" s="195"/>
      <c r="N1127" s="197"/>
      <c r="O1127" s="196"/>
      <c r="P1127" s="196"/>
      <c r="Q1127" s="198"/>
      <c r="R1127" s="199"/>
      <c r="S1127" s="199"/>
      <c r="T1127" s="198"/>
      <c r="U1127" s="199"/>
      <c r="V1127" s="199"/>
      <c r="W1127" s="199"/>
      <c r="X1127" s="198"/>
      <c r="Y1127" s="200"/>
      <c r="Z1127" s="198"/>
      <c r="AA1127" s="198"/>
      <c r="AB1127" s="199"/>
      <c r="AC1127" s="199"/>
      <c r="AD1127" s="201"/>
      <c r="AE1127" s="202"/>
      <c r="AF1127" s="202"/>
      <c r="AG1127" s="203"/>
      <c r="AH1127" s="203"/>
      <c r="AI1127" s="203"/>
      <c r="AJ1127" s="203"/>
      <c r="AK1127" s="203"/>
      <c r="AL1127" s="203"/>
      <c r="AM1127" s="203"/>
      <c r="AN1127" s="203"/>
      <c r="AO1127" s="203"/>
      <c r="AP1127" s="203"/>
      <c r="AQ1127" s="203"/>
      <c r="AR1127" s="203"/>
      <c r="AS1127" s="203"/>
      <c r="AT1127" s="203"/>
      <c r="AU1127" s="203"/>
      <c r="AV1127" s="203"/>
      <c r="AW1127" s="203"/>
      <c r="AX1127" s="203"/>
      <c r="AY1127" s="203"/>
      <c r="AZ1127" s="203"/>
      <c r="BA1127" s="203"/>
      <c r="BB1127" s="204"/>
      <c r="BC1127" s="204"/>
      <c r="BD1127" s="204"/>
      <c r="BE1127" s="204"/>
      <c r="BF1127" s="204"/>
      <c r="BG1127" s="204"/>
      <c r="BH1127" s="204"/>
      <c r="BI1127" s="204"/>
      <c r="BJ1127" s="204"/>
      <c r="BK1127" s="204"/>
      <c r="BL1127" s="204"/>
      <c r="BM1127" s="204"/>
      <c r="BN1127" s="204"/>
      <c r="BO1127" s="204"/>
      <c r="BP1127" s="204"/>
      <c r="BQ1127" s="204"/>
      <c r="BR1127" s="204"/>
      <c r="BS1127" s="204"/>
      <c r="BT1127" s="204"/>
      <c r="BU1127" s="204"/>
      <c r="BV1127" s="205"/>
      <c r="BW1127" s="205"/>
      <c r="BX1127" s="205"/>
      <c r="BY1127" s="204"/>
      <c r="BZ1127" s="204"/>
      <c r="CA1127" s="204"/>
      <c r="CB1127" s="205"/>
      <c r="CC1127" s="204"/>
      <c r="CD1127" s="205"/>
      <c r="CE1127" s="204"/>
      <c r="CF1127" s="204"/>
      <c r="CG1127" s="204"/>
      <c r="CH1127" s="206"/>
      <c r="CI1127" s="204"/>
      <c r="CJ1127" s="204"/>
      <c r="CK1127" s="204"/>
      <c r="CL1127" s="204"/>
      <c r="CM1127" s="204"/>
      <c r="CN1127" s="206"/>
      <c r="CO1127" s="204"/>
      <c r="CP1127" s="204"/>
      <c r="CQ1127" s="204"/>
      <c r="CR1127" s="207"/>
      <c r="CS1127" s="207"/>
      <c r="CT1127" s="208"/>
      <c r="CU1127" s="209"/>
      <c r="CV1127" s="208"/>
      <c r="CW1127" s="207"/>
      <c r="CX1127" s="207"/>
      <c r="CY1127" s="207"/>
    </row>
    <row r="1128" spans="3:103">
      <c r="Z1128" s="198"/>
      <c r="AA1128" s="198"/>
      <c r="AB1128" s="199"/>
      <c r="AC1128" s="199"/>
      <c r="AD1128" s="199"/>
      <c r="AE1128" s="202"/>
      <c r="AF1128" s="202"/>
      <c r="AG1128" s="202"/>
      <c r="AH1128" s="203"/>
      <c r="AI1128" s="203"/>
      <c r="AJ1128" s="203"/>
      <c r="AK1128" s="203"/>
      <c r="AL1128" s="203"/>
      <c r="AM1128" s="203"/>
      <c r="AN1128" s="203"/>
      <c r="AO1128" s="203"/>
      <c r="AP1128" s="203"/>
      <c r="AQ1128" s="203"/>
      <c r="AR1128" s="203"/>
      <c r="AS1128" s="203"/>
      <c r="AT1128" s="203"/>
      <c r="AU1128" s="203"/>
      <c r="AV1128" s="203"/>
      <c r="AW1128" s="203"/>
      <c r="AX1128" s="203"/>
      <c r="AY1128" s="203"/>
      <c r="AZ1128" s="203"/>
      <c r="BA1128" s="203"/>
      <c r="BB1128" s="203"/>
      <c r="BC1128" s="204"/>
      <c r="BD1128" s="204"/>
      <c r="BE1128" s="204"/>
      <c r="BF1128" s="204"/>
      <c r="BG1128" s="204"/>
      <c r="BH1128" s="204"/>
      <c r="BI1128" s="204"/>
      <c r="BJ1128" s="204"/>
      <c r="BK1128" s="204"/>
      <c r="BL1128" s="204"/>
      <c r="BM1128" s="204"/>
      <c r="BN1128" s="204"/>
      <c r="BO1128" s="204"/>
      <c r="BP1128" s="204"/>
      <c r="BQ1128" s="204"/>
      <c r="BR1128" s="204"/>
      <c r="BS1128" s="204"/>
      <c r="BT1128" s="204"/>
      <c r="BU1128" s="204"/>
      <c r="BV1128" s="205"/>
      <c r="BW1128" s="205"/>
      <c r="BX1128" s="205"/>
      <c r="BY1128" s="204"/>
      <c r="BZ1128" s="204"/>
      <c r="CA1128" s="204"/>
      <c r="CB1128" s="205"/>
      <c r="CC1128" s="204"/>
      <c r="CD1128" s="205"/>
      <c r="CE1128" s="204"/>
      <c r="CF1128" s="204"/>
      <c r="CG1128" s="204"/>
      <c r="CH1128" s="206"/>
      <c r="CI1128" s="204"/>
      <c r="CJ1128" s="204"/>
      <c r="CK1128" s="204"/>
      <c r="CL1128" s="204"/>
      <c r="CM1128" s="204"/>
      <c r="CN1128" s="206"/>
      <c r="CO1128" s="204"/>
      <c r="CP1128" s="204"/>
      <c r="CQ1128" s="204"/>
      <c r="CR1128" s="204"/>
      <c r="CS1128" s="207"/>
      <c r="CT1128" s="208"/>
      <c r="CU1128" s="209"/>
      <c r="CV1128" s="208"/>
      <c r="CW1128" s="207"/>
      <c r="CX1128" s="207"/>
      <c r="CY1128" s="207"/>
    </row>
    <row r="1132" spans="3:103">
      <c r="C1132" s="192"/>
      <c r="D1132" s="192"/>
      <c r="E1132" s="192"/>
      <c r="F1132" s="192"/>
      <c r="G1132" s="193"/>
      <c r="H1132" s="192"/>
      <c r="I1132" s="192"/>
      <c r="J1132" s="194"/>
      <c r="K1132" s="195"/>
      <c r="L1132" s="195"/>
      <c r="M1132" s="196"/>
      <c r="N1132" s="197"/>
      <c r="O1132" s="196"/>
      <c r="P1132" s="198"/>
      <c r="Q1132" s="198"/>
      <c r="R1132" s="199"/>
      <c r="S1132" s="199"/>
      <c r="T1132" s="198"/>
      <c r="U1132" s="199"/>
      <c r="V1132" s="199"/>
      <c r="W1132" s="199"/>
      <c r="X1132" s="198"/>
      <c r="Y1132" s="200"/>
    </row>
    <row r="1133" spans="3:103">
      <c r="D1133" s="192"/>
      <c r="E1133" s="192"/>
      <c r="F1133" s="192"/>
      <c r="H1133" s="192"/>
      <c r="I1133" s="192"/>
      <c r="J1133" s="194"/>
      <c r="K1133" s="192"/>
      <c r="L1133" s="195"/>
      <c r="M1133" s="195"/>
      <c r="N1133" s="197"/>
      <c r="O1133" s="196"/>
      <c r="P1133" s="196"/>
      <c r="Q1133" s="198"/>
      <c r="R1133" s="199"/>
      <c r="S1133" s="199"/>
      <c r="T1133" s="198"/>
      <c r="U1133" s="199"/>
      <c r="V1133" s="199"/>
      <c r="W1133" s="199"/>
      <c r="X1133" s="198"/>
      <c r="Y1133" s="200"/>
      <c r="Z1133" s="198"/>
      <c r="AA1133" s="198"/>
      <c r="AB1133" s="199"/>
      <c r="AC1133" s="199"/>
      <c r="AD1133" s="201"/>
      <c r="AE1133" s="202"/>
      <c r="AF1133" s="202"/>
      <c r="AG1133" s="203"/>
      <c r="AH1133" s="203"/>
      <c r="AI1133" s="203"/>
      <c r="AJ1133" s="203"/>
      <c r="AK1133" s="203"/>
      <c r="AL1133" s="203"/>
      <c r="AM1133" s="203"/>
      <c r="AN1133" s="203"/>
      <c r="AO1133" s="203"/>
      <c r="AP1133" s="203"/>
      <c r="AQ1133" s="203"/>
      <c r="AR1133" s="203"/>
      <c r="AS1133" s="203"/>
      <c r="AT1133" s="203"/>
      <c r="AU1133" s="203"/>
      <c r="AV1133" s="203"/>
      <c r="AW1133" s="203"/>
      <c r="AX1133" s="203"/>
      <c r="AY1133" s="203"/>
      <c r="AZ1133" s="203"/>
      <c r="BA1133" s="203"/>
      <c r="BB1133" s="204"/>
      <c r="BC1133" s="204"/>
      <c r="BD1133" s="204"/>
      <c r="BE1133" s="204"/>
      <c r="BF1133" s="204"/>
      <c r="BG1133" s="204"/>
      <c r="BH1133" s="204"/>
      <c r="BI1133" s="204"/>
      <c r="BJ1133" s="204"/>
      <c r="BK1133" s="204"/>
      <c r="BL1133" s="204"/>
      <c r="BM1133" s="204"/>
      <c r="BN1133" s="204"/>
      <c r="BO1133" s="204"/>
      <c r="BP1133" s="204"/>
      <c r="BQ1133" s="204"/>
      <c r="BR1133" s="204"/>
      <c r="BS1133" s="204"/>
      <c r="BT1133" s="204"/>
      <c r="BU1133" s="204"/>
      <c r="BV1133" s="205"/>
      <c r="BW1133" s="205"/>
      <c r="BX1133" s="205"/>
      <c r="BY1133" s="204"/>
      <c r="BZ1133" s="204"/>
      <c r="CA1133" s="204"/>
      <c r="CB1133" s="205"/>
      <c r="CC1133" s="204"/>
      <c r="CD1133" s="205"/>
      <c r="CE1133" s="204"/>
      <c r="CF1133" s="204"/>
      <c r="CG1133" s="204"/>
      <c r="CH1133" s="206"/>
      <c r="CI1133" s="204"/>
      <c r="CJ1133" s="204"/>
      <c r="CK1133" s="204"/>
      <c r="CL1133" s="204"/>
      <c r="CM1133" s="204"/>
      <c r="CN1133" s="206"/>
      <c r="CO1133" s="204"/>
      <c r="CP1133" s="204"/>
      <c r="CQ1133" s="204"/>
      <c r="CR1133" s="207"/>
      <c r="CS1133" s="207"/>
      <c r="CT1133" s="208"/>
      <c r="CU1133" s="209"/>
      <c r="CV1133" s="208"/>
      <c r="CW1133" s="207"/>
      <c r="CX1133" s="207"/>
      <c r="CY1133" s="207"/>
    </row>
    <row r="1134" spans="3:103">
      <c r="Z1134" s="198"/>
      <c r="AA1134" s="198"/>
      <c r="AB1134" s="199"/>
      <c r="AC1134" s="199"/>
      <c r="AD1134" s="199"/>
      <c r="AE1134" s="202"/>
      <c r="AF1134" s="202"/>
      <c r="AG1134" s="202"/>
      <c r="AH1134" s="203"/>
      <c r="AI1134" s="203"/>
      <c r="AJ1134" s="203"/>
      <c r="AK1134" s="203"/>
      <c r="AL1134" s="203"/>
      <c r="AM1134" s="203"/>
      <c r="AN1134" s="203"/>
      <c r="AO1134" s="203"/>
      <c r="AP1134" s="203"/>
      <c r="AQ1134" s="203"/>
      <c r="AR1134" s="203"/>
      <c r="AS1134" s="203"/>
      <c r="AT1134" s="203"/>
      <c r="AU1134" s="203"/>
      <c r="AV1134" s="203"/>
      <c r="AW1134" s="203"/>
      <c r="AX1134" s="203"/>
      <c r="AY1134" s="203"/>
      <c r="AZ1134" s="203"/>
      <c r="BA1134" s="203"/>
      <c r="BB1134" s="203"/>
      <c r="BC1134" s="204"/>
      <c r="BD1134" s="204"/>
      <c r="BE1134" s="204"/>
      <c r="BF1134" s="204"/>
      <c r="BG1134" s="204"/>
      <c r="BH1134" s="204"/>
      <c r="BI1134" s="204"/>
      <c r="BJ1134" s="204"/>
      <c r="BK1134" s="204"/>
      <c r="BL1134" s="204"/>
      <c r="BM1134" s="204"/>
      <c r="BN1134" s="204"/>
      <c r="BO1134" s="204"/>
      <c r="BP1134" s="204"/>
      <c r="BQ1134" s="204"/>
      <c r="BR1134" s="204"/>
      <c r="BS1134" s="204"/>
      <c r="BT1134" s="204"/>
      <c r="BU1134" s="204"/>
      <c r="BV1134" s="205"/>
      <c r="BW1134" s="205"/>
      <c r="BX1134" s="205"/>
      <c r="BY1134" s="204"/>
      <c r="BZ1134" s="204"/>
      <c r="CA1134" s="204"/>
      <c r="CB1134" s="205"/>
      <c r="CC1134" s="204"/>
      <c r="CD1134" s="205"/>
      <c r="CE1134" s="204"/>
      <c r="CF1134" s="204"/>
      <c r="CG1134" s="204"/>
      <c r="CH1134" s="206"/>
      <c r="CI1134" s="204"/>
      <c r="CJ1134" s="204"/>
      <c r="CK1134" s="204"/>
      <c r="CL1134" s="204"/>
      <c r="CM1134" s="204"/>
      <c r="CN1134" s="206"/>
      <c r="CO1134" s="204"/>
      <c r="CP1134" s="204"/>
      <c r="CQ1134" s="204"/>
      <c r="CR1134" s="204"/>
      <c r="CS1134" s="207"/>
      <c r="CT1134" s="208"/>
      <c r="CU1134" s="209"/>
      <c r="CV1134" s="208"/>
      <c r="CW1134" s="207"/>
      <c r="CX1134" s="207"/>
      <c r="CY1134" s="207"/>
    </row>
    <row r="1135" spans="3:103">
      <c r="C1135" s="192"/>
      <c r="D1135" s="192"/>
      <c r="E1135" s="192"/>
      <c r="F1135" s="192"/>
      <c r="G1135" s="193"/>
      <c r="H1135" s="192"/>
      <c r="I1135" s="192"/>
      <c r="J1135" s="194"/>
      <c r="K1135" s="195"/>
      <c r="L1135" s="195"/>
      <c r="M1135" s="196"/>
      <c r="N1135" s="197"/>
      <c r="O1135" s="196"/>
      <c r="P1135" s="198"/>
      <c r="Q1135" s="198"/>
      <c r="R1135" s="199"/>
      <c r="S1135" s="199"/>
      <c r="T1135" s="198"/>
      <c r="U1135" s="199"/>
      <c r="V1135" s="199"/>
      <c r="W1135" s="199"/>
      <c r="X1135" s="198"/>
      <c r="Y1135" s="200"/>
    </row>
    <row r="1136" spans="3:103">
      <c r="D1136" s="192"/>
      <c r="E1136" s="192"/>
      <c r="F1136" s="192"/>
      <c r="H1136" s="192"/>
      <c r="I1136" s="192"/>
      <c r="J1136" s="194"/>
      <c r="K1136" s="192"/>
      <c r="L1136" s="195"/>
      <c r="M1136" s="195"/>
      <c r="N1136" s="197"/>
      <c r="O1136" s="196"/>
      <c r="P1136" s="196"/>
      <c r="Q1136" s="198"/>
      <c r="R1136" s="199"/>
      <c r="S1136" s="199"/>
      <c r="T1136" s="198"/>
      <c r="U1136" s="199"/>
      <c r="V1136" s="199"/>
      <c r="W1136" s="199"/>
      <c r="X1136" s="198"/>
      <c r="Y1136" s="200"/>
      <c r="Z1136" s="198"/>
      <c r="AA1136" s="198"/>
      <c r="AB1136" s="199"/>
      <c r="AC1136" s="199"/>
      <c r="AD1136" s="201"/>
      <c r="AE1136" s="202"/>
      <c r="AF1136" s="202"/>
      <c r="AG1136" s="203"/>
      <c r="AH1136" s="203"/>
      <c r="AI1136" s="203"/>
      <c r="AJ1136" s="203"/>
      <c r="AK1136" s="203"/>
      <c r="AL1136" s="203"/>
      <c r="AM1136" s="203"/>
      <c r="AN1136" s="203"/>
      <c r="AO1136" s="203"/>
      <c r="AP1136" s="203"/>
      <c r="AQ1136" s="203"/>
      <c r="AR1136" s="203"/>
      <c r="AS1136" s="203"/>
      <c r="AT1136" s="203"/>
      <c r="AU1136" s="203"/>
      <c r="AV1136" s="203"/>
      <c r="AW1136" s="203"/>
      <c r="AX1136" s="203"/>
      <c r="AY1136" s="203"/>
      <c r="AZ1136" s="203"/>
      <c r="BA1136" s="203"/>
      <c r="BB1136" s="204"/>
      <c r="BC1136" s="204"/>
      <c r="BD1136" s="204"/>
      <c r="BE1136" s="204"/>
      <c r="BF1136" s="204"/>
      <c r="BG1136" s="204"/>
      <c r="BH1136" s="204"/>
      <c r="BI1136" s="204"/>
      <c r="BJ1136" s="204"/>
      <c r="BK1136" s="204"/>
      <c r="BL1136" s="204"/>
      <c r="BM1136" s="204"/>
      <c r="BN1136" s="204"/>
      <c r="BO1136" s="204"/>
      <c r="BP1136" s="204"/>
      <c r="BQ1136" s="204"/>
      <c r="BR1136" s="204"/>
      <c r="BS1136" s="204"/>
      <c r="BT1136" s="204"/>
      <c r="BU1136" s="204"/>
      <c r="BV1136" s="205"/>
      <c r="BW1136" s="205"/>
      <c r="BX1136" s="205"/>
      <c r="BY1136" s="204"/>
      <c r="BZ1136" s="204"/>
      <c r="CA1136" s="204"/>
      <c r="CB1136" s="205"/>
      <c r="CC1136" s="204"/>
      <c r="CD1136" s="205"/>
      <c r="CE1136" s="204"/>
      <c r="CF1136" s="204"/>
      <c r="CG1136" s="204"/>
      <c r="CH1136" s="206"/>
      <c r="CI1136" s="204"/>
      <c r="CJ1136" s="204"/>
      <c r="CK1136" s="204"/>
      <c r="CL1136" s="204"/>
      <c r="CM1136" s="204"/>
      <c r="CN1136" s="206"/>
      <c r="CO1136" s="204"/>
      <c r="CP1136" s="204"/>
      <c r="CQ1136" s="204"/>
      <c r="CR1136" s="207"/>
      <c r="CS1136" s="207"/>
      <c r="CT1136" s="208"/>
      <c r="CU1136" s="209"/>
      <c r="CV1136" s="208"/>
      <c r="CW1136" s="207"/>
      <c r="CX1136" s="207"/>
      <c r="CY1136" s="207"/>
    </row>
    <row r="1137" spans="3:103">
      <c r="Z1137" s="198"/>
      <c r="AA1137" s="198"/>
      <c r="AB1137" s="199"/>
      <c r="AC1137" s="199"/>
      <c r="AD1137" s="199"/>
      <c r="AE1137" s="202"/>
      <c r="AF1137" s="202"/>
      <c r="AG1137" s="202"/>
      <c r="AH1137" s="203"/>
      <c r="AI1137" s="203"/>
      <c r="AJ1137" s="203"/>
      <c r="AK1137" s="203"/>
      <c r="AL1137" s="203"/>
      <c r="AM1137" s="203"/>
      <c r="AN1137" s="203"/>
      <c r="AO1137" s="203"/>
      <c r="AP1137" s="203"/>
      <c r="AQ1137" s="203"/>
      <c r="AR1137" s="203"/>
      <c r="AS1137" s="203"/>
      <c r="AT1137" s="203"/>
      <c r="AU1137" s="203"/>
      <c r="AV1137" s="203"/>
      <c r="AW1137" s="203"/>
      <c r="AX1137" s="203"/>
      <c r="AY1137" s="203"/>
      <c r="AZ1137" s="203"/>
      <c r="BA1137" s="203"/>
      <c r="BB1137" s="203"/>
      <c r="BC1137" s="204"/>
      <c r="BD1137" s="204"/>
      <c r="BE1137" s="204"/>
      <c r="BF1137" s="204"/>
      <c r="BG1137" s="204"/>
      <c r="BH1137" s="204"/>
      <c r="BI1137" s="204"/>
      <c r="BJ1137" s="204"/>
      <c r="BK1137" s="204"/>
      <c r="BL1137" s="204"/>
      <c r="BM1137" s="204"/>
      <c r="BN1137" s="204"/>
      <c r="BO1137" s="204"/>
      <c r="BP1137" s="204"/>
      <c r="BQ1137" s="204"/>
      <c r="BR1137" s="204"/>
      <c r="BS1137" s="204"/>
      <c r="BT1137" s="204"/>
      <c r="BU1137" s="204"/>
      <c r="BV1137" s="205"/>
      <c r="BW1137" s="205"/>
      <c r="BX1137" s="205"/>
      <c r="BY1137" s="204"/>
      <c r="BZ1137" s="204"/>
      <c r="CA1137" s="204"/>
      <c r="CB1137" s="205"/>
      <c r="CC1137" s="204"/>
      <c r="CD1137" s="205"/>
      <c r="CE1137" s="204"/>
      <c r="CF1137" s="204"/>
      <c r="CG1137" s="204"/>
      <c r="CH1137" s="206"/>
      <c r="CI1137" s="204"/>
      <c r="CJ1137" s="204"/>
      <c r="CK1137" s="204"/>
      <c r="CL1137" s="204"/>
      <c r="CM1137" s="204"/>
      <c r="CN1137" s="206"/>
      <c r="CO1137" s="204"/>
      <c r="CP1137" s="204"/>
      <c r="CQ1137" s="204"/>
      <c r="CR1137" s="204"/>
      <c r="CS1137" s="207"/>
      <c r="CT1137" s="208"/>
      <c r="CU1137" s="209"/>
      <c r="CV1137" s="208"/>
      <c r="CW1137" s="207"/>
      <c r="CX1137" s="207"/>
      <c r="CY1137" s="207"/>
    </row>
    <row r="1141" spans="3:103">
      <c r="C1141" s="192"/>
      <c r="D1141" s="192"/>
      <c r="E1141" s="192"/>
      <c r="F1141" s="192"/>
      <c r="G1141" s="193"/>
      <c r="H1141" s="192"/>
      <c r="I1141" s="192"/>
      <c r="J1141" s="194"/>
      <c r="K1141" s="195"/>
      <c r="L1141" s="195"/>
      <c r="M1141" s="196"/>
      <c r="N1141" s="197"/>
      <c r="O1141" s="196"/>
      <c r="P1141" s="198"/>
      <c r="Q1141" s="198"/>
      <c r="R1141" s="199"/>
      <c r="S1141" s="199"/>
      <c r="T1141" s="198"/>
      <c r="U1141" s="199"/>
      <c r="V1141" s="199"/>
      <c r="W1141" s="199"/>
      <c r="X1141" s="198"/>
      <c r="Y1141" s="200"/>
    </row>
    <row r="1142" spans="3:103">
      <c r="D1142" s="192"/>
      <c r="E1142" s="192"/>
      <c r="F1142" s="192"/>
      <c r="H1142" s="192"/>
      <c r="I1142" s="192"/>
      <c r="J1142" s="194"/>
      <c r="K1142" s="192"/>
      <c r="L1142" s="195"/>
      <c r="M1142" s="195"/>
      <c r="N1142" s="197"/>
      <c r="O1142" s="196"/>
      <c r="P1142" s="196"/>
      <c r="Q1142" s="198"/>
      <c r="R1142" s="199"/>
      <c r="S1142" s="199"/>
      <c r="T1142" s="198"/>
      <c r="U1142" s="199"/>
      <c r="V1142" s="199"/>
      <c r="W1142" s="199"/>
      <c r="X1142" s="198"/>
      <c r="Y1142" s="200"/>
      <c r="Z1142" s="198"/>
      <c r="AA1142" s="198"/>
      <c r="AB1142" s="199"/>
      <c r="AC1142" s="199"/>
      <c r="AD1142" s="201"/>
      <c r="AE1142" s="202"/>
      <c r="AF1142" s="202"/>
      <c r="AG1142" s="203"/>
      <c r="AH1142" s="203"/>
      <c r="AI1142" s="203"/>
      <c r="AJ1142" s="203"/>
      <c r="AK1142" s="203"/>
      <c r="AL1142" s="203"/>
      <c r="AM1142" s="203"/>
      <c r="AN1142" s="203"/>
      <c r="AO1142" s="203"/>
      <c r="AP1142" s="203"/>
      <c r="AQ1142" s="203"/>
      <c r="AR1142" s="203"/>
      <c r="AS1142" s="203"/>
      <c r="AT1142" s="203"/>
      <c r="AU1142" s="203"/>
      <c r="AV1142" s="203"/>
      <c r="AW1142" s="203"/>
      <c r="AX1142" s="203"/>
      <c r="AY1142" s="203"/>
      <c r="AZ1142" s="203"/>
      <c r="BA1142" s="203"/>
      <c r="BB1142" s="204"/>
      <c r="BC1142" s="204"/>
      <c r="BD1142" s="204"/>
      <c r="BE1142" s="204"/>
      <c r="BF1142" s="204"/>
      <c r="BG1142" s="204"/>
      <c r="BH1142" s="204"/>
      <c r="BI1142" s="204"/>
      <c r="BJ1142" s="204"/>
      <c r="BK1142" s="204"/>
      <c r="BL1142" s="204"/>
      <c r="BM1142" s="204"/>
      <c r="BN1142" s="204"/>
      <c r="BO1142" s="204"/>
      <c r="BP1142" s="204"/>
      <c r="BQ1142" s="204"/>
      <c r="BR1142" s="204"/>
      <c r="BS1142" s="204"/>
      <c r="BT1142" s="204"/>
      <c r="BU1142" s="204"/>
      <c r="BV1142" s="205"/>
      <c r="BW1142" s="205"/>
      <c r="BX1142" s="205"/>
      <c r="BY1142" s="204"/>
      <c r="BZ1142" s="204"/>
      <c r="CA1142" s="204"/>
      <c r="CB1142" s="205"/>
      <c r="CC1142" s="204"/>
      <c r="CD1142" s="205"/>
      <c r="CE1142" s="204"/>
      <c r="CF1142" s="204"/>
      <c r="CG1142" s="204"/>
      <c r="CH1142" s="206"/>
      <c r="CI1142" s="204"/>
      <c r="CJ1142" s="204"/>
      <c r="CK1142" s="204"/>
      <c r="CL1142" s="204"/>
      <c r="CM1142" s="204"/>
      <c r="CN1142" s="206"/>
      <c r="CO1142" s="204"/>
      <c r="CP1142" s="204"/>
      <c r="CQ1142" s="204"/>
      <c r="CR1142" s="207"/>
      <c r="CS1142" s="207"/>
      <c r="CT1142" s="208"/>
      <c r="CU1142" s="209"/>
      <c r="CV1142" s="208"/>
      <c r="CW1142" s="207"/>
      <c r="CX1142" s="207"/>
      <c r="CY1142" s="207"/>
    </row>
    <row r="1143" spans="3:103">
      <c r="Z1143" s="198"/>
      <c r="AA1143" s="198"/>
      <c r="AB1143" s="199"/>
      <c r="AC1143" s="199"/>
      <c r="AD1143" s="199"/>
      <c r="AE1143" s="202"/>
      <c r="AF1143" s="202"/>
      <c r="AG1143" s="202"/>
      <c r="AH1143" s="203"/>
      <c r="AI1143" s="203"/>
      <c r="AJ1143" s="203"/>
      <c r="AK1143" s="203"/>
      <c r="AL1143" s="203"/>
      <c r="AM1143" s="203"/>
      <c r="AN1143" s="203"/>
      <c r="AO1143" s="203"/>
      <c r="AP1143" s="203"/>
      <c r="AQ1143" s="203"/>
      <c r="AR1143" s="203"/>
      <c r="AS1143" s="203"/>
      <c r="AT1143" s="203"/>
      <c r="AU1143" s="203"/>
      <c r="AV1143" s="203"/>
      <c r="AW1143" s="203"/>
      <c r="AX1143" s="203"/>
      <c r="AY1143" s="203"/>
      <c r="AZ1143" s="203"/>
      <c r="BA1143" s="203"/>
      <c r="BB1143" s="203"/>
      <c r="BC1143" s="204"/>
      <c r="BD1143" s="204"/>
      <c r="BE1143" s="204"/>
      <c r="BF1143" s="204"/>
      <c r="BG1143" s="204"/>
      <c r="BH1143" s="204"/>
      <c r="BI1143" s="204"/>
      <c r="BJ1143" s="204"/>
      <c r="BK1143" s="204"/>
      <c r="BL1143" s="204"/>
      <c r="BM1143" s="204"/>
      <c r="BN1143" s="204"/>
      <c r="BO1143" s="204"/>
      <c r="BP1143" s="204"/>
      <c r="BQ1143" s="204"/>
      <c r="BR1143" s="204"/>
      <c r="BS1143" s="204"/>
      <c r="BT1143" s="204"/>
      <c r="BU1143" s="204"/>
      <c r="BV1143" s="205"/>
      <c r="BW1143" s="205"/>
      <c r="BX1143" s="205"/>
      <c r="BY1143" s="204"/>
      <c r="BZ1143" s="204"/>
      <c r="CA1143" s="204"/>
      <c r="CB1143" s="205"/>
      <c r="CC1143" s="204"/>
      <c r="CD1143" s="205"/>
      <c r="CE1143" s="204"/>
      <c r="CF1143" s="204"/>
      <c r="CG1143" s="204"/>
      <c r="CH1143" s="206"/>
      <c r="CI1143" s="204"/>
      <c r="CJ1143" s="204"/>
      <c r="CK1143" s="204"/>
      <c r="CL1143" s="204"/>
      <c r="CM1143" s="204"/>
      <c r="CN1143" s="206"/>
      <c r="CO1143" s="204"/>
      <c r="CP1143" s="204"/>
      <c r="CQ1143" s="204"/>
      <c r="CR1143" s="204"/>
      <c r="CS1143" s="207"/>
      <c r="CT1143" s="208"/>
      <c r="CU1143" s="209"/>
      <c r="CV1143" s="208"/>
      <c r="CW1143" s="207"/>
      <c r="CX1143" s="207"/>
      <c r="CY1143" s="207"/>
    </row>
    <row r="1144" spans="3:103">
      <c r="C1144" s="192"/>
      <c r="D1144" s="192"/>
      <c r="E1144" s="192"/>
      <c r="F1144" s="192"/>
      <c r="G1144" s="193"/>
      <c r="H1144" s="192"/>
      <c r="I1144" s="192"/>
      <c r="J1144" s="194"/>
      <c r="K1144" s="195"/>
      <c r="L1144" s="195"/>
      <c r="M1144" s="196"/>
      <c r="N1144" s="197"/>
      <c r="O1144" s="196"/>
      <c r="P1144" s="198"/>
      <c r="Q1144" s="198"/>
      <c r="R1144" s="199"/>
      <c r="S1144" s="199"/>
      <c r="T1144" s="198"/>
      <c r="U1144" s="199"/>
      <c r="V1144" s="199"/>
      <c r="W1144" s="199"/>
      <c r="X1144" s="198"/>
      <c r="Y1144" s="200"/>
    </row>
    <row r="1145" spans="3:103">
      <c r="D1145" s="192"/>
      <c r="E1145" s="192"/>
      <c r="F1145" s="192"/>
      <c r="H1145" s="192"/>
      <c r="I1145" s="192"/>
      <c r="J1145" s="194"/>
      <c r="K1145" s="192"/>
      <c r="L1145" s="195"/>
      <c r="M1145" s="195"/>
      <c r="N1145" s="197"/>
      <c r="O1145" s="196"/>
      <c r="P1145" s="196"/>
      <c r="Q1145" s="198"/>
      <c r="R1145" s="199"/>
      <c r="S1145" s="199"/>
      <c r="T1145" s="198"/>
      <c r="U1145" s="199"/>
      <c r="V1145" s="199"/>
      <c r="W1145" s="199"/>
      <c r="X1145" s="198"/>
      <c r="Y1145" s="200"/>
      <c r="Z1145" s="198"/>
      <c r="AA1145" s="198"/>
      <c r="AB1145" s="199"/>
      <c r="AC1145" s="199"/>
      <c r="AD1145" s="201"/>
      <c r="AE1145" s="202"/>
      <c r="AF1145" s="202"/>
      <c r="AG1145" s="203"/>
      <c r="AH1145" s="203"/>
      <c r="AI1145" s="203"/>
      <c r="AJ1145" s="203"/>
      <c r="AK1145" s="203"/>
      <c r="AL1145" s="203"/>
      <c r="AM1145" s="203"/>
      <c r="AN1145" s="203"/>
      <c r="AO1145" s="203"/>
      <c r="AP1145" s="203"/>
      <c r="AQ1145" s="203"/>
      <c r="AR1145" s="203"/>
      <c r="AS1145" s="203"/>
      <c r="AT1145" s="203"/>
      <c r="AU1145" s="203"/>
      <c r="AV1145" s="203"/>
      <c r="AW1145" s="203"/>
      <c r="AX1145" s="203"/>
      <c r="AY1145" s="203"/>
      <c r="AZ1145" s="203"/>
      <c r="BA1145" s="203"/>
      <c r="BB1145" s="204"/>
      <c r="BC1145" s="204"/>
      <c r="BD1145" s="204"/>
      <c r="BE1145" s="204"/>
      <c r="BF1145" s="204"/>
      <c r="BG1145" s="204"/>
      <c r="BH1145" s="204"/>
      <c r="BI1145" s="204"/>
      <c r="BJ1145" s="204"/>
      <c r="BK1145" s="204"/>
      <c r="BL1145" s="204"/>
      <c r="BM1145" s="204"/>
      <c r="BN1145" s="204"/>
      <c r="BO1145" s="204"/>
      <c r="BP1145" s="204"/>
      <c r="BQ1145" s="204"/>
      <c r="BR1145" s="204"/>
      <c r="BS1145" s="204"/>
      <c r="BT1145" s="204"/>
      <c r="BU1145" s="204"/>
      <c r="BV1145" s="205"/>
      <c r="BW1145" s="205"/>
      <c r="BX1145" s="205"/>
      <c r="BY1145" s="204"/>
      <c r="BZ1145" s="204"/>
      <c r="CA1145" s="204"/>
      <c r="CB1145" s="205"/>
      <c r="CC1145" s="204"/>
      <c r="CD1145" s="205"/>
      <c r="CE1145" s="204"/>
      <c r="CF1145" s="204"/>
      <c r="CG1145" s="204"/>
      <c r="CH1145" s="206"/>
      <c r="CI1145" s="204"/>
      <c r="CJ1145" s="204"/>
      <c r="CK1145" s="204"/>
      <c r="CL1145" s="204"/>
      <c r="CM1145" s="204"/>
      <c r="CN1145" s="206"/>
      <c r="CO1145" s="204"/>
      <c r="CP1145" s="204"/>
      <c r="CQ1145" s="204"/>
      <c r="CR1145" s="207"/>
      <c r="CS1145" s="207"/>
      <c r="CT1145" s="208"/>
      <c r="CU1145" s="209"/>
      <c r="CV1145" s="208"/>
      <c r="CW1145" s="207"/>
      <c r="CX1145" s="207"/>
      <c r="CY1145" s="207"/>
    </row>
    <row r="1146" spans="3:103">
      <c r="Z1146" s="198"/>
      <c r="AA1146" s="198"/>
      <c r="AB1146" s="199"/>
      <c r="AC1146" s="199"/>
      <c r="AD1146" s="199"/>
      <c r="AE1146" s="202"/>
      <c r="AF1146" s="202"/>
      <c r="AG1146" s="202"/>
      <c r="AH1146" s="203"/>
      <c r="AI1146" s="203"/>
      <c r="AJ1146" s="203"/>
      <c r="AK1146" s="203"/>
      <c r="AL1146" s="203"/>
      <c r="AM1146" s="203"/>
      <c r="AN1146" s="203"/>
      <c r="AO1146" s="203"/>
      <c r="AP1146" s="203"/>
      <c r="AQ1146" s="203"/>
      <c r="AR1146" s="203"/>
      <c r="AS1146" s="203"/>
      <c r="AT1146" s="203"/>
      <c r="AU1146" s="203"/>
      <c r="AV1146" s="203"/>
      <c r="AW1146" s="203"/>
      <c r="AX1146" s="203"/>
      <c r="AY1146" s="203"/>
      <c r="AZ1146" s="203"/>
      <c r="BA1146" s="203"/>
      <c r="BB1146" s="203"/>
      <c r="BC1146" s="204"/>
      <c r="BD1146" s="204"/>
      <c r="BE1146" s="204"/>
      <c r="BF1146" s="204"/>
      <c r="BG1146" s="204"/>
      <c r="BH1146" s="204"/>
      <c r="BI1146" s="204"/>
      <c r="BJ1146" s="204"/>
      <c r="BK1146" s="204"/>
      <c r="BL1146" s="204"/>
      <c r="BM1146" s="204"/>
      <c r="BN1146" s="204"/>
      <c r="BO1146" s="204"/>
      <c r="BP1146" s="204"/>
      <c r="BQ1146" s="204"/>
      <c r="BR1146" s="204"/>
      <c r="BS1146" s="204"/>
      <c r="BT1146" s="204"/>
      <c r="BU1146" s="204"/>
      <c r="BV1146" s="205"/>
      <c r="BW1146" s="205"/>
      <c r="BX1146" s="205"/>
      <c r="BY1146" s="204"/>
      <c r="BZ1146" s="204"/>
      <c r="CA1146" s="204"/>
      <c r="CB1146" s="205"/>
      <c r="CC1146" s="204"/>
      <c r="CD1146" s="205"/>
      <c r="CE1146" s="204"/>
      <c r="CF1146" s="204"/>
      <c r="CG1146" s="204"/>
      <c r="CH1146" s="206"/>
      <c r="CI1146" s="204"/>
      <c r="CJ1146" s="204"/>
      <c r="CK1146" s="204"/>
      <c r="CL1146" s="204"/>
      <c r="CM1146" s="204"/>
      <c r="CN1146" s="206"/>
      <c r="CO1146" s="204"/>
      <c r="CP1146" s="204"/>
      <c r="CQ1146" s="204"/>
      <c r="CR1146" s="204"/>
      <c r="CS1146" s="207"/>
      <c r="CT1146" s="208"/>
      <c r="CU1146" s="209"/>
      <c r="CV1146" s="208"/>
      <c r="CW1146" s="207"/>
      <c r="CX1146" s="207"/>
      <c r="CY1146" s="207"/>
    </row>
    <row r="1150" spans="3:103">
      <c r="C1150" s="192"/>
      <c r="D1150" s="192"/>
      <c r="E1150" s="192"/>
      <c r="F1150" s="192"/>
      <c r="G1150" s="193"/>
      <c r="H1150" s="192"/>
      <c r="I1150" s="192"/>
      <c r="J1150" s="194"/>
      <c r="K1150" s="195"/>
      <c r="L1150" s="195"/>
      <c r="M1150" s="196"/>
      <c r="N1150" s="197"/>
      <c r="O1150" s="196"/>
      <c r="P1150" s="198"/>
      <c r="Q1150" s="198"/>
      <c r="R1150" s="199"/>
      <c r="S1150" s="199"/>
      <c r="T1150" s="198"/>
      <c r="U1150" s="199"/>
      <c r="V1150" s="199"/>
      <c r="W1150" s="199"/>
      <c r="X1150" s="198"/>
      <c r="Y1150" s="200"/>
    </row>
    <row r="1151" spans="3:103">
      <c r="D1151" s="192"/>
      <c r="E1151" s="192"/>
      <c r="F1151" s="192"/>
      <c r="H1151" s="192"/>
      <c r="I1151" s="192"/>
      <c r="J1151" s="194"/>
      <c r="K1151" s="192"/>
      <c r="L1151" s="195"/>
      <c r="M1151" s="195"/>
      <c r="N1151" s="197"/>
      <c r="O1151" s="196"/>
      <c r="P1151" s="196"/>
      <c r="Q1151" s="198"/>
      <c r="R1151" s="199"/>
      <c r="S1151" s="199"/>
      <c r="T1151" s="198"/>
      <c r="U1151" s="199"/>
      <c r="V1151" s="199"/>
      <c r="W1151" s="199"/>
      <c r="X1151" s="198"/>
      <c r="Y1151" s="200"/>
      <c r="Z1151" s="198"/>
      <c r="AA1151" s="198"/>
      <c r="AB1151" s="199"/>
      <c r="AC1151" s="199"/>
      <c r="AD1151" s="201"/>
      <c r="AE1151" s="202"/>
      <c r="AF1151" s="202"/>
      <c r="AG1151" s="203"/>
      <c r="AH1151" s="203"/>
      <c r="AI1151" s="203"/>
      <c r="AJ1151" s="203"/>
      <c r="AK1151" s="203"/>
      <c r="AL1151" s="203"/>
      <c r="AM1151" s="203"/>
      <c r="AN1151" s="203"/>
      <c r="AO1151" s="203"/>
      <c r="AP1151" s="203"/>
      <c r="AQ1151" s="203"/>
      <c r="AR1151" s="203"/>
      <c r="AS1151" s="203"/>
      <c r="AT1151" s="203"/>
      <c r="AU1151" s="203"/>
      <c r="AV1151" s="203"/>
      <c r="AW1151" s="203"/>
      <c r="AX1151" s="203"/>
      <c r="AY1151" s="203"/>
      <c r="AZ1151" s="203"/>
      <c r="BA1151" s="203"/>
      <c r="BB1151" s="204"/>
      <c r="BC1151" s="204"/>
      <c r="BD1151" s="204"/>
      <c r="BE1151" s="204"/>
      <c r="BF1151" s="204"/>
      <c r="BG1151" s="204"/>
      <c r="BH1151" s="204"/>
      <c r="BI1151" s="204"/>
      <c r="BJ1151" s="204"/>
      <c r="BK1151" s="204"/>
      <c r="BL1151" s="204"/>
      <c r="BM1151" s="204"/>
      <c r="BN1151" s="204"/>
      <c r="BO1151" s="204"/>
      <c r="BP1151" s="204"/>
      <c r="BQ1151" s="204"/>
      <c r="BR1151" s="204"/>
      <c r="BS1151" s="204"/>
      <c r="BT1151" s="204"/>
      <c r="BU1151" s="204"/>
      <c r="BV1151" s="205"/>
      <c r="BW1151" s="205"/>
      <c r="BX1151" s="205"/>
      <c r="BY1151" s="204"/>
      <c r="BZ1151" s="204"/>
      <c r="CA1151" s="204"/>
      <c r="CB1151" s="205"/>
      <c r="CC1151" s="204"/>
      <c r="CD1151" s="205"/>
      <c r="CE1151" s="204"/>
      <c r="CF1151" s="204"/>
      <c r="CG1151" s="204"/>
      <c r="CH1151" s="206"/>
      <c r="CI1151" s="204"/>
      <c r="CJ1151" s="204"/>
      <c r="CK1151" s="204"/>
      <c r="CL1151" s="204"/>
      <c r="CM1151" s="204"/>
      <c r="CN1151" s="206"/>
      <c r="CO1151" s="204"/>
      <c r="CP1151" s="204"/>
      <c r="CQ1151" s="204"/>
      <c r="CR1151" s="207"/>
      <c r="CS1151" s="207"/>
      <c r="CT1151" s="208"/>
      <c r="CU1151" s="209"/>
      <c r="CV1151" s="208"/>
      <c r="CW1151" s="207"/>
      <c r="CX1151" s="207"/>
      <c r="CY1151" s="207"/>
    </row>
    <row r="1152" spans="3:103">
      <c r="Z1152" s="198"/>
      <c r="AA1152" s="198"/>
      <c r="AB1152" s="199"/>
      <c r="AC1152" s="199"/>
      <c r="AD1152" s="199"/>
      <c r="AE1152" s="202"/>
      <c r="AF1152" s="202"/>
      <c r="AG1152" s="202"/>
      <c r="AH1152" s="203"/>
      <c r="AI1152" s="203"/>
      <c r="AJ1152" s="203"/>
      <c r="AK1152" s="203"/>
      <c r="AL1152" s="203"/>
      <c r="AM1152" s="203"/>
      <c r="AN1152" s="203"/>
      <c r="AO1152" s="203"/>
      <c r="AP1152" s="203"/>
      <c r="AQ1152" s="203"/>
      <c r="AR1152" s="203"/>
      <c r="AS1152" s="203"/>
      <c r="AT1152" s="203"/>
      <c r="AU1152" s="203"/>
      <c r="AV1152" s="203"/>
      <c r="AW1152" s="203"/>
      <c r="AX1152" s="203"/>
      <c r="AY1152" s="203"/>
      <c r="AZ1152" s="203"/>
      <c r="BA1152" s="203"/>
      <c r="BB1152" s="203"/>
      <c r="BC1152" s="204"/>
      <c r="BD1152" s="204"/>
      <c r="BE1152" s="204"/>
      <c r="BF1152" s="204"/>
      <c r="BG1152" s="204"/>
      <c r="BH1152" s="204"/>
      <c r="BI1152" s="204"/>
      <c r="BJ1152" s="204"/>
      <c r="BK1152" s="204"/>
      <c r="BL1152" s="204"/>
      <c r="BM1152" s="204"/>
      <c r="BN1152" s="204"/>
      <c r="BO1152" s="204"/>
      <c r="BP1152" s="204"/>
      <c r="BQ1152" s="204"/>
      <c r="BR1152" s="204"/>
      <c r="BS1152" s="204"/>
      <c r="BT1152" s="204"/>
      <c r="BU1152" s="204"/>
      <c r="BV1152" s="205"/>
      <c r="BW1152" s="205"/>
      <c r="BX1152" s="205"/>
      <c r="BY1152" s="204"/>
      <c r="BZ1152" s="204"/>
      <c r="CA1152" s="204"/>
      <c r="CB1152" s="205"/>
      <c r="CC1152" s="204"/>
      <c r="CD1152" s="205"/>
      <c r="CE1152" s="204"/>
      <c r="CF1152" s="204"/>
      <c r="CG1152" s="204"/>
      <c r="CH1152" s="206"/>
      <c r="CI1152" s="204"/>
      <c r="CJ1152" s="204"/>
      <c r="CK1152" s="204"/>
      <c r="CL1152" s="204"/>
      <c r="CM1152" s="204"/>
      <c r="CN1152" s="206"/>
      <c r="CO1152" s="204"/>
      <c r="CP1152" s="204"/>
      <c r="CQ1152" s="204"/>
      <c r="CR1152" s="204"/>
      <c r="CS1152" s="207"/>
      <c r="CT1152" s="208"/>
      <c r="CU1152" s="209"/>
      <c r="CV1152" s="208"/>
      <c r="CW1152" s="207"/>
      <c r="CX1152" s="207"/>
      <c r="CY1152" s="207"/>
    </row>
    <row r="1153" spans="3:103">
      <c r="C1153" s="192"/>
      <c r="D1153" s="192"/>
      <c r="E1153" s="192"/>
      <c r="F1153" s="192"/>
      <c r="G1153" s="193"/>
      <c r="H1153" s="192"/>
      <c r="I1153" s="192"/>
      <c r="J1153" s="194"/>
      <c r="K1153" s="195"/>
      <c r="L1153" s="195"/>
      <c r="M1153" s="196"/>
      <c r="N1153" s="197"/>
      <c r="O1153" s="196"/>
      <c r="P1153" s="198"/>
      <c r="Q1153" s="198"/>
      <c r="R1153" s="199"/>
      <c r="S1153" s="199"/>
      <c r="T1153" s="198"/>
      <c r="U1153" s="199"/>
      <c r="V1153" s="199"/>
      <c r="W1153" s="199"/>
      <c r="X1153" s="198"/>
      <c r="Y1153" s="200"/>
    </row>
    <row r="1154" spans="3:103">
      <c r="D1154" s="192"/>
      <c r="E1154" s="192"/>
      <c r="F1154" s="192"/>
      <c r="H1154" s="192"/>
      <c r="I1154" s="192"/>
      <c r="J1154" s="194"/>
      <c r="K1154" s="192"/>
      <c r="L1154" s="195"/>
      <c r="M1154" s="195"/>
      <c r="N1154" s="197"/>
      <c r="O1154" s="196"/>
      <c r="P1154" s="196"/>
      <c r="Q1154" s="198"/>
      <c r="R1154" s="199"/>
      <c r="S1154" s="199"/>
      <c r="T1154" s="198"/>
      <c r="U1154" s="199"/>
      <c r="V1154" s="199"/>
      <c r="W1154" s="199"/>
      <c r="X1154" s="198"/>
      <c r="Y1154" s="200"/>
      <c r="Z1154" s="198"/>
      <c r="AA1154" s="198"/>
      <c r="AB1154" s="199"/>
      <c r="AC1154" s="199"/>
      <c r="AD1154" s="201"/>
      <c r="AE1154" s="202"/>
      <c r="AF1154" s="202"/>
      <c r="AG1154" s="203"/>
      <c r="AH1154" s="203"/>
      <c r="AI1154" s="203"/>
      <c r="AJ1154" s="203"/>
      <c r="AK1154" s="203"/>
      <c r="AL1154" s="203"/>
      <c r="AM1154" s="203"/>
      <c r="AN1154" s="203"/>
      <c r="AO1154" s="203"/>
      <c r="AP1154" s="203"/>
      <c r="AQ1154" s="203"/>
      <c r="AR1154" s="203"/>
      <c r="AS1154" s="203"/>
      <c r="AT1154" s="203"/>
      <c r="AU1154" s="203"/>
      <c r="AV1154" s="203"/>
      <c r="AW1154" s="203"/>
      <c r="AX1154" s="203"/>
      <c r="AY1154" s="203"/>
      <c r="AZ1154" s="203"/>
      <c r="BA1154" s="203"/>
      <c r="BB1154" s="204"/>
      <c r="BC1154" s="204"/>
      <c r="BD1154" s="204"/>
      <c r="BE1154" s="204"/>
      <c r="BF1154" s="204"/>
      <c r="BG1154" s="204"/>
      <c r="BH1154" s="204"/>
      <c r="BI1154" s="204"/>
      <c r="BJ1154" s="204"/>
      <c r="BK1154" s="204"/>
      <c r="BL1154" s="204"/>
      <c r="BM1154" s="204"/>
      <c r="BN1154" s="204"/>
      <c r="BO1154" s="204"/>
      <c r="BP1154" s="204"/>
      <c r="BQ1154" s="204"/>
      <c r="BR1154" s="204"/>
      <c r="BS1154" s="204"/>
      <c r="BT1154" s="204"/>
      <c r="BU1154" s="204"/>
      <c r="BV1154" s="205"/>
      <c r="BW1154" s="205"/>
      <c r="BX1154" s="205"/>
      <c r="BY1154" s="204"/>
      <c r="BZ1154" s="204"/>
      <c r="CA1154" s="204"/>
      <c r="CB1154" s="205"/>
      <c r="CC1154" s="204"/>
      <c r="CD1154" s="205"/>
      <c r="CE1154" s="204"/>
      <c r="CF1154" s="204"/>
      <c r="CG1154" s="204"/>
      <c r="CH1154" s="206"/>
      <c r="CI1154" s="204"/>
      <c r="CJ1154" s="204"/>
      <c r="CK1154" s="204"/>
      <c r="CL1154" s="204"/>
      <c r="CM1154" s="204"/>
      <c r="CN1154" s="206"/>
      <c r="CO1154" s="204"/>
      <c r="CP1154" s="204"/>
      <c r="CQ1154" s="204"/>
      <c r="CR1154" s="207"/>
      <c r="CS1154" s="207"/>
      <c r="CT1154" s="208"/>
      <c r="CU1154" s="209"/>
      <c r="CV1154" s="208"/>
      <c r="CW1154" s="207"/>
      <c r="CX1154" s="207"/>
      <c r="CY1154" s="207"/>
    </row>
    <row r="1155" spans="3:103">
      <c r="Z1155" s="198"/>
      <c r="AA1155" s="198"/>
      <c r="AB1155" s="199"/>
      <c r="AC1155" s="199"/>
      <c r="AD1155" s="199"/>
      <c r="AE1155" s="202"/>
      <c r="AF1155" s="202"/>
      <c r="AG1155" s="202"/>
      <c r="AH1155" s="203"/>
      <c r="AI1155" s="203"/>
      <c r="AJ1155" s="203"/>
      <c r="AK1155" s="203"/>
      <c r="AL1155" s="203"/>
      <c r="AM1155" s="203"/>
      <c r="AN1155" s="203"/>
      <c r="AO1155" s="203"/>
      <c r="AP1155" s="203"/>
      <c r="AQ1155" s="203"/>
      <c r="AR1155" s="203"/>
      <c r="AS1155" s="203"/>
      <c r="AT1155" s="203"/>
      <c r="AU1155" s="203"/>
      <c r="AV1155" s="203"/>
      <c r="AW1155" s="203"/>
      <c r="AX1155" s="203"/>
      <c r="AY1155" s="203"/>
      <c r="AZ1155" s="203"/>
      <c r="BA1155" s="203"/>
      <c r="BB1155" s="203"/>
      <c r="BC1155" s="204"/>
      <c r="BD1155" s="204"/>
      <c r="BE1155" s="204"/>
      <c r="BF1155" s="204"/>
      <c r="BG1155" s="204"/>
      <c r="BH1155" s="204"/>
      <c r="BI1155" s="204"/>
      <c r="BJ1155" s="204"/>
      <c r="BK1155" s="204"/>
      <c r="BL1155" s="204"/>
      <c r="BM1155" s="204"/>
      <c r="BN1155" s="204"/>
      <c r="BO1155" s="204"/>
      <c r="BP1155" s="204"/>
      <c r="BQ1155" s="204"/>
      <c r="BR1155" s="204"/>
      <c r="BS1155" s="204"/>
      <c r="BT1155" s="204"/>
      <c r="BU1155" s="204"/>
      <c r="BV1155" s="205"/>
      <c r="BW1155" s="205"/>
      <c r="BX1155" s="205"/>
      <c r="BY1155" s="204"/>
      <c r="BZ1155" s="204"/>
      <c r="CA1155" s="204"/>
      <c r="CB1155" s="205"/>
      <c r="CC1155" s="204"/>
      <c r="CD1155" s="205"/>
      <c r="CE1155" s="204"/>
      <c r="CF1155" s="204"/>
      <c r="CG1155" s="204"/>
      <c r="CH1155" s="206"/>
      <c r="CI1155" s="204"/>
      <c r="CJ1155" s="204"/>
      <c r="CK1155" s="204"/>
      <c r="CL1155" s="204"/>
      <c r="CM1155" s="204"/>
      <c r="CN1155" s="206"/>
      <c r="CO1155" s="204"/>
      <c r="CP1155" s="204"/>
      <c r="CQ1155" s="204"/>
      <c r="CR1155" s="204"/>
      <c r="CS1155" s="207"/>
      <c r="CT1155" s="208"/>
      <c r="CU1155" s="209"/>
      <c r="CV1155" s="208"/>
      <c r="CW1155" s="207"/>
      <c r="CX1155" s="207"/>
      <c r="CY1155" s="207"/>
    </row>
    <row r="1160" spans="3:103">
      <c r="Z1160" s="198"/>
      <c r="AA1160" s="198"/>
      <c r="AB1160" s="199"/>
      <c r="AC1160" s="199"/>
      <c r="AD1160" s="201"/>
      <c r="AE1160" s="202"/>
      <c r="AF1160" s="202"/>
      <c r="AG1160" s="203"/>
      <c r="AH1160" s="203"/>
      <c r="AI1160" s="203"/>
      <c r="AJ1160" s="203"/>
      <c r="AK1160" s="203"/>
      <c r="AL1160" s="203"/>
      <c r="AM1160" s="203"/>
      <c r="AN1160" s="203"/>
      <c r="AO1160" s="203"/>
      <c r="AP1160" s="203"/>
      <c r="AQ1160" s="203"/>
      <c r="AR1160" s="203"/>
      <c r="AS1160" s="203"/>
      <c r="AT1160" s="203"/>
      <c r="AU1160" s="203"/>
      <c r="AV1160" s="203"/>
      <c r="AW1160" s="203"/>
      <c r="AX1160" s="203"/>
      <c r="AY1160" s="203"/>
      <c r="AZ1160" s="203"/>
      <c r="BA1160" s="203"/>
      <c r="BB1160" s="204"/>
      <c r="BC1160" s="204"/>
      <c r="BD1160" s="204"/>
      <c r="BE1160" s="204"/>
      <c r="BF1160" s="204"/>
      <c r="BG1160" s="204"/>
      <c r="BH1160" s="204"/>
      <c r="BI1160" s="204"/>
      <c r="BJ1160" s="204"/>
      <c r="BK1160" s="204"/>
      <c r="BL1160" s="204"/>
      <c r="BM1160" s="204"/>
      <c r="BN1160" s="204"/>
      <c r="BO1160" s="204"/>
      <c r="BP1160" s="204"/>
      <c r="BQ1160" s="204"/>
      <c r="BR1160" s="204"/>
      <c r="BS1160" s="204"/>
      <c r="BT1160" s="204"/>
      <c r="BU1160" s="204"/>
      <c r="BV1160" s="205"/>
      <c r="BW1160" s="205"/>
      <c r="BX1160" s="205"/>
      <c r="BY1160" s="204"/>
      <c r="BZ1160" s="204"/>
      <c r="CA1160" s="204"/>
      <c r="CB1160" s="205"/>
      <c r="CC1160" s="204"/>
      <c r="CD1160" s="205"/>
      <c r="CE1160" s="204"/>
      <c r="CF1160" s="204"/>
      <c r="CG1160" s="204"/>
      <c r="CH1160" s="206"/>
      <c r="CI1160" s="204"/>
      <c r="CJ1160" s="204"/>
      <c r="CK1160" s="204"/>
      <c r="CL1160" s="204"/>
      <c r="CM1160" s="204"/>
      <c r="CN1160" s="206"/>
      <c r="CO1160" s="204"/>
      <c r="CP1160" s="204"/>
      <c r="CQ1160" s="204"/>
      <c r="CR1160" s="207"/>
      <c r="CS1160" s="207"/>
      <c r="CT1160" s="208"/>
      <c r="CU1160" s="209"/>
      <c r="CV1160" s="208"/>
      <c r="CW1160" s="207"/>
      <c r="CX1160" s="207"/>
      <c r="CY1160" s="207"/>
    </row>
    <row r="1161" spans="3:103">
      <c r="Z1161" s="198"/>
      <c r="AA1161" s="198"/>
      <c r="AB1161" s="199"/>
      <c r="AC1161" s="199"/>
      <c r="AD1161" s="199"/>
      <c r="AE1161" s="202"/>
      <c r="AF1161" s="202"/>
      <c r="AG1161" s="202"/>
      <c r="AH1161" s="203"/>
      <c r="AI1161" s="203"/>
      <c r="AJ1161" s="203"/>
      <c r="AK1161" s="203"/>
      <c r="AL1161" s="203"/>
      <c r="AM1161" s="203"/>
      <c r="AN1161" s="203"/>
      <c r="AO1161" s="203"/>
      <c r="AP1161" s="203"/>
      <c r="AQ1161" s="203"/>
      <c r="AR1161" s="203"/>
      <c r="AS1161" s="203"/>
      <c r="AT1161" s="203"/>
      <c r="AU1161" s="203"/>
      <c r="AV1161" s="203"/>
      <c r="AW1161" s="203"/>
      <c r="AX1161" s="203"/>
      <c r="AY1161" s="203"/>
      <c r="AZ1161" s="203"/>
      <c r="BA1161" s="203"/>
      <c r="BB1161" s="203"/>
      <c r="BC1161" s="204"/>
      <c r="BD1161" s="204"/>
      <c r="BE1161" s="204"/>
      <c r="BF1161" s="204"/>
      <c r="BG1161" s="204"/>
      <c r="BH1161" s="204"/>
      <c r="BI1161" s="204"/>
      <c r="BJ1161" s="204"/>
      <c r="BK1161" s="204"/>
      <c r="BL1161" s="204"/>
      <c r="BM1161" s="204"/>
      <c r="BN1161" s="204"/>
      <c r="BO1161" s="204"/>
      <c r="BP1161" s="204"/>
      <c r="BQ1161" s="204"/>
      <c r="BR1161" s="204"/>
      <c r="BS1161" s="204"/>
      <c r="BT1161" s="204"/>
      <c r="BU1161" s="204"/>
      <c r="BV1161" s="205"/>
      <c r="BW1161" s="205"/>
      <c r="BX1161" s="205"/>
      <c r="BY1161" s="204"/>
      <c r="BZ1161" s="204"/>
      <c r="CA1161" s="204"/>
      <c r="CB1161" s="205"/>
      <c r="CC1161" s="204"/>
      <c r="CD1161" s="205"/>
      <c r="CE1161" s="204"/>
      <c r="CF1161" s="204"/>
      <c r="CG1161" s="204"/>
      <c r="CH1161" s="206"/>
      <c r="CI1161" s="204"/>
      <c r="CJ1161" s="204"/>
      <c r="CK1161" s="204"/>
      <c r="CL1161" s="204"/>
      <c r="CM1161" s="204"/>
      <c r="CN1161" s="206"/>
      <c r="CO1161" s="204"/>
      <c r="CP1161" s="204"/>
      <c r="CQ1161" s="204"/>
      <c r="CR1161" s="204"/>
      <c r="CS1161" s="207"/>
      <c r="CT1161" s="208"/>
      <c r="CU1161" s="209"/>
      <c r="CV1161" s="208"/>
      <c r="CW1161" s="207"/>
      <c r="CX1161" s="207"/>
      <c r="CY1161" s="207"/>
    </row>
    <row r="1163" spans="3:103">
      <c r="Z1163" s="198"/>
      <c r="AA1163" s="198"/>
      <c r="AB1163" s="199"/>
      <c r="AC1163" s="199"/>
      <c r="AD1163" s="201"/>
      <c r="AE1163" s="202"/>
      <c r="AF1163" s="202"/>
      <c r="AG1163" s="203"/>
      <c r="AH1163" s="203"/>
      <c r="AI1163" s="203"/>
      <c r="AJ1163" s="203"/>
      <c r="AK1163" s="203"/>
      <c r="AL1163" s="203"/>
      <c r="AM1163" s="203"/>
      <c r="AN1163" s="203"/>
      <c r="AO1163" s="203"/>
      <c r="AP1163" s="203"/>
      <c r="AQ1163" s="203"/>
      <c r="AR1163" s="203"/>
      <c r="AS1163" s="203"/>
      <c r="AT1163" s="203"/>
      <c r="AU1163" s="203"/>
      <c r="AV1163" s="203"/>
      <c r="AW1163" s="203"/>
      <c r="AX1163" s="203"/>
      <c r="AY1163" s="203"/>
      <c r="AZ1163" s="203"/>
      <c r="BA1163" s="203"/>
      <c r="BB1163" s="204"/>
      <c r="BC1163" s="204"/>
      <c r="BD1163" s="204"/>
      <c r="BE1163" s="204"/>
      <c r="BF1163" s="204"/>
      <c r="BG1163" s="204"/>
      <c r="BH1163" s="204"/>
      <c r="BI1163" s="204"/>
      <c r="BJ1163" s="204"/>
      <c r="BK1163" s="204"/>
      <c r="BL1163" s="204"/>
      <c r="BM1163" s="204"/>
      <c r="BN1163" s="204"/>
      <c r="BO1163" s="204"/>
      <c r="BP1163" s="204"/>
      <c r="BQ1163" s="204"/>
      <c r="BR1163" s="204"/>
      <c r="BS1163" s="204"/>
      <c r="BT1163" s="204"/>
      <c r="BU1163" s="204"/>
      <c r="BV1163" s="205"/>
      <c r="BW1163" s="205"/>
      <c r="BX1163" s="205"/>
      <c r="BY1163" s="204"/>
      <c r="BZ1163" s="204"/>
      <c r="CA1163" s="204"/>
      <c r="CB1163" s="205"/>
      <c r="CC1163" s="204"/>
      <c r="CD1163" s="205"/>
      <c r="CE1163" s="204"/>
      <c r="CF1163" s="204"/>
      <c r="CG1163" s="204"/>
      <c r="CH1163" s="206"/>
      <c r="CI1163" s="204"/>
      <c r="CJ1163" s="204"/>
      <c r="CK1163" s="204"/>
      <c r="CL1163" s="204"/>
      <c r="CM1163" s="204"/>
      <c r="CN1163" s="206"/>
      <c r="CO1163" s="204"/>
      <c r="CP1163" s="204"/>
      <c r="CQ1163" s="204"/>
      <c r="CR1163" s="207"/>
      <c r="CS1163" s="207"/>
      <c r="CT1163" s="208"/>
      <c r="CU1163" s="209"/>
      <c r="CV1163" s="208"/>
      <c r="CW1163" s="207"/>
      <c r="CX1163" s="207"/>
      <c r="CY1163" s="207"/>
    </row>
    <row r="1164" spans="3:103">
      <c r="Z1164" s="198"/>
      <c r="AA1164" s="198"/>
      <c r="AB1164" s="199"/>
      <c r="AC1164" s="199"/>
      <c r="AD1164" s="199"/>
      <c r="AE1164" s="202"/>
      <c r="AF1164" s="202"/>
      <c r="AG1164" s="202"/>
      <c r="AH1164" s="203"/>
      <c r="AI1164" s="203"/>
      <c r="AJ1164" s="203"/>
      <c r="AK1164" s="203"/>
      <c r="AL1164" s="203"/>
      <c r="AM1164" s="203"/>
      <c r="AN1164" s="203"/>
      <c r="AO1164" s="203"/>
      <c r="AP1164" s="203"/>
      <c r="AQ1164" s="203"/>
      <c r="AR1164" s="203"/>
      <c r="AS1164" s="203"/>
      <c r="AT1164" s="203"/>
      <c r="AU1164" s="203"/>
      <c r="AV1164" s="203"/>
      <c r="AW1164" s="203"/>
      <c r="AX1164" s="203"/>
      <c r="AY1164" s="203"/>
      <c r="AZ1164" s="203"/>
      <c r="BA1164" s="203"/>
      <c r="BB1164" s="203"/>
      <c r="BC1164" s="204"/>
      <c r="BD1164" s="204"/>
      <c r="BE1164" s="204"/>
      <c r="BF1164" s="204"/>
      <c r="BG1164" s="204"/>
      <c r="BH1164" s="204"/>
      <c r="BI1164" s="204"/>
      <c r="BJ1164" s="204"/>
      <c r="BK1164" s="204"/>
      <c r="BL1164" s="204"/>
      <c r="BM1164" s="204"/>
      <c r="BN1164" s="204"/>
      <c r="BO1164" s="204"/>
      <c r="BP1164" s="204"/>
      <c r="BQ1164" s="204"/>
      <c r="BR1164" s="204"/>
      <c r="BS1164" s="204"/>
      <c r="BT1164" s="204"/>
      <c r="BU1164" s="204"/>
      <c r="BV1164" s="205"/>
      <c r="BW1164" s="205"/>
      <c r="BX1164" s="205"/>
      <c r="BY1164" s="204"/>
      <c r="BZ1164" s="204"/>
      <c r="CA1164" s="204"/>
      <c r="CB1164" s="205"/>
      <c r="CC1164" s="204"/>
      <c r="CD1164" s="205"/>
      <c r="CE1164" s="204"/>
      <c r="CF1164" s="204"/>
      <c r="CG1164" s="204"/>
      <c r="CH1164" s="206"/>
      <c r="CI1164" s="204"/>
      <c r="CJ1164" s="204"/>
      <c r="CK1164" s="204"/>
      <c r="CL1164" s="204"/>
      <c r="CM1164" s="204"/>
      <c r="CN1164" s="206"/>
      <c r="CO1164" s="204"/>
      <c r="CP1164" s="204"/>
      <c r="CQ1164" s="204"/>
      <c r="CR1164" s="204"/>
      <c r="CS1164" s="207"/>
      <c r="CT1164" s="208"/>
      <c r="CU1164" s="209"/>
      <c r="CV1164" s="208"/>
      <c r="CW1164" s="207"/>
      <c r="CX1164" s="207"/>
      <c r="CY1164" s="207"/>
    </row>
    <row r="1169" spans="26:103">
      <c r="Z1169" s="198"/>
      <c r="AA1169" s="198"/>
      <c r="AB1169" s="199"/>
      <c r="AC1169" s="199"/>
      <c r="AD1169" s="201"/>
      <c r="AE1169" s="202"/>
      <c r="AF1169" s="202"/>
      <c r="AG1169" s="203"/>
      <c r="AH1169" s="203"/>
      <c r="AI1169" s="203"/>
      <c r="AJ1169" s="203"/>
      <c r="AK1169" s="203"/>
      <c r="AL1169" s="203"/>
      <c r="AM1169" s="203"/>
      <c r="AN1169" s="203"/>
      <c r="AO1169" s="203"/>
      <c r="AP1169" s="203"/>
      <c r="AQ1169" s="203"/>
      <c r="AR1169" s="203"/>
      <c r="AS1169" s="203"/>
      <c r="AT1169" s="203"/>
      <c r="AU1169" s="203"/>
      <c r="AV1169" s="203"/>
      <c r="AW1169" s="203"/>
      <c r="AX1169" s="203"/>
      <c r="AY1169" s="203"/>
      <c r="AZ1169" s="203"/>
      <c r="BA1169" s="203"/>
      <c r="BB1169" s="204"/>
      <c r="BC1169" s="204"/>
      <c r="BD1169" s="204"/>
      <c r="BE1169" s="204"/>
      <c r="BF1169" s="204"/>
      <c r="BG1169" s="204"/>
      <c r="BH1169" s="204"/>
      <c r="BI1169" s="204"/>
      <c r="BJ1169" s="204"/>
      <c r="BK1169" s="204"/>
      <c r="BL1169" s="204"/>
      <c r="BM1169" s="204"/>
      <c r="BN1169" s="204"/>
      <c r="BO1169" s="204"/>
      <c r="BP1169" s="204"/>
      <c r="BQ1169" s="204"/>
      <c r="BR1169" s="204"/>
      <c r="BS1169" s="204"/>
      <c r="BT1169" s="204"/>
      <c r="BU1169" s="204"/>
      <c r="BV1169" s="205"/>
      <c r="BW1169" s="205"/>
      <c r="BX1169" s="205"/>
      <c r="BY1169" s="204"/>
      <c r="BZ1169" s="204"/>
      <c r="CA1169" s="204"/>
      <c r="CB1169" s="205"/>
      <c r="CC1169" s="204"/>
      <c r="CD1169" s="205"/>
      <c r="CE1169" s="204"/>
      <c r="CF1169" s="204"/>
      <c r="CG1169" s="204"/>
      <c r="CH1169" s="206"/>
      <c r="CI1169" s="204"/>
      <c r="CJ1169" s="204"/>
      <c r="CK1169" s="204"/>
      <c r="CL1169" s="204"/>
      <c r="CM1169" s="204"/>
      <c r="CN1169" s="206"/>
      <c r="CO1169" s="204"/>
      <c r="CP1169" s="204"/>
      <c r="CQ1169" s="204"/>
      <c r="CR1169" s="207"/>
      <c r="CS1169" s="207"/>
      <c r="CT1169" s="208"/>
      <c r="CU1169" s="209"/>
      <c r="CV1169" s="208"/>
      <c r="CW1169" s="207"/>
      <c r="CX1169" s="207"/>
      <c r="CY1169" s="207"/>
    </row>
    <row r="1170" spans="26:103">
      <c r="Z1170" s="198"/>
      <c r="AA1170" s="198"/>
      <c r="AB1170" s="199"/>
      <c r="AC1170" s="199"/>
      <c r="AD1170" s="199"/>
      <c r="AE1170" s="202"/>
      <c r="AF1170" s="202"/>
      <c r="AG1170" s="202"/>
      <c r="AH1170" s="203"/>
      <c r="AI1170" s="203"/>
      <c r="AJ1170" s="203"/>
      <c r="AK1170" s="203"/>
      <c r="AL1170" s="203"/>
      <c r="AM1170" s="203"/>
      <c r="AN1170" s="203"/>
      <c r="AO1170" s="203"/>
      <c r="AP1170" s="203"/>
      <c r="AQ1170" s="203"/>
      <c r="AR1170" s="203"/>
      <c r="AS1170" s="203"/>
      <c r="AT1170" s="203"/>
      <c r="AU1170" s="203"/>
      <c r="AV1170" s="203"/>
      <c r="AW1170" s="203"/>
      <c r="AX1170" s="203"/>
      <c r="AY1170" s="203"/>
      <c r="AZ1170" s="203"/>
      <c r="BA1170" s="203"/>
      <c r="BB1170" s="203"/>
      <c r="BC1170" s="204"/>
      <c r="BD1170" s="204"/>
      <c r="BE1170" s="204"/>
      <c r="BF1170" s="204"/>
      <c r="BG1170" s="204"/>
      <c r="BH1170" s="204"/>
      <c r="BI1170" s="204"/>
      <c r="BJ1170" s="204"/>
      <c r="BK1170" s="204"/>
      <c r="BL1170" s="204"/>
      <c r="BM1170" s="204"/>
      <c r="BN1170" s="204"/>
      <c r="BO1170" s="204"/>
      <c r="BP1170" s="204"/>
      <c r="BQ1170" s="204"/>
      <c r="BR1170" s="204"/>
      <c r="BS1170" s="204"/>
      <c r="BT1170" s="204"/>
      <c r="BU1170" s="204"/>
      <c r="BV1170" s="205"/>
      <c r="BW1170" s="205"/>
      <c r="BX1170" s="205"/>
      <c r="BY1170" s="204"/>
      <c r="BZ1170" s="204"/>
      <c r="CA1170" s="204"/>
      <c r="CB1170" s="205"/>
      <c r="CC1170" s="204"/>
      <c r="CD1170" s="205"/>
      <c r="CE1170" s="204"/>
      <c r="CF1170" s="204"/>
      <c r="CG1170" s="204"/>
      <c r="CH1170" s="206"/>
      <c r="CI1170" s="204"/>
      <c r="CJ1170" s="204"/>
      <c r="CK1170" s="204"/>
      <c r="CL1170" s="204"/>
      <c r="CM1170" s="204"/>
      <c r="CN1170" s="206"/>
      <c r="CO1170" s="204"/>
      <c r="CP1170" s="204"/>
      <c r="CQ1170" s="204"/>
      <c r="CR1170" s="204"/>
      <c r="CS1170" s="207"/>
      <c r="CT1170" s="208"/>
      <c r="CU1170" s="209"/>
      <c r="CV1170" s="208"/>
      <c r="CW1170" s="207"/>
      <c r="CX1170" s="207"/>
      <c r="CY1170" s="207"/>
    </row>
    <row r="1172" spans="26:103">
      <c r="Z1172" s="198"/>
      <c r="AA1172" s="198"/>
      <c r="AB1172" s="199"/>
      <c r="AC1172" s="199"/>
      <c r="AD1172" s="201"/>
      <c r="AE1172" s="202"/>
      <c r="AF1172" s="202"/>
      <c r="AG1172" s="203"/>
      <c r="AH1172" s="203"/>
      <c r="AI1172" s="203"/>
      <c r="AJ1172" s="203"/>
      <c r="AK1172" s="203"/>
      <c r="AL1172" s="203"/>
      <c r="AM1172" s="203"/>
      <c r="AN1172" s="203"/>
      <c r="AO1172" s="203"/>
      <c r="AP1172" s="203"/>
      <c r="AQ1172" s="203"/>
      <c r="AR1172" s="203"/>
      <c r="AS1172" s="203"/>
      <c r="AT1172" s="203"/>
      <c r="AU1172" s="203"/>
      <c r="AV1172" s="203"/>
      <c r="AW1172" s="203"/>
      <c r="AX1172" s="203"/>
      <c r="AY1172" s="203"/>
      <c r="AZ1172" s="203"/>
      <c r="BA1172" s="203"/>
      <c r="BB1172" s="204"/>
      <c r="BC1172" s="204"/>
      <c r="BD1172" s="204"/>
      <c r="BE1172" s="204"/>
      <c r="BF1172" s="204"/>
      <c r="BG1172" s="204"/>
      <c r="BH1172" s="204"/>
      <c r="BI1172" s="204"/>
      <c r="BJ1172" s="204"/>
      <c r="BK1172" s="204"/>
      <c r="BL1172" s="204"/>
      <c r="BM1172" s="204"/>
      <c r="BN1172" s="204"/>
      <c r="BO1172" s="204"/>
      <c r="BP1172" s="204"/>
      <c r="BQ1172" s="204"/>
      <c r="BR1172" s="204"/>
      <c r="BS1172" s="204"/>
      <c r="BT1172" s="204"/>
      <c r="BU1172" s="204"/>
      <c r="BV1172" s="205"/>
      <c r="BW1172" s="205"/>
      <c r="BX1172" s="205"/>
      <c r="BY1172" s="204"/>
      <c r="BZ1172" s="204"/>
      <c r="CA1172" s="204"/>
      <c r="CB1172" s="205"/>
      <c r="CC1172" s="204"/>
      <c r="CD1172" s="205"/>
      <c r="CE1172" s="204"/>
      <c r="CF1172" s="204"/>
      <c r="CG1172" s="204"/>
      <c r="CH1172" s="206"/>
      <c r="CI1172" s="204"/>
      <c r="CJ1172" s="204"/>
      <c r="CK1172" s="204"/>
      <c r="CL1172" s="204"/>
      <c r="CM1172" s="204"/>
      <c r="CN1172" s="206"/>
      <c r="CO1172" s="204"/>
      <c r="CP1172" s="204"/>
      <c r="CQ1172" s="204"/>
      <c r="CR1172" s="207"/>
      <c r="CS1172" s="207"/>
      <c r="CT1172" s="208"/>
      <c r="CU1172" s="209"/>
      <c r="CV1172" s="208"/>
      <c r="CW1172" s="207"/>
      <c r="CX1172" s="207"/>
      <c r="CY1172" s="207"/>
    </row>
    <row r="1173" spans="26:103">
      <c r="Z1173" s="198"/>
      <c r="AA1173" s="198"/>
      <c r="AB1173" s="199"/>
      <c r="AC1173" s="199"/>
      <c r="AD1173" s="199"/>
      <c r="AE1173" s="202"/>
      <c r="AF1173" s="202"/>
      <c r="AG1173" s="202"/>
      <c r="AH1173" s="203"/>
      <c r="AI1173" s="203"/>
      <c r="AJ1173" s="203"/>
      <c r="AK1173" s="203"/>
      <c r="AL1173" s="203"/>
      <c r="AM1173" s="203"/>
      <c r="AN1173" s="203"/>
      <c r="AO1173" s="203"/>
      <c r="AP1173" s="203"/>
      <c r="AQ1173" s="203"/>
      <c r="AR1173" s="203"/>
      <c r="AS1173" s="203"/>
      <c r="AT1173" s="203"/>
      <c r="AU1173" s="203"/>
      <c r="AV1173" s="203"/>
      <c r="AW1173" s="203"/>
      <c r="AX1173" s="203"/>
      <c r="AY1173" s="203"/>
      <c r="AZ1173" s="203"/>
      <c r="BA1173" s="203"/>
      <c r="BB1173" s="203"/>
      <c r="BC1173" s="204"/>
      <c r="BD1173" s="204"/>
      <c r="BE1173" s="204"/>
      <c r="BF1173" s="204"/>
      <c r="BG1173" s="204"/>
      <c r="BH1173" s="204"/>
      <c r="BI1173" s="204"/>
      <c r="BJ1173" s="204"/>
      <c r="BK1173" s="204"/>
      <c r="BL1173" s="204"/>
      <c r="BM1173" s="204"/>
      <c r="BN1173" s="204"/>
      <c r="BO1173" s="204"/>
      <c r="BP1173" s="204"/>
      <c r="BQ1173" s="204"/>
      <c r="BR1173" s="204"/>
      <c r="BS1173" s="204"/>
      <c r="BT1173" s="204"/>
      <c r="BU1173" s="204"/>
      <c r="BV1173" s="205"/>
      <c r="BW1173" s="205"/>
      <c r="BX1173" s="205"/>
      <c r="BY1173" s="204"/>
      <c r="BZ1173" s="204"/>
      <c r="CA1173" s="204"/>
      <c r="CB1173" s="205"/>
      <c r="CC1173" s="204"/>
      <c r="CD1173" s="205"/>
      <c r="CE1173" s="204"/>
      <c r="CF1173" s="204"/>
      <c r="CG1173" s="204"/>
      <c r="CH1173" s="206"/>
      <c r="CI1173" s="204"/>
      <c r="CJ1173" s="204"/>
      <c r="CK1173" s="204"/>
      <c r="CL1173" s="204"/>
      <c r="CM1173" s="204"/>
      <c r="CN1173" s="206"/>
      <c r="CO1173" s="204"/>
      <c r="CP1173" s="204"/>
      <c r="CQ1173" s="204"/>
      <c r="CR1173" s="204"/>
      <c r="CS1173" s="207"/>
      <c r="CT1173" s="208"/>
      <c r="CU1173" s="209"/>
      <c r="CV1173" s="208"/>
      <c r="CW1173" s="207"/>
      <c r="CX1173" s="207"/>
      <c r="CY1173" s="207"/>
    </row>
    <row r="1178" spans="26:103">
      <c r="Z1178" s="198"/>
      <c r="AA1178" s="198"/>
      <c r="AB1178" s="199"/>
      <c r="AC1178" s="199"/>
      <c r="AD1178" s="201"/>
      <c r="AE1178" s="202"/>
      <c r="AF1178" s="202"/>
      <c r="AG1178" s="203"/>
      <c r="AH1178" s="203"/>
      <c r="AI1178" s="203"/>
      <c r="AJ1178" s="203"/>
      <c r="AK1178" s="203"/>
      <c r="AL1178" s="203"/>
      <c r="AM1178" s="203"/>
      <c r="AN1178" s="203"/>
      <c r="AO1178" s="203"/>
      <c r="AP1178" s="203"/>
      <c r="AQ1178" s="203"/>
      <c r="AR1178" s="203"/>
      <c r="AS1178" s="203"/>
      <c r="AT1178" s="203"/>
      <c r="AU1178" s="203"/>
      <c r="AV1178" s="203"/>
      <c r="AW1178" s="203"/>
      <c r="AX1178" s="203"/>
      <c r="AY1178" s="203"/>
      <c r="AZ1178" s="203"/>
      <c r="BA1178" s="203"/>
      <c r="BB1178" s="204"/>
      <c r="BC1178" s="204"/>
      <c r="BD1178" s="204"/>
      <c r="BE1178" s="204"/>
      <c r="BF1178" s="204"/>
      <c r="BG1178" s="204"/>
      <c r="BH1178" s="204"/>
      <c r="BI1178" s="204"/>
      <c r="BJ1178" s="204"/>
      <c r="BK1178" s="204"/>
      <c r="BL1178" s="204"/>
      <c r="BM1178" s="204"/>
      <c r="BN1178" s="204"/>
      <c r="BO1178" s="204"/>
      <c r="BP1178" s="204"/>
      <c r="BQ1178" s="204"/>
      <c r="BR1178" s="204"/>
      <c r="BS1178" s="204"/>
      <c r="BT1178" s="204"/>
      <c r="BU1178" s="204"/>
      <c r="BV1178" s="205"/>
      <c r="BW1178" s="205"/>
      <c r="BX1178" s="205"/>
      <c r="BY1178" s="204"/>
      <c r="BZ1178" s="204"/>
      <c r="CA1178" s="204"/>
      <c r="CB1178" s="205"/>
      <c r="CC1178" s="204"/>
      <c r="CD1178" s="205"/>
      <c r="CE1178" s="204"/>
      <c r="CF1178" s="204"/>
      <c r="CG1178" s="204"/>
      <c r="CH1178" s="206"/>
      <c r="CI1178" s="204"/>
      <c r="CJ1178" s="204"/>
      <c r="CK1178" s="204"/>
      <c r="CL1178" s="204"/>
      <c r="CM1178" s="204"/>
      <c r="CN1178" s="206"/>
      <c r="CO1178" s="204"/>
      <c r="CP1178" s="204"/>
      <c r="CQ1178" s="204"/>
      <c r="CR1178" s="207"/>
      <c r="CS1178" s="207"/>
      <c r="CT1178" s="208"/>
      <c r="CU1178" s="209"/>
      <c r="CV1178" s="208"/>
      <c r="CW1178" s="207"/>
      <c r="CX1178" s="207"/>
      <c r="CY1178" s="207"/>
    </row>
    <row r="1179" spans="26:103">
      <c r="Z1179" s="198"/>
      <c r="AA1179" s="198"/>
      <c r="AB1179" s="199"/>
      <c r="AC1179" s="199"/>
      <c r="AD1179" s="199"/>
      <c r="AE1179" s="202"/>
      <c r="AF1179" s="202"/>
      <c r="AG1179" s="202"/>
      <c r="AH1179" s="203"/>
      <c r="AI1179" s="203"/>
      <c r="AJ1179" s="203"/>
      <c r="AK1179" s="203"/>
      <c r="AL1179" s="203"/>
      <c r="AM1179" s="203"/>
      <c r="AN1179" s="203"/>
      <c r="AO1179" s="203"/>
      <c r="AP1179" s="203"/>
      <c r="AQ1179" s="203"/>
      <c r="AR1179" s="203"/>
      <c r="AS1179" s="203"/>
      <c r="AT1179" s="203"/>
      <c r="AU1179" s="203"/>
      <c r="AV1179" s="203"/>
      <c r="AW1179" s="203"/>
      <c r="AX1179" s="203"/>
      <c r="AY1179" s="203"/>
      <c r="AZ1179" s="203"/>
      <c r="BA1179" s="203"/>
      <c r="BB1179" s="203"/>
      <c r="BC1179" s="204"/>
      <c r="BD1179" s="204"/>
      <c r="BE1179" s="204"/>
      <c r="BF1179" s="204"/>
      <c r="BG1179" s="204"/>
      <c r="BH1179" s="204"/>
      <c r="BI1179" s="204"/>
      <c r="BJ1179" s="204"/>
      <c r="BK1179" s="204"/>
      <c r="BL1179" s="204"/>
      <c r="BM1179" s="204"/>
      <c r="BN1179" s="204"/>
      <c r="BO1179" s="204"/>
      <c r="BP1179" s="204"/>
      <c r="BQ1179" s="204"/>
      <c r="BR1179" s="204"/>
      <c r="BS1179" s="204"/>
      <c r="BT1179" s="204"/>
      <c r="BU1179" s="204"/>
      <c r="BV1179" s="205"/>
      <c r="BW1179" s="205"/>
      <c r="BX1179" s="205"/>
      <c r="BY1179" s="204"/>
      <c r="BZ1179" s="204"/>
      <c r="CA1179" s="204"/>
      <c r="CB1179" s="205"/>
      <c r="CC1179" s="204"/>
      <c r="CD1179" s="205"/>
      <c r="CE1179" s="204"/>
      <c r="CF1179" s="204"/>
      <c r="CG1179" s="204"/>
      <c r="CH1179" s="206"/>
      <c r="CI1179" s="204"/>
      <c r="CJ1179" s="204"/>
      <c r="CK1179" s="204"/>
      <c r="CL1179" s="204"/>
      <c r="CM1179" s="204"/>
      <c r="CN1179" s="206"/>
      <c r="CO1179" s="204"/>
      <c r="CP1179" s="204"/>
      <c r="CQ1179" s="204"/>
      <c r="CR1179" s="204"/>
      <c r="CS1179" s="207"/>
      <c r="CT1179" s="208"/>
      <c r="CU1179" s="209"/>
      <c r="CV1179" s="208"/>
      <c r="CW1179" s="207"/>
      <c r="CX1179" s="207"/>
      <c r="CY1179" s="207"/>
    </row>
    <row r="1181" spans="26:103">
      <c r="Z1181" s="198"/>
      <c r="AA1181" s="198"/>
      <c r="AB1181" s="199"/>
      <c r="AC1181" s="199"/>
      <c r="AD1181" s="201"/>
      <c r="AE1181" s="202"/>
      <c r="AF1181" s="202"/>
      <c r="AG1181" s="203"/>
      <c r="AH1181" s="203"/>
      <c r="AI1181" s="203"/>
      <c r="AJ1181" s="203"/>
      <c r="AK1181" s="203"/>
      <c r="AL1181" s="203"/>
      <c r="AM1181" s="203"/>
      <c r="AN1181" s="203"/>
      <c r="AO1181" s="203"/>
      <c r="AP1181" s="203"/>
      <c r="AQ1181" s="203"/>
      <c r="AR1181" s="203"/>
      <c r="AS1181" s="203"/>
      <c r="AT1181" s="203"/>
      <c r="AU1181" s="203"/>
      <c r="AV1181" s="203"/>
      <c r="AW1181" s="203"/>
      <c r="AX1181" s="203"/>
      <c r="AY1181" s="203"/>
      <c r="AZ1181" s="203"/>
      <c r="BA1181" s="203"/>
      <c r="BB1181" s="204"/>
      <c r="BC1181" s="204"/>
      <c r="BD1181" s="204"/>
      <c r="BE1181" s="204"/>
      <c r="BF1181" s="204"/>
      <c r="BG1181" s="204"/>
      <c r="BH1181" s="204"/>
      <c r="BI1181" s="204"/>
      <c r="BJ1181" s="204"/>
      <c r="BK1181" s="204"/>
      <c r="BL1181" s="204"/>
      <c r="BM1181" s="204"/>
      <c r="BN1181" s="204"/>
      <c r="BO1181" s="204"/>
      <c r="BP1181" s="204"/>
      <c r="BQ1181" s="204"/>
      <c r="BR1181" s="204"/>
      <c r="BS1181" s="204"/>
      <c r="BT1181" s="204"/>
      <c r="BU1181" s="204"/>
      <c r="BV1181" s="205"/>
      <c r="BW1181" s="205"/>
      <c r="BX1181" s="205"/>
      <c r="BY1181" s="204"/>
      <c r="BZ1181" s="204"/>
      <c r="CA1181" s="204"/>
      <c r="CB1181" s="205"/>
      <c r="CC1181" s="204"/>
      <c r="CD1181" s="205"/>
      <c r="CE1181" s="204"/>
      <c r="CF1181" s="204"/>
      <c r="CG1181" s="204"/>
      <c r="CH1181" s="206"/>
      <c r="CI1181" s="204"/>
      <c r="CJ1181" s="204"/>
      <c r="CK1181" s="204"/>
      <c r="CL1181" s="204"/>
      <c r="CM1181" s="204"/>
      <c r="CN1181" s="206"/>
      <c r="CO1181" s="204"/>
      <c r="CP1181" s="204"/>
      <c r="CQ1181" s="204"/>
      <c r="CR1181" s="207"/>
      <c r="CS1181" s="207"/>
      <c r="CT1181" s="208"/>
      <c r="CU1181" s="209"/>
      <c r="CV1181" s="208"/>
      <c r="CW1181" s="207"/>
      <c r="CX1181" s="207"/>
      <c r="CY1181" s="207"/>
    </row>
    <row r="1182" spans="26:103">
      <c r="Z1182" s="198"/>
      <c r="AA1182" s="198"/>
      <c r="AB1182" s="199"/>
      <c r="AC1182" s="199"/>
      <c r="AD1182" s="199"/>
      <c r="AE1182" s="202"/>
      <c r="AF1182" s="202"/>
      <c r="AG1182" s="202"/>
      <c r="AH1182" s="203"/>
      <c r="AI1182" s="203"/>
      <c r="AJ1182" s="203"/>
      <c r="AK1182" s="203"/>
      <c r="AL1182" s="203"/>
      <c r="AM1182" s="203"/>
      <c r="AN1182" s="203"/>
      <c r="AO1182" s="203"/>
      <c r="AP1182" s="203"/>
      <c r="AQ1182" s="203"/>
      <c r="AR1182" s="203"/>
      <c r="AS1182" s="203"/>
      <c r="AT1182" s="203"/>
      <c r="AU1182" s="203"/>
      <c r="AV1182" s="203"/>
      <c r="AW1182" s="203"/>
      <c r="AX1182" s="203"/>
      <c r="AY1182" s="203"/>
      <c r="AZ1182" s="203"/>
      <c r="BA1182" s="203"/>
      <c r="BB1182" s="203"/>
      <c r="BC1182" s="204"/>
      <c r="BD1182" s="204"/>
      <c r="BE1182" s="204"/>
      <c r="BF1182" s="204"/>
      <c r="BG1182" s="204"/>
      <c r="BH1182" s="204"/>
      <c r="BI1182" s="204"/>
      <c r="BJ1182" s="204"/>
      <c r="BK1182" s="204"/>
      <c r="BL1182" s="204"/>
      <c r="BM1182" s="204"/>
      <c r="BN1182" s="204"/>
      <c r="BO1182" s="204"/>
      <c r="BP1182" s="204"/>
      <c r="BQ1182" s="204"/>
      <c r="BR1182" s="204"/>
      <c r="BS1182" s="204"/>
      <c r="BT1182" s="204"/>
      <c r="BU1182" s="204"/>
      <c r="BV1182" s="205"/>
      <c r="BW1182" s="205"/>
      <c r="BX1182" s="205"/>
      <c r="BY1182" s="204"/>
      <c r="BZ1182" s="204"/>
      <c r="CA1182" s="204"/>
      <c r="CB1182" s="205"/>
      <c r="CC1182" s="204"/>
      <c r="CD1182" s="205"/>
      <c r="CE1182" s="204"/>
      <c r="CF1182" s="204"/>
      <c r="CG1182" s="204"/>
      <c r="CH1182" s="206"/>
      <c r="CI1182" s="204"/>
      <c r="CJ1182" s="204"/>
      <c r="CK1182" s="204"/>
      <c r="CL1182" s="204"/>
      <c r="CM1182" s="204"/>
      <c r="CN1182" s="206"/>
      <c r="CO1182" s="204"/>
      <c r="CP1182" s="204"/>
      <c r="CQ1182" s="204"/>
      <c r="CR1182" s="204"/>
      <c r="CS1182" s="207"/>
      <c r="CT1182" s="208"/>
      <c r="CU1182" s="209"/>
      <c r="CV1182" s="208"/>
      <c r="CW1182" s="207"/>
      <c r="CX1182" s="207"/>
      <c r="CY1182" s="207"/>
    </row>
    <row r="1187" spans="26:103">
      <c r="Z1187" s="198"/>
      <c r="AA1187" s="198"/>
      <c r="AB1187" s="199"/>
      <c r="AC1187" s="199"/>
      <c r="AD1187" s="201"/>
      <c r="AE1187" s="202"/>
      <c r="AF1187" s="202"/>
      <c r="AG1187" s="203"/>
      <c r="AH1187" s="203"/>
      <c r="AI1187" s="203"/>
      <c r="AJ1187" s="203"/>
      <c r="AK1187" s="203"/>
      <c r="AL1187" s="203"/>
      <c r="AM1187" s="203"/>
      <c r="AN1187" s="203"/>
      <c r="AO1187" s="203"/>
      <c r="AP1187" s="203"/>
      <c r="AQ1187" s="203"/>
      <c r="AR1187" s="203"/>
      <c r="AS1187" s="203"/>
      <c r="AT1187" s="203"/>
      <c r="AU1187" s="203"/>
      <c r="AV1187" s="203"/>
      <c r="AW1187" s="203"/>
      <c r="AX1187" s="203"/>
      <c r="AY1187" s="203"/>
      <c r="AZ1187" s="203"/>
      <c r="BA1187" s="203"/>
      <c r="BB1187" s="204"/>
      <c r="BC1187" s="204"/>
      <c r="BD1187" s="204"/>
      <c r="BE1187" s="204"/>
      <c r="BF1187" s="204"/>
      <c r="BG1187" s="204"/>
      <c r="BH1187" s="204"/>
      <c r="BI1187" s="204"/>
      <c r="BJ1187" s="204"/>
      <c r="BK1187" s="204"/>
      <c r="BL1187" s="204"/>
      <c r="BM1187" s="204"/>
      <c r="BN1187" s="204"/>
      <c r="BO1187" s="204"/>
      <c r="BP1187" s="204"/>
      <c r="BQ1187" s="204"/>
      <c r="BR1187" s="204"/>
      <c r="BS1187" s="204"/>
      <c r="BT1187" s="204"/>
      <c r="BU1187" s="204"/>
      <c r="BV1187" s="205"/>
      <c r="BW1187" s="205"/>
      <c r="BX1187" s="205"/>
      <c r="BY1187" s="204"/>
      <c r="BZ1187" s="204"/>
      <c r="CA1187" s="204"/>
      <c r="CB1187" s="205"/>
      <c r="CC1187" s="204"/>
      <c r="CD1187" s="205"/>
      <c r="CE1187" s="204"/>
      <c r="CF1187" s="204"/>
      <c r="CG1187" s="204"/>
      <c r="CH1187" s="206"/>
      <c r="CI1187" s="204"/>
      <c r="CJ1187" s="204"/>
      <c r="CK1187" s="204"/>
      <c r="CL1187" s="204"/>
      <c r="CM1187" s="204"/>
      <c r="CN1187" s="206"/>
      <c r="CO1187" s="204"/>
      <c r="CP1187" s="204"/>
      <c r="CQ1187" s="204"/>
      <c r="CR1187" s="207"/>
      <c r="CS1187" s="207"/>
      <c r="CT1187" s="208"/>
      <c r="CU1187" s="209"/>
      <c r="CV1187" s="208"/>
      <c r="CW1187" s="207"/>
      <c r="CX1187" s="207"/>
      <c r="CY1187" s="207"/>
    </row>
    <row r="1188" spans="26:103">
      <c r="Z1188" s="198"/>
      <c r="AA1188" s="198"/>
      <c r="AB1188" s="199"/>
      <c r="AC1188" s="199"/>
      <c r="AD1188" s="199"/>
      <c r="AE1188" s="202"/>
      <c r="AF1188" s="202"/>
      <c r="AG1188" s="202"/>
      <c r="AH1188" s="203"/>
      <c r="AI1188" s="203"/>
      <c r="AJ1188" s="203"/>
      <c r="AK1188" s="203"/>
      <c r="AL1188" s="203"/>
      <c r="AM1188" s="203"/>
      <c r="AN1188" s="203"/>
      <c r="AO1188" s="203"/>
      <c r="AP1188" s="203"/>
      <c r="AQ1188" s="203"/>
      <c r="AR1188" s="203"/>
      <c r="AS1188" s="203"/>
      <c r="AT1188" s="203"/>
      <c r="AU1188" s="203"/>
      <c r="AV1188" s="203"/>
      <c r="AW1188" s="203"/>
      <c r="AX1188" s="203"/>
      <c r="AY1188" s="203"/>
      <c r="AZ1188" s="203"/>
      <c r="BA1188" s="203"/>
      <c r="BB1188" s="203"/>
      <c r="BC1188" s="204"/>
      <c r="BD1188" s="204"/>
      <c r="BE1188" s="204"/>
      <c r="BF1188" s="204"/>
      <c r="BG1188" s="204"/>
      <c r="BH1188" s="204"/>
      <c r="BI1188" s="204"/>
      <c r="BJ1188" s="204"/>
      <c r="BK1188" s="204"/>
      <c r="BL1188" s="204"/>
      <c r="BM1188" s="204"/>
      <c r="BN1188" s="204"/>
      <c r="BO1188" s="204"/>
      <c r="BP1188" s="204"/>
      <c r="BQ1188" s="204"/>
      <c r="BR1188" s="204"/>
      <c r="BS1188" s="204"/>
      <c r="BT1188" s="204"/>
      <c r="BU1188" s="204"/>
      <c r="BV1188" s="205"/>
      <c r="BW1188" s="205"/>
      <c r="BX1188" s="205"/>
      <c r="BY1188" s="204"/>
      <c r="BZ1188" s="204"/>
      <c r="CA1188" s="204"/>
      <c r="CB1188" s="205"/>
      <c r="CC1188" s="204"/>
      <c r="CD1188" s="205"/>
      <c r="CE1188" s="204"/>
      <c r="CF1188" s="204"/>
      <c r="CG1188" s="204"/>
      <c r="CH1188" s="206"/>
      <c r="CI1188" s="204"/>
      <c r="CJ1188" s="204"/>
      <c r="CK1188" s="204"/>
      <c r="CL1188" s="204"/>
      <c r="CM1188" s="204"/>
      <c r="CN1188" s="206"/>
      <c r="CO1188" s="204"/>
      <c r="CP1188" s="204"/>
      <c r="CQ1188" s="204"/>
      <c r="CR1188" s="204"/>
      <c r="CS1188" s="207"/>
      <c r="CT1188" s="208"/>
      <c r="CU1188" s="209"/>
      <c r="CV1188" s="208"/>
      <c r="CW1188" s="207"/>
      <c r="CX1188" s="207"/>
      <c r="CY1188" s="207"/>
    </row>
    <row r="1190" spans="26:103">
      <c r="Z1190" s="198"/>
      <c r="AA1190" s="198"/>
      <c r="AB1190" s="199"/>
      <c r="AC1190" s="199"/>
      <c r="AD1190" s="201"/>
      <c r="AE1190" s="202"/>
      <c r="AF1190" s="202"/>
      <c r="AG1190" s="203"/>
      <c r="AH1190" s="203"/>
      <c r="AI1190" s="203"/>
      <c r="AJ1190" s="203"/>
      <c r="AK1190" s="203"/>
      <c r="AL1190" s="203"/>
      <c r="AM1190" s="203"/>
      <c r="AN1190" s="203"/>
      <c r="AO1190" s="203"/>
      <c r="AP1190" s="203"/>
      <c r="AQ1190" s="203"/>
      <c r="AR1190" s="203"/>
      <c r="AS1190" s="203"/>
      <c r="AT1190" s="203"/>
      <c r="AU1190" s="203"/>
      <c r="AV1190" s="203"/>
      <c r="AW1190" s="203"/>
      <c r="AX1190" s="203"/>
      <c r="AY1190" s="203"/>
      <c r="AZ1190" s="203"/>
      <c r="BA1190" s="203"/>
      <c r="BB1190" s="204"/>
      <c r="BC1190" s="204"/>
      <c r="BD1190" s="204"/>
      <c r="BE1190" s="204"/>
      <c r="BF1190" s="204"/>
      <c r="BG1190" s="204"/>
      <c r="BH1190" s="204"/>
      <c r="BI1190" s="204"/>
      <c r="BJ1190" s="204"/>
      <c r="BK1190" s="204"/>
      <c r="BL1190" s="204"/>
      <c r="BM1190" s="204"/>
      <c r="BN1190" s="204"/>
      <c r="BO1190" s="204"/>
      <c r="BP1190" s="204"/>
      <c r="BQ1190" s="204"/>
      <c r="BR1190" s="204"/>
      <c r="BS1190" s="204"/>
      <c r="BT1190" s="204"/>
      <c r="BU1190" s="204"/>
      <c r="BV1190" s="205"/>
      <c r="BW1190" s="205"/>
      <c r="BX1190" s="205"/>
      <c r="BY1190" s="204"/>
      <c r="BZ1190" s="204"/>
      <c r="CA1190" s="204"/>
      <c r="CB1190" s="205"/>
      <c r="CC1190" s="204"/>
      <c r="CD1190" s="205"/>
      <c r="CE1190" s="204"/>
      <c r="CF1190" s="204"/>
      <c r="CG1190" s="204"/>
      <c r="CH1190" s="206"/>
      <c r="CI1190" s="204"/>
      <c r="CJ1190" s="204"/>
      <c r="CK1190" s="204"/>
      <c r="CL1190" s="204"/>
      <c r="CM1190" s="204"/>
      <c r="CN1190" s="206"/>
      <c r="CO1190" s="204"/>
      <c r="CP1190" s="204"/>
      <c r="CQ1190" s="204"/>
      <c r="CR1190" s="207"/>
      <c r="CS1190" s="207"/>
      <c r="CT1190" s="208"/>
      <c r="CU1190" s="209"/>
      <c r="CV1190" s="208"/>
      <c r="CW1190" s="207"/>
      <c r="CX1190" s="207"/>
      <c r="CY1190" s="207"/>
    </row>
    <row r="1191" spans="26:103">
      <c r="Z1191" s="198"/>
      <c r="AA1191" s="198"/>
      <c r="AB1191" s="199"/>
      <c r="AC1191" s="199"/>
      <c r="AD1191" s="199"/>
      <c r="AE1191" s="202"/>
      <c r="AF1191" s="202"/>
      <c r="AG1191" s="202"/>
      <c r="AH1191" s="203"/>
      <c r="AI1191" s="203"/>
      <c r="AJ1191" s="203"/>
      <c r="AK1191" s="203"/>
      <c r="AL1191" s="203"/>
      <c r="AM1191" s="203"/>
      <c r="AN1191" s="203"/>
      <c r="AO1191" s="203"/>
      <c r="AP1191" s="203"/>
      <c r="AQ1191" s="203"/>
      <c r="AR1191" s="203"/>
      <c r="AS1191" s="203"/>
      <c r="AT1191" s="203"/>
      <c r="AU1191" s="203"/>
      <c r="AV1191" s="203"/>
      <c r="AW1191" s="203"/>
      <c r="AX1191" s="203"/>
      <c r="AY1191" s="203"/>
      <c r="AZ1191" s="203"/>
      <c r="BA1191" s="203"/>
      <c r="BB1191" s="203"/>
      <c r="BC1191" s="204"/>
      <c r="BD1191" s="204"/>
      <c r="BE1191" s="204"/>
      <c r="BF1191" s="204"/>
      <c r="BG1191" s="204"/>
      <c r="BH1191" s="204"/>
      <c r="BI1191" s="204"/>
      <c r="BJ1191" s="204"/>
      <c r="BK1191" s="204"/>
      <c r="BL1191" s="204"/>
      <c r="BM1191" s="204"/>
      <c r="BN1191" s="204"/>
      <c r="BO1191" s="204"/>
      <c r="BP1191" s="204"/>
      <c r="BQ1191" s="204"/>
      <c r="BR1191" s="204"/>
      <c r="BS1191" s="204"/>
      <c r="BT1191" s="204"/>
      <c r="BU1191" s="204"/>
      <c r="BV1191" s="205"/>
      <c r="BW1191" s="205"/>
      <c r="BX1191" s="205"/>
      <c r="BY1191" s="204"/>
      <c r="BZ1191" s="204"/>
      <c r="CA1191" s="204"/>
      <c r="CB1191" s="205"/>
      <c r="CC1191" s="204"/>
      <c r="CD1191" s="205"/>
      <c r="CE1191" s="204"/>
      <c r="CF1191" s="204"/>
      <c r="CG1191" s="204"/>
      <c r="CH1191" s="206"/>
      <c r="CI1191" s="204"/>
      <c r="CJ1191" s="204"/>
      <c r="CK1191" s="204"/>
      <c r="CL1191" s="204"/>
      <c r="CM1191" s="204"/>
      <c r="CN1191" s="206"/>
      <c r="CO1191" s="204"/>
      <c r="CP1191" s="204"/>
      <c r="CQ1191" s="204"/>
      <c r="CR1191" s="204"/>
      <c r="CS1191" s="207"/>
      <c r="CT1191" s="208"/>
      <c r="CU1191" s="209"/>
      <c r="CV1191" s="208"/>
      <c r="CW1191" s="207"/>
      <c r="CX1191" s="207"/>
      <c r="CY1191" s="207"/>
    </row>
    <row r="1196" spans="26:103">
      <c r="Z1196" s="198"/>
      <c r="AA1196" s="198"/>
      <c r="AB1196" s="199"/>
      <c r="AC1196" s="199"/>
      <c r="AD1196" s="201"/>
      <c r="AE1196" s="202"/>
      <c r="AF1196" s="202"/>
      <c r="AG1196" s="203"/>
      <c r="AH1196" s="203"/>
      <c r="AI1196" s="203"/>
      <c r="AJ1196" s="203"/>
      <c r="AK1196" s="203"/>
      <c r="AL1196" s="203"/>
      <c r="AM1196" s="203"/>
      <c r="AN1196" s="203"/>
      <c r="AO1196" s="203"/>
      <c r="AP1196" s="203"/>
      <c r="AQ1196" s="203"/>
      <c r="AR1196" s="203"/>
      <c r="AS1196" s="203"/>
      <c r="AT1196" s="203"/>
      <c r="AU1196" s="203"/>
      <c r="AV1196" s="203"/>
      <c r="AW1196" s="203"/>
      <c r="AX1196" s="203"/>
      <c r="AY1196" s="203"/>
      <c r="AZ1196" s="203"/>
      <c r="BA1196" s="203"/>
      <c r="BB1196" s="204"/>
      <c r="BC1196" s="204"/>
      <c r="BD1196" s="204"/>
      <c r="BE1196" s="204"/>
      <c r="BF1196" s="204"/>
      <c r="BG1196" s="204"/>
      <c r="BH1196" s="204"/>
      <c r="BI1196" s="204"/>
      <c r="BJ1196" s="204"/>
      <c r="BK1196" s="204"/>
      <c r="BL1196" s="204"/>
      <c r="BM1196" s="204"/>
      <c r="BN1196" s="204"/>
      <c r="BO1196" s="204"/>
      <c r="BP1196" s="204"/>
      <c r="BQ1196" s="204"/>
      <c r="BR1196" s="204"/>
      <c r="BS1196" s="204"/>
      <c r="BT1196" s="204"/>
      <c r="BU1196" s="204"/>
      <c r="BV1196" s="205"/>
      <c r="BW1196" s="205"/>
      <c r="BX1196" s="205"/>
      <c r="BY1196" s="204"/>
      <c r="BZ1196" s="204"/>
      <c r="CA1196" s="204"/>
      <c r="CB1196" s="205"/>
      <c r="CC1196" s="204"/>
      <c r="CD1196" s="205"/>
      <c r="CE1196" s="204"/>
      <c r="CF1196" s="204"/>
      <c r="CG1196" s="204"/>
      <c r="CH1196" s="206"/>
      <c r="CI1196" s="204"/>
      <c r="CJ1196" s="204"/>
      <c r="CK1196" s="204"/>
      <c r="CL1196" s="204"/>
      <c r="CM1196" s="204"/>
      <c r="CN1196" s="206"/>
      <c r="CO1196" s="204"/>
      <c r="CP1196" s="204"/>
      <c r="CQ1196" s="204"/>
      <c r="CR1196" s="207"/>
      <c r="CS1196" s="207"/>
      <c r="CT1196" s="208"/>
      <c r="CU1196" s="209"/>
      <c r="CV1196" s="208"/>
      <c r="CW1196" s="207"/>
      <c r="CX1196" s="207"/>
      <c r="CY1196" s="207"/>
    </row>
    <row r="1197" spans="26:103">
      <c r="Z1197" s="198"/>
      <c r="AA1197" s="198"/>
      <c r="AB1197" s="199"/>
      <c r="AC1197" s="199"/>
      <c r="AD1197" s="199"/>
      <c r="AE1197" s="202"/>
      <c r="AF1197" s="202"/>
      <c r="AG1197" s="202"/>
      <c r="AH1197" s="203"/>
      <c r="AI1197" s="203"/>
      <c r="AJ1197" s="203"/>
      <c r="AK1197" s="203"/>
      <c r="AL1197" s="203"/>
      <c r="AM1197" s="203"/>
      <c r="AN1197" s="203"/>
      <c r="AO1197" s="203"/>
      <c r="AP1197" s="203"/>
      <c r="AQ1197" s="203"/>
      <c r="AR1197" s="203"/>
      <c r="AS1197" s="203"/>
      <c r="AT1197" s="203"/>
      <c r="AU1197" s="203"/>
      <c r="AV1197" s="203"/>
      <c r="AW1197" s="203"/>
      <c r="AX1197" s="203"/>
      <c r="AY1197" s="203"/>
      <c r="AZ1197" s="203"/>
      <c r="BA1197" s="203"/>
      <c r="BB1197" s="203"/>
      <c r="BC1197" s="204"/>
      <c r="BD1197" s="204"/>
      <c r="BE1197" s="204"/>
      <c r="BF1197" s="204"/>
      <c r="BG1197" s="204"/>
      <c r="BH1197" s="204"/>
      <c r="BI1197" s="204"/>
      <c r="BJ1197" s="204"/>
      <c r="BK1197" s="204"/>
      <c r="BL1197" s="204"/>
      <c r="BM1197" s="204"/>
      <c r="BN1197" s="204"/>
      <c r="BO1197" s="204"/>
      <c r="BP1197" s="204"/>
      <c r="BQ1197" s="204"/>
      <c r="BR1197" s="204"/>
      <c r="BS1197" s="204"/>
      <c r="BT1197" s="204"/>
      <c r="BU1197" s="204"/>
      <c r="BV1197" s="205"/>
      <c r="BW1197" s="205"/>
      <c r="BX1197" s="205"/>
      <c r="BY1197" s="204"/>
      <c r="BZ1197" s="204"/>
      <c r="CA1197" s="204"/>
      <c r="CB1197" s="205"/>
      <c r="CC1197" s="204"/>
      <c r="CD1197" s="205"/>
      <c r="CE1197" s="204"/>
      <c r="CF1197" s="204"/>
      <c r="CG1197" s="204"/>
      <c r="CH1197" s="206"/>
      <c r="CI1197" s="204"/>
      <c r="CJ1197" s="204"/>
      <c r="CK1197" s="204"/>
      <c r="CL1197" s="204"/>
      <c r="CM1197" s="204"/>
      <c r="CN1197" s="206"/>
      <c r="CO1197" s="204"/>
      <c r="CP1197" s="204"/>
      <c r="CQ1197" s="204"/>
      <c r="CR1197" s="204"/>
      <c r="CS1197" s="207"/>
      <c r="CT1197" s="208"/>
      <c r="CU1197" s="209"/>
      <c r="CV1197" s="208"/>
      <c r="CW1197" s="207"/>
      <c r="CX1197" s="207"/>
      <c r="CY1197" s="207"/>
    </row>
    <row r="1199" spans="26:103">
      <c r="Z1199" s="198"/>
      <c r="AA1199" s="198"/>
      <c r="AB1199" s="199"/>
      <c r="AC1199" s="199"/>
      <c r="AD1199" s="201"/>
      <c r="AE1199" s="202"/>
      <c r="AF1199" s="202"/>
      <c r="AG1199" s="203"/>
      <c r="AH1199" s="203"/>
      <c r="AI1199" s="203"/>
      <c r="AJ1199" s="203"/>
      <c r="AK1199" s="203"/>
      <c r="AL1199" s="203"/>
      <c r="AM1199" s="203"/>
      <c r="AN1199" s="203"/>
      <c r="AO1199" s="203"/>
      <c r="AP1199" s="203"/>
      <c r="AQ1199" s="203"/>
      <c r="AR1199" s="203"/>
      <c r="AS1199" s="203"/>
      <c r="AT1199" s="203"/>
      <c r="AU1199" s="203"/>
      <c r="AV1199" s="203"/>
      <c r="AW1199" s="203"/>
      <c r="AX1199" s="203"/>
      <c r="AY1199" s="203"/>
      <c r="AZ1199" s="203"/>
      <c r="BA1199" s="203"/>
      <c r="BB1199" s="204"/>
      <c r="BC1199" s="204"/>
      <c r="BD1199" s="204"/>
      <c r="BE1199" s="204"/>
      <c r="BF1199" s="204"/>
      <c r="BG1199" s="204"/>
      <c r="BH1199" s="204"/>
      <c r="BI1199" s="204"/>
      <c r="BJ1199" s="204"/>
      <c r="BK1199" s="204"/>
      <c r="BL1199" s="204"/>
      <c r="BM1199" s="204"/>
      <c r="BN1199" s="204"/>
      <c r="BO1199" s="204"/>
      <c r="BP1199" s="204"/>
      <c r="BQ1199" s="204"/>
      <c r="BR1199" s="204"/>
      <c r="BS1199" s="204"/>
      <c r="BT1199" s="204"/>
      <c r="BU1199" s="204"/>
      <c r="BV1199" s="205"/>
      <c r="BW1199" s="205"/>
      <c r="BX1199" s="205"/>
      <c r="BY1199" s="204"/>
      <c r="BZ1199" s="204"/>
      <c r="CA1199" s="204"/>
      <c r="CB1199" s="205"/>
      <c r="CC1199" s="204"/>
      <c r="CD1199" s="205"/>
      <c r="CE1199" s="204"/>
      <c r="CF1199" s="204"/>
      <c r="CG1199" s="204"/>
      <c r="CH1199" s="206"/>
      <c r="CI1199" s="204"/>
      <c r="CJ1199" s="204"/>
      <c r="CK1199" s="204"/>
      <c r="CL1199" s="204"/>
      <c r="CM1199" s="204"/>
      <c r="CN1199" s="206"/>
      <c r="CO1199" s="204"/>
      <c r="CP1199" s="204"/>
      <c r="CQ1199" s="204"/>
      <c r="CR1199" s="207"/>
      <c r="CS1199" s="207"/>
      <c r="CT1199" s="208"/>
      <c r="CU1199" s="209"/>
      <c r="CV1199" s="208"/>
      <c r="CW1199" s="207"/>
      <c r="CX1199" s="207"/>
      <c r="CY1199" s="207"/>
    </row>
    <row r="1200" spans="26:103">
      <c r="Z1200" s="198"/>
      <c r="AA1200" s="198"/>
      <c r="AB1200" s="199"/>
      <c r="AC1200" s="199"/>
      <c r="AD1200" s="199"/>
      <c r="AE1200" s="202"/>
      <c r="AF1200" s="202"/>
      <c r="AG1200" s="202"/>
      <c r="AH1200" s="203"/>
      <c r="AI1200" s="203"/>
      <c r="AJ1200" s="203"/>
      <c r="AK1200" s="203"/>
      <c r="AL1200" s="203"/>
      <c r="AM1200" s="203"/>
      <c r="AN1200" s="203"/>
      <c r="AO1200" s="203"/>
      <c r="AP1200" s="203"/>
      <c r="AQ1200" s="203"/>
      <c r="AR1200" s="203"/>
      <c r="AS1200" s="203"/>
      <c r="AT1200" s="203"/>
      <c r="AU1200" s="203"/>
      <c r="AV1200" s="203"/>
      <c r="AW1200" s="203"/>
      <c r="AX1200" s="203"/>
      <c r="AY1200" s="203"/>
      <c r="AZ1200" s="203"/>
      <c r="BA1200" s="203"/>
      <c r="BB1200" s="203"/>
      <c r="BC1200" s="204"/>
      <c r="BD1200" s="204"/>
      <c r="BE1200" s="204"/>
      <c r="BF1200" s="204"/>
      <c r="BG1200" s="204"/>
      <c r="BH1200" s="204"/>
      <c r="BI1200" s="204"/>
      <c r="BJ1200" s="204"/>
      <c r="BK1200" s="204"/>
      <c r="BL1200" s="204"/>
      <c r="BM1200" s="204"/>
      <c r="BN1200" s="204"/>
      <c r="BO1200" s="204"/>
      <c r="BP1200" s="204"/>
      <c r="BQ1200" s="204"/>
      <c r="BR1200" s="204"/>
      <c r="BS1200" s="204"/>
      <c r="BT1200" s="204"/>
      <c r="BU1200" s="204"/>
      <c r="BV1200" s="205"/>
      <c r="BW1200" s="205"/>
      <c r="BX1200" s="205"/>
      <c r="BY1200" s="204"/>
      <c r="BZ1200" s="204"/>
      <c r="CA1200" s="204"/>
      <c r="CB1200" s="205"/>
      <c r="CC1200" s="204"/>
      <c r="CD1200" s="205"/>
      <c r="CE1200" s="204"/>
      <c r="CF1200" s="204"/>
      <c r="CG1200" s="204"/>
      <c r="CH1200" s="206"/>
      <c r="CI1200" s="204"/>
      <c r="CJ1200" s="204"/>
      <c r="CK1200" s="204"/>
      <c r="CL1200" s="204"/>
      <c r="CM1200" s="204"/>
      <c r="CN1200" s="206"/>
      <c r="CO1200" s="204"/>
      <c r="CP1200" s="204"/>
      <c r="CQ1200" s="204"/>
      <c r="CR1200" s="204"/>
      <c r="CS1200" s="207"/>
      <c r="CT1200" s="208"/>
      <c r="CU1200" s="209"/>
      <c r="CV1200" s="208"/>
      <c r="CW1200" s="207"/>
      <c r="CX1200" s="207"/>
      <c r="CY1200" s="207"/>
    </row>
    <row r="1205" spans="26:103">
      <c r="Z1205" s="198"/>
      <c r="AA1205" s="198"/>
      <c r="AB1205" s="199"/>
      <c r="AC1205" s="199"/>
      <c r="AD1205" s="201"/>
      <c r="AE1205" s="202"/>
      <c r="AF1205" s="202"/>
      <c r="AG1205" s="203"/>
      <c r="AH1205" s="203"/>
      <c r="AI1205" s="203"/>
      <c r="AJ1205" s="203"/>
      <c r="AK1205" s="203"/>
      <c r="AL1205" s="203"/>
      <c r="AM1205" s="203"/>
      <c r="AN1205" s="203"/>
      <c r="AO1205" s="203"/>
      <c r="AP1205" s="203"/>
      <c r="AQ1205" s="203"/>
      <c r="AR1205" s="203"/>
      <c r="AS1205" s="203"/>
      <c r="AT1205" s="203"/>
      <c r="AU1205" s="203"/>
      <c r="AV1205" s="203"/>
      <c r="AW1205" s="203"/>
      <c r="AX1205" s="203"/>
      <c r="AY1205" s="203"/>
      <c r="AZ1205" s="203"/>
      <c r="BA1205" s="203"/>
      <c r="BB1205" s="204"/>
      <c r="BC1205" s="204"/>
      <c r="BD1205" s="204"/>
      <c r="BE1205" s="204"/>
      <c r="BF1205" s="204"/>
      <c r="BG1205" s="204"/>
      <c r="BH1205" s="204"/>
      <c r="BI1205" s="204"/>
      <c r="BJ1205" s="204"/>
      <c r="BK1205" s="204"/>
      <c r="BL1205" s="204"/>
      <c r="BM1205" s="204"/>
      <c r="BN1205" s="204"/>
      <c r="BO1205" s="204"/>
      <c r="BP1205" s="204"/>
      <c r="BQ1205" s="204"/>
      <c r="BR1205" s="204"/>
      <c r="BS1205" s="204"/>
      <c r="BT1205" s="204"/>
      <c r="BU1205" s="204"/>
      <c r="BV1205" s="205"/>
      <c r="BW1205" s="205"/>
      <c r="BX1205" s="205"/>
      <c r="BY1205" s="204"/>
      <c r="BZ1205" s="204"/>
      <c r="CA1205" s="204"/>
      <c r="CB1205" s="205"/>
      <c r="CC1205" s="204"/>
      <c r="CD1205" s="205"/>
      <c r="CE1205" s="204"/>
      <c r="CF1205" s="204"/>
      <c r="CG1205" s="204"/>
      <c r="CH1205" s="206"/>
      <c r="CI1205" s="204"/>
      <c r="CJ1205" s="204"/>
      <c r="CK1205" s="204"/>
      <c r="CL1205" s="204"/>
      <c r="CM1205" s="204"/>
      <c r="CN1205" s="206"/>
      <c r="CO1205" s="204"/>
      <c r="CP1205" s="204"/>
      <c r="CQ1205" s="204"/>
      <c r="CR1205" s="207"/>
      <c r="CS1205" s="207"/>
      <c r="CT1205" s="208"/>
      <c r="CU1205" s="209"/>
      <c r="CV1205" s="208"/>
      <c r="CW1205" s="207"/>
      <c r="CX1205" s="207"/>
      <c r="CY1205" s="207"/>
    </row>
    <row r="1206" spans="26:103">
      <c r="Z1206" s="198"/>
      <c r="AA1206" s="198"/>
      <c r="AB1206" s="199"/>
      <c r="AC1206" s="199"/>
      <c r="AD1206" s="199"/>
      <c r="AE1206" s="202"/>
      <c r="AF1206" s="202"/>
      <c r="AG1206" s="202"/>
      <c r="AH1206" s="203"/>
      <c r="AI1206" s="203"/>
      <c r="AJ1206" s="203"/>
      <c r="AK1206" s="203"/>
      <c r="AL1206" s="203"/>
      <c r="AM1206" s="203"/>
      <c r="AN1206" s="203"/>
      <c r="AO1206" s="203"/>
      <c r="AP1206" s="203"/>
      <c r="AQ1206" s="203"/>
      <c r="AR1206" s="203"/>
      <c r="AS1206" s="203"/>
      <c r="AT1206" s="203"/>
      <c r="AU1206" s="203"/>
      <c r="AV1206" s="203"/>
      <c r="AW1206" s="203"/>
      <c r="AX1206" s="203"/>
      <c r="AY1206" s="203"/>
      <c r="AZ1206" s="203"/>
      <c r="BA1206" s="203"/>
      <c r="BB1206" s="203"/>
      <c r="BC1206" s="204"/>
      <c r="BD1206" s="204"/>
      <c r="BE1206" s="204"/>
      <c r="BF1206" s="204"/>
      <c r="BG1206" s="204"/>
      <c r="BH1206" s="204"/>
      <c r="BI1206" s="204"/>
      <c r="BJ1206" s="204"/>
      <c r="BK1206" s="204"/>
      <c r="BL1206" s="204"/>
      <c r="BM1206" s="204"/>
      <c r="BN1206" s="204"/>
      <c r="BO1206" s="204"/>
      <c r="BP1206" s="204"/>
      <c r="BQ1206" s="204"/>
      <c r="BR1206" s="204"/>
      <c r="BS1206" s="204"/>
      <c r="BT1206" s="204"/>
      <c r="BU1206" s="204"/>
      <c r="BV1206" s="205"/>
      <c r="BW1206" s="205"/>
      <c r="BX1206" s="205"/>
      <c r="BY1206" s="204"/>
      <c r="BZ1206" s="204"/>
      <c r="CA1206" s="204"/>
      <c r="CB1206" s="205"/>
      <c r="CC1206" s="204"/>
      <c r="CD1206" s="205"/>
      <c r="CE1206" s="204"/>
      <c r="CF1206" s="204"/>
      <c r="CG1206" s="204"/>
      <c r="CH1206" s="206"/>
      <c r="CI1206" s="204"/>
      <c r="CJ1206" s="204"/>
      <c r="CK1206" s="204"/>
      <c r="CL1206" s="204"/>
      <c r="CM1206" s="204"/>
      <c r="CN1206" s="206"/>
      <c r="CO1206" s="204"/>
      <c r="CP1206" s="204"/>
      <c r="CQ1206" s="204"/>
      <c r="CR1206" s="204"/>
      <c r="CS1206" s="207"/>
      <c r="CT1206" s="208"/>
      <c r="CU1206" s="209"/>
      <c r="CV1206" s="208"/>
      <c r="CW1206" s="207"/>
      <c r="CX1206" s="207"/>
      <c r="CY1206" s="207"/>
    </row>
    <row r="1208" spans="26:103">
      <c r="Z1208" s="198"/>
      <c r="AA1208" s="198"/>
      <c r="AB1208" s="199"/>
      <c r="AC1208" s="199"/>
      <c r="AD1208" s="201"/>
      <c r="AE1208" s="202"/>
      <c r="AF1208" s="202"/>
      <c r="AG1208" s="203"/>
      <c r="AH1208" s="203"/>
      <c r="AI1208" s="203"/>
      <c r="AJ1208" s="203"/>
      <c r="AK1208" s="203"/>
      <c r="AL1208" s="203"/>
      <c r="AM1208" s="203"/>
      <c r="AN1208" s="203"/>
      <c r="AO1208" s="203"/>
      <c r="AP1208" s="203"/>
      <c r="AQ1208" s="203"/>
      <c r="AR1208" s="203"/>
      <c r="AS1208" s="203"/>
      <c r="AT1208" s="203"/>
      <c r="AU1208" s="203"/>
      <c r="AV1208" s="203"/>
      <c r="AW1208" s="203"/>
      <c r="AX1208" s="203"/>
      <c r="AY1208" s="203"/>
      <c r="AZ1208" s="203"/>
      <c r="BA1208" s="203"/>
      <c r="BB1208" s="204"/>
      <c r="BC1208" s="204"/>
      <c r="BD1208" s="204"/>
      <c r="BE1208" s="204"/>
      <c r="BF1208" s="204"/>
      <c r="BG1208" s="204"/>
      <c r="BH1208" s="204"/>
      <c r="BI1208" s="204"/>
      <c r="BJ1208" s="204"/>
      <c r="BK1208" s="204"/>
      <c r="BL1208" s="204"/>
      <c r="BM1208" s="204"/>
      <c r="BN1208" s="204"/>
      <c r="BO1208" s="204"/>
      <c r="BP1208" s="204"/>
      <c r="BQ1208" s="204"/>
      <c r="BR1208" s="204"/>
      <c r="BS1208" s="204"/>
      <c r="BT1208" s="204"/>
      <c r="BU1208" s="204"/>
      <c r="BV1208" s="205"/>
      <c r="BW1208" s="205"/>
      <c r="BX1208" s="205"/>
      <c r="BY1208" s="204"/>
      <c r="BZ1208" s="204"/>
      <c r="CA1208" s="204"/>
      <c r="CB1208" s="205"/>
      <c r="CC1208" s="204"/>
      <c r="CD1208" s="205"/>
      <c r="CE1208" s="204"/>
      <c r="CF1208" s="204"/>
      <c r="CG1208" s="204"/>
      <c r="CH1208" s="206"/>
      <c r="CI1208" s="204"/>
      <c r="CJ1208" s="204"/>
      <c r="CK1208" s="204"/>
      <c r="CL1208" s="204"/>
      <c r="CM1208" s="204"/>
      <c r="CN1208" s="206"/>
      <c r="CO1208" s="204"/>
      <c r="CP1208" s="204"/>
      <c r="CQ1208" s="204"/>
      <c r="CR1208" s="207"/>
      <c r="CS1208" s="207"/>
      <c r="CT1208" s="208"/>
      <c r="CU1208" s="209"/>
      <c r="CV1208" s="208"/>
      <c r="CW1208" s="207"/>
      <c r="CX1208" s="207"/>
      <c r="CY1208" s="207"/>
    </row>
    <row r="1209" spans="26:103">
      <c r="Z1209" s="198"/>
      <c r="AA1209" s="198"/>
      <c r="AB1209" s="199"/>
      <c r="AC1209" s="199"/>
      <c r="AD1209" s="199"/>
      <c r="AE1209" s="202"/>
      <c r="AF1209" s="202"/>
      <c r="AG1209" s="202"/>
      <c r="AH1209" s="203"/>
      <c r="AI1209" s="203"/>
      <c r="AJ1209" s="203"/>
      <c r="AK1209" s="203"/>
      <c r="AL1209" s="203"/>
      <c r="AM1209" s="203"/>
      <c r="AN1209" s="203"/>
      <c r="AO1209" s="203"/>
      <c r="AP1209" s="203"/>
      <c r="AQ1209" s="203"/>
      <c r="AR1209" s="203"/>
      <c r="AS1209" s="203"/>
      <c r="AT1209" s="203"/>
      <c r="AU1209" s="203"/>
      <c r="AV1209" s="203"/>
      <c r="AW1209" s="203"/>
      <c r="AX1209" s="203"/>
      <c r="AY1209" s="203"/>
      <c r="AZ1209" s="203"/>
      <c r="BA1209" s="203"/>
      <c r="BB1209" s="203"/>
      <c r="BC1209" s="204"/>
      <c r="BD1209" s="204"/>
      <c r="BE1209" s="204"/>
      <c r="BF1209" s="204"/>
      <c r="BG1209" s="204"/>
      <c r="BH1209" s="204"/>
      <c r="BI1209" s="204"/>
      <c r="BJ1209" s="204"/>
      <c r="BK1209" s="204"/>
      <c r="BL1209" s="204"/>
      <c r="BM1209" s="204"/>
      <c r="BN1209" s="204"/>
      <c r="BO1209" s="204"/>
      <c r="BP1209" s="204"/>
      <c r="BQ1209" s="204"/>
      <c r="BR1209" s="204"/>
      <c r="BS1209" s="204"/>
      <c r="BT1209" s="204"/>
      <c r="BU1209" s="204"/>
      <c r="BV1209" s="205"/>
      <c r="BW1209" s="205"/>
      <c r="BX1209" s="205"/>
      <c r="BY1209" s="204"/>
      <c r="BZ1209" s="204"/>
      <c r="CA1209" s="204"/>
      <c r="CB1209" s="205"/>
      <c r="CC1209" s="204"/>
      <c r="CD1209" s="205"/>
      <c r="CE1209" s="204"/>
      <c r="CF1209" s="204"/>
      <c r="CG1209" s="204"/>
      <c r="CH1209" s="206"/>
      <c r="CI1209" s="204"/>
      <c r="CJ1209" s="204"/>
      <c r="CK1209" s="204"/>
      <c r="CL1209" s="204"/>
      <c r="CM1209" s="204"/>
      <c r="CN1209" s="206"/>
      <c r="CO1209" s="204"/>
      <c r="CP1209" s="204"/>
      <c r="CQ1209" s="204"/>
      <c r="CR1209" s="204"/>
      <c r="CS1209" s="207"/>
      <c r="CT1209" s="208"/>
      <c r="CU1209" s="209"/>
      <c r="CV1209" s="208"/>
      <c r="CW1209" s="207"/>
      <c r="CX1209" s="207"/>
      <c r="CY1209" s="207"/>
    </row>
    <row r="1214" spans="26:103">
      <c r="Z1214" s="198"/>
      <c r="AA1214" s="198"/>
      <c r="AB1214" s="199"/>
      <c r="AC1214" s="199"/>
      <c r="AD1214" s="201"/>
      <c r="AE1214" s="202"/>
      <c r="AF1214" s="202"/>
      <c r="AG1214" s="203"/>
      <c r="AH1214" s="203"/>
      <c r="AI1214" s="203"/>
      <c r="AJ1214" s="203"/>
      <c r="AK1214" s="203"/>
      <c r="AL1214" s="203"/>
      <c r="AM1214" s="203"/>
      <c r="AN1214" s="203"/>
      <c r="AO1214" s="203"/>
      <c r="AP1214" s="203"/>
      <c r="AQ1214" s="203"/>
      <c r="AR1214" s="203"/>
      <c r="AS1214" s="203"/>
      <c r="AT1214" s="203"/>
      <c r="AU1214" s="203"/>
      <c r="AV1214" s="203"/>
      <c r="AW1214" s="203"/>
      <c r="AX1214" s="203"/>
      <c r="AY1214" s="203"/>
      <c r="AZ1214" s="203"/>
      <c r="BA1214" s="203"/>
      <c r="BB1214" s="204"/>
      <c r="BC1214" s="204"/>
      <c r="BD1214" s="204"/>
      <c r="BE1214" s="204"/>
      <c r="BF1214" s="204"/>
      <c r="BG1214" s="204"/>
      <c r="BH1214" s="204"/>
      <c r="BI1214" s="204"/>
      <c r="BJ1214" s="204"/>
      <c r="BK1214" s="204"/>
      <c r="BL1214" s="204"/>
      <c r="BM1214" s="204"/>
      <c r="BN1214" s="204"/>
      <c r="BO1214" s="204"/>
      <c r="BP1214" s="204"/>
      <c r="BQ1214" s="204"/>
      <c r="BR1214" s="204"/>
      <c r="BS1214" s="204"/>
      <c r="BT1214" s="204"/>
      <c r="BU1214" s="204"/>
      <c r="BV1214" s="205"/>
      <c r="BW1214" s="205"/>
      <c r="BX1214" s="205"/>
      <c r="BY1214" s="204"/>
      <c r="BZ1214" s="204"/>
      <c r="CA1214" s="204"/>
      <c r="CB1214" s="205"/>
      <c r="CC1214" s="204"/>
      <c r="CD1214" s="205"/>
      <c r="CE1214" s="204"/>
      <c r="CF1214" s="204"/>
      <c r="CG1214" s="204"/>
      <c r="CH1214" s="206"/>
      <c r="CI1214" s="204"/>
      <c r="CJ1214" s="204"/>
      <c r="CK1214" s="204"/>
      <c r="CL1214" s="204"/>
      <c r="CM1214" s="204"/>
      <c r="CN1214" s="206"/>
      <c r="CO1214" s="204"/>
      <c r="CP1214" s="204"/>
      <c r="CQ1214" s="204"/>
      <c r="CR1214" s="207"/>
      <c r="CS1214" s="207"/>
      <c r="CT1214" s="208"/>
      <c r="CU1214" s="209"/>
      <c r="CV1214" s="208"/>
      <c r="CW1214" s="207"/>
      <c r="CX1214" s="207"/>
      <c r="CY1214" s="207"/>
    </row>
    <row r="1215" spans="26:103">
      <c r="Z1215" s="198"/>
      <c r="AA1215" s="198"/>
      <c r="AB1215" s="199"/>
      <c r="AC1215" s="199"/>
      <c r="AD1215" s="199"/>
      <c r="AE1215" s="202"/>
      <c r="AF1215" s="202"/>
      <c r="AG1215" s="202"/>
      <c r="AH1215" s="203"/>
      <c r="AI1215" s="203"/>
      <c r="AJ1215" s="203"/>
      <c r="AK1215" s="203"/>
      <c r="AL1215" s="203"/>
      <c r="AM1215" s="203"/>
      <c r="AN1215" s="203"/>
      <c r="AO1215" s="203"/>
      <c r="AP1215" s="203"/>
      <c r="AQ1215" s="203"/>
      <c r="AR1215" s="203"/>
      <c r="AS1215" s="203"/>
      <c r="AT1215" s="203"/>
      <c r="AU1215" s="203"/>
      <c r="AV1215" s="203"/>
      <c r="AW1215" s="203"/>
      <c r="AX1215" s="203"/>
      <c r="AY1215" s="203"/>
      <c r="AZ1215" s="203"/>
      <c r="BA1215" s="203"/>
      <c r="BB1215" s="203"/>
      <c r="BC1215" s="204"/>
      <c r="BD1215" s="204"/>
      <c r="BE1215" s="204"/>
      <c r="BF1215" s="204"/>
      <c r="BG1215" s="204"/>
      <c r="BH1215" s="204"/>
      <c r="BI1215" s="204"/>
      <c r="BJ1215" s="204"/>
      <c r="BK1215" s="204"/>
      <c r="BL1215" s="204"/>
      <c r="BM1215" s="204"/>
      <c r="BN1215" s="204"/>
      <c r="BO1215" s="204"/>
      <c r="BP1215" s="204"/>
      <c r="BQ1215" s="204"/>
      <c r="BR1215" s="204"/>
      <c r="BS1215" s="204"/>
      <c r="BT1215" s="204"/>
      <c r="BU1215" s="204"/>
      <c r="BV1215" s="205"/>
      <c r="BW1215" s="205"/>
      <c r="BX1215" s="205"/>
      <c r="BY1215" s="204"/>
      <c r="BZ1215" s="204"/>
      <c r="CA1215" s="204"/>
      <c r="CB1215" s="205"/>
      <c r="CC1215" s="204"/>
      <c r="CD1215" s="205"/>
      <c r="CE1215" s="204"/>
      <c r="CF1215" s="204"/>
      <c r="CG1215" s="204"/>
      <c r="CH1215" s="206"/>
      <c r="CI1215" s="204"/>
      <c r="CJ1215" s="204"/>
      <c r="CK1215" s="204"/>
      <c r="CL1215" s="204"/>
      <c r="CM1215" s="204"/>
      <c r="CN1215" s="206"/>
      <c r="CO1215" s="204"/>
      <c r="CP1215" s="204"/>
      <c r="CQ1215" s="204"/>
      <c r="CR1215" s="204"/>
      <c r="CS1215" s="207"/>
      <c r="CT1215" s="208"/>
      <c r="CU1215" s="209"/>
      <c r="CV1215" s="208"/>
      <c r="CW1215" s="207"/>
      <c r="CX1215" s="207"/>
      <c r="CY1215" s="207"/>
    </row>
    <row r="1217" spans="26:103">
      <c r="Z1217" s="198"/>
      <c r="AA1217" s="198"/>
      <c r="AB1217" s="199"/>
      <c r="AC1217" s="199"/>
      <c r="AD1217" s="201"/>
      <c r="AE1217" s="202"/>
      <c r="AF1217" s="202"/>
      <c r="AG1217" s="203"/>
      <c r="AH1217" s="203"/>
      <c r="AI1217" s="203"/>
      <c r="AJ1217" s="203"/>
      <c r="AK1217" s="203"/>
      <c r="AL1217" s="203"/>
      <c r="AM1217" s="203"/>
      <c r="AN1217" s="203"/>
      <c r="AO1217" s="203"/>
      <c r="AP1217" s="203"/>
      <c r="AQ1217" s="203"/>
      <c r="AR1217" s="203"/>
      <c r="AS1217" s="203"/>
      <c r="AT1217" s="203"/>
      <c r="AU1217" s="203"/>
      <c r="AV1217" s="203"/>
      <c r="AW1217" s="203"/>
      <c r="AX1217" s="203"/>
      <c r="AY1217" s="203"/>
      <c r="AZ1217" s="203"/>
      <c r="BA1217" s="203"/>
      <c r="BB1217" s="204"/>
      <c r="BC1217" s="204"/>
      <c r="BD1217" s="204"/>
      <c r="BE1217" s="204"/>
      <c r="BF1217" s="204"/>
      <c r="BG1217" s="204"/>
      <c r="BH1217" s="204"/>
      <c r="BI1217" s="204"/>
      <c r="BJ1217" s="204"/>
      <c r="BK1217" s="204"/>
      <c r="BL1217" s="204"/>
      <c r="BM1217" s="204"/>
      <c r="BN1217" s="204"/>
      <c r="BO1217" s="204"/>
      <c r="BP1217" s="204"/>
      <c r="BQ1217" s="204"/>
      <c r="BR1217" s="204"/>
      <c r="BS1217" s="204"/>
      <c r="BT1217" s="204"/>
      <c r="BU1217" s="204"/>
      <c r="BV1217" s="205"/>
      <c r="BW1217" s="205"/>
      <c r="BX1217" s="205"/>
      <c r="BY1217" s="204"/>
      <c r="BZ1217" s="204"/>
      <c r="CA1217" s="204"/>
      <c r="CB1217" s="205"/>
      <c r="CC1217" s="204"/>
      <c r="CD1217" s="205"/>
      <c r="CE1217" s="204"/>
      <c r="CF1217" s="204"/>
      <c r="CG1217" s="204"/>
      <c r="CH1217" s="206"/>
      <c r="CI1217" s="204"/>
      <c r="CJ1217" s="204"/>
      <c r="CK1217" s="204"/>
      <c r="CL1217" s="204"/>
      <c r="CM1217" s="204"/>
      <c r="CN1217" s="206"/>
      <c r="CO1217" s="204"/>
      <c r="CP1217" s="204"/>
      <c r="CQ1217" s="204"/>
      <c r="CR1217" s="207"/>
      <c r="CS1217" s="207"/>
      <c r="CT1217" s="208"/>
      <c r="CU1217" s="209"/>
      <c r="CV1217" s="208"/>
      <c r="CW1217" s="207"/>
      <c r="CX1217" s="207"/>
      <c r="CY1217" s="207"/>
    </row>
    <row r="1218" spans="26:103">
      <c r="Z1218" s="198"/>
      <c r="AA1218" s="198"/>
      <c r="AB1218" s="199"/>
      <c r="AC1218" s="199"/>
      <c r="AD1218" s="199"/>
      <c r="AE1218" s="202"/>
      <c r="AF1218" s="202"/>
      <c r="AG1218" s="202"/>
      <c r="AH1218" s="203"/>
      <c r="AI1218" s="203"/>
      <c r="AJ1218" s="203"/>
      <c r="AK1218" s="203"/>
      <c r="AL1218" s="203"/>
      <c r="AM1218" s="203"/>
      <c r="AN1218" s="203"/>
      <c r="AO1218" s="203"/>
      <c r="AP1218" s="203"/>
      <c r="AQ1218" s="203"/>
      <c r="AR1218" s="203"/>
      <c r="AS1218" s="203"/>
      <c r="AT1218" s="203"/>
      <c r="AU1218" s="203"/>
      <c r="AV1218" s="203"/>
      <c r="AW1218" s="203"/>
      <c r="AX1218" s="203"/>
      <c r="AY1218" s="203"/>
      <c r="AZ1218" s="203"/>
      <c r="BA1218" s="203"/>
      <c r="BB1218" s="203"/>
      <c r="BC1218" s="204"/>
      <c r="BD1218" s="204"/>
      <c r="BE1218" s="204"/>
      <c r="BF1218" s="204"/>
      <c r="BG1218" s="204"/>
      <c r="BH1218" s="204"/>
      <c r="BI1218" s="204"/>
      <c r="BJ1218" s="204"/>
      <c r="BK1218" s="204"/>
      <c r="BL1218" s="204"/>
      <c r="BM1218" s="204"/>
      <c r="BN1218" s="204"/>
      <c r="BO1218" s="204"/>
      <c r="BP1218" s="204"/>
      <c r="BQ1218" s="204"/>
      <c r="BR1218" s="204"/>
      <c r="BS1218" s="204"/>
      <c r="BT1218" s="204"/>
      <c r="BU1218" s="204"/>
      <c r="BV1218" s="205"/>
      <c r="BW1218" s="205"/>
      <c r="BX1218" s="205"/>
      <c r="BY1218" s="204"/>
      <c r="BZ1218" s="204"/>
      <c r="CA1218" s="204"/>
      <c r="CB1218" s="205"/>
      <c r="CC1218" s="204"/>
      <c r="CD1218" s="205"/>
      <c r="CE1218" s="204"/>
      <c r="CF1218" s="204"/>
      <c r="CG1218" s="204"/>
      <c r="CH1218" s="206"/>
      <c r="CI1218" s="204"/>
      <c r="CJ1218" s="204"/>
      <c r="CK1218" s="204"/>
      <c r="CL1218" s="204"/>
      <c r="CM1218" s="204"/>
      <c r="CN1218" s="206"/>
      <c r="CO1218" s="204"/>
      <c r="CP1218" s="204"/>
      <c r="CQ1218" s="204"/>
      <c r="CR1218" s="204"/>
      <c r="CS1218" s="207"/>
      <c r="CT1218" s="208"/>
      <c r="CU1218" s="209"/>
      <c r="CV1218" s="208"/>
      <c r="CW1218" s="207"/>
      <c r="CX1218" s="207"/>
      <c r="CY1218" s="207"/>
    </row>
    <row r="1223" spans="26:103">
      <c r="Z1223" s="198"/>
      <c r="AA1223" s="198"/>
      <c r="AB1223" s="199"/>
      <c r="AC1223" s="199"/>
      <c r="AD1223" s="201"/>
      <c r="AE1223" s="202"/>
      <c r="AF1223" s="202"/>
      <c r="AG1223" s="203"/>
      <c r="AH1223" s="203"/>
      <c r="AI1223" s="203"/>
      <c r="AJ1223" s="203"/>
      <c r="AK1223" s="203"/>
      <c r="AL1223" s="203"/>
      <c r="AM1223" s="203"/>
      <c r="AN1223" s="203"/>
      <c r="AO1223" s="203"/>
      <c r="AP1223" s="203"/>
      <c r="AQ1223" s="203"/>
      <c r="AR1223" s="203"/>
      <c r="AS1223" s="203"/>
      <c r="AT1223" s="203"/>
      <c r="AU1223" s="203"/>
      <c r="AV1223" s="203"/>
      <c r="AW1223" s="203"/>
      <c r="AX1223" s="203"/>
      <c r="AY1223" s="203"/>
      <c r="AZ1223" s="203"/>
      <c r="BA1223" s="203"/>
      <c r="BB1223" s="204"/>
      <c r="BC1223" s="204"/>
      <c r="BD1223" s="204"/>
      <c r="BE1223" s="204"/>
      <c r="BF1223" s="204"/>
      <c r="BG1223" s="204"/>
      <c r="BH1223" s="204"/>
      <c r="BI1223" s="204"/>
      <c r="BJ1223" s="204"/>
      <c r="BK1223" s="204"/>
      <c r="BL1223" s="204"/>
      <c r="BM1223" s="204"/>
      <c r="BN1223" s="204"/>
      <c r="BO1223" s="204"/>
      <c r="BP1223" s="204"/>
      <c r="BQ1223" s="204"/>
      <c r="BR1223" s="204"/>
      <c r="BS1223" s="204"/>
      <c r="BT1223" s="204"/>
      <c r="BU1223" s="204"/>
      <c r="BV1223" s="205"/>
      <c r="BW1223" s="205"/>
      <c r="BX1223" s="205"/>
      <c r="BY1223" s="204"/>
      <c r="BZ1223" s="204"/>
      <c r="CA1223" s="204"/>
      <c r="CB1223" s="205"/>
      <c r="CC1223" s="204"/>
      <c r="CD1223" s="205"/>
      <c r="CE1223" s="204"/>
      <c r="CF1223" s="204"/>
      <c r="CG1223" s="204"/>
      <c r="CH1223" s="206"/>
      <c r="CI1223" s="204"/>
      <c r="CJ1223" s="204"/>
      <c r="CK1223" s="204"/>
      <c r="CL1223" s="204"/>
      <c r="CM1223" s="204"/>
      <c r="CN1223" s="206"/>
      <c r="CO1223" s="204"/>
      <c r="CP1223" s="204"/>
      <c r="CQ1223" s="204"/>
      <c r="CR1223" s="207"/>
      <c r="CS1223" s="207"/>
      <c r="CT1223" s="208"/>
      <c r="CU1223" s="209"/>
      <c r="CV1223" s="208"/>
      <c r="CW1223" s="207"/>
      <c r="CX1223" s="207"/>
      <c r="CY1223" s="207"/>
    </row>
    <row r="1224" spans="26:103">
      <c r="Z1224" s="198"/>
      <c r="AA1224" s="198"/>
      <c r="AB1224" s="199"/>
      <c r="AC1224" s="199"/>
      <c r="AD1224" s="199"/>
      <c r="AE1224" s="202"/>
      <c r="AF1224" s="202"/>
      <c r="AG1224" s="202"/>
      <c r="AH1224" s="203"/>
      <c r="AI1224" s="203"/>
      <c r="AJ1224" s="203"/>
      <c r="AK1224" s="203"/>
      <c r="AL1224" s="203"/>
      <c r="AM1224" s="203"/>
      <c r="AN1224" s="203"/>
      <c r="AO1224" s="203"/>
      <c r="AP1224" s="203"/>
      <c r="AQ1224" s="203"/>
      <c r="AR1224" s="203"/>
      <c r="AS1224" s="203"/>
      <c r="AT1224" s="203"/>
      <c r="AU1224" s="203"/>
      <c r="AV1224" s="203"/>
      <c r="AW1224" s="203"/>
      <c r="AX1224" s="203"/>
      <c r="AY1224" s="203"/>
      <c r="AZ1224" s="203"/>
      <c r="BA1224" s="203"/>
      <c r="BB1224" s="203"/>
      <c r="BC1224" s="204"/>
      <c r="BD1224" s="204"/>
      <c r="BE1224" s="204"/>
      <c r="BF1224" s="204"/>
      <c r="BG1224" s="204"/>
      <c r="BH1224" s="204"/>
      <c r="BI1224" s="204"/>
      <c r="BJ1224" s="204"/>
      <c r="BK1224" s="204"/>
      <c r="BL1224" s="204"/>
      <c r="BM1224" s="204"/>
      <c r="BN1224" s="204"/>
      <c r="BO1224" s="204"/>
      <c r="BP1224" s="204"/>
      <c r="BQ1224" s="204"/>
      <c r="BR1224" s="204"/>
      <c r="BS1224" s="204"/>
      <c r="BT1224" s="204"/>
      <c r="BU1224" s="204"/>
      <c r="BV1224" s="205"/>
      <c r="BW1224" s="205"/>
      <c r="BX1224" s="205"/>
      <c r="BY1224" s="204"/>
      <c r="BZ1224" s="204"/>
      <c r="CA1224" s="204"/>
      <c r="CB1224" s="205"/>
      <c r="CC1224" s="204"/>
      <c r="CD1224" s="205"/>
      <c r="CE1224" s="204"/>
      <c r="CF1224" s="204"/>
      <c r="CG1224" s="204"/>
      <c r="CH1224" s="206"/>
      <c r="CI1224" s="204"/>
      <c r="CJ1224" s="204"/>
      <c r="CK1224" s="204"/>
      <c r="CL1224" s="204"/>
      <c r="CM1224" s="204"/>
      <c r="CN1224" s="206"/>
      <c r="CO1224" s="204"/>
      <c r="CP1224" s="204"/>
      <c r="CQ1224" s="204"/>
      <c r="CR1224" s="204"/>
      <c r="CS1224" s="207"/>
      <c r="CT1224" s="208"/>
      <c r="CU1224" s="209"/>
      <c r="CV1224" s="208"/>
      <c r="CW1224" s="207"/>
      <c r="CX1224" s="207"/>
      <c r="CY1224" s="207"/>
    </row>
    <row r="1226" spans="26:103">
      <c r="Z1226" s="198"/>
      <c r="AA1226" s="198"/>
      <c r="AB1226" s="199"/>
      <c r="AC1226" s="199"/>
      <c r="AD1226" s="201"/>
      <c r="AE1226" s="202"/>
      <c r="AF1226" s="202"/>
      <c r="AG1226" s="203"/>
      <c r="AH1226" s="203"/>
      <c r="AI1226" s="203"/>
      <c r="AJ1226" s="203"/>
      <c r="AK1226" s="203"/>
      <c r="AL1226" s="203"/>
      <c r="AM1226" s="203"/>
      <c r="AN1226" s="203"/>
      <c r="AO1226" s="203"/>
      <c r="AP1226" s="203"/>
      <c r="AQ1226" s="203"/>
      <c r="AR1226" s="203"/>
      <c r="AS1226" s="203"/>
      <c r="AT1226" s="203"/>
      <c r="AU1226" s="203"/>
      <c r="AV1226" s="203"/>
      <c r="AW1226" s="203"/>
      <c r="AX1226" s="203"/>
      <c r="AY1226" s="203"/>
      <c r="AZ1226" s="203"/>
      <c r="BA1226" s="203"/>
      <c r="BB1226" s="204"/>
      <c r="BC1226" s="204"/>
      <c r="BD1226" s="204"/>
      <c r="BE1226" s="204"/>
      <c r="BF1226" s="204"/>
      <c r="BG1226" s="204"/>
      <c r="BH1226" s="204"/>
      <c r="BI1226" s="204"/>
      <c r="BJ1226" s="204"/>
      <c r="BK1226" s="204"/>
      <c r="BL1226" s="204"/>
      <c r="BM1226" s="204"/>
      <c r="BN1226" s="204"/>
      <c r="BO1226" s="204"/>
      <c r="BP1226" s="204"/>
      <c r="BQ1226" s="204"/>
      <c r="BR1226" s="204"/>
      <c r="BS1226" s="204"/>
      <c r="BT1226" s="204"/>
      <c r="BU1226" s="204"/>
      <c r="BV1226" s="205"/>
      <c r="BW1226" s="205"/>
      <c r="BX1226" s="205"/>
      <c r="BY1226" s="204"/>
      <c r="BZ1226" s="204"/>
      <c r="CA1226" s="204"/>
      <c r="CB1226" s="205"/>
      <c r="CC1226" s="204"/>
      <c r="CD1226" s="205"/>
      <c r="CE1226" s="204"/>
      <c r="CF1226" s="204"/>
      <c r="CG1226" s="204"/>
      <c r="CH1226" s="206"/>
      <c r="CI1226" s="204"/>
      <c r="CJ1226" s="204"/>
      <c r="CK1226" s="204"/>
      <c r="CL1226" s="204"/>
      <c r="CM1226" s="204"/>
      <c r="CN1226" s="206"/>
      <c r="CO1226" s="204"/>
      <c r="CP1226" s="204"/>
      <c r="CQ1226" s="204"/>
      <c r="CR1226" s="207"/>
      <c r="CS1226" s="207"/>
      <c r="CT1226" s="208"/>
      <c r="CU1226" s="209"/>
      <c r="CV1226" s="208"/>
      <c r="CW1226" s="207"/>
      <c r="CX1226" s="207"/>
      <c r="CY1226" s="207"/>
    </row>
    <row r="1227" spans="26:103">
      <c r="Z1227" s="198"/>
      <c r="AA1227" s="198"/>
      <c r="AB1227" s="199"/>
      <c r="AC1227" s="199"/>
      <c r="AD1227" s="199"/>
      <c r="AE1227" s="202"/>
      <c r="AF1227" s="202"/>
      <c r="AG1227" s="202"/>
      <c r="AH1227" s="203"/>
      <c r="AI1227" s="203"/>
      <c r="AJ1227" s="203"/>
      <c r="AK1227" s="203"/>
      <c r="AL1227" s="203"/>
      <c r="AM1227" s="203"/>
      <c r="AN1227" s="203"/>
      <c r="AO1227" s="203"/>
      <c r="AP1227" s="203"/>
      <c r="AQ1227" s="203"/>
      <c r="AR1227" s="203"/>
      <c r="AS1227" s="203"/>
      <c r="AT1227" s="203"/>
      <c r="AU1227" s="203"/>
      <c r="AV1227" s="203"/>
      <c r="AW1227" s="203"/>
      <c r="AX1227" s="203"/>
      <c r="AY1227" s="203"/>
      <c r="AZ1227" s="203"/>
      <c r="BA1227" s="203"/>
      <c r="BB1227" s="203"/>
      <c r="BC1227" s="204"/>
      <c r="BD1227" s="204"/>
      <c r="BE1227" s="204"/>
      <c r="BF1227" s="204"/>
      <c r="BG1227" s="204"/>
      <c r="BH1227" s="204"/>
      <c r="BI1227" s="204"/>
      <c r="BJ1227" s="204"/>
      <c r="BK1227" s="204"/>
      <c r="BL1227" s="204"/>
      <c r="BM1227" s="204"/>
      <c r="BN1227" s="204"/>
      <c r="BO1227" s="204"/>
      <c r="BP1227" s="204"/>
      <c r="BQ1227" s="204"/>
      <c r="BR1227" s="204"/>
      <c r="BS1227" s="204"/>
      <c r="BT1227" s="204"/>
      <c r="BU1227" s="204"/>
      <c r="BV1227" s="205"/>
      <c r="BW1227" s="205"/>
      <c r="BX1227" s="205"/>
      <c r="BY1227" s="204"/>
      <c r="BZ1227" s="204"/>
      <c r="CA1227" s="204"/>
      <c r="CB1227" s="205"/>
      <c r="CC1227" s="204"/>
      <c r="CD1227" s="205"/>
      <c r="CE1227" s="204"/>
      <c r="CF1227" s="204"/>
      <c r="CG1227" s="204"/>
      <c r="CH1227" s="206"/>
      <c r="CI1227" s="204"/>
      <c r="CJ1227" s="204"/>
      <c r="CK1227" s="204"/>
      <c r="CL1227" s="204"/>
      <c r="CM1227" s="204"/>
      <c r="CN1227" s="206"/>
      <c r="CO1227" s="204"/>
      <c r="CP1227" s="204"/>
      <c r="CQ1227" s="204"/>
      <c r="CR1227" s="204"/>
      <c r="CS1227" s="207"/>
      <c r="CT1227" s="208"/>
      <c r="CU1227" s="209"/>
      <c r="CV1227" s="208"/>
      <c r="CW1227" s="207"/>
      <c r="CX1227" s="207"/>
      <c r="CY1227" s="207"/>
    </row>
    <row r="1232" spans="26:103">
      <c r="Z1232" s="198"/>
      <c r="AA1232" s="198"/>
      <c r="AB1232" s="199"/>
      <c r="AC1232" s="199"/>
      <c r="AD1232" s="201"/>
      <c r="AE1232" s="202"/>
      <c r="AF1232" s="202"/>
      <c r="AG1232" s="203"/>
      <c r="AH1232" s="203"/>
      <c r="AI1232" s="203"/>
      <c r="AJ1232" s="203"/>
      <c r="AK1232" s="203"/>
      <c r="AL1232" s="203"/>
      <c r="AM1232" s="203"/>
      <c r="AN1232" s="203"/>
      <c r="AO1232" s="203"/>
      <c r="AP1232" s="203"/>
      <c r="AQ1232" s="203"/>
      <c r="AR1232" s="203"/>
      <c r="AS1232" s="203"/>
      <c r="AT1232" s="203"/>
      <c r="AU1232" s="203"/>
      <c r="AV1232" s="203"/>
      <c r="AW1232" s="203"/>
      <c r="AX1232" s="203"/>
      <c r="AY1232" s="203"/>
      <c r="AZ1232" s="203"/>
      <c r="BA1232" s="203"/>
      <c r="BB1232" s="204"/>
      <c r="BC1232" s="204"/>
      <c r="BD1232" s="204"/>
      <c r="BE1232" s="204"/>
      <c r="BF1232" s="204"/>
      <c r="BG1232" s="204"/>
      <c r="BH1232" s="204"/>
      <c r="BI1232" s="204"/>
      <c r="BJ1232" s="204"/>
      <c r="BK1232" s="204"/>
      <c r="BL1232" s="204"/>
      <c r="BM1232" s="204"/>
      <c r="BN1232" s="204"/>
      <c r="BO1232" s="204"/>
      <c r="BP1232" s="204"/>
      <c r="BQ1232" s="204"/>
      <c r="BR1232" s="204"/>
      <c r="BS1232" s="204"/>
      <c r="BT1232" s="204"/>
      <c r="BU1232" s="204"/>
      <c r="BV1232" s="205"/>
      <c r="BW1232" s="205"/>
      <c r="BX1232" s="205"/>
      <c r="BY1232" s="204"/>
      <c r="BZ1232" s="204"/>
      <c r="CA1232" s="204"/>
      <c r="CB1232" s="205"/>
      <c r="CC1232" s="204"/>
      <c r="CD1232" s="205"/>
      <c r="CE1232" s="204"/>
      <c r="CF1232" s="204"/>
      <c r="CG1232" s="204"/>
      <c r="CH1232" s="206"/>
      <c r="CI1232" s="204"/>
      <c r="CJ1232" s="204"/>
      <c r="CK1232" s="204"/>
      <c r="CL1232" s="204"/>
      <c r="CM1232" s="204"/>
      <c r="CN1232" s="206"/>
      <c r="CO1232" s="204"/>
      <c r="CP1232" s="204"/>
      <c r="CQ1232" s="204"/>
      <c r="CR1232" s="207"/>
      <c r="CS1232" s="207"/>
      <c r="CT1232" s="208"/>
      <c r="CU1232" s="209"/>
      <c r="CV1232" s="208"/>
      <c r="CW1232" s="207"/>
      <c r="CX1232" s="207"/>
      <c r="CY1232" s="207"/>
    </row>
    <row r="1233" spans="26:103">
      <c r="Z1233" s="198"/>
      <c r="AA1233" s="198"/>
      <c r="AB1233" s="199"/>
      <c r="AC1233" s="199"/>
      <c r="AD1233" s="199"/>
      <c r="AE1233" s="202"/>
      <c r="AF1233" s="202"/>
      <c r="AG1233" s="202"/>
      <c r="AH1233" s="203"/>
      <c r="AI1233" s="203"/>
      <c r="AJ1233" s="203"/>
      <c r="AK1233" s="203"/>
      <c r="AL1233" s="203"/>
      <c r="AM1233" s="203"/>
      <c r="AN1233" s="203"/>
      <c r="AO1233" s="203"/>
      <c r="AP1233" s="203"/>
      <c r="AQ1233" s="203"/>
      <c r="AR1233" s="203"/>
      <c r="AS1233" s="203"/>
      <c r="AT1233" s="203"/>
      <c r="AU1233" s="203"/>
      <c r="AV1233" s="203"/>
      <c r="AW1233" s="203"/>
      <c r="AX1233" s="203"/>
      <c r="AY1233" s="203"/>
      <c r="AZ1233" s="203"/>
      <c r="BA1233" s="203"/>
      <c r="BB1233" s="203"/>
      <c r="BC1233" s="204"/>
      <c r="BD1233" s="204"/>
      <c r="BE1233" s="204"/>
      <c r="BF1233" s="204"/>
      <c r="BG1233" s="204"/>
      <c r="BH1233" s="204"/>
      <c r="BI1233" s="204"/>
      <c r="BJ1233" s="204"/>
      <c r="BK1233" s="204"/>
      <c r="BL1233" s="204"/>
      <c r="BM1233" s="204"/>
      <c r="BN1233" s="204"/>
      <c r="BO1233" s="204"/>
      <c r="BP1233" s="204"/>
      <c r="BQ1233" s="204"/>
      <c r="BR1233" s="204"/>
      <c r="BS1233" s="204"/>
      <c r="BT1233" s="204"/>
      <c r="BU1233" s="204"/>
      <c r="BV1233" s="205"/>
      <c r="BW1233" s="205"/>
      <c r="BX1233" s="205"/>
      <c r="BY1233" s="204"/>
      <c r="BZ1233" s="204"/>
      <c r="CA1233" s="204"/>
      <c r="CB1233" s="205"/>
      <c r="CC1233" s="204"/>
      <c r="CD1233" s="205"/>
      <c r="CE1233" s="204"/>
      <c r="CF1233" s="204"/>
      <c r="CG1233" s="204"/>
      <c r="CH1233" s="206"/>
      <c r="CI1233" s="204"/>
      <c r="CJ1233" s="204"/>
      <c r="CK1233" s="204"/>
      <c r="CL1233" s="204"/>
      <c r="CM1233" s="204"/>
      <c r="CN1233" s="206"/>
      <c r="CO1233" s="204"/>
      <c r="CP1233" s="204"/>
      <c r="CQ1233" s="204"/>
      <c r="CR1233" s="204"/>
      <c r="CS1233" s="207"/>
      <c r="CT1233" s="208"/>
      <c r="CU1233" s="209"/>
      <c r="CV1233" s="208"/>
      <c r="CW1233" s="207"/>
      <c r="CX1233" s="207"/>
      <c r="CY1233" s="207"/>
    </row>
    <row r="1235" spans="26:103">
      <c r="Z1235" s="198"/>
      <c r="AA1235" s="198"/>
      <c r="AB1235" s="199"/>
      <c r="AC1235" s="199"/>
      <c r="AD1235" s="201"/>
      <c r="AE1235" s="202"/>
      <c r="AF1235" s="202"/>
      <c r="AG1235" s="203"/>
      <c r="AH1235" s="203"/>
      <c r="AI1235" s="203"/>
      <c r="AJ1235" s="203"/>
      <c r="AK1235" s="203"/>
      <c r="AL1235" s="203"/>
      <c r="AM1235" s="203"/>
      <c r="AN1235" s="203"/>
      <c r="AO1235" s="203"/>
      <c r="AP1235" s="203"/>
      <c r="AQ1235" s="203"/>
      <c r="AR1235" s="203"/>
      <c r="AS1235" s="203"/>
      <c r="AT1235" s="203"/>
      <c r="AU1235" s="203"/>
      <c r="AV1235" s="203"/>
      <c r="AW1235" s="203"/>
      <c r="AX1235" s="203"/>
      <c r="AY1235" s="203"/>
      <c r="AZ1235" s="203"/>
      <c r="BA1235" s="203"/>
      <c r="BB1235" s="204"/>
      <c r="BC1235" s="204"/>
      <c r="BD1235" s="204"/>
      <c r="BE1235" s="204"/>
      <c r="BF1235" s="204"/>
      <c r="BG1235" s="204"/>
      <c r="BH1235" s="204"/>
      <c r="BI1235" s="204"/>
      <c r="BJ1235" s="204"/>
      <c r="BK1235" s="204"/>
      <c r="BL1235" s="204"/>
      <c r="BM1235" s="204"/>
      <c r="BN1235" s="204"/>
      <c r="BO1235" s="204"/>
      <c r="BP1235" s="204"/>
      <c r="BQ1235" s="204"/>
      <c r="BR1235" s="204"/>
      <c r="BS1235" s="204"/>
      <c r="BT1235" s="204"/>
      <c r="BU1235" s="204"/>
      <c r="BV1235" s="205"/>
      <c r="BW1235" s="205"/>
      <c r="BX1235" s="205"/>
      <c r="BY1235" s="204"/>
      <c r="BZ1235" s="204"/>
      <c r="CA1235" s="204"/>
      <c r="CB1235" s="205"/>
      <c r="CC1235" s="204"/>
      <c r="CD1235" s="205"/>
      <c r="CE1235" s="204"/>
      <c r="CF1235" s="204"/>
      <c r="CG1235" s="204"/>
      <c r="CH1235" s="206"/>
      <c r="CI1235" s="204"/>
      <c r="CJ1235" s="204"/>
      <c r="CK1235" s="204"/>
      <c r="CL1235" s="204"/>
      <c r="CM1235" s="204"/>
      <c r="CN1235" s="206"/>
      <c r="CO1235" s="204"/>
      <c r="CP1235" s="204"/>
      <c r="CQ1235" s="204"/>
      <c r="CR1235" s="207"/>
      <c r="CS1235" s="207"/>
      <c r="CT1235" s="208"/>
      <c r="CU1235" s="209"/>
      <c r="CV1235" s="208"/>
      <c r="CW1235" s="207"/>
      <c r="CX1235" s="207"/>
      <c r="CY1235" s="207"/>
    </row>
    <row r="1236" spans="26:103">
      <c r="Z1236" s="198"/>
      <c r="AA1236" s="198"/>
      <c r="AB1236" s="199"/>
      <c r="AC1236" s="199"/>
      <c r="AD1236" s="199"/>
      <c r="AE1236" s="202"/>
      <c r="AF1236" s="202"/>
      <c r="AG1236" s="202"/>
      <c r="AH1236" s="203"/>
      <c r="AI1236" s="203"/>
      <c r="AJ1236" s="203"/>
      <c r="AK1236" s="203"/>
      <c r="AL1236" s="203"/>
      <c r="AM1236" s="203"/>
      <c r="AN1236" s="203"/>
      <c r="AO1236" s="203"/>
      <c r="AP1236" s="203"/>
      <c r="AQ1236" s="203"/>
      <c r="AR1236" s="203"/>
      <c r="AS1236" s="203"/>
      <c r="AT1236" s="203"/>
      <c r="AU1236" s="203"/>
      <c r="AV1236" s="203"/>
      <c r="AW1236" s="203"/>
      <c r="AX1236" s="203"/>
      <c r="AY1236" s="203"/>
      <c r="AZ1236" s="203"/>
      <c r="BA1236" s="203"/>
      <c r="BB1236" s="203"/>
      <c r="BC1236" s="204"/>
      <c r="BD1236" s="204"/>
      <c r="BE1236" s="204"/>
      <c r="BF1236" s="204"/>
      <c r="BG1236" s="204"/>
      <c r="BH1236" s="204"/>
      <c r="BI1236" s="204"/>
      <c r="BJ1236" s="204"/>
      <c r="BK1236" s="204"/>
      <c r="BL1236" s="204"/>
      <c r="BM1236" s="204"/>
      <c r="BN1236" s="204"/>
      <c r="BO1236" s="204"/>
      <c r="BP1236" s="204"/>
      <c r="BQ1236" s="204"/>
      <c r="BR1236" s="204"/>
      <c r="BS1236" s="204"/>
      <c r="BT1236" s="204"/>
      <c r="BU1236" s="204"/>
      <c r="BV1236" s="205"/>
      <c r="BW1236" s="205"/>
      <c r="BX1236" s="205"/>
      <c r="BY1236" s="204"/>
      <c r="BZ1236" s="204"/>
      <c r="CA1236" s="204"/>
      <c r="CB1236" s="205"/>
      <c r="CC1236" s="204"/>
      <c r="CD1236" s="205"/>
      <c r="CE1236" s="204"/>
      <c r="CF1236" s="204"/>
      <c r="CG1236" s="204"/>
      <c r="CH1236" s="206"/>
      <c r="CI1236" s="204"/>
      <c r="CJ1236" s="204"/>
      <c r="CK1236" s="204"/>
      <c r="CL1236" s="204"/>
      <c r="CM1236" s="204"/>
      <c r="CN1236" s="206"/>
      <c r="CO1236" s="204"/>
      <c r="CP1236" s="204"/>
      <c r="CQ1236" s="204"/>
      <c r="CR1236" s="204"/>
      <c r="CS1236" s="207"/>
      <c r="CT1236" s="208"/>
      <c r="CU1236" s="209"/>
      <c r="CV1236" s="208"/>
      <c r="CW1236" s="207"/>
      <c r="CX1236" s="207"/>
      <c r="CY1236" s="207"/>
    </row>
    <row r="1241" spans="26:103">
      <c r="Z1241" s="198"/>
      <c r="AA1241" s="198"/>
      <c r="AB1241" s="199"/>
      <c r="AC1241" s="199"/>
      <c r="AD1241" s="201"/>
      <c r="AE1241" s="202"/>
      <c r="AF1241" s="202"/>
      <c r="AG1241" s="203"/>
      <c r="AH1241" s="203"/>
      <c r="AI1241" s="203"/>
      <c r="AJ1241" s="203"/>
      <c r="AK1241" s="203"/>
      <c r="AL1241" s="203"/>
      <c r="AM1241" s="203"/>
      <c r="AN1241" s="203"/>
      <c r="AO1241" s="203"/>
      <c r="AP1241" s="203"/>
      <c r="AQ1241" s="203"/>
      <c r="AR1241" s="203"/>
      <c r="AS1241" s="203"/>
      <c r="AT1241" s="203"/>
      <c r="AU1241" s="203"/>
      <c r="AV1241" s="203"/>
      <c r="AW1241" s="203"/>
      <c r="AX1241" s="203"/>
      <c r="AY1241" s="203"/>
      <c r="AZ1241" s="203"/>
      <c r="BA1241" s="203"/>
      <c r="BB1241" s="204"/>
      <c r="BC1241" s="204"/>
      <c r="BD1241" s="204"/>
      <c r="BE1241" s="204"/>
      <c r="BF1241" s="204"/>
      <c r="BG1241" s="204"/>
      <c r="BH1241" s="204"/>
      <c r="BI1241" s="204"/>
      <c r="BJ1241" s="204"/>
      <c r="BK1241" s="204"/>
      <c r="BL1241" s="204"/>
      <c r="BM1241" s="204"/>
      <c r="BN1241" s="204"/>
      <c r="BO1241" s="204"/>
      <c r="BP1241" s="204"/>
      <c r="BQ1241" s="204"/>
      <c r="BR1241" s="204"/>
      <c r="BS1241" s="204"/>
      <c r="BT1241" s="204"/>
      <c r="BU1241" s="204"/>
      <c r="BV1241" s="205"/>
      <c r="BW1241" s="205"/>
      <c r="BX1241" s="205"/>
      <c r="BY1241" s="204"/>
      <c r="BZ1241" s="204"/>
      <c r="CA1241" s="204"/>
      <c r="CB1241" s="205"/>
      <c r="CC1241" s="204"/>
      <c r="CD1241" s="205"/>
      <c r="CE1241" s="204"/>
      <c r="CF1241" s="204"/>
      <c r="CG1241" s="204"/>
      <c r="CH1241" s="206"/>
      <c r="CI1241" s="204"/>
      <c r="CJ1241" s="204"/>
      <c r="CK1241" s="204"/>
      <c r="CL1241" s="204"/>
      <c r="CM1241" s="204"/>
      <c r="CN1241" s="206"/>
      <c r="CO1241" s="204"/>
      <c r="CP1241" s="204"/>
      <c r="CQ1241" s="204"/>
      <c r="CR1241" s="207"/>
      <c r="CS1241" s="207"/>
      <c r="CT1241" s="208"/>
      <c r="CU1241" s="209"/>
      <c r="CV1241" s="208"/>
      <c r="CW1241" s="207"/>
      <c r="CX1241" s="207"/>
      <c r="CY1241" s="207"/>
    </row>
    <row r="1242" spans="26:103">
      <c r="Z1242" s="198"/>
      <c r="AA1242" s="198"/>
      <c r="AB1242" s="199"/>
      <c r="AC1242" s="199"/>
      <c r="AD1242" s="199"/>
      <c r="AE1242" s="202"/>
      <c r="AF1242" s="202"/>
      <c r="AG1242" s="202"/>
      <c r="AH1242" s="203"/>
      <c r="AI1242" s="203"/>
      <c r="AJ1242" s="203"/>
      <c r="AK1242" s="203"/>
      <c r="AL1242" s="203"/>
      <c r="AM1242" s="203"/>
      <c r="AN1242" s="203"/>
      <c r="AO1242" s="203"/>
      <c r="AP1242" s="203"/>
      <c r="AQ1242" s="203"/>
      <c r="AR1242" s="203"/>
      <c r="AS1242" s="203"/>
      <c r="AT1242" s="203"/>
      <c r="AU1242" s="203"/>
      <c r="AV1242" s="203"/>
      <c r="AW1242" s="203"/>
      <c r="AX1242" s="203"/>
      <c r="AY1242" s="203"/>
      <c r="AZ1242" s="203"/>
      <c r="BA1242" s="203"/>
      <c r="BB1242" s="203"/>
      <c r="BC1242" s="204"/>
      <c r="BD1242" s="204"/>
      <c r="BE1242" s="204"/>
      <c r="BF1242" s="204"/>
      <c r="BG1242" s="204"/>
      <c r="BH1242" s="204"/>
      <c r="BI1242" s="204"/>
      <c r="BJ1242" s="204"/>
      <c r="BK1242" s="204"/>
      <c r="BL1242" s="204"/>
      <c r="BM1242" s="204"/>
      <c r="BN1242" s="204"/>
      <c r="BO1242" s="204"/>
      <c r="BP1242" s="204"/>
      <c r="BQ1242" s="204"/>
      <c r="BR1242" s="204"/>
      <c r="BS1242" s="204"/>
      <c r="BT1242" s="204"/>
      <c r="BU1242" s="204"/>
      <c r="BV1242" s="205"/>
      <c r="BW1242" s="205"/>
      <c r="BX1242" s="205"/>
      <c r="BY1242" s="204"/>
      <c r="BZ1242" s="204"/>
      <c r="CA1242" s="204"/>
      <c r="CB1242" s="205"/>
      <c r="CC1242" s="204"/>
      <c r="CD1242" s="205"/>
      <c r="CE1242" s="204"/>
      <c r="CF1242" s="204"/>
      <c r="CG1242" s="204"/>
      <c r="CH1242" s="206"/>
      <c r="CI1242" s="204"/>
      <c r="CJ1242" s="204"/>
      <c r="CK1242" s="204"/>
      <c r="CL1242" s="204"/>
      <c r="CM1242" s="204"/>
      <c r="CN1242" s="206"/>
      <c r="CO1242" s="204"/>
      <c r="CP1242" s="204"/>
      <c r="CQ1242" s="204"/>
      <c r="CR1242" s="204"/>
      <c r="CS1242" s="207"/>
      <c r="CT1242" s="208"/>
      <c r="CU1242" s="209"/>
      <c r="CV1242" s="208"/>
      <c r="CW1242" s="207"/>
      <c r="CX1242" s="207"/>
      <c r="CY1242" s="207"/>
    </row>
    <row r="1244" spans="26:103">
      <c r="Z1244" s="198"/>
      <c r="AA1244" s="198"/>
      <c r="AB1244" s="199"/>
      <c r="AC1244" s="199"/>
      <c r="AD1244" s="201"/>
      <c r="AE1244" s="202"/>
      <c r="AF1244" s="202"/>
      <c r="AG1244" s="203"/>
      <c r="AH1244" s="203"/>
      <c r="AI1244" s="203"/>
      <c r="AJ1244" s="203"/>
      <c r="AK1244" s="203"/>
      <c r="AL1244" s="203"/>
      <c r="AM1244" s="203"/>
      <c r="AN1244" s="203"/>
      <c r="AO1244" s="203"/>
      <c r="AP1244" s="203"/>
      <c r="AQ1244" s="203"/>
      <c r="AR1244" s="203"/>
      <c r="AS1244" s="203"/>
      <c r="AT1244" s="203"/>
      <c r="AU1244" s="203"/>
      <c r="AV1244" s="203"/>
      <c r="AW1244" s="203"/>
      <c r="AX1244" s="203"/>
      <c r="AY1244" s="203"/>
      <c r="AZ1244" s="203"/>
      <c r="BA1244" s="203"/>
      <c r="BB1244" s="204"/>
      <c r="BC1244" s="204"/>
      <c r="BD1244" s="204"/>
      <c r="BE1244" s="204"/>
      <c r="BF1244" s="204"/>
      <c r="BG1244" s="204"/>
      <c r="BH1244" s="204"/>
      <c r="BI1244" s="204"/>
      <c r="BJ1244" s="204"/>
      <c r="BK1244" s="204"/>
      <c r="BL1244" s="204"/>
      <c r="BM1244" s="204"/>
      <c r="BN1244" s="204"/>
      <c r="BO1244" s="204"/>
      <c r="BP1244" s="204"/>
      <c r="BQ1244" s="204"/>
      <c r="BR1244" s="204"/>
      <c r="BS1244" s="204"/>
      <c r="BT1244" s="204"/>
      <c r="BU1244" s="204"/>
      <c r="BV1244" s="205"/>
      <c r="BW1244" s="205"/>
      <c r="BX1244" s="205"/>
      <c r="BY1244" s="204"/>
      <c r="BZ1244" s="204"/>
      <c r="CA1244" s="204"/>
      <c r="CB1244" s="205"/>
      <c r="CC1244" s="204"/>
      <c r="CD1244" s="205"/>
      <c r="CE1244" s="204"/>
      <c r="CF1244" s="204"/>
      <c r="CG1244" s="204"/>
      <c r="CH1244" s="206"/>
      <c r="CI1244" s="204"/>
      <c r="CJ1244" s="204"/>
      <c r="CK1244" s="204"/>
      <c r="CL1244" s="204"/>
      <c r="CM1244" s="204"/>
      <c r="CN1244" s="206"/>
      <c r="CO1244" s="204"/>
      <c r="CP1244" s="204"/>
      <c r="CQ1244" s="204"/>
      <c r="CR1244" s="207"/>
      <c r="CS1244" s="207"/>
      <c r="CT1244" s="208"/>
      <c r="CU1244" s="209"/>
      <c r="CV1244" s="208"/>
      <c r="CW1244" s="207"/>
      <c r="CX1244" s="207"/>
      <c r="CY1244" s="207"/>
    </row>
    <row r="1245" spans="26:103">
      <c r="Z1245" s="198"/>
      <c r="AA1245" s="198"/>
      <c r="AB1245" s="199"/>
      <c r="AC1245" s="199"/>
      <c r="AD1245" s="199"/>
      <c r="AE1245" s="202"/>
      <c r="AF1245" s="202"/>
      <c r="AG1245" s="202"/>
      <c r="AH1245" s="203"/>
      <c r="AI1245" s="203"/>
      <c r="AJ1245" s="203"/>
      <c r="AK1245" s="203"/>
      <c r="AL1245" s="203"/>
      <c r="AM1245" s="203"/>
      <c r="AN1245" s="203"/>
      <c r="AO1245" s="203"/>
      <c r="AP1245" s="203"/>
      <c r="AQ1245" s="203"/>
      <c r="AR1245" s="203"/>
      <c r="AS1245" s="203"/>
      <c r="AT1245" s="203"/>
      <c r="AU1245" s="203"/>
      <c r="AV1245" s="203"/>
      <c r="AW1245" s="203"/>
      <c r="AX1245" s="203"/>
      <c r="AY1245" s="203"/>
      <c r="AZ1245" s="203"/>
      <c r="BA1245" s="203"/>
      <c r="BB1245" s="203"/>
      <c r="BC1245" s="204"/>
      <c r="BD1245" s="204"/>
      <c r="BE1245" s="204"/>
      <c r="BF1245" s="204"/>
      <c r="BG1245" s="204"/>
      <c r="BH1245" s="204"/>
      <c r="BI1245" s="204"/>
      <c r="BJ1245" s="204"/>
      <c r="BK1245" s="204"/>
      <c r="BL1245" s="204"/>
      <c r="BM1245" s="204"/>
      <c r="BN1245" s="204"/>
      <c r="BO1245" s="204"/>
      <c r="BP1245" s="204"/>
      <c r="BQ1245" s="204"/>
      <c r="BR1245" s="204"/>
      <c r="BS1245" s="204"/>
      <c r="BT1245" s="204"/>
      <c r="BU1245" s="204"/>
      <c r="BV1245" s="205"/>
      <c r="BW1245" s="205"/>
      <c r="BX1245" s="205"/>
      <c r="BY1245" s="204"/>
      <c r="BZ1245" s="204"/>
      <c r="CA1245" s="204"/>
      <c r="CB1245" s="205"/>
      <c r="CC1245" s="204"/>
      <c r="CD1245" s="205"/>
      <c r="CE1245" s="204"/>
      <c r="CF1245" s="204"/>
      <c r="CG1245" s="204"/>
      <c r="CH1245" s="206"/>
      <c r="CI1245" s="204"/>
      <c r="CJ1245" s="204"/>
      <c r="CK1245" s="204"/>
      <c r="CL1245" s="204"/>
      <c r="CM1245" s="204"/>
      <c r="CN1245" s="206"/>
      <c r="CO1245" s="204"/>
      <c r="CP1245" s="204"/>
      <c r="CQ1245" s="204"/>
      <c r="CR1245" s="204"/>
      <c r="CS1245" s="207"/>
      <c r="CT1245" s="208"/>
      <c r="CU1245" s="209"/>
      <c r="CV1245" s="208"/>
      <c r="CW1245" s="207"/>
      <c r="CX1245" s="207"/>
      <c r="CY1245" s="207"/>
    </row>
    <row r="1250" spans="26:103">
      <c r="Z1250" s="198"/>
      <c r="AA1250" s="198"/>
      <c r="AB1250" s="199"/>
      <c r="AC1250" s="199"/>
      <c r="AD1250" s="201"/>
      <c r="AE1250" s="202"/>
      <c r="AF1250" s="202"/>
      <c r="AG1250" s="203"/>
      <c r="AH1250" s="203"/>
      <c r="AI1250" s="203"/>
      <c r="AJ1250" s="203"/>
      <c r="AK1250" s="203"/>
      <c r="AL1250" s="203"/>
      <c r="AM1250" s="203"/>
      <c r="AN1250" s="203"/>
      <c r="AO1250" s="203"/>
      <c r="AP1250" s="203"/>
      <c r="AQ1250" s="203"/>
      <c r="AR1250" s="203"/>
      <c r="AS1250" s="203"/>
      <c r="AT1250" s="203"/>
      <c r="AU1250" s="203"/>
      <c r="AV1250" s="203"/>
      <c r="AW1250" s="203"/>
      <c r="AX1250" s="203"/>
      <c r="AY1250" s="203"/>
      <c r="AZ1250" s="203"/>
      <c r="BA1250" s="203"/>
      <c r="BB1250" s="204"/>
      <c r="BC1250" s="204"/>
      <c r="BD1250" s="204"/>
      <c r="BE1250" s="204"/>
      <c r="BF1250" s="204"/>
      <c r="BG1250" s="204"/>
      <c r="BH1250" s="204"/>
      <c r="BI1250" s="204"/>
      <c r="BJ1250" s="204"/>
      <c r="BK1250" s="204"/>
      <c r="BL1250" s="204"/>
      <c r="BM1250" s="204"/>
      <c r="BN1250" s="204"/>
      <c r="BO1250" s="204"/>
      <c r="BP1250" s="204"/>
      <c r="BQ1250" s="204"/>
      <c r="BR1250" s="204"/>
      <c r="BS1250" s="204"/>
      <c r="BT1250" s="204"/>
      <c r="BU1250" s="204"/>
      <c r="BV1250" s="205"/>
      <c r="BW1250" s="205"/>
      <c r="BX1250" s="205"/>
      <c r="BY1250" s="204"/>
      <c r="BZ1250" s="204"/>
      <c r="CA1250" s="204"/>
      <c r="CB1250" s="205"/>
      <c r="CC1250" s="204"/>
      <c r="CD1250" s="205"/>
      <c r="CE1250" s="204"/>
      <c r="CF1250" s="204"/>
      <c r="CG1250" s="204"/>
      <c r="CH1250" s="206"/>
      <c r="CI1250" s="204"/>
      <c r="CJ1250" s="204"/>
      <c r="CK1250" s="204"/>
      <c r="CL1250" s="204"/>
      <c r="CM1250" s="204"/>
      <c r="CN1250" s="206"/>
      <c r="CO1250" s="204"/>
      <c r="CP1250" s="204"/>
      <c r="CQ1250" s="204"/>
      <c r="CR1250" s="207"/>
      <c r="CS1250" s="207"/>
      <c r="CT1250" s="208"/>
      <c r="CU1250" s="209"/>
      <c r="CV1250" s="208"/>
      <c r="CW1250" s="207"/>
      <c r="CX1250" s="207"/>
      <c r="CY1250" s="207"/>
    </row>
    <row r="1251" spans="26:103">
      <c r="Z1251" s="198"/>
      <c r="AA1251" s="198"/>
      <c r="AB1251" s="199"/>
      <c r="AC1251" s="199"/>
      <c r="AD1251" s="199"/>
      <c r="AE1251" s="202"/>
      <c r="AF1251" s="202"/>
      <c r="AG1251" s="202"/>
      <c r="AH1251" s="203"/>
      <c r="AI1251" s="203"/>
      <c r="AJ1251" s="203"/>
      <c r="AK1251" s="203"/>
      <c r="AL1251" s="203"/>
      <c r="AM1251" s="203"/>
      <c r="AN1251" s="203"/>
      <c r="AO1251" s="203"/>
      <c r="AP1251" s="203"/>
      <c r="AQ1251" s="203"/>
      <c r="AR1251" s="203"/>
      <c r="AS1251" s="203"/>
      <c r="AT1251" s="203"/>
      <c r="AU1251" s="203"/>
      <c r="AV1251" s="203"/>
      <c r="AW1251" s="203"/>
      <c r="AX1251" s="203"/>
      <c r="AY1251" s="203"/>
      <c r="AZ1251" s="203"/>
      <c r="BA1251" s="203"/>
      <c r="BB1251" s="203"/>
      <c r="BC1251" s="204"/>
      <c r="BD1251" s="204"/>
      <c r="BE1251" s="204"/>
      <c r="BF1251" s="204"/>
      <c r="BG1251" s="204"/>
      <c r="BH1251" s="204"/>
      <c r="BI1251" s="204"/>
      <c r="BJ1251" s="204"/>
      <c r="BK1251" s="204"/>
      <c r="BL1251" s="204"/>
      <c r="BM1251" s="204"/>
      <c r="BN1251" s="204"/>
      <c r="BO1251" s="204"/>
      <c r="BP1251" s="204"/>
      <c r="BQ1251" s="204"/>
      <c r="BR1251" s="204"/>
      <c r="BS1251" s="204"/>
      <c r="BT1251" s="204"/>
      <c r="BU1251" s="204"/>
      <c r="BV1251" s="205"/>
      <c r="BW1251" s="205"/>
      <c r="BX1251" s="205"/>
      <c r="BY1251" s="204"/>
      <c r="BZ1251" s="204"/>
      <c r="CA1251" s="204"/>
      <c r="CB1251" s="205"/>
      <c r="CC1251" s="204"/>
      <c r="CD1251" s="205"/>
      <c r="CE1251" s="204"/>
      <c r="CF1251" s="204"/>
      <c r="CG1251" s="204"/>
      <c r="CH1251" s="206"/>
      <c r="CI1251" s="204"/>
      <c r="CJ1251" s="204"/>
      <c r="CK1251" s="204"/>
      <c r="CL1251" s="204"/>
      <c r="CM1251" s="204"/>
      <c r="CN1251" s="206"/>
      <c r="CO1251" s="204"/>
      <c r="CP1251" s="204"/>
      <c r="CQ1251" s="204"/>
      <c r="CR1251" s="204"/>
      <c r="CS1251" s="207"/>
      <c r="CT1251" s="208"/>
      <c r="CU1251" s="209"/>
      <c r="CV1251" s="208"/>
      <c r="CW1251" s="207"/>
      <c r="CX1251" s="207"/>
      <c r="CY1251" s="207"/>
    </row>
    <row r="1253" spans="26:103">
      <c r="Z1253" s="198"/>
      <c r="AA1253" s="198"/>
      <c r="AB1253" s="199"/>
      <c r="AC1253" s="199"/>
      <c r="AD1253" s="201"/>
      <c r="AE1253" s="202"/>
      <c r="AF1253" s="202"/>
      <c r="AG1253" s="203"/>
      <c r="AH1253" s="203"/>
      <c r="AI1253" s="203"/>
      <c r="AJ1253" s="203"/>
      <c r="AK1253" s="203"/>
      <c r="AL1253" s="203"/>
      <c r="AM1253" s="203"/>
      <c r="AN1253" s="203"/>
      <c r="AO1253" s="203"/>
      <c r="AP1253" s="203"/>
      <c r="AQ1253" s="203"/>
      <c r="AR1253" s="203"/>
      <c r="AS1253" s="203"/>
      <c r="AT1253" s="203"/>
      <c r="AU1253" s="203"/>
      <c r="AV1253" s="203"/>
      <c r="AW1253" s="203"/>
      <c r="AX1253" s="203"/>
      <c r="AY1253" s="203"/>
      <c r="AZ1253" s="203"/>
      <c r="BA1253" s="203"/>
      <c r="BB1253" s="204"/>
      <c r="BC1253" s="204"/>
      <c r="BD1253" s="204"/>
      <c r="BE1253" s="204"/>
      <c r="BF1253" s="204"/>
      <c r="BG1253" s="204"/>
      <c r="BH1253" s="204"/>
      <c r="BI1253" s="204"/>
      <c r="BJ1253" s="204"/>
      <c r="BK1253" s="204"/>
      <c r="BL1253" s="204"/>
      <c r="BM1253" s="204"/>
      <c r="BN1253" s="204"/>
      <c r="BO1253" s="204"/>
      <c r="BP1253" s="204"/>
      <c r="BQ1253" s="204"/>
      <c r="BR1253" s="204"/>
      <c r="BS1253" s="204"/>
      <c r="BT1253" s="204"/>
      <c r="BU1253" s="204"/>
      <c r="BV1253" s="205"/>
      <c r="BW1253" s="205"/>
      <c r="BX1253" s="205"/>
      <c r="BY1253" s="204"/>
      <c r="BZ1253" s="204"/>
      <c r="CA1253" s="204"/>
      <c r="CB1253" s="205"/>
      <c r="CC1253" s="204"/>
      <c r="CD1253" s="205"/>
      <c r="CE1253" s="204"/>
      <c r="CF1253" s="204"/>
      <c r="CG1253" s="204"/>
      <c r="CH1253" s="206"/>
      <c r="CI1253" s="204"/>
      <c r="CJ1253" s="204"/>
      <c r="CK1253" s="204"/>
      <c r="CL1253" s="204"/>
      <c r="CM1253" s="204"/>
      <c r="CN1253" s="206"/>
      <c r="CO1253" s="204"/>
      <c r="CP1253" s="204"/>
      <c r="CQ1253" s="204"/>
      <c r="CR1253" s="207"/>
      <c r="CS1253" s="207"/>
      <c r="CT1253" s="208"/>
      <c r="CU1253" s="209"/>
      <c r="CV1253" s="208"/>
      <c r="CW1253" s="207"/>
      <c r="CX1253" s="207"/>
      <c r="CY1253" s="207"/>
    </row>
    <row r="1254" spans="26:103">
      <c r="Z1254" s="198"/>
      <c r="AA1254" s="198"/>
      <c r="AB1254" s="199"/>
      <c r="AC1254" s="199"/>
      <c r="AD1254" s="199"/>
      <c r="AE1254" s="202"/>
      <c r="AF1254" s="202"/>
      <c r="AG1254" s="202"/>
      <c r="AH1254" s="203"/>
      <c r="AI1254" s="203"/>
      <c r="AJ1254" s="203"/>
      <c r="AK1254" s="203"/>
      <c r="AL1254" s="203"/>
      <c r="AM1254" s="203"/>
      <c r="AN1254" s="203"/>
      <c r="AO1254" s="203"/>
      <c r="AP1254" s="203"/>
      <c r="AQ1254" s="203"/>
      <c r="AR1254" s="203"/>
      <c r="AS1254" s="203"/>
      <c r="AT1254" s="203"/>
      <c r="AU1254" s="203"/>
      <c r="AV1254" s="203"/>
      <c r="AW1254" s="203"/>
      <c r="AX1254" s="203"/>
      <c r="AY1254" s="203"/>
      <c r="AZ1254" s="203"/>
      <c r="BA1254" s="203"/>
      <c r="BB1254" s="203"/>
      <c r="BC1254" s="204"/>
      <c r="BD1254" s="204"/>
      <c r="BE1254" s="204"/>
      <c r="BF1254" s="204"/>
      <c r="BG1254" s="204"/>
      <c r="BH1254" s="204"/>
      <c r="BI1254" s="204"/>
      <c r="BJ1254" s="204"/>
      <c r="BK1254" s="204"/>
      <c r="BL1254" s="204"/>
      <c r="BM1254" s="204"/>
      <c r="BN1254" s="204"/>
      <c r="BO1254" s="204"/>
      <c r="BP1254" s="204"/>
      <c r="BQ1254" s="204"/>
      <c r="BR1254" s="204"/>
      <c r="BS1254" s="204"/>
      <c r="BT1254" s="204"/>
      <c r="BU1254" s="204"/>
      <c r="BV1254" s="205"/>
      <c r="BW1254" s="205"/>
      <c r="BX1254" s="205"/>
      <c r="BY1254" s="204"/>
      <c r="BZ1254" s="204"/>
      <c r="CA1254" s="204"/>
      <c r="CB1254" s="205"/>
      <c r="CC1254" s="204"/>
      <c r="CD1254" s="205"/>
      <c r="CE1254" s="204"/>
      <c r="CF1254" s="204"/>
      <c r="CG1254" s="204"/>
      <c r="CH1254" s="206"/>
      <c r="CI1254" s="204"/>
      <c r="CJ1254" s="204"/>
      <c r="CK1254" s="204"/>
      <c r="CL1254" s="204"/>
      <c r="CM1254" s="204"/>
      <c r="CN1254" s="206"/>
      <c r="CO1254" s="204"/>
      <c r="CP1254" s="204"/>
      <c r="CQ1254" s="204"/>
      <c r="CR1254" s="204"/>
      <c r="CS1254" s="207"/>
      <c r="CT1254" s="208"/>
      <c r="CU1254" s="209"/>
      <c r="CV1254" s="208"/>
      <c r="CW1254" s="207"/>
      <c r="CX1254" s="207"/>
      <c r="CY1254" s="207"/>
    </row>
  </sheetData>
  <sheetProtection algorithmName="SHA-512" hashValue="8mPBFiJBuN7FJXOf5MlGApMq4NGRxQ2lJnq7hfBYNmv7jq0NmKu6T/bKtIEQVax0g/piovgmgKZCOQ+vFywjVg==" saltValue="aBbt/nYoxXIotQUdHjc87w==" spinCount="100000" sheet="1" objects="1" scenarios="1"/>
  <phoneticPr fontId="5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E8048"/>
  <sheetViews>
    <sheetView workbookViewId="0">
      <selection activeCell="M30" sqref="M30"/>
    </sheetView>
  </sheetViews>
  <sheetFormatPr defaultRowHeight="15"/>
  <cols>
    <col min="1" max="1" width="9.140625" style="368"/>
    <col min="2" max="2" width="11" bestFit="1" customWidth="1"/>
  </cols>
  <sheetData>
    <row r="1" spans="1:5" ht="16.5" thickTop="1" thickBot="1">
      <c r="A1" s="367" t="s">
        <v>386</v>
      </c>
    </row>
    <row r="2" spans="1:5" ht="16.5" thickTop="1" thickBot="1">
      <c r="A2" s="367" t="s">
        <v>387</v>
      </c>
      <c r="B2" s="366" t="s">
        <v>388</v>
      </c>
      <c r="C2" s="366" t="s">
        <v>388</v>
      </c>
      <c r="D2" s="366" t="s">
        <v>389</v>
      </c>
      <c r="E2" s="366" t="s">
        <v>390</v>
      </c>
    </row>
    <row r="3" spans="1:5" ht="15.75" thickTop="1">
      <c r="B3" t="s">
        <v>391</v>
      </c>
      <c r="C3" t="s">
        <v>392</v>
      </c>
      <c r="D3" t="s">
        <v>393</v>
      </c>
      <c r="E3" t="s">
        <v>378</v>
      </c>
    </row>
    <row r="4" spans="1:5">
      <c r="B4" t="s">
        <v>394</v>
      </c>
      <c r="C4" t="s">
        <v>395</v>
      </c>
      <c r="D4" t="s">
        <v>393</v>
      </c>
      <c r="E4" t="s">
        <v>378</v>
      </c>
    </row>
    <row r="5" spans="1:5">
      <c r="B5" t="s">
        <v>396</v>
      </c>
      <c r="C5" t="s">
        <v>397</v>
      </c>
      <c r="D5" t="s">
        <v>393</v>
      </c>
      <c r="E5" t="s">
        <v>378</v>
      </c>
    </row>
    <row r="6" spans="1:5">
      <c r="B6" t="s">
        <v>398</v>
      </c>
      <c r="C6" t="s">
        <v>399</v>
      </c>
      <c r="D6" t="s">
        <v>393</v>
      </c>
      <c r="E6" t="s">
        <v>378</v>
      </c>
    </row>
    <row r="7" spans="1:5">
      <c r="B7" t="s">
        <v>400</v>
      </c>
      <c r="C7" t="s">
        <v>401</v>
      </c>
      <c r="D7" t="s">
        <v>393</v>
      </c>
      <c r="E7" t="s">
        <v>378</v>
      </c>
    </row>
    <row r="8" spans="1:5">
      <c r="B8" t="s">
        <v>402</v>
      </c>
      <c r="C8" t="s">
        <v>403</v>
      </c>
      <c r="D8" t="s">
        <v>393</v>
      </c>
      <c r="E8" t="s">
        <v>378</v>
      </c>
    </row>
    <row r="9" spans="1:5">
      <c r="B9" t="s">
        <v>404</v>
      </c>
      <c r="C9" t="s">
        <v>405</v>
      </c>
      <c r="D9" t="s">
        <v>393</v>
      </c>
      <c r="E9" t="s">
        <v>378</v>
      </c>
    </row>
    <row r="10" spans="1:5">
      <c r="A10" s="369">
        <v>3172024</v>
      </c>
      <c r="B10" t="s">
        <v>406</v>
      </c>
      <c r="C10" t="s">
        <v>407</v>
      </c>
      <c r="D10" t="s">
        <v>393</v>
      </c>
      <c r="E10" t="s">
        <v>378</v>
      </c>
    </row>
    <row r="11" spans="1:5">
      <c r="A11" s="369">
        <v>45060512</v>
      </c>
      <c r="B11" t="s">
        <v>408</v>
      </c>
      <c r="C11" t="s">
        <v>409</v>
      </c>
      <c r="D11" t="s">
        <v>393</v>
      </c>
      <c r="E11" t="s">
        <v>378</v>
      </c>
    </row>
    <row r="12" spans="1:5">
      <c r="A12" s="369">
        <v>49745195</v>
      </c>
      <c r="B12" t="s">
        <v>410</v>
      </c>
      <c r="C12" t="s">
        <v>411</v>
      </c>
      <c r="D12" t="s">
        <v>393</v>
      </c>
      <c r="E12" t="s">
        <v>378</v>
      </c>
    </row>
    <row r="13" spans="1:5">
      <c r="A13" s="369">
        <v>67700951</v>
      </c>
      <c r="B13" t="s">
        <v>412</v>
      </c>
      <c r="C13" t="s">
        <v>413</v>
      </c>
      <c r="D13" t="s">
        <v>393</v>
      </c>
      <c r="E13" t="s">
        <v>378</v>
      </c>
    </row>
    <row r="14" spans="1:5">
      <c r="A14" s="369">
        <v>794</v>
      </c>
      <c r="B14" t="s">
        <v>414</v>
      </c>
      <c r="C14" t="s">
        <v>415</v>
      </c>
      <c r="D14" t="s">
        <v>393</v>
      </c>
      <c r="E14" t="s">
        <v>378</v>
      </c>
    </row>
    <row r="15" spans="1:5">
      <c r="A15" s="369">
        <v>10038</v>
      </c>
      <c r="B15" t="s">
        <v>416</v>
      </c>
      <c r="C15" t="s">
        <v>417</v>
      </c>
      <c r="D15" t="s">
        <v>393</v>
      </c>
      <c r="E15" t="s">
        <v>378</v>
      </c>
    </row>
    <row r="16" spans="1:5">
      <c r="A16" s="369">
        <v>10236</v>
      </c>
      <c r="B16" t="s">
        <v>418</v>
      </c>
      <c r="C16" t="s">
        <v>419</v>
      </c>
      <c r="D16" t="s">
        <v>393</v>
      </c>
      <c r="E16" t="s">
        <v>378</v>
      </c>
    </row>
    <row r="17" spans="1:5">
      <c r="A17" s="369">
        <v>10250</v>
      </c>
      <c r="B17" t="s">
        <v>420</v>
      </c>
      <c r="C17" t="s">
        <v>421</v>
      </c>
      <c r="D17" t="s">
        <v>393</v>
      </c>
      <c r="E17" t="s">
        <v>378</v>
      </c>
    </row>
    <row r="18" spans="1:5">
      <c r="A18" s="369">
        <v>10283</v>
      </c>
      <c r="B18" t="s">
        <v>422</v>
      </c>
      <c r="C18" t="s">
        <v>423</v>
      </c>
      <c r="D18" t="s">
        <v>393</v>
      </c>
      <c r="E18" t="s">
        <v>378</v>
      </c>
    </row>
    <row r="19" spans="1:5">
      <c r="A19" s="369">
        <v>1035</v>
      </c>
      <c r="B19" t="s">
        <v>424</v>
      </c>
      <c r="C19" t="s">
        <v>425</v>
      </c>
      <c r="D19" t="s">
        <v>393</v>
      </c>
      <c r="E19" t="s">
        <v>378</v>
      </c>
    </row>
    <row r="20" spans="1:5">
      <c r="A20" s="369">
        <v>10388</v>
      </c>
      <c r="B20" t="s">
        <v>426</v>
      </c>
      <c r="C20" t="s">
        <v>427</v>
      </c>
      <c r="D20" t="s">
        <v>393</v>
      </c>
      <c r="E20" t="s">
        <v>378</v>
      </c>
    </row>
    <row r="21" spans="1:5">
      <c r="A21" s="369">
        <v>10399</v>
      </c>
      <c r="B21" t="s">
        <v>428</v>
      </c>
      <c r="C21" t="s">
        <v>429</v>
      </c>
      <c r="D21" t="s">
        <v>393</v>
      </c>
      <c r="E21" t="s">
        <v>378</v>
      </c>
    </row>
    <row r="22" spans="1:5">
      <c r="A22" s="369">
        <v>10428</v>
      </c>
      <c r="B22" t="s">
        <v>430</v>
      </c>
      <c r="C22" t="s">
        <v>431</v>
      </c>
      <c r="D22" t="s">
        <v>393</v>
      </c>
      <c r="E22" t="s">
        <v>378</v>
      </c>
    </row>
    <row r="23" spans="1:5">
      <c r="A23" s="369">
        <v>10449</v>
      </c>
      <c r="B23" t="s">
        <v>432</v>
      </c>
      <c r="C23" t="s">
        <v>433</v>
      </c>
      <c r="D23" t="s">
        <v>393</v>
      </c>
      <c r="E23" t="s">
        <v>378</v>
      </c>
    </row>
    <row r="24" spans="1:5">
      <c r="A24" s="369">
        <v>10469</v>
      </c>
      <c r="B24" t="s">
        <v>434</v>
      </c>
      <c r="C24" t="s">
        <v>435</v>
      </c>
      <c r="D24" t="s">
        <v>393</v>
      </c>
      <c r="E24" t="s">
        <v>378</v>
      </c>
    </row>
    <row r="25" spans="1:5">
      <c r="A25" s="369">
        <v>10512</v>
      </c>
      <c r="B25" t="s">
        <v>436</v>
      </c>
      <c r="C25" t="s">
        <v>437</v>
      </c>
      <c r="D25" t="s">
        <v>393</v>
      </c>
      <c r="E25" t="s">
        <v>378</v>
      </c>
    </row>
    <row r="26" spans="1:5">
      <c r="A26" s="369">
        <v>10518</v>
      </c>
      <c r="B26" t="s">
        <v>438</v>
      </c>
      <c r="C26" t="s">
        <v>439</v>
      </c>
      <c r="D26" t="s">
        <v>393</v>
      </c>
      <c r="E26" t="s">
        <v>378</v>
      </c>
    </row>
    <row r="27" spans="1:5">
      <c r="A27" s="369">
        <v>10736</v>
      </c>
      <c r="B27" t="s">
        <v>440</v>
      </c>
      <c r="C27" t="s">
        <v>441</v>
      </c>
      <c r="D27" t="s">
        <v>393</v>
      </c>
      <c r="E27" t="s">
        <v>378</v>
      </c>
    </row>
    <row r="28" spans="1:5">
      <c r="A28" s="369">
        <v>10764</v>
      </c>
      <c r="B28" t="s">
        <v>442</v>
      </c>
      <c r="C28" t="s">
        <v>443</v>
      </c>
      <c r="D28" t="s">
        <v>393</v>
      </c>
      <c r="E28" t="s">
        <v>378</v>
      </c>
    </row>
    <row r="29" spans="1:5">
      <c r="A29" s="369">
        <v>10827</v>
      </c>
      <c r="B29" t="s">
        <v>444</v>
      </c>
      <c r="C29" t="s">
        <v>445</v>
      </c>
      <c r="D29" t="s">
        <v>393</v>
      </c>
      <c r="E29" t="s">
        <v>378</v>
      </c>
    </row>
    <row r="30" spans="1:5">
      <c r="A30" s="369">
        <v>10964</v>
      </c>
      <c r="B30" t="s">
        <v>446</v>
      </c>
      <c r="C30" t="s">
        <v>447</v>
      </c>
      <c r="D30" t="s">
        <v>393</v>
      </c>
      <c r="E30" t="s">
        <v>378</v>
      </c>
    </row>
    <row r="31" spans="1:5">
      <c r="A31" s="369">
        <v>10971</v>
      </c>
      <c r="B31" t="s">
        <v>448</v>
      </c>
      <c r="C31" t="s">
        <v>449</v>
      </c>
      <c r="D31" t="s">
        <v>393</v>
      </c>
      <c r="E31" t="s">
        <v>378</v>
      </c>
    </row>
    <row r="32" spans="1:5">
      <c r="A32" s="369">
        <v>11032</v>
      </c>
      <c r="B32" t="s">
        <v>450</v>
      </c>
      <c r="C32" t="s">
        <v>451</v>
      </c>
      <c r="D32" t="s">
        <v>393</v>
      </c>
      <c r="E32" t="s">
        <v>378</v>
      </c>
    </row>
    <row r="33" spans="1:5">
      <c r="A33" s="369">
        <v>11035</v>
      </c>
      <c r="B33" t="s">
        <v>452</v>
      </c>
      <c r="C33" t="s">
        <v>453</v>
      </c>
      <c r="D33" t="s">
        <v>393</v>
      </c>
      <c r="E33" t="s">
        <v>378</v>
      </c>
    </row>
    <row r="34" spans="1:5">
      <c r="A34" s="369">
        <v>11076</v>
      </c>
      <c r="B34" t="s">
        <v>454</v>
      </c>
      <c r="C34" t="s">
        <v>455</v>
      </c>
      <c r="D34" t="s">
        <v>393</v>
      </c>
      <c r="E34" t="s">
        <v>378</v>
      </c>
    </row>
    <row r="35" spans="1:5">
      <c r="A35" s="369">
        <v>11085</v>
      </c>
      <c r="B35" t="s">
        <v>456</v>
      </c>
      <c r="C35" t="s">
        <v>457</v>
      </c>
      <c r="D35" t="s">
        <v>393</v>
      </c>
      <c r="E35" t="s">
        <v>378</v>
      </c>
    </row>
    <row r="36" spans="1:5">
      <c r="A36" s="369">
        <v>11089</v>
      </c>
      <c r="B36" t="s">
        <v>458</v>
      </c>
      <c r="C36" t="s">
        <v>459</v>
      </c>
      <c r="D36" t="s">
        <v>393</v>
      </c>
      <c r="E36" t="s">
        <v>378</v>
      </c>
    </row>
    <row r="37" spans="1:5">
      <c r="A37" s="369">
        <v>1117654</v>
      </c>
      <c r="B37" t="s">
        <v>460</v>
      </c>
      <c r="C37" t="s">
        <v>461</v>
      </c>
      <c r="D37" t="s">
        <v>393</v>
      </c>
      <c r="E37" t="s">
        <v>378</v>
      </c>
    </row>
    <row r="38" spans="1:5">
      <c r="A38" s="369">
        <v>11273</v>
      </c>
      <c r="B38" t="s">
        <v>462</v>
      </c>
      <c r="C38" t="s">
        <v>463</v>
      </c>
      <c r="D38" t="s">
        <v>393</v>
      </c>
      <c r="E38" t="s">
        <v>378</v>
      </c>
    </row>
    <row r="39" spans="1:5">
      <c r="A39" s="369">
        <v>11279</v>
      </c>
      <c r="B39" t="s">
        <v>464</v>
      </c>
      <c r="C39" t="s">
        <v>465</v>
      </c>
      <c r="D39" t="s">
        <v>393</v>
      </c>
      <c r="E39" t="s">
        <v>378</v>
      </c>
    </row>
    <row r="40" spans="1:5">
      <c r="A40" s="369">
        <v>11291</v>
      </c>
      <c r="B40" t="s">
        <v>466</v>
      </c>
      <c r="C40" t="s">
        <v>467</v>
      </c>
      <c r="D40" t="s">
        <v>393</v>
      </c>
      <c r="E40" t="s">
        <v>378</v>
      </c>
    </row>
    <row r="41" spans="1:5">
      <c r="A41" s="369">
        <v>1133217</v>
      </c>
      <c r="B41" t="s">
        <v>468</v>
      </c>
      <c r="C41" t="s">
        <v>469</v>
      </c>
      <c r="D41" t="s">
        <v>393</v>
      </c>
      <c r="E41" t="s">
        <v>378</v>
      </c>
    </row>
    <row r="42" spans="1:5">
      <c r="A42" s="369">
        <v>1133897</v>
      </c>
      <c r="B42" t="s">
        <v>470</v>
      </c>
      <c r="C42" t="s">
        <v>471</v>
      </c>
      <c r="D42" t="s">
        <v>393</v>
      </c>
      <c r="E42" t="s">
        <v>378</v>
      </c>
    </row>
    <row r="43" spans="1:5">
      <c r="A43" s="369">
        <v>1134084</v>
      </c>
      <c r="B43" t="s">
        <v>472</v>
      </c>
      <c r="C43" t="s">
        <v>473</v>
      </c>
      <c r="D43" t="s">
        <v>393</v>
      </c>
      <c r="E43" t="s">
        <v>378</v>
      </c>
    </row>
    <row r="44" spans="1:5">
      <c r="A44" s="369">
        <v>11342</v>
      </c>
      <c r="B44" t="s">
        <v>474</v>
      </c>
      <c r="C44" t="s">
        <v>475</v>
      </c>
      <c r="D44" t="s">
        <v>393</v>
      </c>
      <c r="E44" t="s">
        <v>378</v>
      </c>
    </row>
    <row r="45" spans="1:5">
      <c r="A45" s="369">
        <v>1134284</v>
      </c>
      <c r="B45" t="s">
        <v>476</v>
      </c>
      <c r="C45" t="s">
        <v>477</v>
      </c>
      <c r="D45" t="s">
        <v>393</v>
      </c>
      <c r="E45" t="s">
        <v>378</v>
      </c>
    </row>
    <row r="46" spans="1:5">
      <c r="A46" s="369">
        <v>1134461</v>
      </c>
      <c r="B46" t="s">
        <v>478</v>
      </c>
      <c r="C46" t="s">
        <v>479</v>
      </c>
      <c r="D46" t="s">
        <v>393</v>
      </c>
      <c r="E46" t="s">
        <v>378</v>
      </c>
    </row>
    <row r="47" spans="1:5">
      <c r="A47" s="369">
        <v>1134678</v>
      </c>
      <c r="B47" t="s">
        <v>480</v>
      </c>
      <c r="C47" t="s">
        <v>481</v>
      </c>
      <c r="D47" t="s">
        <v>393</v>
      </c>
      <c r="E47" t="s">
        <v>378</v>
      </c>
    </row>
    <row r="48" spans="1:5">
      <c r="A48" s="369">
        <v>1134710</v>
      </c>
      <c r="B48" t="s">
        <v>482</v>
      </c>
      <c r="C48" t="s">
        <v>483</v>
      </c>
      <c r="D48" t="s">
        <v>393</v>
      </c>
      <c r="E48" t="s">
        <v>378</v>
      </c>
    </row>
    <row r="49" spans="1:5">
      <c r="A49" s="369">
        <v>1134965</v>
      </c>
      <c r="B49" t="s">
        <v>484</v>
      </c>
      <c r="C49" t="s">
        <v>485</v>
      </c>
      <c r="D49" t="s">
        <v>393</v>
      </c>
      <c r="E49" t="s">
        <v>378</v>
      </c>
    </row>
    <row r="50" spans="1:5">
      <c r="A50" s="369">
        <v>1135208</v>
      </c>
      <c r="B50" t="s">
        <v>486</v>
      </c>
      <c r="C50" t="s">
        <v>487</v>
      </c>
      <c r="D50" t="s">
        <v>393</v>
      </c>
      <c r="E50" t="s">
        <v>378</v>
      </c>
    </row>
    <row r="51" spans="1:5">
      <c r="A51" s="369">
        <v>1135243</v>
      </c>
      <c r="B51" t="s">
        <v>488</v>
      </c>
      <c r="C51" t="s">
        <v>489</v>
      </c>
      <c r="D51" t="s">
        <v>393</v>
      </c>
      <c r="E51" t="s">
        <v>378</v>
      </c>
    </row>
    <row r="52" spans="1:5">
      <c r="A52" s="369">
        <v>1135541</v>
      </c>
      <c r="B52" t="s">
        <v>490</v>
      </c>
      <c r="C52" t="s">
        <v>491</v>
      </c>
      <c r="D52" t="s">
        <v>393</v>
      </c>
      <c r="E52" t="s">
        <v>378</v>
      </c>
    </row>
    <row r="53" spans="1:5">
      <c r="A53" s="369">
        <v>1135594</v>
      </c>
      <c r="B53" t="s">
        <v>492</v>
      </c>
      <c r="C53" t="s">
        <v>493</v>
      </c>
      <c r="D53" t="s">
        <v>393</v>
      </c>
      <c r="E53" t="s">
        <v>378</v>
      </c>
    </row>
    <row r="54" spans="1:5">
      <c r="A54" s="369">
        <v>1135812</v>
      </c>
      <c r="B54" t="s">
        <v>494</v>
      </c>
      <c r="C54" t="s">
        <v>495</v>
      </c>
      <c r="D54" t="s">
        <v>393</v>
      </c>
      <c r="E54" t="s">
        <v>378</v>
      </c>
    </row>
    <row r="55" spans="1:5">
      <c r="A55" s="369">
        <v>1136463</v>
      </c>
      <c r="B55" t="s">
        <v>496</v>
      </c>
      <c r="C55" t="s">
        <v>497</v>
      </c>
      <c r="D55" t="s">
        <v>393</v>
      </c>
      <c r="E55" t="s">
        <v>378</v>
      </c>
    </row>
    <row r="56" spans="1:5">
      <c r="A56" s="369">
        <v>1136681</v>
      </c>
      <c r="B56" t="s">
        <v>498</v>
      </c>
      <c r="C56" t="s">
        <v>499</v>
      </c>
      <c r="D56" t="s">
        <v>393</v>
      </c>
      <c r="E56" t="s">
        <v>378</v>
      </c>
    </row>
    <row r="57" spans="1:5">
      <c r="A57" s="369">
        <v>1136807</v>
      </c>
      <c r="B57" t="s">
        <v>500</v>
      </c>
      <c r="C57" t="s">
        <v>501</v>
      </c>
      <c r="D57" t="s">
        <v>393</v>
      </c>
      <c r="E57" t="s">
        <v>378</v>
      </c>
    </row>
    <row r="58" spans="1:5">
      <c r="A58" s="369">
        <v>1136911</v>
      </c>
      <c r="B58" t="s">
        <v>502</v>
      </c>
      <c r="C58" t="s">
        <v>503</v>
      </c>
      <c r="D58" t="s">
        <v>393</v>
      </c>
      <c r="E58" t="s">
        <v>378</v>
      </c>
    </row>
    <row r="59" spans="1:5">
      <c r="A59" s="369">
        <v>1137098</v>
      </c>
      <c r="B59" t="s">
        <v>504</v>
      </c>
      <c r="C59" t="s">
        <v>505</v>
      </c>
      <c r="D59" t="s">
        <v>393</v>
      </c>
      <c r="E59" t="s">
        <v>378</v>
      </c>
    </row>
    <row r="60" spans="1:5">
      <c r="A60" s="369">
        <v>1137104</v>
      </c>
      <c r="B60" t="s">
        <v>506</v>
      </c>
      <c r="C60" t="s">
        <v>507</v>
      </c>
      <c r="D60" t="s">
        <v>393</v>
      </c>
      <c r="E60" t="s">
        <v>378</v>
      </c>
    </row>
    <row r="61" spans="1:5">
      <c r="A61" s="369">
        <v>1137358</v>
      </c>
      <c r="B61" t="s">
        <v>508</v>
      </c>
      <c r="C61" t="s">
        <v>509</v>
      </c>
      <c r="D61" t="s">
        <v>393</v>
      </c>
      <c r="E61" t="s">
        <v>378</v>
      </c>
    </row>
    <row r="62" spans="1:5">
      <c r="A62" s="369">
        <v>1137428</v>
      </c>
      <c r="B62" t="s">
        <v>510</v>
      </c>
      <c r="C62" t="s">
        <v>511</v>
      </c>
      <c r="D62" t="s">
        <v>393</v>
      </c>
      <c r="E62" t="s">
        <v>378</v>
      </c>
    </row>
    <row r="63" spans="1:5">
      <c r="A63" s="369">
        <v>1137678</v>
      </c>
      <c r="B63" t="s">
        <v>512</v>
      </c>
      <c r="C63" t="s">
        <v>513</v>
      </c>
      <c r="D63" t="s">
        <v>393</v>
      </c>
      <c r="E63" t="s">
        <v>378</v>
      </c>
    </row>
    <row r="64" spans="1:5">
      <c r="A64" s="369">
        <v>1137853</v>
      </c>
      <c r="B64" t="s">
        <v>514</v>
      </c>
      <c r="C64" t="s">
        <v>515</v>
      </c>
      <c r="D64" t="s">
        <v>393</v>
      </c>
      <c r="E64" t="s">
        <v>378</v>
      </c>
    </row>
    <row r="65" spans="1:5">
      <c r="A65" s="369">
        <v>1137904</v>
      </c>
      <c r="B65" t="s">
        <v>516</v>
      </c>
      <c r="C65" t="s">
        <v>517</v>
      </c>
      <c r="D65" t="s">
        <v>393</v>
      </c>
      <c r="E65" t="s">
        <v>378</v>
      </c>
    </row>
    <row r="66" spans="1:5">
      <c r="A66" s="369">
        <v>1137968</v>
      </c>
      <c r="B66" t="s">
        <v>518</v>
      </c>
      <c r="C66" t="s">
        <v>519</v>
      </c>
      <c r="D66" t="s">
        <v>393</v>
      </c>
      <c r="E66" t="s">
        <v>378</v>
      </c>
    </row>
    <row r="67" spans="1:5">
      <c r="A67" s="369">
        <v>1138322</v>
      </c>
      <c r="B67" t="s">
        <v>520</v>
      </c>
      <c r="C67" t="s">
        <v>521</v>
      </c>
      <c r="D67" t="s">
        <v>393</v>
      </c>
      <c r="E67" t="s">
        <v>378</v>
      </c>
    </row>
    <row r="68" spans="1:5">
      <c r="A68" s="369">
        <v>1139224</v>
      </c>
      <c r="B68" t="s">
        <v>522</v>
      </c>
      <c r="C68" t="s">
        <v>523</v>
      </c>
      <c r="D68" t="s">
        <v>393</v>
      </c>
      <c r="E68" t="s">
        <v>378</v>
      </c>
    </row>
    <row r="69" spans="1:5">
      <c r="A69" s="369">
        <v>1139279</v>
      </c>
      <c r="B69" t="s">
        <v>524</v>
      </c>
      <c r="C69" t="s">
        <v>525</v>
      </c>
      <c r="D69" t="s">
        <v>393</v>
      </c>
      <c r="E69" t="s">
        <v>378</v>
      </c>
    </row>
    <row r="70" spans="1:5">
      <c r="A70" s="369">
        <v>1139499</v>
      </c>
      <c r="B70" t="s">
        <v>526</v>
      </c>
      <c r="C70" t="s">
        <v>527</v>
      </c>
      <c r="D70" t="s">
        <v>393</v>
      </c>
      <c r="E70" t="s">
        <v>378</v>
      </c>
    </row>
    <row r="71" spans="1:5">
      <c r="A71" s="369">
        <v>1139510</v>
      </c>
      <c r="B71" t="s">
        <v>528</v>
      </c>
      <c r="C71" t="s">
        <v>529</v>
      </c>
      <c r="D71" t="s">
        <v>393</v>
      </c>
      <c r="E71" t="s">
        <v>378</v>
      </c>
    </row>
    <row r="72" spans="1:5">
      <c r="A72" s="369">
        <v>1139512</v>
      </c>
      <c r="B72" t="s">
        <v>530</v>
      </c>
      <c r="C72" t="s">
        <v>531</v>
      </c>
      <c r="D72" t="s">
        <v>393</v>
      </c>
      <c r="E72" t="s">
        <v>378</v>
      </c>
    </row>
    <row r="73" spans="1:5">
      <c r="A73" s="369">
        <v>1139637</v>
      </c>
      <c r="B73" t="s">
        <v>532</v>
      </c>
      <c r="C73" t="s">
        <v>533</v>
      </c>
      <c r="D73" t="s">
        <v>393</v>
      </c>
      <c r="E73" t="s">
        <v>378</v>
      </c>
    </row>
    <row r="74" spans="1:5">
      <c r="A74" s="369">
        <v>1139879</v>
      </c>
      <c r="B74" t="s">
        <v>534</v>
      </c>
      <c r="C74" t="s">
        <v>535</v>
      </c>
      <c r="D74" t="s">
        <v>393</v>
      </c>
      <c r="E74" t="s">
        <v>378</v>
      </c>
    </row>
    <row r="75" spans="1:5">
      <c r="A75" s="369">
        <v>1139931</v>
      </c>
      <c r="B75" t="s">
        <v>536</v>
      </c>
      <c r="C75" t="s">
        <v>537</v>
      </c>
      <c r="D75" t="s">
        <v>393</v>
      </c>
      <c r="E75" t="s">
        <v>378</v>
      </c>
    </row>
    <row r="76" spans="1:5">
      <c r="A76" s="369">
        <v>1140013</v>
      </c>
      <c r="B76" t="s">
        <v>538</v>
      </c>
      <c r="C76" t="s">
        <v>539</v>
      </c>
      <c r="D76" t="s">
        <v>393</v>
      </c>
      <c r="E76" t="s">
        <v>378</v>
      </c>
    </row>
    <row r="77" spans="1:5">
      <c r="A77" s="369">
        <v>1140080</v>
      </c>
      <c r="B77" t="s">
        <v>540</v>
      </c>
      <c r="C77" t="s">
        <v>541</v>
      </c>
      <c r="D77" t="s">
        <v>393</v>
      </c>
      <c r="E77" t="s">
        <v>378</v>
      </c>
    </row>
    <row r="78" spans="1:5">
      <c r="A78" s="369">
        <v>1140171</v>
      </c>
      <c r="B78" t="s">
        <v>542</v>
      </c>
      <c r="C78" t="s">
        <v>543</v>
      </c>
      <c r="D78" t="s">
        <v>393</v>
      </c>
      <c r="E78" t="s">
        <v>378</v>
      </c>
    </row>
    <row r="79" spans="1:5">
      <c r="A79" s="369">
        <v>1140324</v>
      </c>
      <c r="B79" t="s">
        <v>544</v>
      </c>
      <c r="C79" t="s">
        <v>545</v>
      </c>
      <c r="D79" t="s">
        <v>393</v>
      </c>
      <c r="E79" t="s">
        <v>378</v>
      </c>
    </row>
    <row r="80" spans="1:5">
      <c r="A80" s="369">
        <v>1140403</v>
      </c>
      <c r="B80" t="s">
        <v>546</v>
      </c>
      <c r="C80" t="s">
        <v>547</v>
      </c>
      <c r="D80" t="s">
        <v>393</v>
      </c>
      <c r="E80" t="s">
        <v>378</v>
      </c>
    </row>
    <row r="81" spans="1:5">
      <c r="A81" s="369">
        <v>1140566</v>
      </c>
      <c r="B81" t="s">
        <v>548</v>
      </c>
      <c r="C81" t="s">
        <v>549</v>
      </c>
      <c r="D81" t="s">
        <v>393</v>
      </c>
      <c r="E81" t="s">
        <v>378</v>
      </c>
    </row>
    <row r="82" spans="1:5">
      <c r="A82" s="369">
        <v>1140845</v>
      </c>
      <c r="B82" t="s">
        <v>550</v>
      </c>
      <c r="C82" t="s">
        <v>551</v>
      </c>
      <c r="D82" t="s">
        <v>393</v>
      </c>
      <c r="E82" t="s">
        <v>378</v>
      </c>
    </row>
    <row r="83" spans="1:5">
      <c r="A83" s="369">
        <v>1140918</v>
      </c>
      <c r="B83" t="s">
        <v>552</v>
      </c>
      <c r="C83" t="s">
        <v>553</v>
      </c>
      <c r="D83" t="s">
        <v>393</v>
      </c>
      <c r="E83" t="s">
        <v>378</v>
      </c>
    </row>
    <row r="84" spans="1:5">
      <c r="A84" s="369">
        <v>1141077</v>
      </c>
      <c r="B84" t="s">
        <v>554</v>
      </c>
      <c r="C84" t="s">
        <v>555</v>
      </c>
      <c r="D84" t="s">
        <v>393</v>
      </c>
      <c r="E84" t="s">
        <v>378</v>
      </c>
    </row>
    <row r="85" spans="1:5">
      <c r="A85" s="369">
        <v>1141254</v>
      </c>
      <c r="B85" t="s">
        <v>556</v>
      </c>
      <c r="C85" t="s">
        <v>557</v>
      </c>
      <c r="D85" t="s">
        <v>393</v>
      </c>
      <c r="E85" t="s">
        <v>378</v>
      </c>
    </row>
    <row r="86" spans="1:5">
      <c r="A86" s="369">
        <v>1141321</v>
      </c>
      <c r="B86" t="s">
        <v>558</v>
      </c>
      <c r="C86" t="s">
        <v>559</v>
      </c>
      <c r="D86" t="s">
        <v>393</v>
      </c>
      <c r="E86" t="s">
        <v>378</v>
      </c>
    </row>
    <row r="87" spans="1:5">
      <c r="A87" s="369">
        <v>1141690</v>
      </c>
      <c r="B87" t="s">
        <v>560</v>
      </c>
      <c r="C87" t="s">
        <v>561</v>
      </c>
      <c r="D87" t="s">
        <v>393</v>
      </c>
      <c r="E87" t="s">
        <v>378</v>
      </c>
    </row>
    <row r="88" spans="1:5">
      <c r="A88" s="369">
        <v>1141768</v>
      </c>
      <c r="B88" t="s">
        <v>562</v>
      </c>
      <c r="C88" t="s">
        <v>563</v>
      </c>
      <c r="D88" t="s">
        <v>393</v>
      </c>
      <c r="E88" t="s">
        <v>378</v>
      </c>
    </row>
    <row r="89" spans="1:5">
      <c r="A89" s="369">
        <v>1141917</v>
      </c>
      <c r="B89" t="s">
        <v>564</v>
      </c>
      <c r="C89" t="s">
        <v>565</v>
      </c>
      <c r="D89" t="s">
        <v>393</v>
      </c>
      <c r="E89" t="s">
        <v>378</v>
      </c>
    </row>
    <row r="90" spans="1:5">
      <c r="A90" s="369">
        <v>11423</v>
      </c>
      <c r="B90" t="s">
        <v>566</v>
      </c>
      <c r="C90" t="s">
        <v>567</v>
      </c>
      <c r="D90" t="s">
        <v>393</v>
      </c>
      <c r="E90" t="s">
        <v>378</v>
      </c>
    </row>
    <row r="91" spans="1:5">
      <c r="A91" s="369">
        <v>1143554</v>
      </c>
      <c r="B91" t="s">
        <v>568</v>
      </c>
      <c r="C91" t="s">
        <v>569</v>
      </c>
      <c r="D91" t="s">
        <v>393</v>
      </c>
      <c r="E91" t="s">
        <v>378</v>
      </c>
    </row>
    <row r="92" spans="1:5">
      <c r="A92" s="369">
        <v>1144798</v>
      </c>
      <c r="B92" t="s">
        <v>570</v>
      </c>
      <c r="C92" t="s">
        <v>571</v>
      </c>
      <c r="D92" t="s">
        <v>393</v>
      </c>
      <c r="E92" t="s">
        <v>378</v>
      </c>
    </row>
    <row r="93" spans="1:5">
      <c r="A93" s="369">
        <v>1147369</v>
      </c>
      <c r="B93" t="s">
        <v>572</v>
      </c>
      <c r="C93" t="s">
        <v>573</v>
      </c>
      <c r="D93" t="s">
        <v>393</v>
      </c>
      <c r="E93" t="s">
        <v>378</v>
      </c>
    </row>
    <row r="94" spans="1:5">
      <c r="A94" s="369">
        <v>1147962</v>
      </c>
      <c r="B94" t="s">
        <v>574</v>
      </c>
      <c r="C94" t="s">
        <v>575</v>
      </c>
      <c r="D94" t="s">
        <v>393</v>
      </c>
      <c r="E94" t="s">
        <v>378</v>
      </c>
    </row>
    <row r="95" spans="1:5">
      <c r="A95" s="369">
        <v>1148351</v>
      </c>
      <c r="B95" t="s">
        <v>576</v>
      </c>
      <c r="C95" t="s">
        <v>577</v>
      </c>
      <c r="D95" t="s">
        <v>393</v>
      </c>
      <c r="E95" t="s">
        <v>378</v>
      </c>
    </row>
    <row r="96" spans="1:5">
      <c r="A96" s="369">
        <v>1148402</v>
      </c>
      <c r="B96" t="s">
        <v>578</v>
      </c>
      <c r="C96" t="s">
        <v>579</v>
      </c>
      <c r="D96" t="s">
        <v>393</v>
      </c>
      <c r="E96" t="s">
        <v>378</v>
      </c>
    </row>
    <row r="97" spans="1:5">
      <c r="A97" s="369">
        <v>1151621</v>
      </c>
      <c r="B97" t="s">
        <v>580</v>
      </c>
      <c r="C97" t="s">
        <v>581</v>
      </c>
      <c r="D97" t="s">
        <v>393</v>
      </c>
      <c r="E97" t="s">
        <v>378</v>
      </c>
    </row>
    <row r="98" spans="1:5">
      <c r="A98" s="369">
        <v>1152835</v>
      </c>
      <c r="B98" t="s">
        <v>582</v>
      </c>
      <c r="C98" t="s">
        <v>583</v>
      </c>
      <c r="D98" t="s">
        <v>393</v>
      </c>
      <c r="E98" t="s">
        <v>378</v>
      </c>
    </row>
    <row r="99" spans="1:5">
      <c r="A99" s="369">
        <v>1153519</v>
      </c>
      <c r="B99" t="s">
        <v>584</v>
      </c>
      <c r="C99" t="s">
        <v>585</v>
      </c>
      <c r="D99" t="s">
        <v>393</v>
      </c>
      <c r="E99" t="s">
        <v>378</v>
      </c>
    </row>
    <row r="100" spans="1:5">
      <c r="A100" s="369">
        <v>1153886</v>
      </c>
      <c r="B100" t="s">
        <v>586</v>
      </c>
      <c r="C100" t="s">
        <v>587</v>
      </c>
      <c r="D100" t="s">
        <v>393</v>
      </c>
      <c r="E100" t="s">
        <v>378</v>
      </c>
    </row>
    <row r="101" spans="1:5">
      <c r="A101" s="369">
        <v>11540</v>
      </c>
      <c r="B101" t="s">
        <v>588</v>
      </c>
      <c r="C101" t="s">
        <v>589</v>
      </c>
      <c r="D101" t="s">
        <v>393</v>
      </c>
      <c r="E101" t="s">
        <v>378</v>
      </c>
    </row>
    <row r="102" spans="1:5">
      <c r="A102" s="369">
        <v>1154892</v>
      </c>
      <c r="B102" t="s">
        <v>590</v>
      </c>
      <c r="C102" t="s">
        <v>591</v>
      </c>
      <c r="D102" t="s">
        <v>393</v>
      </c>
      <c r="E102" t="s">
        <v>378</v>
      </c>
    </row>
    <row r="103" spans="1:5">
      <c r="A103" s="369">
        <v>1155120</v>
      </c>
      <c r="B103" t="s">
        <v>592</v>
      </c>
      <c r="C103" t="s">
        <v>593</v>
      </c>
      <c r="D103" t="s">
        <v>393</v>
      </c>
      <c r="E103" t="s">
        <v>378</v>
      </c>
    </row>
    <row r="104" spans="1:5">
      <c r="A104" s="369">
        <v>1155396</v>
      </c>
      <c r="B104" t="s">
        <v>594</v>
      </c>
      <c r="C104" t="s">
        <v>595</v>
      </c>
      <c r="D104" t="s">
        <v>393</v>
      </c>
      <c r="E104" t="s">
        <v>378</v>
      </c>
    </row>
    <row r="105" spans="1:5">
      <c r="A105" s="369">
        <v>1155532</v>
      </c>
      <c r="B105" t="s">
        <v>596</v>
      </c>
      <c r="C105" t="s">
        <v>597</v>
      </c>
      <c r="D105" t="s">
        <v>393</v>
      </c>
      <c r="E105" t="s">
        <v>378</v>
      </c>
    </row>
    <row r="106" spans="1:5">
      <c r="A106" s="369">
        <v>1155800</v>
      </c>
      <c r="B106" t="s">
        <v>598</v>
      </c>
      <c r="C106" t="s">
        <v>599</v>
      </c>
      <c r="D106" t="s">
        <v>393</v>
      </c>
      <c r="E106" t="s">
        <v>378</v>
      </c>
    </row>
    <row r="107" spans="1:5">
      <c r="A107" s="369">
        <v>11559</v>
      </c>
      <c r="B107" t="s">
        <v>600</v>
      </c>
      <c r="C107" t="s">
        <v>601</v>
      </c>
      <c r="D107" t="s">
        <v>393</v>
      </c>
      <c r="E107" t="s">
        <v>378</v>
      </c>
    </row>
    <row r="108" spans="1:5">
      <c r="A108" s="369">
        <v>1156225</v>
      </c>
      <c r="B108" t="s">
        <v>602</v>
      </c>
      <c r="C108" t="s">
        <v>603</v>
      </c>
      <c r="D108" t="s">
        <v>393</v>
      </c>
      <c r="E108" t="s">
        <v>378</v>
      </c>
    </row>
    <row r="109" spans="1:5">
      <c r="A109" s="369">
        <v>1158191</v>
      </c>
      <c r="B109" t="s">
        <v>604</v>
      </c>
      <c r="C109" t="s">
        <v>605</v>
      </c>
      <c r="D109" t="s">
        <v>393</v>
      </c>
      <c r="E109" t="s">
        <v>378</v>
      </c>
    </row>
    <row r="110" spans="1:5">
      <c r="A110" s="369">
        <v>1159271</v>
      </c>
      <c r="B110" t="s">
        <v>606</v>
      </c>
      <c r="C110" t="s">
        <v>607</v>
      </c>
      <c r="D110" t="s">
        <v>393</v>
      </c>
      <c r="E110" t="s">
        <v>378</v>
      </c>
    </row>
    <row r="111" spans="1:5">
      <c r="A111" s="369">
        <v>1159759</v>
      </c>
      <c r="B111" t="s">
        <v>608</v>
      </c>
      <c r="C111" t="s">
        <v>609</v>
      </c>
      <c r="D111" t="s">
        <v>393</v>
      </c>
      <c r="E111" t="s">
        <v>378</v>
      </c>
    </row>
    <row r="112" spans="1:5">
      <c r="A112" s="369">
        <v>1165644</v>
      </c>
      <c r="B112" t="s">
        <v>610</v>
      </c>
      <c r="C112" t="s">
        <v>611</v>
      </c>
      <c r="D112" t="s">
        <v>393</v>
      </c>
      <c r="E112" t="s">
        <v>378</v>
      </c>
    </row>
    <row r="113" spans="1:5">
      <c r="A113" s="369">
        <v>1166598</v>
      </c>
      <c r="B113" t="s">
        <v>612</v>
      </c>
      <c r="C113" t="s">
        <v>613</v>
      </c>
      <c r="D113" t="s">
        <v>393</v>
      </c>
      <c r="E113" t="s">
        <v>378</v>
      </c>
    </row>
    <row r="114" spans="1:5">
      <c r="A114" s="369">
        <v>11667</v>
      </c>
      <c r="B114" t="s">
        <v>614</v>
      </c>
      <c r="C114" t="s">
        <v>615</v>
      </c>
      <c r="D114" t="s">
        <v>393</v>
      </c>
      <c r="E114" t="s">
        <v>378</v>
      </c>
    </row>
    <row r="115" spans="1:5">
      <c r="A115" s="369">
        <v>1167511</v>
      </c>
      <c r="B115" t="s">
        <v>616</v>
      </c>
      <c r="C115" t="s">
        <v>617</v>
      </c>
      <c r="D115" t="s">
        <v>393</v>
      </c>
      <c r="E115" t="s">
        <v>378</v>
      </c>
    </row>
    <row r="116" spans="1:5">
      <c r="A116" s="369">
        <v>1168493</v>
      </c>
      <c r="B116" t="s">
        <v>618</v>
      </c>
      <c r="C116" t="s">
        <v>619</v>
      </c>
      <c r="D116" t="s">
        <v>393</v>
      </c>
      <c r="E116" t="s">
        <v>378</v>
      </c>
    </row>
    <row r="117" spans="1:5">
      <c r="A117" s="369">
        <v>1171835</v>
      </c>
      <c r="B117" t="s">
        <v>620</v>
      </c>
      <c r="C117" t="s">
        <v>621</v>
      </c>
      <c r="D117" t="s">
        <v>393</v>
      </c>
      <c r="E117" t="s">
        <v>378</v>
      </c>
    </row>
    <row r="118" spans="1:5">
      <c r="A118" s="369">
        <v>1176468</v>
      </c>
      <c r="B118" t="s">
        <v>622</v>
      </c>
      <c r="C118" t="s">
        <v>623</v>
      </c>
      <c r="D118" t="s">
        <v>393</v>
      </c>
      <c r="E118" t="s">
        <v>378</v>
      </c>
    </row>
    <row r="119" spans="1:5">
      <c r="A119" s="369">
        <v>1176651</v>
      </c>
      <c r="B119" t="s">
        <v>624</v>
      </c>
      <c r="C119" t="s">
        <v>625</v>
      </c>
      <c r="D119" t="s">
        <v>393</v>
      </c>
      <c r="E119" t="s">
        <v>378</v>
      </c>
    </row>
    <row r="120" spans="1:5">
      <c r="A120" s="369">
        <v>1176785</v>
      </c>
      <c r="B120" t="s">
        <v>626</v>
      </c>
      <c r="C120" t="s">
        <v>627</v>
      </c>
      <c r="D120" t="s">
        <v>393</v>
      </c>
      <c r="E120" t="s">
        <v>378</v>
      </c>
    </row>
    <row r="121" spans="1:5">
      <c r="A121" s="369">
        <v>1177156</v>
      </c>
      <c r="B121" t="s">
        <v>628</v>
      </c>
      <c r="C121" t="s">
        <v>629</v>
      </c>
      <c r="D121" t="s">
        <v>393</v>
      </c>
      <c r="E121" t="s">
        <v>378</v>
      </c>
    </row>
    <row r="122" spans="1:5">
      <c r="A122" s="369">
        <v>1177678</v>
      </c>
      <c r="B122" t="s">
        <v>630</v>
      </c>
      <c r="C122" t="s">
        <v>631</v>
      </c>
      <c r="D122" t="s">
        <v>393</v>
      </c>
      <c r="E122" t="s">
        <v>378</v>
      </c>
    </row>
    <row r="123" spans="1:5">
      <c r="A123" s="369">
        <v>1177689</v>
      </c>
      <c r="B123" t="s">
        <v>632</v>
      </c>
      <c r="C123" t="s">
        <v>633</v>
      </c>
      <c r="D123" t="s">
        <v>393</v>
      </c>
      <c r="E123" t="s">
        <v>378</v>
      </c>
    </row>
    <row r="124" spans="1:5">
      <c r="A124" s="369">
        <v>1178151</v>
      </c>
      <c r="B124" t="s">
        <v>634</v>
      </c>
      <c r="C124" t="s">
        <v>635</v>
      </c>
      <c r="D124" t="s">
        <v>393</v>
      </c>
      <c r="E124" t="s">
        <v>378</v>
      </c>
    </row>
    <row r="125" spans="1:5">
      <c r="A125" s="369">
        <v>1178200</v>
      </c>
      <c r="B125" t="s">
        <v>636</v>
      </c>
      <c r="C125" t="s">
        <v>637</v>
      </c>
      <c r="D125" t="s">
        <v>393</v>
      </c>
      <c r="E125" t="s">
        <v>378</v>
      </c>
    </row>
    <row r="126" spans="1:5">
      <c r="A126" s="369">
        <v>11793</v>
      </c>
      <c r="B126" t="s">
        <v>638</v>
      </c>
      <c r="C126" t="s">
        <v>639</v>
      </c>
      <c r="D126" t="s">
        <v>393</v>
      </c>
      <c r="E126" t="s">
        <v>378</v>
      </c>
    </row>
    <row r="127" spans="1:5">
      <c r="A127" s="369">
        <v>11798</v>
      </c>
      <c r="B127" t="s">
        <v>640</v>
      </c>
      <c r="C127" t="s">
        <v>641</v>
      </c>
      <c r="D127" t="s">
        <v>393</v>
      </c>
      <c r="E127" t="s">
        <v>378</v>
      </c>
    </row>
    <row r="128" spans="1:5">
      <c r="A128" s="369">
        <v>11811</v>
      </c>
      <c r="B128" t="s">
        <v>642</v>
      </c>
      <c r="C128" t="s">
        <v>643</v>
      </c>
      <c r="D128" t="s">
        <v>393</v>
      </c>
      <c r="E128" t="s">
        <v>378</v>
      </c>
    </row>
    <row r="129" spans="1:5">
      <c r="A129" s="369">
        <v>1181365</v>
      </c>
      <c r="B129" t="s">
        <v>644</v>
      </c>
      <c r="C129" t="s">
        <v>645</v>
      </c>
      <c r="D129" t="s">
        <v>393</v>
      </c>
      <c r="E129" t="s">
        <v>378</v>
      </c>
    </row>
    <row r="130" spans="1:5">
      <c r="A130" s="369">
        <v>1181690</v>
      </c>
      <c r="B130" t="s">
        <v>646</v>
      </c>
      <c r="C130" t="s">
        <v>647</v>
      </c>
      <c r="D130" t="s">
        <v>393</v>
      </c>
      <c r="E130" t="s">
        <v>378</v>
      </c>
    </row>
    <row r="131" spans="1:5">
      <c r="A131" s="369">
        <v>1182087</v>
      </c>
      <c r="B131" t="s">
        <v>648</v>
      </c>
      <c r="C131" t="s">
        <v>649</v>
      </c>
      <c r="D131" t="s">
        <v>393</v>
      </c>
      <c r="E131" t="s">
        <v>378</v>
      </c>
    </row>
    <row r="132" spans="1:5">
      <c r="A132" s="369">
        <v>1183271</v>
      </c>
      <c r="B132" t="s">
        <v>650</v>
      </c>
      <c r="C132" t="s">
        <v>651</v>
      </c>
      <c r="D132" t="s">
        <v>393</v>
      </c>
      <c r="E132" t="s">
        <v>378</v>
      </c>
    </row>
    <row r="133" spans="1:5">
      <c r="A133" s="369">
        <v>11846</v>
      </c>
      <c r="B133" t="s">
        <v>652</v>
      </c>
      <c r="C133" t="s">
        <v>653</v>
      </c>
      <c r="D133" t="s">
        <v>393</v>
      </c>
      <c r="E133" t="s">
        <v>378</v>
      </c>
    </row>
    <row r="134" spans="1:5">
      <c r="A134" s="369">
        <v>11849</v>
      </c>
      <c r="B134" t="s">
        <v>654</v>
      </c>
      <c r="C134" t="s">
        <v>655</v>
      </c>
      <c r="D134" t="s">
        <v>393</v>
      </c>
      <c r="E134" t="s">
        <v>378</v>
      </c>
    </row>
    <row r="135" spans="1:5">
      <c r="A135" s="369">
        <v>1186016</v>
      </c>
      <c r="B135" t="s">
        <v>656</v>
      </c>
      <c r="C135" t="s">
        <v>657</v>
      </c>
      <c r="D135" t="s">
        <v>393</v>
      </c>
      <c r="E135" t="s">
        <v>378</v>
      </c>
    </row>
    <row r="136" spans="1:5">
      <c r="A136" s="369">
        <v>1186047</v>
      </c>
      <c r="B136" t="s">
        <v>658</v>
      </c>
      <c r="C136" t="s">
        <v>659</v>
      </c>
      <c r="D136" t="s">
        <v>393</v>
      </c>
      <c r="E136" t="s">
        <v>378</v>
      </c>
    </row>
    <row r="137" spans="1:5">
      <c r="A137" s="369">
        <v>1186696</v>
      </c>
      <c r="B137" t="s">
        <v>660</v>
      </c>
      <c r="C137" t="s">
        <v>661</v>
      </c>
      <c r="D137" t="s">
        <v>393</v>
      </c>
      <c r="E137" t="s">
        <v>378</v>
      </c>
    </row>
    <row r="138" spans="1:5">
      <c r="A138" s="369">
        <v>1186827</v>
      </c>
      <c r="B138" t="s">
        <v>662</v>
      </c>
      <c r="C138" t="s">
        <v>663</v>
      </c>
      <c r="D138" t="s">
        <v>393</v>
      </c>
      <c r="E138" t="s">
        <v>378</v>
      </c>
    </row>
    <row r="139" spans="1:5">
      <c r="A139" s="369">
        <v>1186868</v>
      </c>
      <c r="B139" t="s">
        <v>664</v>
      </c>
      <c r="C139" t="s">
        <v>665</v>
      </c>
      <c r="D139" t="s">
        <v>393</v>
      </c>
      <c r="E139" t="s">
        <v>378</v>
      </c>
    </row>
    <row r="140" spans="1:5">
      <c r="A140" s="369">
        <v>1187362</v>
      </c>
      <c r="B140" t="s">
        <v>666</v>
      </c>
      <c r="C140" t="s">
        <v>667</v>
      </c>
      <c r="D140" t="s">
        <v>393</v>
      </c>
      <c r="E140" t="s">
        <v>378</v>
      </c>
    </row>
    <row r="141" spans="1:5">
      <c r="A141" s="369">
        <v>1187482</v>
      </c>
      <c r="B141" t="s">
        <v>668</v>
      </c>
      <c r="C141" t="s">
        <v>669</v>
      </c>
      <c r="D141" t="s">
        <v>393</v>
      </c>
      <c r="E141" t="s">
        <v>378</v>
      </c>
    </row>
    <row r="142" spans="1:5">
      <c r="A142" s="369">
        <v>1187561</v>
      </c>
      <c r="B142" t="s">
        <v>670</v>
      </c>
      <c r="C142" t="s">
        <v>671</v>
      </c>
      <c r="D142" t="s">
        <v>393</v>
      </c>
      <c r="E142" t="s">
        <v>378</v>
      </c>
    </row>
    <row r="143" spans="1:5">
      <c r="A143" s="369">
        <v>11917</v>
      </c>
      <c r="B143" t="s">
        <v>672</v>
      </c>
      <c r="C143" t="s">
        <v>673</v>
      </c>
      <c r="D143" t="s">
        <v>393</v>
      </c>
      <c r="E143" t="s">
        <v>378</v>
      </c>
    </row>
    <row r="144" spans="1:5">
      <c r="A144" s="369">
        <v>11939</v>
      </c>
      <c r="B144" t="s">
        <v>674</v>
      </c>
      <c r="C144" t="s">
        <v>675</v>
      </c>
      <c r="D144" t="s">
        <v>393</v>
      </c>
      <c r="E144" t="s">
        <v>378</v>
      </c>
    </row>
    <row r="145" spans="1:5">
      <c r="A145" s="369">
        <v>1194146</v>
      </c>
      <c r="B145" t="s">
        <v>676</v>
      </c>
      <c r="C145" t="s">
        <v>677</v>
      </c>
      <c r="D145" t="s">
        <v>393</v>
      </c>
      <c r="E145" t="s">
        <v>378</v>
      </c>
    </row>
    <row r="146" spans="1:5">
      <c r="A146" s="369">
        <v>1194221</v>
      </c>
      <c r="B146" t="s">
        <v>678</v>
      </c>
      <c r="C146" t="s">
        <v>679</v>
      </c>
      <c r="D146" t="s">
        <v>393</v>
      </c>
      <c r="E146" t="s">
        <v>378</v>
      </c>
    </row>
    <row r="147" spans="1:5">
      <c r="A147" s="369">
        <v>1194847</v>
      </c>
      <c r="B147" t="s">
        <v>680</v>
      </c>
      <c r="C147" t="s">
        <v>681</v>
      </c>
      <c r="D147" t="s">
        <v>393</v>
      </c>
      <c r="E147" t="s">
        <v>378</v>
      </c>
    </row>
    <row r="148" spans="1:5">
      <c r="A148" s="369">
        <v>1194963</v>
      </c>
      <c r="B148" t="s">
        <v>682</v>
      </c>
      <c r="C148" t="s">
        <v>683</v>
      </c>
      <c r="D148" t="s">
        <v>393</v>
      </c>
      <c r="E148" t="s">
        <v>378</v>
      </c>
    </row>
    <row r="149" spans="1:5">
      <c r="A149" s="369">
        <v>1195190</v>
      </c>
      <c r="B149" t="s">
        <v>684</v>
      </c>
      <c r="C149" t="s">
        <v>685</v>
      </c>
      <c r="D149" t="s">
        <v>393</v>
      </c>
      <c r="E149" t="s">
        <v>378</v>
      </c>
    </row>
    <row r="150" spans="1:5">
      <c r="A150" s="369">
        <v>1195340</v>
      </c>
      <c r="B150" t="s">
        <v>686</v>
      </c>
      <c r="C150" t="s">
        <v>687</v>
      </c>
      <c r="D150" t="s">
        <v>393</v>
      </c>
      <c r="E150" t="s">
        <v>378</v>
      </c>
    </row>
    <row r="151" spans="1:5">
      <c r="A151" s="369">
        <v>1195359</v>
      </c>
      <c r="B151" t="s">
        <v>688</v>
      </c>
      <c r="C151" t="s">
        <v>689</v>
      </c>
      <c r="D151" t="s">
        <v>393</v>
      </c>
      <c r="E151" t="s">
        <v>378</v>
      </c>
    </row>
    <row r="152" spans="1:5">
      <c r="A152" s="369">
        <v>1195431</v>
      </c>
      <c r="B152" t="s">
        <v>690</v>
      </c>
      <c r="C152" t="s">
        <v>691</v>
      </c>
      <c r="D152" t="s">
        <v>393</v>
      </c>
      <c r="E152" t="s">
        <v>378</v>
      </c>
    </row>
    <row r="153" spans="1:5">
      <c r="A153" s="369">
        <v>1195959</v>
      </c>
      <c r="B153" t="s">
        <v>692</v>
      </c>
      <c r="C153" t="s">
        <v>693</v>
      </c>
      <c r="D153" t="s">
        <v>393</v>
      </c>
      <c r="E153" t="s">
        <v>378</v>
      </c>
    </row>
    <row r="154" spans="1:5">
      <c r="A154" s="369">
        <v>1196096</v>
      </c>
      <c r="B154" t="s">
        <v>694</v>
      </c>
      <c r="C154" t="s">
        <v>695</v>
      </c>
      <c r="D154" t="s">
        <v>393</v>
      </c>
      <c r="E154" t="s">
        <v>378</v>
      </c>
    </row>
    <row r="155" spans="1:5">
      <c r="A155" s="369">
        <v>1196163</v>
      </c>
      <c r="B155" t="s">
        <v>696</v>
      </c>
      <c r="C155" t="s">
        <v>697</v>
      </c>
      <c r="D155" t="s">
        <v>393</v>
      </c>
      <c r="E155" t="s">
        <v>378</v>
      </c>
    </row>
    <row r="156" spans="1:5">
      <c r="A156" s="369">
        <v>1196295</v>
      </c>
      <c r="B156" t="s">
        <v>698</v>
      </c>
      <c r="C156" t="s">
        <v>699</v>
      </c>
      <c r="D156" t="s">
        <v>393</v>
      </c>
      <c r="E156" t="s">
        <v>378</v>
      </c>
    </row>
    <row r="157" spans="1:5">
      <c r="A157" s="369">
        <v>1196714</v>
      </c>
      <c r="B157" t="s">
        <v>700</v>
      </c>
      <c r="C157" t="s">
        <v>701</v>
      </c>
      <c r="D157" t="s">
        <v>393</v>
      </c>
      <c r="E157" t="s">
        <v>378</v>
      </c>
    </row>
    <row r="158" spans="1:5">
      <c r="A158" s="369">
        <v>1197354</v>
      </c>
      <c r="B158" t="s">
        <v>702</v>
      </c>
      <c r="C158" t="s">
        <v>703</v>
      </c>
      <c r="D158" t="s">
        <v>393</v>
      </c>
      <c r="E158" t="s">
        <v>378</v>
      </c>
    </row>
    <row r="159" spans="1:5">
      <c r="A159" s="369">
        <v>1197369</v>
      </c>
      <c r="B159" t="s">
        <v>704</v>
      </c>
      <c r="C159" t="s">
        <v>705</v>
      </c>
      <c r="D159" t="s">
        <v>393</v>
      </c>
      <c r="E159" t="s">
        <v>378</v>
      </c>
    </row>
    <row r="160" spans="1:5">
      <c r="A160" s="369">
        <v>1197965</v>
      </c>
      <c r="B160" t="s">
        <v>706</v>
      </c>
      <c r="C160" t="s">
        <v>707</v>
      </c>
      <c r="D160" t="s">
        <v>393</v>
      </c>
      <c r="E160" t="s">
        <v>378</v>
      </c>
    </row>
    <row r="161" spans="1:5">
      <c r="A161" s="369">
        <v>1198319</v>
      </c>
      <c r="B161" t="s">
        <v>708</v>
      </c>
      <c r="C161" t="s">
        <v>709</v>
      </c>
      <c r="D161" t="s">
        <v>393</v>
      </c>
      <c r="E161" t="s">
        <v>378</v>
      </c>
    </row>
    <row r="162" spans="1:5">
      <c r="A162" s="369">
        <v>1198725</v>
      </c>
      <c r="B162" t="s">
        <v>710</v>
      </c>
      <c r="C162" t="s">
        <v>711</v>
      </c>
      <c r="D162" t="s">
        <v>393</v>
      </c>
      <c r="E162" t="s">
        <v>378</v>
      </c>
    </row>
    <row r="163" spans="1:5">
      <c r="A163" s="369">
        <v>1198736</v>
      </c>
      <c r="B163" t="s">
        <v>712</v>
      </c>
      <c r="C163" t="s">
        <v>713</v>
      </c>
      <c r="D163" t="s">
        <v>393</v>
      </c>
      <c r="E163" t="s">
        <v>378</v>
      </c>
    </row>
    <row r="164" spans="1:5">
      <c r="A164" s="369">
        <v>1198860</v>
      </c>
      <c r="B164" t="s">
        <v>714</v>
      </c>
      <c r="C164" t="s">
        <v>715</v>
      </c>
      <c r="D164" t="s">
        <v>393</v>
      </c>
      <c r="E164" t="s">
        <v>378</v>
      </c>
    </row>
    <row r="165" spans="1:5">
      <c r="A165" s="369">
        <v>1198956</v>
      </c>
      <c r="B165" t="s">
        <v>716</v>
      </c>
      <c r="C165" t="s">
        <v>717</v>
      </c>
      <c r="D165" t="s">
        <v>393</v>
      </c>
      <c r="E165" t="s">
        <v>378</v>
      </c>
    </row>
    <row r="166" spans="1:5">
      <c r="A166" s="369">
        <v>1199021</v>
      </c>
      <c r="B166" t="s">
        <v>718</v>
      </c>
      <c r="C166" t="s">
        <v>719</v>
      </c>
      <c r="D166" t="s">
        <v>393</v>
      </c>
      <c r="E166" t="s">
        <v>378</v>
      </c>
    </row>
    <row r="167" spans="1:5">
      <c r="A167" s="369">
        <v>1199117</v>
      </c>
      <c r="B167" t="s">
        <v>720</v>
      </c>
      <c r="C167" t="s">
        <v>721</v>
      </c>
      <c r="D167" t="s">
        <v>393</v>
      </c>
      <c r="E167" t="s">
        <v>378</v>
      </c>
    </row>
    <row r="168" spans="1:5">
      <c r="A168" s="369">
        <v>1199470</v>
      </c>
      <c r="B168" t="s">
        <v>722</v>
      </c>
      <c r="C168" t="s">
        <v>723</v>
      </c>
      <c r="D168" t="s">
        <v>393</v>
      </c>
      <c r="E168" t="s">
        <v>378</v>
      </c>
    </row>
    <row r="169" spans="1:5">
      <c r="A169" s="369">
        <v>1200103</v>
      </c>
      <c r="B169" t="s">
        <v>724</v>
      </c>
      <c r="C169" t="s">
        <v>725</v>
      </c>
      <c r="D169" t="s">
        <v>393</v>
      </c>
      <c r="E169" t="s">
        <v>378</v>
      </c>
    </row>
    <row r="170" spans="1:5">
      <c r="A170" s="369">
        <v>1200422</v>
      </c>
      <c r="B170" t="s">
        <v>726</v>
      </c>
      <c r="C170" t="s">
        <v>727</v>
      </c>
      <c r="D170" t="s">
        <v>393</v>
      </c>
      <c r="E170" t="s">
        <v>378</v>
      </c>
    </row>
    <row r="171" spans="1:5">
      <c r="A171" s="369">
        <v>1200429</v>
      </c>
      <c r="B171" t="s">
        <v>728</v>
      </c>
      <c r="C171" t="s">
        <v>729</v>
      </c>
      <c r="D171" t="s">
        <v>393</v>
      </c>
      <c r="E171" t="s">
        <v>378</v>
      </c>
    </row>
    <row r="172" spans="1:5">
      <c r="A172" s="369">
        <v>1200928</v>
      </c>
      <c r="B172" t="s">
        <v>730</v>
      </c>
      <c r="C172" t="s">
        <v>731</v>
      </c>
      <c r="D172" t="s">
        <v>393</v>
      </c>
      <c r="E172" t="s">
        <v>378</v>
      </c>
    </row>
    <row r="173" spans="1:5">
      <c r="A173" s="369">
        <v>1201094</v>
      </c>
      <c r="B173" t="s">
        <v>732</v>
      </c>
      <c r="C173" t="s">
        <v>733</v>
      </c>
      <c r="D173" t="s">
        <v>393</v>
      </c>
      <c r="E173" t="s">
        <v>378</v>
      </c>
    </row>
    <row r="174" spans="1:5">
      <c r="A174" s="369">
        <v>1201098</v>
      </c>
      <c r="B174" t="s">
        <v>734</v>
      </c>
      <c r="C174" t="s">
        <v>735</v>
      </c>
      <c r="D174" t="s">
        <v>393</v>
      </c>
      <c r="E174" t="s">
        <v>378</v>
      </c>
    </row>
    <row r="175" spans="1:5">
      <c r="A175" s="369">
        <v>1201144</v>
      </c>
      <c r="B175" t="s">
        <v>736</v>
      </c>
      <c r="C175" t="s">
        <v>737</v>
      </c>
      <c r="D175" t="s">
        <v>393</v>
      </c>
      <c r="E175" t="s">
        <v>378</v>
      </c>
    </row>
    <row r="176" spans="1:5">
      <c r="A176" s="369">
        <v>1201221</v>
      </c>
      <c r="B176" t="s">
        <v>738</v>
      </c>
      <c r="C176" t="s">
        <v>739</v>
      </c>
      <c r="D176" t="s">
        <v>393</v>
      </c>
      <c r="E176" t="s">
        <v>378</v>
      </c>
    </row>
    <row r="177" spans="1:5">
      <c r="A177" s="369">
        <v>1205444</v>
      </c>
      <c r="B177" t="s">
        <v>740</v>
      </c>
      <c r="C177" t="s">
        <v>741</v>
      </c>
      <c r="D177" t="s">
        <v>393</v>
      </c>
      <c r="E177" t="s">
        <v>378</v>
      </c>
    </row>
    <row r="178" spans="1:5">
      <c r="A178" s="369">
        <v>1212368</v>
      </c>
      <c r="B178" t="s">
        <v>742</v>
      </c>
      <c r="C178" t="s">
        <v>743</v>
      </c>
      <c r="D178" t="s">
        <v>393</v>
      </c>
      <c r="E178" t="s">
        <v>378</v>
      </c>
    </row>
    <row r="179" spans="1:5">
      <c r="A179" s="369">
        <v>1212918</v>
      </c>
      <c r="B179" t="s">
        <v>744</v>
      </c>
      <c r="C179" t="s">
        <v>745</v>
      </c>
      <c r="D179" t="s">
        <v>393</v>
      </c>
      <c r="E179" t="s">
        <v>378</v>
      </c>
    </row>
    <row r="180" spans="1:5">
      <c r="A180" s="369">
        <v>1213327</v>
      </c>
      <c r="B180" t="s">
        <v>746</v>
      </c>
      <c r="C180" t="s">
        <v>747</v>
      </c>
      <c r="D180" t="s">
        <v>393</v>
      </c>
      <c r="E180" t="s">
        <v>378</v>
      </c>
    </row>
    <row r="181" spans="1:5">
      <c r="A181" s="369">
        <v>1215174</v>
      </c>
      <c r="B181" t="s">
        <v>748</v>
      </c>
      <c r="C181" t="s">
        <v>749</v>
      </c>
      <c r="D181" t="s">
        <v>393</v>
      </c>
      <c r="E181" t="s">
        <v>378</v>
      </c>
    </row>
    <row r="182" spans="1:5">
      <c r="A182" s="369">
        <v>12165</v>
      </c>
      <c r="B182" t="s">
        <v>750</v>
      </c>
      <c r="C182" t="s">
        <v>751</v>
      </c>
      <c r="D182" t="s">
        <v>393</v>
      </c>
      <c r="E182" t="s">
        <v>378</v>
      </c>
    </row>
    <row r="183" spans="1:5">
      <c r="A183" s="369">
        <v>1218080</v>
      </c>
      <c r="B183" t="s">
        <v>752</v>
      </c>
      <c r="C183" t="s">
        <v>753</v>
      </c>
      <c r="D183" t="s">
        <v>393</v>
      </c>
      <c r="E183" t="s">
        <v>378</v>
      </c>
    </row>
    <row r="184" spans="1:5">
      <c r="A184" s="369">
        <v>12190</v>
      </c>
      <c r="B184" t="s">
        <v>754</v>
      </c>
      <c r="C184" t="s">
        <v>755</v>
      </c>
      <c r="D184" t="s">
        <v>393</v>
      </c>
      <c r="E184" t="s">
        <v>378</v>
      </c>
    </row>
    <row r="185" spans="1:5">
      <c r="A185" s="369">
        <v>121941</v>
      </c>
      <c r="B185" t="s">
        <v>756</v>
      </c>
      <c r="C185" t="s">
        <v>757</v>
      </c>
      <c r="D185" t="s">
        <v>393</v>
      </c>
      <c r="E185" t="s">
        <v>378</v>
      </c>
    </row>
    <row r="186" spans="1:5">
      <c r="A186" s="369">
        <v>1223851</v>
      </c>
      <c r="B186" t="s">
        <v>758</v>
      </c>
      <c r="C186" t="s">
        <v>759</v>
      </c>
      <c r="D186" t="s">
        <v>393</v>
      </c>
      <c r="E186" t="s">
        <v>378</v>
      </c>
    </row>
    <row r="187" spans="1:5">
      <c r="A187" s="369">
        <v>1223866</v>
      </c>
      <c r="B187" t="s">
        <v>760</v>
      </c>
      <c r="C187" t="s">
        <v>761</v>
      </c>
      <c r="D187" t="s">
        <v>393</v>
      </c>
      <c r="E187" t="s">
        <v>378</v>
      </c>
    </row>
    <row r="188" spans="1:5">
      <c r="A188" s="369">
        <v>1224000</v>
      </c>
      <c r="B188" t="s">
        <v>762</v>
      </c>
      <c r="C188" t="s">
        <v>763</v>
      </c>
      <c r="D188" t="s">
        <v>393</v>
      </c>
      <c r="E188" t="s">
        <v>378</v>
      </c>
    </row>
    <row r="189" spans="1:5">
      <c r="A189" s="369">
        <v>1224309</v>
      </c>
      <c r="B189" t="s">
        <v>764</v>
      </c>
      <c r="C189" t="s">
        <v>765</v>
      </c>
      <c r="D189" t="s">
        <v>393</v>
      </c>
      <c r="E189" t="s">
        <v>378</v>
      </c>
    </row>
    <row r="190" spans="1:5">
      <c r="A190" s="369">
        <v>1224978</v>
      </c>
      <c r="B190" t="s">
        <v>766</v>
      </c>
      <c r="C190" t="s">
        <v>767</v>
      </c>
      <c r="D190" t="s">
        <v>393</v>
      </c>
      <c r="E190" t="s">
        <v>378</v>
      </c>
    </row>
    <row r="191" spans="1:5">
      <c r="A191" s="369">
        <v>1225216</v>
      </c>
      <c r="B191" t="s">
        <v>768</v>
      </c>
      <c r="C191" t="s">
        <v>769</v>
      </c>
      <c r="D191" t="s">
        <v>393</v>
      </c>
      <c r="E191" t="s">
        <v>378</v>
      </c>
    </row>
    <row r="192" spans="1:5">
      <c r="A192" s="369">
        <v>1225249</v>
      </c>
      <c r="B192" t="s">
        <v>770</v>
      </c>
      <c r="C192" t="s">
        <v>771</v>
      </c>
      <c r="D192" t="s">
        <v>393</v>
      </c>
      <c r="E192" t="s">
        <v>378</v>
      </c>
    </row>
    <row r="193" spans="1:5">
      <c r="A193" s="369">
        <v>1225538</v>
      </c>
      <c r="B193" t="s">
        <v>772</v>
      </c>
      <c r="C193" t="s">
        <v>773</v>
      </c>
      <c r="D193" t="s">
        <v>393</v>
      </c>
      <c r="E193" t="s">
        <v>378</v>
      </c>
    </row>
    <row r="194" spans="1:5">
      <c r="A194" s="369">
        <v>1225539</v>
      </c>
      <c r="B194" t="s">
        <v>774</v>
      </c>
      <c r="C194" t="s">
        <v>775</v>
      </c>
      <c r="D194" t="s">
        <v>393</v>
      </c>
      <c r="E194" t="s">
        <v>378</v>
      </c>
    </row>
    <row r="195" spans="1:5">
      <c r="A195" s="369">
        <v>1225903</v>
      </c>
      <c r="B195" t="s">
        <v>776</v>
      </c>
      <c r="C195" t="s">
        <v>777</v>
      </c>
      <c r="D195" t="s">
        <v>393</v>
      </c>
      <c r="E195" t="s">
        <v>378</v>
      </c>
    </row>
    <row r="196" spans="1:5">
      <c r="A196" s="369">
        <v>1226233</v>
      </c>
      <c r="B196" t="s">
        <v>778</v>
      </c>
      <c r="C196" t="s">
        <v>779</v>
      </c>
      <c r="D196" t="s">
        <v>393</v>
      </c>
      <c r="E196" t="s">
        <v>378</v>
      </c>
    </row>
    <row r="197" spans="1:5">
      <c r="A197" s="369">
        <v>1226389</v>
      </c>
      <c r="B197" t="s">
        <v>780</v>
      </c>
      <c r="C197" t="s">
        <v>781</v>
      </c>
      <c r="D197" t="s">
        <v>393</v>
      </c>
      <c r="E197" t="s">
        <v>378</v>
      </c>
    </row>
    <row r="198" spans="1:5">
      <c r="A198" s="369">
        <v>1226499</v>
      </c>
      <c r="B198" t="s">
        <v>782</v>
      </c>
      <c r="C198" t="s">
        <v>783</v>
      </c>
      <c r="D198" t="s">
        <v>393</v>
      </c>
      <c r="E198" t="s">
        <v>378</v>
      </c>
    </row>
    <row r="199" spans="1:5">
      <c r="A199" s="369">
        <v>1227378</v>
      </c>
      <c r="B199" t="s">
        <v>784</v>
      </c>
      <c r="C199" t="s">
        <v>785</v>
      </c>
      <c r="D199" t="s">
        <v>393</v>
      </c>
      <c r="E199" t="s">
        <v>378</v>
      </c>
    </row>
    <row r="200" spans="1:5">
      <c r="A200" s="369">
        <v>1227443</v>
      </c>
      <c r="B200" t="s">
        <v>786</v>
      </c>
      <c r="C200" t="s">
        <v>787</v>
      </c>
      <c r="D200" t="s">
        <v>393</v>
      </c>
      <c r="E200" t="s">
        <v>378</v>
      </c>
    </row>
    <row r="201" spans="1:5">
      <c r="A201" s="369">
        <v>1227610</v>
      </c>
      <c r="B201" t="s">
        <v>788</v>
      </c>
      <c r="C201" t="s">
        <v>789</v>
      </c>
      <c r="D201" t="s">
        <v>393</v>
      </c>
      <c r="E201" t="s">
        <v>378</v>
      </c>
    </row>
    <row r="202" spans="1:5">
      <c r="A202" s="369">
        <v>1228111</v>
      </c>
      <c r="B202" t="s">
        <v>790</v>
      </c>
      <c r="C202" t="s">
        <v>791</v>
      </c>
      <c r="D202" t="s">
        <v>393</v>
      </c>
      <c r="E202" t="s">
        <v>378</v>
      </c>
    </row>
    <row r="203" spans="1:5">
      <c r="A203" s="369">
        <v>1228505</v>
      </c>
      <c r="B203" t="s">
        <v>792</v>
      </c>
      <c r="C203" t="s">
        <v>793</v>
      </c>
      <c r="D203" t="s">
        <v>393</v>
      </c>
      <c r="E203" t="s">
        <v>378</v>
      </c>
    </row>
    <row r="204" spans="1:5">
      <c r="A204" s="369">
        <v>1228834</v>
      </c>
      <c r="B204" t="s">
        <v>794</v>
      </c>
      <c r="C204" t="s">
        <v>795</v>
      </c>
      <c r="D204" t="s">
        <v>393</v>
      </c>
      <c r="E204" t="s">
        <v>378</v>
      </c>
    </row>
    <row r="205" spans="1:5">
      <c r="A205" s="369">
        <v>1229422</v>
      </c>
      <c r="B205" t="s">
        <v>796</v>
      </c>
      <c r="C205" t="s">
        <v>797</v>
      </c>
      <c r="D205" t="s">
        <v>393</v>
      </c>
      <c r="E205" t="s">
        <v>378</v>
      </c>
    </row>
    <row r="206" spans="1:5">
      <c r="A206" s="369">
        <v>1229625</v>
      </c>
      <c r="B206" t="s">
        <v>798</v>
      </c>
      <c r="C206" t="s">
        <v>799</v>
      </c>
      <c r="D206" t="s">
        <v>393</v>
      </c>
      <c r="E206" t="s">
        <v>378</v>
      </c>
    </row>
    <row r="207" spans="1:5">
      <c r="A207" s="369">
        <v>1229867</v>
      </c>
      <c r="B207" t="s">
        <v>800</v>
      </c>
      <c r="C207" t="s">
        <v>801</v>
      </c>
      <c r="D207" t="s">
        <v>393</v>
      </c>
      <c r="E207" t="s">
        <v>378</v>
      </c>
    </row>
    <row r="208" spans="1:5">
      <c r="A208" s="369">
        <v>1230570</v>
      </c>
      <c r="B208" t="s">
        <v>802</v>
      </c>
      <c r="C208" t="s">
        <v>803</v>
      </c>
      <c r="D208" t="s">
        <v>393</v>
      </c>
      <c r="E208" t="s">
        <v>378</v>
      </c>
    </row>
    <row r="209" spans="1:5">
      <c r="A209" s="369">
        <v>1230826</v>
      </c>
      <c r="B209" t="s">
        <v>804</v>
      </c>
      <c r="C209" t="s">
        <v>805</v>
      </c>
      <c r="D209" t="s">
        <v>393</v>
      </c>
      <c r="E209" t="s">
        <v>378</v>
      </c>
    </row>
    <row r="210" spans="1:5">
      <c r="A210" s="369">
        <v>1231417</v>
      </c>
      <c r="B210" t="s">
        <v>806</v>
      </c>
      <c r="C210" t="s">
        <v>807</v>
      </c>
      <c r="D210" t="s">
        <v>393</v>
      </c>
      <c r="E210" t="s">
        <v>378</v>
      </c>
    </row>
    <row r="211" spans="1:5">
      <c r="A211" s="369">
        <v>1232760</v>
      </c>
      <c r="B211" t="s">
        <v>808</v>
      </c>
      <c r="C211" t="s">
        <v>809</v>
      </c>
      <c r="D211" t="s">
        <v>393</v>
      </c>
      <c r="E211" t="s">
        <v>378</v>
      </c>
    </row>
    <row r="212" spans="1:5">
      <c r="A212" s="369">
        <v>1232944</v>
      </c>
      <c r="B212" t="s">
        <v>810</v>
      </c>
      <c r="C212" t="s">
        <v>811</v>
      </c>
      <c r="D212" t="s">
        <v>393</v>
      </c>
      <c r="E212" t="s">
        <v>378</v>
      </c>
    </row>
    <row r="213" spans="1:5">
      <c r="A213" s="369">
        <v>1232967</v>
      </c>
      <c r="B213" t="s">
        <v>812</v>
      </c>
      <c r="C213" t="s">
        <v>813</v>
      </c>
      <c r="D213" t="s">
        <v>393</v>
      </c>
      <c r="E213" t="s">
        <v>378</v>
      </c>
    </row>
    <row r="214" spans="1:5">
      <c r="A214" s="369">
        <v>1233127</v>
      </c>
      <c r="B214" t="s">
        <v>814</v>
      </c>
      <c r="C214" t="s">
        <v>815</v>
      </c>
      <c r="D214" t="s">
        <v>393</v>
      </c>
      <c r="E214" t="s">
        <v>378</v>
      </c>
    </row>
    <row r="215" spans="1:5">
      <c r="A215" s="369">
        <v>1233277</v>
      </c>
      <c r="B215" t="s">
        <v>816</v>
      </c>
      <c r="C215" t="s">
        <v>817</v>
      </c>
      <c r="D215" t="s">
        <v>393</v>
      </c>
      <c r="E215" t="s">
        <v>378</v>
      </c>
    </row>
    <row r="216" spans="1:5">
      <c r="A216" s="369">
        <v>1233587</v>
      </c>
      <c r="B216" t="s">
        <v>818</v>
      </c>
      <c r="C216" t="s">
        <v>819</v>
      </c>
      <c r="D216" t="s">
        <v>393</v>
      </c>
      <c r="E216" t="s">
        <v>378</v>
      </c>
    </row>
    <row r="217" spans="1:5">
      <c r="A217" s="369">
        <v>1234100</v>
      </c>
      <c r="B217" t="s">
        <v>820</v>
      </c>
      <c r="C217" t="s">
        <v>821</v>
      </c>
      <c r="D217" t="s">
        <v>393</v>
      </c>
      <c r="E217" t="s">
        <v>378</v>
      </c>
    </row>
    <row r="218" spans="1:5">
      <c r="A218" s="369">
        <v>1234626</v>
      </c>
      <c r="B218" t="s">
        <v>822</v>
      </c>
      <c r="C218" t="s">
        <v>823</v>
      </c>
      <c r="D218" t="s">
        <v>393</v>
      </c>
      <c r="E218" t="s">
        <v>378</v>
      </c>
    </row>
    <row r="219" spans="1:5">
      <c r="A219" s="369">
        <v>1236742</v>
      </c>
      <c r="B219" t="s">
        <v>824</v>
      </c>
      <c r="C219" t="s">
        <v>825</v>
      </c>
      <c r="D219" t="s">
        <v>393</v>
      </c>
      <c r="E219" t="s">
        <v>378</v>
      </c>
    </row>
    <row r="220" spans="1:5">
      <c r="A220" s="369">
        <v>1236831</v>
      </c>
      <c r="B220" t="s">
        <v>826</v>
      </c>
      <c r="C220" t="s">
        <v>827</v>
      </c>
      <c r="D220" t="s">
        <v>393</v>
      </c>
      <c r="E220" t="s">
        <v>378</v>
      </c>
    </row>
    <row r="221" spans="1:5">
      <c r="A221" s="369">
        <v>1237241</v>
      </c>
      <c r="B221" t="s">
        <v>828</v>
      </c>
      <c r="C221" t="s">
        <v>829</v>
      </c>
      <c r="D221" t="s">
        <v>393</v>
      </c>
      <c r="E221" t="s">
        <v>378</v>
      </c>
    </row>
    <row r="222" spans="1:5">
      <c r="A222" s="369">
        <v>1237457</v>
      </c>
      <c r="B222" t="s">
        <v>830</v>
      </c>
      <c r="C222" t="s">
        <v>831</v>
      </c>
      <c r="D222" t="s">
        <v>393</v>
      </c>
      <c r="E222" t="s">
        <v>378</v>
      </c>
    </row>
    <row r="223" spans="1:5">
      <c r="A223" s="369">
        <v>1237614</v>
      </c>
      <c r="B223" t="s">
        <v>832</v>
      </c>
      <c r="C223" t="s">
        <v>833</v>
      </c>
      <c r="D223" t="s">
        <v>393</v>
      </c>
      <c r="E223" t="s">
        <v>378</v>
      </c>
    </row>
    <row r="224" spans="1:5">
      <c r="A224" s="369">
        <v>1238040</v>
      </c>
      <c r="B224" t="s">
        <v>834</v>
      </c>
      <c r="C224" t="s">
        <v>835</v>
      </c>
      <c r="D224" t="s">
        <v>393</v>
      </c>
      <c r="E224" t="s">
        <v>378</v>
      </c>
    </row>
    <row r="225" spans="1:5">
      <c r="A225" s="369">
        <v>1238272</v>
      </c>
      <c r="B225" t="s">
        <v>836</v>
      </c>
      <c r="C225" t="s">
        <v>837</v>
      </c>
      <c r="D225" t="s">
        <v>393</v>
      </c>
      <c r="E225" t="s">
        <v>378</v>
      </c>
    </row>
    <row r="226" spans="1:5">
      <c r="A226" s="369">
        <v>1238274</v>
      </c>
      <c r="B226" t="s">
        <v>838</v>
      </c>
      <c r="C226" t="s">
        <v>839</v>
      </c>
      <c r="D226" t="s">
        <v>393</v>
      </c>
      <c r="E226" t="s">
        <v>378</v>
      </c>
    </row>
    <row r="227" spans="1:5">
      <c r="A227" s="369">
        <v>1239124</v>
      </c>
      <c r="B227" t="s">
        <v>840</v>
      </c>
      <c r="C227" t="s">
        <v>841</v>
      </c>
      <c r="D227" t="s">
        <v>393</v>
      </c>
      <c r="E227" t="s">
        <v>378</v>
      </c>
    </row>
    <row r="228" spans="1:5">
      <c r="A228" s="369">
        <v>1239477</v>
      </c>
      <c r="B228" t="s">
        <v>842</v>
      </c>
      <c r="C228" t="s">
        <v>843</v>
      </c>
      <c r="D228" t="s">
        <v>393</v>
      </c>
      <c r="E228" t="s">
        <v>378</v>
      </c>
    </row>
    <row r="229" spans="1:5">
      <c r="A229" s="369">
        <v>12395</v>
      </c>
      <c r="B229" t="s">
        <v>844</v>
      </c>
      <c r="C229" t="s">
        <v>845</v>
      </c>
      <c r="D229" t="s">
        <v>393</v>
      </c>
      <c r="E229" t="s">
        <v>378</v>
      </c>
    </row>
    <row r="230" spans="1:5">
      <c r="A230" s="369">
        <v>1239667</v>
      </c>
      <c r="B230" t="s">
        <v>846</v>
      </c>
      <c r="C230" t="s">
        <v>847</v>
      </c>
      <c r="D230" t="s">
        <v>393</v>
      </c>
      <c r="E230" t="s">
        <v>378</v>
      </c>
    </row>
    <row r="231" spans="1:5">
      <c r="A231" s="369">
        <v>1239940</v>
      </c>
      <c r="B231" t="s">
        <v>848</v>
      </c>
      <c r="C231" t="s">
        <v>849</v>
      </c>
      <c r="D231" t="s">
        <v>393</v>
      </c>
      <c r="E231" t="s">
        <v>378</v>
      </c>
    </row>
    <row r="232" spans="1:5">
      <c r="A232" s="369">
        <v>1240539</v>
      </c>
      <c r="B232" t="s">
        <v>850</v>
      </c>
      <c r="C232" t="s">
        <v>851</v>
      </c>
      <c r="D232" t="s">
        <v>393</v>
      </c>
      <c r="E232" t="s">
        <v>378</v>
      </c>
    </row>
    <row r="233" spans="1:5">
      <c r="A233" s="369">
        <v>1240588</v>
      </c>
      <c r="B233" t="s">
        <v>852</v>
      </c>
      <c r="C233" t="s">
        <v>853</v>
      </c>
      <c r="D233" t="s">
        <v>393</v>
      </c>
      <c r="E233" t="s">
        <v>378</v>
      </c>
    </row>
    <row r="234" spans="1:5">
      <c r="A234" s="369">
        <v>1240755</v>
      </c>
      <c r="B234" t="s">
        <v>854</v>
      </c>
      <c r="C234" t="s">
        <v>855</v>
      </c>
      <c r="D234" t="s">
        <v>393</v>
      </c>
      <c r="E234" t="s">
        <v>378</v>
      </c>
    </row>
    <row r="235" spans="1:5">
      <c r="A235" s="369">
        <v>12410</v>
      </c>
      <c r="B235" t="s">
        <v>856</v>
      </c>
      <c r="C235" t="s">
        <v>857</v>
      </c>
      <c r="D235" t="s">
        <v>393</v>
      </c>
      <c r="E235" t="s">
        <v>378</v>
      </c>
    </row>
    <row r="236" spans="1:5">
      <c r="A236" s="369">
        <v>1241437</v>
      </c>
      <c r="B236" t="s">
        <v>858</v>
      </c>
      <c r="C236" t="s">
        <v>859</v>
      </c>
      <c r="D236" t="s">
        <v>393</v>
      </c>
      <c r="E236" t="s">
        <v>378</v>
      </c>
    </row>
    <row r="237" spans="1:5">
      <c r="A237" s="369">
        <v>1241693</v>
      </c>
      <c r="B237" t="s">
        <v>860</v>
      </c>
      <c r="C237" t="s">
        <v>861</v>
      </c>
      <c r="D237" t="s">
        <v>393</v>
      </c>
      <c r="E237" t="s">
        <v>378</v>
      </c>
    </row>
    <row r="238" spans="1:5">
      <c r="A238" s="369">
        <v>1241914</v>
      </c>
      <c r="B238" t="s">
        <v>862</v>
      </c>
      <c r="C238" t="s">
        <v>863</v>
      </c>
      <c r="D238" t="s">
        <v>393</v>
      </c>
      <c r="E238" t="s">
        <v>378</v>
      </c>
    </row>
    <row r="239" spans="1:5">
      <c r="A239" s="369">
        <v>1242032</v>
      </c>
      <c r="B239" t="s">
        <v>864</v>
      </c>
      <c r="C239" t="s">
        <v>865</v>
      </c>
      <c r="D239" t="s">
        <v>393</v>
      </c>
      <c r="E239" t="s">
        <v>378</v>
      </c>
    </row>
    <row r="240" spans="1:5">
      <c r="A240" s="369">
        <v>1243866</v>
      </c>
      <c r="B240" t="s">
        <v>866</v>
      </c>
      <c r="C240" t="s">
        <v>867</v>
      </c>
      <c r="D240" t="s">
        <v>393</v>
      </c>
      <c r="E240" t="s">
        <v>378</v>
      </c>
    </row>
    <row r="241" spans="1:5">
      <c r="A241" s="369">
        <v>1243942</v>
      </c>
      <c r="B241" t="s">
        <v>868</v>
      </c>
      <c r="C241" t="s">
        <v>869</v>
      </c>
      <c r="D241" t="s">
        <v>393</v>
      </c>
      <c r="E241" t="s">
        <v>378</v>
      </c>
    </row>
    <row r="242" spans="1:5">
      <c r="A242" s="369">
        <v>1243972</v>
      </c>
      <c r="B242" t="s">
        <v>870</v>
      </c>
      <c r="C242" t="s">
        <v>871</v>
      </c>
      <c r="D242" t="s">
        <v>393</v>
      </c>
      <c r="E242" t="s">
        <v>378</v>
      </c>
    </row>
    <row r="243" spans="1:5">
      <c r="A243" s="369">
        <v>1244309</v>
      </c>
      <c r="B243" t="s">
        <v>872</v>
      </c>
      <c r="C243" t="s">
        <v>873</v>
      </c>
      <c r="D243" t="s">
        <v>393</v>
      </c>
      <c r="E243" t="s">
        <v>378</v>
      </c>
    </row>
    <row r="244" spans="1:5">
      <c r="A244" s="369">
        <v>1244554</v>
      </c>
      <c r="B244" t="s">
        <v>874</v>
      </c>
      <c r="C244" t="s">
        <v>875</v>
      </c>
      <c r="D244" t="s">
        <v>393</v>
      </c>
      <c r="E244" t="s">
        <v>378</v>
      </c>
    </row>
    <row r="245" spans="1:5">
      <c r="A245" s="369">
        <v>1244575</v>
      </c>
      <c r="B245" t="s">
        <v>876</v>
      </c>
      <c r="C245" t="s">
        <v>877</v>
      </c>
      <c r="D245" t="s">
        <v>393</v>
      </c>
      <c r="E245" t="s">
        <v>378</v>
      </c>
    </row>
    <row r="246" spans="1:5">
      <c r="A246" s="369">
        <v>1244768</v>
      </c>
      <c r="B246" t="s">
        <v>878</v>
      </c>
      <c r="C246" t="s">
        <v>879</v>
      </c>
      <c r="D246" t="s">
        <v>393</v>
      </c>
      <c r="E246" t="s">
        <v>378</v>
      </c>
    </row>
    <row r="247" spans="1:5">
      <c r="A247" s="369">
        <v>1245122</v>
      </c>
      <c r="B247" t="s">
        <v>880</v>
      </c>
      <c r="C247" t="s">
        <v>881</v>
      </c>
      <c r="D247" t="s">
        <v>393</v>
      </c>
      <c r="E247" t="s">
        <v>378</v>
      </c>
    </row>
    <row r="248" spans="1:5">
      <c r="A248" s="369">
        <v>1245470</v>
      </c>
      <c r="B248" t="s">
        <v>882</v>
      </c>
      <c r="C248" t="s">
        <v>883</v>
      </c>
      <c r="D248" t="s">
        <v>393</v>
      </c>
      <c r="E248" t="s">
        <v>378</v>
      </c>
    </row>
    <row r="249" spans="1:5">
      <c r="A249" s="369">
        <v>1246646</v>
      </c>
      <c r="B249" t="s">
        <v>884</v>
      </c>
      <c r="C249" t="s">
        <v>885</v>
      </c>
      <c r="D249" t="s">
        <v>393</v>
      </c>
      <c r="E249" t="s">
        <v>378</v>
      </c>
    </row>
    <row r="250" spans="1:5">
      <c r="A250" s="369">
        <v>1247071</v>
      </c>
      <c r="B250" t="s">
        <v>886</v>
      </c>
      <c r="C250" t="s">
        <v>887</v>
      </c>
      <c r="D250" t="s">
        <v>393</v>
      </c>
      <c r="E250" t="s">
        <v>378</v>
      </c>
    </row>
    <row r="251" spans="1:5">
      <c r="A251" s="369">
        <v>1247397</v>
      </c>
      <c r="B251" t="s">
        <v>888</v>
      </c>
      <c r="C251" t="s">
        <v>889</v>
      </c>
      <c r="D251" t="s">
        <v>393</v>
      </c>
      <c r="E251" t="s">
        <v>378</v>
      </c>
    </row>
    <row r="252" spans="1:5">
      <c r="A252" s="369">
        <v>1247495</v>
      </c>
      <c r="B252" t="s">
        <v>890</v>
      </c>
      <c r="C252" t="s">
        <v>891</v>
      </c>
      <c r="D252" t="s">
        <v>393</v>
      </c>
      <c r="E252" t="s">
        <v>378</v>
      </c>
    </row>
    <row r="253" spans="1:5">
      <c r="A253" s="369">
        <v>1247574</v>
      </c>
      <c r="B253" t="s">
        <v>892</v>
      </c>
      <c r="C253" t="s">
        <v>893</v>
      </c>
      <c r="D253" t="s">
        <v>393</v>
      </c>
      <c r="E253" t="s">
        <v>378</v>
      </c>
    </row>
    <row r="254" spans="1:5">
      <c r="A254" s="369">
        <v>1247825</v>
      </c>
      <c r="B254" t="s">
        <v>894</v>
      </c>
      <c r="C254" t="s">
        <v>895</v>
      </c>
      <c r="D254" t="s">
        <v>393</v>
      </c>
      <c r="E254" t="s">
        <v>378</v>
      </c>
    </row>
    <row r="255" spans="1:5">
      <c r="A255" s="369">
        <v>1248015</v>
      </c>
      <c r="B255" t="s">
        <v>896</v>
      </c>
      <c r="C255" t="s">
        <v>897</v>
      </c>
      <c r="D255" t="s">
        <v>393</v>
      </c>
      <c r="E255" t="s">
        <v>378</v>
      </c>
    </row>
    <row r="256" spans="1:5">
      <c r="A256" s="369">
        <v>1248081</v>
      </c>
      <c r="B256" t="s">
        <v>898</v>
      </c>
      <c r="C256" t="s">
        <v>899</v>
      </c>
      <c r="D256" t="s">
        <v>393</v>
      </c>
      <c r="E256" t="s">
        <v>378</v>
      </c>
    </row>
    <row r="257" spans="1:5">
      <c r="A257" s="369">
        <v>1248519</v>
      </c>
      <c r="B257" t="s">
        <v>900</v>
      </c>
      <c r="C257" t="s">
        <v>901</v>
      </c>
      <c r="D257" t="s">
        <v>393</v>
      </c>
      <c r="E257" t="s">
        <v>378</v>
      </c>
    </row>
    <row r="258" spans="1:5">
      <c r="A258" s="369">
        <v>124868822</v>
      </c>
      <c r="B258" t="s">
        <v>902</v>
      </c>
      <c r="C258" t="s">
        <v>903</v>
      </c>
      <c r="D258" t="s">
        <v>393</v>
      </c>
      <c r="E258" t="s">
        <v>378</v>
      </c>
    </row>
    <row r="259" spans="1:5">
      <c r="A259" s="369">
        <v>1249504</v>
      </c>
      <c r="B259" t="s">
        <v>904</v>
      </c>
      <c r="C259" t="s">
        <v>905</v>
      </c>
      <c r="D259" t="s">
        <v>393</v>
      </c>
      <c r="E259" t="s">
        <v>378</v>
      </c>
    </row>
    <row r="260" spans="1:5">
      <c r="A260" s="369">
        <v>1249851</v>
      </c>
      <c r="B260" t="s">
        <v>906</v>
      </c>
      <c r="C260" t="s">
        <v>907</v>
      </c>
      <c r="D260" t="s">
        <v>393</v>
      </c>
      <c r="E260" t="s">
        <v>378</v>
      </c>
    </row>
    <row r="261" spans="1:5">
      <c r="A261" s="369">
        <v>1250357</v>
      </c>
      <c r="B261" t="s">
        <v>908</v>
      </c>
      <c r="C261" t="s">
        <v>909</v>
      </c>
      <c r="D261" t="s">
        <v>393</v>
      </c>
      <c r="E261" t="s">
        <v>378</v>
      </c>
    </row>
    <row r="262" spans="1:5">
      <c r="A262" s="369">
        <v>1250414</v>
      </c>
      <c r="B262" t="s">
        <v>910</v>
      </c>
      <c r="C262" t="s">
        <v>911</v>
      </c>
      <c r="D262" t="s">
        <v>393</v>
      </c>
      <c r="E262" t="s">
        <v>378</v>
      </c>
    </row>
    <row r="263" spans="1:5">
      <c r="A263" s="369">
        <v>1250430</v>
      </c>
      <c r="B263" t="s">
        <v>912</v>
      </c>
      <c r="C263" t="s">
        <v>913</v>
      </c>
      <c r="D263" t="s">
        <v>393</v>
      </c>
      <c r="E263" t="s">
        <v>378</v>
      </c>
    </row>
    <row r="264" spans="1:5">
      <c r="A264" s="369">
        <v>1250518</v>
      </c>
      <c r="B264" t="s">
        <v>914</v>
      </c>
      <c r="C264" t="s">
        <v>915</v>
      </c>
      <c r="D264" t="s">
        <v>393</v>
      </c>
      <c r="E264" t="s">
        <v>378</v>
      </c>
    </row>
    <row r="265" spans="1:5">
      <c r="A265" s="369">
        <v>1250825</v>
      </c>
      <c r="B265" t="s">
        <v>916</v>
      </c>
      <c r="C265" t="s">
        <v>917</v>
      </c>
      <c r="D265" t="s">
        <v>393</v>
      </c>
      <c r="E265" t="s">
        <v>378</v>
      </c>
    </row>
    <row r="266" spans="1:5">
      <c r="A266" s="369">
        <v>1250835</v>
      </c>
      <c r="B266" t="s">
        <v>918</v>
      </c>
      <c r="C266" t="s">
        <v>919</v>
      </c>
      <c r="D266" t="s">
        <v>393</v>
      </c>
      <c r="E266" t="s">
        <v>378</v>
      </c>
    </row>
    <row r="267" spans="1:5">
      <c r="A267" s="369">
        <v>1250896</v>
      </c>
      <c r="B267" t="s">
        <v>920</v>
      </c>
      <c r="C267" t="s">
        <v>921</v>
      </c>
      <c r="D267" t="s">
        <v>393</v>
      </c>
      <c r="E267" t="s">
        <v>378</v>
      </c>
    </row>
    <row r="268" spans="1:5">
      <c r="A268" s="369">
        <v>1250959</v>
      </c>
      <c r="B268" t="s">
        <v>922</v>
      </c>
      <c r="C268" t="s">
        <v>923</v>
      </c>
      <c r="D268" t="s">
        <v>393</v>
      </c>
      <c r="E268" t="s">
        <v>378</v>
      </c>
    </row>
    <row r="269" spans="1:5">
      <c r="A269" s="369">
        <v>1250963</v>
      </c>
      <c r="B269" t="s">
        <v>924</v>
      </c>
      <c r="C269" t="s">
        <v>925</v>
      </c>
      <c r="D269" t="s">
        <v>393</v>
      </c>
      <c r="E269" t="s">
        <v>378</v>
      </c>
    </row>
    <row r="270" spans="1:5">
      <c r="A270" s="369">
        <v>1250966</v>
      </c>
      <c r="B270" t="s">
        <v>926</v>
      </c>
      <c r="C270" t="s">
        <v>927</v>
      </c>
      <c r="D270" t="s">
        <v>393</v>
      </c>
      <c r="E270" t="s">
        <v>378</v>
      </c>
    </row>
    <row r="271" spans="1:5">
      <c r="A271" s="369">
        <v>1250991</v>
      </c>
      <c r="B271" t="s">
        <v>928</v>
      </c>
      <c r="C271" t="s">
        <v>929</v>
      </c>
      <c r="D271" t="s">
        <v>393</v>
      </c>
      <c r="E271" t="s">
        <v>378</v>
      </c>
    </row>
    <row r="272" spans="1:5">
      <c r="A272" s="369">
        <v>1251179</v>
      </c>
      <c r="B272" t="s">
        <v>930</v>
      </c>
      <c r="C272" t="s">
        <v>931</v>
      </c>
      <c r="D272" t="s">
        <v>393</v>
      </c>
      <c r="E272" t="s">
        <v>378</v>
      </c>
    </row>
    <row r="273" spans="1:5">
      <c r="A273" s="369">
        <v>1251497</v>
      </c>
      <c r="B273" t="s">
        <v>932</v>
      </c>
      <c r="C273" t="s">
        <v>933</v>
      </c>
      <c r="D273" t="s">
        <v>393</v>
      </c>
      <c r="E273" t="s">
        <v>378</v>
      </c>
    </row>
    <row r="274" spans="1:5">
      <c r="A274" s="369">
        <v>1251662</v>
      </c>
      <c r="B274" t="s">
        <v>934</v>
      </c>
      <c r="C274" t="s">
        <v>935</v>
      </c>
      <c r="D274" t="s">
        <v>393</v>
      </c>
      <c r="E274" t="s">
        <v>378</v>
      </c>
    </row>
    <row r="275" spans="1:5">
      <c r="A275" s="369">
        <v>1251784</v>
      </c>
      <c r="B275" t="s">
        <v>936</v>
      </c>
      <c r="C275" t="s">
        <v>937</v>
      </c>
      <c r="D275" t="s">
        <v>393</v>
      </c>
      <c r="E275" t="s">
        <v>378</v>
      </c>
    </row>
    <row r="276" spans="1:5">
      <c r="A276" s="369">
        <v>1251788</v>
      </c>
      <c r="B276" t="s">
        <v>938</v>
      </c>
      <c r="C276" t="s">
        <v>939</v>
      </c>
      <c r="D276" t="s">
        <v>393</v>
      </c>
      <c r="E276" t="s">
        <v>378</v>
      </c>
    </row>
    <row r="277" spans="1:5">
      <c r="A277" s="369">
        <v>1251853</v>
      </c>
      <c r="B277" t="s">
        <v>940</v>
      </c>
      <c r="C277" t="s">
        <v>941</v>
      </c>
      <c r="D277" t="s">
        <v>393</v>
      </c>
      <c r="E277" t="s">
        <v>378</v>
      </c>
    </row>
    <row r="278" spans="1:5">
      <c r="A278" s="369">
        <v>1251879</v>
      </c>
      <c r="B278" t="s">
        <v>942</v>
      </c>
      <c r="C278" t="s">
        <v>943</v>
      </c>
      <c r="D278" t="s">
        <v>393</v>
      </c>
      <c r="E278" t="s">
        <v>378</v>
      </c>
    </row>
    <row r="279" spans="1:5">
      <c r="A279" s="369">
        <v>1251882</v>
      </c>
      <c r="B279" t="s">
        <v>944</v>
      </c>
      <c r="C279" t="s">
        <v>945</v>
      </c>
      <c r="D279" t="s">
        <v>393</v>
      </c>
      <c r="E279" t="s">
        <v>378</v>
      </c>
    </row>
    <row r="280" spans="1:5">
      <c r="A280" s="369">
        <v>1251889</v>
      </c>
      <c r="B280" t="s">
        <v>946</v>
      </c>
      <c r="C280" t="s">
        <v>947</v>
      </c>
      <c r="D280" t="s">
        <v>393</v>
      </c>
      <c r="E280" t="s">
        <v>378</v>
      </c>
    </row>
    <row r="281" spans="1:5">
      <c r="A281" s="369">
        <v>1252039</v>
      </c>
      <c r="B281" t="s">
        <v>948</v>
      </c>
      <c r="C281" t="s">
        <v>949</v>
      </c>
      <c r="D281" t="s">
        <v>393</v>
      </c>
      <c r="E281" t="s">
        <v>378</v>
      </c>
    </row>
    <row r="282" spans="1:5">
      <c r="A282" s="369">
        <v>1252087</v>
      </c>
      <c r="B282" t="s">
        <v>950</v>
      </c>
      <c r="C282" t="s">
        <v>951</v>
      </c>
      <c r="D282" t="s">
        <v>393</v>
      </c>
      <c r="E282" t="s">
        <v>378</v>
      </c>
    </row>
    <row r="283" spans="1:5">
      <c r="A283" s="369">
        <v>1252092</v>
      </c>
      <c r="B283" t="s">
        <v>952</v>
      </c>
      <c r="C283" t="s">
        <v>953</v>
      </c>
      <c r="D283" t="s">
        <v>393</v>
      </c>
      <c r="E283" t="s">
        <v>378</v>
      </c>
    </row>
    <row r="284" spans="1:5">
      <c r="A284" s="369">
        <v>1252393</v>
      </c>
      <c r="B284" t="s">
        <v>954</v>
      </c>
      <c r="C284" t="s">
        <v>955</v>
      </c>
      <c r="D284" t="s">
        <v>393</v>
      </c>
      <c r="E284" t="s">
        <v>378</v>
      </c>
    </row>
    <row r="285" spans="1:5">
      <c r="A285" s="369">
        <v>1252770</v>
      </c>
      <c r="B285" t="s">
        <v>956</v>
      </c>
      <c r="C285" t="s">
        <v>957</v>
      </c>
      <c r="D285" t="s">
        <v>393</v>
      </c>
      <c r="E285" t="s">
        <v>378</v>
      </c>
    </row>
    <row r="286" spans="1:5">
      <c r="A286" s="369">
        <v>1252955</v>
      </c>
      <c r="B286" t="s">
        <v>958</v>
      </c>
      <c r="C286" t="s">
        <v>959</v>
      </c>
      <c r="D286" t="s">
        <v>393</v>
      </c>
      <c r="E286" t="s">
        <v>378</v>
      </c>
    </row>
    <row r="287" spans="1:5">
      <c r="A287" s="369">
        <v>1253197</v>
      </c>
      <c r="B287" t="s">
        <v>960</v>
      </c>
      <c r="C287" t="s">
        <v>961</v>
      </c>
      <c r="D287" t="s">
        <v>393</v>
      </c>
      <c r="E287" t="s">
        <v>378</v>
      </c>
    </row>
    <row r="288" spans="1:5">
      <c r="A288" s="369">
        <v>1253858</v>
      </c>
      <c r="B288" t="s">
        <v>962</v>
      </c>
      <c r="C288" t="s">
        <v>963</v>
      </c>
      <c r="D288" t="s">
        <v>393</v>
      </c>
      <c r="E288" t="s">
        <v>378</v>
      </c>
    </row>
    <row r="289" spans="1:5">
      <c r="A289" s="369">
        <v>1254389</v>
      </c>
      <c r="B289" t="s">
        <v>964</v>
      </c>
      <c r="C289" t="s">
        <v>965</v>
      </c>
      <c r="D289" t="s">
        <v>393</v>
      </c>
      <c r="E289" t="s">
        <v>378</v>
      </c>
    </row>
    <row r="290" spans="1:5">
      <c r="A290" s="369">
        <v>1254489</v>
      </c>
      <c r="B290" t="s">
        <v>966</v>
      </c>
      <c r="C290" t="s">
        <v>967</v>
      </c>
      <c r="D290" t="s">
        <v>393</v>
      </c>
      <c r="E290" t="s">
        <v>378</v>
      </c>
    </row>
    <row r="291" spans="1:5">
      <c r="A291" s="369">
        <v>1254622</v>
      </c>
      <c r="B291" t="s">
        <v>968</v>
      </c>
      <c r="C291" t="s">
        <v>969</v>
      </c>
      <c r="D291" t="s">
        <v>393</v>
      </c>
      <c r="E291" t="s">
        <v>378</v>
      </c>
    </row>
    <row r="292" spans="1:5">
      <c r="A292" s="369">
        <v>1254694</v>
      </c>
      <c r="B292" t="s">
        <v>970</v>
      </c>
      <c r="C292" t="s">
        <v>971</v>
      </c>
      <c r="D292" t="s">
        <v>393</v>
      </c>
      <c r="E292" t="s">
        <v>378</v>
      </c>
    </row>
    <row r="293" spans="1:5">
      <c r="A293" s="369">
        <v>1254882</v>
      </c>
      <c r="B293" t="s">
        <v>972</v>
      </c>
      <c r="C293" t="s">
        <v>973</v>
      </c>
      <c r="D293" t="s">
        <v>393</v>
      </c>
      <c r="E293" t="s">
        <v>378</v>
      </c>
    </row>
    <row r="294" spans="1:5">
      <c r="A294" s="369">
        <v>1255083</v>
      </c>
      <c r="B294" t="s">
        <v>974</v>
      </c>
      <c r="C294" t="s">
        <v>975</v>
      </c>
      <c r="D294" t="s">
        <v>393</v>
      </c>
      <c r="E294" t="s">
        <v>378</v>
      </c>
    </row>
    <row r="295" spans="1:5">
      <c r="A295" s="369">
        <v>1255087</v>
      </c>
      <c r="B295" t="s">
        <v>976</v>
      </c>
      <c r="C295" t="s">
        <v>977</v>
      </c>
      <c r="D295" t="s">
        <v>393</v>
      </c>
      <c r="E295" t="s">
        <v>378</v>
      </c>
    </row>
    <row r="296" spans="1:5">
      <c r="A296" s="369">
        <v>1255172</v>
      </c>
      <c r="B296" t="s">
        <v>978</v>
      </c>
      <c r="C296" t="s">
        <v>979</v>
      </c>
      <c r="D296" t="s">
        <v>393</v>
      </c>
      <c r="E296" t="s">
        <v>378</v>
      </c>
    </row>
    <row r="297" spans="1:5">
      <c r="A297" s="369">
        <v>1255210</v>
      </c>
      <c r="B297" t="s">
        <v>980</v>
      </c>
      <c r="C297" t="s">
        <v>981</v>
      </c>
      <c r="D297" t="s">
        <v>393</v>
      </c>
      <c r="E297" t="s">
        <v>378</v>
      </c>
    </row>
    <row r="298" spans="1:5">
      <c r="A298" s="369">
        <v>1255232</v>
      </c>
      <c r="B298" t="s">
        <v>982</v>
      </c>
      <c r="C298" t="s">
        <v>983</v>
      </c>
      <c r="D298" t="s">
        <v>393</v>
      </c>
      <c r="E298" t="s">
        <v>378</v>
      </c>
    </row>
    <row r="299" spans="1:5">
      <c r="A299" s="369">
        <v>1255403</v>
      </c>
      <c r="B299" t="s">
        <v>984</v>
      </c>
      <c r="C299" t="s">
        <v>985</v>
      </c>
      <c r="D299" t="s">
        <v>393</v>
      </c>
      <c r="E299" t="s">
        <v>378</v>
      </c>
    </row>
    <row r="300" spans="1:5">
      <c r="A300" s="369">
        <v>1255622</v>
      </c>
      <c r="B300" t="s">
        <v>986</v>
      </c>
      <c r="C300" t="s">
        <v>987</v>
      </c>
      <c r="D300" t="s">
        <v>393</v>
      </c>
      <c r="E300" t="s">
        <v>378</v>
      </c>
    </row>
    <row r="301" spans="1:5">
      <c r="A301" s="369">
        <v>1256051</v>
      </c>
      <c r="B301" t="s">
        <v>988</v>
      </c>
      <c r="C301" t="s">
        <v>989</v>
      </c>
      <c r="D301" t="s">
        <v>393</v>
      </c>
      <c r="E301" t="s">
        <v>378</v>
      </c>
    </row>
    <row r="302" spans="1:5">
      <c r="A302" s="369">
        <v>1256174</v>
      </c>
      <c r="B302" t="s">
        <v>990</v>
      </c>
      <c r="C302" t="s">
        <v>991</v>
      </c>
      <c r="D302" t="s">
        <v>393</v>
      </c>
      <c r="E302" t="s">
        <v>378</v>
      </c>
    </row>
    <row r="303" spans="1:5">
      <c r="A303" s="369">
        <v>1256232</v>
      </c>
      <c r="B303" t="s">
        <v>992</v>
      </c>
      <c r="C303" t="s">
        <v>993</v>
      </c>
      <c r="D303" t="s">
        <v>393</v>
      </c>
      <c r="E303" t="s">
        <v>378</v>
      </c>
    </row>
    <row r="304" spans="1:5">
      <c r="A304" s="369">
        <v>1256457</v>
      </c>
      <c r="B304" t="s">
        <v>994</v>
      </c>
      <c r="C304" t="s">
        <v>995</v>
      </c>
      <c r="D304" t="s">
        <v>393</v>
      </c>
      <c r="E304" t="s">
        <v>378</v>
      </c>
    </row>
    <row r="305" spans="1:5">
      <c r="A305" s="369">
        <v>1256688</v>
      </c>
      <c r="B305" t="s">
        <v>996</v>
      </c>
      <c r="C305" t="s">
        <v>997</v>
      </c>
      <c r="D305" t="s">
        <v>393</v>
      </c>
      <c r="E305" t="s">
        <v>378</v>
      </c>
    </row>
    <row r="306" spans="1:5">
      <c r="A306" s="369">
        <v>1256769</v>
      </c>
      <c r="B306" t="s">
        <v>998</v>
      </c>
      <c r="C306" t="s">
        <v>999</v>
      </c>
      <c r="D306" t="s">
        <v>393</v>
      </c>
      <c r="E306" t="s">
        <v>378</v>
      </c>
    </row>
    <row r="307" spans="1:5">
      <c r="A307" s="369">
        <v>1256832</v>
      </c>
      <c r="B307" t="s">
        <v>1000</v>
      </c>
      <c r="C307" t="s">
        <v>1001</v>
      </c>
      <c r="D307" t="s">
        <v>393</v>
      </c>
      <c r="E307" t="s">
        <v>378</v>
      </c>
    </row>
    <row r="308" spans="1:5">
      <c r="A308" s="369">
        <v>1257403</v>
      </c>
      <c r="B308" t="s">
        <v>1002</v>
      </c>
      <c r="C308" t="s">
        <v>1003</v>
      </c>
      <c r="D308" t="s">
        <v>393</v>
      </c>
      <c r="E308" t="s">
        <v>378</v>
      </c>
    </row>
    <row r="309" spans="1:5">
      <c r="A309" s="369">
        <v>1257884</v>
      </c>
      <c r="B309" t="s">
        <v>1004</v>
      </c>
      <c r="C309" t="s">
        <v>1005</v>
      </c>
      <c r="D309" t="s">
        <v>393</v>
      </c>
      <c r="E309" t="s">
        <v>378</v>
      </c>
    </row>
    <row r="310" spans="1:5">
      <c r="A310" s="369">
        <v>1257898</v>
      </c>
      <c r="B310" t="s">
        <v>1006</v>
      </c>
      <c r="C310" t="s">
        <v>1007</v>
      </c>
      <c r="D310" t="s">
        <v>393</v>
      </c>
      <c r="E310" t="s">
        <v>378</v>
      </c>
    </row>
    <row r="311" spans="1:5">
      <c r="A311" s="369">
        <v>1258113</v>
      </c>
      <c r="B311" t="s">
        <v>1008</v>
      </c>
      <c r="C311" t="s">
        <v>1009</v>
      </c>
      <c r="D311" t="s">
        <v>393</v>
      </c>
      <c r="E311" t="s">
        <v>378</v>
      </c>
    </row>
    <row r="312" spans="1:5">
      <c r="A312" s="369">
        <v>1258628</v>
      </c>
      <c r="B312" t="s">
        <v>1010</v>
      </c>
      <c r="C312" t="s">
        <v>1011</v>
      </c>
      <c r="D312" t="s">
        <v>393</v>
      </c>
      <c r="E312" t="s">
        <v>378</v>
      </c>
    </row>
    <row r="313" spans="1:5">
      <c r="A313" s="369">
        <v>1259121</v>
      </c>
      <c r="B313" t="s">
        <v>1012</v>
      </c>
      <c r="C313" t="s">
        <v>1013</v>
      </c>
      <c r="D313" t="s">
        <v>393</v>
      </c>
      <c r="E313" t="s">
        <v>378</v>
      </c>
    </row>
    <row r="314" spans="1:5">
      <c r="A314" s="369">
        <v>1262389</v>
      </c>
      <c r="B314" t="s">
        <v>1014</v>
      </c>
      <c r="C314" t="s">
        <v>1015</v>
      </c>
      <c r="D314" t="s">
        <v>393</v>
      </c>
      <c r="E314" t="s">
        <v>378</v>
      </c>
    </row>
    <row r="315" spans="1:5">
      <c r="A315" s="369">
        <v>1263832</v>
      </c>
      <c r="B315" t="s">
        <v>1016</v>
      </c>
      <c r="C315" t="s">
        <v>1017</v>
      </c>
      <c r="D315" t="s">
        <v>393</v>
      </c>
      <c r="E315" t="s">
        <v>378</v>
      </c>
    </row>
    <row r="316" spans="1:5">
      <c r="A316" s="369">
        <v>1264171</v>
      </c>
      <c r="B316" t="s">
        <v>1018</v>
      </c>
      <c r="C316" t="s">
        <v>1019</v>
      </c>
      <c r="D316" t="s">
        <v>393</v>
      </c>
      <c r="E316" t="s">
        <v>378</v>
      </c>
    </row>
    <row r="317" spans="1:5">
      <c r="A317" s="369">
        <v>1264247</v>
      </c>
      <c r="B317" t="s">
        <v>1020</v>
      </c>
      <c r="C317" t="s">
        <v>1021</v>
      </c>
      <c r="D317" t="s">
        <v>393</v>
      </c>
      <c r="E317" t="s">
        <v>378</v>
      </c>
    </row>
    <row r="318" spans="1:5">
      <c r="A318" s="369">
        <v>1264674</v>
      </c>
      <c r="B318" t="s">
        <v>1022</v>
      </c>
      <c r="C318" t="s">
        <v>1023</v>
      </c>
      <c r="D318" t="s">
        <v>393</v>
      </c>
      <c r="E318" t="s">
        <v>378</v>
      </c>
    </row>
    <row r="319" spans="1:5">
      <c r="A319" s="369">
        <v>1268160</v>
      </c>
      <c r="B319" t="s">
        <v>1024</v>
      </c>
      <c r="C319" t="s">
        <v>1025</v>
      </c>
      <c r="D319" t="s">
        <v>393</v>
      </c>
      <c r="E319" t="s">
        <v>378</v>
      </c>
    </row>
    <row r="320" spans="1:5">
      <c r="A320" s="369">
        <v>1270111</v>
      </c>
      <c r="B320" t="s">
        <v>1026</v>
      </c>
      <c r="C320" t="s">
        <v>1027</v>
      </c>
      <c r="D320" t="s">
        <v>393</v>
      </c>
      <c r="E320" t="s">
        <v>378</v>
      </c>
    </row>
    <row r="321" spans="1:5">
      <c r="A321" s="369">
        <v>12712</v>
      </c>
      <c r="B321" t="s">
        <v>1028</v>
      </c>
      <c r="C321" t="s">
        <v>1029</v>
      </c>
      <c r="D321" t="s">
        <v>393</v>
      </c>
      <c r="E321" t="s">
        <v>378</v>
      </c>
    </row>
    <row r="322" spans="1:5">
      <c r="A322" s="369">
        <v>1271688</v>
      </c>
      <c r="B322" t="s">
        <v>1030</v>
      </c>
      <c r="C322" t="s">
        <v>1031</v>
      </c>
      <c r="D322" t="s">
        <v>393</v>
      </c>
      <c r="E322" t="s">
        <v>378</v>
      </c>
    </row>
    <row r="323" spans="1:5">
      <c r="A323" s="369">
        <v>1274286</v>
      </c>
      <c r="B323" t="s">
        <v>1032</v>
      </c>
      <c r="C323" t="s">
        <v>1033</v>
      </c>
      <c r="D323" t="s">
        <v>393</v>
      </c>
      <c r="E323" t="s">
        <v>378</v>
      </c>
    </row>
    <row r="324" spans="1:5">
      <c r="A324" s="369">
        <v>1275139</v>
      </c>
      <c r="B324" t="s">
        <v>1034</v>
      </c>
      <c r="C324" t="s">
        <v>1035</v>
      </c>
      <c r="D324" t="s">
        <v>393</v>
      </c>
      <c r="E324" t="s">
        <v>378</v>
      </c>
    </row>
    <row r="325" spans="1:5">
      <c r="A325" s="369">
        <v>1275904</v>
      </c>
      <c r="B325" t="s">
        <v>1036</v>
      </c>
      <c r="C325" t="s">
        <v>1037</v>
      </c>
      <c r="D325" t="s">
        <v>393</v>
      </c>
      <c r="E325" t="s">
        <v>378</v>
      </c>
    </row>
    <row r="326" spans="1:5">
      <c r="A326" s="369">
        <v>12770</v>
      </c>
      <c r="B326" t="s">
        <v>1038</v>
      </c>
      <c r="C326" t="s">
        <v>1039</v>
      </c>
      <c r="D326" t="s">
        <v>393</v>
      </c>
      <c r="E326" t="s">
        <v>378</v>
      </c>
    </row>
    <row r="327" spans="1:5">
      <c r="A327" s="369">
        <v>1277056</v>
      </c>
      <c r="B327" t="s">
        <v>1040</v>
      </c>
      <c r="C327" t="s">
        <v>1041</v>
      </c>
      <c r="D327" t="s">
        <v>393</v>
      </c>
      <c r="E327" t="s">
        <v>378</v>
      </c>
    </row>
    <row r="328" spans="1:5">
      <c r="A328" s="369">
        <v>1277880</v>
      </c>
      <c r="B328" t="s">
        <v>1042</v>
      </c>
      <c r="C328" t="s">
        <v>1043</v>
      </c>
      <c r="D328" t="s">
        <v>393</v>
      </c>
      <c r="E328" t="s">
        <v>378</v>
      </c>
    </row>
    <row r="329" spans="1:5">
      <c r="A329" s="369">
        <v>1278150</v>
      </c>
      <c r="B329" t="s">
        <v>1044</v>
      </c>
      <c r="C329" t="s">
        <v>1045</v>
      </c>
      <c r="D329" t="s">
        <v>393</v>
      </c>
      <c r="E329" t="s">
        <v>378</v>
      </c>
    </row>
    <row r="330" spans="1:5">
      <c r="A330" s="369">
        <v>1278205</v>
      </c>
      <c r="B330" t="s">
        <v>1046</v>
      </c>
      <c r="C330" t="s">
        <v>1047</v>
      </c>
      <c r="D330" t="s">
        <v>393</v>
      </c>
      <c r="E330" t="s">
        <v>378</v>
      </c>
    </row>
    <row r="331" spans="1:5">
      <c r="A331" s="369">
        <v>1278468</v>
      </c>
      <c r="B331" t="s">
        <v>1048</v>
      </c>
      <c r="C331" t="s">
        <v>1049</v>
      </c>
      <c r="D331" t="s">
        <v>393</v>
      </c>
      <c r="E331" t="s">
        <v>378</v>
      </c>
    </row>
    <row r="332" spans="1:5">
      <c r="A332" s="369">
        <v>1278595</v>
      </c>
      <c r="B332" t="s">
        <v>1050</v>
      </c>
      <c r="C332" t="s">
        <v>1051</v>
      </c>
      <c r="D332" t="s">
        <v>393</v>
      </c>
      <c r="E332" t="s">
        <v>378</v>
      </c>
    </row>
    <row r="333" spans="1:5">
      <c r="A333" s="369">
        <v>1278760</v>
      </c>
      <c r="B333" t="s">
        <v>1052</v>
      </c>
      <c r="C333" t="s">
        <v>1053</v>
      </c>
      <c r="D333" t="s">
        <v>393</v>
      </c>
      <c r="E333" t="s">
        <v>378</v>
      </c>
    </row>
    <row r="334" spans="1:5">
      <c r="A334" s="369">
        <v>1279811</v>
      </c>
      <c r="B334" t="s">
        <v>1054</v>
      </c>
      <c r="C334" t="s">
        <v>1055</v>
      </c>
      <c r="D334" t="s">
        <v>393</v>
      </c>
      <c r="E334" t="s">
        <v>378</v>
      </c>
    </row>
    <row r="335" spans="1:5">
      <c r="A335" s="369">
        <v>1280502</v>
      </c>
      <c r="B335" t="s">
        <v>1056</v>
      </c>
      <c r="C335" t="s">
        <v>1057</v>
      </c>
      <c r="D335" t="s">
        <v>393</v>
      </c>
      <c r="E335" t="s">
        <v>378</v>
      </c>
    </row>
    <row r="336" spans="1:5">
      <c r="A336" s="369">
        <v>12824</v>
      </c>
      <c r="B336" t="s">
        <v>1058</v>
      </c>
      <c r="C336" t="s">
        <v>1059</v>
      </c>
      <c r="D336" t="s">
        <v>393</v>
      </c>
      <c r="E336" t="s">
        <v>378</v>
      </c>
    </row>
    <row r="337" spans="1:5">
      <c r="A337" s="369">
        <v>1282484</v>
      </c>
      <c r="B337" t="s">
        <v>1060</v>
      </c>
      <c r="C337" t="s">
        <v>1061</v>
      </c>
      <c r="D337" t="s">
        <v>393</v>
      </c>
      <c r="E337" t="s">
        <v>378</v>
      </c>
    </row>
    <row r="338" spans="1:5">
      <c r="A338" s="369">
        <v>1282783</v>
      </c>
      <c r="B338" t="s">
        <v>1062</v>
      </c>
      <c r="C338" t="s">
        <v>1063</v>
      </c>
      <c r="D338" t="s">
        <v>393</v>
      </c>
      <c r="E338" t="s">
        <v>378</v>
      </c>
    </row>
    <row r="339" spans="1:5">
      <c r="A339" s="369">
        <v>1282805</v>
      </c>
      <c r="B339" t="s">
        <v>1064</v>
      </c>
      <c r="C339" t="s">
        <v>1065</v>
      </c>
      <c r="D339" t="s">
        <v>393</v>
      </c>
      <c r="E339" t="s">
        <v>378</v>
      </c>
    </row>
    <row r="340" spans="1:5">
      <c r="A340" s="369">
        <v>12829</v>
      </c>
      <c r="B340" t="s">
        <v>1066</v>
      </c>
      <c r="C340" t="s">
        <v>1067</v>
      </c>
      <c r="D340" t="s">
        <v>393</v>
      </c>
      <c r="E340" t="s">
        <v>378</v>
      </c>
    </row>
    <row r="341" spans="1:5">
      <c r="A341" s="369">
        <v>1284530</v>
      </c>
      <c r="B341" t="s">
        <v>1068</v>
      </c>
      <c r="C341" t="s">
        <v>1069</v>
      </c>
      <c r="D341" t="s">
        <v>393</v>
      </c>
      <c r="E341" t="s">
        <v>378</v>
      </c>
    </row>
    <row r="342" spans="1:5">
      <c r="A342" s="369">
        <v>1284680</v>
      </c>
      <c r="B342" t="s">
        <v>1070</v>
      </c>
      <c r="C342" t="s">
        <v>1071</v>
      </c>
      <c r="D342" t="s">
        <v>393</v>
      </c>
      <c r="E342" t="s">
        <v>378</v>
      </c>
    </row>
    <row r="343" spans="1:5">
      <c r="A343" s="369">
        <v>1285646</v>
      </c>
      <c r="B343" t="s">
        <v>1072</v>
      </c>
      <c r="C343" t="s">
        <v>1073</v>
      </c>
      <c r="D343" t="s">
        <v>393</v>
      </c>
      <c r="E343" t="s">
        <v>378</v>
      </c>
    </row>
    <row r="344" spans="1:5">
      <c r="A344" s="369">
        <v>1287196</v>
      </c>
      <c r="B344" t="s">
        <v>1074</v>
      </c>
      <c r="C344" t="s">
        <v>1075</v>
      </c>
      <c r="D344" t="s">
        <v>393</v>
      </c>
      <c r="E344" t="s">
        <v>378</v>
      </c>
    </row>
    <row r="345" spans="1:5">
      <c r="A345" s="369">
        <v>1287594</v>
      </c>
      <c r="B345" t="s">
        <v>1076</v>
      </c>
      <c r="C345" t="s">
        <v>1077</v>
      </c>
      <c r="D345" t="s">
        <v>393</v>
      </c>
      <c r="E345" t="s">
        <v>378</v>
      </c>
    </row>
    <row r="346" spans="1:5">
      <c r="A346" s="369">
        <v>1287665</v>
      </c>
      <c r="B346" t="s">
        <v>1078</v>
      </c>
      <c r="C346" t="s">
        <v>1079</v>
      </c>
      <c r="D346" t="s">
        <v>393</v>
      </c>
      <c r="E346" t="s">
        <v>378</v>
      </c>
    </row>
    <row r="347" spans="1:5">
      <c r="A347" s="369">
        <v>1287724</v>
      </c>
      <c r="B347" t="s">
        <v>1080</v>
      </c>
      <c r="C347" t="s">
        <v>1081</v>
      </c>
      <c r="D347" t="s">
        <v>393</v>
      </c>
      <c r="E347" t="s">
        <v>378</v>
      </c>
    </row>
    <row r="348" spans="1:5">
      <c r="A348" s="369">
        <v>12881</v>
      </c>
      <c r="B348" t="s">
        <v>1082</v>
      </c>
      <c r="C348" t="s">
        <v>1083</v>
      </c>
      <c r="D348" t="s">
        <v>393</v>
      </c>
      <c r="E348" t="s">
        <v>378</v>
      </c>
    </row>
    <row r="349" spans="1:5">
      <c r="A349" s="369">
        <v>1288350</v>
      </c>
      <c r="B349" t="s">
        <v>1084</v>
      </c>
      <c r="C349" t="s">
        <v>1085</v>
      </c>
      <c r="D349" t="s">
        <v>393</v>
      </c>
      <c r="E349" t="s">
        <v>378</v>
      </c>
    </row>
    <row r="350" spans="1:5">
      <c r="A350" s="369">
        <v>1288398</v>
      </c>
      <c r="B350" t="s">
        <v>1086</v>
      </c>
      <c r="C350" t="s">
        <v>1087</v>
      </c>
      <c r="D350" t="s">
        <v>393</v>
      </c>
      <c r="E350" t="s">
        <v>378</v>
      </c>
    </row>
    <row r="351" spans="1:5">
      <c r="A351" s="369">
        <v>1288472</v>
      </c>
      <c r="B351" t="s">
        <v>1088</v>
      </c>
      <c r="C351" t="s">
        <v>1089</v>
      </c>
      <c r="D351" t="s">
        <v>393</v>
      </c>
      <c r="E351" t="s">
        <v>378</v>
      </c>
    </row>
    <row r="352" spans="1:5">
      <c r="A352" s="369">
        <v>1289526</v>
      </c>
      <c r="B352" t="s">
        <v>1090</v>
      </c>
      <c r="C352" t="s">
        <v>1091</v>
      </c>
      <c r="D352" t="s">
        <v>393</v>
      </c>
      <c r="E352" t="s">
        <v>378</v>
      </c>
    </row>
    <row r="353" spans="1:5">
      <c r="A353" s="369">
        <v>1289938</v>
      </c>
      <c r="B353" t="s">
        <v>1092</v>
      </c>
      <c r="C353" t="s">
        <v>1093</v>
      </c>
      <c r="D353" t="s">
        <v>393</v>
      </c>
      <c r="E353" t="s">
        <v>378</v>
      </c>
    </row>
    <row r="354" spans="1:5">
      <c r="A354" s="369">
        <v>1290041</v>
      </c>
      <c r="B354" t="s">
        <v>1094</v>
      </c>
      <c r="C354" t="s">
        <v>1095</v>
      </c>
      <c r="D354" t="s">
        <v>393</v>
      </c>
      <c r="E354" t="s">
        <v>378</v>
      </c>
    </row>
    <row r="355" spans="1:5">
      <c r="A355" s="369">
        <v>1290242</v>
      </c>
      <c r="B355" t="s">
        <v>1096</v>
      </c>
      <c r="C355" t="s">
        <v>1097</v>
      </c>
      <c r="D355" t="s">
        <v>393</v>
      </c>
      <c r="E355" t="s">
        <v>378</v>
      </c>
    </row>
    <row r="356" spans="1:5">
      <c r="A356" s="369">
        <v>12912</v>
      </c>
      <c r="B356" t="s">
        <v>1098</v>
      </c>
      <c r="C356" t="s">
        <v>1099</v>
      </c>
      <c r="D356" t="s">
        <v>393</v>
      </c>
      <c r="E356" t="s">
        <v>378</v>
      </c>
    </row>
    <row r="357" spans="1:5">
      <c r="A357" s="369">
        <v>1291745</v>
      </c>
      <c r="B357" t="s">
        <v>1100</v>
      </c>
      <c r="C357" t="s">
        <v>1101</v>
      </c>
      <c r="D357" t="s">
        <v>393</v>
      </c>
      <c r="E357" t="s">
        <v>378</v>
      </c>
    </row>
    <row r="358" spans="1:5">
      <c r="A358" s="369">
        <v>1291851</v>
      </c>
      <c r="B358" t="s">
        <v>1102</v>
      </c>
      <c r="C358" t="s">
        <v>1103</v>
      </c>
      <c r="D358" t="s">
        <v>393</v>
      </c>
      <c r="E358" t="s">
        <v>378</v>
      </c>
    </row>
    <row r="359" spans="1:5">
      <c r="A359" s="369">
        <v>1292091</v>
      </c>
      <c r="B359" t="s">
        <v>1104</v>
      </c>
      <c r="C359" t="s">
        <v>1105</v>
      </c>
      <c r="D359" t="s">
        <v>393</v>
      </c>
      <c r="E359" t="s">
        <v>378</v>
      </c>
    </row>
    <row r="360" spans="1:5">
      <c r="A360" s="369">
        <v>1292236</v>
      </c>
      <c r="B360" t="s">
        <v>1106</v>
      </c>
      <c r="C360" t="s">
        <v>1107</v>
      </c>
      <c r="D360" t="s">
        <v>393</v>
      </c>
      <c r="E360" t="s">
        <v>378</v>
      </c>
    </row>
    <row r="361" spans="1:5">
      <c r="A361" s="369">
        <v>1292428</v>
      </c>
      <c r="B361" t="s">
        <v>1108</v>
      </c>
      <c r="C361" t="s">
        <v>1109</v>
      </c>
      <c r="D361" t="s">
        <v>393</v>
      </c>
      <c r="E361" t="s">
        <v>378</v>
      </c>
    </row>
    <row r="362" spans="1:5">
      <c r="A362" s="369">
        <v>1292505</v>
      </c>
      <c r="B362" t="s">
        <v>1110</v>
      </c>
      <c r="C362" t="s">
        <v>1111</v>
      </c>
      <c r="D362" t="s">
        <v>393</v>
      </c>
      <c r="E362" t="s">
        <v>378</v>
      </c>
    </row>
    <row r="363" spans="1:5">
      <c r="A363" s="369">
        <v>1292716</v>
      </c>
      <c r="B363" t="s">
        <v>1112</v>
      </c>
      <c r="C363" t="s">
        <v>1113</v>
      </c>
      <c r="D363" t="s">
        <v>393</v>
      </c>
      <c r="E363" t="s">
        <v>378</v>
      </c>
    </row>
    <row r="364" spans="1:5">
      <c r="A364" s="369">
        <v>1292944</v>
      </c>
      <c r="B364" t="s">
        <v>1114</v>
      </c>
      <c r="C364" t="s">
        <v>1115</v>
      </c>
      <c r="D364" t="s">
        <v>393</v>
      </c>
      <c r="E364" t="s">
        <v>378</v>
      </c>
    </row>
    <row r="365" spans="1:5">
      <c r="A365" s="369">
        <v>1293048</v>
      </c>
      <c r="B365" t="s">
        <v>1116</v>
      </c>
      <c r="C365" t="s">
        <v>1117</v>
      </c>
      <c r="D365" t="s">
        <v>393</v>
      </c>
      <c r="E365" t="s">
        <v>378</v>
      </c>
    </row>
    <row r="366" spans="1:5">
      <c r="A366" s="369">
        <v>1293147</v>
      </c>
      <c r="B366" t="s">
        <v>1118</v>
      </c>
      <c r="C366" t="s">
        <v>1119</v>
      </c>
      <c r="D366" t="s">
        <v>393</v>
      </c>
      <c r="E366" t="s">
        <v>378</v>
      </c>
    </row>
    <row r="367" spans="1:5">
      <c r="A367" s="369">
        <v>1293210</v>
      </c>
      <c r="B367" t="s">
        <v>1120</v>
      </c>
      <c r="C367" t="s">
        <v>1121</v>
      </c>
      <c r="D367" t="s">
        <v>393</v>
      </c>
      <c r="E367" t="s">
        <v>378</v>
      </c>
    </row>
    <row r="368" spans="1:5">
      <c r="A368" s="369">
        <v>1293476</v>
      </c>
      <c r="B368" t="s">
        <v>1122</v>
      </c>
      <c r="C368" t="s">
        <v>1123</v>
      </c>
      <c r="D368" t="s">
        <v>393</v>
      </c>
      <c r="E368" t="s">
        <v>378</v>
      </c>
    </row>
    <row r="369" spans="1:5">
      <c r="A369" s="369">
        <v>1293700</v>
      </c>
      <c r="B369" t="s">
        <v>1124</v>
      </c>
      <c r="C369" t="s">
        <v>1125</v>
      </c>
      <c r="D369" t="s">
        <v>393</v>
      </c>
      <c r="E369" t="s">
        <v>378</v>
      </c>
    </row>
    <row r="370" spans="1:5">
      <c r="A370" s="369">
        <v>1293795</v>
      </c>
      <c r="B370" t="s">
        <v>1126</v>
      </c>
      <c r="C370" t="s">
        <v>1127</v>
      </c>
      <c r="D370" t="s">
        <v>393</v>
      </c>
      <c r="E370" t="s">
        <v>378</v>
      </c>
    </row>
    <row r="371" spans="1:5">
      <c r="A371" s="369">
        <v>1293904</v>
      </c>
      <c r="B371" t="s">
        <v>1128</v>
      </c>
      <c r="C371" t="s">
        <v>1129</v>
      </c>
      <c r="D371" t="s">
        <v>393</v>
      </c>
      <c r="E371" t="s">
        <v>378</v>
      </c>
    </row>
    <row r="372" spans="1:5">
      <c r="A372" s="369">
        <v>1293955</v>
      </c>
      <c r="B372" t="s">
        <v>1130</v>
      </c>
      <c r="C372" t="s">
        <v>1131</v>
      </c>
      <c r="D372" t="s">
        <v>393</v>
      </c>
      <c r="E372" t="s">
        <v>378</v>
      </c>
    </row>
    <row r="373" spans="1:5">
      <c r="A373" s="369">
        <v>1294414</v>
      </c>
      <c r="B373" t="s">
        <v>1132</v>
      </c>
      <c r="C373" t="s">
        <v>1133</v>
      </c>
      <c r="D373" t="s">
        <v>393</v>
      </c>
      <c r="E373" t="s">
        <v>378</v>
      </c>
    </row>
    <row r="374" spans="1:5">
      <c r="A374" s="369">
        <v>1294761</v>
      </c>
      <c r="B374" t="s">
        <v>1134</v>
      </c>
      <c r="C374" t="s">
        <v>1135</v>
      </c>
      <c r="D374" t="s">
        <v>393</v>
      </c>
      <c r="E374" t="s">
        <v>378</v>
      </c>
    </row>
    <row r="375" spans="1:5">
      <c r="A375" s="369">
        <v>1295113</v>
      </c>
      <c r="B375" t="s">
        <v>1136</v>
      </c>
      <c r="C375" t="s">
        <v>1137</v>
      </c>
      <c r="D375" t="s">
        <v>393</v>
      </c>
      <c r="E375" t="s">
        <v>378</v>
      </c>
    </row>
    <row r="376" spans="1:5">
      <c r="A376" s="369">
        <v>1295329</v>
      </c>
      <c r="B376" t="s">
        <v>1138</v>
      </c>
      <c r="C376" t="s">
        <v>1139</v>
      </c>
      <c r="D376" t="s">
        <v>393</v>
      </c>
      <c r="E376" t="s">
        <v>378</v>
      </c>
    </row>
    <row r="377" spans="1:5">
      <c r="A377" s="369">
        <v>1295625</v>
      </c>
      <c r="B377" t="s">
        <v>1140</v>
      </c>
      <c r="C377" t="s">
        <v>1141</v>
      </c>
      <c r="D377" t="s">
        <v>393</v>
      </c>
      <c r="E377" t="s">
        <v>378</v>
      </c>
    </row>
    <row r="378" spans="1:5">
      <c r="A378" s="369">
        <v>1295643</v>
      </c>
      <c r="B378" t="s">
        <v>1142</v>
      </c>
      <c r="C378" t="s">
        <v>1143</v>
      </c>
      <c r="D378" t="s">
        <v>393</v>
      </c>
      <c r="E378" t="s">
        <v>378</v>
      </c>
    </row>
    <row r="379" spans="1:5">
      <c r="A379" s="369">
        <v>1298205</v>
      </c>
      <c r="B379" t="s">
        <v>1144</v>
      </c>
      <c r="C379" t="s">
        <v>1145</v>
      </c>
      <c r="D379" t="s">
        <v>393</v>
      </c>
      <c r="E379" t="s">
        <v>378</v>
      </c>
    </row>
    <row r="380" spans="1:5">
      <c r="A380" s="369">
        <v>1298260</v>
      </c>
      <c r="B380" t="s">
        <v>1146</v>
      </c>
      <c r="C380" t="s">
        <v>1147</v>
      </c>
      <c r="D380" t="s">
        <v>393</v>
      </c>
      <c r="E380" t="s">
        <v>378</v>
      </c>
    </row>
    <row r="381" spans="1:5">
      <c r="A381" s="369">
        <v>1298467</v>
      </c>
      <c r="B381" t="s">
        <v>1148</v>
      </c>
      <c r="C381" t="s">
        <v>1149</v>
      </c>
      <c r="D381" t="s">
        <v>393</v>
      </c>
      <c r="E381" t="s">
        <v>378</v>
      </c>
    </row>
    <row r="382" spans="1:5">
      <c r="A382" s="369">
        <v>1298495</v>
      </c>
      <c r="B382" t="s">
        <v>1150</v>
      </c>
      <c r="C382" t="s">
        <v>1151</v>
      </c>
      <c r="D382" t="s">
        <v>393</v>
      </c>
      <c r="E382" t="s">
        <v>378</v>
      </c>
    </row>
    <row r="383" spans="1:5">
      <c r="A383" s="369">
        <v>1298568</v>
      </c>
      <c r="B383" t="s">
        <v>1152</v>
      </c>
      <c r="C383" t="s">
        <v>1153</v>
      </c>
      <c r="D383" t="s">
        <v>393</v>
      </c>
      <c r="E383" t="s">
        <v>378</v>
      </c>
    </row>
    <row r="384" spans="1:5">
      <c r="A384" s="369">
        <v>1299959</v>
      </c>
      <c r="B384" t="s">
        <v>1154</v>
      </c>
      <c r="C384" t="s">
        <v>1155</v>
      </c>
      <c r="D384" t="s">
        <v>393</v>
      </c>
      <c r="E384" t="s">
        <v>378</v>
      </c>
    </row>
    <row r="385" spans="1:5">
      <c r="A385" s="369">
        <v>1300563</v>
      </c>
      <c r="B385" t="s">
        <v>1156</v>
      </c>
      <c r="C385" t="s">
        <v>1157</v>
      </c>
      <c r="D385" t="s">
        <v>393</v>
      </c>
      <c r="E385" t="s">
        <v>378</v>
      </c>
    </row>
    <row r="386" spans="1:5">
      <c r="A386" s="369">
        <v>1301520</v>
      </c>
      <c r="B386" t="s">
        <v>1158</v>
      </c>
      <c r="C386" t="s">
        <v>1159</v>
      </c>
      <c r="D386" t="s">
        <v>393</v>
      </c>
      <c r="E386" t="s">
        <v>378</v>
      </c>
    </row>
    <row r="387" spans="1:5">
      <c r="A387" s="369">
        <v>1301746</v>
      </c>
      <c r="B387" t="s">
        <v>1160</v>
      </c>
      <c r="C387" t="s">
        <v>1161</v>
      </c>
      <c r="D387" t="s">
        <v>393</v>
      </c>
      <c r="E387" t="s">
        <v>378</v>
      </c>
    </row>
    <row r="388" spans="1:5">
      <c r="A388" s="369">
        <v>1302560</v>
      </c>
      <c r="B388" t="s">
        <v>1162</v>
      </c>
      <c r="C388" t="s">
        <v>1163</v>
      </c>
      <c r="D388" t="s">
        <v>393</v>
      </c>
      <c r="E388" t="s">
        <v>378</v>
      </c>
    </row>
    <row r="389" spans="1:5">
      <c r="A389" s="369">
        <v>1302585</v>
      </c>
      <c r="B389" t="s">
        <v>1164</v>
      </c>
      <c r="C389" t="s">
        <v>1165</v>
      </c>
      <c r="D389" t="s">
        <v>393</v>
      </c>
      <c r="E389" t="s">
        <v>378</v>
      </c>
    </row>
    <row r="390" spans="1:5">
      <c r="A390" s="369">
        <v>1304547</v>
      </c>
      <c r="B390" t="s">
        <v>1166</v>
      </c>
      <c r="C390" t="s">
        <v>1167</v>
      </c>
      <c r="D390" t="s">
        <v>393</v>
      </c>
      <c r="E390" t="s">
        <v>378</v>
      </c>
    </row>
    <row r="391" spans="1:5">
      <c r="A391" s="369">
        <v>1306569</v>
      </c>
      <c r="B391" t="s">
        <v>1168</v>
      </c>
      <c r="C391" t="s">
        <v>1169</v>
      </c>
      <c r="D391" t="s">
        <v>393</v>
      </c>
      <c r="E391" t="s">
        <v>378</v>
      </c>
    </row>
    <row r="392" spans="1:5">
      <c r="A392" s="369">
        <v>1306829</v>
      </c>
      <c r="B392" t="s">
        <v>1170</v>
      </c>
      <c r="C392" t="s">
        <v>1171</v>
      </c>
      <c r="D392" t="s">
        <v>393</v>
      </c>
      <c r="E392" t="s">
        <v>378</v>
      </c>
    </row>
    <row r="393" spans="1:5">
      <c r="A393" s="369">
        <v>1307284</v>
      </c>
      <c r="B393" t="s">
        <v>1172</v>
      </c>
      <c r="C393" t="s">
        <v>1173</v>
      </c>
      <c r="D393" t="s">
        <v>393</v>
      </c>
      <c r="E393" t="s">
        <v>378</v>
      </c>
    </row>
    <row r="394" spans="1:5">
      <c r="A394" s="369">
        <v>1307971</v>
      </c>
      <c r="B394" t="s">
        <v>1174</v>
      </c>
      <c r="C394" t="s">
        <v>1175</v>
      </c>
      <c r="D394" t="s">
        <v>393</v>
      </c>
      <c r="E394" t="s">
        <v>378</v>
      </c>
    </row>
    <row r="395" spans="1:5">
      <c r="A395" s="369">
        <v>1308546</v>
      </c>
      <c r="B395" t="s">
        <v>1176</v>
      </c>
      <c r="C395" t="s">
        <v>1177</v>
      </c>
      <c r="D395" t="s">
        <v>393</v>
      </c>
      <c r="E395" t="s">
        <v>378</v>
      </c>
    </row>
    <row r="396" spans="1:5">
      <c r="A396" s="369">
        <v>1308802</v>
      </c>
      <c r="B396" t="s">
        <v>1178</v>
      </c>
      <c r="C396" t="s">
        <v>1179</v>
      </c>
      <c r="D396" t="s">
        <v>393</v>
      </c>
      <c r="E396" t="s">
        <v>378</v>
      </c>
    </row>
    <row r="397" spans="1:5">
      <c r="A397" s="369">
        <v>1308994</v>
      </c>
      <c r="B397" t="s">
        <v>1180</v>
      </c>
      <c r="C397" t="s">
        <v>1181</v>
      </c>
      <c r="D397" t="s">
        <v>393</v>
      </c>
      <c r="E397" t="s">
        <v>378</v>
      </c>
    </row>
    <row r="398" spans="1:5">
      <c r="A398" s="369">
        <v>1309618</v>
      </c>
      <c r="B398" t="s">
        <v>1182</v>
      </c>
      <c r="C398" t="s">
        <v>1183</v>
      </c>
      <c r="D398" t="s">
        <v>393</v>
      </c>
      <c r="E398" t="s">
        <v>378</v>
      </c>
    </row>
    <row r="399" spans="1:5">
      <c r="A399" s="369">
        <v>1310217</v>
      </c>
      <c r="B399" t="s">
        <v>1184</v>
      </c>
      <c r="C399" t="s">
        <v>1185</v>
      </c>
      <c r="D399" t="s">
        <v>393</v>
      </c>
      <c r="E399" t="s">
        <v>378</v>
      </c>
    </row>
    <row r="400" spans="1:5">
      <c r="A400" s="369">
        <v>1310919</v>
      </c>
      <c r="B400" t="s">
        <v>1186</v>
      </c>
      <c r="C400" t="s">
        <v>1187</v>
      </c>
      <c r="D400" t="s">
        <v>393</v>
      </c>
      <c r="E400" t="s">
        <v>378</v>
      </c>
    </row>
    <row r="401" spans="1:5">
      <c r="A401" s="369">
        <v>13116</v>
      </c>
      <c r="B401" t="s">
        <v>1188</v>
      </c>
      <c r="C401" t="s">
        <v>1189</v>
      </c>
      <c r="D401" t="s">
        <v>393</v>
      </c>
      <c r="E401" t="s">
        <v>378</v>
      </c>
    </row>
    <row r="402" spans="1:5">
      <c r="A402" s="369">
        <v>1311660</v>
      </c>
      <c r="B402" t="s">
        <v>1190</v>
      </c>
      <c r="C402" t="s">
        <v>1191</v>
      </c>
      <c r="D402" t="s">
        <v>393</v>
      </c>
      <c r="E402" t="s">
        <v>378</v>
      </c>
    </row>
    <row r="403" spans="1:5">
      <c r="A403" s="369">
        <v>1311678</v>
      </c>
      <c r="B403" t="s">
        <v>1192</v>
      </c>
      <c r="C403" t="s">
        <v>1193</v>
      </c>
      <c r="D403" t="s">
        <v>393</v>
      </c>
      <c r="E403" t="s">
        <v>378</v>
      </c>
    </row>
    <row r="404" spans="1:5">
      <c r="A404" s="369">
        <v>1311678</v>
      </c>
      <c r="B404" t="s">
        <v>1194</v>
      </c>
      <c r="C404" t="s">
        <v>1195</v>
      </c>
      <c r="D404" t="s">
        <v>393</v>
      </c>
      <c r="E404" t="s">
        <v>378</v>
      </c>
    </row>
    <row r="405" spans="1:5">
      <c r="A405" s="369">
        <v>13119</v>
      </c>
      <c r="B405" t="s">
        <v>1196</v>
      </c>
      <c r="C405" t="s">
        <v>1197</v>
      </c>
      <c r="D405" t="s">
        <v>393</v>
      </c>
      <c r="E405" t="s">
        <v>378</v>
      </c>
    </row>
    <row r="406" spans="1:5">
      <c r="A406" s="369">
        <v>1312419</v>
      </c>
      <c r="B406" t="s">
        <v>1198</v>
      </c>
      <c r="C406" t="s">
        <v>1199</v>
      </c>
      <c r="D406" t="s">
        <v>393</v>
      </c>
      <c r="E406" t="s">
        <v>378</v>
      </c>
    </row>
    <row r="407" spans="1:5">
      <c r="A407" s="369">
        <v>1312583</v>
      </c>
      <c r="B407" t="s">
        <v>1200</v>
      </c>
      <c r="C407" t="s">
        <v>1201</v>
      </c>
      <c r="D407" t="s">
        <v>393</v>
      </c>
      <c r="E407" t="s">
        <v>378</v>
      </c>
    </row>
    <row r="408" spans="1:5">
      <c r="A408" s="369">
        <v>13130</v>
      </c>
      <c r="B408" t="s">
        <v>1202</v>
      </c>
      <c r="C408" t="s">
        <v>1203</v>
      </c>
      <c r="D408" t="s">
        <v>393</v>
      </c>
      <c r="E408" t="s">
        <v>378</v>
      </c>
    </row>
    <row r="409" spans="1:5">
      <c r="A409" s="369">
        <v>1313048</v>
      </c>
      <c r="B409" t="s">
        <v>1204</v>
      </c>
      <c r="C409" t="s">
        <v>1205</v>
      </c>
      <c r="D409" t="s">
        <v>393</v>
      </c>
      <c r="E409" t="s">
        <v>378</v>
      </c>
    </row>
    <row r="410" spans="1:5">
      <c r="A410" s="369">
        <v>13136</v>
      </c>
      <c r="B410" t="s">
        <v>1206</v>
      </c>
      <c r="C410" t="s">
        <v>1207</v>
      </c>
      <c r="D410" t="s">
        <v>393</v>
      </c>
      <c r="E410" t="s">
        <v>378</v>
      </c>
    </row>
    <row r="411" spans="1:5">
      <c r="A411" s="369">
        <v>1314154</v>
      </c>
      <c r="B411" t="s">
        <v>1208</v>
      </c>
      <c r="C411" t="s">
        <v>1209</v>
      </c>
      <c r="D411" t="s">
        <v>393</v>
      </c>
      <c r="E411" t="s">
        <v>378</v>
      </c>
    </row>
    <row r="412" spans="1:5">
      <c r="A412" s="369">
        <v>13142</v>
      </c>
      <c r="B412" t="s">
        <v>1210</v>
      </c>
      <c r="C412" t="s">
        <v>1211</v>
      </c>
      <c r="D412" t="s">
        <v>393</v>
      </c>
      <c r="E412" t="s">
        <v>378</v>
      </c>
    </row>
    <row r="413" spans="1:5">
      <c r="A413" s="369">
        <v>13149</v>
      </c>
      <c r="B413" t="s">
        <v>1212</v>
      </c>
      <c r="C413" t="s">
        <v>1213</v>
      </c>
      <c r="D413" t="s">
        <v>393</v>
      </c>
      <c r="E413" t="s">
        <v>378</v>
      </c>
    </row>
    <row r="414" spans="1:5">
      <c r="A414" s="369">
        <v>1315727</v>
      </c>
      <c r="B414" t="s">
        <v>1214</v>
      </c>
      <c r="C414" t="s">
        <v>1215</v>
      </c>
      <c r="D414" t="s">
        <v>393</v>
      </c>
      <c r="E414" t="s">
        <v>378</v>
      </c>
    </row>
    <row r="415" spans="1:5">
      <c r="A415" s="369">
        <v>13166</v>
      </c>
      <c r="B415" t="s">
        <v>1216</v>
      </c>
      <c r="C415" t="s">
        <v>1217</v>
      </c>
      <c r="D415" t="s">
        <v>393</v>
      </c>
      <c r="E415" t="s">
        <v>378</v>
      </c>
    </row>
    <row r="416" spans="1:5">
      <c r="A416" s="369">
        <v>1316793</v>
      </c>
      <c r="B416" t="s">
        <v>1218</v>
      </c>
      <c r="C416" t="s">
        <v>1219</v>
      </c>
      <c r="D416" t="s">
        <v>393</v>
      </c>
      <c r="E416" t="s">
        <v>378</v>
      </c>
    </row>
    <row r="417" spans="1:5">
      <c r="A417" s="369">
        <v>1317022</v>
      </c>
      <c r="B417" t="s">
        <v>1220</v>
      </c>
      <c r="C417" t="s">
        <v>1221</v>
      </c>
      <c r="D417" t="s">
        <v>393</v>
      </c>
      <c r="E417" t="s">
        <v>378</v>
      </c>
    </row>
    <row r="418" spans="1:5">
      <c r="A418" s="369">
        <v>1317469</v>
      </c>
      <c r="B418" t="s">
        <v>1222</v>
      </c>
      <c r="C418" t="s">
        <v>1223</v>
      </c>
      <c r="D418" t="s">
        <v>393</v>
      </c>
      <c r="E418" t="s">
        <v>378</v>
      </c>
    </row>
    <row r="419" spans="1:5">
      <c r="A419" s="369">
        <v>13176</v>
      </c>
      <c r="B419" t="s">
        <v>1224</v>
      </c>
      <c r="C419" t="s">
        <v>1225</v>
      </c>
      <c r="D419" t="s">
        <v>393</v>
      </c>
      <c r="E419" t="s">
        <v>378</v>
      </c>
    </row>
    <row r="420" spans="1:5">
      <c r="A420" s="369">
        <v>1318804</v>
      </c>
      <c r="B420" t="s">
        <v>1226</v>
      </c>
      <c r="C420" t="s">
        <v>1227</v>
      </c>
      <c r="D420" t="s">
        <v>393</v>
      </c>
      <c r="E420" t="s">
        <v>378</v>
      </c>
    </row>
    <row r="421" spans="1:5">
      <c r="A421" s="369">
        <v>13194</v>
      </c>
      <c r="B421" t="s">
        <v>1228</v>
      </c>
      <c r="C421" t="s">
        <v>1229</v>
      </c>
      <c r="D421" t="s">
        <v>393</v>
      </c>
      <c r="E421" t="s">
        <v>378</v>
      </c>
    </row>
    <row r="422" spans="1:5">
      <c r="A422" s="369">
        <v>13204</v>
      </c>
      <c r="B422" t="s">
        <v>1230</v>
      </c>
      <c r="C422" t="s">
        <v>1231</v>
      </c>
      <c r="D422" t="s">
        <v>393</v>
      </c>
      <c r="E422" t="s">
        <v>378</v>
      </c>
    </row>
    <row r="423" spans="1:5">
      <c r="A423" s="369">
        <v>1320445</v>
      </c>
      <c r="B423" t="s">
        <v>1232</v>
      </c>
      <c r="C423" t="s">
        <v>1233</v>
      </c>
      <c r="D423" t="s">
        <v>393</v>
      </c>
      <c r="E423" t="s">
        <v>378</v>
      </c>
    </row>
    <row r="424" spans="1:5">
      <c r="A424" s="369">
        <v>1320584</v>
      </c>
      <c r="B424" t="s">
        <v>1234</v>
      </c>
      <c r="C424" t="s">
        <v>1235</v>
      </c>
      <c r="D424" t="s">
        <v>393</v>
      </c>
      <c r="E424" t="s">
        <v>378</v>
      </c>
    </row>
    <row r="425" spans="1:5">
      <c r="A425" s="369">
        <v>1320876</v>
      </c>
      <c r="B425" t="s">
        <v>1236</v>
      </c>
      <c r="C425" t="s">
        <v>1237</v>
      </c>
      <c r="D425" t="s">
        <v>393</v>
      </c>
      <c r="E425" t="s">
        <v>378</v>
      </c>
    </row>
    <row r="426" spans="1:5">
      <c r="A426" s="369">
        <v>1322174</v>
      </c>
      <c r="B426" t="s">
        <v>1238</v>
      </c>
      <c r="C426" t="s">
        <v>1239</v>
      </c>
      <c r="D426" t="s">
        <v>393</v>
      </c>
      <c r="E426" t="s">
        <v>378</v>
      </c>
    </row>
    <row r="427" spans="1:5">
      <c r="A427" s="369">
        <v>1323204</v>
      </c>
      <c r="B427" t="s">
        <v>1240</v>
      </c>
      <c r="C427" t="s">
        <v>1241</v>
      </c>
      <c r="D427" t="s">
        <v>393</v>
      </c>
      <c r="E427" t="s">
        <v>378</v>
      </c>
    </row>
    <row r="428" spans="1:5">
      <c r="A428" s="369">
        <v>1323210</v>
      </c>
      <c r="B428" t="s">
        <v>1242</v>
      </c>
      <c r="C428" t="s">
        <v>1243</v>
      </c>
      <c r="D428" t="s">
        <v>393</v>
      </c>
      <c r="E428" t="s">
        <v>378</v>
      </c>
    </row>
    <row r="429" spans="1:5">
      <c r="A429" s="369">
        <v>1323304</v>
      </c>
      <c r="B429" t="s">
        <v>1244</v>
      </c>
      <c r="C429" t="s">
        <v>1245</v>
      </c>
      <c r="D429" t="s">
        <v>393</v>
      </c>
      <c r="E429" t="s">
        <v>378</v>
      </c>
    </row>
    <row r="430" spans="1:5">
      <c r="A430" s="369">
        <v>1324115</v>
      </c>
      <c r="B430" t="s">
        <v>1246</v>
      </c>
      <c r="C430" t="s">
        <v>1247</v>
      </c>
      <c r="D430" t="s">
        <v>393</v>
      </c>
      <c r="E430" t="s">
        <v>378</v>
      </c>
    </row>
    <row r="431" spans="1:5">
      <c r="A431" s="369">
        <v>1324643</v>
      </c>
      <c r="B431" t="s">
        <v>1248</v>
      </c>
      <c r="C431" t="s">
        <v>1249</v>
      </c>
      <c r="D431" t="s">
        <v>393</v>
      </c>
      <c r="E431" t="s">
        <v>378</v>
      </c>
    </row>
    <row r="432" spans="1:5">
      <c r="A432" s="369">
        <v>13252</v>
      </c>
      <c r="B432" t="s">
        <v>1250</v>
      </c>
      <c r="C432" t="s">
        <v>1251</v>
      </c>
      <c r="D432" t="s">
        <v>393</v>
      </c>
      <c r="E432" t="s">
        <v>378</v>
      </c>
    </row>
    <row r="433" spans="1:5">
      <c r="A433" s="369">
        <v>1326599</v>
      </c>
      <c r="B433" t="s">
        <v>1252</v>
      </c>
      <c r="C433" t="s">
        <v>1253</v>
      </c>
      <c r="D433" t="s">
        <v>393</v>
      </c>
      <c r="E433" t="s">
        <v>378</v>
      </c>
    </row>
    <row r="434" spans="1:5">
      <c r="A434" s="369">
        <v>1327316</v>
      </c>
      <c r="B434" t="s">
        <v>1254</v>
      </c>
      <c r="C434" t="s">
        <v>1255</v>
      </c>
      <c r="D434" t="s">
        <v>393</v>
      </c>
      <c r="E434" t="s">
        <v>378</v>
      </c>
    </row>
    <row r="435" spans="1:5">
      <c r="A435" s="369">
        <v>1327382</v>
      </c>
      <c r="B435" t="s">
        <v>1256</v>
      </c>
      <c r="C435" t="s">
        <v>1257</v>
      </c>
      <c r="D435" t="s">
        <v>393</v>
      </c>
      <c r="E435" t="s">
        <v>378</v>
      </c>
    </row>
    <row r="436" spans="1:5">
      <c r="A436" s="369">
        <v>1327646</v>
      </c>
      <c r="B436" t="s">
        <v>1258</v>
      </c>
      <c r="C436" t="s">
        <v>1259</v>
      </c>
      <c r="D436" t="s">
        <v>393</v>
      </c>
      <c r="E436" t="s">
        <v>378</v>
      </c>
    </row>
    <row r="437" spans="1:5">
      <c r="A437" s="369">
        <v>1327996</v>
      </c>
      <c r="B437" t="s">
        <v>1260</v>
      </c>
      <c r="C437" t="s">
        <v>1261</v>
      </c>
      <c r="D437" t="s">
        <v>393</v>
      </c>
      <c r="E437" t="s">
        <v>378</v>
      </c>
    </row>
    <row r="438" spans="1:5">
      <c r="A438" s="369">
        <v>1328207</v>
      </c>
      <c r="B438" t="s">
        <v>1262</v>
      </c>
      <c r="C438" t="s">
        <v>1263</v>
      </c>
      <c r="D438" t="s">
        <v>393</v>
      </c>
      <c r="E438" t="s">
        <v>378</v>
      </c>
    </row>
    <row r="439" spans="1:5">
      <c r="A439" s="369">
        <v>1328233</v>
      </c>
      <c r="B439" t="s">
        <v>1264</v>
      </c>
      <c r="C439" t="s">
        <v>1265</v>
      </c>
      <c r="D439" t="s">
        <v>393</v>
      </c>
      <c r="E439" t="s">
        <v>378</v>
      </c>
    </row>
    <row r="440" spans="1:5">
      <c r="A440" s="369">
        <v>1328494</v>
      </c>
      <c r="B440" t="s">
        <v>1266</v>
      </c>
      <c r="C440" t="s">
        <v>1267</v>
      </c>
      <c r="D440" t="s">
        <v>393</v>
      </c>
      <c r="E440" t="s">
        <v>378</v>
      </c>
    </row>
    <row r="441" spans="1:5">
      <c r="A441" s="369">
        <v>1328896</v>
      </c>
      <c r="B441" t="s">
        <v>1268</v>
      </c>
      <c r="C441" t="s">
        <v>1269</v>
      </c>
      <c r="D441" t="s">
        <v>393</v>
      </c>
      <c r="E441" t="s">
        <v>378</v>
      </c>
    </row>
    <row r="442" spans="1:5">
      <c r="A442" s="369">
        <v>1329274</v>
      </c>
      <c r="B442" t="s">
        <v>1270</v>
      </c>
      <c r="C442" t="s">
        <v>1271</v>
      </c>
      <c r="D442" t="s">
        <v>393</v>
      </c>
      <c r="E442" t="s">
        <v>378</v>
      </c>
    </row>
    <row r="443" spans="1:5">
      <c r="A443" s="369">
        <v>132944139</v>
      </c>
      <c r="B443" t="s">
        <v>1272</v>
      </c>
      <c r="C443" t="s">
        <v>1273</v>
      </c>
      <c r="D443" t="s">
        <v>393</v>
      </c>
      <c r="E443" t="s">
        <v>378</v>
      </c>
    </row>
    <row r="444" spans="1:5">
      <c r="A444" s="369">
        <v>1330508</v>
      </c>
      <c r="B444" t="s">
        <v>1274</v>
      </c>
      <c r="C444" t="s">
        <v>1275</v>
      </c>
      <c r="D444" t="s">
        <v>393</v>
      </c>
      <c r="E444" t="s">
        <v>378</v>
      </c>
    </row>
    <row r="445" spans="1:5">
      <c r="A445" s="369">
        <v>1331074</v>
      </c>
      <c r="B445" t="s">
        <v>1276</v>
      </c>
      <c r="C445" t="s">
        <v>1277</v>
      </c>
      <c r="D445" t="s">
        <v>393</v>
      </c>
      <c r="E445" t="s">
        <v>378</v>
      </c>
    </row>
    <row r="446" spans="1:5">
      <c r="A446" s="369">
        <v>1331959</v>
      </c>
      <c r="B446" t="s">
        <v>1278</v>
      </c>
      <c r="C446" t="s">
        <v>1279</v>
      </c>
      <c r="D446" t="s">
        <v>393</v>
      </c>
      <c r="E446" t="s">
        <v>378</v>
      </c>
    </row>
    <row r="447" spans="1:5">
      <c r="A447" s="369">
        <v>1332620</v>
      </c>
      <c r="B447" t="s">
        <v>1280</v>
      </c>
      <c r="C447" t="s">
        <v>1281</v>
      </c>
      <c r="D447" t="s">
        <v>393</v>
      </c>
      <c r="E447" t="s">
        <v>378</v>
      </c>
    </row>
    <row r="448" spans="1:5">
      <c r="A448" s="369">
        <v>1332859</v>
      </c>
      <c r="B448" t="s">
        <v>1282</v>
      </c>
      <c r="C448" t="s">
        <v>1283</v>
      </c>
      <c r="D448" t="s">
        <v>393</v>
      </c>
      <c r="E448" t="s">
        <v>378</v>
      </c>
    </row>
    <row r="449" spans="1:5">
      <c r="A449" s="369">
        <v>1333896</v>
      </c>
      <c r="B449" t="s">
        <v>1284</v>
      </c>
      <c r="C449" t="s">
        <v>1285</v>
      </c>
      <c r="D449" t="s">
        <v>393</v>
      </c>
      <c r="E449" t="s">
        <v>378</v>
      </c>
    </row>
    <row r="450" spans="1:5">
      <c r="A450" s="369">
        <v>1335705</v>
      </c>
      <c r="B450" t="s">
        <v>1286</v>
      </c>
      <c r="C450" t="s">
        <v>1287</v>
      </c>
      <c r="D450" t="s">
        <v>393</v>
      </c>
      <c r="E450" t="s">
        <v>378</v>
      </c>
    </row>
    <row r="451" spans="1:5">
      <c r="A451" s="369">
        <v>1336514</v>
      </c>
      <c r="B451" t="s">
        <v>1288</v>
      </c>
      <c r="C451" t="s">
        <v>1289</v>
      </c>
      <c r="D451" t="s">
        <v>393</v>
      </c>
      <c r="E451" t="s">
        <v>378</v>
      </c>
    </row>
    <row r="452" spans="1:5">
      <c r="A452" s="369">
        <v>1336801</v>
      </c>
      <c r="B452" t="s">
        <v>1290</v>
      </c>
      <c r="C452" t="s">
        <v>1291</v>
      </c>
      <c r="D452" t="s">
        <v>393</v>
      </c>
      <c r="E452" t="s">
        <v>378</v>
      </c>
    </row>
    <row r="453" spans="1:5">
      <c r="A453" s="369">
        <v>1338167</v>
      </c>
      <c r="B453" t="s">
        <v>1292</v>
      </c>
      <c r="C453" t="s">
        <v>1293</v>
      </c>
      <c r="D453" t="s">
        <v>393</v>
      </c>
      <c r="E453" t="s">
        <v>378</v>
      </c>
    </row>
    <row r="454" spans="1:5">
      <c r="A454" s="369">
        <v>1338495</v>
      </c>
      <c r="B454" t="s">
        <v>1294</v>
      </c>
      <c r="C454" t="s">
        <v>1295</v>
      </c>
      <c r="D454" t="s">
        <v>393</v>
      </c>
      <c r="E454" t="s">
        <v>378</v>
      </c>
    </row>
    <row r="455" spans="1:5">
      <c r="A455" s="369">
        <v>1338981</v>
      </c>
      <c r="B455" t="s">
        <v>1296</v>
      </c>
      <c r="C455" t="s">
        <v>1297</v>
      </c>
      <c r="D455" t="s">
        <v>393</v>
      </c>
      <c r="E455" t="s">
        <v>378</v>
      </c>
    </row>
    <row r="456" spans="1:5">
      <c r="A456" s="369">
        <v>1339224</v>
      </c>
      <c r="B456" t="s">
        <v>1298</v>
      </c>
      <c r="C456" t="s">
        <v>1299</v>
      </c>
      <c r="D456" t="s">
        <v>393</v>
      </c>
      <c r="E456" t="s">
        <v>378</v>
      </c>
    </row>
    <row r="457" spans="1:5">
      <c r="A457" s="369">
        <v>1339301</v>
      </c>
      <c r="B457" t="s">
        <v>1300</v>
      </c>
      <c r="C457" t="s">
        <v>1301</v>
      </c>
      <c r="D457" t="s">
        <v>393</v>
      </c>
      <c r="E457" t="s">
        <v>378</v>
      </c>
    </row>
    <row r="458" spans="1:5">
      <c r="A458" s="369">
        <v>1339859</v>
      </c>
      <c r="B458" t="s">
        <v>1302</v>
      </c>
      <c r="C458" t="s">
        <v>1303</v>
      </c>
      <c r="D458" t="s">
        <v>393</v>
      </c>
      <c r="E458" t="s">
        <v>378</v>
      </c>
    </row>
    <row r="459" spans="1:5">
      <c r="A459" s="369">
        <v>1339905</v>
      </c>
      <c r="B459" t="s">
        <v>1304</v>
      </c>
      <c r="C459" t="s">
        <v>1305</v>
      </c>
      <c r="D459" t="s">
        <v>393</v>
      </c>
      <c r="E459" t="s">
        <v>378</v>
      </c>
    </row>
    <row r="460" spans="1:5">
      <c r="A460" s="369">
        <v>1340645</v>
      </c>
      <c r="B460" t="s">
        <v>1306</v>
      </c>
      <c r="C460" t="s">
        <v>1307</v>
      </c>
      <c r="D460" t="s">
        <v>393</v>
      </c>
      <c r="E460" t="s">
        <v>378</v>
      </c>
    </row>
    <row r="461" spans="1:5">
      <c r="A461" s="369">
        <v>13412</v>
      </c>
      <c r="B461" t="s">
        <v>1308</v>
      </c>
      <c r="C461" t="s">
        <v>1309</v>
      </c>
      <c r="D461" t="s">
        <v>393</v>
      </c>
      <c r="E461" t="s">
        <v>378</v>
      </c>
    </row>
    <row r="462" spans="1:5">
      <c r="A462" s="369">
        <v>1341571</v>
      </c>
      <c r="B462" t="s">
        <v>1310</v>
      </c>
      <c r="C462" t="s">
        <v>1311</v>
      </c>
      <c r="D462" t="s">
        <v>393</v>
      </c>
      <c r="E462" t="s">
        <v>378</v>
      </c>
    </row>
    <row r="463" spans="1:5">
      <c r="A463" s="369">
        <v>1341855</v>
      </c>
      <c r="B463" t="s">
        <v>1312</v>
      </c>
      <c r="C463" t="s">
        <v>1313</v>
      </c>
      <c r="D463" t="s">
        <v>393</v>
      </c>
      <c r="E463" t="s">
        <v>378</v>
      </c>
    </row>
    <row r="464" spans="1:5">
      <c r="A464" s="369">
        <v>13419</v>
      </c>
      <c r="B464" t="s">
        <v>1314</v>
      </c>
      <c r="C464" t="s">
        <v>1315</v>
      </c>
      <c r="D464" t="s">
        <v>393</v>
      </c>
      <c r="E464" t="s">
        <v>378</v>
      </c>
    </row>
    <row r="465" spans="1:5">
      <c r="A465" s="369">
        <v>1341913</v>
      </c>
      <c r="B465" t="s">
        <v>1316</v>
      </c>
      <c r="C465" t="s">
        <v>1317</v>
      </c>
      <c r="D465" t="s">
        <v>393</v>
      </c>
      <c r="E465" t="s">
        <v>378</v>
      </c>
    </row>
    <row r="466" spans="1:5">
      <c r="A466" s="369">
        <v>1342561</v>
      </c>
      <c r="B466" t="s">
        <v>1318</v>
      </c>
      <c r="C466" t="s">
        <v>1319</v>
      </c>
      <c r="D466" t="s">
        <v>393</v>
      </c>
      <c r="E466" t="s">
        <v>378</v>
      </c>
    </row>
    <row r="467" spans="1:5">
      <c r="A467" s="369">
        <v>1342780</v>
      </c>
      <c r="B467" t="s">
        <v>1320</v>
      </c>
      <c r="C467" t="s">
        <v>1321</v>
      </c>
      <c r="D467" t="s">
        <v>393</v>
      </c>
      <c r="E467" t="s">
        <v>378</v>
      </c>
    </row>
    <row r="468" spans="1:5">
      <c r="A468" s="369">
        <v>1342805</v>
      </c>
      <c r="B468" t="s">
        <v>1322</v>
      </c>
      <c r="C468" t="s">
        <v>1323</v>
      </c>
      <c r="D468" t="s">
        <v>393</v>
      </c>
      <c r="E468" t="s">
        <v>378</v>
      </c>
    </row>
    <row r="469" spans="1:5">
      <c r="A469" s="369">
        <v>1344294</v>
      </c>
      <c r="B469" t="s">
        <v>1324</v>
      </c>
      <c r="C469" t="s">
        <v>1325</v>
      </c>
      <c r="D469" t="s">
        <v>393</v>
      </c>
      <c r="E469" t="s">
        <v>378</v>
      </c>
    </row>
    <row r="470" spans="1:5">
      <c r="A470" s="369">
        <v>1345239</v>
      </c>
      <c r="B470" t="s">
        <v>1326</v>
      </c>
      <c r="C470" t="s">
        <v>1327</v>
      </c>
      <c r="D470" t="s">
        <v>393</v>
      </c>
      <c r="E470" t="s">
        <v>378</v>
      </c>
    </row>
    <row r="471" spans="1:5">
      <c r="A471" s="369">
        <v>1345532</v>
      </c>
      <c r="B471" t="s">
        <v>1328</v>
      </c>
      <c r="C471" t="s">
        <v>1329</v>
      </c>
      <c r="D471" t="s">
        <v>393</v>
      </c>
      <c r="E471" t="s">
        <v>378</v>
      </c>
    </row>
    <row r="472" spans="1:5">
      <c r="A472" s="369">
        <v>1347022</v>
      </c>
      <c r="B472" t="s">
        <v>1330</v>
      </c>
      <c r="C472" t="s">
        <v>1331</v>
      </c>
      <c r="D472" t="s">
        <v>393</v>
      </c>
      <c r="E472" t="s">
        <v>378</v>
      </c>
    </row>
    <row r="473" spans="1:5">
      <c r="A473" s="369">
        <v>1348915</v>
      </c>
      <c r="B473" t="s">
        <v>1332</v>
      </c>
      <c r="C473" t="s">
        <v>1333</v>
      </c>
      <c r="D473" t="s">
        <v>393</v>
      </c>
      <c r="E473" t="s">
        <v>378</v>
      </c>
    </row>
    <row r="474" spans="1:5">
      <c r="A474" s="369">
        <v>1350288</v>
      </c>
      <c r="B474" t="s">
        <v>1334</v>
      </c>
      <c r="C474" t="s">
        <v>1335</v>
      </c>
      <c r="D474" t="s">
        <v>393</v>
      </c>
      <c r="E474" t="s">
        <v>378</v>
      </c>
    </row>
    <row r="475" spans="1:5">
      <c r="A475" s="369">
        <v>1350647</v>
      </c>
      <c r="B475" t="s">
        <v>1336</v>
      </c>
      <c r="C475" t="s">
        <v>1337</v>
      </c>
      <c r="D475" t="s">
        <v>393</v>
      </c>
      <c r="E475" t="s">
        <v>378</v>
      </c>
    </row>
    <row r="476" spans="1:5">
      <c r="A476" s="369">
        <v>1351431</v>
      </c>
      <c r="B476" t="s">
        <v>1338</v>
      </c>
      <c r="C476" t="s">
        <v>1339</v>
      </c>
      <c r="D476" t="s">
        <v>393</v>
      </c>
      <c r="E476" t="s">
        <v>378</v>
      </c>
    </row>
    <row r="477" spans="1:5">
      <c r="A477" s="369">
        <v>1351439</v>
      </c>
      <c r="B477" t="s">
        <v>1340</v>
      </c>
      <c r="C477" t="s">
        <v>1341</v>
      </c>
      <c r="D477" t="s">
        <v>393</v>
      </c>
      <c r="E477" t="s">
        <v>378</v>
      </c>
    </row>
    <row r="478" spans="1:5">
      <c r="A478" s="369">
        <v>13519</v>
      </c>
      <c r="B478" t="s">
        <v>1342</v>
      </c>
      <c r="C478" t="s">
        <v>1343</v>
      </c>
      <c r="D478" t="s">
        <v>393</v>
      </c>
      <c r="E478" t="s">
        <v>378</v>
      </c>
    </row>
    <row r="479" spans="1:5">
      <c r="A479" s="369">
        <v>1353080</v>
      </c>
      <c r="B479" t="s">
        <v>1344</v>
      </c>
      <c r="C479" t="s">
        <v>1345</v>
      </c>
      <c r="D479" t="s">
        <v>393</v>
      </c>
      <c r="E479" t="s">
        <v>378</v>
      </c>
    </row>
    <row r="480" spans="1:5">
      <c r="A480" s="369">
        <v>1354368</v>
      </c>
      <c r="B480" t="s">
        <v>1346</v>
      </c>
      <c r="C480" t="s">
        <v>1347</v>
      </c>
      <c r="D480" t="s">
        <v>393</v>
      </c>
      <c r="E480" t="s">
        <v>378</v>
      </c>
    </row>
    <row r="481" spans="1:5">
      <c r="A481" s="369">
        <v>13544</v>
      </c>
      <c r="B481" t="s">
        <v>1348</v>
      </c>
      <c r="C481" t="s">
        <v>1349</v>
      </c>
      <c r="D481" t="s">
        <v>393</v>
      </c>
      <c r="E481" t="s">
        <v>378</v>
      </c>
    </row>
    <row r="482" spans="1:5">
      <c r="A482" s="369">
        <v>13545</v>
      </c>
      <c r="B482" t="s">
        <v>1350</v>
      </c>
      <c r="C482" t="s">
        <v>1351</v>
      </c>
      <c r="D482" t="s">
        <v>393</v>
      </c>
      <c r="E482" t="s">
        <v>378</v>
      </c>
    </row>
    <row r="483" spans="1:5">
      <c r="A483" s="369">
        <v>1354578</v>
      </c>
      <c r="B483" t="s">
        <v>1352</v>
      </c>
      <c r="C483" t="s">
        <v>1353</v>
      </c>
      <c r="D483" t="s">
        <v>393</v>
      </c>
      <c r="E483" t="s">
        <v>378</v>
      </c>
    </row>
    <row r="484" spans="1:5">
      <c r="A484" s="369">
        <v>1355620</v>
      </c>
      <c r="B484" t="s">
        <v>1354</v>
      </c>
      <c r="C484" t="s">
        <v>1355</v>
      </c>
      <c r="D484" t="s">
        <v>393</v>
      </c>
      <c r="E484" t="s">
        <v>378</v>
      </c>
    </row>
    <row r="485" spans="1:5">
      <c r="A485" s="369">
        <v>1356203</v>
      </c>
      <c r="B485" t="s">
        <v>1356</v>
      </c>
      <c r="C485" t="s">
        <v>1357</v>
      </c>
      <c r="D485" t="s">
        <v>393</v>
      </c>
      <c r="E485" t="s">
        <v>378</v>
      </c>
    </row>
    <row r="486" spans="1:5">
      <c r="A486" s="369">
        <v>1356653</v>
      </c>
      <c r="B486" t="s">
        <v>1358</v>
      </c>
      <c r="C486" t="s">
        <v>1359</v>
      </c>
      <c r="D486" t="s">
        <v>393</v>
      </c>
      <c r="E486" t="s">
        <v>378</v>
      </c>
    </row>
    <row r="487" spans="1:5">
      <c r="A487" s="369">
        <v>1356853</v>
      </c>
      <c r="B487" t="s">
        <v>1360</v>
      </c>
      <c r="C487" t="s">
        <v>1361</v>
      </c>
      <c r="D487" t="s">
        <v>393</v>
      </c>
      <c r="E487" t="s">
        <v>378</v>
      </c>
    </row>
    <row r="488" spans="1:5">
      <c r="A488" s="369">
        <v>1357929</v>
      </c>
      <c r="B488" t="s">
        <v>1362</v>
      </c>
      <c r="C488" t="s">
        <v>1363</v>
      </c>
      <c r="D488" t="s">
        <v>393</v>
      </c>
      <c r="E488" t="s">
        <v>378</v>
      </c>
    </row>
    <row r="489" spans="1:5">
      <c r="A489" s="369">
        <v>1357995</v>
      </c>
      <c r="B489" t="s">
        <v>1364</v>
      </c>
      <c r="C489" t="s">
        <v>1365</v>
      </c>
      <c r="D489" t="s">
        <v>393</v>
      </c>
      <c r="E489" t="s">
        <v>378</v>
      </c>
    </row>
    <row r="490" spans="1:5">
      <c r="A490" s="369">
        <v>1358668</v>
      </c>
      <c r="B490" t="s">
        <v>1366</v>
      </c>
      <c r="C490" t="s">
        <v>1367</v>
      </c>
      <c r="D490" t="s">
        <v>393</v>
      </c>
      <c r="E490" t="s">
        <v>378</v>
      </c>
    </row>
    <row r="491" spans="1:5">
      <c r="A491" s="369">
        <v>1359014</v>
      </c>
      <c r="B491" t="s">
        <v>1368</v>
      </c>
      <c r="C491" t="s">
        <v>1369</v>
      </c>
      <c r="D491" t="s">
        <v>393</v>
      </c>
      <c r="E491" t="s">
        <v>378</v>
      </c>
    </row>
    <row r="492" spans="1:5">
      <c r="A492" s="369">
        <v>13595</v>
      </c>
      <c r="B492" t="s">
        <v>1370</v>
      </c>
      <c r="C492" t="s">
        <v>1371</v>
      </c>
      <c r="D492" t="s">
        <v>393</v>
      </c>
      <c r="E492" t="s">
        <v>378</v>
      </c>
    </row>
    <row r="493" spans="1:5">
      <c r="A493" s="369">
        <v>1360164</v>
      </c>
      <c r="B493" t="s">
        <v>1372</v>
      </c>
      <c r="C493" t="s">
        <v>1373</v>
      </c>
      <c r="D493" t="s">
        <v>393</v>
      </c>
      <c r="E493" t="s">
        <v>378</v>
      </c>
    </row>
    <row r="494" spans="1:5">
      <c r="A494" s="369">
        <v>1360184</v>
      </c>
      <c r="B494" t="s">
        <v>1374</v>
      </c>
      <c r="C494" t="s">
        <v>1375</v>
      </c>
      <c r="D494" t="s">
        <v>393</v>
      </c>
      <c r="E494" t="s">
        <v>378</v>
      </c>
    </row>
    <row r="495" spans="1:5">
      <c r="A495" s="369">
        <v>1360737</v>
      </c>
      <c r="B495" t="s">
        <v>1376</v>
      </c>
      <c r="C495" t="s">
        <v>1377</v>
      </c>
      <c r="D495" t="s">
        <v>393</v>
      </c>
      <c r="E495" t="s">
        <v>378</v>
      </c>
    </row>
    <row r="496" spans="1:5">
      <c r="A496" s="369">
        <v>1361773</v>
      </c>
      <c r="B496" t="s">
        <v>1378</v>
      </c>
      <c r="C496" t="s">
        <v>1379</v>
      </c>
      <c r="D496" t="s">
        <v>393</v>
      </c>
      <c r="E496" t="s">
        <v>378</v>
      </c>
    </row>
    <row r="497" spans="1:5">
      <c r="A497" s="369">
        <v>13624</v>
      </c>
      <c r="B497" t="s">
        <v>1380</v>
      </c>
      <c r="C497" t="s">
        <v>1381</v>
      </c>
      <c r="D497" t="s">
        <v>393</v>
      </c>
      <c r="E497" t="s">
        <v>378</v>
      </c>
    </row>
    <row r="498" spans="1:5">
      <c r="A498" s="369">
        <v>1363168</v>
      </c>
      <c r="B498" t="s">
        <v>1382</v>
      </c>
      <c r="C498" t="s">
        <v>1383</v>
      </c>
      <c r="D498" t="s">
        <v>393</v>
      </c>
      <c r="E498" t="s">
        <v>378</v>
      </c>
    </row>
    <row r="499" spans="1:5">
      <c r="A499" s="369">
        <v>1363447</v>
      </c>
      <c r="B499" t="s">
        <v>1384</v>
      </c>
      <c r="C499" t="s">
        <v>1385</v>
      </c>
      <c r="D499" t="s">
        <v>393</v>
      </c>
      <c r="E499" t="s">
        <v>378</v>
      </c>
    </row>
    <row r="500" spans="1:5">
      <c r="A500" s="369">
        <v>1363483</v>
      </c>
      <c r="B500" t="s">
        <v>1386</v>
      </c>
      <c r="C500" t="s">
        <v>1387</v>
      </c>
      <c r="D500" t="s">
        <v>393</v>
      </c>
      <c r="E500" t="s">
        <v>378</v>
      </c>
    </row>
    <row r="501" spans="1:5">
      <c r="A501" s="369">
        <v>1363759</v>
      </c>
      <c r="B501" t="s">
        <v>1388</v>
      </c>
      <c r="C501" t="s">
        <v>1389</v>
      </c>
      <c r="D501" t="s">
        <v>393</v>
      </c>
      <c r="E501" t="s">
        <v>378</v>
      </c>
    </row>
    <row r="502" spans="1:5">
      <c r="A502" s="369">
        <v>1363948</v>
      </c>
      <c r="B502" t="s">
        <v>1390</v>
      </c>
      <c r="C502" t="s">
        <v>1391</v>
      </c>
      <c r="D502" t="s">
        <v>393</v>
      </c>
      <c r="E502" t="s">
        <v>378</v>
      </c>
    </row>
    <row r="503" spans="1:5">
      <c r="A503" s="369">
        <v>1364222</v>
      </c>
      <c r="B503" t="s">
        <v>1392</v>
      </c>
      <c r="C503" t="s">
        <v>1393</v>
      </c>
      <c r="D503" t="s">
        <v>393</v>
      </c>
      <c r="E503" t="s">
        <v>378</v>
      </c>
    </row>
    <row r="504" spans="1:5">
      <c r="A504" s="369">
        <v>1364664</v>
      </c>
      <c r="B504" t="s">
        <v>1394</v>
      </c>
      <c r="C504" t="s">
        <v>1395</v>
      </c>
      <c r="D504" t="s">
        <v>393</v>
      </c>
      <c r="E504" t="s">
        <v>378</v>
      </c>
    </row>
    <row r="505" spans="1:5">
      <c r="A505" s="369">
        <v>13656</v>
      </c>
      <c r="B505" t="s">
        <v>1396</v>
      </c>
      <c r="C505" t="s">
        <v>1397</v>
      </c>
      <c r="D505" t="s">
        <v>393</v>
      </c>
      <c r="E505" t="s">
        <v>378</v>
      </c>
    </row>
    <row r="506" spans="1:5">
      <c r="A506" s="369">
        <v>1365757</v>
      </c>
      <c r="B506" t="s">
        <v>1398</v>
      </c>
      <c r="C506" t="s">
        <v>1399</v>
      </c>
      <c r="D506" t="s">
        <v>393</v>
      </c>
      <c r="E506" t="s">
        <v>378</v>
      </c>
    </row>
    <row r="507" spans="1:5">
      <c r="A507" s="369">
        <v>1366446</v>
      </c>
      <c r="B507" t="s">
        <v>1400</v>
      </c>
      <c r="C507" t="s">
        <v>1401</v>
      </c>
      <c r="D507" t="s">
        <v>393</v>
      </c>
      <c r="E507" t="s">
        <v>378</v>
      </c>
    </row>
    <row r="508" spans="1:5">
      <c r="A508" s="369">
        <v>1366830</v>
      </c>
      <c r="B508" t="s">
        <v>1402</v>
      </c>
      <c r="C508" t="s">
        <v>1403</v>
      </c>
      <c r="D508" t="s">
        <v>393</v>
      </c>
      <c r="E508" t="s">
        <v>378</v>
      </c>
    </row>
    <row r="509" spans="1:5">
      <c r="A509" s="369">
        <v>1366983</v>
      </c>
      <c r="B509" t="s">
        <v>1404</v>
      </c>
      <c r="C509" t="s">
        <v>1405</v>
      </c>
      <c r="D509" t="s">
        <v>393</v>
      </c>
      <c r="E509" t="s">
        <v>378</v>
      </c>
    </row>
    <row r="510" spans="1:5">
      <c r="A510" s="369">
        <v>1367154</v>
      </c>
      <c r="B510" t="s">
        <v>1406</v>
      </c>
      <c r="C510" t="s">
        <v>1407</v>
      </c>
      <c r="D510" t="s">
        <v>393</v>
      </c>
      <c r="E510" t="s">
        <v>378</v>
      </c>
    </row>
    <row r="511" spans="1:5">
      <c r="A511" s="369">
        <v>1367248</v>
      </c>
      <c r="B511" t="s">
        <v>1408</v>
      </c>
      <c r="C511" t="s">
        <v>1409</v>
      </c>
      <c r="D511" t="s">
        <v>393</v>
      </c>
      <c r="E511" t="s">
        <v>378</v>
      </c>
    </row>
    <row r="512" spans="1:5">
      <c r="A512" s="369">
        <v>1367363</v>
      </c>
      <c r="B512" t="s">
        <v>1410</v>
      </c>
      <c r="C512" t="s">
        <v>1411</v>
      </c>
      <c r="D512" t="s">
        <v>393</v>
      </c>
      <c r="E512" t="s">
        <v>378</v>
      </c>
    </row>
    <row r="513" spans="1:5">
      <c r="A513" s="369">
        <v>1368047</v>
      </c>
      <c r="B513" t="s">
        <v>1412</v>
      </c>
      <c r="C513" t="s">
        <v>1413</v>
      </c>
      <c r="D513" t="s">
        <v>393</v>
      </c>
      <c r="E513" t="s">
        <v>378</v>
      </c>
    </row>
    <row r="514" spans="1:5">
      <c r="A514" s="369">
        <v>1368299</v>
      </c>
      <c r="B514" t="s">
        <v>1414</v>
      </c>
      <c r="C514" t="s">
        <v>1415</v>
      </c>
      <c r="D514" t="s">
        <v>393</v>
      </c>
      <c r="E514" t="s">
        <v>378</v>
      </c>
    </row>
    <row r="515" spans="1:5">
      <c r="A515" s="369">
        <v>1368660</v>
      </c>
      <c r="B515" t="s">
        <v>1416</v>
      </c>
      <c r="C515" t="s">
        <v>1417</v>
      </c>
      <c r="D515" t="s">
        <v>393</v>
      </c>
      <c r="E515" t="s">
        <v>378</v>
      </c>
    </row>
    <row r="516" spans="1:5">
      <c r="A516" s="369">
        <v>1368739</v>
      </c>
      <c r="B516" t="s">
        <v>1418</v>
      </c>
      <c r="C516" t="s">
        <v>1419</v>
      </c>
      <c r="D516" t="s">
        <v>393</v>
      </c>
      <c r="E516" t="s">
        <v>378</v>
      </c>
    </row>
    <row r="517" spans="1:5">
      <c r="A517" s="369">
        <v>1368741</v>
      </c>
      <c r="B517" t="s">
        <v>1420</v>
      </c>
      <c r="C517" t="s">
        <v>1421</v>
      </c>
      <c r="D517" t="s">
        <v>393</v>
      </c>
      <c r="E517" t="s">
        <v>378</v>
      </c>
    </row>
    <row r="518" spans="1:5">
      <c r="A518" s="369">
        <v>1368948</v>
      </c>
      <c r="B518" t="s">
        <v>1422</v>
      </c>
      <c r="C518" t="s">
        <v>1423</v>
      </c>
      <c r="D518" t="s">
        <v>393</v>
      </c>
      <c r="E518" t="s">
        <v>378</v>
      </c>
    </row>
    <row r="519" spans="1:5">
      <c r="A519" s="369">
        <v>1369246</v>
      </c>
      <c r="B519" t="s">
        <v>1424</v>
      </c>
      <c r="C519" t="s">
        <v>1425</v>
      </c>
      <c r="D519" t="s">
        <v>393</v>
      </c>
      <c r="E519" t="s">
        <v>378</v>
      </c>
    </row>
    <row r="520" spans="1:5">
      <c r="A520" s="369">
        <v>1369401</v>
      </c>
      <c r="B520" t="s">
        <v>1426</v>
      </c>
      <c r="C520" t="s">
        <v>1427</v>
      </c>
      <c r="D520" t="s">
        <v>393</v>
      </c>
      <c r="E520" t="s">
        <v>378</v>
      </c>
    </row>
    <row r="521" spans="1:5">
      <c r="A521" s="369">
        <v>1369708</v>
      </c>
      <c r="B521" t="s">
        <v>1428</v>
      </c>
      <c r="C521" t="s">
        <v>1429</v>
      </c>
      <c r="D521" t="s">
        <v>393</v>
      </c>
      <c r="E521" t="s">
        <v>378</v>
      </c>
    </row>
    <row r="522" spans="1:5">
      <c r="A522" s="369">
        <v>1371552</v>
      </c>
      <c r="B522" t="s">
        <v>1430</v>
      </c>
      <c r="C522" t="s">
        <v>1431</v>
      </c>
      <c r="D522" t="s">
        <v>393</v>
      </c>
      <c r="E522" t="s">
        <v>378</v>
      </c>
    </row>
    <row r="523" spans="1:5">
      <c r="A523" s="369">
        <v>1371695</v>
      </c>
      <c r="B523" t="s">
        <v>1432</v>
      </c>
      <c r="C523" t="s">
        <v>1433</v>
      </c>
      <c r="D523" t="s">
        <v>393</v>
      </c>
      <c r="E523" t="s">
        <v>378</v>
      </c>
    </row>
    <row r="524" spans="1:5">
      <c r="A524" s="369">
        <v>1372380</v>
      </c>
      <c r="B524" t="s">
        <v>1434</v>
      </c>
      <c r="C524" t="s">
        <v>1435</v>
      </c>
      <c r="D524" t="s">
        <v>393</v>
      </c>
      <c r="E524" t="s">
        <v>378</v>
      </c>
    </row>
    <row r="525" spans="1:5">
      <c r="A525" s="369">
        <v>1373485</v>
      </c>
      <c r="B525" t="s">
        <v>1436</v>
      </c>
      <c r="C525" t="s">
        <v>1437</v>
      </c>
      <c r="D525" t="s">
        <v>393</v>
      </c>
      <c r="E525" t="s">
        <v>378</v>
      </c>
    </row>
    <row r="526" spans="1:5">
      <c r="A526" s="369">
        <v>1375807</v>
      </c>
      <c r="B526" t="s">
        <v>1438</v>
      </c>
      <c r="C526" t="s">
        <v>1439</v>
      </c>
      <c r="D526" t="s">
        <v>393</v>
      </c>
      <c r="E526" t="s">
        <v>378</v>
      </c>
    </row>
    <row r="527" spans="1:5">
      <c r="A527" s="369">
        <v>1376045</v>
      </c>
      <c r="B527" t="s">
        <v>1440</v>
      </c>
      <c r="C527" t="s">
        <v>1441</v>
      </c>
      <c r="D527" t="s">
        <v>393</v>
      </c>
      <c r="E527" t="s">
        <v>378</v>
      </c>
    </row>
    <row r="528" spans="1:5">
      <c r="A528" s="369">
        <v>1376680</v>
      </c>
      <c r="B528" t="s">
        <v>1442</v>
      </c>
      <c r="C528" t="s">
        <v>1443</v>
      </c>
      <c r="D528" t="s">
        <v>393</v>
      </c>
      <c r="E528" t="s">
        <v>378</v>
      </c>
    </row>
    <row r="529" spans="1:5">
      <c r="A529" s="369">
        <v>1378035</v>
      </c>
      <c r="B529" t="s">
        <v>1444</v>
      </c>
      <c r="C529" t="s">
        <v>1445</v>
      </c>
      <c r="D529" t="s">
        <v>393</v>
      </c>
      <c r="E529" t="s">
        <v>378</v>
      </c>
    </row>
    <row r="530" spans="1:5">
      <c r="A530" s="369">
        <v>1378368</v>
      </c>
      <c r="B530" t="s">
        <v>1446</v>
      </c>
      <c r="C530" t="s">
        <v>1447</v>
      </c>
      <c r="D530" t="s">
        <v>393</v>
      </c>
      <c r="E530" t="s">
        <v>378</v>
      </c>
    </row>
    <row r="531" spans="1:5">
      <c r="A531" s="369">
        <v>1379439</v>
      </c>
      <c r="B531" t="s">
        <v>1448</v>
      </c>
      <c r="C531" t="s">
        <v>1449</v>
      </c>
      <c r="D531" t="s">
        <v>393</v>
      </c>
      <c r="E531" t="s">
        <v>378</v>
      </c>
    </row>
    <row r="532" spans="1:5">
      <c r="A532" s="369">
        <v>1379475</v>
      </c>
      <c r="B532" t="s">
        <v>1450</v>
      </c>
      <c r="C532" t="s">
        <v>1451</v>
      </c>
      <c r="D532" t="s">
        <v>393</v>
      </c>
      <c r="E532" t="s">
        <v>378</v>
      </c>
    </row>
    <row r="533" spans="1:5">
      <c r="A533" s="369">
        <v>1379498</v>
      </c>
      <c r="B533" t="s">
        <v>1452</v>
      </c>
      <c r="C533" t="s">
        <v>1453</v>
      </c>
      <c r="D533" t="s">
        <v>393</v>
      </c>
      <c r="E533" t="s">
        <v>378</v>
      </c>
    </row>
    <row r="534" spans="1:5">
      <c r="A534" s="369">
        <v>13796</v>
      </c>
      <c r="B534" t="s">
        <v>1454</v>
      </c>
      <c r="C534" t="s">
        <v>1455</v>
      </c>
      <c r="D534" t="s">
        <v>393</v>
      </c>
      <c r="E534" t="s">
        <v>378</v>
      </c>
    </row>
    <row r="535" spans="1:5">
      <c r="A535" s="369">
        <v>1379644</v>
      </c>
      <c r="B535" t="s">
        <v>1456</v>
      </c>
      <c r="C535" t="s">
        <v>1457</v>
      </c>
      <c r="D535" t="s">
        <v>393</v>
      </c>
      <c r="E535" t="s">
        <v>378</v>
      </c>
    </row>
    <row r="536" spans="1:5">
      <c r="A536" s="369">
        <v>1380962</v>
      </c>
      <c r="B536" t="s">
        <v>1458</v>
      </c>
      <c r="C536" t="s">
        <v>1459</v>
      </c>
      <c r="D536" t="s">
        <v>393</v>
      </c>
      <c r="E536" t="s">
        <v>378</v>
      </c>
    </row>
    <row r="537" spans="1:5">
      <c r="A537" s="369">
        <v>1380991</v>
      </c>
      <c r="B537" t="s">
        <v>1460</v>
      </c>
      <c r="C537" t="s">
        <v>1461</v>
      </c>
      <c r="D537" t="s">
        <v>393</v>
      </c>
      <c r="E537" t="s">
        <v>378</v>
      </c>
    </row>
    <row r="538" spans="1:5">
      <c r="A538" s="369">
        <v>1381145</v>
      </c>
      <c r="B538" t="s">
        <v>1462</v>
      </c>
      <c r="C538" t="s">
        <v>1463</v>
      </c>
      <c r="D538" t="s">
        <v>393</v>
      </c>
      <c r="E538" t="s">
        <v>378</v>
      </c>
    </row>
    <row r="539" spans="1:5">
      <c r="A539" s="369">
        <v>1381773</v>
      </c>
      <c r="B539" t="s">
        <v>1464</v>
      </c>
      <c r="C539" t="s">
        <v>1465</v>
      </c>
      <c r="D539" t="s">
        <v>393</v>
      </c>
      <c r="E539" t="s">
        <v>378</v>
      </c>
    </row>
    <row r="540" spans="1:5">
      <c r="A540" s="369">
        <v>1382203</v>
      </c>
      <c r="B540" t="s">
        <v>1466</v>
      </c>
      <c r="C540" t="s">
        <v>1467</v>
      </c>
      <c r="D540" t="s">
        <v>393</v>
      </c>
      <c r="E540" t="s">
        <v>378</v>
      </c>
    </row>
    <row r="541" spans="1:5">
      <c r="A541" s="369">
        <v>1383945</v>
      </c>
      <c r="B541" t="s">
        <v>1468</v>
      </c>
      <c r="C541" t="s">
        <v>1469</v>
      </c>
      <c r="D541" t="s">
        <v>393</v>
      </c>
      <c r="E541" t="s">
        <v>378</v>
      </c>
    </row>
    <row r="542" spans="1:5">
      <c r="A542" s="369">
        <v>1384397</v>
      </c>
      <c r="B542" t="s">
        <v>1470</v>
      </c>
      <c r="C542" t="s">
        <v>1471</v>
      </c>
      <c r="D542" t="s">
        <v>393</v>
      </c>
      <c r="E542" t="s">
        <v>378</v>
      </c>
    </row>
    <row r="543" spans="1:5">
      <c r="A543" s="369">
        <v>1385046</v>
      </c>
      <c r="B543" t="s">
        <v>1472</v>
      </c>
      <c r="C543" t="s">
        <v>1473</v>
      </c>
      <c r="D543" t="s">
        <v>393</v>
      </c>
      <c r="E543" t="s">
        <v>378</v>
      </c>
    </row>
    <row r="544" spans="1:5">
      <c r="A544" s="369">
        <v>1386078</v>
      </c>
      <c r="B544" t="s">
        <v>1474</v>
      </c>
      <c r="C544" t="s">
        <v>1475</v>
      </c>
      <c r="D544" t="s">
        <v>393</v>
      </c>
      <c r="E544" t="s">
        <v>378</v>
      </c>
    </row>
    <row r="545" spans="1:5">
      <c r="A545" s="369">
        <v>1386709</v>
      </c>
      <c r="B545" t="s">
        <v>1476</v>
      </c>
      <c r="C545" t="s">
        <v>1477</v>
      </c>
      <c r="D545" t="s">
        <v>393</v>
      </c>
      <c r="E545" t="s">
        <v>378</v>
      </c>
    </row>
    <row r="546" spans="1:5">
      <c r="A546" s="369">
        <v>1386728</v>
      </c>
      <c r="B546" t="s">
        <v>1478</v>
      </c>
      <c r="C546" t="s">
        <v>1479</v>
      </c>
      <c r="D546" t="s">
        <v>393</v>
      </c>
      <c r="E546" t="s">
        <v>378</v>
      </c>
    </row>
    <row r="547" spans="1:5">
      <c r="A547" s="369">
        <v>1387043</v>
      </c>
      <c r="B547" t="s">
        <v>1480</v>
      </c>
      <c r="C547" t="s">
        <v>1481</v>
      </c>
      <c r="D547" t="s">
        <v>393</v>
      </c>
      <c r="E547" t="s">
        <v>378</v>
      </c>
    </row>
    <row r="548" spans="1:5">
      <c r="A548" s="369">
        <v>1387931</v>
      </c>
      <c r="B548" t="s">
        <v>1482</v>
      </c>
      <c r="C548" t="s">
        <v>1483</v>
      </c>
      <c r="D548" t="s">
        <v>393</v>
      </c>
      <c r="E548" t="s">
        <v>378</v>
      </c>
    </row>
    <row r="549" spans="1:5">
      <c r="A549" s="369">
        <v>1388872</v>
      </c>
      <c r="B549" t="s">
        <v>1484</v>
      </c>
      <c r="C549" t="s">
        <v>1485</v>
      </c>
      <c r="D549" t="s">
        <v>393</v>
      </c>
      <c r="E549" t="s">
        <v>378</v>
      </c>
    </row>
    <row r="550" spans="1:5">
      <c r="A550" s="369">
        <v>1389477</v>
      </c>
      <c r="B550" t="s">
        <v>1486</v>
      </c>
      <c r="C550" t="s">
        <v>1487</v>
      </c>
      <c r="D550" t="s">
        <v>393</v>
      </c>
      <c r="E550" t="s">
        <v>378</v>
      </c>
    </row>
    <row r="551" spans="1:5">
      <c r="A551" s="369">
        <v>1389562</v>
      </c>
      <c r="B551" t="s">
        <v>1488</v>
      </c>
      <c r="C551" t="s">
        <v>1489</v>
      </c>
      <c r="D551" t="s">
        <v>393</v>
      </c>
      <c r="E551" t="s">
        <v>378</v>
      </c>
    </row>
    <row r="552" spans="1:5">
      <c r="A552" s="369">
        <v>1389938</v>
      </c>
      <c r="B552" t="s">
        <v>1490</v>
      </c>
      <c r="C552" t="s">
        <v>1491</v>
      </c>
      <c r="D552" t="s">
        <v>393</v>
      </c>
      <c r="E552" t="s">
        <v>378</v>
      </c>
    </row>
    <row r="553" spans="1:5">
      <c r="A553" s="369">
        <v>13944</v>
      </c>
      <c r="B553" t="s">
        <v>1492</v>
      </c>
      <c r="C553" t="s">
        <v>1493</v>
      </c>
      <c r="D553" t="s">
        <v>393</v>
      </c>
      <c r="E553" t="s">
        <v>378</v>
      </c>
    </row>
    <row r="554" spans="1:5">
      <c r="A554" s="369">
        <v>1394857</v>
      </c>
      <c r="B554" t="s">
        <v>1494</v>
      </c>
      <c r="C554" t="s">
        <v>1495</v>
      </c>
      <c r="D554" t="s">
        <v>393</v>
      </c>
      <c r="E554" t="s">
        <v>378</v>
      </c>
    </row>
    <row r="555" spans="1:5">
      <c r="A555" s="369">
        <v>1395839</v>
      </c>
      <c r="B555" t="s">
        <v>1496</v>
      </c>
      <c r="C555" t="s">
        <v>1497</v>
      </c>
      <c r="D555" t="s">
        <v>393</v>
      </c>
      <c r="E555" t="s">
        <v>378</v>
      </c>
    </row>
    <row r="556" spans="1:5">
      <c r="A556" s="369">
        <v>1396575</v>
      </c>
      <c r="B556" t="s">
        <v>1498</v>
      </c>
      <c r="C556" t="s">
        <v>1499</v>
      </c>
      <c r="D556" t="s">
        <v>393</v>
      </c>
      <c r="E556" t="s">
        <v>378</v>
      </c>
    </row>
    <row r="557" spans="1:5">
      <c r="A557" s="369">
        <v>13980</v>
      </c>
      <c r="B557" t="s">
        <v>1500</v>
      </c>
      <c r="C557" t="s">
        <v>1501</v>
      </c>
      <c r="D557" t="s">
        <v>393</v>
      </c>
      <c r="E557" t="s">
        <v>378</v>
      </c>
    </row>
    <row r="558" spans="1:5">
      <c r="A558" s="369">
        <v>1399348</v>
      </c>
      <c r="B558" t="s">
        <v>1502</v>
      </c>
      <c r="C558" t="s">
        <v>1503</v>
      </c>
      <c r="D558" t="s">
        <v>393</v>
      </c>
      <c r="E558" t="s">
        <v>378</v>
      </c>
    </row>
    <row r="559" spans="1:5">
      <c r="A559" s="369">
        <v>1399682</v>
      </c>
      <c r="B559" t="s">
        <v>1504</v>
      </c>
      <c r="C559" t="s">
        <v>1505</v>
      </c>
      <c r="D559" t="s">
        <v>393</v>
      </c>
      <c r="E559" t="s">
        <v>378</v>
      </c>
    </row>
    <row r="560" spans="1:5">
      <c r="A560" s="369">
        <v>14002</v>
      </c>
      <c r="B560" t="s">
        <v>1506</v>
      </c>
      <c r="C560" t="s">
        <v>1507</v>
      </c>
      <c r="D560" t="s">
        <v>393</v>
      </c>
      <c r="E560" t="s">
        <v>378</v>
      </c>
    </row>
    <row r="561" spans="1:5">
      <c r="A561" s="369">
        <v>1400656</v>
      </c>
      <c r="B561" t="s">
        <v>1508</v>
      </c>
      <c r="C561" t="s">
        <v>1509</v>
      </c>
      <c r="D561" t="s">
        <v>393</v>
      </c>
      <c r="E561" t="s">
        <v>378</v>
      </c>
    </row>
    <row r="562" spans="1:5">
      <c r="A562" s="369">
        <v>14017</v>
      </c>
      <c r="B562" t="s">
        <v>1510</v>
      </c>
      <c r="C562" t="s">
        <v>1511</v>
      </c>
      <c r="D562" t="s">
        <v>393</v>
      </c>
      <c r="E562" t="s">
        <v>378</v>
      </c>
    </row>
    <row r="563" spans="1:5">
      <c r="A563" s="369">
        <v>1402825</v>
      </c>
      <c r="B563" t="s">
        <v>1512</v>
      </c>
      <c r="C563" t="s">
        <v>1513</v>
      </c>
      <c r="D563" t="s">
        <v>393</v>
      </c>
      <c r="E563" t="s">
        <v>378</v>
      </c>
    </row>
    <row r="564" spans="1:5">
      <c r="A564" s="369">
        <v>14045</v>
      </c>
      <c r="B564" t="s">
        <v>1514</v>
      </c>
      <c r="C564" t="s">
        <v>1515</v>
      </c>
      <c r="D564" t="s">
        <v>393</v>
      </c>
      <c r="E564" t="s">
        <v>378</v>
      </c>
    </row>
    <row r="565" spans="1:5">
      <c r="A565" s="369">
        <v>14046</v>
      </c>
      <c r="B565" t="s">
        <v>1516</v>
      </c>
      <c r="C565" t="s">
        <v>1517</v>
      </c>
      <c r="D565" t="s">
        <v>393</v>
      </c>
      <c r="E565" t="s">
        <v>378</v>
      </c>
    </row>
    <row r="566" spans="1:5">
      <c r="A566" s="369">
        <v>1405626</v>
      </c>
      <c r="B566" t="s">
        <v>1518</v>
      </c>
      <c r="C566" t="s">
        <v>1519</v>
      </c>
      <c r="D566" t="s">
        <v>393</v>
      </c>
      <c r="E566" t="s">
        <v>378</v>
      </c>
    </row>
    <row r="567" spans="1:5">
      <c r="A567" s="369">
        <v>1406649</v>
      </c>
      <c r="B567" t="s">
        <v>1520</v>
      </c>
      <c r="C567" t="s">
        <v>1521</v>
      </c>
      <c r="D567" t="s">
        <v>393</v>
      </c>
      <c r="E567" t="s">
        <v>378</v>
      </c>
    </row>
    <row r="568" spans="1:5">
      <c r="A568" s="369">
        <v>1407195</v>
      </c>
      <c r="B568" t="s">
        <v>1522</v>
      </c>
      <c r="C568" t="s">
        <v>1523</v>
      </c>
      <c r="D568" t="s">
        <v>393</v>
      </c>
      <c r="E568" t="s">
        <v>378</v>
      </c>
    </row>
    <row r="569" spans="1:5">
      <c r="A569" s="369">
        <v>1407923</v>
      </c>
      <c r="B569" t="s">
        <v>1524</v>
      </c>
      <c r="C569" t="s">
        <v>1525</v>
      </c>
      <c r="D569" t="s">
        <v>393</v>
      </c>
      <c r="E569" t="s">
        <v>378</v>
      </c>
    </row>
    <row r="570" spans="1:5">
      <c r="A570" s="369">
        <v>1408014</v>
      </c>
      <c r="B570" t="s">
        <v>1526</v>
      </c>
      <c r="C570" t="s">
        <v>1527</v>
      </c>
      <c r="D570" t="s">
        <v>393</v>
      </c>
      <c r="E570" t="s">
        <v>378</v>
      </c>
    </row>
    <row r="571" spans="1:5">
      <c r="A571" s="369">
        <v>1408994</v>
      </c>
      <c r="B571" t="s">
        <v>1528</v>
      </c>
      <c r="C571" t="s">
        <v>1529</v>
      </c>
      <c r="D571" t="s">
        <v>393</v>
      </c>
      <c r="E571" t="s">
        <v>378</v>
      </c>
    </row>
    <row r="572" spans="1:5">
      <c r="A572" s="369">
        <v>1411529</v>
      </c>
      <c r="B572" t="s">
        <v>1530</v>
      </c>
      <c r="C572" t="s">
        <v>1531</v>
      </c>
      <c r="D572" t="s">
        <v>393</v>
      </c>
      <c r="E572" t="s">
        <v>378</v>
      </c>
    </row>
    <row r="573" spans="1:5">
      <c r="A573" s="369">
        <v>1411534</v>
      </c>
      <c r="B573" t="s">
        <v>1532</v>
      </c>
      <c r="C573" t="s">
        <v>1533</v>
      </c>
      <c r="D573" t="s">
        <v>393</v>
      </c>
      <c r="E573" t="s">
        <v>378</v>
      </c>
    </row>
    <row r="574" spans="1:5">
      <c r="A574" s="369">
        <v>1411746</v>
      </c>
      <c r="B574" t="s">
        <v>1534</v>
      </c>
      <c r="C574" t="s">
        <v>1535</v>
      </c>
      <c r="D574" t="s">
        <v>393</v>
      </c>
      <c r="E574" t="s">
        <v>378</v>
      </c>
    </row>
    <row r="575" spans="1:5">
      <c r="A575" s="369">
        <v>1412536</v>
      </c>
      <c r="B575" t="s">
        <v>1536</v>
      </c>
      <c r="C575" t="s">
        <v>1537</v>
      </c>
      <c r="D575" t="s">
        <v>393</v>
      </c>
      <c r="E575" t="s">
        <v>378</v>
      </c>
    </row>
    <row r="576" spans="1:5">
      <c r="A576" s="369">
        <v>1412613</v>
      </c>
      <c r="B576" t="s">
        <v>1538</v>
      </c>
      <c r="C576" t="s">
        <v>1539</v>
      </c>
      <c r="D576" t="s">
        <v>393</v>
      </c>
      <c r="E576" t="s">
        <v>378</v>
      </c>
    </row>
    <row r="577" spans="1:5">
      <c r="A577" s="369">
        <v>1412660</v>
      </c>
      <c r="B577" t="s">
        <v>1540</v>
      </c>
      <c r="C577" t="s">
        <v>1541</v>
      </c>
      <c r="D577" t="s">
        <v>393</v>
      </c>
      <c r="E577" t="s">
        <v>378</v>
      </c>
    </row>
    <row r="578" spans="1:5">
      <c r="A578" s="369">
        <v>1413294</v>
      </c>
      <c r="B578" t="s">
        <v>1542</v>
      </c>
      <c r="C578" t="s">
        <v>1543</v>
      </c>
      <c r="D578" t="s">
        <v>393</v>
      </c>
      <c r="E578" t="s">
        <v>378</v>
      </c>
    </row>
    <row r="579" spans="1:5">
      <c r="A579" s="369">
        <v>1413551</v>
      </c>
      <c r="B579" t="s">
        <v>1544</v>
      </c>
      <c r="C579" t="s">
        <v>1545</v>
      </c>
      <c r="D579" t="s">
        <v>393</v>
      </c>
      <c r="E579" t="s">
        <v>378</v>
      </c>
    </row>
    <row r="580" spans="1:5">
      <c r="A580" s="369">
        <v>1413701</v>
      </c>
      <c r="B580" t="s">
        <v>1546</v>
      </c>
      <c r="C580" t="s">
        <v>1547</v>
      </c>
      <c r="D580" t="s">
        <v>393</v>
      </c>
      <c r="E580" t="s">
        <v>378</v>
      </c>
    </row>
    <row r="581" spans="1:5">
      <c r="A581" s="369">
        <v>1414378</v>
      </c>
      <c r="B581" t="s">
        <v>1548</v>
      </c>
      <c r="C581" t="s">
        <v>1549</v>
      </c>
      <c r="D581" t="s">
        <v>393</v>
      </c>
      <c r="E581" t="s">
        <v>378</v>
      </c>
    </row>
    <row r="582" spans="1:5">
      <c r="A582" s="369">
        <v>1414999</v>
      </c>
      <c r="B582" t="s">
        <v>1550</v>
      </c>
      <c r="C582" t="s">
        <v>1551</v>
      </c>
      <c r="D582" t="s">
        <v>393</v>
      </c>
      <c r="E582" t="s">
        <v>378</v>
      </c>
    </row>
    <row r="583" spans="1:5">
      <c r="A583" s="369">
        <v>14151</v>
      </c>
      <c r="B583" t="s">
        <v>1552</v>
      </c>
      <c r="C583" t="s">
        <v>1553</v>
      </c>
      <c r="D583" t="s">
        <v>393</v>
      </c>
      <c r="E583" t="s">
        <v>378</v>
      </c>
    </row>
    <row r="584" spans="1:5">
      <c r="A584" s="369">
        <v>1415378</v>
      </c>
      <c r="B584" t="s">
        <v>1554</v>
      </c>
      <c r="C584" t="s">
        <v>1555</v>
      </c>
      <c r="D584" t="s">
        <v>393</v>
      </c>
      <c r="E584" t="s">
        <v>378</v>
      </c>
    </row>
    <row r="585" spans="1:5">
      <c r="A585" s="369">
        <v>1416216</v>
      </c>
      <c r="B585" t="s">
        <v>1556</v>
      </c>
      <c r="C585" t="s">
        <v>1557</v>
      </c>
      <c r="D585" t="s">
        <v>393</v>
      </c>
      <c r="E585" t="s">
        <v>378</v>
      </c>
    </row>
    <row r="586" spans="1:5">
      <c r="A586" s="369">
        <v>1416685</v>
      </c>
      <c r="B586" t="s">
        <v>1558</v>
      </c>
      <c r="C586" t="s">
        <v>1559</v>
      </c>
      <c r="D586" t="s">
        <v>393</v>
      </c>
      <c r="E586" t="s">
        <v>378</v>
      </c>
    </row>
    <row r="587" spans="1:5">
      <c r="A587" s="369">
        <v>1416759</v>
      </c>
      <c r="B587" t="s">
        <v>1560</v>
      </c>
      <c r="C587" t="s">
        <v>1561</v>
      </c>
      <c r="D587" t="s">
        <v>393</v>
      </c>
      <c r="E587" t="s">
        <v>378</v>
      </c>
    </row>
    <row r="588" spans="1:5">
      <c r="A588" s="369">
        <v>1417946</v>
      </c>
      <c r="B588" t="s">
        <v>1562</v>
      </c>
      <c r="C588" t="s">
        <v>1563</v>
      </c>
      <c r="D588" t="s">
        <v>393</v>
      </c>
      <c r="E588" t="s">
        <v>378</v>
      </c>
    </row>
    <row r="589" spans="1:5">
      <c r="A589" s="369">
        <v>1418831</v>
      </c>
      <c r="B589" t="s">
        <v>1564</v>
      </c>
      <c r="C589" t="s">
        <v>1565</v>
      </c>
      <c r="D589" t="s">
        <v>393</v>
      </c>
      <c r="E589" t="s">
        <v>378</v>
      </c>
    </row>
    <row r="590" spans="1:5">
      <c r="A590" s="369">
        <v>1419064</v>
      </c>
      <c r="B590" t="s">
        <v>1566</v>
      </c>
      <c r="C590" t="s">
        <v>1567</v>
      </c>
      <c r="D590" t="s">
        <v>393</v>
      </c>
      <c r="E590" t="s">
        <v>378</v>
      </c>
    </row>
    <row r="591" spans="1:5">
      <c r="A591" s="369">
        <v>1419103</v>
      </c>
      <c r="B591" t="s">
        <v>1568</v>
      </c>
      <c r="C591" t="s">
        <v>1569</v>
      </c>
      <c r="D591" t="s">
        <v>393</v>
      </c>
      <c r="E591" t="s">
        <v>378</v>
      </c>
    </row>
    <row r="592" spans="1:5">
      <c r="A592" s="369">
        <v>1419616</v>
      </c>
      <c r="B592" t="s">
        <v>1570</v>
      </c>
      <c r="C592" t="s">
        <v>1571</v>
      </c>
      <c r="D592" t="s">
        <v>393</v>
      </c>
      <c r="E592" t="s">
        <v>378</v>
      </c>
    </row>
    <row r="593" spans="1:5">
      <c r="A593" s="369">
        <v>1420953</v>
      </c>
      <c r="B593" t="s">
        <v>1572</v>
      </c>
      <c r="C593" t="s">
        <v>1573</v>
      </c>
      <c r="D593" t="s">
        <v>393</v>
      </c>
      <c r="E593" t="s">
        <v>378</v>
      </c>
    </row>
    <row r="594" spans="1:5">
      <c r="A594" s="369">
        <v>1421912</v>
      </c>
      <c r="B594" t="s">
        <v>1574</v>
      </c>
      <c r="C594" t="s">
        <v>1575</v>
      </c>
      <c r="D594" t="s">
        <v>393</v>
      </c>
      <c r="E594" t="s">
        <v>378</v>
      </c>
    </row>
    <row r="595" spans="1:5">
      <c r="A595" s="369">
        <v>1422358</v>
      </c>
      <c r="B595" t="s">
        <v>1576</v>
      </c>
      <c r="C595" t="s">
        <v>1577</v>
      </c>
      <c r="D595" t="s">
        <v>393</v>
      </c>
      <c r="E595" t="s">
        <v>378</v>
      </c>
    </row>
    <row r="596" spans="1:5">
      <c r="A596" s="369">
        <v>1422520</v>
      </c>
      <c r="B596" t="s">
        <v>1578</v>
      </c>
      <c r="C596" t="s">
        <v>1579</v>
      </c>
      <c r="D596" t="s">
        <v>393</v>
      </c>
      <c r="E596" t="s">
        <v>378</v>
      </c>
    </row>
    <row r="597" spans="1:5">
      <c r="A597" s="369">
        <v>1422684</v>
      </c>
      <c r="B597" t="s">
        <v>1580</v>
      </c>
      <c r="C597" t="s">
        <v>1581</v>
      </c>
      <c r="D597" t="s">
        <v>393</v>
      </c>
      <c r="E597" t="s">
        <v>378</v>
      </c>
    </row>
    <row r="598" spans="1:5">
      <c r="A598" s="369">
        <v>1423250</v>
      </c>
      <c r="B598" t="s">
        <v>1582</v>
      </c>
      <c r="C598" t="s">
        <v>1583</v>
      </c>
      <c r="D598" t="s">
        <v>393</v>
      </c>
      <c r="E598" t="s">
        <v>378</v>
      </c>
    </row>
    <row r="599" spans="1:5">
      <c r="A599" s="369">
        <v>1423966</v>
      </c>
      <c r="B599" t="s">
        <v>1584</v>
      </c>
      <c r="C599" t="s">
        <v>1585</v>
      </c>
      <c r="D599" t="s">
        <v>393</v>
      </c>
      <c r="E599" t="s">
        <v>378</v>
      </c>
    </row>
    <row r="600" spans="1:5">
      <c r="A600" s="369">
        <v>1424244</v>
      </c>
      <c r="B600" t="s">
        <v>1586</v>
      </c>
      <c r="C600" t="s">
        <v>1587</v>
      </c>
      <c r="D600" t="s">
        <v>393</v>
      </c>
      <c r="E600" t="s">
        <v>378</v>
      </c>
    </row>
    <row r="601" spans="1:5">
      <c r="A601" s="369">
        <v>1424292</v>
      </c>
      <c r="B601" t="s">
        <v>1588</v>
      </c>
      <c r="C601" t="s">
        <v>1589</v>
      </c>
      <c r="D601" t="s">
        <v>393</v>
      </c>
      <c r="E601" t="s">
        <v>378</v>
      </c>
    </row>
    <row r="602" spans="1:5">
      <c r="A602" s="369">
        <v>1424385</v>
      </c>
      <c r="B602" t="s">
        <v>1590</v>
      </c>
      <c r="C602" t="s">
        <v>1591</v>
      </c>
      <c r="D602" t="s">
        <v>393</v>
      </c>
      <c r="E602" t="s">
        <v>378</v>
      </c>
    </row>
    <row r="603" spans="1:5">
      <c r="A603" s="369">
        <v>1424629</v>
      </c>
      <c r="B603" t="s">
        <v>1592</v>
      </c>
      <c r="C603" t="s">
        <v>1593</v>
      </c>
      <c r="D603" t="s">
        <v>393</v>
      </c>
      <c r="E603" t="s">
        <v>378</v>
      </c>
    </row>
    <row r="604" spans="1:5">
      <c r="A604" s="369">
        <v>1425099</v>
      </c>
      <c r="B604" t="s">
        <v>1594</v>
      </c>
      <c r="C604" t="s">
        <v>1595</v>
      </c>
      <c r="D604" t="s">
        <v>393</v>
      </c>
      <c r="E604" t="s">
        <v>378</v>
      </c>
    </row>
    <row r="605" spans="1:5">
      <c r="A605" s="369">
        <v>1425219</v>
      </c>
      <c r="B605" t="s">
        <v>1596</v>
      </c>
      <c r="C605" t="s">
        <v>1597</v>
      </c>
      <c r="D605" t="s">
        <v>393</v>
      </c>
      <c r="E605" t="s">
        <v>378</v>
      </c>
    </row>
    <row r="606" spans="1:5">
      <c r="A606" s="369">
        <v>1425821</v>
      </c>
      <c r="B606" t="s">
        <v>1598</v>
      </c>
      <c r="C606" t="s">
        <v>1599</v>
      </c>
      <c r="D606" t="s">
        <v>393</v>
      </c>
      <c r="E606" t="s">
        <v>378</v>
      </c>
    </row>
    <row r="607" spans="1:5">
      <c r="A607" s="369">
        <v>1426014</v>
      </c>
      <c r="B607" t="s">
        <v>1600</v>
      </c>
      <c r="C607" t="s">
        <v>1601</v>
      </c>
      <c r="D607" t="s">
        <v>393</v>
      </c>
      <c r="E607" t="s">
        <v>378</v>
      </c>
    </row>
    <row r="608" spans="1:5">
      <c r="A608" s="369">
        <v>1426697</v>
      </c>
      <c r="B608" t="s">
        <v>1602</v>
      </c>
      <c r="C608" t="s">
        <v>1603</v>
      </c>
      <c r="D608" t="s">
        <v>393</v>
      </c>
      <c r="E608" t="s">
        <v>378</v>
      </c>
    </row>
    <row r="609" spans="1:5">
      <c r="A609" s="369">
        <v>1426932</v>
      </c>
      <c r="B609" t="s">
        <v>1604</v>
      </c>
      <c r="C609" t="s">
        <v>1605</v>
      </c>
      <c r="D609" t="s">
        <v>393</v>
      </c>
      <c r="E609" t="s">
        <v>378</v>
      </c>
    </row>
    <row r="610" spans="1:5">
      <c r="A610" s="369">
        <v>1427627</v>
      </c>
      <c r="B610" t="s">
        <v>1606</v>
      </c>
      <c r="C610" t="s">
        <v>1607</v>
      </c>
      <c r="D610" t="s">
        <v>393</v>
      </c>
      <c r="E610" t="s">
        <v>378</v>
      </c>
    </row>
    <row r="611" spans="1:5">
      <c r="A611" s="369">
        <v>1428329</v>
      </c>
      <c r="B611" t="s">
        <v>1608</v>
      </c>
      <c r="C611" t="s">
        <v>1609</v>
      </c>
      <c r="D611" t="s">
        <v>393</v>
      </c>
      <c r="E611" t="s">
        <v>378</v>
      </c>
    </row>
    <row r="612" spans="1:5">
      <c r="A612" s="369">
        <v>1428557</v>
      </c>
      <c r="B612" t="s">
        <v>1610</v>
      </c>
      <c r="C612" t="s">
        <v>1611</v>
      </c>
      <c r="D612" t="s">
        <v>393</v>
      </c>
      <c r="E612" t="s">
        <v>378</v>
      </c>
    </row>
    <row r="613" spans="1:5">
      <c r="A613" s="369">
        <v>1428691</v>
      </c>
      <c r="B613" t="s">
        <v>1612</v>
      </c>
      <c r="C613" t="s">
        <v>1613</v>
      </c>
      <c r="D613" t="s">
        <v>393</v>
      </c>
      <c r="E613" t="s">
        <v>378</v>
      </c>
    </row>
    <row r="614" spans="1:5">
      <c r="A614" s="369">
        <v>1431564</v>
      </c>
      <c r="B614" t="s">
        <v>1614</v>
      </c>
      <c r="C614" t="s">
        <v>1615</v>
      </c>
      <c r="D614" t="s">
        <v>393</v>
      </c>
      <c r="E614" t="s">
        <v>378</v>
      </c>
    </row>
    <row r="615" spans="1:5">
      <c r="A615" s="369">
        <v>1431935</v>
      </c>
      <c r="B615" t="s">
        <v>1616</v>
      </c>
      <c r="C615" t="s">
        <v>1617</v>
      </c>
      <c r="D615" t="s">
        <v>393</v>
      </c>
      <c r="E615" t="s">
        <v>378</v>
      </c>
    </row>
    <row r="616" spans="1:5">
      <c r="A616" s="369">
        <v>1432177</v>
      </c>
      <c r="B616" t="s">
        <v>1618</v>
      </c>
      <c r="C616" t="s">
        <v>1619</v>
      </c>
      <c r="D616" t="s">
        <v>393</v>
      </c>
      <c r="E616" t="s">
        <v>378</v>
      </c>
    </row>
    <row r="617" spans="1:5">
      <c r="A617" s="369">
        <v>1432194</v>
      </c>
      <c r="B617" t="s">
        <v>1620</v>
      </c>
      <c r="C617" t="s">
        <v>1621</v>
      </c>
      <c r="D617" t="s">
        <v>393</v>
      </c>
      <c r="E617" t="s">
        <v>378</v>
      </c>
    </row>
    <row r="618" spans="1:5">
      <c r="A618" s="369">
        <v>1432674</v>
      </c>
      <c r="B618" t="s">
        <v>1622</v>
      </c>
      <c r="C618" t="s">
        <v>1623</v>
      </c>
      <c r="D618" t="s">
        <v>393</v>
      </c>
      <c r="E618" t="s">
        <v>378</v>
      </c>
    </row>
    <row r="619" spans="1:5">
      <c r="A619" s="369">
        <v>1432766</v>
      </c>
      <c r="B619" t="s">
        <v>1624</v>
      </c>
      <c r="C619" t="s">
        <v>1625</v>
      </c>
      <c r="D619" t="s">
        <v>393</v>
      </c>
      <c r="E619" t="s">
        <v>378</v>
      </c>
    </row>
    <row r="620" spans="1:5">
      <c r="A620" s="369">
        <v>1433570</v>
      </c>
      <c r="B620" t="s">
        <v>1626</v>
      </c>
      <c r="C620" t="s">
        <v>1627</v>
      </c>
      <c r="D620" t="s">
        <v>393</v>
      </c>
      <c r="E620" t="s">
        <v>378</v>
      </c>
    </row>
    <row r="621" spans="1:5">
      <c r="A621" s="369">
        <v>14336</v>
      </c>
      <c r="B621" t="s">
        <v>1628</v>
      </c>
      <c r="C621" t="s">
        <v>1629</v>
      </c>
      <c r="D621" t="s">
        <v>393</v>
      </c>
      <c r="E621" t="s">
        <v>378</v>
      </c>
    </row>
    <row r="622" spans="1:5">
      <c r="A622" s="369">
        <v>1433606</v>
      </c>
      <c r="B622" t="s">
        <v>1630</v>
      </c>
      <c r="C622" t="s">
        <v>1631</v>
      </c>
      <c r="D622" t="s">
        <v>393</v>
      </c>
      <c r="E622" t="s">
        <v>378</v>
      </c>
    </row>
    <row r="623" spans="1:5">
      <c r="A623" s="369">
        <v>1433924</v>
      </c>
      <c r="B623" t="s">
        <v>1632</v>
      </c>
      <c r="C623" t="s">
        <v>1633</v>
      </c>
      <c r="D623" t="s">
        <v>393</v>
      </c>
      <c r="E623" t="s">
        <v>378</v>
      </c>
    </row>
    <row r="624" spans="1:5">
      <c r="A624" s="369">
        <v>1434254</v>
      </c>
      <c r="B624" t="s">
        <v>1634</v>
      </c>
      <c r="C624" t="s">
        <v>1635</v>
      </c>
      <c r="D624" t="s">
        <v>393</v>
      </c>
      <c r="E624" t="s">
        <v>378</v>
      </c>
    </row>
    <row r="625" spans="1:5">
      <c r="A625" s="369">
        <v>1437326</v>
      </c>
      <c r="B625" t="s">
        <v>1636</v>
      </c>
      <c r="C625" t="s">
        <v>1637</v>
      </c>
      <c r="D625" t="s">
        <v>393</v>
      </c>
      <c r="E625" t="s">
        <v>378</v>
      </c>
    </row>
    <row r="626" spans="1:5">
      <c r="A626" s="369">
        <v>1440529</v>
      </c>
      <c r="B626" t="s">
        <v>1638</v>
      </c>
      <c r="C626" t="s">
        <v>1639</v>
      </c>
      <c r="D626" t="s">
        <v>393</v>
      </c>
      <c r="E626" t="s">
        <v>378</v>
      </c>
    </row>
    <row r="627" spans="1:5">
      <c r="A627" s="369">
        <v>1446443</v>
      </c>
      <c r="B627" t="s">
        <v>1640</v>
      </c>
      <c r="C627" t="s">
        <v>1641</v>
      </c>
      <c r="D627" t="s">
        <v>393</v>
      </c>
      <c r="E627" t="s">
        <v>378</v>
      </c>
    </row>
    <row r="628" spans="1:5">
      <c r="A628" s="369">
        <v>1447433</v>
      </c>
      <c r="B628" t="s">
        <v>1642</v>
      </c>
      <c r="C628" t="s">
        <v>1643</v>
      </c>
      <c r="D628" t="s">
        <v>393</v>
      </c>
      <c r="E628" t="s">
        <v>378</v>
      </c>
    </row>
    <row r="629" spans="1:5">
      <c r="A629" s="369">
        <v>1447886</v>
      </c>
      <c r="B629" t="s">
        <v>1644</v>
      </c>
      <c r="C629" t="s">
        <v>1645</v>
      </c>
      <c r="D629" t="s">
        <v>393</v>
      </c>
      <c r="E629" t="s">
        <v>378</v>
      </c>
    </row>
    <row r="630" spans="1:5">
      <c r="A630" s="369">
        <v>14479</v>
      </c>
      <c r="B630" t="s">
        <v>1646</v>
      </c>
      <c r="C630" t="s">
        <v>1647</v>
      </c>
      <c r="D630" t="s">
        <v>393</v>
      </c>
      <c r="E630" t="s">
        <v>378</v>
      </c>
    </row>
    <row r="631" spans="1:5">
      <c r="A631" s="369">
        <v>1449005</v>
      </c>
      <c r="B631" t="s">
        <v>1648</v>
      </c>
      <c r="C631" t="s">
        <v>1649</v>
      </c>
      <c r="D631" t="s">
        <v>393</v>
      </c>
      <c r="E631" t="s">
        <v>378</v>
      </c>
    </row>
    <row r="632" spans="1:5">
      <c r="A632" s="369">
        <v>1449325</v>
      </c>
      <c r="B632" t="s">
        <v>1650</v>
      </c>
      <c r="C632" t="s">
        <v>1651</v>
      </c>
      <c r="D632" t="s">
        <v>393</v>
      </c>
      <c r="E632" t="s">
        <v>378</v>
      </c>
    </row>
    <row r="633" spans="1:5">
      <c r="A633" s="369">
        <v>1453110</v>
      </c>
      <c r="B633" t="s">
        <v>1652</v>
      </c>
      <c r="C633" t="s">
        <v>1653</v>
      </c>
      <c r="D633" t="s">
        <v>393</v>
      </c>
      <c r="E633" t="s">
        <v>378</v>
      </c>
    </row>
    <row r="634" spans="1:5">
      <c r="A634" s="369">
        <v>1455651</v>
      </c>
      <c r="B634" t="s">
        <v>1654</v>
      </c>
      <c r="C634" t="s">
        <v>1655</v>
      </c>
      <c r="D634" t="s">
        <v>393</v>
      </c>
      <c r="E634" t="s">
        <v>378</v>
      </c>
    </row>
    <row r="635" spans="1:5">
      <c r="A635" s="369">
        <v>1457467</v>
      </c>
      <c r="B635" t="s">
        <v>1656</v>
      </c>
      <c r="C635" t="s">
        <v>1657</v>
      </c>
      <c r="D635" t="s">
        <v>393</v>
      </c>
      <c r="E635" t="s">
        <v>378</v>
      </c>
    </row>
    <row r="636" spans="1:5">
      <c r="A636" s="369">
        <v>1459640</v>
      </c>
      <c r="B636" t="s">
        <v>1658</v>
      </c>
      <c r="C636" t="s">
        <v>1659</v>
      </c>
      <c r="D636" t="s">
        <v>393</v>
      </c>
      <c r="E636" t="s">
        <v>378</v>
      </c>
    </row>
    <row r="637" spans="1:5">
      <c r="A637" s="369">
        <v>1459745</v>
      </c>
      <c r="B637" t="s">
        <v>1660</v>
      </c>
      <c r="C637" t="s">
        <v>1661</v>
      </c>
      <c r="D637" t="s">
        <v>393</v>
      </c>
      <c r="E637" t="s">
        <v>378</v>
      </c>
    </row>
    <row r="638" spans="1:5">
      <c r="A638" s="369">
        <v>1461185</v>
      </c>
      <c r="B638" t="s">
        <v>1662</v>
      </c>
      <c r="C638" t="s">
        <v>1663</v>
      </c>
      <c r="D638" t="s">
        <v>393</v>
      </c>
      <c r="E638" t="s">
        <v>378</v>
      </c>
    </row>
    <row r="639" spans="1:5">
      <c r="A639" s="369">
        <v>1461554</v>
      </c>
      <c r="B639" t="s">
        <v>1664</v>
      </c>
      <c r="C639" t="s">
        <v>1665</v>
      </c>
      <c r="D639" t="s">
        <v>393</v>
      </c>
      <c r="E639" t="s">
        <v>378</v>
      </c>
    </row>
    <row r="640" spans="1:5">
      <c r="A640" s="369">
        <v>1463192</v>
      </c>
      <c r="B640" t="s">
        <v>1666</v>
      </c>
      <c r="C640" t="s">
        <v>1667</v>
      </c>
      <c r="D640" t="s">
        <v>393</v>
      </c>
      <c r="E640" t="s">
        <v>378</v>
      </c>
    </row>
    <row r="641" spans="1:5">
      <c r="A641" s="369">
        <v>14637</v>
      </c>
      <c r="B641" t="s">
        <v>1668</v>
      </c>
      <c r="C641" t="s">
        <v>1669</v>
      </c>
      <c r="D641" t="s">
        <v>393</v>
      </c>
      <c r="E641" t="s">
        <v>378</v>
      </c>
    </row>
    <row r="642" spans="1:5">
      <c r="A642" s="369">
        <v>1465154</v>
      </c>
      <c r="B642" t="s">
        <v>1670</v>
      </c>
      <c r="C642" t="s">
        <v>1671</v>
      </c>
      <c r="D642" t="s">
        <v>393</v>
      </c>
      <c r="E642" t="s">
        <v>378</v>
      </c>
    </row>
    <row r="643" spans="1:5">
      <c r="A643" s="369">
        <v>1466561</v>
      </c>
      <c r="B643" t="s">
        <v>1672</v>
      </c>
      <c r="C643" t="s">
        <v>1673</v>
      </c>
      <c r="D643" t="s">
        <v>393</v>
      </c>
      <c r="E643" t="s">
        <v>378</v>
      </c>
    </row>
    <row r="644" spans="1:5">
      <c r="A644" s="369">
        <v>1468383</v>
      </c>
      <c r="B644" t="s">
        <v>1674</v>
      </c>
      <c r="C644" t="s">
        <v>1675</v>
      </c>
      <c r="D644" t="s">
        <v>393</v>
      </c>
      <c r="E644" t="s">
        <v>378</v>
      </c>
    </row>
    <row r="645" spans="1:5">
      <c r="A645" s="369">
        <v>1469643</v>
      </c>
      <c r="B645" t="s">
        <v>1676</v>
      </c>
      <c r="C645" t="s">
        <v>1677</v>
      </c>
      <c r="D645" t="s">
        <v>393</v>
      </c>
      <c r="E645" t="s">
        <v>378</v>
      </c>
    </row>
    <row r="646" spans="1:5">
      <c r="A646" s="369">
        <v>1470731</v>
      </c>
      <c r="B646" t="s">
        <v>1678</v>
      </c>
      <c r="C646" t="s">
        <v>1679</v>
      </c>
      <c r="D646" t="s">
        <v>393</v>
      </c>
      <c r="E646" t="s">
        <v>378</v>
      </c>
    </row>
    <row r="647" spans="1:5">
      <c r="A647" s="369">
        <v>1471320</v>
      </c>
      <c r="B647" t="s">
        <v>1680</v>
      </c>
      <c r="C647" t="s">
        <v>1681</v>
      </c>
      <c r="D647" t="s">
        <v>393</v>
      </c>
      <c r="E647" t="s">
        <v>378</v>
      </c>
    </row>
    <row r="648" spans="1:5">
      <c r="A648" s="369">
        <v>1472616</v>
      </c>
      <c r="B648" t="s">
        <v>1682</v>
      </c>
      <c r="C648" t="s">
        <v>1683</v>
      </c>
      <c r="D648" t="s">
        <v>393</v>
      </c>
      <c r="E648" t="s">
        <v>378</v>
      </c>
    </row>
    <row r="649" spans="1:5">
      <c r="A649" s="369">
        <v>14732</v>
      </c>
      <c r="B649" t="s">
        <v>1684</v>
      </c>
      <c r="C649" t="s">
        <v>1685</v>
      </c>
      <c r="D649" t="s">
        <v>393</v>
      </c>
      <c r="E649" t="s">
        <v>378</v>
      </c>
    </row>
    <row r="650" spans="1:5">
      <c r="A650" s="369">
        <v>14738</v>
      </c>
      <c r="B650" t="s">
        <v>1686</v>
      </c>
      <c r="C650" t="s">
        <v>1687</v>
      </c>
      <c r="D650" t="s">
        <v>393</v>
      </c>
      <c r="E650" t="s">
        <v>378</v>
      </c>
    </row>
    <row r="651" spans="1:5">
      <c r="A651" s="369">
        <v>1476788</v>
      </c>
      <c r="B651" t="s">
        <v>1688</v>
      </c>
      <c r="C651" t="s">
        <v>1689</v>
      </c>
      <c r="D651" t="s">
        <v>393</v>
      </c>
      <c r="E651" t="s">
        <v>378</v>
      </c>
    </row>
    <row r="652" spans="1:5">
      <c r="A652" s="369">
        <v>1478835</v>
      </c>
      <c r="B652" t="s">
        <v>1690</v>
      </c>
      <c r="C652" t="s">
        <v>1691</v>
      </c>
      <c r="D652" t="s">
        <v>393</v>
      </c>
      <c r="E652" t="s">
        <v>378</v>
      </c>
    </row>
    <row r="653" spans="1:5">
      <c r="A653" s="369">
        <v>1479591</v>
      </c>
      <c r="B653" t="s">
        <v>1692</v>
      </c>
      <c r="C653" t="s">
        <v>1693</v>
      </c>
      <c r="D653" t="s">
        <v>393</v>
      </c>
      <c r="E653" t="s">
        <v>378</v>
      </c>
    </row>
    <row r="654" spans="1:5">
      <c r="A654" s="369">
        <v>1482276</v>
      </c>
      <c r="B654" t="s">
        <v>1694</v>
      </c>
      <c r="C654" t="s">
        <v>1695</v>
      </c>
      <c r="D654" t="s">
        <v>393</v>
      </c>
      <c r="E654" t="s">
        <v>378</v>
      </c>
    </row>
    <row r="655" spans="1:5">
      <c r="A655" s="369">
        <v>1483389</v>
      </c>
      <c r="B655" t="s">
        <v>1696</v>
      </c>
      <c r="C655" t="s">
        <v>1697</v>
      </c>
      <c r="D655" t="s">
        <v>393</v>
      </c>
      <c r="E655" t="s">
        <v>378</v>
      </c>
    </row>
    <row r="656" spans="1:5">
      <c r="A656" s="369">
        <v>14846</v>
      </c>
      <c r="B656" t="s">
        <v>1698</v>
      </c>
      <c r="C656" t="s">
        <v>1699</v>
      </c>
      <c r="D656" t="s">
        <v>393</v>
      </c>
      <c r="E656" t="s">
        <v>378</v>
      </c>
    </row>
    <row r="657" spans="1:5">
      <c r="A657" s="369">
        <v>1485935</v>
      </c>
      <c r="B657" t="s">
        <v>1700</v>
      </c>
      <c r="C657" t="s">
        <v>1701</v>
      </c>
      <c r="D657" t="s">
        <v>393</v>
      </c>
      <c r="E657" t="s">
        <v>378</v>
      </c>
    </row>
    <row r="658" spans="1:5">
      <c r="A658" s="369">
        <v>1486574</v>
      </c>
      <c r="B658" t="s">
        <v>1702</v>
      </c>
      <c r="C658" t="s">
        <v>1703</v>
      </c>
      <c r="D658" t="s">
        <v>393</v>
      </c>
      <c r="E658" t="s">
        <v>378</v>
      </c>
    </row>
    <row r="659" spans="1:5">
      <c r="A659" s="369">
        <v>14873</v>
      </c>
      <c r="B659" t="s">
        <v>1704</v>
      </c>
      <c r="C659" t="s">
        <v>1705</v>
      </c>
      <c r="D659" t="s">
        <v>393</v>
      </c>
      <c r="E659" t="s">
        <v>378</v>
      </c>
    </row>
    <row r="660" spans="1:5">
      <c r="A660" s="369">
        <v>14876</v>
      </c>
      <c r="B660" t="s">
        <v>1706</v>
      </c>
      <c r="C660" t="s">
        <v>1707</v>
      </c>
      <c r="D660" t="s">
        <v>393</v>
      </c>
      <c r="E660" t="s">
        <v>378</v>
      </c>
    </row>
    <row r="661" spans="1:5">
      <c r="A661" s="369">
        <v>1488398</v>
      </c>
      <c r="B661" t="s">
        <v>1708</v>
      </c>
      <c r="C661" t="s">
        <v>1709</v>
      </c>
      <c r="D661" t="s">
        <v>393</v>
      </c>
      <c r="E661" t="s">
        <v>378</v>
      </c>
    </row>
    <row r="662" spans="1:5">
      <c r="A662" s="369">
        <v>1488917</v>
      </c>
      <c r="B662" t="s">
        <v>1710</v>
      </c>
      <c r="C662" t="s">
        <v>1711</v>
      </c>
      <c r="D662" t="s">
        <v>393</v>
      </c>
      <c r="E662" t="s">
        <v>378</v>
      </c>
    </row>
    <row r="663" spans="1:5">
      <c r="A663" s="369">
        <v>1493192</v>
      </c>
      <c r="B663" t="s">
        <v>1712</v>
      </c>
      <c r="C663" t="s">
        <v>1713</v>
      </c>
      <c r="D663" t="s">
        <v>393</v>
      </c>
      <c r="E663" t="s">
        <v>378</v>
      </c>
    </row>
    <row r="664" spans="1:5">
      <c r="A664" s="369">
        <v>14948</v>
      </c>
      <c r="B664" t="s">
        <v>1714</v>
      </c>
      <c r="C664" t="s">
        <v>1715</v>
      </c>
      <c r="D664" t="s">
        <v>393</v>
      </c>
      <c r="E664" t="s">
        <v>378</v>
      </c>
    </row>
    <row r="665" spans="1:5">
      <c r="A665" s="369">
        <v>1496232</v>
      </c>
      <c r="B665" t="s">
        <v>1716</v>
      </c>
      <c r="C665" t="s">
        <v>1717</v>
      </c>
      <c r="D665" t="s">
        <v>393</v>
      </c>
      <c r="E665" t="s">
        <v>378</v>
      </c>
    </row>
    <row r="666" spans="1:5">
      <c r="A666" s="369">
        <v>1498128</v>
      </c>
      <c r="B666" t="s">
        <v>1718</v>
      </c>
      <c r="C666" t="s">
        <v>1719</v>
      </c>
      <c r="D666" t="s">
        <v>393</v>
      </c>
      <c r="E666" t="s">
        <v>378</v>
      </c>
    </row>
    <row r="667" spans="1:5">
      <c r="A667" s="369">
        <v>14998</v>
      </c>
      <c r="B667" t="s">
        <v>1720</v>
      </c>
      <c r="C667" t="s">
        <v>1721</v>
      </c>
      <c r="D667" t="s">
        <v>393</v>
      </c>
      <c r="E667" t="s">
        <v>378</v>
      </c>
    </row>
    <row r="668" spans="1:5">
      <c r="A668" s="369">
        <v>15030</v>
      </c>
      <c r="B668" t="s">
        <v>1722</v>
      </c>
      <c r="C668" t="s">
        <v>1723</v>
      </c>
      <c r="D668" t="s">
        <v>393</v>
      </c>
      <c r="E668" t="s">
        <v>378</v>
      </c>
    </row>
    <row r="669" spans="1:5">
      <c r="A669" s="369">
        <v>1507129</v>
      </c>
      <c r="B669" t="s">
        <v>1724</v>
      </c>
      <c r="C669" t="s">
        <v>1725</v>
      </c>
      <c r="D669" t="s">
        <v>393</v>
      </c>
      <c r="E669" t="s">
        <v>378</v>
      </c>
    </row>
    <row r="670" spans="1:5">
      <c r="A670" s="369">
        <v>1507227</v>
      </c>
      <c r="B670" t="s">
        <v>1726</v>
      </c>
      <c r="C670" t="s">
        <v>1727</v>
      </c>
      <c r="D670" t="s">
        <v>393</v>
      </c>
      <c r="E670" t="s">
        <v>378</v>
      </c>
    </row>
    <row r="671" spans="1:5">
      <c r="A671" s="369">
        <v>1508364</v>
      </c>
      <c r="B671" t="s">
        <v>1728</v>
      </c>
      <c r="C671" t="s">
        <v>1729</v>
      </c>
      <c r="D671" t="s">
        <v>393</v>
      </c>
      <c r="E671" t="s">
        <v>378</v>
      </c>
    </row>
    <row r="672" spans="1:5">
      <c r="A672" s="369">
        <v>1508973</v>
      </c>
      <c r="B672" t="s">
        <v>1730</v>
      </c>
      <c r="C672" t="s">
        <v>1731</v>
      </c>
      <c r="D672" t="s">
        <v>393</v>
      </c>
      <c r="E672" t="s">
        <v>378</v>
      </c>
    </row>
    <row r="673" spans="1:5">
      <c r="A673" s="369">
        <v>1510463</v>
      </c>
      <c r="B673" t="s">
        <v>1732</v>
      </c>
      <c r="C673" t="s">
        <v>1733</v>
      </c>
      <c r="D673" t="s">
        <v>393</v>
      </c>
      <c r="E673" t="s">
        <v>378</v>
      </c>
    </row>
    <row r="674" spans="1:5">
      <c r="A674" s="369">
        <v>1511060</v>
      </c>
      <c r="B674" t="s">
        <v>1734</v>
      </c>
      <c r="C674" t="s">
        <v>1735</v>
      </c>
      <c r="D674" t="s">
        <v>393</v>
      </c>
      <c r="E674" t="s">
        <v>378</v>
      </c>
    </row>
    <row r="675" spans="1:5">
      <c r="A675" s="369">
        <v>1511231</v>
      </c>
      <c r="B675" t="s">
        <v>1736</v>
      </c>
      <c r="C675" t="s">
        <v>1737</v>
      </c>
      <c r="D675" t="s">
        <v>393</v>
      </c>
      <c r="E675" t="s">
        <v>378</v>
      </c>
    </row>
    <row r="676" spans="1:5">
      <c r="A676" s="369">
        <v>1511486</v>
      </c>
      <c r="B676" t="s">
        <v>1738</v>
      </c>
      <c r="C676" t="s">
        <v>1739</v>
      </c>
      <c r="D676" t="s">
        <v>393</v>
      </c>
      <c r="E676" t="s">
        <v>378</v>
      </c>
    </row>
    <row r="677" spans="1:5">
      <c r="A677" s="369">
        <v>1511985</v>
      </c>
      <c r="B677" t="s">
        <v>1740</v>
      </c>
      <c r="C677" t="s">
        <v>1741</v>
      </c>
      <c r="D677" t="s">
        <v>393</v>
      </c>
      <c r="E677" t="s">
        <v>378</v>
      </c>
    </row>
    <row r="678" spans="1:5">
      <c r="A678" s="369">
        <v>1512737</v>
      </c>
      <c r="B678" t="s">
        <v>1742</v>
      </c>
      <c r="C678" t="s">
        <v>1743</v>
      </c>
      <c r="D678" t="s">
        <v>393</v>
      </c>
      <c r="E678" t="s">
        <v>378</v>
      </c>
    </row>
    <row r="679" spans="1:5">
      <c r="A679" s="369">
        <v>1512792</v>
      </c>
      <c r="B679" t="s">
        <v>1744</v>
      </c>
      <c r="C679" t="s">
        <v>1745</v>
      </c>
      <c r="D679" t="s">
        <v>393</v>
      </c>
      <c r="E679" t="s">
        <v>378</v>
      </c>
    </row>
    <row r="680" spans="1:5">
      <c r="A680" s="369">
        <v>1513156</v>
      </c>
      <c r="B680" t="s">
        <v>1746</v>
      </c>
      <c r="C680" t="s">
        <v>1747</v>
      </c>
      <c r="D680" t="s">
        <v>393</v>
      </c>
      <c r="E680" t="s">
        <v>378</v>
      </c>
    </row>
    <row r="681" spans="1:5">
      <c r="A681" s="369">
        <v>1513402</v>
      </c>
      <c r="B681" t="s">
        <v>1748</v>
      </c>
      <c r="C681" t="s">
        <v>1749</v>
      </c>
      <c r="D681" t="s">
        <v>393</v>
      </c>
      <c r="E681" t="s">
        <v>378</v>
      </c>
    </row>
    <row r="682" spans="1:5">
      <c r="A682" s="369">
        <v>1513841</v>
      </c>
      <c r="B682" t="s">
        <v>1750</v>
      </c>
      <c r="C682" t="s">
        <v>1751</v>
      </c>
      <c r="D682" t="s">
        <v>393</v>
      </c>
      <c r="E682" t="s">
        <v>378</v>
      </c>
    </row>
    <row r="683" spans="1:5">
      <c r="A683" s="369">
        <v>1514260</v>
      </c>
      <c r="B683" t="s">
        <v>1752</v>
      </c>
      <c r="C683" t="s">
        <v>1753</v>
      </c>
      <c r="D683" t="s">
        <v>393</v>
      </c>
      <c r="E683" t="s">
        <v>378</v>
      </c>
    </row>
    <row r="684" spans="1:5">
      <c r="A684" s="369">
        <v>1516547</v>
      </c>
      <c r="B684" t="s">
        <v>1754</v>
      </c>
      <c r="C684" t="s">
        <v>1755</v>
      </c>
      <c r="D684" t="s">
        <v>393</v>
      </c>
      <c r="E684" t="s">
        <v>378</v>
      </c>
    </row>
    <row r="685" spans="1:5">
      <c r="A685" s="369">
        <v>1519275</v>
      </c>
      <c r="B685" t="s">
        <v>1756</v>
      </c>
      <c r="C685" t="s">
        <v>1757</v>
      </c>
      <c r="D685" t="s">
        <v>393</v>
      </c>
      <c r="E685" t="s">
        <v>378</v>
      </c>
    </row>
    <row r="686" spans="1:5">
      <c r="A686" s="369">
        <v>1519839</v>
      </c>
      <c r="B686" t="s">
        <v>1758</v>
      </c>
      <c r="C686" t="s">
        <v>1759</v>
      </c>
      <c r="D686" t="s">
        <v>393</v>
      </c>
      <c r="E686" t="s">
        <v>378</v>
      </c>
    </row>
    <row r="687" spans="1:5">
      <c r="A687" s="369">
        <v>15199</v>
      </c>
      <c r="B687" t="s">
        <v>1760</v>
      </c>
      <c r="C687" t="s">
        <v>1761</v>
      </c>
      <c r="D687" t="s">
        <v>393</v>
      </c>
      <c r="E687" t="s">
        <v>378</v>
      </c>
    </row>
    <row r="688" spans="1:5">
      <c r="A688" s="369">
        <v>1523881</v>
      </c>
      <c r="B688" t="s">
        <v>1762</v>
      </c>
      <c r="C688" t="s">
        <v>1763</v>
      </c>
      <c r="D688" t="s">
        <v>393</v>
      </c>
      <c r="E688" t="s">
        <v>378</v>
      </c>
    </row>
    <row r="689" spans="1:5">
      <c r="A689" s="369">
        <v>15266</v>
      </c>
      <c r="B689" t="s">
        <v>1764</v>
      </c>
      <c r="C689" t="s">
        <v>1765</v>
      </c>
      <c r="D689" t="s">
        <v>393</v>
      </c>
      <c r="E689" t="s">
        <v>378</v>
      </c>
    </row>
    <row r="690" spans="1:5">
      <c r="A690" s="369">
        <v>15268</v>
      </c>
      <c r="B690" t="s">
        <v>1766</v>
      </c>
      <c r="C690" t="s">
        <v>1767</v>
      </c>
      <c r="D690" t="s">
        <v>393</v>
      </c>
      <c r="E690" t="s">
        <v>378</v>
      </c>
    </row>
    <row r="691" spans="1:5">
      <c r="A691" s="369">
        <v>1527807</v>
      </c>
      <c r="B691" t="s">
        <v>1768</v>
      </c>
      <c r="C691" t="s">
        <v>1769</v>
      </c>
      <c r="D691" t="s">
        <v>393</v>
      </c>
      <c r="E691" t="s">
        <v>378</v>
      </c>
    </row>
    <row r="692" spans="1:5">
      <c r="A692" s="369">
        <v>1528020</v>
      </c>
      <c r="B692" t="s">
        <v>1770</v>
      </c>
      <c r="C692" t="s">
        <v>1771</v>
      </c>
      <c r="D692" t="s">
        <v>393</v>
      </c>
      <c r="E692" t="s">
        <v>378</v>
      </c>
    </row>
    <row r="693" spans="1:5">
      <c r="A693" s="369">
        <v>1528033</v>
      </c>
      <c r="B693" t="s">
        <v>1772</v>
      </c>
      <c r="C693" t="s">
        <v>1773</v>
      </c>
      <c r="D693" t="s">
        <v>393</v>
      </c>
      <c r="E693" t="s">
        <v>378</v>
      </c>
    </row>
    <row r="694" spans="1:5">
      <c r="A694" s="369">
        <v>1529161</v>
      </c>
      <c r="B694" t="s">
        <v>1774</v>
      </c>
      <c r="C694" t="s">
        <v>1775</v>
      </c>
      <c r="D694" t="s">
        <v>393</v>
      </c>
      <c r="E694" t="s">
        <v>378</v>
      </c>
    </row>
    <row r="695" spans="1:5">
      <c r="A695" s="369">
        <v>1530565</v>
      </c>
      <c r="B695" t="s">
        <v>1776</v>
      </c>
      <c r="C695" t="s">
        <v>1777</v>
      </c>
      <c r="D695" t="s">
        <v>393</v>
      </c>
      <c r="E695" t="s">
        <v>378</v>
      </c>
    </row>
    <row r="696" spans="1:5">
      <c r="A696" s="369">
        <v>1531496</v>
      </c>
      <c r="B696" t="s">
        <v>1778</v>
      </c>
      <c r="C696" t="s">
        <v>1779</v>
      </c>
      <c r="D696" t="s">
        <v>393</v>
      </c>
      <c r="E696" t="s">
        <v>378</v>
      </c>
    </row>
    <row r="697" spans="1:5">
      <c r="A697" s="369">
        <v>15326</v>
      </c>
      <c r="B697" t="s">
        <v>1780</v>
      </c>
      <c r="C697" t="s">
        <v>1781</v>
      </c>
      <c r="D697" t="s">
        <v>393</v>
      </c>
      <c r="E697" t="s">
        <v>378</v>
      </c>
    </row>
    <row r="698" spans="1:5">
      <c r="A698" s="369">
        <v>1533609</v>
      </c>
      <c r="B698" t="s">
        <v>1782</v>
      </c>
      <c r="C698" t="s">
        <v>1783</v>
      </c>
      <c r="D698" t="s">
        <v>393</v>
      </c>
      <c r="E698" t="s">
        <v>378</v>
      </c>
    </row>
    <row r="699" spans="1:5">
      <c r="A699" s="369">
        <v>15341</v>
      </c>
      <c r="B699" t="s">
        <v>1784</v>
      </c>
      <c r="C699" t="s">
        <v>1785</v>
      </c>
      <c r="D699" t="s">
        <v>393</v>
      </c>
      <c r="E699" t="s">
        <v>378</v>
      </c>
    </row>
    <row r="700" spans="1:5">
      <c r="A700" s="369">
        <v>1535</v>
      </c>
      <c r="B700" t="s">
        <v>1786</v>
      </c>
      <c r="C700" t="s">
        <v>1787</v>
      </c>
      <c r="D700" t="s">
        <v>393</v>
      </c>
      <c r="E700" t="s">
        <v>378</v>
      </c>
    </row>
    <row r="701" spans="1:5">
      <c r="A701" s="369">
        <v>15363</v>
      </c>
      <c r="B701" t="s">
        <v>1788</v>
      </c>
      <c r="C701" t="s">
        <v>1789</v>
      </c>
      <c r="D701" t="s">
        <v>393</v>
      </c>
      <c r="E701" t="s">
        <v>378</v>
      </c>
    </row>
    <row r="702" spans="1:5">
      <c r="A702" s="369">
        <v>1536429</v>
      </c>
      <c r="B702" t="s">
        <v>1790</v>
      </c>
      <c r="C702" t="s">
        <v>1791</v>
      </c>
      <c r="D702" t="s">
        <v>393</v>
      </c>
      <c r="E702" t="s">
        <v>378</v>
      </c>
    </row>
    <row r="703" spans="1:5">
      <c r="A703" s="369">
        <v>1537921</v>
      </c>
      <c r="B703" t="s">
        <v>1792</v>
      </c>
      <c r="C703" t="s">
        <v>1793</v>
      </c>
      <c r="D703" t="s">
        <v>393</v>
      </c>
      <c r="E703" t="s">
        <v>378</v>
      </c>
    </row>
    <row r="704" spans="1:5">
      <c r="A704" s="369">
        <v>15421</v>
      </c>
      <c r="B704" t="s">
        <v>1794</v>
      </c>
      <c r="C704" t="s">
        <v>1795</v>
      </c>
      <c r="D704" t="s">
        <v>393</v>
      </c>
      <c r="E704" t="s">
        <v>378</v>
      </c>
    </row>
    <row r="705" spans="1:5">
      <c r="A705" s="369">
        <v>15438</v>
      </c>
      <c r="B705" t="s">
        <v>1796</v>
      </c>
      <c r="C705" t="s">
        <v>1797</v>
      </c>
      <c r="D705" t="s">
        <v>393</v>
      </c>
      <c r="E705" t="s">
        <v>378</v>
      </c>
    </row>
    <row r="706" spans="1:5">
      <c r="A706" s="369">
        <v>1544308</v>
      </c>
      <c r="B706" t="s">
        <v>1798</v>
      </c>
      <c r="C706" t="s">
        <v>1799</v>
      </c>
      <c r="D706" t="s">
        <v>393</v>
      </c>
      <c r="E706" t="s">
        <v>378</v>
      </c>
    </row>
    <row r="707" spans="1:5">
      <c r="A707" s="369">
        <v>1545127</v>
      </c>
      <c r="B707" t="s">
        <v>1800</v>
      </c>
      <c r="C707" t="s">
        <v>1801</v>
      </c>
      <c r="D707" t="s">
        <v>393</v>
      </c>
      <c r="E707" t="s">
        <v>378</v>
      </c>
    </row>
    <row r="708" spans="1:5">
      <c r="A708" s="369">
        <v>15457</v>
      </c>
      <c r="B708" t="s">
        <v>1802</v>
      </c>
      <c r="C708" t="s">
        <v>1803</v>
      </c>
      <c r="D708" t="s">
        <v>393</v>
      </c>
      <c r="E708" t="s">
        <v>378</v>
      </c>
    </row>
    <row r="709" spans="1:5">
      <c r="A709" s="369">
        <v>1546481</v>
      </c>
      <c r="B709" t="s">
        <v>1804</v>
      </c>
      <c r="C709" t="s">
        <v>1805</v>
      </c>
      <c r="D709" t="s">
        <v>393</v>
      </c>
      <c r="E709" t="s">
        <v>378</v>
      </c>
    </row>
    <row r="710" spans="1:5">
      <c r="A710" s="369">
        <v>1547368</v>
      </c>
      <c r="B710" t="s">
        <v>1806</v>
      </c>
      <c r="C710" t="s">
        <v>1807</v>
      </c>
      <c r="D710" t="s">
        <v>393</v>
      </c>
      <c r="E710" t="s">
        <v>378</v>
      </c>
    </row>
    <row r="711" spans="1:5">
      <c r="A711" s="369">
        <v>1548995</v>
      </c>
      <c r="B711" t="s">
        <v>1808</v>
      </c>
      <c r="C711" t="s">
        <v>1809</v>
      </c>
      <c r="D711" t="s">
        <v>393</v>
      </c>
      <c r="E711" t="s">
        <v>378</v>
      </c>
    </row>
    <row r="712" spans="1:5">
      <c r="A712" s="369">
        <v>1551</v>
      </c>
      <c r="B712" t="s">
        <v>1810</v>
      </c>
      <c r="C712" t="s">
        <v>1811</v>
      </c>
      <c r="D712" t="s">
        <v>393</v>
      </c>
      <c r="E712" t="s">
        <v>378</v>
      </c>
    </row>
    <row r="713" spans="1:5">
      <c r="A713" s="369">
        <v>15544</v>
      </c>
      <c r="B713" t="s">
        <v>1812</v>
      </c>
      <c r="C713" t="s">
        <v>1813</v>
      </c>
      <c r="D713" t="s">
        <v>393</v>
      </c>
      <c r="E713" t="s">
        <v>378</v>
      </c>
    </row>
    <row r="714" spans="1:5">
      <c r="A714" s="369">
        <v>1557192</v>
      </c>
      <c r="B714" t="s">
        <v>1814</v>
      </c>
      <c r="C714" t="s">
        <v>1815</v>
      </c>
      <c r="D714" t="s">
        <v>393</v>
      </c>
      <c r="E714" t="s">
        <v>378</v>
      </c>
    </row>
    <row r="715" spans="1:5">
      <c r="A715" s="369">
        <v>1558804</v>
      </c>
      <c r="B715" t="s">
        <v>1816</v>
      </c>
      <c r="C715" t="s">
        <v>1817</v>
      </c>
      <c r="D715" t="s">
        <v>393</v>
      </c>
      <c r="E715" t="s">
        <v>378</v>
      </c>
    </row>
    <row r="716" spans="1:5">
      <c r="A716" s="369">
        <v>1558919</v>
      </c>
      <c r="B716" t="s">
        <v>1818</v>
      </c>
      <c r="C716" t="s">
        <v>1819</v>
      </c>
      <c r="D716" t="s">
        <v>393</v>
      </c>
      <c r="E716" t="s">
        <v>378</v>
      </c>
    </row>
    <row r="717" spans="1:5">
      <c r="A717" s="369">
        <v>15598</v>
      </c>
      <c r="B717" t="s">
        <v>1820</v>
      </c>
      <c r="C717" t="s">
        <v>1821</v>
      </c>
      <c r="D717" t="s">
        <v>393</v>
      </c>
      <c r="E717" t="s">
        <v>378</v>
      </c>
    </row>
    <row r="718" spans="1:5">
      <c r="A718" s="369">
        <v>1562909</v>
      </c>
      <c r="B718" t="s">
        <v>1822</v>
      </c>
      <c r="C718" t="s">
        <v>1823</v>
      </c>
      <c r="D718" t="s">
        <v>393</v>
      </c>
      <c r="E718" t="s">
        <v>378</v>
      </c>
    </row>
    <row r="719" spans="1:5">
      <c r="A719" s="369">
        <v>15631</v>
      </c>
      <c r="B719" t="s">
        <v>1824</v>
      </c>
      <c r="C719" t="s">
        <v>1825</v>
      </c>
      <c r="D719" t="s">
        <v>393</v>
      </c>
      <c r="E719" t="s">
        <v>378</v>
      </c>
    </row>
    <row r="720" spans="1:5">
      <c r="A720" s="369">
        <v>1565000</v>
      </c>
      <c r="B720" t="s">
        <v>1826</v>
      </c>
      <c r="C720" t="s">
        <v>1827</v>
      </c>
      <c r="D720" t="s">
        <v>393</v>
      </c>
      <c r="E720" t="s">
        <v>378</v>
      </c>
    </row>
    <row r="721" spans="1:5">
      <c r="A721" s="369">
        <v>1573189</v>
      </c>
      <c r="B721" t="s">
        <v>1828</v>
      </c>
      <c r="C721" t="s">
        <v>1829</v>
      </c>
      <c r="D721" t="s">
        <v>393</v>
      </c>
      <c r="E721" t="s">
        <v>378</v>
      </c>
    </row>
    <row r="722" spans="1:5">
      <c r="A722" s="369">
        <v>1573321</v>
      </c>
      <c r="B722" t="s">
        <v>1830</v>
      </c>
      <c r="C722" t="s">
        <v>1831</v>
      </c>
      <c r="D722" t="s">
        <v>393</v>
      </c>
      <c r="E722" t="s">
        <v>378</v>
      </c>
    </row>
    <row r="723" spans="1:5">
      <c r="A723" s="369">
        <v>15759</v>
      </c>
      <c r="B723" t="s">
        <v>1832</v>
      </c>
      <c r="C723" t="s">
        <v>1833</v>
      </c>
      <c r="D723" t="s">
        <v>393</v>
      </c>
      <c r="E723" t="s">
        <v>378</v>
      </c>
    </row>
    <row r="724" spans="1:5">
      <c r="A724" s="369">
        <v>1576286</v>
      </c>
      <c r="B724" t="s">
        <v>1834</v>
      </c>
      <c r="C724" t="s">
        <v>1835</v>
      </c>
      <c r="D724" t="s">
        <v>393</v>
      </c>
      <c r="E724" t="s">
        <v>378</v>
      </c>
    </row>
    <row r="725" spans="1:5">
      <c r="A725" s="369">
        <v>1577085</v>
      </c>
      <c r="B725" t="s">
        <v>1836</v>
      </c>
      <c r="C725" t="s">
        <v>1837</v>
      </c>
      <c r="D725" t="s">
        <v>393</v>
      </c>
      <c r="E725" t="s">
        <v>378</v>
      </c>
    </row>
    <row r="726" spans="1:5">
      <c r="A726" s="369">
        <v>15772</v>
      </c>
      <c r="B726" t="s">
        <v>1838</v>
      </c>
      <c r="C726" t="s">
        <v>1839</v>
      </c>
      <c r="D726" t="s">
        <v>393</v>
      </c>
      <c r="E726" t="s">
        <v>378</v>
      </c>
    </row>
    <row r="727" spans="1:5">
      <c r="A727" s="369">
        <v>15790</v>
      </c>
      <c r="B727" t="s">
        <v>1840</v>
      </c>
      <c r="C727" t="s">
        <v>1841</v>
      </c>
      <c r="D727" t="s">
        <v>393</v>
      </c>
      <c r="E727" t="s">
        <v>378</v>
      </c>
    </row>
    <row r="728" spans="1:5">
      <c r="A728" s="369">
        <v>1581519</v>
      </c>
      <c r="B728" t="s">
        <v>1842</v>
      </c>
      <c r="C728" t="s">
        <v>1843</v>
      </c>
      <c r="D728" t="s">
        <v>393</v>
      </c>
      <c r="E728" t="s">
        <v>378</v>
      </c>
    </row>
    <row r="729" spans="1:5">
      <c r="A729" s="369">
        <v>1581545</v>
      </c>
      <c r="B729" t="s">
        <v>1844</v>
      </c>
      <c r="C729" t="s">
        <v>1845</v>
      </c>
      <c r="D729" t="s">
        <v>393</v>
      </c>
      <c r="E729" t="s">
        <v>378</v>
      </c>
    </row>
    <row r="730" spans="1:5">
      <c r="A730" s="369">
        <v>1581764</v>
      </c>
      <c r="B730" t="s">
        <v>1846</v>
      </c>
      <c r="C730" t="s">
        <v>1847</v>
      </c>
      <c r="D730" t="s">
        <v>393</v>
      </c>
      <c r="E730" t="s">
        <v>378</v>
      </c>
    </row>
    <row r="731" spans="1:5">
      <c r="A731" s="369">
        <v>1582439</v>
      </c>
      <c r="B731" t="s">
        <v>1848</v>
      </c>
      <c r="C731" t="s">
        <v>1849</v>
      </c>
      <c r="D731" t="s">
        <v>393</v>
      </c>
      <c r="E731" t="s">
        <v>378</v>
      </c>
    </row>
    <row r="732" spans="1:5">
      <c r="A732" s="369">
        <v>1582474</v>
      </c>
      <c r="B732" t="s">
        <v>1850</v>
      </c>
      <c r="C732" t="s">
        <v>1851</v>
      </c>
      <c r="D732" t="s">
        <v>393</v>
      </c>
      <c r="E732" t="s">
        <v>378</v>
      </c>
    </row>
    <row r="733" spans="1:5">
      <c r="A733" s="369">
        <v>1582477</v>
      </c>
      <c r="B733" t="s">
        <v>1852</v>
      </c>
      <c r="C733" t="s">
        <v>1853</v>
      </c>
      <c r="D733" t="s">
        <v>393</v>
      </c>
      <c r="E733" t="s">
        <v>378</v>
      </c>
    </row>
    <row r="734" spans="1:5">
      <c r="A734" s="369">
        <v>1582669</v>
      </c>
      <c r="B734" t="s">
        <v>1854</v>
      </c>
      <c r="C734" t="s">
        <v>1855</v>
      </c>
      <c r="D734" t="s">
        <v>393</v>
      </c>
      <c r="E734" t="s">
        <v>378</v>
      </c>
    </row>
    <row r="735" spans="1:5">
      <c r="A735" s="369">
        <v>1582679</v>
      </c>
      <c r="B735" t="s">
        <v>1856</v>
      </c>
      <c r="C735" t="s">
        <v>1857</v>
      </c>
      <c r="D735" t="s">
        <v>393</v>
      </c>
      <c r="E735" t="s">
        <v>378</v>
      </c>
    </row>
    <row r="736" spans="1:5">
      <c r="A736" s="369">
        <v>1582909</v>
      </c>
      <c r="B736" t="s">
        <v>1858</v>
      </c>
      <c r="C736" t="s">
        <v>1859</v>
      </c>
      <c r="D736" t="s">
        <v>393</v>
      </c>
      <c r="E736" t="s">
        <v>378</v>
      </c>
    </row>
    <row r="737" spans="1:5">
      <c r="A737" s="369">
        <v>15831</v>
      </c>
      <c r="B737" t="s">
        <v>1860</v>
      </c>
      <c r="C737" t="s">
        <v>1861</v>
      </c>
      <c r="D737" t="s">
        <v>393</v>
      </c>
      <c r="E737" t="s">
        <v>378</v>
      </c>
    </row>
    <row r="738" spans="1:5">
      <c r="A738" s="369">
        <v>1583109</v>
      </c>
      <c r="B738" t="s">
        <v>1862</v>
      </c>
      <c r="C738" t="s">
        <v>1863</v>
      </c>
      <c r="D738" t="s">
        <v>393</v>
      </c>
      <c r="E738" t="s">
        <v>378</v>
      </c>
    </row>
    <row r="739" spans="1:5">
      <c r="A739" s="369">
        <v>1583117</v>
      </c>
      <c r="B739" t="s">
        <v>1864</v>
      </c>
      <c r="C739" t="s">
        <v>1865</v>
      </c>
      <c r="D739" t="s">
        <v>393</v>
      </c>
      <c r="E739" t="s">
        <v>378</v>
      </c>
    </row>
    <row r="740" spans="1:5">
      <c r="A740" s="369">
        <v>1583826</v>
      </c>
      <c r="B740" t="s">
        <v>1866</v>
      </c>
      <c r="C740" t="s">
        <v>1867</v>
      </c>
      <c r="D740" t="s">
        <v>393</v>
      </c>
      <c r="E740" t="s">
        <v>378</v>
      </c>
    </row>
    <row r="741" spans="1:5">
      <c r="A741" s="369">
        <v>1584</v>
      </c>
      <c r="B741" t="s">
        <v>1868</v>
      </c>
      <c r="C741" t="s">
        <v>1869</v>
      </c>
      <c r="D741" t="s">
        <v>393</v>
      </c>
      <c r="E741" t="s">
        <v>378</v>
      </c>
    </row>
    <row r="742" spans="1:5">
      <c r="A742" s="369">
        <v>1585082</v>
      </c>
      <c r="B742" t="s">
        <v>1870</v>
      </c>
      <c r="C742" t="s">
        <v>1871</v>
      </c>
      <c r="D742" t="s">
        <v>393</v>
      </c>
      <c r="E742" t="s">
        <v>378</v>
      </c>
    </row>
    <row r="743" spans="1:5">
      <c r="A743" s="369">
        <v>1585191</v>
      </c>
      <c r="B743" t="s">
        <v>1872</v>
      </c>
      <c r="C743" t="s">
        <v>1873</v>
      </c>
      <c r="D743" t="s">
        <v>393</v>
      </c>
      <c r="E743" t="s">
        <v>378</v>
      </c>
    </row>
    <row r="744" spans="1:5">
      <c r="A744" s="369">
        <v>1585544</v>
      </c>
      <c r="B744" t="s">
        <v>1874</v>
      </c>
      <c r="C744" t="s">
        <v>1875</v>
      </c>
      <c r="D744" t="s">
        <v>393</v>
      </c>
      <c r="E744" t="s">
        <v>378</v>
      </c>
    </row>
    <row r="745" spans="1:5">
      <c r="A745" s="369">
        <v>1585924</v>
      </c>
      <c r="B745" t="s">
        <v>1876</v>
      </c>
      <c r="C745" t="s">
        <v>1877</v>
      </c>
      <c r="D745" t="s">
        <v>393</v>
      </c>
      <c r="E745" t="s">
        <v>378</v>
      </c>
    </row>
    <row r="746" spans="1:5">
      <c r="A746" s="369">
        <v>1586054</v>
      </c>
      <c r="B746" t="s">
        <v>1878</v>
      </c>
      <c r="C746" t="s">
        <v>1879</v>
      </c>
      <c r="D746" t="s">
        <v>393</v>
      </c>
      <c r="E746" t="s">
        <v>378</v>
      </c>
    </row>
    <row r="747" spans="1:5">
      <c r="A747" s="369">
        <v>1586578</v>
      </c>
      <c r="B747" t="s">
        <v>1880</v>
      </c>
      <c r="C747" t="s">
        <v>1881</v>
      </c>
      <c r="D747" t="s">
        <v>393</v>
      </c>
      <c r="E747" t="s">
        <v>378</v>
      </c>
    </row>
    <row r="748" spans="1:5">
      <c r="A748" s="369">
        <v>1587140</v>
      </c>
      <c r="B748" t="s">
        <v>1882</v>
      </c>
      <c r="C748" t="s">
        <v>1883</v>
      </c>
      <c r="D748" t="s">
        <v>393</v>
      </c>
      <c r="E748" t="s">
        <v>378</v>
      </c>
    </row>
    <row r="749" spans="1:5">
      <c r="A749" s="369">
        <v>1587293</v>
      </c>
      <c r="B749" t="s">
        <v>1884</v>
      </c>
      <c r="C749" t="s">
        <v>1885</v>
      </c>
      <c r="D749" t="s">
        <v>393</v>
      </c>
      <c r="E749" t="s">
        <v>378</v>
      </c>
    </row>
    <row r="750" spans="1:5">
      <c r="A750" s="369">
        <v>1587811</v>
      </c>
      <c r="B750" t="s">
        <v>1886</v>
      </c>
      <c r="C750" t="s">
        <v>1887</v>
      </c>
      <c r="D750" t="s">
        <v>393</v>
      </c>
      <c r="E750" t="s">
        <v>378</v>
      </c>
    </row>
    <row r="751" spans="1:5">
      <c r="A751" s="369">
        <v>1587963</v>
      </c>
      <c r="B751" t="s">
        <v>1888</v>
      </c>
      <c r="C751" t="s">
        <v>1889</v>
      </c>
      <c r="D751" t="s">
        <v>393</v>
      </c>
      <c r="E751" t="s">
        <v>378</v>
      </c>
    </row>
    <row r="752" spans="1:5">
      <c r="A752" s="369">
        <v>1588063</v>
      </c>
      <c r="B752" t="s">
        <v>1890</v>
      </c>
      <c r="C752" t="s">
        <v>1891</v>
      </c>
      <c r="D752" t="s">
        <v>393</v>
      </c>
      <c r="E752" t="s">
        <v>378</v>
      </c>
    </row>
    <row r="753" spans="1:5">
      <c r="A753" s="369">
        <v>1588084</v>
      </c>
      <c r="B753" t="s">
        <v>1892</v>
      </c>
      <c r="C753" t="s">
        <v>1893</v>
      </c>
      <c r="D753" t="s">
        <v>393</v>
      </c>
      <c r="E753" t="s">
        <v>378</v>
      </c>
    </row>
    <row r="754" spans="1:5">
      <c r="A754" s="369">
        <v>1588541</v>
      </c>
      <c r="B754" t="s">
        <v>1894</v>
      </c>
      <c r="C754" t="s">
        <v>1895</v>
      </c>
      <c r="D754" t="s">
        <v>393</v>
      </c>
      <c r="E754" t="s">
        <v>378</v>
      </c>
    </row>
    <row r="755" spans="1:5">
      <c r="A755" s="369">
        <v>1590583</v>
      </c>
      <c r="B755" t="s">
        <v>1896</v>
      </c>
      <c r="C755" t="s">
        <v>1897</v>
      </c>
      <c r="D755" t="s">
        <v>393</v>
      </c>
      <c r="E755" t="s">
        <v>378</v>
      </c>
    </row>
    <row r="756" spans="1:5">
      <c r="A756" s="369">
        <v>1591401</v>
      </c>
      <c r="B756" t="s">
        <v>1898</v>
      </c>
      <c r="C756" t="s">
        <v>1899</v>
      </c>
      <c r="D756" t="s">
        <v>393</v>
      </c>
      <c r="E756" t="s">
        <v>378</v>
      </c>
    </row>
    <row r="757" spans="1:5">
      <c r="A757" s="369">
        <v>1591538</v>
      </c>
      <c r="B757" t="s">
        <v>1900</v>
      </c>
      <c r="C757" t="s">
        <v>1901</v>
      </c>
      <c r="D757" t="s">
        <v>393</v>
      </c>
      <c r="E757" t="s">
        <v>378</v>
      </c>
    </row>
    <row r="758" spans="1:5">
      <c r="A758" s="369">
        <v>1591543</v>
      </c>
      <c r="B758" t="s">
        <v>1902</v>
      </c>
      <c r="C758" t="s">
        <v>1903</v>
      </c>
      <c r="D758" t="s">
        <v>393</v>
      </c>
      <c r="E758" t="s">
        <v>378</v>
      </c>
    </row>
    <row r="759" spans="1:5">
      <c r="A759" s="369">
        <v>1593329</v>
      </c>
      <c r="B759" t="s">
        <v>1904</v>
      </c>
      <c r="C759" t="s">
        <v>1905</v>
      </c>
      <c r="D759" t="s">
        <v>393</v>
      </c>
      <c r="E759" t="s">
        <v>378</v>
      </c>
    </row>
    <row r="760" spans="1:5">
      <c r="A760" s="369">
        <v>1593499</v>
      </c>
      <c r="B760" t="s">
        <v>1906</v>
      </c>
      <c r="C760" t="s">
        <v>1907</v>
      </c>
      <c r="D760" t="s">
        <v>393</v>
      </c>
      <c r="E760" t="s">
        <v>378</v>
      </c>
    </row>
    <row r="761" spans="1:5">
      <c r="A761" s="369">
        <v>1593968</v>
      </c>
      <c r="B761" t="s">
        <v>1908</v>
      </c>
      <c r="C761" t="s">
        <v>1909</v>
      </c>
      <c r="D761" t="s">
        <v>393</v>
      </c>
      <c r="E761" t="s">
        <v>378</v>
      </c>
    </row>
    <row r="762" spans="1:5">
      <c r="A762" s="369">
        <v>15961</v>
      </c>
      <c r="B762" t="s">
        <v>1910</v>
      </c>
      <c r="C762" t="s">
        <v>1911</v>
      </c>
      <c r="D762" t="s">
        <v>393</v>
      </c>
      <c r="E762" t="s">
        <v>378</v>
      </c>
    </row>
    <row r="763" spans="1:5">
      <c r="A763" s="369">
        <v>15964</v>
      </c>
      <c r="B763" t="s">
        <v>1912</v>
      </c>
      <c r="C763" t="s">
        <v>1913</v>
      </c>
      <c r="D763" t="s">
        <v>393</v>
      </c>
      <c r="E763" t="s">
        <v>378</v>
      </c>
    </row>
    <row r="764" spans="1:5">
      <c r="A764" s="369">
        <v>1598533</v>
      </c>
      <c r="B764" t="s">
        <v>1914</v>
      </c>
      <c r="C764" t="s">
        <v>1915</v>
      </c>
      <c r="D764" t="s">
        <v>393</v>
      </c>
      <c r="E764" t="s">
        <v>378</v>
      </c>
    </row>
    <row r="765" spans="1:5">
      <c r="A765" s="369">
        <v>1598564</v>
      </c>
      <c r="B765" t="s">
        <v>1916</v>
      </c>
      <c r="C765" t="s">
        <v>1917</v>
      </c>
      <c r="D765" t="s">
        <v>393</v>
      </c>
      <c r="E765" t="s">
        <v>378</v>
      </c>
    </row>
    <row r="766" spans="1:5">
      <c r="A766" s="369">
        <v>1598871</v>
      </c>
      <c r="B766" t="s">
        <v>1918</v>
      </c>
      <c r="C766" t="s">
        <v>1919</v>
      </c>
      <c r="D766" t="s">
        <v>393</v>
      </c>
      <c r="E766" t="s">
        <v>378</v>
      </c>
    </row>
    <row r="767" spans="1:5">
      <c r="A767" s="369">
        <v>1599008</v>
      </c>
      <c r="B767" t="s">
        <v>1920</v>
      </c>
      <c r="C767" t="s">
        <v>1921</v>
      </c>
      <c r="D767" t="s">
        <v>393</v>
      </c>
      <c r="E767" t="s">
        <v>378</v>
      </c>
    </row>
    <row r="768" spans="1:5">
      <c r="A768" s="369">
        <v>1599214</v>
      </c>
      <c r="B768" t="s">
        <v>1922</v>
      </c>
      <c r="C768" t="s">
        <v>1923</v>
      </c>
      <c r="D768" t="s">
        <v>393</v>
      </c>
      <c r="E768" t="s">
        <v>378</v>
      </c>
    </row>
    <row r="769" spans="1:5">
      <c r="A769" s="369">
        <v>1599630</v>
      </c>
      <c r="B769" t="s">
        <v>1924</v>
      </c>
      <c r="C769" t="s">
        <v>1925</v>
      </c>
      <c r="D769" t="s">
        <v>393</v>
      </c>
      <c r="E769" t="s">
        <v>378</v>
      </c>
    </row>
    <row r="770" spans="1:5">
      <c r="A770" s="369">
        <v>1600130</v>
      </c>
      <c r="B770" t="s">
        <v>1926</v>
      </c>
      <c r="C770" t="s">
        <v>1927</v>
      </c>
      <c r="D770" t="s">
        <v>393</v>
      </c>
      <c r="E770" t="s">
        <v>378</v>
      </c>
    </row>
    <row r="771" spans="1:5">
      <c r="A771" s="369">
        <v>1600268</v>
      </c>
      <c r="B771" t="s">
        <v>1928</v>
      </c>
      <c r="C771" t="s">
        <v>1929</v>
      </c>
      <c r="D771" t="s">
        <v>393</v>
      </c>
      <c r="E771" t="s">
        <v>378</v>
      </c>
    </row>
    <row r="772" spans="1:5">
      <c r="A772" s="369">
        <v>1600374</v>
      </c>
      <c r="B772" t="s">
        <v>1930</v>
      </c>
      <c r="C772" t="s">
        <v>1931</v>
      </c>
      <c r="D772" t="s">
        <v>393</v>
      </c>
      <c r="E772" t="s">
        <v>378</v>
      </c>
    </row>
    <row r="773" spans="1:5">
      <c r="A773" s="369">
        <v>1600395</v>
      </c>
      <c r="B773" t="s">
        <v>1932</v>
      </c>
      <c r="C773" t="s">
        <v>1933</v>
      </c>
      <c r="D773" t="s">
        <v>393</v>
      </c>
      <c r="E773" t="s">
        <v>378</v>
      </c>
    </row>
    <row r="774" spans="1:5">
      <c r="A774" s="369">
        <v>1600450</v>
      </c>
      <c r="B774" t="s">
        <v>1934</v>
      </c>
      <c r="C774" t="s">
        <v>1935</v>
      </c>
      <c r="D774" t="s">
        <v>393</v>
      </c>
      <c r="E774" t="s">
        <v>378</v>
      </c>
    </row>
    <row r="775" spans="1:5">
      <c r="A775" s="369">
        <v>16005</v>
      </c>
      <c r="B775" t="s">
        <v>1936</v>
      </c>
      <c r="C775" t="s">
        <v>1937</v>
      </c>
      <c r="D775" t="s">
        <v>393</v>
      </c>
      <c r="E775" t="s">
        <v>378</v>
      </c>
    </row>
    <row r="776" spans="1:5">
      <c r="A776" s="369">
        <v>1600684</v>
      </c>
      <c r="B776" t="s">
        <v>1938</v>
      </c>
      <c r="C776" t="s">
        <v>1939</v>
      </c>
      <c r="D776" t="s">
        <v>393</v>
      </c>
      <c r="E776" t="s">
        <v>378</v>
      </c>
    </row>
    <row r="777" spans="1:5">
      <c r="A777" s="369">
        <v>1601752</v>
      </c>
      <c r="B777" t="s">
        <v>1940</v>
      </c>
      <c r="C777" t="s">
        <v>1941</v>
      </c>
      <c r="D777" t="s">
        <v>393</v>
      </c>
      <c r="E777" t="s">
        <v>378</v>
      </c>
    </row>
    <row r="778" spans="1:5">
      <c r="A778" s="369">
        <v>1602063</v>
      </c>
      <c r="B778" t="s">
        <v>1942</v>
      </c>
      <c r="C778" t="s">
        <v>1943</v>
      </c>
      <c r="D778" t="s">
        <v>393</v>
      </c>
      <c r="E778" t="s">
        <v>378</v>
      </c>
    </row>
    <row r="779" spans="1:5">
      <c r="A779" s="369">
        <v>1602073</v>
      </c>
      <c r="B779" t="s">
        <v>1944</v>
      </c>
      <c r="C779" t="s">
        <v>1945</v>
      </c>
      <c r="D779" t="s">
        <v>393</v>
      </c>
      <c r="E779" t="s">
        <v>378</v>
      </c>
    </row>
    <row r="780" spans="1:5">
      <c r="A780" s="369">
        <v>1602722</v>
      </c>
      <c r="B780" t="s">
        <v>1946</v>
      </c>
      <c r="C780" t="s">
        <v>1947</v>
      </c>
      <c r="D780" t="s">
        <v>393</v>
      </c>
      <c r="E780" t="s">
        <v>378</v>
      </c>
    </row>
    <row r="781" spans="1:5">
      <c r="A781" s="369">
        <v>1602724</v>
      </c>
      <c r="B781" t="s">
        <v>1948</v>
      </c>
      <c r="C781" t="s">
        <v>1949</v>
      </c>
      <c r="D781" t="s">
        <v>393</v>
      </c>
      <c r="E781" t="s">
        <v>378</v>
      </c>
    </row>
    <row r="782" spans="1:5">
      <c r="A782" s="369">
        <v>1603156</v>
      </c>
      <c r="B782" t="s">
        <v>1950</v>
      </c>
      <c r="C782" t="s">
        <v>1951</v>
      </c>
      <c r="D782" t="s">
        <v>393</v>
      </c>
      <c r="E782" t="s">
        <v>378</v>
      </c>
    </row>
    <row r="783" spans="1:5">
      <c r="A783" s="369">
        <v>1603186</v>
      </c>
      <c r="B783" t="s">
        <v>1952</v>
      </c>
      <c r="C783" t="s">
        <v>1953</v>
      </c>
      <c r="D783" t="s">
        <v>393</v>
      </c>
      <c r="E783" t="s">
        <v>378</v>
      </c>
    </row>
    <row r="784" spans="1:5">
      <c r="A784" s="369">
        <v>1603217</v>
      </c>
      <c r="B784" t="s">
        <v>1954</v>
      </c>
      <c r="C784" t="s">
        <v>1955</v>
      </c>
      <c r="D784" t="s">
        <v>393</v>
      </c>
      <c r="E784" t="s">
        <v>378</v>
      </c>
    </row>
    <row r="785" spans="1:5">
      <c r="A785" s="369">
        <v>1603450</v>
      </c>
      <c r="B785" t="s">
        <v>1956</v>
      </c>
      <c r="C785" t="s">
        <v>1957</v>
      </c>
      <c r="D785" t="s">
        <v>393</v>
      </c>
      <c r="E785" t="s">
        <v>378</v>
      </c>
    </row>
    <row r="786" spans="1:5">
      <c r="A786" s="369">
        <v>1603471</v>
      </c>
      <c r="B786" t="s">
        <v>1958</v>
      </c>
      <c r="C786" t="s">
        <v>1959</v>
      </c>
      <c r="D786" t="s">
        <v>393</v>
      </c>
      <c r="E786" t="s">
        <v>378</v>
      </c>
    </row>
    <row r="787" spans="1:5">
      <c r="A787" s="369">
        <v>1604491</v>
      </c>
      <c r="B787" t="s">
        <v>1960</v>
      </c>
      <c r="C787" t="s">
        <v>1961</v>
      </c>
      <c r="D787" t="s">
        <v>393</v>
      </c>
      <c r="E787" t="s">
        <v>378</v>
      </c>
    </row>
    <row r="788" spans="1:5">
      <c r="A788" s="369">
        <v>1604606</v>
      </c>
      <c r="B788" t="s">
        <v>1962</v>
      </c>
      <c r="C788" t="s">
        <v>1963</v>
      </c>
      <c r="D788" t="s">
        <v>393</v>
      </c>
      <c r="E788" t="s">
        <v>378</v>
      </c>
    </row>
    <row r="789" spans="1:5">
      <c r="A789" s="369">
        <v>1604874</v>
      </c>
      <c r="B789" t="s">
        <v>1964</v>
      </c>
      <c r="C789" t="s">
        <v>1965</v>
      </c>
      <c r="D789" t="s">
        <v>393</v>
      </c>
      <c r="E789" t="s">
        <v>378</v>
      </c>
    </row>
    <row r="790" spans="1:5">
      <c r="A790" s="369">
        <v>1606611</v>
      </c>
      <c r="B790" t="s">
        <v>1966</v>
      </c>
      <c r="C790" t="s">
        <v>1967</v>
      </c>
      <c r="D790" t="s">
        <v>393</v>
      </c>
      <c r="E790" t="s">
        <v>378</v>
      </c>
    </row>
    <row r="791" spans="1:5">
      <c r="A791" s="369">
        <v>1608083</v>
      </c>
      <c r="B791" t="s">
        <v>1968</v>
      </c>
      <c r="C791" t="s">
        <v>1969</v>
      </c>
      <c r="D791" t="s">
        <v>393</v>
      </c>
      <c r="E791" t="s">
        <v>378</v>
      </c>
    </row>
    <row r="792" spans="1:5">
      <c r="A792" s="369">
        <v>16093</v>
      </c>
      <c r="B792" t="s">
        <v>1970</v>
      </c>
      <c r="C792" t="s">
        <v>1971</v>
      </c>
      <c r="D792" t="s">
        <v>393</v>
      </c>
      <c r="E792" t="s">
        <v>378</v>
      </c>
    </row>
    <row r="793" spans="1:5">
      <c r="A793" s="369">
        <v>1609940</v>
      </c>
      <c r="B793" t="s">
        <v>1972</v>
      </c>
      <c r="C793" t="s">
        <v>1973</v>
      </c>
      <c r="D793" t="s">
        <v>393</v>
      </c>
      <c r="E793" t="s">
        <v>378</v>
      </c>
    </row>
    <row r="794" spans="1:5">
      <c r="A794" s="369">
        <v>1610158</v>
      </c>
      <c r="B794" t="s">
        <v>1974</v>
      </c>
      <c r="C794" t="s">
        <v>1975</v>
      </c>
      <c r="D794" t="s">
        <v>393</v>
      </c>
      <c r="E794" t="s">
        <v>378</v>
      </c>
    </row>
    <row r="795" spans="1:5">
      <c r="A795" s="369">
        <v>1610504</v>
      </c>
      <c r="B795" t="s">
        <v>1976</v>
      </c>
      <c r="C795" t="s">
        <v>1977</v>
      </c>
      <c r="D795" t="s">
        <v>393</v>
      </c>
      <c r="E795" t="s">
        <v>378</v>
      </c>
    </row>
    <row r="796" spans="1:5">
      <c r="A796" s="369">
        <v>1610525</v>
      </c>
      <c r="B796" t="s">
        <v>1978</v>
      </c>
      <c r="C796" t="s">
        <v>1979</v>
      </c>
      <c r="D796" t="s">
        <v>393</v>
      </c>
      <c r="E796" t="s">
        <v>378</v>
      </c>
    </row>
    <row r="797" spans="1:5">
      <c r="A797" s="369">
        <v>1612035</v>
      </c>
      <c r="B797" t="s">
        <v>1980</v>
      </c>
      <c r="C797" t="s">
        <v>1981</v>
      </c>
      <c r="D797" t="s">
        <v>393</v>
      </c>
      <c r="E797" t="s">
        <v>378</v>
      </c>
    </row>
    <row r="798" spans="1:5">
      <c r="A798" s="369">
        <v>16128</v>
      </c>
      <c r="B798" t="s">
        <v>1982</v>
      </c>
      <c r="C798" t="s">
        <v>1983</v>
      </c>
      <c r="D798" t="s">
        <v>393</v>
      </c>
      <c r="E798" t="s">
        <v>378</v>
      </c>
    </row>
    <row r="799" spans="1:5">
      <c r="A799" s="369">
        <v>1613873</v>
      </c>
      <c r="B799" t="s">
        <v>1984</v>
      </c>
      <c r="C799" t="s">
        <v>1985</v>
      </c>
      <c r="D799" t="s">
        <v>393</v>
      </c>
      <c r="E799" t="s">
        <v>378</v>
      </c>
    </row>
    <row r="800" spans="1:5">
      <c r="A800" s="369">
        <v>16149</v>
      </c>
      <c r="B800" t="s">
        <v>1986</v>
      </c>
      <c r="C800" t="s">
        <v>1987</v>
      </c>
      <c r="D800" t="s">
        <v>393</v>
      </c>
      <c r="E800" t="s">
        <v>378</v>
      </c>
    </row>
    <row r="801" spans="1:5">
      <c r="A801" s="369">
        <v>1615494</v>
      </c>
      <c r="B801" t="s">
        <v>1988</v>
      </c>
      <c r="C801" t="s">
        <v>1989</v>
      </c>
      <c r="D801" t="s">
        <v>393</v>
      </c>
      <c r="E801" t="s">
        <v>378</v>
      </c>
    </row>
    <row r="802" spans="1:5">
      <c r="A802" s="369">
        <v>1616555</v>
      </c>
      <c r="B802" t="s">
        <v>1990</v>
      </c>
      <c r="C802" t="s">
        <v>1991</v>
      </c>
      <c r="D802" t="s">
        <v>393</v>
      </c>
      <c r="E802" t="s">
        <v>378</v>
      </c>
    </row>
    <row r="803" spans="1:5">
      <c r="A803" s="369">
        <v>1616860</v>
      </c>
      <c r="B803" t="s">
        <v>1992</v>
      </c>
      <c r="C803" t="s">
        <v>1993</v>
      </c>
      <c r="D803" t="s">
        <v>393</v>
      </c>
      <c r="E803" t="s">
        <v>378</v>
      </c>
    </row>
    <row r="804" spans="1:5">
      <c r="A804" s="369">
        <v>1617588</v>
      </c>
      <c r="B804" t="s">
        <v>1994</v>
      </c>
      <c r="C804" t="s">
        <v>1995</v>
      </c>
      <c r="D804" t="s">
        <v>393</v>
      </c>
      <c r="E804" t="s">
        <v>378</v>
      </c>
    </row>
    <row r="805" spans="1:5">
      <c r="A805" s="369">
        <v>1617618</v>
      </c>
      <c r="B805" t="s">
        <v>1996</v>
      </c>
      <c r="C805" t="s">
        <v>1997</v>
      </c>
      <c r="D805" t="s">
        <v>393</v>
      </c>
      <c r="E805" t="s">
        <v>378</v>
      </c>
    </row>
    <row r="806" spans="1:5">
      <c r="A806" s="369">
        <v>1618</v>
      </c>
      <c r="B806" t="s">
        <v>1998</v>
      </c>
      <c r="C806" t="s">
        <v>1999</v>
      </c>
      <c r="D806" t="s">
        <v>393</v>
      </c>
      <c r="E806" t="s">
        <v>378</v>
      </c>
    </row>
    <row r="807" spans="1:5">
      <c r="A807" s="369">
        <v>1618585</v>
      </c>
      <c r="B807" t="s">
        <v>2000</v>
      </c>
      <c r="C807" t="s">
        <v>2001</v>
      </c>
      <c r="D807" t="s">
        <v>393</v>
      </c>
      <c r="E807" t="s">
        <v>378</v>
      </c>
    </row>
    <row r="808" spans="1:5">
      <c r="A808" s="369">
        <v>1618667</v>
      </c>
      <c r="B808" t="s">
        <v>2002</v>
      </c>
      <c r="C808" t="s">
        <v>2003</v>
      </c>
      <c r="D808" t="s">
        <v>393</v>
      </c>
      <c r="E808" t="s">
        <v>378</v>
      </c>
    </row>
    <row r="809" spans="1:5">
      <c r="A809" s="369">
        <v>1618916</v>
      </c>
      <c r="B809" t="s">
        <v>2004</v>
      </c>
      <c r="C809" t="s">
        <v>2005</v>
      </c>
      <c r="D809" t="s">
        <v>393</v>
      </c>
      <c r="E809" t="s">
        <v>378</v>
      </c>
    </row>
    <row r="810" spans="1:5">
      <c r="A810" s="369">
        <v>16191</v>
      </c>
      <c r="B810" t="s">
        <v>2006</v>
      </c>
      <c r="C810" t="s">
        <v>2007</v>
      </c>
      <c r="D810" t="s">
        <v>393</v>
      </c>
      <c r="E810" t="s">
        <v>378</v>
      </c>
    </row>
    <row r="811" spans="1:5">
      <c r="A811" s="369">
        <v>1619471</v>
      </c>
      <c r="B811" t="s">
        <v>2008</v>
      </c>
      <c r="C811" t="s">
        <v>2009</v>
      </c>
      <c r="D811" t="s">
        <v>393</v>
      </c>
      <c r="E811" t="s">
        <v>378</v>
      </c>
    </row>
    <row r="812" spans="1:5">
      <c r="A812" s="369">
        <v>16251</v>
      </c>
      <c r="B812" t="s">
        <v>2010</v>
      </c>
      <c r="C812" t="s">
        <v>2011</v>
      </c>
      <c r="D812" t="s">
        <v>393</v>
      </c>
      <c r="E812" t="s">
        <v>378</v>
      </c>
    </row>
    <row r="813" spans="1:5">
      <c r="A813" s="369">
        <v>1625897</v>
      </c>
      <c r="B813" t="s">
        <v>2012</v>
      </c>
      <c r="C813" t="s">
        <v>2013</v>
      </c>
      <c r="D813" t="s">
        <v>393</v>
      </c>
      <c r="E813" t="s">
        <v>378</v>
      </c>
    </row>
    <row r="814" spans="1:5">
      <c r="A814" s="369">
        <v>1626912</v>
      </c>
      <c r="B814" t="s">
        <v>2014</v>
      </c>
      <c r="C814" t="s">
        <v>2015</v>
      </c>
      <c r="D814" t="s">
        <v>393</v>
      </c>
      <c r="E814" t="s">
        <v>378</v>
      </c>
    </row>
    <row r="815" spans="1:5">
      <c r="A815" s="369">
        <v>1629185</v>
      </c>
      <c r="B815" t="s">
        <v>2016</v>
      </c>
      <c r="C815" t="s">
        <v>2017</v>
      </c>
      <c r="D815" t="s">
        <v>393</v>
      </c>
      <c r="E815" t="s">
        <v>378</v>
      </c>
    </row>
    <row r="816" spans="1:5">
      <c r="A816" s="369">
        <v>1629295</v>
      </c>
      <c r="B816" t="s">
        <v>2018</v>
      </c>
      <c r="C816" t="s">
        <v>2019</v>
      </c>
      <c r="D816" t="s">
        <v>393</v>
      </c>
      <c r="E816" t="s">
        <v>378</v>
      </c>
    </row>
    <row r="817" spans="1:5">
      <c r="A817" s="369">
        <v>1629301</v>
      </c>
      <c r="B817" t="s">
        <v>2020</v>
      </c>
      <c r="C817" t="s">
        <v>2021</v>
      </c>
      <c r="D817" t="s">
        <v>393</v>
      </c>
      <c r="E817" t="s">
        <v>378</v>
      </c>
    </row>
    <row r="818" spans="1:5">
      <c r="A818" s="369">
        <v>1629312</v>
      </c>
      <c r="B818" t="s">
        <v>2022</v>
      </c>
      <c r="C818" t="s">
        <v>2023</v>
      </c>
      <c r="D818" t="s">
        <v>393</v>
      </c>
      <c r="E818" t="s">
        <v>378</v>
      </c>
    </row>
    <row r="819" spans="1:5">
      <c r="A819" s="369">
        <v>1629447</v>
      </c>
      <c r="B819" t="s">
        <v>2024</v>
      </c>
      <c r="C819" t="s">
        <v>2025</v>
      </c>
      <c r="D819" t="s">
        <v>393</v>
      </c>
      <c r="E819" t="s">
        <v>378</v>
      </c>
    </row>
    <row r="820" spans="1:5">
      <c r="A820" s="369">
        <v>1629954</v>
      </c>
      <c r="B820" t="s">
        <v>2026</v>
      </c>
      <c r="C820" t="s">
        <v>2027</v>
      </c>
      <c r="D820" t="s">
        <v>393</v>
      </c>
      <c r="E820" t="s">
        <v>378</v>
      </c>
    </row>
    <row r="821" spans="1:5">
      <c r="A821" s="369">
        <v>16302</v>
      </c>
      <c r="B821" t="s">
        <v>2028</v>
      </c>
      <c r="C821" t="s">
        <v>2029</v>
      </c>
      <c r="D821" t="s">
        <v>393</v>
      </c>
      <c r="E821" t="s">
        <v>378</v>
      </c>
    </row>
    <row r="822" spans="1:5">
      <c r="A822" s="369">
        <v>16304</v>
      </c>
      <c r="B822" t="s">
        <v>2030</v>
      </c>
      <c r="C822" t="s">
        <v>2031</v>
      </c>
      <c r="D822" t="s">
        <v>393</v>
      </c>
      <c r="E822" t="s">
        <v>378</v>
      </c>
    </row>
    <row r="823" spans="1:5">
      <c r="A823" s="369">
        <v>16323</v>
      </c>
      <c r="B823" t="s">
        <v>2032</v>
      </c>
      <c r="C823" t="s">
        <v>2033</v>
      </c>
      <c r="D823" t="s">
        <v>393</v>
      </c>
      <c r="E823" t="s">
        <v>378</v>
      </c>
    </row>
    <row r="824" spans="1:5">
      <c r="A824" s="369">
        <v>1633770</v>
      </c>
      <c r="B824" t="s">
        <v>2034</v>
      </c>
      <c r="C824" t="s">
        <v>2035</v>
      </c>
      <c r="D824" t="s">
        <v>393</v>
      </c>
      <c r="E824" t="s">
        <v>378</v>
      </c>
    </row>
    <row r="825" spans="1:5">
      <c r="A825" s="369">
        <v>1634178</v>
      </c>
      <c r="B825" t="s">
        <v>2036</v>
      </c>
      <c r="C825" t="s">
        <v>2037</v>
      </c>
      <c r="D825" t="s">
        <v>393</v>
      </c>
      <c r="E825" t="s">
        <v>378</v>
      </c>
    </row>
    <row r="826" spans="1:5">
      <c r="A826" s="369">
        <v>16343</v>
      </c>
      <c r="B826" t="s">
        <v>2038</v>
      </c>
      <c r="C826" t="s">
        <v>2039</v>
      </c>
      <c r="D826" t="s">
        <v>393</v>
      </c>
      <c r="E826" t="s">
        <v>378</v>
      </c>
    </row>
    <row r="827" spans="1:5">
      <c r="A827" s="369">
        <v>1634780</v>
      </c>
      <c r="B827" t="s">
        <v>2040</v>
      </c>
      <c r="C827" t="s">
        <v>2041</v>
      </c>
      <c r="D827" t="s">
        <v>393</v>
      </c>
      <c r="E827" t="s">
        <v>378</v>
      </c>
    </row>
    <row r="828" spans="1:5">
      <c r="A828" s="369">
        <v>16360</v>
      </c>
      <c r="B828" t="s">
        <v>2042</v>
      </c>
      <c r="C828" t="s">
        <v>2043</v>
      </c>
      <c r="D828" t="s">
        <v>393</v>
      </c>
      <c r="E828" t="s">
        <v>378</v>
      </c>
    </row>
    <row r="829" spans="1:5">
      <c r="A829" s="369">
        <v>1636908</v>
      </c>
      <c r="B829" t="s">
        <v>2044</v>
      </c>
      <c r="C829" t="s">
        <v>2045</v>
      </c>
      <c r="D829" t="s">
        <v>393</v>
      </c>
      <c r="E829" t="s">
        <v>378</v>
      </c>
    </row>
    <row r="830" spans="1:5">
      <c r="A830" s="369">
        <v>1637507</v>
      </c>
      <c r="B830" t="s">
        <v>2046</v>
      </c>
      <c r="C830" t="s">
        <v>2047</v>
      </c>
      <c r="D830" t="s">
        <v>393</v>
      </c>
      <c r="E830" t="s">
        <v>378</v>
      </c>
    </row>
    <row r="831" spans="1:5">
      <c r="A831" s="369">
        <v>1637665</v>
      </c>
      <c r="B831" t="s">
        <v>2048</v>
      </c>
      <c r="C831" t="s">
        <v>2049</v>
      </c>
      <c r="D831" t="s">
        <v>393</v>
      </c>
      <c r="E831" t="s">
        <v>378</v>
      </c>
    </row>
    <row r="832" spans="1:5">
      <c r="A832" s="369">
        <v>1638135</v>
      </c>
      <c r="B832" t="s">
        <v>2050</v>
      </c>
      <c r="C832" t="s">
        <v>2051</v>
      </c>
      <c r="D832" t="s">
        <v>393</v>
      </c>
      <c r="E832" t="s">
        <v>378</v>
      </c>
    </row>
    <row r="833" spans="1:5">
      <c r="A833" s="369">
        <v>1638521</v>
      </c>
      <c r="B833" t="s">
        <v>2052</v>
      </c>
      <c r="C833" t="s">
        <v>2053</v>
      </c>
      <c r="D833" t="s">
        <v>393</v>
      </c>
      <c r="E833" t="s">
        <v>378</v>
      </c>
    </row>
    <row r="834" spans="1:5">
      <c r="A834" s="369">
        <v>1638937</v>
      </c>
      <c r="B834" t="s">
        <v>2054</v>
      </c>
      <c r="C834" t="s">
        <v>2055</v>
      </c>
      <c r="D834" t="s">
        <v>393</v>
      </c>
      <c r="E834" t="s">
        <v>378</v>
      </c>
    </row>
    <row r="835" spans="1:5">
      <c r="A835" s="369">
        <v>1639</v>
      </c>
      <c r="B835" t="s">
        <v>2056</v>
      </c>
      <c r="C835" t="s">
        <v>2057</v>
      </c>
      <c r="D835" t="s">
        <v>393</v>
      </c>
      <c r="E835" t="s">
        <v>378</v>
      </c>
    </row>
    <row r="836" spans="1:5">
      <c r="A836" s="369">
        <v>1639415</v>
      </c>
      <c r="B836" t="s">
        <v>2058</v>
      </c>
      <c r="C836" t="s">
        <v>2059</v>
      </c>
      <c r="D836" t="s">
        <v>393</v>
      </c>
      <c r="E836" t="s">
        <v>378</v>
      </c>
    </row>
    <row r="837" spans="1:5">
      <c r="A837" s="369">
        <v>1639472</v>
      </c>
      <c r="B837" t="s">
        <v>2060</v>
      </c>
      <c r="C837" t="s">
        <v>2061</v>
      </c>
      <c r="D837" t="s">
        <v>393</v>
      </c>
      <c r="E837" t="s">
        <v>378</v>
      </c>
    </row>
    <row r="838" spans="1:5">
      <c r="A838" s="369">
        <v>1639787</v>
      </c>
      <c r="B838" t="s">
        <v>2062</v>
      </c>
      <c r="C838" t="s">
        <v>2063</v>
      </c>
      <c r="D838" t="s">
        <v>393</v>
      </c>
      <c r="E838" t="s">
        <v>378</v>
      </c>
    </row>
    <row r="839" spans="1:5">
      <c r="A839" s="369">
        <v>1639985</v>
      </c>
      <c r="B839" t="s">
        <v>2064</v>
      </c>
      <c r="C839" t="s">
        <v>2065</v>
      </c>
      <c r="D839" t="s">
        <v>393</v>
      </c>
      <c r="E839" t="s">
        <v>378</v>
      </c>
    </row>
    <row r="840" spans="1:5">
      <c r="A840" s="369">
        <v>1640040</v>
      </c>
      <c r="B840" t="s">
        <v>2066</v>
      </c>
      <c r="C840" t="s">
        <v>2067</v>
      </c>
      <c r="D840" t="s">
        <v>393</v>
      </c>
      <c r="E840" t="s">
        <v>378</v>
      </c>
    </row>
    <row r="841" spans="1:5">
      <c r="A841" s="369">
        <v>1640292</v>
      </c>
      <c r="B841" t="s">
        <v>2068</v>
      </c>
      <c r="C841" t="s">
        <v>2069</v>
      </c>
      <c r="D841" t="s">
        <v>393</v>
      </c>
      <c r="E841" t="s">
        <v>378</v>
      </c>
    </row>
    <row r="842" spans="1:5">
      <c r="A842" s="369">
        <v>1640887</v>
      </c>
      <c r="B842" t="s">
        <v>2070</v>
      </c>
      <c r="C842" t="s">
        <v>2071</v>
      </c>
      <c r="D842" t="s">
        <v>393</v>
      </c>
      <c r="E842" t="s">
        <v>378</v>
      </c>
    </row>
    <row r="843" spans="1:5">
      <c r="A843" s="369">
        <v>1641021</v>
      </c>
      <c r="B843" t="s">
        <v>2072</v>
      </c>
      <c r="C843" t="s">
        <v>2073</v>
      </c>
      <c r="D843" t="s">
        <v>393</v>
      </c>
      <c r="E843" t="s">
        <v>378</v>
      </c>
    </row>
    <row r="844" spans="1:5">
      <c r="A844" s="369">
        <v>1641342</v>
      </c>
      <c r="B844" t="s">
        <v>2074</v>
      </c>
      <c r="C844" t="s">
        <v>2075</v>
      </c>
      <c r="D844" t="s">
        <v>393</v>
      </c>
      <c r="E844" t="s">
        <v>378</v>
      </c>
    </row>
    <row r="845" spans="1:5">
      <c r="A845" s="369">
        <v>1642024</v>
      </c>
      <c r="B845" t="s">
        <v>2076</v>
      </c>
      <c r="C845" t="s">
        <v>2077</v>
      </c>
      <c r="D845" t="s">
        <v>393</v>
      </c>
      <c r="E845" t="s">
        <v>378</v>
      </c>
    </row>
    <row r="846" spans="1:5">
      <c r="A846" s="369">
        <v>1643540</v>
      </c>
      <c r="B846" t="s">
        <v>2078</v>
      </c>
      <c r="C846" t="s">
        <v>2079</v>
      </c>
      <c r="D846" t="s">
        <v>393</v>
      </c>
      <c r="E846" t="s">
        <v>378</v>
      </c>
    </row>
    <row r="847" spans="1:5">
      <c r="A847" s="369">
        <v>1643561</v>
      </c>
      <c r="B847" t="s">
        <v>2080</v>
      </c>
      <c r="C847" t="s">
        <v>2081</v>
      </c>
      <c r="D847" t="s">
        <v>393</v>
      </c>
      <c r="E847" t="s">
        <v>378</v>
      </c>
    </row>
    <row r="848" spans="1:5">
      <c r="A848" s="369">
        <v>1644</v>
      </c>
      <c r="B848" t="s">
        <v>2082</v>
      </c>
      <c r="C848" t="s">
        <v>2083</v>
      </c>
      <c r="D848" t="s">
        <v>393</v>
      </c>
      <c r="E848" t="s">
        <v>378</v>
      </c>
    </row>
    <row r="849" spans="1:5">
      <c r="A849" s="369">
        <v>1644974</v>
      </c>
      <c r="B849" t="s">
        <v>2084</v>
      </c>
      <c r="C849" t="s">
        <v>2085</v>
      </c>
      <c r="D849" t="s">
        <v>393</v>
      </c>
      <c r="E849" t="s">
        <v>378</v>
      </c>
    </row>
    <row r="850" spans="1:5">
      <c r="A850" s="369">
        <v>1645502</v>
      </c>
      <c r="B850" t="s">
        <v>2086</v>
      </c>
      <c r="C850" t="s">
        <v>2087</v>
      </c>
      <c r="D850" t="s">
        <v>393</v>
      </c>
      <c r="E850" t="s">
        <v>378</v>
      </c>
    </row>
    <row r="851" spans="1:5">
      <c r="A851" s="369">
        <v>1646456</v>
      </c>
      <c r="B851" t="s">
        <v>2088</v>
      </c>
      <c r="C851" t="s">
        <v>2089</v>
      </c>
      <c r="D851" t="s">
        <v>393</v>
      </c>
      <c r="E851" t="s">
        <v>378</v>
      </c>
    </row>
    <row r="852" spans="1:5">
      <c r="A852" s="369">
        <v>1646673</v>
      </c>
      <c r="B852" t="s">
        <v>2090</v>
      </c>
      <c r="C852" t="s">
        <v>2091</v>
      </c>
      <c r="D852" t="s">
        <v>393</v>
      </c>
      <c r="E852" t="s">
        <v>378</v>
      </c>
    </row>
    <row r="853" spans="1:5">
      <c r="A853" s="369">
        <v>1646714</v>
      </c>
      <c r="B853" t="s">
        <v>2092</v>
      </c>
      <c r="C853" t="s">
        <v>2093</v>
      </c>
      <c r="D853" t="s">
        <v>393</v>
      </c>
      <c r="E853" t="s">
        <v>378</v>
      </c>
    </row>
    <row r="854" spans="1:5">
      <c r="A854" s="369">
        <v>1646858</v>
      </c>
      <c r="B854" t="s">
        <v>2094</v>
      </c>
      <c r="C854" t="s">
        <v>2095</v>
      </c>
      <c r="D854" t="s">
        <v>393</v>
      </c>
      <c r="E854" t="s">
        <v>378</v>
      </c>
    </row>
    <row r="855" spans="1:5">
      <c r="A855" s="369">
        <v>1646928</v>
      </c>
      <c r="B855" t="s">
        <v>2096</v>
      </c>
      <c r="C855" t="s">
        <v>2097</v>
      </c>
      <c r="D855" t="s">
        <v>393</v>
      </c>
      <c r="E855" t="s">
        <v>378</v>
      </c>
    </row>
    <row r="856" spans="1:5">
      <c r="A856" s="369">
        <v>1648110</v>
      </c>
      <c r="B856" t="s">
        <v>2098</v>
      </c>
      <c r="C856" t="s">
        <v>2099</v>
      </c>
      <c r="D856" t="s">
        <v>393</v>
      </c>
      <c r="E856" t="s">
        <v>378</v>
      </c>
    </row>
    <row r="857" spans="1:5">
      <c r="A857" s="369">
        <v>1648296</v>
      </c>
      <c r="B857" t="s">
        <v>2100</v>
      </c>
      <c r="C857" t="s">
        <v>2101</v>
      </c>
      <c r="D857" t="s">
        <v>393</v>
      </c>
      <c r="E857" t="s">
        <v>378</v>
      </c>
    </row>
    <row r="858" spans="1:5">
      <c r="A858" s="369">
        <v>1649</v>
      </c>
      <c r="B858" t="s">
        <v>2102</v>
      </c>
      <c r="C858" t="s">
        <v>2103</v>
      </c>
      <c r="D858" t="s">
        <v>393</v>
      </c>
      <c r="E858" t="s">
        <v>378</v>
      </c>
    </row>
    <row r="859" spans="1:5">
      <c r="A859" s="369">
        <v>1649651</v>
      </c>
      <c r="B859" t="s">
        <v>2104</v>
      </c>
      <c r="C859" t="s">
        <v>2105</v>
      </c>
      <c r="D859" t="s">
        <v>393</v>
      </c>
      <c r="E859" t="s">
        <v>378</v>
      </c>
    </row>
    <row r="860" spans="1:5">
      <c r="A860" s="369">
        <v>16497</v>
      </c>
      <c r="B860" t="s">
        <v>2106</v>
      </c>
      <c r="C860" t="s">
        <v>2107</v>
      </c>
      <c r="D860" t="s">
        <v>393</v>
      </c>
      <c r="E860" t="s">
        <v>378</v>
      </c>
    </row>
    <row r="861" spans="1:5">
      <c r="A861" s="369">
        <v>1650203</v>
      </c>
      <c r="B861" t="s">
        <v>2108</v>
      </c>
      <c r="C861" t="s">
        <v>2109</v>
      </c>
      <c r="D861" t="s">
        <v>393</v>
      </c>
      <c r="E861" t="s">
        <v>378</v>
      </c>
    </row>
    <row r="862" spans="1:5">
      <c r="A862" s="369">
        <v>16503</v>
      </c>
      <c r="B862" t="s">
        <v>2110</v>
      </c>
      <c r="C862" t="s">
        <v>2111</v>
      </c>
      <c r="D862" t="s">
        <v>393</v>
      </c>
      <c r="E862" t="s">
        <v>378</v>
      </c>
    </row>
    <row r="863" spans="1:5">
      <c r="A863" s="369">
        <v>1651112</v>
      </c>
      <c r="B863" t="s">
        <v>2112</v>
      </c>
      <c r="C863" t="s">
        <v>2113</v>
      </c>
      <c r="D863" t="s">
        <v>393</v>
      </c>
      <c r="E863" t="s">
        <v>378</v>
      </c>
    </row>
    <row r="864" spans="1:5">
      <c r="A864" s="369">
        <v>1651416</v>
      </c>
      <c r="B864" t="s">
        <v>2114</v>
      </c>
      <c r="C864" t="s">
        <v>2115</v>
      </c>
      <c r="D864" t="s">
        <v>393</v>
      </c>
      <c r="E864" t="s">
        <v>378</v>
      </c>
    </row>
    <row r="865" spans="1:5">
      <c r="A865" s="369">
        <v>16522</v>
      </c>
      <c r="B865" t="s">
        <v>2116</v>
      </c>
      <c r="C865" t="s">
        <v>2117</v>
      </c>
      <c r="D865" t="s">
        <v>393</v>
      </c>
      <c r="E865" t="s">
        <v>378</v>
      </c>
    </row>
    <row r="866" spans="1:5">
      <c r="A866" s="369">
        <v>1653166</v>
      </c>
      <c r="B866" t="s">
        <v>2118</v>
      </c>
      <c r="C866" t="s">
        <v>2119</v>
      </c>
      <c r="D866" t="s">
        <v>393</v>
      </c>
      <c r="E866" t="s">
        <v>378</v>
      </c>
    </row>
    <row r="867" spans="1:5">
      <c r="A867" s="369">
        <v>16546</v>
      </c>
      <c r="B867" t="s">
        <v>2120</v>
      </c>
      <c r="C867" t="s">
        <v>2121</v>
      </c>
      <c r="D867" t="s">
        <v>393</v>
      </c>
      <c r="E867" t="s">
        <v>378</v>
      </c>
    </row>
    <row r="868" spans="1:5">
      <c r="A868" s="369">
        <v>1655272</v>
      </c>
      <c r="B868" t="s">
        <v>2122</v>
      </c>
      <c r="C868" t="s">
        <v>2123</v>
      </c>
      <c r="D868" t="s">
        <v>393</v>
      </c>
      <c r="E868" t="s">
        <v>378</v>
      </c>
    </row>
    <row r="869" spans="1:5">
      <c r="A869" s="369">
        <v>1655993</v>
      </c>
      <c r="B869" t="s">
        <v>2124</v>
      </c>
      <c r="C869" t="s">
        <v>2125</v>
      </c>
      <c r="D869" t="s">
        <v>393</v>
      </c>
      <c r="E869" t="s">
        <v>378</v>
      </c>
    </row>
    <row r="870" spans="1:5">
      <c r="A870" s="369">
        <v>1656051</v>
      </c>
      <c r="B870" t="s">
        <v>2126</v>
      </c>
      <c r="C870" t="s">
        <v>2127</v>
      </c>
      <c r="D870" t="s">
        <v>393</v>
      </c>
      <c r="E870" t="s">
        <v>378</v>
      </c>
    </row>
    <row r="871" spans="1:5">
      <c r="A871" s="369">
        <v>1656059</v>
      </c>
      <c r="B871" t="s">
        <v>2128</v>
      </c>
      <c r="C871" t="s">
        <v>2129</v>
      </c>
      <c r="D871" t="s">
        <v>393</v>
      </c>
      <c r="E871" t="s">
        <v>378</v>
      </c>
    </row>
    <row r="872" spans="1:5">
      <c r="A872" s="369">
        <v>1656631</v>
      </c>
      <c r="B872" t="s">
        <v>2130</v>
      </c>
      <c r="C872" t="s">
        <v>2131</v>
      </c>
      <c r="D872" t="s">
        <v>393</v>
      </c>
      <c r="E872" t="s">
        <v>378</v>
      </c>
    </row>
    <row r="873" spans="1:5">
      <c r="A873" s="369">
        <v>1656695</v>
      </c>
      <c r="B873" t="s">
        <v>2132</v>
      </c>
      <c r="C873" t="s">
        <v>2133</v>
      </c>
      <c r="D873" t="s">
        <v>393</v>
      </c>
      <c r="E873" t="s">
        <v>378</v>
      </c>
    </row>
    <row r="874" spans="1:5">
      <c r="A874" s="369">
        <v>1656750</v>
      </c>
      <c r="B874" t="s">
        <v>2134</v>
      </c>
      <c r="C874" t="s">
        <v>2135</v>
      </c>
      <c r="D874" t="s">
        <v>393</v>
      </c>
      <c r="E874" t="s">
        <v>378</v>
      </c>
    </row>
    <row r="875" spans="1:5">
      <c r="A875" s="369">
        <v>1657832</v>
      </c>
      <c r="B875" t="s">
        <v>2136</v>
      </c>
      <c r="C875" t="s">
        <v>2137</v>
      </c>
      <c r="D875" t="s">
        <v>393</v>
      </c>
      <c r="E875" t="s">
        <v>378</v>
      </c>
    </row>
    <row r="876" spans="1:5">
      <c r="A876" s="369">
        <v>1659407</v>
      </c>
      <c r="B876" t="s">
        <v>2138</v>
      </c>
      <c r="C876" t="s">
        <v>2139</v>
      </c>
      <c r="D876" t="s">
        <v>393</v>
      </c>
      <c r="E876" t="s">
        <v>378</v>
      </c>
    </row>
    <row r="877" spans="1:5">
      <c r="A877" s="369">
        <v>1659774</v>
      </c>
      <c r="B877" t="s">
        <v>2140</v>
      </c>
      <c r="C877" t="s">
        <v>2141</v>
      </c>
      <c r="D877" t="s">
        <v>393</v>
      </c>
      <c r="E877" t="s">
        <v>378</v>
      </c>
    </row>
    <row r="878" spans="1:5">
      <c r="A878" s="369">
        <v>1660112</v>
      </c>
      <c r="B878" t="s">
        <v>2142</v>
      </c>
      <c r="C878" t="s">
        <v>2143</v>
      </c>
      <c r="D878" t="s">
        <v>393</v>
      </c>
      <c r="E878" t="s">
        <v>378</v>
      </c>
    </row>
    <row r="879" spans="1:5">
      <c r="A879" s="369">
        <v>1660585</v>
      </c>
      <c r="B879" t="s">
        <v>2144</v>
      </c>
      <c r="C879" t="s">
        <v>2145</v>
      </c>
      <c r="D879" t="s">
        <v>393</v>
      </c>
      <c r="E879" t="s">
        <v>378</v>
      </c>
    </row>
    <row r="880" spans="1:5">
      <c r="A880" s="369">
        <v>1660904</v>
      </c>
      <c r="B880" t="s">
        <v>2146</v>
      </c>
      <c r="C880" t="s">
        <v>2147</v>
      </c>
      <c r="D880" t="s">
        <v>393</v>
      </c>
      <c r="E880" t="s">
        <v>378</v>
      </c>
    </row>
    <row r="881" spans="1:5">
      <c r="A881" s="369">
        <v>1661138</v>
      </c>
      <c r="B881" t="s">
        <v>2148</v>
      </c>
      <c r="C881" t="s">
        <v>2149</v>
      </c>
      <c r="D881" t="s">
        <v>393</v>
      </c>
      <c r="E881" t="s">
        <v>378</v>
      </c>
    </row>
    <row r="882" spans="1:5">
      <c r="A882" s="369">
        <v>1661165</v>
      </c>
      <c r="B882" t="s">
        <v>2150</v>
      </c>
      <c r="C882" t="s">
        <v>2151</v>
      </c>
      <c r="D882" t="s">
        <v>393</v>
      </c>
      <c r="E882" t="s">
        <v>378</v>
      </c>
    </row>
    <row r="883" spans="1:5">
      <c r="A883" s="369">
        <v>1663924</v>
      </c>
      <c r="B883" t="s">
        <v>2152</v>
      </c>
      <c r="C883" t="s">
        <v>2153</v>
      </c>
      <c r="D883" t="s">
        <v>393</v>
      </c>
      <c r="E883" t="s">
        <v>378</v>
      </c>
    </row>
    <row r="884" spans="1:5">
      <c r="A884" s="369">
        <v>1664795</v>
      </c>
      <c r="B884" t="s">
        <v>2154</v>
      </c>
      <c r="C884" t="s">
        <v>2155</v>
      </c>
      <c r="D884" t="s">
        <v>393</v>
      </c>
      <c r="E884" t="s">
        <v>378</v>
      </c>
    </row>
    <row r="885" spans="1:5">
      <c r="A885" s="369">
        <v>16663</v>
      </c>
      <c r="B885" t="s">
        <v>2156</v>
      </c>
      <c r="C885" t="s">
        <v>2157</v>
      </c>
      <c r="D885" t="s">
        <v>393</v>
      </c>
      <c r="E885" t="s">
        <v>378</v>
      </c>
    </row>
    <row r="886" spans="1:5">
      <c r="A886" s="369">
        <v>16665</v>
      </c>
      <c r="B886" t="s">
        <v>2158</v>
      </c>
      <c r="C886" t="s">
        <v>2159</v>
      </c>
      <c r="D886" t="s">
        <v>393</v>
      </c>
      <c r="E886" t="s">
        <v>378</v>
      </c>
    </row>
    <row r="887" spans="1:5">
      <c r="A887" s="369">
        <v>1666698</v>
      </c>
      <c r="B887" t="s">
        <v>2160</v>
      </c>
      <c r="C887" t="s">
        <v>2161</v>
      </c>
      <c r="D887" t="s">
        <v>393</v>
      </c>
      <c r="E887" t="s">
        <v>378</v>
      </c>
    </row>
    <row r="888" spans="1:5">
      <c r="A888" s="369">
        <v>1667244</v>
      </c>
      <c r="B888" t="s">
        <v>2162</v>
      </c>
      <c r="C888" t="s">
        <v>2163</v>
      </c>
      <c r="D888" t="s">
        <v>393</v>
      </c>
      <c r="E888" t="s">
        <v>378</v>
      </c>
    </row>
    <row r="889" spans="1:5">
      <c r="A889" s="369">
        <v>1667290</v>
      </c>
      <c r="B889" t="s">
        <v>2164</v>
      </c>
      <c r="C889" t="s">
        <v>2165</v>
      </c>
      <c r="D889" t="s">
        <v>393</v>
      </c>
      <c r="E889" t="s">
        <v>378</v>
      </c>
    </row>
    <row r="890" spans="1:5">
      <c r="A890" s="369">
        <v>1668</v>
      </c>
      <c r="B890" t="s">
        <v>2166</v>
      </c>
      <c r="C890" t="s">
        <v>2167</v>
      </c>
      <c r="D890" t="s">
        <v>393</v>
      </c>
      <c r="E890" t="s">
        <v>378</v>
      </c>
    </row>
    <row r="891" spans="1:5">
      <c r="A891" s="369">
        <v>1668634</v>
      </c>
      <c r="B891" t="s">
        <v>2168</v>
      </c>
      <c r="C891" t="s">
        <v>2169</v>
      </c>
      <c r="D891" t="s">
        <v>393</v>
      </c>
      <c r="E891" t="s">
        <v>378</v>
      </c>
    </row>
    <row r="892" spans="1:5">
      <c r="A892" s="369" t="s">
        <v>2170</v>
      </c>
      <c r="B892" t="s">
        <v>2171</v>
      </c>
      <c r="C892" t="s">
        <v>2172</v>
      </c>
      <c r="D892" t="s">
        <v>393</v>
      </c>
      <c r="E892" t="s">
        <v>378</v>
      </c>
    </row>
    <row r="893" spans="1:5">
      <c r="A893" s="369">
        <v>1668893</v>
      </c>
      <c r="B893" t="s">
        <v>2173</v>
      </c>
      <c r="C893" t="s">
        <v>2174</v>
      </c>
      <c r="D893" t="s">
        <v>393</v>
      </c>
      <c r="E893" t="s">
        <v>378</v>
      </c>
    </row>
    <row r="894" spans="1:5">
      <c r="A894" s="369">
        <v>1668960</v>
      </c>
      <c r="B894" t="s">
        <v>2175</v>
      </c>
      <c r="C894" t="s">
        <v>2176</v>
      </c>
      <c r="D894" t="s">
        <v>393</v>
      </c>
      <c r="E894" t="s">
        <v>378</v>
      </c>
    </row>
    <row r="895" spans="1:5">
      <c r="A895" s="369">
        <v>1668984</v>
      </c>
      <c r="B895" t="s">
        <v>2177</v>
      </c>
      <c r="C895" t="s">
        <v>2178</v>
      </c>
      <c r="D895" t="s">
        <v>393</v>
      </c>
      <c r="E895" t="s">
        <v>378</v>
      </c>
    </row>
    <row r="896" spans="1:5">
      <c r="A896" s="369">
        <v>1669325</v>
      </c>
      <c r="B896" t="s">
        <v>2179</v>
      </c>
      <c r="C896" t="s">
        <v>2180</v>
      </c>
      <c r="D896" t="s">
        <v>393</v>
      </c>
      <c r="E896" t="s">
        <v>378</v>
      </c>
    </row>
    <row r="897" spans="1:5">
      <c r="A897" s="369">
        <v>1669496</v>
      </c>
      <c r="B897" t="s">
        <v>2181</v>
      </c>
      <c r="C897" t="s">
        <v>2182</v>
      </c>
      <c r="D897" t="s">
        <v>393</v>
      </c>
      <c r="E897" t="s">
        <v>378</v>
      </c>
    </row>
    <row r="898" spans="1:5">
      <c r="A898" s="369">
        <v>1669723</v>
      </c>
      <c r="B898" t="s">
        <v>2183</v>
      </c>
      <c r="C898" t="s">
        <v>2184</v>
      </c>
      <c r="D898" t="s">
        <v>393</v>
      </c>
      <c r="E898" t="s">
        <v>378</v>
      </c>
    </row>
    <row r="899" spans="1:5">
      <c r="A899" s="369">
        <v>1670284</v>
      </c>
      <c r="B899" t="s">
        <v>2185</v>
      </c>
      <c r="C899" t="s">
        <v>2186</v>
      </c>
      <c r="D899" t="s">
        <v>393</v>
      </c>
      <c r="E899" t="s">
        <v>378</v>
      </c>
    </row>
    <row r="900" spans="1:5">
      <c r="A900" s="369">
        <v>1672381</v>
      </c>
      <c r="B900" t="s">
        <v>2187</v>
      </c>
      <c r="C900" t="s">
        <v>2188</v>
      </c>
      <c r="D900" t="s">
        <v>393</v>
      </c>
      <c r="E900" t="s">
        <v>378</v>
      </c>
    </row>
    <row r="901" spans="1:5">
      <c r="A901" s="369">
        <v>1672477</v>
      </c>
      <c r="B901" t="s">
        <v>2189</v>
      </c>
      <c r="C901" t="s">
        <v>2190</v>
      </c>
      <c r="D901" t="s">
        <v>393</v>
      </c>
      <c r="E901" t="s">
        <v>378</v>
      </c>
    </row>
    <row r="902" spans="1:5">
      <c r="A902" s="369">
        <v>1673379</v>
      </c>
      <c r="B902" t="s">
        <v>2191</v>
      </c>
      <c r="C902" t="s">
        <v>2192</v>
      </c>
      <c r="D902" t="s">
        <v>393</v>
      </c>
      <c r="E902" t="s">
        <v>378</v>
      </c>
    </row>
    <row r="903" spans="1:5">
      <c r="A903" s="369">
        <v>1673540</v>
      </c>
      <c r="B903" t="s">
        <v>2193</v>
      </c>
      <c r="C903" t="s">
        <v>2194</v>
      </c>
      <c r="D903" t="s">
        <v>393</v>
      </c>
      <c r="E903" t="s">
        <v>378</v>
      </c>
    </row>
    <row r="904" spans="1:5">
      <c r="A904" s="369">
        <v>1674302</v>
      </c>
      <c r="B904" t="s">
        <v>2195</v>
      </c>
      <c r="C904" t="s">
        <v>2196</v>
      </c>
      <c r="D904" t="s">
        <v>393</v>
      </c>
      <c r="E904" t="s">
        <v>378</v>
      </c>
    </row>
    <row r="905" spans="1:5">
      <c r="A905" s="369">
        <v>1674631</v>
      </c>
      <c r="B905" t="s">
        <v>2197</v>
      </c>
      <c r="C905" t="s">
        <v>2198</v>
      </c>
      <c r="D905" t="s">
        <v>393</v>
      </c>
      <c r="E905" t="s">
        <v>378</v>
      </c>
    </row>
    <row r="906" spans="1:5">
      <c r="A906" s="369">
        <v>16778</v>
      </c>
      <c r="B906" t="s">
        <v>2199</v>
      </c>
      <c r="C906" t="s">
        <v>2200</v>
      </c>
      <c r="D906" t="s">
        <v>393</v>
      </c>
      <c r="E906" t="s">
        <v>378</v>
      </c>
    </row>
    <row r="907" spans="1:5">
      <c r="A907" s="369">
        <v>1677947</v>
      </c>
      <c r="B907" t="s">
        <v>2201</v>
      </c>
      <c r="C907" t="s">
        <v>2202</v>
      </c>
      <c r="D907" t="s">
        <v>393</v>
      </c>
      <c r="E907" t="s">
        <v>378</v>
      </c>
    </row>
    <row r="908" spans="1:5">
      <c r="A908" s="369">
        <v>1678002</v>
      </c>
      <c r="B908" t="s">
        <v>2203</v>
      </c>
      <c r="C908" t="s">
        <v>2204</v>
      </c>
      <c r="D908" t="s">
        <v>393</v>
      </c>
      <c r="E908" t="s">
        <v>378</v>
      </c>
    </row>
    <row r="909" spans="1:5">
      <c r="A909" s="369">
        <v>16784</v>
      </c>
      <c r="B909" t="s">
        <v>2205</v>
      </c>
      <c r="C909" t="s">
        <v>2206</v>
      </c>
      <c r="D909" t="s">
        <v>393</v>
      </c>
      <c r="E909" t="s">
        <v>378</v>
      </c>
    </row>
    <row r="910" spans="1:5">
      <c r="A910" s="369">
        <v>1679397</v>
      </c>
      <c r="B910" t="s">
        <v>2207</v>
      </c>
      <c r="C910" t="s">
        <v>2208</v>
      </c>
      <c r="D910" t="s">
        <v>393</v>
      </c>
      <c r="E910" t="s">
        <v>378</v>
      </c>
    </row>
    <row r="911" spans="1:5">
      <c r="A911" s="369">
        <v>1680258</v>
      </c>
      <c r="B911" t="s">
        <v>2209</v>
      </c>
      <c r="C911" t="s">
        <v>2210</v>
      </c>
      <c r="D911" t="s">
        <v>393</v>
      </c>
      <c r="E911" t="s">
        <v>378</v>
      </c>
    </row>
    <row r="912" spans="1:5">
      <c r="A912" s="369">
        <v>1680565</v>
      </c>
      <c r="B912" t="s">
        <v>2211</v>
      </c>
      <c r="C912" t="s">
        <v>2212</v>
      </c>
      <c r="D912" t="s">
        <v>393</v>
      </c>
      <c r="E912" t="s">
        <v>378</v>
      </c>
    </row>
    <row r="913" spans="1:5">
      <c r="A913" s="369">
        <v>16808</v>
      </c>
      <c r="B913" t="s">
        <v>2213</v>
      </c>
      <c r="C913" t="s">
        <v>2214</v>
      </c>
      <c r="D913" t="s">
        <v>393</v>
      </c>
      <c r="E913" t="s">
        <v>378</v>
      </c>
    </row>
    <row r="914" spans="1:5">
      <c r="A914" s="369">
        <v>16809</v>
      </c>
      <c r="B914" t="s">
        <v>2215</v>
      </c>
      <c r="C914" t="s">
        <v>2216</v>
      </c>
      <c r="D914" t="s">
        <v>393</v>
      </c>
      <c r="E914" t="s">
        <v>378</v>
      </c>
    </row>
    <row r="915" spans="1:5">
      <c r="A915" s="369">
        <v>1681333</v>
      </c>
      <c r="B915" t="s">
        <v>2217</v>
      </c>
      <c r="C915" t="s">
        <v>2218</v>
      </c>
      <c r="D915" t="s">
        <v>393</v>
      </c>
      <c r="E915" t="s">
        <v>378</v>
      </c>
    </row>
    <row r="916" spans="1:5">
      <c r="A916" s="369">
        <v>1682041</v>
      </c>
      <c r="B916" t="s">
        <v>2219</v>
      </c>
      <c r="C916" t="s">
        <v>2220</v>
      </c>
      <c r="D916" t="s">
        <v>393</v>
      </c>
      <c r="E916" t="s">
        <v>378</v>
      </c>
    </row>
    <row r="917" spans="1:5">
      <c r="A917" s="369">
        <v>1684145</v>
      </c>
      <c r="B917" t="s">
        <v>2221</v>
      </c>
      <c r="C917" t="s">
        <v>2222</v>
      </c>
      <c r="D917" t="s">
        <v>393</v>
      </c>
      <c r="E917" t="s">
        <v>378</v>
      </c>
    </row>
    <row r="918" spans="1:5">
      <c r="A918" s="369">
        <v>1684731</v>
      </c>
      <c r="B918" t="s">
        <v>2223</v>
      </c>
      <c r="C918" t="s">
        <v>2224</v>
      </c>
      <c r="D918" t="s">
        <v>393</v>
      </c>
      <c r="E918" t="s">
        <v>378</v>
      </c>
    </row>
    <row r="919" spans="1:5">
      <c r="A919" s="369">
        <v>1684969</v>
      </c>
      <c r="B919" t="s">
        <v>2225</v>
      </c>
      <c r="C919" t="s">
        <v>2226</v>
      </c>
      <c r="D919" t="s">
        <v>393</v>
      </c>
      <c r="E919" t="s">
        <v>378</v>
      </c>
    </row>
    <row r="920" spans="1:5">
      <c r="A920" s="369">
        <v>1685394</v>
      </c>
      <c r="B920" t="s">
        <v>2227</v>
      </c>
      <c r="C920" t="s">
        <v>2228</v>
      </c>
      <c r="D920" t="s">
        <v>393</v>
      </c>
      <c r="E920" t="s">
        <v>378</v>
      </c>
    </row>
    <row r="921" spans="1:5">
      <c r="A921" s="369">
        <v>1686526</v>
      </c>
      <c r="B921" t="s">
        <v>2229</v>
      </c>
      <c r="C921" t="s">
        <v>2230</v>
      </c>
      <c r="D921" t="s">
        <v>393</v>
      </c>
      <c r="E921" t="s">
        <v>378</v>
      </c>
    </row>
    <row r="922" spans="1:5">
      <c r="A922" s="369">
        <v>16876</v>
      </c>
      <c r="B922" t="s">
        <v>2231</v>
      </c>
      <c r="C922" t="s">
        <v>2232</v>
      </c>
      <c r="D922" t="s">
        <v>393</v>
      </c>
      <c r="E922" t="s">
        <v>378</v>
      </c>
    </row>
    <row r="923" spans="1:5">
      <c r="A923" s="369">
        <v>16888</v>
      </c>
      <c r="B923" t="s">
        <v>2233</v>
      </c>
      <c r="C923" t="s">
        <v>2234</v>
      </c>
      <c r="D923" t="s">
        <v>393</v>
      </c>
      <c r="E923" t="s">
        <v>378</v>
      </c>
    </row>
    <row r="924" spans="1:5">
      <c r="A924" s="369">
        <v>16891</v>
      </c>
      <c r="B924" t="s">
        <v>2235</v>
      </c>
      <c r="C924" t="s">
        <v>2236</v>
      </c>
      <c r="D924" t="s">
        <v>393</v>
      </c>
      <c r="E924" t="s">
        <v>378</v>
      </c>
    </row>
    <row r="925" spans="1:5">
      <c r="A925" s="369">
        <v>1689247</v>
      </c>
      <c r="B925" t="s">
        <v>2237</v>
      </c>
      <c r="C925" t="s">
        <v>2238</v>
      </c>
      <c r="D925" t="s">
        <v>393</v>
      </c>
      <c r="E925" t="s">
        <v>378</v>
      </c>
    </row>
    <row r="926" spans="1:5">
      <c r="A926" s="369">
        <v>16895</v>
      </c>
      <c r="B926" t="s">
        <v>2239</v>
      </c>
      <c r="C926" t="s">
        <v>2240</v>
      </c>
      <c r="D926" t="s">
        <v>393</v>
      </c>
      <c r="E926" t="s">
        <v>378</v>
      </c>
    </row>
    <row r="927" spans="1:5">
      <c r="A927" s="369">
        <v>1689774</v>
      </c>
      <c r="B927" t="s">
        <v>2241</v>
      </c>
      <c r="C927" t="s">
        <v>2242</v>
      </c>
      <c r="D927" t="s">
        <v>393</v>
      </c>
      <c r="E927" t="s">
        <v>378</v>
      </c>
    </row>
    <row r="928" spans="1:5">
      <c r="A928" s="369">
        <v>1690535</v>
      </c>
      <c r="B928" t="s">
        <v>2243</v>
      </c>
      <c r="C928" t="s">
        <v>2244</v>
      </c>
      <c r="D928" t="s">
        <v>393</v>
      </c>
      <c r="E928" t="s">
        <v>378</v>
      </c>
    </row>
    <row r="929" spans="1:5">
      <c r="A929" s="369">
        <v>1690831</v>
      </c>
      <c r="B929" t="s">
        <v>2245</v>
      </c>
      <c r="C929" t="s">
        <v>2246</v>
      </c>
      <c r="D929" t="s">
        <v>393</v>
      </c>
      <c r="E929" t="s">
        <v>378</v>
      </c>
    </row>
    <row r="930" spans="1:5">
      <c r="A930" s="369">
        <v>1690912</v>
      </c>
      <c r="B930" t="s">
        <v>2247</v>
      </c>
      <c r="C930" t="s">
        <v>2248</v>
      </c>
      <c r="D930" t="s">
        <v>393</v>
      </c>
      <c r="E930" t="s">
        <v>378</v>
      </c>
    </row>
    <row r="931" spans="1:5">
      <c r="A931" s="369">
        <v>1690987</v>
      </c>
      <c r="B931" t="s">
        <v>2249</v>
      </c>
      <c r="C931" t="s">
        <v>2250</v>
      </c>
      <c r="D931" t="s">
        <v>393</v>
      </c>
      <c r="E931" t="s">
        <v>378</v>
      </c>
    </row>
    <row r="932" spans="1:5">
      <c r="A932" s="369">
        <v>1691289</v>
      </c>
      <c r="B932" t="s">
        <v>2251</v>
      </c>
      <c r="C932" t="s">
        <v>2252</v>
      </c>
      <c r="D932" t="s">
        <v>393</v>
      </c>
      <c r="E932" t="s">
        <v>378</v>
      </c>
    </row>
    <row r="933" spans="1:5">
      <c r="A933" s="369">
        <v>16951</v>
      </c>
      <c r="B933" t="s">
        <v>2253</v>
      </c>
      <c r="C933" t="s">
        <v>2254</v>
      </c>
      <c r="D933" t="s">
        <v>393</v>
      </c>
      <c r="E933" t="s">
        <v>378</v>
      </c>
    </row>
    <row r="934" spans="1:5">
      <c r="A934" s="369">
        <v>1696133</v>
      </c>
      <c r="B934" t="s">
        <v>2255</v>
      </c>
      <c r="C934" t="s">
        <v>2256</v>
      </c>
      <c r="D934" t="s">
        <v>393</v>
      </c>
      <c r="E934" t="s">
        <v>378</v>
      </c>
    </row>
    <row r="935" spans="1:5">
      <c r="A935" s="369">
        <v>1699101</v>
      </c>
      <c r="B935" t="s">
        <v>2257</v>
      </c>
      <c r="C935" t="s">
        <v>2258</v>
      </c>
      <c r="D935" t="s">
        <v>393</v>
      </c>
      <c r="E935" t="s">
        <v>378</v>
      </c>
    </row>
    <row r="936" spans="1:5">
      <c r="A936" s="369">
        <v>1699468</v>
      </c>
      <c r="B936" t="s">
        <v>2259</v>
      </c>
      <c r="C936" t="s">
        <v>2260</v>
      </c>
      <c r="D936" t="s">
        <v>393</v>
      </c>
      <c r="E936" t="s">
        <v>378</v>
      </c>
    </row>
    <row r="937" spans="1:5">
      <c r="A937" s="369">
        <v>1699710</v>
      </c>
      <c r="B937" t="s">
        <v>2261</v>
      </c>
      <c r="C937" t="s">
        <v>2262</v>
      </c>
      <c r="D937" t="s">
        <v>393</v>
      </c>
      <c r="E937" t="s">
        <v>378</v>
      </c>
    </row>
    <row r="938" spans="1:5">
      <c r="A938" s="369">
        <v>1699770</v>
      </c>
      <c r="B938" t="s">
        <v>2263</v>
      </c>
      <c r="C938" t="s">
        <v>2264</v>
      </c>
      <c r="D938" t="s">
        <v>393</v>
      </c>
      <c r="E938" t="s">
        <v>378</v>
      </c>
    </row>
    <row r="939" spans="1:5">
      <c r="A939" s="369">
        <v>16998</v>
      </c>
      <c r="B939" t="s">
        <v>2265</v>
      </c>
      <c r="C939" t="s">
        <v>2266</v>
      </c>
      <c r="D939" t="s">
        <v>393</v>
      </c>
      <c r="E939" t="s">
        <v>378</v>
      </c>
    </row>
    <row r="940" spans="1:5">
      <c r="A940" s="369">
        <v>17036</v>
      </c>
      <c r="B940" t="s">
        <v>2267</v>
      </c>
      <c r="C940" t="s">
        <v>2268</v>
      </c>
      <c r="D940" t="s">
        <v>393</v>
      </c>
      <c r="E940" t="s">
        <v>378</v>
      </c>
    </row>
    <row r="941" spans="1:5">
      <c r="A941" s="369">
        <v>17040</v>
      </c>
      <c r="B941" t="s">
        <v>2269</v>
      </c>
      <c r="C941" t="s">
        <v>2270</v>
      </c>
      <c r="D941" t="s">
        <v>393</v>
      </c>
      <c r="E941" t="s">
        <v>378</v>
      </c>
    </row>
    <row r="942" spans="1:5">
      <c r="A942" s="369">
        <v>17050</v>
      </c>
      <c r="B942" t="s">
        <v>2271</v>
      </c>
      <c r="C942" t="s">
        <v>2272</v>
      </c>
      <c r="D942" t="s">
        <v>393</v>
      </c>
      <c r="E942" t="s">
        <v>378</v>
      </c>
    </row>
    <row r="943" spans="1:5">
      <c r="A943" s="369">
        <v>1705638</v>
      </c>
      <c r="B943" t="s">
        <v>2273</v>
      </c>
      <c r="C943" t="s">
        <v>2274</v>
      </c>
      <c r="D943" t="s">
        <v>393</v>
      </c>
      <c r="E943" t="s">
        <v>378</v>
      </c>
    </row>
    <row r="944" spans="1:5">
      <c r="A944" s="369">
        <v>1707471</v>
      </c>
      <c r="B944" t="s">
        <v>2275</v>
      </c>
      <c r="C944" t="s">
        <v>2276</v>
      </c>
      <c r="D944" t="s">
        <v>393</v>
      </c>
      <c r="E944" t="s">
        <v>378</v>
      </c>
    </row>
    <row r="945" spans="1:5">
      <c r="A945" s="369">
        <v>1709184</v>
      </c>
      <c r="B945" t="s">
        <v>2277</v>
      </c>
      <c r="C945" t="s">
        <v>2278</v>
      </c>
      <c r="D945" t="s">
        <v>393</v>
      </c>
      <c r="E945" t="s">
        <v>378</v>
      </c>
    </row>
    <row r="946" spans="1:5">
      <c r="A946" s="369">
        <v>1709198</v>
      </c>
      <c r="B946" t="s">
        <v>2279</v>
      </c>
      <c r="C946" t="s">
        <v>2280</v>
      </c>
      <c r="D946" t="s">
        <v>393</v>
      </c>
      <c r="E946" t="s">
        <v>378</v>
      </c>
    </row>
    <row r="947" spans="1:5">
      <c r="A947" s="369">
        <v>1709790</v>
      </c>
      <c r="B947" t="s">
        <v>2281</v>
      </c>
      <c r="C947" t="s">
        <v>2282</v>
      </c>
      <c r="D947" t="s">
        <v>393</v>
      </c>
      <c r="E947" t="s">
        <v>378</v>
      </c>
    </row>
    <row r="948" spans="1:5">
      <c r="A948" s="369">
        <v>17109</v>
      </c>
      <c r="B948" t="s">
        <v>2283</v>
      </c>
      <c r="C948" t="s">
        <v>2284</v>
      </c>
      <c r="D948" t="s">
        <v>393</v>
      </c>
      <c r="E948" t="s">
        <v>378</v>
      </c>
    </row>
    <row r="949" spans="1:5">
      <c r="A949" s="369">
        <v>17113</v>
      </c>
      <c r="B949" t="s">
        <v>2285</v>
      </c>
      <c r="C949" t="s">
        <v>2286</v>
      </c>
      <c r="D949" t="s">
        <v>393</v>
      </c>
      <c r="E949" t="s">
        <v>378</v>
      </c>
    </row>
    <row r="950" spans="1:5">
      <c r="A950" s="369">
        <v>1711397</v>
      </c>
      <c r="B950" t="s">
        <v>2287</v>
      </c>
      <c r="C950" t="s">
        <v>2288</v>
      </c>
      <c r="D950" t="s">
        <v>393</v>
      </c>
      <c r="E950" t="s">
        <v>378</v>
      </c>
    </row>
    <row r="951" spans="1:5">
      <c r="A951" s="369">
        <v>17118</v>
      </c>
      <c r="B951" t="s">
        <v>2289</v>
      </c>
      <c r="C951" t="s">
        <v>2290</v>
      </c>
      <c r="D951" t="s">
        <v>393</v>
      </c>
      <c r="E951" t="s">
        <v>378</v>
      </c>
    </row>
    <row r="952" spans="1:5">
      <c r="A952" s="369">
        <v>1712436</v>
      </c>
      <c r="B952" t="s">
        <v>2291</v>
      </c>
      <c r="C952" t="s">
        <v>2292</v>
      </c>
      <c r="D952" t="s">
        <v>393</v>
      </c>
      <c r="E952" t="s">
        <v>378</v>
      </c>
    </row>
    <row r="953" spans="1:5">
      <c r="A953" s="369">
        <v>1713635</v>
      </c>
      <c r="B953" t="s">
        <v>2293</v>
      </c>
      <c r="C953" t="s">
        <v>2294</v>
      </c>
      <c r="D953" t="s">
        <v>393</v>
      </c>
      <c r="E953" t="s">
        <v>378</v>
      </c>
    </row>
    <row r="954" spans="1:5">
      <c r="A954" s="369">
        <v>1713839</v>
      </c>
      <c r="B954" t="s">
        <v>2295</v>
      </c>
      <c r="C954" t="s">
        <v>2296</v>
      </c>
      <c r="D954" t="s">
        <v>393</v>
      </c>
      <c r="E954" t="s">
        <v>378</v>
      </c>
    </row>
    <row r="955" spans="1:5">
      <c r="A955" s="369">
        <v>17142</v>
      </c>
      <c r="B955" t="s">
        <v>2297</v>
      </c>
      <c r="C955" t="s">
        <v>2298</v>
      </c>
      <c r="D955" t="s">
        <v>393</v>
      </c>
      <c r="E955" t="s">
        <v>378</v>
      </c>
    </row>
    <row r="956" spans="1:5">
      <c r="A956" s="369">
        <v>17154</v>
      </c>
      <c r="B956" t="s">
        <v>2299</v>
      </c>
      <c r="C956" t="s">
        <v>2300</v>
      </c>
      <c r="D956" t="s">
        <v>393</v>
      </c>
      <c r="E956" t="s">
        <v>378</v>
      </c>
    </row>
    <row r="957" spans="1:5">
      <c r="A957" s="369">
        <v>1715529</v>
      </c>
      <c r="B957" t="s">
        <v>2301</v>
      </c>
      <c r="C957" t="s">
        <v>2302</v>
      </c>
      <c r="D957" t="s">
        <v>393</v>
      </c>
      <c r="E957" t="s">
        <v>378</v>
      </c>
    </row>
    <row r="958" spans="1:5">
      <c r="A958" s="369">
        <v>1716134</v>
      </c>
      <c r="B958" t="s">
        <v>2303</v>
      </c>
      <c r="C958" t="s">
        <v>2304</v>
      </c>
      <c r="D958" t="s">
        <v>393</v>
      </c>
      <c r="E958" t="s">
        <v>378</v>
      </c>
    </row>
    <row r="959" spans="1:5">
      <c r="A959" s="369">
        <v>1717044</v>
      </c>
      <c r="B959" t="s">
        <v>2305</v>
      </c>
      <c r="C959" t="s">
        <v>2306</v>
      </c>
      <c r="D959" t="s">
        <v>393</v>
      </c>
      <c r="E959" t="s">
        <v>378</v>
      </c>
    </row>
    <row r="960" spans="1:5">
      <c r="A960" s="369">
        <v>1717461</v>
      </c>
      <c r="B960" t="s">
        <v>2307</v>
      </c>
      <c r="C960" t="s">
        <v>2308</v>
      </c>
      <c r="D960" t="s">
        <v>393</v>
      </c>
      <c r="E960" t="s">
        <v>378</v>
      </c>
    </row>
    <row r="961" spans="1:5">
      <c r="A961" s="369">
        <v>1717499</v>
      </c>
      <c r="B961" t="s">
        <v>2309</v>
      </c>
      <c r="C961" t="s">
        <v>2310</v>
      </c>
      <c r="D961" t="s">
        <v>393</v>
      </c>
      <c r="E961" t="s">
        <v>378</v>
      </c>
    </row>
    <row r="962" spans="1:5">
      <c r="A962" s="369">
        <v>1717928</v>
      </c>
      <c r="B962" t="s">
        <v>2311</v>
      </c>
      <c r="C962" t="s">
        <v>2312</v>
      </c>
      <c r="D962" t="s">
        <v>393</v>
      </c>
      <c r="E962" t="s">
        <v>378</v>
      </c>
    </row>
    <row r="963" spans="1:5">
      <c r="A963" s="369">
        <v>1718462</v>
      </c>
      <c r="B963" t="s">
        <v>2313</v>
      </c>
      <c r="C963" t="s">
        <v>2314</v>
      </c>
      <c r="D963" t="s">
        <v>393</v>
      </c>
      <c r="E963" t="s">
        <v>378</v>
      </c>
    </row>
    <row r="964" spans="1:5">
      <c r="A964" s="369">
        <v>1719822</v>
      </c>
      <c r="B964" t="s">
        <v>2315</v>
      </c>
      <c r="C964" t="s">
        <v>2316</v>
      </c>
      <c r="D964" t="s">
        <v>393</v>
      </c>
      <c r="E964" t="s">
        <v>378</v>
      </c>
    </row>
    <row r="965" spans="1:5">
      <c r="A965" s="369">
        <v>17199</v>
      </c>
      <c r="B965" t="s">
        <v>2317</v>
      </c>
      <c r="C965" t="s">
        <v>2318</v>
      </c>
      <c r="D965" t="s">
        <v>393</v>
      </c>
      <c r="E965" t="s">
        <v>378</v>
      </c>
    </row>
    <row r="966" spans="1:5">
      <c r="A966" s="369">
        <v>1720690</v>
      </c>
      <c r="B966" t="s">
        <v>2319</v>
      </c>
      <c r="C966" t="s">
        <v>2320</v>
      </c>
      <c r="D966" t="s">
        <v>393</v>
      </c>
      <c r="E966" t="s">
        <v>378</v>
      </c>
    </row>
    <row r="967" spans="1:5">
      <c r="A967" s="369">
        <v>1720918</v>
      </c>
      <c r="B967" t="s">
        <v>2321</v>
      </c>
      <c r="C967" t="s">
        <v>2322</v>
      </c>
      <c r="D967" t="s">
        <v>393</v>
      </c>
      <c r="E967" t="s">
        <v>378</v>
      </c>
    </row>
    <row r="968" spans="1:5">
      <c r="A968" s="369">
        <v>1721002</v>
      </c>
      <c r="B968" t="s">
        <v>2323</v>
      </c>
      <c r="C968" t="s">
        <v>2324</v>
      </c>
      <c r="D968" t="s">
        <v>393</v>
      </c>
      <c r="E968" t="s">
        <v>378</v>
      </c>
    </row>
    <row r="969" spans="1:5">
      <c r="A969" s="369">
        <v>17216</v>
      </c>
      <c r="B969" t="s">
        <v>2325</v>
      </c>
      <c r="C969" t="s">
        <v>2326</v>
      </c>
      <c r="D969" t="s">
        <v>393</v>
      </c>
      <c r="E969" t="s">
        <v>378</v>
      </c>
    </row>
    <row r="970" spans="1:5">
      <c r="A970" s="369">
        <v>1721684</v>
      </c>
      <c r="B970" t="s">
        <v>2327</v>
      </c>
      <c r="C970" t="s">
        <v>2328</v>
      </c>
      <c r="D970" t="s">
        <v>393</v>
      </c>
      <c r="E970" t="s">
        <v>378</v>
      </c>
    </row>
    <row r="971" spans="1:5">
      <c r="A971" s="369">
        <v>1721830</v>
      </c>
      <c r="B971" t="s">
        <v>2329</v>
      </c>
      <c r="C971" t="s">
        <v>2330</v>
      </c>
      <c r="D971" t="s">
        <v>393</v>
      </c>
      <c r="E971" t="s">
        <v>378</v>
      </c>
    </row>
    <row r="972" spans="1:5">
      <c r="A972" s="369">
        <v>1721858</v>
      </c>
      <c r="B972" t="s">
        <v>2331</v>
      </c>
      <c r="C972" t="s">
        <v>2332</v>
      </c>
      <c r="D972" t="s">
        <v>393</v>
      </c>
      <c r="E972" t="s">
        <v>378</v>
      </c>
    </row>
    <row r="973" spans="1:5">
      <c r="A973" s="369">
        <v>1721978</v>
      </c>
      <c r="B973" t="s">
        <v>2333</v>
      </c>
      <c r="C973" t="s">
        <v>2334</v>
      </c>
      <c r="D973" t="s">
        <v>393</v>
      </c>
      <c r="E973" t="s">
        <v>378</v>
      </c>
    </row>
    <row r="974" spans="1:5">
      <c r="A974" s="369">
        <v>1722584</v>
      </c>
      <c r="B974" t="s">
        <v>2335</v>
      </c>
      <c r="C974" t="s">
        <v>2336</v>
      </c>
      <c r="D974" t="s">
        <v>393</v>
      </c>
      <c r="E974" t="s">
        <v>378</v>
      </c>
    </row>
    <row r="975" spans="1:5">
      <c r="A975" s="369">
        <v>1722937</v>
      </c>
      <c r="B975" t="s">
        <v>2337</v>
      </c>
      <c r="C975" t="s">
        <v>2338</v>
      </c>
      <c r="D975" t="s">
        <v>393</v>
      </c>
      <c r="E975" t="s">
        <v>378</v>
      </c>
    </row>
    <row r="976" spans="1:5">
      <c r="A976" s="369">
        <v>17248</v>
      </c>
      <c r="B976" t="s">
        <v>2339</v>
      </c>
      <c r="C976" t="s">
        <v>2340</v>
      </c>
      <c r="D976" t="s">
        <v>393</v>
      </c>
      <c r="E976" t="s">
        <v>378</v>
      </c>
    </row>
    <row r="977" spans="1:5">
      <c r="A977" s="369">
        <v>1724959</v>
      </c>
      <c r="B977" t="s">
        <v>2341</v>
      </c>
      <c r="C977" t="s">
        <v>2342</v>
      </c>
      <c r="D977" t="s">
        <v>393</v>
      </c>
      <c r="E977" t="s">
        <v>378</v>
      </c>
    </row>
    <row r="978" spans="1:5">
      <c r="A978" s="369">
        <v>1725403</v>
      </c>
      <c r="B978" t="s">
        <v>2343</v>
      </c>
      <c r="C978" t="s">
        <v>2344</v>
      </c>
      <c r="D978" t="s">
        <v>393</v>
      </c>
      <c r="E978" t="s">
        <v>378</v>
      </c>
    </row>
    <row r="979" spans="1:5">
      <c r="A979" s="369">
        <v>1725936</v>
      </c>
      <c r="B979" t="s">
        <v>2345</v>
      </c>
      <c r="C979" t="s">
        <v>2346</v>
      </c>
      <c r="D979" t="s">
        <v>393</v>
      </c>
      <c r="E979" t="s">
        <v>378</v>
      </c>
    </row>
    <row r="980" spans="1:5">
      <c r="A980" s="369">
        <v>1726083</v>
      </c>
      <c r="B980" t="s">
        <v>2347</v>
      </c>
      <c r="C980" t="s">
        <v>2348</v>
      </c>
      <c r="D980" t="s">
        <v>393</v>
      </c>
      <c r="E980" t="s">
        <v>378</v>
      </c>
    </row>
    <row r="981" spans="1:5">
      <c r="A981" s="369">
        <v>1727015</v>
      </c>
      <c r="B981" t="s">
        <v>2349</v>
      </c>
      <c r="C981" t="s">
        <v>2350</v>
      </c>
      <c r="D981" t="s">
        <v>393</v>
      </c>
      <c r="E981" t="s">
        <v>378</v>
      </c>
    </row>
    <row r="982" spans="1:5">
      <c r="A982" s="369">
        <v>1727978</v>
      </c>
      <c r="B982" t="s">
        <v>2351</v>
      </c>
      <c r="C982" t="s">
        <v>2352</v>
      </c>
      <c r="D982" t="s">
        <v>393</v>
      </c>
      <c r="E982" t="s">
        <v>378</v>
      </c>
    </row>
    <row r="983" spans="1:5">
      <c r="A983" s="369">
        <v>17283</v>
      </c>
      <c r="B983" t="s">
        <v>2353</v>
      </c>
      <c r="C983" t="s">
        <v>2354</v>
      </c>
      <c r="D983" t="s">
        <v>393</v>
      </c>
      <c r="E983" t="s">
        <v>378</v>
      </c>
    </row>
    <row r="984" spans="1:5">
      <c r="A984" s="369">
        <v>1728785</v>
      </c>
      <c r="B984" t="s">
        <v>2355</v>
      </c>
      <c r="C984" t="s">
        <v>2356</v>
      </c>
      <c r="D984" t="s">
        <v>393</v>
      </c>
      <c r="E984" t="s">
        <v>378</v>
      </c>
    </row>
    <row r="985" spans="1:5">
      <c r="A985" s="369">
        <v>1728947</v>
      </c>
      <c r="B985" t="s">
        <v>2357</v>
      </c>
      <c r="C985" t="s">
        <v>2358</v>
      </c>
      <c r="D985" t="s">
        <v>393</v>
      </c>
      <c r="E985" t="s">
        <v>378</v>
      </c>
    </row>
    <row r="986" spans="1:5">
      <c r="A986" s="369">
        <v>17323</v>
      </c>
      <c r="B986" t="s">
        <v>2359</v>
      </c>
      <c r="C986" t="s">
        <v>2360</v>
      </c>
      <c r="D986" t="s">
        <v>393</v>
      </c>
      <c r="E986" t="s">
        <v>378</v>
      </c>
    </row>
    <row r="987" spans="1:5">
      <c r="A987" s="369">
        <v>17326</v>
      </c>
      <c r="B987" t="s">
        <v>2361</v>
      </c>
      <c r="C987" t="s">
        <v>2362</v>
      </c>
      <c r="D987" t="s">
        <v>393</v>
      </c>
      <c r="E987" t="s">
        <v>378</v>
      </c>
    </row>
    <row r="988" spans="1:5">
      <c r="A988" s="369">
        <v>17382</v>
      </c>
      <c r="B988" t="s">
        <v>2363</v>
      </c>
      <c r="C988" t="s">
        <v>2364</v>
      </c>
      <c r="D988" t="s">
        <v>393</v>
      </c>
      <c r="E988" t="s">
        <v>378</v>
      </c>
    </row>
    <row r="989" spans="1:5">
      <c r="A989" s="369">
        <v>17394</v>
      </c>
      <c r="B989" t="s">
        <v>2365</v>
      </c>
      <c r="C989" t="s">
        <v>2366</v>
      </c>
      <c r="D989" t="s">
        <v>393</v>
      </c>
      <c r="E989" t="s">
        <v>378</v>
      </c>
    </row>
    <row r="990" spans="1:5">
      <c r="A990" s="369">
        <v>17437</v>
      </c>
      <c r="B990" t="s">
        <v>2367</v>
      </c>
      <c r="C990" t="s">
        <v>2368</v>
      </c>
      <c r="D990" t="s">
        <v>393</v>
      </c>
      <c r="E990" t="s">
        <v>378</v>
      </c>
    </row>
    <row r="991" spans="1:5">
      <c r="A991" s="369">
        <v>17449</v>
      </c>
      <c r="B991" t="s">
        <v>2369</v>
      </c>
      <c r="C991" t="s">
        <v>2370</v>
      </c>
      <c r="D991" t="s">
        <v>393</v>
      </c>
      <c r="E991" t="s">
        <v>378</v>
      </c>
    </row>
    <row r="992" spans="1:5">
      <c r="A992" s="369">
        <v>17603</v>
      </c>
      <c r="B992" t="s">
        <v>2371</v>
      </c>
      <c r="C992" t="s">
        <v>2372</v>
      </c>
      <c r="D992" t="s">
        <v>393</v>
      </c>
      <c r="E992" t="s">
        <v>378</v>
      </c>
    </row>
    <row r="993" spans="1:5">
      <c r="A993" s="369">
        <v>1761958</v>
      </c>
      <c r="B993" t="s">
        <v>2373</v>
      </c>
      <c r="C993" t="s">
        <v>2374</v>
      </c>
      <c r="D993" t="s">
        <v>393</v>
      </c>
      <c r="E993" t="s">
        <v>378</v>
      </c>
    </row>
    <row r="994" spans="1:5">
      <c r="A994" s="369">
        <v>1762126</v>
      </c>
      <c r="B994" t="s">
        <v>2375</v>
      </c>
      <c r="C994" t="s">
        <v>2376</v>
      </c>
      <c r="D994" t="s">
        <v>393</v>
      </c>
      <c r="E994" t="s">
        <v>378</v>
      </c>
    </row>
    <row r="995" spans="1:5">
      <c r="A995" s="369">
        <v>1769108</v>
      </c>
      <c r="B995" t="s">
        <v>2377</v>
      </c>
      <c r="C995" t="s">
        <v>2378</v>
      </c>
      <c r="D995" t="s">
        <v>393</v>
      </c>
      <c r="E995" t="s">
        <v>378</v>
      </c>
    </row>
    <row r="996" spans="1:5">
      <c r="A996" s="369">
        <v>1770751</v>
      </c>
      <c r="B996" t="s">
        <v>2379</v>
      </c>
      <c r="C996" t="s">
        <v>2380</v>
      </c>
      <c r="D996" t="s">
        <v>393</v>
      </c>
      <c r="E996" t="s">
        <v>378</v>
      </c>
    </row>
    <row r="997" spans="1:5">
      <c r="A997" s="369">
        <v>1778675</v>
      </c>
      <c r="B997" t="s">
        <v>2381</v>
      </c>
      <c r="C997" t="s">
        <v>2382</v>
      </c>
      <c r="D997" t="s">
        <v>393</v>
      </c>
      <c r="E997" t="s">
        <v>378</v>
      </c>
    </row>
    <row r="998" spans="1:5">
      <c r="A998" s="369">
        <v>1784389</v>
      </c>
      <c r="B998" t="s">
        <v>2383</v>
      </c>
      <c r="C998" t="s">
        <v>2384</v>
      </c>
      <c r="D998" t="s">
        <v>393</v>
      </c>
      <c r="E998" t="s">
        <v>378</v>
      </c>
    </row>
    <row r="999" spans="1:5">
      <c r="A999" s="369">
        <v>1784590</v>
      </c>
      <c r="B999" t="s">
        <v>2385</v>
      </c>
      <c r="C999" t="s">
        <v>2386</v>
      </c>
      <c r="D999" t="s">
        <v>393</v>
      </c>
      <c r="E999" t="s">
        <v>378</v>
      </c>
    </row>
    <row r="1000" spans="1:5">
      <c r="A1000" s="369">
        <v>17851</v>
      </c>
      <c r="B1000" t="s">
        <v>2387</v>
      </c>
      <c r="C1000" t="s">
        <v>2388</v>
      </c>
      <c r="D1000" t="s">
        <v>393</v>
      </c>
      <c r="E1000" t="s">
        <v>378</v>
      </c>
    </row>
    <row r="1001" spans="1:5">
      <c r="A1001" s="369">
        <v>17891</v>
      </c>
      <c r="B1001" t="s">
        <v>2389</v>
      </c>
      <c r="C1001" t="s">
        <v>2390</v>
      </c>
      <c r="D1001" t="s">
        <v>393</v>
      </c>
      <c r="E1001" t="s">
        <v>378</v>
      </c>
    </row>
    <row r="1002" spans="1:5">
      <c r="A1002" s="369">
        <v>17916</v>
      </c>
      <c r="B1002" t="s">
        <v>2391</v>
      </c>
      <c r="C1002" t="s">
        <v>2392</v>
      </c>
      <c r="D1002" t="s">
        <v>393</v>
      </c>
      <c r="E1002" t="s">
        <v>378</v>
      </c>
    </row>
    <row r="1003" spans="1:5">
      <c r="A1003" s="369">
        <v>1792</v>
      </c>
      <c r="B1003" t="s">
        <v>2393</v>
      </c>
      <c r="C1003" t="s">
        <v>2394</v>
      </c>
      <c r="D1003" t="s">
        <v>393</v>
      </c>
      <c r="E1003" t="s">
        <v>378</v>
      </c>
    </row>
    <row r="1004" spans="1:5">
      <c r="A1004" s="369">
        <v>17963</v>
      </c>
      <c r="B1004" t="s">
        <v>2395</v>
      </c>
      <c r="C1004" t="s">
        <v>2396</v>
      </c>
      <c r="D1004" t="s">
        <v>393</v>
      </c>
      <c r="E1004" t="s">
        <v>378</v>
      </c>
    </row>
    <row r="1005" spans="1:5">
      <c r="A1005" s="369">
        <v>17968</v>
      </c>
      <c r="B1005" t="s">
        <v>2397</v>
      </c>
      <c r="C1005" t="s">
        <v>2398</v>
      </c>
      <c r="D1005" t="s">
        <v>393</v>
      </c>
      <c r="E1005" t="s">
        <v>378</v>
      </c>
    </row>
    <row r="1006" spans="1:5">
      <c r="A1006" s="369">
        <v>18008</v>
      </c>
      <c r="B1006" t="s">
        <v>2399</v>
      </c>
      <c r="C1006" t="s">
        <v>2400</v>
      </c>
      <c r="D1006" t="s">
        <v>393</v>
      </c>
      <c r="E1006" t="s">
        <v>378</v>
      </c>
    </row>
    <row r="1007" spans="1:5">
      <c r="A1007" s="369">
        <v>1800933</v>
      </c>
      <c r="B1007" t="s">
        <v>2401</v>
      </c>
      <c r="C1007" t="s">
        <v>2402</v>
      </c>
      <c r="D1007" t="s">
        <v>393</v>
      </c>
      <c r="E1007" t="s">
        <v>378</v>
      </c>
    </row>
    <row r="1008" spans="1:5">
      <c r="A1008" s="369">
        <v>1801391</v>
      </c>
      <c r="B1008" t="s">
        <v>2403</v>
      </c>
      <c r="C1008" t="s">
        <v>2404</v>
      </c>
      <c r="D1008" t="s">
        <v>393</v>
      </c>
      <c r="E1008" t="s">
        <v>378</v>
      </c>
    </row>
    <row r="1009" spans="1:5">
      <c r="A1009" s="369">
        <v>1801677</v>
      </c>
      <c r="B1009" t="s">
        <v>2405</v>
      </c>
      <c r="C1009" t="s">
        <v>2406</v>
      </c>
      <c r="D1009" t="s">
        <v>393</v>
      </c>
      <c r="E1009" t="s">
        <v>378</v>
      </c>
    </row>
    <row r="1010" spans="1:5">
      <c r="A1010" s="369">
        <v>1802202</v>
      </c>
      <c r="B1010" t="s">
        <v>2407</v>
      </c>
      <c r="C1010" t="s">
        <v>2408</v>
      </c>
      <c r="D1010" t="s">
        <v>393</v>
      </c>
      <c r="E1010" t="s">
        <v>378</v>
      </c>
    </row>
    <row r="1011" spans="1:5">
      <c r="A1011" s="369">
        <v>1802340</v>
      </c>
      <c r="B1011" t="s">
        <v>2409</v>
      </c>
      <c r="C1011" t="s">
        <v>2410</v>
      </c>
      <c r="D1011" t="s">
        <v>393</v>
      </c>
      <c r="E1011" t="s">
        <v>378</v>
      </c>
    </row>
    <row r="1012" spans="1:5">
      <c r="A1012" s="369">
        <v>1802568</v>
      </c>
      <c r="B1012" t="s">
        <v>2411</v>
      </c>
      <c r="C1012" t="s">
        <v>2412</v>
      </c>
      <c r="D1012" t="s">
        <v>393</v>
      </c>
      <c r="E1012" t="s">
        <v>378</v>
      </c>
    </row>
    <row r="1013" spans="1:5">
      <c r="A1013" s="369">
        <v>1802704</v>
      </c>
      <c r="B1013" t="s">
        <v>2413</v>
      </c>
      <c r="C1013" t="s">
        <v>2414</v>
      </c>
      <c r="D1013" t="s">
        <v>393</v>
      </c>
      <c r="E1013" t="s">
        <v>378</v>
      </c>
    </row>
    <row r="1014" spans="1:5">
      <c r="A1014" s="369">
        <v>1802887</v>
      </c>
      <c r="B1014" t="s">
        <v>2415</v>
      </c>
      <c r="C1014" t="s">
        <v>2416</v>
      </c>
      <c r="D1014" t="s">
        <v>393</v>
      </c>
      <c r="E1014" t="s">
        <v>378</v>
      </c>
    </row>
    <row r="1015" spans="1:5">
      <c r="A1015" s="369">
        <v>1803285</v>
      </c>
      <c r="B1015" t="s">
        <v>2417</v>
      </c>
      <c r="C1015" t="s">
        <v>2418</v>
      </c>
      <c r="D1015" t="s">
        <v>393</v>
      </c>
      <c r="E1015" t="s">
        <v>378</v>
      </c>
    </row>
    <row r="1016" spans="1:5">
      <c r="A1016" s="369">
        <v>1803375</v>
      </c>
      <c r="B1016" t="s">
        <v>2419</v>
      </c>
      <c r="C1016" t="s">
        <v>2420</v>
      </c>
      <c r="D1016" t="s">
        <v>393</v>
      </c>
      <c r="E1016" t="s">
        <v>378</v>
      </c>
    </row>
    <row r="1017" spans="1:5">
      <c r="A1017" s="369">
        <v>18035</v>
      </c>
      <c r="B1017" t="s">
        <v>2421</v>
      </c>
      <c r="C1017" t="s">
        <v>2422</v>
      </c>
      <c r="D1017" t="s">
        <v>393</v>
      </c>
      <c r="E1017" t="s">
        <v>378</v>
      </c>
    </row>
    <row r="1018" spans="1:5">
      <c r="A1018" s="369">
        <v>1803636</v>
      </c>
      <c r="B1018" t="s">
        <v>2423</v>
      </c>
      <c r="C1018" t="s">
        <v>2424</v>
      </c>
      <c r="D1018" t="s">
        <v>393</v>
      </c>
      <c r="E1018" t="s">
        <v>378</v>
      </c>
    </row>
    <row r="1019" spans="1:5">
      <c r="A1019" s="369">
        <v>1804283</v>
      </c>
      <c r="B1019" t="s">
        <v>2425</v>
      </c>
      <c r="C1019" t="s">
        <v>2426</v>
      </c>
      <c r="D1019" t="s">
        <v>393</v>
      </c>
      <c r="E1019" t="s">
        <v>378</v>
      </c>
    </row>
    <row r="1020" spans="1:5">
      <c r="A1020" s="369">
        <v>1804525</v>
      </c>
      <c r="B1020" t="s">
        <v>2427</v>
      </c>
      <c r="C1020" t="s">
        <v>2428</v>
      </c>
      <c r="D1020" t="s">
        <v>393</v>
      </c>
      <c r="E1020" t="s">
        <v>378</v>
      </c>
    </row>
    <row r="1021" spans="1:5">
      <c r="A1021" s="369">
        <v>18054</v>
      </c>
      <c r="B1021" t="s">
        <v>2429</v>
      </c>
      <c r="C1021" t="s">
        <v>2430</v>
      </c>
      <c r="D1021" t="s">
        <v>393</v>
      </c>
      <c r="E1021" t="s">
        <v>378</v>
      </c>
    </row>
    <row r="1022" spans="1:5">
      <c r="A1022" s="369">
        <v>1805437</v>
      </c>
      <c r="B1022" t="s">
        <v>2431</v>
      </c>
      <c r="C1022" t="s">
        <v>2432</v>
      </c>
      <c r="D1022" t="s">
        <v>393</v>
      </c>
      <c r="E1022" t="s">
        <v>378</v>
      </c>
    </row>
    <row r="1023" spans="1:5">
      <c r="A1023" s="369">
        <v>1805702</v>
      </c>
      <c r="B1023" t="s">
        <v>2433</v>
      </c>
      <c r="C1023" t="s">
        <v>2434</v>
      </c>
      <c r="D1023" t="s">
        <v>393</v>
      </c>
      <c r="E1023" t="s">
        <v>378</v>
      </c>
    </row>
    <row r="1024" spans="1:5">
      <c r="A1024" s="369">
        <v>1805976</v>
      </c>
      <c r="B1024" t="s">
        <v>2435</v>
      </c>
      <c r="C1024" t="s">
        <v>2436</v>
      </c>
      <c r="D1024" t="s">
        <v>393</v>
      </c>
      <c r="E1024" t="s">
        <v>378</v>
      </c>
    </row>
    <row r="1025" spans="1:5">
      <c r="A1025" s="369">
        <v>18090</v>
      </c>
      <c r="B1025" t="s">
        <v>2437</v>
      </c>
      <c r="C1025" t="s">
        <v>2438</v>
      </c>
      <c r="D1025" t="s">
        <v>393</v>
      </c>
      <c r="E1025" t="s">
        <v>378</v>
      </c>
    </row>
    <row r="1026" spans="1:5">
      <c r="A1026" s="369">
        <v>1809897</v>
      </c>
      <c r="B1026" t="s">
        <v>2439</v>
      </c>
      <c r="C1026" t="s">
        <v>2440</v>
      </c>
      <c r="D1026" t="s">
        <v>393</v>
      </c>
      <c r="E1026" t="s">
        <v>378</v>
      </c>
    </row>
    <row r="1027" spans="1:5">
      <c r="A1027" s="369">
        <v>1809946</v>
      </c>
      <c r="B1027" t="s">
        <v>2441</v>
      </c>
      <c r="C1027" t="s">
        <v>2442</v>
      </c>
      <c r="D1027" t="s">
        <v>393</v>
      </c>
      <c r="E1027" t="s">
        <v>378</v>
      </c>
    </row>
    <row r="1028" spans="1:5">
      <c r="A1028" s="369">
        <v>1810041</v>
      </c>
      <c r="B1028" t="s">
        <v>2443</v>
      </c>
      <c r="C1028" t="s">
        <v>2444</v>
      </c>
      <c r="D1028" t="s">
        <v>393</v>
      </c>
      <c r="E1028" t="s">
        <v>378</v>
      </c>
    </row>
    <row r="1029" spans="1:5">
      <c r="A1029" s="369">
        <v>18109</v>
      </c>
      <c r="B1029" t="s">
        <v>2445</v>
      </c>
      <c r="C1029" t="s">
        <v>2446</v>
      </c>
      <c r="D1029" t="s">
        <v>393</v>
      </c>
      <c r="E1029" t="s">
        <v>378</v>
      </c>
    </row>
    <row r="1030" spans="1:5">
      <c r="A1030" s="369">
        <v>18115</v>
      </c>
      <c r="B1030" t="s">
        <v>2447</v>
      </c>
      <c r="C1030" t="s">
        <v>2448</v>
      </c>
      <c r="D1030" t="s">
        <v>393</v>
      </c>
      <c r="E1030" t="s">
        <v>378</v>
      </c>
    </row>
    <row r="1031" spans="1:5">
      <c r="A1031" s="369">
        <v>18117</v>
      </c>
      <c r="B1031" t="s">
        <v>2449</v>
      </c>
      <c r="C1031" t="s">
        <v>2450</v>
      </c>
      <c r="D1031" t="s">
        <v>393</v>
      </c>
      <c r="E1031" t="s">
        <v>378</v>
      </c>
    </row>
    <row r="1032" spans="1:5">
      <c r="A1032" s="369">
        <v>1811729</v>
      </c>
      <c r="B1032" t="s">
        <v>2451</v>
      </c>
      <c r="C1032" t="s">
        <v>2452</v>
      </c>
      <c r="D1032" t="s">
        <v>393</v>
      </c>
      <c r="E1032" t="s">
        <v>378</v>
      </c>
    </row>
    <row r="1033" spans="1:5">
      <c r="A1033" s="369">
        <v>18120</v>
      </c>
      <c r="B1033" t="s">
        <v>2453</v>
      </c>
      <c r="C1033" t="s">
        <v>2454</v>
      </c>
      <c r="D1033" t="s">
        <v>393</v>
      </c>
      <c r="E1033" t="s">
        <v>378</v>
      </c>
    </row>
    <row r="1034" spans="1:5">
      <c r="A1034" s="369">
        <v>18122</v>
      </c>
      <c r="B1034" t="s">
        <v>2455</v>
      </c>
      <c r="C1034" t="s">
        <v>2456</v>
      </c>
      <c r="D1034" t="s">
        <v>393</v>
      </c>
      <c r="E1034" t="s">
        <v>378</v>
      </c>
    </row>
    <row r="1035" spans="1:5">
      <c r="A1035" s="369">
        <v>18131</v>
      </c>
      <c r="B1035" t="s">
        <v>2457</v>
      </c>
      <c r="C1035" t="s">
        <v>2458</v>
      </c>
      <c r="D1035" t="s">
        <v>393</v>
      </c>
      <c r="E1035" t="s">
        <v>378</v>
      </c>
    </row>
    <row r="1036" spans="1:5">
      <c r="A1036" s="369">
        <v>1814481</v>
      </c>
      <c r="B1036" t="s">
        <v>2459</v>
      </c>
      <c r="C1036" t="s">
        <v>2460</v>
      </c>
      <c r="D1036" t="s">
        <v>393</v>
      </c>
      <c r="E1036" t="s">
        <v>378</v>
      </c>
    </row>
    <row r="1037" spans="1:5">
      <c r="A1037" s="369">
        <v>18152</v>
      </c>
      <c r="B1037" t="s">
        <v>2461</v>
      </c>
      <c r="C1037" t="s">
        <v>2462</v>
      </c>
      <c r="D1037" t="s">
        <v>393</v>
      </c>
      <c r="E1037" t="s">
        <v>378</v>
      </c>
    </row>
    <row r="1038" spans="1:5">
      <c r="A1038" s="369">
        <v>1816090</v>
      </c>
      <c r="B1038" t="s">
        <v>2463</v>
      </c>
      <c r="C1038" t="s">
        <v>2464</v>
      </c>
      <c r="D1038" t="s">
        <v>393</v>
      </c>
      <c r="E1038" t="s">
        <v>378</v>
      </c>
    </row>
    <row r="1039" spans="1:5">
      <c r="A1039" s="369">
        <v>1816852</v>
      </c>
      <c r="B1039" t="s">
        <v>2465</v>
      </c>
      <c r="C1039" t="s">
        <v>2466</v>
      </c>
      <c r="D1039" t="s">
        <v>393</v>
      </c>
      <c r="E1039" t="s">
        <v>378</v>
      </c>
    </row>
    <row r="1040" spans="1:5">
      <c r="A1040" s="369">
        <v>1817048</v>
      </c>
      <c r="B1040" t="s">
        <v>2467</v>
      </c>
      <c r="C1040" t="s">
        <v>2468</v>
      </c>
      <c r="D1040" t="s">
        <v>393</v>
      </c>
      <c r="E1040" t="s">
        <v>378</v>
      </c>
    </row>
    <row r="1041" spans="1:5">
      <c r="A1041" s="369">
        <v>18172</v>
      </c>
      <c r="B1041" t="s">
        <v>2469</v>
      </c>
      <c r="C1041" t="s">
        <v>2470</v>
      </c>
      <c r="D1041" t="s">
        <v>393</v>
      </c>
      <c r="E1041" t="s">
        <v>378</v>
      </c>
    </row>
    <row r="1042" spans="1:5">
      <c r="A1042" s="369">
        <v>1817793</v>
      </c>
      <c r="B1042" t="s">
        <v>2471</v>
      </c>
      <c r="C1042" t="s">
        <v>2472</v>
      </c>
      <c r="D1042" t="s">
        <v>393</v>
      </c>
      <c r="E1042" t="s">
        <v>378</v>
      </c>
    </row>
    <row r="1043" spans="1:5">
      <c r="A1043" s="369">
        <v>1818601</v>
      </c>
      <c r="B1043" t="s">
        <v>2473</v>
      </c>
      <c r="C1043" t="s">
        <v>2474</v>
      </c>
      <c r="D1043" t="s">
        <v>393</v>
      </c>
      <c r="E1043" t="s">
        <v>378</v>
      </c>
    </row>
    <row r="1044" spans="1:5">
      <c r="A1044" s="369">
        <v>1819171</v>
      </c>
      <c r="B1044" t="s">
        <v>2475</v>
      </c>
      <c r="C1044" t="s">
        <v>2476</v>
      </c>
      <c r="D1044" t="s">
        <v>393</v>
      </c>
      <c r="E1044" t="s">
        <v>378</v>
      </c>
    </row>
    <row r="1045" spans="1:5">
      <c r="A1045" s="369">
        <v>1820</v>
      </c>
      <c r="B1045" t="s">
        <v>2477</v>
      </c>
      <c r="C1045" t="s">
        <v>2478</v>
      </c>
      <c r="D1045" t="s">
        <v>393</v>
      </c>
      <c r="E1045" t="s">
        <v>378</v>
      </c>
    </row>
    <row r="1046" spans="1:5">
      <c r="A1046" s="369">
        <v>1820266</v>
      </c>
      <c r="B1046" t="s">
        <v>2479</v>
      </c>
      <c r="C1046" t="s">
        <v>2480</v>
      </c>
      <c r="D1046" t="s">
        <v>393</v>
      </c>
      <c r="E1046" t="s">
        <v>378</v>
      </c>
    </row>
    <row r="1047" spans="1:5">
      <c r="A1047" s="369">
        <v>1820473</v>
      </c>
      <c r="B1047" t="s">
        <v>2481</v>
      </c>
      <c r="C1047" t="s">
        <v>2482</v>
      </c>
      <c r="D1047" t="s">
        <v>393</v>
      </c>
      <c r="E1047" t="s">
        <v>378</v>
      </c>
    </row>
    <row r="1048" spans="1:5">
      <c r="A1048" s="369">
        <v>1820645</v>
      </c>
      <c r="B1048" t="s">
        <v>2483</v>
      </c>
      <c r="C1048" t="s">
        <v>2484</v>
      </c>
      <c r="D1048" t="s">
        <v>393</v>
      </c>
      <c r="E1048" t="s">
        <v>378</v>
      </c>
    </row>
    <row r="1049" spans="1:5">
      <c r="A1049" s="369">
        <v>1821401</v>
      </c>
      <c r="B1049" t="s">
        <v>2485</v>
      </c>
      <c r="C1049" t="s">
        <v>2486</v>
      </c>
      <c r="D1049" t="s">
        <v>393</v>
      </c>
      <c r="E1049" t="s">
        <v>378</v>
      </c>
    </row>
    <row r="1050" spans="1:5">
      <c r="A1050" s="369">
        <v>1821509</v>
      </c>
      <c r="B1050" t="s">
        <v>2487</v>
      </c>
      <c r="C1050" t="s">
        <v>2488</v>
      </c>
      <c r="D1050" t="s">
        <v>393</v>
      </c>
      <c r="E1050" t="s">
        <v>378</v>
      </c>
    </row>
    <row r="1051" spans="1:5">
      <c r="A1051" s="369">
        <v>1821709</v>
      </c>
      <c r="B1051" t="s">
        <v>2489</v>
      </c>
      <c r="C1051" t="s">
        <v>2490</v>
      </c>
      <c r="D1051" t="s">
        <v>393</v>
      </c>
      <c r="E1051" t="s">
        <v>378</v>
      </c>
    </row>
    <row r="1052" spans="1:5">
      <c r="A1052" s="369">
        <v>1822117</v>
      </c>
      <c r="B1052" t="s">
        <v>2491</v>
      </c>
      <c r="C1052" t="s">
        <v>2492</v>
      </c>
      <c r="D1052" t="s">
        <v>393</v>
      </c>
      <c r="E1052" t="s">
        <v>378</v>
      </c>
    </row>
    <row r="1053" spans="1:5">
      <c r="A1053" s="369">
        <v>18222</v>
      </c>
      <c r="B1053" t="s">
        <v>2493</v>
      </c>
      <c r="C1053" t="s">
        <v>2494</v>
      </c>
      <c r="D1053" t="s">
        <v>393</v>
      </c>
      <c r="E1053" t="s">
        <v>378</v>
      </c>
    </row>
    <row r="1054" spans="1:5">
      <c r="A1054" s="369">
        <v>18236</v>
      </c>
      <c r="B1054" t="s">
        <v>2495</v>
      </c>
      <c r="C1054" t="s">
        <v>2496</v>
      </c>
      <c r="D1054" t="s">
        <v>393</v>
      </c>
      <c r="E1054" t="s">
        <v>378</v>
      </c>
    </row>
    <row r="1055" spans="1:5">
      <c r="A1055" s="369">
        <v>18238</v>
      </c>
      <c r="B1055" t="s">
        <v>2497</v>
      </c>
      <c r="C1055" t="s">
        <v>2498</v>
      </c>
      <c r="D1055" t="s">
        <v>393</v>
      </c>
      <c r="E1055" t="s">
        <v>378</v>
      </c>
    </row>
    <row r="1056" spans="1:5">
      <c r="A1056" s="369">
        <v>1823804</v>
      </c>
      <c r="B1056" t="s">
        <v>2499</v>
      </c>
      <c r="C1056" t="s">
        <v>2500</v>
      </c>
      <c r="D1056" t="s">
        <v>393</v>
      </c>
      <c r="E1056" t="s">
        <v>378</v>
      </c>
    </row>
    <row r="1057" spans="1:5">
      <c r="A1057" s="369">
        <v>18242</v>
      </c>
      <c r="B1057" t="s">
        <v>2501</v>
      </c>
      <c r="C1057" t="s">
        <v>2502</v>
      </c>
      <c r="D1057" t="s">
        <v>393</v>
      </c>
      <c r="E1057" t="s">
        <v>378</v>
      </c>
    </row>
    <row r="1058" spans="1:5">
      <c r="A1058" s="369">
        <v>18256</v>
      </c>
      <c r="B1058" t="s">
        <v>2503</v>
      </c>
      <c r="C1058" t="s">
        <v>2504</v>
      </c>
      <c r="D1058" t="s">
        <v>393</v>
      </c>
      <c r="E1058" t="s">
        <v>378</v>
      </c>
    </row>
    <row r="1059" spans="1:5">
      <c r="A1059" s="369">
        <v>1825825</v>
      </c>
      <c r="B1059" t="s">
        <v>2505</v>
      </c>
      <c r="C1059" t="s">
        <v>2506</v>
      </c>
      <c r="D1059" t="s">
        <v>393</v>
      </c>
      <c r="E1059" t="s">
        <v>378</v>
      </c>
    </row>
    <row r="1060" spans="1:5">
      <c r="A1060" s="369">
        <v>1825989</v>
      </c>
      <c r="B1060" t="s">
        <v>2507</v>
      </c>
      <c r="C1060" t="s">
        <v>2508</v>
      </c>
      <c r="D1060" t="s">
        <v>393</v>
      </c>
      <c r="E1060" t="s">
        <v>378</v>
      </c>
    </row>
    <row r="1061" spans="1:5">
      <c r="A1061" s="369">
        <v>1826245</v>
      </c>
      <c r="B1061" t="s">
        <v>2509</v>
      </c>
      <c r="C1061" t="s">
        <v>2510</v>
      </c>
      <c r="D1061" t="s">
        <v>393</v>
      </c>
      <c r="E1061" t="s">
        <v>378</v>
      </c>
    </row>
    <row r="1062" spans="1:5">
      <c r="A1062" s="369">
        <v>1826352</v>
      </c>
      <c r="B1062" t="s">
        <v>2511</v>
      </c>
      <c r="C1062" t="s">
        <v>2512</v>
      </c>
      <c r="D1062" t="s">
        <v>393</v>
      </c>
      <c r="E1062" t="s">
        <v>378</v>
      </c>
    </row>
    <row r="1063" spans="1:5">
      <c r="A1063" s="369">
        <v>18264</v>
      </c>
      <c r="B1063" t="s">
        <v>2513</v>
      </c>
      <c r="C1063" t="s">
        <v>2514</v>
      </c>
      <c r="D1063" t="s">
        <v>393</v>
      </c>
      <c r="E1063" t="s">
        <v>378</v>
      </c>
    </row>
    <row r="1064" spans="1:5">
      <c r="A1064" s="369">
        <v>1827810</v>
      </c>
      <c r="B1064" t="s">
        <v>2515</v>
      </c>
      <c r="C1064" t="s">
        <v>2516</v>
      </c>
      <c r="D1064" t="s">
        <v>393</v>
      </c>
      <c r="E1064" t="s">
        <v>378</v>
      </c>
    </row>
    <row r="1065" spans="1:5">
      <c r="A1065" s="369">
        <v>1828493</v>
      </c>
      <c r="B1065" t="s">
        <v>2517</v>
      </c>
      <c r="C1065" t="s">
        <v>2518</v>
      </c>
      <c r="D1065" t="s">
        <v>393</v>
      </c>
      <c r="E1065" t="s">
        <v>378</v>
      </c>
    </row>
    <row r="1066" spans="1:5">
      <c r="A1066" s="369">
        <v>18295</v>
      </c>
      <c r="B1066" t="s">
        <v>2519</v>
      </c>
      <c r="C1066" t="s">
        <v>2520</v>
      </c>
      <c r="D1066" t="s">
        <v>393</v>
      </c>
      <c r="E1066" t="s">
        <v>378</v>
      </c>
    </row>
    <row r="1067" spans="1:5">
      <c r="A1067" s="369">
        <v>1830103</v>
      </c>
      <c r="B1067" t="s">
        <v>2521</v>
      </c>
      <c r="C1067" t="s">
        <v>2522</v>
      </c>
      <c r="D1067" t="s">
        <v>393</v>
      </c>
      <c r="E1067" t="s">
        <v>378</v>
      </c>
    </row>
    <row r="1068" spans="1:5">
      <c r="A1068" s="369">
        <v>1830829</v>
      </c>
      <c r="B1068" t="s">
        <v>2523</v>
      </c>
      <c r="C1068" t="s">
        <v>2524</v>
      </c>
      <c r="D1068" t="s">
        <v>393</v>
      </c>
      <c r="E1068" t="s">
        <v>378</v>
      </c>
    </row>
    <row r="1069" spans="1:5">
      <c r="A1069" s="369">
        <v>1830949</v>
      </c>
      <c r="B1069" t="s">
        <v>2525</v>
      </c>
      <c r="C1069" t="s">
        <v>2526</v>
      </c>
      <c r="D1069" t="s">
        <v>393</v>
      </c>
      <c r="E1069" t="s">
        <v>378</v>
      </c>
    </row>
    <row r="1070" spans="1:5">
      <c r="A1070" s="369">
        <v>1832926</v>
      </c>
      <c r="B1070" t="s">
        <v>2527</v>
      </c>
      <c r="C1070" t="s">
        <v>2528</v>
      </c>
      <c r="D1070" t="s">
        <v>393</v>
      </c>
      <c r="E1070" t="s">
        <v>378</v>
      </c>
    </row>
    <row r="1071" spans="1:5">
      <c r="A1071" s="369">
        <v>1833207</v>
      </c>
      <c r="B1071" t="s">
        <v>2529</v>
      </c>
      <c r="C1071" t="s">
        <v>2530</v>
      </c>
      <c r="D1071" t="s">
        <v>393</v>
      </c>
      <c r="E1071" t="s">
        <v>378</v>
      </c>
    </row>
    <row r="1072" spans="1:5">
      <c r="A1072" s="369">
        <v>18337</v>
      </c>
      <c r="B1072" t="s">
        <v>2531</v>
      </c>
      <c r="C1072" t="s">
        <v>2532</v>
      </c>
      <c r="D1072" t="s">
        <v>393</v>
      </c>
      <c r="E1072" t="s">
        <v>378</v>
      </c>
    </row>
    <row r="1073" spans="1:5">
      <c r="A1073" s="369">
        <v>1834605</v>
      </c>
      <c r="B1073" t="s">
        <v>2533</v>
      </c>
      <c r="C1073" t="s">
        <v>2534</v>
      </c>
      <c r="D1073" t="s">
        <v>393</v>
      </c>
      <c r="E1073" t="s">
        <v>378</v>
      </c>
    </row>
    <row r="1074" spans="1:5">
      <c r="A1074" s="369">
        <v>1834670</v>
      </c>
      <c r="B1074" t="s">
        <v>2535</v>
      </c>
      <c r="C1074" t="s">
        <v>2536</v>
      </c>
      <c r="D1074" t="s">
        <v>393</v>
      </c>
      <c r="E1074" t="s">
        <v>378</v>
      </c>
    </row>
    <row r="1075" spans="1:5">
      <c r="A1075" s="369">
        <v>1836631</v>
      </c>
      <c r="B1075" t="s">
        <v>2537</v>
      </c>
      <c r="C1075" t="s">
        <v>2538</v>
      </c>
      <c r="D1075" t="s">
        <v>393</v>
      </c>
      <c r="E1075" t="s">
        <v>378</v>
      </c>
    </row>
    <row r="1076" spans="1:5">
      <c r="A1076" s="369">
        <v>1837597</v>
      </c>
      <c r="B1076" t="s">
        <v>2539</v>
      </c>
      <c r="C1076" t="s">
        <v>2540</v>
      </c>
      <c r="D1076" t="s">
        <v>393</v>
      </c>
      <c r="E1076" t="s">
        <v>378</v>
      </c>
    </row>
    <row r="1077" spans="1:5">
      <c r="A1077" s="369">
        <v>1838096</v>
      </c>
      <c r="B1077" t="s">
        <v>2541</v>
      </c>
      <c r="C1077" t="s">
        <v>2542</v>
      </c>
      <c r="D1077" t="s">
        <v>393</v>
      </c>
      <c r="E1077" t="s">
        <v>378</v>
      </c>
    </row>
    <row r="1078" spans="1:5">
      <c r="A1078" s="369">
        <v>1838301</v>
      </c>
      <c r="B1078" t="s">
        <v>2543</v>
      </c>
      <c r="C1078" t="s">
        <v>2544</v>
      </c>
      <c r="D1078" t="s">
        <v>393</v>
      </c>
      <c r="E1078" t="s">
        <v>378</v>
      </c>
    </row>
    <row r="1079" spans="1:5">
      <c r="A1079" s="369">
        <v>1838769</v>
      </c>
      <c r="B1079" t="s">
        <v>2545</v>
      </c>
      <c r="C1079" t="s">
        <v>2546</v>
      </c>
      <c r="D1079" t="s">
        <v>393</v>
      </c>
      <c r="E1079" t="s">
        <v>378</v>
      </c>
    </row>
    <row r="1080" spans="1:5">
      <c r="A1080" s="369">
        <v>1838885</v>
      </c>
      <c r="B1080" t="s">
        <v>2547</v>
      </c>
      <c r="C1080" t="s">
        <v>2548</v>
      </c>
      <c r="D1080" t="s">
        <v>393</v>
      </c>
      <c r="E1080" t="s">
        <v>378</v>
      </c>
    </row>
    <row r="1081" spans="1:5">
      <c r="A1081" s="369">
        <v>1839597</v>
      </c>
      <c r="B1081" t="s">
        <v>2549</v>
      </c>
      <c r="C1081" t="s">
        <v>2550</v>
      </c>
      <c r="D1081" t="s">
        <v>393</v>
      </c>
      <c r="E1081" t="s">
        <v>378</v>
      </c>
    </row>
    <row r="1082" spans="1:5">
      <c r="A1082" s="369">
        <v>1839784</v>
      </c>
      <c r="B1082" t="s">
        <v>2551</v>
      </c>
      <c r="C1082" t="s">
        <v>2552</v>
      </c>
      <c r="D1082" t="s">
        <v>393</v>
      </c>
      <c r="E1082" t="s">
        <v>378</v>
      </c>
    </row>
    <row r="1083" spans="1:5">
      <c r="A1083" s="369">
        <v>184133</v>
      </c>
      <c r="B1083" t="s">
        <v>2553</v>
      </c>
      <c r="C1083" t="s">
        <v>2554</v>
      </c>
      <c r="D1083" t="s">
        <v>393</v>
      </c>
      <c r="E1083" t="s">
        <v>378</v>
      </c>
    </row>
    <row r="1084" spans="1:5">
      <c r="A1084" s="369">
        <v>1841881</v>
      </c>
      <c r="B1084" t="s">
        <v>2555</v>
      </c>
      <c r="C1084" t="s">
        <v>2556</v>
      </c>
      <c r="D1084" t="s">
        <v>393</v>
      </c>
      <c r="E1084" t="s">
        <v>378</v>
      </c>
    </row>
    <row r="1085" spans="1:5">
      <c r="A1085" s="369">
        <v>1842062</v>
      </c>
      <c r="B1085" t="s">
        <v>2557</v>
      </c>
      <c r="C1085" t="s">
        <v>2558</v>
      </c>
      <c r="D1085" t="s">
        <v>393</v>
      </c>
      <c r="E1085" t="s">
        <v>378</v>
      </c>
    </row>
    <row r="1086" spans="1:5">
      <c r="A1086" s="369">
        <v>1842205</v>
      </c>
      <c r="B1086" t="s">
        <v>2559</v>
      </c>
      <c r="C1086" t="s">
        <v>2560</v>
      </c>
      <c r="D1086" t="s">
        <v>393</v>
      </c>
      <c r="E1086" t="s">
        <v>378</v>
      </c>
    </row>
    <row r="1087" spans="1:5">
      <c r="A1087" s="369">
        <v>1843179</v>
      </c>
      <c r="B1087" t="s">
        <v>2561</v>
      </c>
      <c r="C1087" t="s">
        <v>2562</v>
      </c>
      <c r="D1087" t="s">
        <v>393</v>
      </c>
      <c r="E1087" t="s">
        <v>378</v>
      </c>
    </row>
    <row r="1088" spans="1:5">
      <c r="A1088" s="369">
        <v>1843483</v>
      </c>
      <c r="B1088" t="s">
        <v>2563</v>
      </c>
      <c r="C1088" t="s">
        <v>2564</v>
      </c>
      <c r="D1088" t="s">
        <v>393</v>
      </c>
      <c r="E1088" t="s">
        <v>378</v>
      </c>
    </row>
    <row r="1089" spans="1:5">
      <c r="A1089" s="369">
        <v>1843861</v>
      </c>
      <c r="B1089" t="s">
        <v>2565</v>
      </c>
      <c r="C1089" t="s">
        <v>2566</v>
      </c>
      <c r="D1089" t="s">
        <v>393</v>
      </c>
      <c r="E1089" t="s">
        <v>378</v>
      </c>
    </row>
    <row r="1090" spans="1:5">
      <c r="A1090" s="369">
        <v>1844786</v>
      </c>
      <c r="B1090" t="s">
        <v>2567</v>
      </c>
      <c r="C1090" t="s">
        <v>2568</v>
      </c>
      <c r="D1090" t="s">
        <v>393</v>
      </c>
      <c r="E1090" t="s">
        <v>378</v>
      </c>
    </row>
    <row r="1091" spans="1:5">
      <c r="A1091" s="369">
        <v>1845529</v>
      </c>
      <c r="B1091" t="s">
        <v>2569</v>
      </c>
      <c r="C1091" t="s">
        <v>2570</v>
      </c>
      <c r="D1091" t="s">
        <v>393</v>
      </c>
      <c r="E1091" t="s">
        <v>378</v>
      </c>
    </row>
    <row r="1092" spans="1:5">
      <c r="A1092" s="369">
        <v>1846077</v>
      </c>
      <c r="B1092" t="s">
        <v>2571</v>
      </c>
      <c r="C1092" t="s">
        <v>2572</v>
      </c>
      <c r="D1092" t="s">
        <v>393</v>
      </c>
      <c r="E1092" t="s">
        <v>378</v>
      </c>
    </row>
    <row r="1093" spans="1:5">
      <c r="A1093" s="369">
        <v>18475</v>
      </c>
      <c r="B1093" t="s">
        <v>2573</v>
      </c>
      <c r="C1093" t="s">
        <v>2574</v>
      </c>
      <c r="D1093" t="s">
        <v>393</v>
      </c>
      <c r="E1093" t="s">
        <v>378</v>
      </c>
    </row>
    <row r="1094" spans="1:5">
      <c r="A1094" s="369">
        <v>1848787</v>
      </c>
      <c r="B1094" t="s">
        <v>2575</v>
      </c>
      <c r="C1094" t="s">
        <v>2576</v>
      </c>
      <c r="D1094" t="s">
        <v>393</v>
      </c>
      <c r="E1094" t="s">
        <v>378</v>
      </c>
    </row>
    <row r="1095" spans="1:5">
      <c r="A1095" s="369">
        <v>1849763</v>
      </c>
      <c r="B1095" t="s">
        <v>2577</v>
      </c>
      <c r="C1095" t="s">
        <v>2578</v>
      </c>
      <c r="D1095" t="s">
        <v>393</v>
      </c>
      <c r="E1095" t="s">
        <v>378</v>
      </c>
    </row>
    <row r="1096" spans="1:5">
      <c r="A1096" s="369">
        <v>1850110</v>
      </c>
      <c r="B1096" t="s">
        <v>2579</v>
      </c>
      <c r="C1096" t="s">
        <v>2580</v>
      </c>
      <c r="D1096" t="s">
        <v>393</v>
      </c>
      <c r="E1096" t="s">
        <v>378</v>
      </c>
    </row>
    <row r="1097" spans="1:5">
      <c r="A1097" s="369">
        <v>18504</v>
      </c>
      <c r="B1097" t="s">
        <v>2581</v>
      </c>
      <c r="C1097" t="s">
        <v>2582</v>
      </c>
      <c r="D1097" t="s">
        <v>393</v>
      </c>
      <c r="E1097" t="s">
        <v>378</v>
      </c>
    </row>
    <row r="1098" spans="1:5">
      <c r="A1098" s="369">
        <v>1851806</v>
      </c>
      <c r="B1098" t="s">
        <v>2583</v>
      </c>
      <c r="C1098" t="s">
        <v>2584</v>
      </c>
      <c r="D1098" t="s">
        <v>393</v>
      </c>
      <c r="E1098" t="s">
        <v>378</v>
      </c>
    </row>
    <row r="1099" spans="1:5">
      <c r="A1099" s="369">
        <v>18526</v>
      </c>
      <c r="B1099" t="s">
        <v>2585</v>
      </c>
      <c r="C1099" t="s">
        <v>2586</v>
      </c>
      <c r="D1099" t="s">
        <v>393</v>
      </c>
      <c r="E1099" t="s">
        <v>378</v>
      </c>
    </row>
    <row r="1100" spans="1:5">
      <c r="A1100" s="369">
        <v>18533</v>
      </c>
      <c r="B1100" t="s">
        <v>2587</v>
      </c>
      <c r="C1100" t="s">
        <v>2588</v>
      </c>
      <c r="D1100" t="s">
        <v>393</v>
      </c>
      <c r="E1100" t="s">
        <v>378</v>
      </c>
    </row>
    <row r="1101" spans="1:5">
      <c r="A1101" s="369">
        <v>18534</v>
      </c>
      <c r="B1101" t="s">
        <v>2589</v>
      </c>
      <c r="C1101" t="s">
        <v>2590</v>
      </c>
      <c r="D1101" t="s">
        <v>393</v>
      </c>
      <c r="E1101" t="s">
        <v>378</v>
      </c>
    </row>
    <row r="1102" spans="1:5">
      <c r="A1102" s="369">
        <v>18535</v>
      </c>
      <c r="B1102" t="s">
        <v>2591</v>
      </c>
      <c r="C1102" t="s">
        <v>2592</v>
      </c>
      <c r="D1102" t="s">
        <v>393</v>
      </c>
      <c r="E1102" t="s">
        <v>378</v>
      </c>
    </row>
    <row r="1103" spans="1:5">
      <c r="A1103" s="369">
        <v>18539</v>
      </c>
      <c r="B1103" t="s">
        <v>2593</v>
      </c>
      <c r="C1103" t="s">
        <v>2594</v>
      </c>
      <c r="D1103" t="s">
        <v>393</v>
      </c>
      <c r="E1103" t="s">
        <v>378</v>
      </c>
    </row>
    <row r="1104" spans="1:5">
      <c r="A1104" s="369">
        <v>1854</v>
      </c>
      <c r="B1104" t="s">
        <v>2595</v>
      </c>
      <c r="C1104" t="s">
        <v>2596</v>
      </c>
      <c r="D1104" t="s">
        <v>393</v>
      </c>
      <c r="E1104" t="s">
        <v>378</v>
      </c>
    </row>
    <row r="1105" spans="1:5">
      <c r="A1105" s="369">
        <v>1858015</v>
      </c>
      <c r="B1105" t="s">
        <v>2597</v>
      </c>
      <c r="C1105" t="s">
        <v>2598</v>
      </c>
      <c r="D1105" t="s">
        <v>393</v>
      </c>
      <c r="E1105" t="s">
        <v>378</v>
      </c>
    </row>
    <row r="1106" spans="1:5">
      <c r="A1106" s="369">
        <v>1858355</v>
      </c>
      <c r="B1106" t="s">
        <v>2599</v>
      </c>
      <c r="C1106" t="s">
        <v>2600</v>
      </c>
      <c r="D1106" t="s">
        <v>393</v>
      </c>
      <c r="E1106" t="s">
        <v>378</v>
      </c>
    </row>
    <row r="1107" spans="1:5">
      <c r="A1107" s="369">
        <v>1859267</v>
      </c>
      <c r="B1107" t="s">
        <v>2601</v>
      </c>
      <c r="C1107" t="s">
        <v>2602</v>
      </c>
      <c r="D1107" t="s">
        <v>393</v>
      </c>
      <c r="E1107" t="s">
        <v>378</v>
      </c>
    </row>
    <row r="1108" spans="1:5">
      <c r="A1108" s="369">
        <v>1859697</v>
      </c>
      <c r="B1108" t="s">
        <v>2603</v>
      </c>
      <c r="C1108" t="s">
        <v>2604</v>
      </c>
      <c r="D1108" t="s">
        <v>393</v>
      </c>
      <c r="E1108" t="s">
        <v>378</v>
      </c>
    </row>
    <row r="1109" spans="1:5">
      <c r="A1109" s="369">
        <v>1859862</v>
      </c>
      <c r="B1109" t="s">
        <v>2605</v>
      </c>
      <c r="C1109" t="s">
        <v>2606</v>
      </c>
      <c r="D1109" t="s">
        <v>393</v>
      </c>
      <c r="E1109" t="s">
        <v>378</v>
      </c>
    </row>
    <row r="1110" spans="1:5">
      <c r="A1110" s="369">
        <v>1859906</v>
      </c>
      <c r="B1110" t="s">
        <v>2607</v>
      </c>
      <c r="C1110" t="s">
        <v>2608</v>
      </c>
      <c r="D1110" t="s">
        <v>393</v>
      </c>
      <c r="E1110" t="s">
        <v>378</v>
      </c>
    </row>
    <row r="1111" spans="1:5">
      <c r="A1111" s="369">
        <v>1862359</v>
      </c>
      <c r="B1111" t="s">
        <v>2609</v>
      </c>
      <c r="C1111" t="s">
        <v>2610</v>
      </c>
      <c r="D1111" t="s">
        <v>393</v>
      </c>
      <c r="E1111" t="s">
        <v>378</v>
      </c>
    </row>
    <row r="1112" spans="1:5">
      <c r="A1112" s="369">
        <v>1862966</v>
      </c>
      <c r="B1112" t="s">
        <v>2611</v>
      </c>
      <c r="C1112" t="s">
        <v>2612</v>
      </c>
      <c r="D1112" t="s">
        <v>393</v>
      </c>
      <c r="E1112" t="s">
        <v>378</v>
      </c>
    </row>
    <row r="1113" spans="1:5">
      <c r="A1113" s="369">
        <v>1863189</v>
      </c>
      <c r="B1113" t="s">
        <v>2613</v>
      </c>
      <c r="C1113" t="s">
        <v>2614</v>
      </c>
      <c r="D1113" t="s">
        <v>393</v>
      </c>
      <c r="E1113" t="s">
        <v>378</v>
      </c>
    </row>
    <row r="1114" spans="1:5">
      <c r="A1114" s="369">
        <v>1863352</v>
      </c>
      <c r="B1114" t="s">
        <v>2615</v>
      </c>
      <c r="C1114" t="s">
        <v>2616</v>
      </c>
      <c r="D1114" t="s">
        <v>393</v>
      </c>
      <c r="E1114" t="s">
        <v>378</v>
      </c>
    </row>
    <row r="1115" spans="1:5">
      <c r="A1115" s="369">
        <v>1864379</v>
      </c>
      <c r="B1115" t="s">
        <v>2617</v>
      </c>
      <c r="C1115" t="s">
        <v>2618</v>
      </c>
      <c r="D1115" t="s">
        <v>393</v>
      </c>
      <c r="E1115" t="s">
        <v>378</v>
      </c>
    </row>
    <row r="1116" spans="1:5">
      <c r="A1116" s="369">
        <v>1864788</v>
      </c>
      <c r="B1116" t="s">
        <v>2619</v>
      </c>
      <c r="C1116" t="s">
        <v>2620</v>
      </c>
      <c r="D1116" t="s">
        <v>393</v>
      </c>
      <c r="E1116" t="s">
        <v>378</v>
      </c>
    </row>
    <row r="1117" spans="1:5">
      <c r="A1117" s="369">
        <v>18649</v>
      </c>
      <c r="B1117" t="s">
        <v>2621</v>
      </c>
      <c r="C1117" t="s">
        <v>2622</v>
      </c>
      <c r="D1117" t="s">
        <v>393</v>
      </c>
      <c r="E1117" t="s">
        <v>378</v>
      </c>
    </row>
    <row r="1118" spans="1:5">
      <c r="A1118" s="369">
        <v>1865577</v>
      </c>
      <c r="B1118" t="s">
        <v>2623</v>
      </c>
      <c r="C1118" t="s">
        <v>2624</v>
      </c>
      <c r="D1118" t="s">
        <v>393</v>
      </c>
      <c r="E1118" t="s">
        <v>378</v>
      </c>
    </row>
    <row r="1119" spans="1:5">
      <c r="A1119" s="369">
        <v>1865780</v>
      </c>
      <c r="B1119" t="s">
        <v>2625</v>
      </c>
      <c r="C1119" t="s">
        <v>2626</v>
      </c>
      <c r="D1119" t="s">
        <v>393</v>
      </c>
      <c r="E1119" t="s">
        <v>378</v>
      </c>
    </row>
    <row r="1120" spans="1:5">
      <c r="A1120" s="369">
        <v>18658</v>
      </c>
      <c r="B1120" t="s">
        <v>2627</v>
      </c>
      <c r="C1120" t="s">
        <v>2628</v>
      </c>
      <c r="D1120" t="s">
        <v>393</v>
      </c>
      <c r="E1120" t="s">
        <v>378</v>
      </c>
    </row>
    <row r="1121" spans="1:5">
      <c r="A1121" s="369">
        <v>18660</v>
      </c>
      <c r="B1121" t="s">
        <v>2629</v>
      </c>
      <c r="C1121" t="s">
        <v>2630</v>
      </c>
      <c r="D1121" t="s">
        <v>393</v>
      </c>
      <c r="E1121" t="s">
        <v>378</v>
      </c>
    </row>
    <row r="1122" spans="1:5">
      <c r="A1122" s="369">
        <v>1866553</v>
      </c>
      <c r="B1122" t="s">
        <v>2631</v>
      </c>
      <c r="C1122" t="s">
        <v>2632</v>
      </c>
      <c r="D1122" t="s">
        <v>393</v>
      </c>
      <c r="E1122" t="s">
        <v>378</v>
      </c>
    </row>
    <row r="1123" spans="1:5">
      <c r="A1123" s="369">
        <v>1867212</v>
      </c>
      <c r="B1123" t="s">
        <v>2633</v>
      </c>
      <c r="C1123" t="s">
        <v>2634</v>
      </c>
      <c r="D1123" t="s">
        <v>393</v>
      </c>
      <c r="E1123" t="s">
        <v>378</v>
      </c>
    </row>
    <row r="1124" spans="1:5">
      <c r="A1124" s="369">
        <v>18694</v>
      </c>
      <c r="B1124" t="s">
        <v>2635</v>
      </c>
      <c r="C1124" t="s">
        <v>2636</v>
      </c>
      <c r="D1124" t="s">
        <v>393</v>
      </c>
      <c r="E1124" t="s">
        <v>378</v>
      </c>
    </row>
    <row r="1125" spans="1:5">
      <c r="A1125" s="369">
        <v>18719</v>
      </c>
      <c r="B1125" t="s">
        <v>2637</v>
      </c>
      <c r="C1125" t="s">
        <v>2638</v>
      </c>
      <c r="D1125" t="s">
        <v>393</v>
      </c>
      <c r="E1125" t="s">
        <v>378</v>
      </c>
    </row>
    <row r="1126" spans="1:5">
      <c r="A1126" s="369">
        <v>1872</v>
      </c>
      <c r="B1126" t="s">
        <v>2639</v>
      </c>
      <c r="C1126" t="s">
        <v>2640</v>
      </c>
      <c r="D1126" t="s">
        <v>393</v>
      </c>
      <c r="E1126" t="s">
        <v>378</v>
      </c>
    </row>
    <row r="1127" spans="1:5">
      <c r="A1127" s="369">
        <v>18730</v>
      </c>
      <c r="B1127" t="s">
        <v>2641</v>
      </c>
      <c r="C1127" t="s">
        <v>2642</v>
      </c>
      <c r="D1127" t="s">
        <v>393</v>
      </c>
      <c r="E1127" t="s">
        <v>378</v>
      </c>
    </row>
    <row r="1128" spans="1:5">
      <c r="A1128" s="369">
        <v>18732</v>
      </c>
      <c r="B1128" t="s">
        <v>2643</v>
      </c>
      <c r="C1128" t="s">
        <v>2644</v>
      </c>
      <c r="D1128" t="s">
        <v>393</v>
      </c>
      <c r="E1128" t="s">
        <v>378</v>
      </c>
    </row>
    <row r="1129" spans="1:5">
      <c r="A1129" s="369">
        <v>1873203</v>
      </c>
      <c r="B1129" t="s">
        <v>2645</v>
      </c>
      <c r="C1129" t="s">
        <v>2646</v>
      </c>
      <c r="D1129" t="s">
        <v>393</v>
      </c>
      <c r="E1129" t="s">
        <v>378</v>
      </c>
    </row>
    <row r="1130" spans="1:5">
      <c r="A1130" s="369">
        <v>1876382</v>
      </c>
      <c r="B1130" t="s">
        <v>2647</v>
      </c>
      <c r="C1130" t="s">
        <v>2648</v>
      </c>
      <c r="D1130" t="s">
        <v>393</v>
      </c>
      <c r="E1130" t="s">
        <v>378</v>
      </c>
    </row>
    <row r="1131" spans="1:5">
      <c r="A1131" s="369">
        <v>1878885</v>
      </c>
      <c r="B1131" t="s">
        <v>2649</v>
      </c>
      <c r="C1131" t="s">
        <v>2650</v>
      </c>
      <c r="D1131" t="s">
        <v>393</v>
      </c>
      <c r="E1131" t="s">
        <v>378</v>
      </c>
    </row>
    <row r="1132" spans="1:5">
      <c r="A1132" s="369">
        <v>18797</v>
      </c>
      <c r="B1132" t="s">
        <v>2651</v>
      </c>
      <c r="C1132" t="s">
        <v>2652</v>
      </c>
      <c r="D1132" t="s">
        <v>393</v>
      </c>
      <c r="E1132" t="s">
        <v>378</v>
      </c>
    </row>
    <row r="1133" spans="1:5">
      <c r="A1133" s="369">
        <v>1881523</v>
      </c>
      <c r="B1133" t="s">
        <v>2653</v>
      </c>
      <c r="C1133" t="s">
        <v>2654</v>
      </c>
      <c r="D1133" t="s">
        <v>393</v>
      </c>
      <c r="E1133" t="s">
        <v>378</v>
      </c>
    </row>
    <row r="1134" spans="1:5">
      <c r="A1134" s="369">
        <v>1881672</v>
      </c>
      <c r="B1134" t="s">
        <v>2655</v>
      </c>
      <c r="C1134" t="s">
        <v>2656</v>
      </c>
      <c r="D1134" t="s">
        <v>393</v>
      </c>
      <c r="E1134" t="s">
        <v>378</v>
      </c>
    </row>
    <row r="1135" spans="1:5">
      <c r="A1135" s="369">
        <v>1882710</v>
      </c>
      <c r="B1135" t="s">
        <v>2657</v>
      </c>
      <c r="C1135" t="s">
        <v>2658</v>
      </c>
      <c r="D1135" t="s">
        <v>393</v>
      </c>
      <c r="E1135" t="s">
        <v>378</v>
      </c>
    </row>
    <row r="1136" spans="1:5">
      <c r="A1136" s="369">
        <v>1883602</v>
      </c>
      <c r="B1136" t="s">
        <v>2659</v>
      </c>
      <c r="C1136" t="s">
        <v>2660</v>
      </c>
      <c r="D1136" t="s">
        <v>393</v>
      </c>
      <c r="E1136" t="s">
        <v>378</v>
      </c>
    </row>
    <row r="1137" spans="1:5">
      <c r="A1137" s="369">
        <v>1883879</v>
      </c>
      <c r="B1137" t="s">
        <v>2661</v>
      </c>
      <c r="C1137" t="s">
        <v>2662</v>
      </c>
      <c r="D1137" t="s">
        <v>393</v>
      </c>
      <c r="E1137" t="s">
        <v>378</v>
      </c>
    </row>
    <row r="1138" spans="1:5">
      <c r="A1138" s="369">
        <v>1883900</v>
      </c>
      <c r="B1138" t="s">
        <v>2663</v>
      </c>
      <c r="C1138" t="s">
        <v>2664</v>
      </c>
      <c r="D1138" t="s">
        <v>393</v>
      </c>
      <c r="E1138" t="s">
        <v>378</v>
      </c>
    </row>
    <row r="1139" spans="1:5">
      <c r="A1139" s="369">
        <v>1883953</v>
      </c>
      <c r="B1139" t="s">
        <v>2665</v>
      </c>
      <c r="C1139" t="s">
        <v>2666</v>
      </c>
      <c r="D1139" t="s">
        <v>393</v>
      </c>
      <c r="E1139" t="s">
        <v>378</v>
      </c>
    </row>
    <row r="1140" spans="1:5">
      <c r="A1140" s="369">
        <v>1883960</v>
      </c>
      <c r="B1140" t="s">
        <v>2667</v>
      </c>
      <c r="C1140" t="s">
        <v>2668</v>
      </c>
      <c r="D1140" t="s">
        <v>393</v>
      </c>
      <c r="E1140" t="s">
        <v>378</v>
      </c>
    </row>
    <row r="1141" spans="1:5">
      <c r="A1141" s="369">
        <v>1883964</v>
      </c>
      <c r="B1141" t="s">
        <v>2669</v>
      </c>
      <c r="C1141" t="s">
        <v>2670</v>
      </c>
      <c r="D1141" t="s">
        <v>393</v>
      </c>
      <c r="E1141" t="s">
        <v>378</v>
      </c>
    </row>
    <row r="1142" spans="1:5">
      <c r="A1142" s="369">
        <v>18841</v>
      </c>
      <c r="B1142" t="s">
        <v>2671</v>
      </c>
      <c r="C1142" t="s">
        <v>2672</v>
      </c>
      <c r="D1142" t="s">
        <v>393</v>
      </c>
      <c r="E1142" t="s">
        <v>378</v>
      </c>
    </row>
    <row r="1143" spans="1:5">
      <c r="A1143" s="369">
        <v>1884236</v>
      </c>
      <c r="B1143" t="s">
        <v>2673</v>
      </c>
      <c r="C1143" t="s">
        <v>2674</v>
      </c>
      <c r="D1143" t="s">
        <v>393</v>
      </c>
      <c r="E1143" t="s">
        <v>378</v>
      </c>
    </row>
    <row r="1144" spans="1:5">
      <c r="A1144" s="369">
        <v>1884263</v>
      </c>
      <c r="B1144" t="s">
        <v>2675</v>
      </c>
      <c r="C1144" t="s">
        <v>2676</v>
      </c>
      <c r="D1144" t="s">
        <v>393</v>
      </c>
      <c r="E1144" t="s">
        <v>378</v>
      </c>
    </row>
    <row r="1145" spans="1:5">
      <c r="A1145" s="369">
        <v>1884271</v>
      </c>
      <c r="B1145" t="s">
        <v>2677</v>
      </c>
      <c r="C1145" t="s">
        <v>2678</v>
      </c>
      <c r="D1145" t="s">
        <v>393</v>
      </c>
      <c r="E1145" t="s">
        <v>378</v>
      </c>
    </row>
    <row r="1146" spans="1:5">
      <c r="A1146" s="369">
        <v>1884316</v>
      </c>
      <c r="B1146" t="s">
        <v>2679</v>
      </c>
      <c r="C1146" t="s">
        <v>2680</v>
      </c>
      <c r="D1146" t="s">
        <v>393</v>
      </c>
      <c r="E1146" t="s">
        <v>378</v>
      </c>
    </row>
    <row r="1147" spans="1:5">
      <c r="A1147" s="369">
        <v>1884555</v>
      </c>
      <c r="B1147" t="s">
        <v>2681</v>
      </c>
      <c r="C1147" t="s">
        <v>2682</v>
      </c>
      <c r="D1147" t="s">
        <v>393</v>
      </c>
      <c r="E1147" t="s">
        <v>378</v>
      </c>
    </row>
    <row r="1148" spans="1:5">
      <c r="A1148" s="369">
        <v>1887189</v>
      </c>
      <c r="B1148" t="s">
        <v>2683</v>
      </c>
      <c r="C1148" t="s">
        <v>2684</v>
      </c>
      <c r="D1148" t="s">
        <v>393</v>
      </c>
      <c r="E1148" t="s">
        <v>378</v>
      </c>
    </row>
    <row r="1149" spans="1:5">
      <c r="A1149" s="369">
        <v>1887201</v>
      </c>
      <c r="B1149" t="s">
        <v>2685</v>
      </c>
      <c r="C1149" t="s">
        <v>2686</v>
      </c>
      <c r="D1149" t="s">
        <v>393</v>
      </c>
      <c r="E1149" t="s">
        <v>378</v>
      </c>
    </row>
    <row r="1150" spans="1:5">
      <c r="A1150" s="369">
        <v>1888827</v>
      </c>
      <c r="B1150" t="s">
        <v>2687</v>
      </c>
      <c r="C1150" t="s">
        <v>2688</v>
      </c>
      <c r="D1150" t="s">
        <v>393</v>
      </c>
      <c r="E1150" t="s">
        <v>378</v>
      </c>
    </row>
    <row r="1151" spans="1:5">
      <c r="A1151" s="369">
        <v>1889715</v>
      </c>
      <c r="B1151" t="s">
        <v>2689</v>
      </c>
      <c r="C1151" t="s">
        <v>2690</v>
      </c>
      <c r="D1151" t="s">
        <v>393</v>
      </c>
      <c r="E1151" t="s">
        <v>378</v>
      </c>
    </row>
    <row r="1152" spans="1:5">
      <c r="A1152" s="369">
        <v>1889725</v>
      </c>
      <c r="B1152" t="s">
        <v>2691</v>
      </c>
      <c r="C1152" t="s">
        <v>2692</v>
      </c>
      <c r="D1152" t="s">
        <v>393</v>
      </c>
      <c r="E1152" t="s">
        <v>378</v>
      </c>
    </row>
    <row r="1153" spans="1:5">
      <c r="A1153" s="369">
        <v>1889749</v>
      </c>
      <c r="B1153" t="s">
        <v>2693</v>
      </c>
      <c r="C1153" t="s">
        <v>2694</v>
      </c>
      <c r="D1153" t="s">
        <v>393</v>
      </c>
      <c r="E1153" t="s">
        <v>378</v>
      </c>
    </row>
    <row r="1154" spans="1:5">
      <c r="A1154" s="369">
        <v>1889899</v>
      </c>
      <c r="B1154" t="s">
        <v>2695</v>
      </c>
      <c r="C1154" t="s">
        <v>2696</v>
      </c>
      <c r="D1154" t="s">
        <v>393</v>
      </c>
      <c r="E1154" t="s">
        <v>378</v>
      </c>
    </row>
    <row r="1155" spans="1:5">
      <c r="A1155" s="369">
        <v>1890026</v>
      </c>
      <c r="B1155" t="s">
        <v>2697</v>
      </c>
      <c r="C1155" t="s">
        <v>2698</v>
      </c>
      <c r="D1155" t="s">
        <v>393</v>
      </c>
      <c r="E1155" t="s">
        <v>378</v>
      </c>
    </row>
    <row r="1156" spans="1:5">
      <c r="A1156" s="369">
        <v>1890028</v>
      </c>
      <c r="B1156" t="s">
        <v>2699</v>
      </c>
      <c r="C1156" t="s">
        <v>2700</v>
      </c>
      <c r="D1156" t="s">
        <v>393</v>
      </c>
      <c r="E1156" t="s">
        <v>378</v>
      </c>
    </row>
    <row r="1157" spans="1:5">
      <c r="A1157" s="369">
        <v>1890091</v>
      </c>
      <c r="B1157" t="s">
        <v>2701</v>
      </c>
      <c r="C1157" t="s">
        <v>2702</v>
      </c>
      <c r="D1157" t="s">
        <v>393</v>
      </c>
      <c r="E1157" t="s">
        <v>378</v>
      </c>
    </row>
    <row r="1158" spans="1:5">
      <c r="A1158" s="369">
        <v>18902</v>
      </c>
      <c r="B1158" t="s">
        <v>2703</v>
      </c>
      <c r="C1158" t="s">
        <v>2704</v>
      </c>
      <c r="D1158" t="s">
        <v>393</v>
      </c>
      <c r="E1158" t="s">
        <v>378</v>
      </c>
    </row>
    <row r="1159" spans="1:5">
      <c r="A1159" s="369">
        <v>1890202</v>
      </c>
      <c r="B1159" t="s">
        <v>2705</v>
      </c>
      <c r="C1159" t="s">
        <v>2706</v>
      </c>
      <c r="D1159" t="s">
        <v>393</v>
      </c>
      <c r="E1159" t="s">
        <v>378</v>
      </c>
    </row>
    <row r="1160" spans="1:5">
      <c r="A1160" s="369">
        <v>1890311</v>
      </c>
      <c r="B1160" t="s">
        <v>2707</v>
      </c>
      <c r="C1160" t="s">
        <v>2708</v>
      </c>
      <c r="D1160" t="s">
        <v>393</v>
      </c>
      <c r="E1160" t="s">
        <v>378</v>
      </c>
    </row>
    <row r="1161" spans="1:5">
      <c r="A1161" s="369">
        <v>1890550</v>
      </c>
      <c r="B1161" t="s">
        <v>2709</v>
      </c>
      <c r="C1161" t="s">
        <v>2710</v>
      </c>
      <c r="D1161" t="s">
        <v>393</v>
      </c>
      <c r="E1161" t="s">
        <v>378</v>
      </c>
    </row>
    <row r="1162" spans="1:5">
      <c r="A1162" s="369">
        <v>1890928</v>
      </c>
      <c r="B1162" t="s">
        <v>2711</v>
      </c>
      <c r="C1162" t="s">
        <v>2712</v>
      </c>
      <c r="D1162" t="s">
        <v>393</v>
      </c>
      <c r="E1162" t="s">
        <v>378</v>
      </c>
    </row>
    <row r="1163" spans="1:5">
      <c r="A1163" s="369">
        <v>1892097</v>
      </c>
      <c r="B1163" t="s">
        <v>2713</v>
      </c>
      <c r="C1163" t="s">
        <v>2714</v>
      </c>
      <c r="D1163" t="s">
        <v>393</v>
      </c>
      <c r="E1163" t="s">
        <v>378</v>
      </c>
    </row>
    <row r="1164" spans="1:5">
      <c r="A1164" s="369">
        <v>1892604</v>
      </c>
      <c r="B1164" t="s">
        <v>2715</v>
      </c>
      <c r="C1164" t="s">
        <v>2716</v>
      </c>
      <c r="D1164" t="s">
        <v>393</v>
      </c>
      <c r="E1164" t="s">
        <v>378</v>
      </c>
    </row>
    <row r="1165" spans="1:5">
      <c r="A1165" s="369">
        <v>1893</v>
      </c>
      <c r="B1165" t="s">
        <v>2717</v>
      </c>
      <c r="C1165" t="s">
        <v>2718</v>
      </c>
      <c r="D1165" t="s">
        <v>393</v>
      </c>
      <c r="E1165" t="s">
        <v>378</v>
      </c>
    </row>
    <row r="1166" spans="1:5">
      <c r="A1166" s="369">
        <v>1893015</v>
      </c>
      <c r="B1166" t="s">
        <v>2719</v>
      </c>
      <c r="C1166" t="s">
        <v>2720</v>
      </c>
      <c r="D1166" t="s">
        <v>393</v>
      </c>
      <c r="E1166" t="s">
        <v>378</v>
      </c>
    </row>
    <row r="1167" spans="1:5">
      <c r="A1167" s="369">
        <v>1893125</v>
      </c>
      <c r="B1167" t="s">
        <v>2721</v>
      </c>
      <c r="C1167" t="s">
        <v>2722</v>
      </c>
      <c r="D1167" t="s">
        <v>393</v>
      </c>
      <c r="E1167" t="s">
        <v>378</v>
      </c>
    </row>
    <row r="1168" spans="1:5">
      <c r="A1168" s="369">
        <v>1894049</v>
      </c>
      <c r="B1168" t="s">
        <v>2723</v>
      </c>
      <c r="C1168" t="s">
        <v>2724</v>
      </c>
      <c r="D1168" t="s">
        <v>393</v>
      </c>
      <c r="E1168" t="s">
        <v>378</v>
      </c>
    </row>
    <row r="1169" spans="1:5">
      <c r="A1169" s="369">
        <v>1894154</v>
      </c>
      <c r="B1169" t="s">
        <v>2725</v>
      </c>
      <c r="C1169" t="s">
        <v>2726</v>
      </c>
      <c r="D1169" t="s">
        <v>393</v>
      </c>
      <c r="E1169" t="s">
        <v>378</v>
      </c>
    </row>
    <row r="1170" spans="1:5">
      <c r="A1170" s="369">
        <v>18947</v>
      </c>
      <c r="B1170" t="s">
        <v>2727</v>
      </c>
      <c r="C1170" t="s">
        <v>2728</v>
      </c>
      <c r="D1170" t="s">
        <v>393</v>
      </c>
      <c r="E1170" t="s">
        <v>378</v>
      </c>
    </row>
    <row r="1171" spans="1:5">
      <c r="A1171" s="369">
        <v>1894809</v>
      </c>
      <c r="B1171" t="s">
        <v>2729</v>
      </c>
      <c r="C1171" t="s">
        <v>2730</v>
      </c>
      <c r="D1171" t="s">
        <v>393</v>
      </c>
      <c r="E1171" t="s">
        <v>378</v>
      </c>
    </row>
    <row r="1172" spans="1:5">
      <c r="A1172" s="369">
        <v>18954</v>
      </c>
      <c r="B1172" t="s">
        <v>2731</v>
      </c>
      <c r="C1172" t="s">
        <v>2732</v>
      </c>
      <c r="D1172" t="s">
        <v>393</v>
      </c>
      <c r="E1172" t="s">
        <v>378</v>
      </c>
    </row>
    <row r="1173" spans="1:5">
      <c r="A1173" s="369">
        <v>1896214</v>
      </c>
      <c r="B1173" t="s">
        <v>2733</v>
      </c>
      <c r="C1173" t="s">
        <v>2734</v>
      </c>
      <c r="D1173" t="s">
        <v>393</v>
      </c>
      <c r="E1173" t="s">
        <v>378</v>
      </c>
    </row>
    <row r="1174" spans="1:5">
      <c r="A1174" s="369">
        <v>1897797</v>
      </c>
      <c r="B1174" t="s">
        <v>2735</v>
      </c>
      <c r="C1174" t="s">
        <v>2736</v>
      </c>
      <c r="D1174" t="s">
        <v>393</v>
      </c>
      <c r="E1174" t="s">
        <v>378</v>
      </c>
    </row>
    <row r="1175" spans="1:5">
      <c r="A1175" s="369">
        <v>1900139</v>
      </c>
      <c r="B1175" t="s">
        <v>2737</v>
      </c>
      <c r="C1175" t="s">
        <v>2738</v>
      </c>
      <c r="D1175" t="s">
        <v>393</v>
      </c>
      <c r="E1175" t="s">
        <v>378</v>
      </c>
    </row>
    <row r="1176" spans="1:5">
      <c r="A1176" s="369">
        <v>1900801</v>
      </c>
      <c r="B1176" t="s">
        <v>2739</v>
      </c>
      <c r="C1176" t="s">
        <v>2740</v>
      </c>
      <c r="D1176" t="s">
        <v>393</v>
      </c>
      <c r="E1176" t="s">
        <v>378</v>
      </c>
    </row>
    <row r="1177" spans="1:5">
      <c r="A1177" s="369">
        <v>1902692</v>
      </c>
      <c r="B1177" t="s">
        <v>2741</v>
      </c>
      <c r="C1177" t="s">
        <v>2742</v>
      </c>
      <c r="D1177" t="s">
        <v>393</v>
      </c>
      <c r="E1177" t="s">
        <v>378</v>
      </c>
    </row>
    <row r="1178" spans="1:5">
      <c r="A1178" s="369">
        <v>1903323</v>
      </c>
      <c r="B1178" t="s">
        <v>2743</v>
      </c>
      <c r="C1178" t="s">
        <v>2744</v>
      </c>
      <c r="D1178" t="s">
        <v>393</v>
      </c>
      <c r="E1178" t="s">
        <v>378</v>
      </c>
    </row>
    <row r="1179" spans="1:5">
      <c r="A1179" s="369">
        <v>1903591</v>
      </c>
      <c r="B1179" t="s">
        <v>2745</v>
      </c>
      <c r="C1179" t="s">
        <v>2746</v>
      </c>
      <c r="D1179" t="s">
        <v>393</v>
      </c>
      <c r="E1179" t="s">
        <v>378</v>
      </c>
    </row>
    <row r="1180" spans="1:5">
      <c r="A1180" s="369">
        <v>1904287</v>
      </c>
      <c r="B1180" t="s">
        <v>2747</v>
      </c>
      <c r="C1180" t="s">
        <v>2748</v>
      </c>
      <c r="D1180" t="s">
        <v>393</v>
      </c>
      <c r="E1180" t="s">
        <v>378</v>
      </c>
    </row>
    <row r="1181" spans="1:5">
      <c r="A1181" s="369">
        <v>1905190</v>
      </c>
      <c r="B1181" t="s">
        <v>2749</v>
      </c>
      <c r="C1181" t="s">
        <v>2750</v>
      </c>
      <c r="D1181" t="s">
        <v>393</v>
      </c>
      <c r="E1181" t="s">
        <v>378</v>
      </c>
    </row>
    <row r="1182" spans="1:5">
      <c r="A1182" s="369">
        <v>19056</v>
      </c>
      <c r="B1182" t="s">
        <v>2751</v>
      </c>
      <c r="C1182" t="s">
        <v>2752</v>
      </c>
      <c r="D1182" t="s">
        <v>393</v>
      </c>
      <c r="E1182" t="s">
        <v>378</v>
      </c>
    </row>
    <row r="1183" spans="1:5">
      <c r="A1183" s="369">
        <v>1905606</v>
      </c>
      <c r="B1183" t="s">
        <v>2753</v>
      </c>
      <c r="C1183" t="s">
        <v>2754</v>
      </c>
      <c r="D1183" t="s">
        <v>393</v>
      </c>
      <c r="E1183" t="s">
        <v>378</v>
      </c>
    </row>
    <row r="1184" spans="1:5">
      <c r="A1184" s="369">
        <v>1905714</v>
      </c>
      <c r="B1184" t="s">
        <v>2755</v>
      </c>
      <c r="C1184" t="s">
        <v>2756</v>
      </c>
      <c r="D1184" t="s">
        <v>393</v>
      </c>
      <c r="E1184" t="s">
        <v>378</v>
      </c>
    </row>
    <row r="1185" spans="1:5">
      <c r="A1185" s="369">
        <v>1906053</v>
      </c>
      <c r="B1185" t="s">
        <v>2757</v>
      </c>
      <c r="C1185" t="s">
        <v>2758</v>
      </c>
      <c r="D1185" t="s">
        <v>393</v>
      </c>
      <c r="E1185" t="s">
        <v>378</v>
      </c>
    </row>
    <row r="1186" spans="1:5">
      <c r="A1186" s="369">
        <v>1906081</v>
      </c>
      <c r="B1186" t="s">
        <v>2759</v>
      </c>
      <c r="C1186" t="s">
        <v>2760</v>
      </c>
      <c r="D1186" t="s">
        <v>393</v>
      </c>
      <c r="E1186" t="s">
        <v>378</v>
      </c>
    </row>
    <row r="1187" spans="1:5">
      <c r="A1187" s="369">
        <v>19061</v>
      </c>
      <c r="B1187" t="s">
        <v>2761</v>
      </c>
      <c r="C1187" t="s">
        <v>2762</v>
      </c>
      <c r="D1187" t="s">
        <v>393</v>
      </c>
      <c r="E1187" t="s">
        <v>378</v>
      </c>
    </row>
    <row r="1188" spans="1:5">
      <c r="A1188" s="369">
        <v>1906628</v>
      </c>
      <c r="B1188" t="s">
        <v>2763</v>
      </c>
      <c r="C1188" t="s">
        <v>2764</v>
      </c>
      <c r="D1188" t="s">
        <v>393</v>
      </c>
      <c r="E1188" t="s">
        <v>378</v>
      </c>
    </row>
    <row r="1189" spans="1:5">
      <c r="A1189" s="369">
        <v>1906635</v>
      </c>
      <c r="B1189" t="s">
        <v>2765</v>
      </c>
      <c r="C1189" t="s">
        <v>2766</v>
      </c>
      <c r="D1189" t="s">
        <v>393</v>
      </c>
      <c r="E1189" t="s">
        <v>378</v>
      </c>
    </row>
    <row r="1190" spans="1:5">
      <c r="A1190" s="369">
        <v>1906928</v>
      </c>
      <c r="B1190" t="s">
        <v>2767</v>
      </c>
      <c r="C1190" t="s">
        <v>2768</v>
      </c>
      <c r="D1190" t="s">
        <v>393</v>
      </c>
      <c r="E1190" t="s">
        <v>378</v>
      </c>
    </row>
    <row r="1191" spans="1:5">
      <c r="A1191" s="369">
        <v>1907223</v>
      </c>
      <c r="B1191" t="s">
        <v>2769</v>
      </c>
      <c r="C1191" t="s">
        <v>2770</v>
      </c>
      <c r="D1191" t="s">
        <v>393</v>
      </c>
      <c r="E1191" t="s">
        <v>378</v>
      </c>
    </row>
    <row r="1192" spans="1:5">
      <c r="A1192" s="369">
        <v>1907421</v>
      </c>
      <c r="B1192" t="s">
        <v>2771</v>
      </c>
      <c r="C1192" t="s">
        <v>2772</v>
      </c>
      <c r="D1192" t="s">
        <v>393</v>
      </c>
      <c r="E1192" t="s">
        <v>378</v>
      </c>
    </row>
    <row r="1193" spans="1:5">
      <c r="A1193" s="369">
        <v>1907736</v>
      </c>
      <c r="B1193" t="s">
        <v>2773</v>
      </c>
      <c r="C1193" t="s">
        <v>2774</v>
      </c>
      <c r="D1193" t="s">
        <v>393</v>
      </c>
      <c r="E1193" t="s">
        <v>378</v>
      </c>
    </row>
    <row r="1194" spans="1:5">
      <c r="A1194" s="369">
        <v>1909418</v>
      </c>
      <c r="B1194" t="s">
        <v>2775</v>
      </c>
      <c r="C1194" t="s">
        <v>2776</v>
      </c>
      <c r="D1194" t="s">
        <v>393</v>
      </c>
      <c r="E1194" t="s">
        <v>378</v>
      </c>
    </row>
    <row r="1195" spans="1:5">
      <c r="A1195" s="369">
        <v>1910227</v>
      </c>
      <c r="B1195" t="s">
        <v>2777</v>
      </c>
      <c r="C1195" t="s">
        <v>2778</v>
      </c>
      <c r="D1195" t="s">
        <v>393</v>
      </c>
      <c r="E1195" t="s">
        <v>378</v>
      </c>
    </row>
    <row r="1196" spans="1:5">
      <c r="A1196" s="369">
        <v>1912613</v>
      </c>
      <c r="B1196" t="s">
        <v>2779</v>
      </c>
      <c r="C1196" t="s">
        <v>2780</v>
      </c>
      <c r="D1196" t="s">
        <v>393</v>
      </c>
      <c r="E1196" t="s">
        <v>378</v>
      </c>
    </row>
    <row r="1197" spans="1:5">
      <c r="A1197" s="369">
        <v>1913246</v>
      </c>
      <c r="B1197" t="s">
        <v>2781</v>
      </c>
      <c r="C1197" t="s">
        <v>2782</v>
      </c>
      <c r="D1197" t="s">
        <v>393</v>
      </c>
      <c r="E1197" t="s">
        <v>378</v>
      </c>
    </row>
    <row r="1198" spans="1:5">
      <c r="A1198" s="369">
        <v>1914370</v>
      </c>
      <c r="B1198" t="s">
        <v>2783</v>
      </c>
      <c r="C1198" t="s">
        <v>2784</v>
      </c>
      <c r="D1198" t="s">
        <v>393</v>
      </c>
      <c r="E1198" t="s">
        <v>378</v>
      </c>
    </row>
    <row r="1199" spans="1:5">
      <c r="A1199" s="369">
        <v>1914477</v>
      </c>
      <c r="B1199" t="s">
        <v>2785</v>
      </c>
      <c r="C1199" t="s">
        <v>2786</v>
      </c>
      <c r="D1199" t="s">
        <v>393</v>
      </c>
      <c r="E1199" t="s">
        <v>378</v>
      </c>
    </row>
    <row r="1200" spans="1:5">
      <c r="A1200" s="369">
        <v>1914491</v>
      </c>
      <c r="B1200" t="s">
        <v>2787</v>
      </c>
      <c r="C1200" t="s">
        <v>2788</v>
      </c>
      <c r="D1200" t="s">
        <v>393</v>
      </c>
      <c r="E1200" t="s">
        <v>378</v>
      </c>
    </row>
    <row r="1201" spans="1:5">
      <c r="A1201" s="369">
        <v>1914752</v>
      </c>
      <c r="B1201" t="s">
        <v>2789</v>
      </c>
      <c r="C1201" t="s">
        <v>2790</v>
      </c>
      <c r="D1201" t="s">
        <v>393</v>
      </c>
      <c r="E1201" t="s">
        <v>378</v>
      </c>
    </row>
    <row r="1202" spans="1:5">
      <c r="A1202" s="369">
        <v>1914942</v>
      </c>
      <c r="B1202" t="s">
        <v>2791</v>
      </c>
      <c r="C1202" t="s">
        <v>2792</v>
      </c>
      <c r="D1202" t="s">
        <v>393</v>
      </c>
      <c r="E1202" t="s">
        <v>378</v>
      </c>
    </row>
    <row r="1203" spans="1:5">
      <c r="A1203" s="369">
        <v>19169</v>
      </c>
      <c r="B1203" t="s">
        <v>2793</v>
      </c>
      <c r="C1203" t="s">
        <v>2794</v>
      </c>
      <c r="D1203" t="s">
        <v>393</v>
      </c>
      <c r="E1203" t="s">
        <v>378</v>
      </c>
    </row>
    <row r="1204" spans="1:5">
      <c r="A1204" s="369">
        <v>1917168</v>
      </c>
      <c r="B1204" t="s">
        <v>2795</v>
      </c>
      <c r="C1204" t="s">
        <v>2796</v>
      </c>
      <c r="D1204" t="s">
        <v>393</v>
      </c>
      <c r="E1204" t="s">
        <v>378</v>
      </c>
    </row>
    <row r="1205" spans="1:5">
      <c r="A1205" s="369">
        <v>1917544</v>
      </c>
      <c r="B1205" t="s">
        <v>2797</v>
      </c>
      <c r="C1205" t="s">
        <v>2798</v>
      </c>
      <c r="D1205" t="s">
        <v>393</v>
      </c>
      <c r="E1205" t="s">
        <v>378</v>
      </c>
    </row>
    <row r="1206" spans="1:5">
      <c r="A1206" s="369">
        <v>1917771</v>
      </c>
      <c r="B1206" t="s">
        <v>2799</v>
      </c>
      <c r="C1206" t="s">
        <v>2800</v>
      </c>
      <c r="D1206" t="s">
        <v>393</v>
      </c>
      <c r="E1206" t="s">
        <v>378</v>
      </c>
    </row>
    <row r="1207" spans="1:5">
      <c r="A1207" s="369">
        <v>1918992</v>
      </c>
      <c r="B1207" t="s">
        <v>2801</v>
      </c>
      <c r="C1207" t="s">
        <v>2802</v>
      </c>
      <c r="D1207" t="s">
        <v>393</v>
      </c>
      <c r="E1207" t="s">
        <v>378</v>
      </c>
    </row>
    <row r="1208" spans="1:5">
      <c r="A1208" s="369">
        <v>1919081</v>
      </c>
      <c r="B1208" t="s">
        <v>2803</v>
      </c>
      <c r="C1208" t="s">
        <v>2804</v>
      </c>
      <c r="D1208" t="s">
        <v>393</v>
      </c>
      <c r="E1208" t="s">
        <v>378</v>
      </c>
    </row>
    <row r="1209" spans="1:5">
      <c r="A1209" s="369">
        <v>1920338</v>
      </c>
      <c r="B1209" t="s">
        <v>2805</v>
      </c>
      <c r="C1209" t="s">
        <v>2806</v>
      </c>
      <c r="D1209" t="s">
        <v>393</v>
      </c>
      <c r="E1209" t="s">
        <v>378</v>
      </c>
    </row>
    <row r="1210" spans="1:5">
      <c r="A1210" s="369">
        <v>1920403</v>
      </c>
      <c r="B1210" t="s">
        <v>2807</v>
      </c>
      <c r="C1210" t="s">
        <v>2808</v>
      </c>
      <c r="D1210" t="s">
        <v>393</v>
      </c>
      <c r="E1210" t="s">
        <v>378</v>
      </c>
    </row>
    <row r="1211" spans="1:5">
      <c r="A1211" s="369">
        <v>1920870</v>
      </c>
      <c r="B1211" t="s">
        <v>2809</v>
      </c>
      <c r="C1211" t="s">
        <v>2810</v>
      </c>
      <c r="D1211" t="s">
        <v>393</v>
      </c>
      <c r="E1211" t="s">
        <v>378</v>
      </c>
    </row>
    <row r="1212" spans="1:5">
      <c r="A1212" s="369">
        <v>1921181</v>
      </c>
      <c r="B1212" t="s">
        <v>2811</v>
      </c>
      <c r="C1212" t="s">
        <v>2812</v>
      </c>
      <c r="D1212" t="s">
        <v>393</v>
      </c>
      <c r="E1212" t="s">
        <v>378</v>
      </c>
    </row>
    <row r="1213" spans="1:5">
      <c r="A1213" s="369">
        <v>1921760</v>
      </c>
      <c r="B1213" t="s">
        <v>2813</v>
      </c>
      <c r="C1213" t="s">
        <v>2814</v>
      </c>
      <c r="D1213" t="s">
        <v>393</v>
      </c>
      <c r="E1213" t="s">
        <v>378</v>
      </c>
    </row>
    <row r="1214" spans="1:5">
      <c r="A1214" s="369">
        <v>1922810</v>
      </c>
      <c r="B1214" t="s">
        <v>2815</v>
      </c>
      <c r="C1214" t="s">
        <v>2816</v>
      </c>
      <c r="D1214" t="s">
        <v>393</v>
      </c>
      <c r="E1214" t="s">
        <v>378</v>
      </c>
    </row>
    <row r="1215" spans="1:5">
      <c r="A1215" s="369">
        <v>1922983</v>
      </c>
      <c r="B1215" t="s">
        <v>2817</v>
      </c>
      <c r="C1215" t="s">
        <v>2818</v>
      </c>
      <c r="D1215" t="s">
        <v>393</v>
      </c>
      <c r="E1215" t="s">
        <v>378</v>
      </c>
    </row>
    <row r="1216" spans="1:5">
      <c r="A1216" s="369">
        <v>1923148</v>
      </c>
      <c r="B1216" t="s">
        <v>2819</v>
      </c>
      <c r="C1216" t="s">
        <v>2820</v>
      </c>
      <c r="D1216" t="s">
        <v>393</v>
      </c>
      <c r="E1216" t="s">
        <v>378</v>
      </c>
    </row>
    <row r="1217" spans="1:5">
      <c r="A1217" s="369">
        <v>1923185</v>
      </c>
      <c r="B1217" t="s">
        <v>2821</v>
      </c>
      <c r="C1217" t="s">
        <v>2822</v>
      </c>
      <c r="D1217" t="s">
        <v>393</v>
      </c>
      <c r="E1217" t="s">
        <v>378</v>
      </c>
    </row>
    <row r="1218" spans="1:5">
      <c r="A1218" s="369">
        <v>1924380</v>
      </c>
      <c r="B1218" t="s">
        <v>2823</v>
      </c>
      <c r="C1218" t="s">
        <v>2824</v>
      </c>
      <c r="D1218" t="s">
        <v>393</v>
      </c>
      <c r="E1218" t="s">
        <v>378</v>
      </c>
    </row>
    <row r="1219" spans="1:5">
      <c r="A1219" s="369">
        <v>1925214</v>
      </c>
      <c r="B1219" t="s">
        <v>2825</v>
      </c>
      <c r="C1219" t="s">
        <v>2826</v>
      </c>
      <c r="D1219" t="s">
        <v>393</v>
      </c>
      <c r="E1219" t="s">
        <v>378</v>
      </c>
    </row>
    <row r="1220" spans="1:5">
      <c r="A1220" s="369">
        <v>1925389</v>
      </c>
      <c r="B1220" t="s">
        <v>2827</v>
      </c>
      <c r="C1220" t="s">
        <v>2828</v>
      </c>
      <c r="D1220" t="s">
        <v>393</v>
      </c>
      <c r="E1220" t="s">
        <v>378</v>
      </c>
    </row>
    <row r="1221" spans="1:5">
      <c r="A1221" s="369">
        <v>1925389</v>
      </c>
      <c r="B1221" t="s">
        <v>2829</v>
      </c>
      <c r="C1221" t="s">
        <v>2830</v>
      </c>
      <c r="D1221" t="s">
        <v>393</v>
      </c>
      <c r="E1221" t="s">
        <v>378</v>
      </c>
    </row>
    <row r="1222" spans="1:5">
      <c r="A1222" s="369">
        <v>1925464</v>
      </c>
      <c r="B1222" t="s">
        <v>2831</v>
      </c>
      <c r="C1222" t="s">
        <v>2832</v>
      </c>
      <c r="D1222" t="s">
        <v>393</v>
      </c>
      <c r="E1222" t="s">
        <v>378</v>
      </c>
    </row>
    <row r="1223" spans="1:5">
      <c r="A1223" s="369">
        <v>1926251</v>
      </c>
      <c r="B1223" t="s">
        <v>2833</v>
      </c>
      <c r="C1223" t="s">
        <v>2834</v>
      </c>
      <c r="D1223" t="s">
        <v>393</v>
      </c>
      <c r="E1223" t="s">
        <v>378</v>
      </c>
    </row>
    <row r="1224" spans="1:5">
      <c r="A1224" s="369">
        <v>1926797</v>
      </c>
      <c r="B1224" t="s">
        <v>2835</v>
      </c>
      <c r="C1224" t="s">
        <v>2836</v>
      </c>
      <c r="D1224" t="s">
        <v>393</v>
      </c>
      <c r="E1224" t="s">
        <v>378</v>
      </c>
    </row>
    <row r="1225" spans="1:5">
      <c r="A1225" s="369">
        <v>1927161</v>
      </c>
      <c r="B1225" t="s">
        <v>2837</v>
      </c>
      <c r="C1225" t="s">
        <v>2838</v>
      </c>
      <c r="D1225" t="s">
        <v>393</v>
      </c>
      <c r="E1225" t="s">
        <v>378</v>
      </c>
    </row>
    <row r="1226" spans="1:5">
      <c r="A1226" s="369">
        <v>1927304</v>
      </c>
      <c r="B1226" t="s">
        <v>2839</v>
      </c>
      <c r="C1226" t="s">
        <v>2840</v>
      </c>
      <c r="D1226" t="s">
        <v>393</v>
      </c>
      <c r="E1226" t="s">
        <v>378</v>
      </c>
    </row>
    <row r="1227" spans="1:5">
      <c r="A1227" s="369">
        <v>1927415</v>
      </c>
      <c r="B1227" t="s">
        <v>2841</v>
      </c>
      <c r="C1227" t="s">
        <v>2842</v>
      </c>
      <c r="D1227" t="s">
        <v>393</v>
      </c>
      <c r="E1227" t="s">
        <v>378</v>
      </c>
    </row>
    <row r="1228" spans="1:5">
      <c r="A1228" s="369">
        <v>1928849</v>
      </c>
      <c r="B1228" t="s">
        <v>2843</v>
      </c>
      <c r="C1228" t="s">
        <v>2844</v>
      </c>
      <c r="D1228" t="s">
        <v>393</v>
      </c>
      <c r="E1228" t="s">
        <v>378</v>
      </c>
    </row>
    <row r="1229" spans="1:5">
      <c r="A1229" s="369">
        <v>1929252</v>
      </c>
      <c r="B1229" t="s">
        <v>2845</v>
      </c>
      <c r="C1229" t="s">
        <v>2846</v>
      </c>
      <c r="D1229" t="s">
        <v>393</v>
      </c>
      <c r="E1229" t="s">
        <v>378</v>
      </c>
    </row>
    <row r="1230" spans="1:5">
      <c r="A1230" s="369">
        <v>1929307</v>
      </c>
      <c r="B1230" t="s">
        <v>2847</v>
      </c>
      <c r="C1230" t="s">
        <v>2848</v>
      </c>
      <c r="D1230" t="s">
        <v>393</v>
      </c>
      <c r="E1230" t="s">
        <v>378</v>
      </c>
    </row>
    <row r="1231" spans="1:5">
      <c r="A1231" s="369">
        <v>1929533</v>
      </c>
      <c r="B1231" t="s">
        <v>2849</v>
      </c>
      <c r="C1231" t="s">
        <v>2850</v>
      </c>
      <c r="D1231" t="s">
        <v>393</v>
      </c>
      <c r="E1231" t="s">
        <v>378</v>
      </c>
    </row>
    <row r="1232" spans="1:5">
      <c r="A1232" s="369">
        <v>1930152</v>
      </c>
      <c r="B1232" t="s">
        <v>2851</v>
      </c>
      <c r="C1232" t="s">
        <v>2852</v>
      </c>
      <c r="D1232" t="s">
        <v>393</v>
      </c>
      <c r="E1232" t="s">
        <v>378</v>
      </c>
    </row>
    <row r="1233" spans="1:5">
      <c r="A1233" s="369">
        <v>19307</v>
      </c>
      <c r="B1233" t="s">
        <v>2853</v>
      </c>
      <c r="C1233" t="s">
        <v>2854</v>
      </c>
      <c r="D1233" t="s">
        <v>393</v>
      </c>
      <c r="E1233" t="s">
        <v>378</v>
      </c>
    </row>
    <row r="1234" spans="1:5">
      <c r="A1234" s="369">
        <v>1931350</v>
      </c>
      <c r="B1234" t="s">
        <v>2855</v>
      </c>
      <c r="C1234" t="s">
        <v>2856</v>
      </c>
      <c r="D1234" t="s">
        <v>393</v>
      </c>
      <c r="E1234" t="s">
        <v>378</v>
      </c>
    </row>
    <row r="1235" spans="1:5">
      <c r="A1235" s="369">
        <v>1931584</v>
      </c>
      <c r="B1235" t="s">
        <v>2857</v>
      </c>
      <c r="C1235" t="s">
        <v>2858</v>
      </c>
      <c r="D1235" t="s">
        <v>393</v>
      </c>
      <c r="E1235" t="s">
        <v>378</v>
      </c>
    </row>
    <row r="1236" spans="1:5">
      <c r="A1236" s="369">
        <v>1932501</v>
      </c>
      <c r="B1236" t="s">
        <v>2859</v>
      </c>
      <c r="C1236" t="s">
        <v>2860</v>
      </c>
      <c r="D1236" t="s">
        <v>393</v>
      </c>
      <c r="E1236" t="s">
        <v>378</v>
      </c>
    </row>
    <row r="1237" spans="1:5">
      <c r="A1237" s="369">
        <v>1932851</v>
      </c>
      <c r="B1237" t="s">
        <v>2861</v>
      </c>
      <c r="C1237" t="s">
        <v>2862</v>
      </c>
      <c r="D1237" t="s">
        <v>393</v>
      </c>
      <c r="E1237" t="s">
        <v>378</v>
      </c>
    </row>
    <row r="1238" spans="1:5">
      <c r="A1238" s="369">
        <v>1933247</v>
      </c>
      <c r="B1238" t="s">
        <v>2863</v>
      </c>
      <c r="C1238" t="s">
        <v>2864</v>
      </c>
      <c r="D1238" t="s">
        <v>393</v>
      </c>
      <c r="E1238" t="s">
        <v>378</v>
      </c>
    </row>
    <row r="1239" spans="1:5">
      <c r="A1239" s="369">
        <v>1933699</v>
      </c>
      <c r="B1239" t="s">
        <v>2865</v>
      </c>
      <c r="C1239" t="s">
        <v>2866</v>
      </c>
      <c r="D1239" t="s">
        <v>393</v>
      </c>
      <c r="E1239" t="s">
        <v>378</v>
      </c>
    </row>
    <row r="1240" spans="1:5">
      <c r="A1240" s="369">
        <v>1933907</v>
      </c>
      <c r="B1240" t="s">
        <v>2867</v>
      </c>
      <c r="C1240" t="s">
        <v>2868</v>
      </c>
      <c r="D1240" t="s">
        <v>393</v>
      </c>
      <c r="E1240" t="s">
        <v>378</v>
      </c>
    </row>
    <row r="1241" spans="1:5">
      <c r="A1241" s="369">
        <v>1934066</v>
      </c>
      <c r="B1241" t="s">
        <v>2869</v>
      </c>
      <c r="C1241" t="s">
        <v>2870</v>
      </c>
      <c r="D1241" t="s">
        <v>393</v>
      </c>
      <c r="E1241" t="s">
        <v>378</v>
      </c>
    </row>
    <row r="1242" spans="1:5">
      <c r="A1242" s="369">
        <v>1934343</v>
      </c>
      <c r="B1242" t="s">
        <v>2871</v>
      </c>
      <c r="C1242" t="s">
        <v>2872</v>
      </c>
      <c r="D1242" t="s">
        <v>393</v>
      </c>
      <c r="E1242" t="s">
        <v>378</v>
      </c>
    </row>
    <row r="1243" spans="1:5">
      <c r="A1243" s="369">
        <v>1934601</v>
      </c>
      <c r="B1243" t="s">
        <v>2873</v>
      </c>
      <c r="C1243" t="s">
        <v>2874</v>
      </c>
      <c r="D1243" t="s">
        <v>393</v>
      </c>
      <c r="E1243" t="s">
        <v>378</v>
      </c>
    </row>
    <row r="1244" spans="1:5">
      <c r="A1244" s="369">
        <v>1934629</v>
      </c>
      <c r="B1244" t="s">
        <v>2875</v>
      </c>
      <c r="C1244" t="s">
        <v>2876</v>
      </c>
      <c r="D1244" t="s">
        <v>393</v>
      </c>
      <c r="E1244" t="s">
        <v>378</v>
      </c>
    </row>
    <row r="1245" spans="1:5">
      <c r="A1245" s="369">
        <v>1934862</v>
      </c>
      <c r="B1245" t="s">
        <v>2877</v>
      </c>
      <c r="C1245" t="s">
        <v>2878</v>
      </c>
      <c r="D1245" t="s">
        <v>393</v>
      </c>
      <c r="E1245" t="s">
        <v>378</v>
      </c>
    </row>
    <row r="1246" spans="1:5">
      <c r="A1246" s="369">
        <v>1934978</v>
      </c>
      <c r="B1246" t="s">
        <v>2879</v>
      </c>
      <c r="C1246" t="s">
        <v>2880</v>
      </c>
      <c r="D1246" t="s">
        <v>393</v>
      </c>
      <c r="E1246" t="s">
        <v>378</v>
      </c>
    </row>
    <row r="1247" spans="1:5">
      <c r="A1247" s="369">
        <v>1935390</v>
      </c>
      <c r="B1247" t="s">
        <v>2881</v>
      </c>
      <c r="C1247" t="s">
        <v>2882</v>
      </c>
      <c r="D1247" t="s">
        <v>393</v>
      </c>
      <c r="E1247" t="s">
        <v>378</v>
      </c>
    </row>
    <row r="1248" spans="1:5">
      <c r="A1248" s="369">
        <v>1936092</v>
      </c>
      <c r="B1248" t="s">
        <v>2883</v>
      </c>
      <c r="C1248" t="s">
        <v>2884</v>
      </c>
      <c r="D1248" t="s">
        <v>393</v>
      </c>
      <c r="E1248" t="s">
        <v>378</v>
      </c>
    </row>
    <row r="1249" spans="1:5">
      <c r="A1249" s="369">
        <v>19367</v>
      </c>
      <c r="B1249" t="s">
        <v>2885</v>
      </c>
      <c r="C1249" t="s">
        <v>2886</v>
      </c>
      <c r="D1249" t="s">
        <v>393</v>
      </c>
      <c r="E1249" t="s">
        <v>378</v>
      </c>
    </row>
    <row r="1250" spans="1:5">
      <c r="A1250" s="369">
        <v>1937119</v>
      </c>
      <c r="B1250" t="s">
        <v>2887</v>
      </c>
      <c r="C1250" t="s">
        <v>2888</v>
      </c>
      <c r="D1250" t="s">
        <v>393</v>
      </c>
      <c r="E1250" t="s">
        <v>378</v>
      </c>
    </row>
    <row r="1251" spans="1:5">
      <c r="A1251" s="369">
        <v>1937140</v>
      </c>
      <c r="B1251" t="s">
        <v>2889</v>
      </c>
      <c r="C1251" t="s">
        <v>2890</v>
      </c>
      <c r="D1251" t="s">
        <v>393</v>
      </c>
      <c r="E1251" t="s">
        <v>378</v>
      </c>
    </row>
    <row r="1252" spans="1:5">
      <c r="A1252" s="369">
        <v>1937324</v>
      </c>
      <c r="B1252" t="s">
        <v>2891</v>
      </c>
      <c r="C1252" t="s">
        <v>2892</v>
      </c>
      <c r="D1252" t="s">
        <v>393</v>
      </c>
      <c r="E1252" t="s">
        <v>378</v>
      </c>
    </row>
    <row r="1253" spans="1:5">
      <c r="A1253" s="369">
        <v>1937503</v>
      </c>
      <c r="B1253" t="s">
        <v>2893</v>
      </c>
      <c r="C1253" t="s">
        <v>2894</v>
      </c>
      <c r="D1253" t="s">
        <v>393</v>
      </c>
      <c r="E1253" t="s">
        <v>378</v>
      </c>
    </row>
    <row r="1254" spans="1:5">
      <c r="A1254" s="369">
        <v>1937601</v>
      </c>
      <c r="B1254" t="s">
        <v>2895</v>
      </c>
      <c r="C1254" t="s">
        <v>2896</v>
      </c>
      <c r="D1254" t="s">
        <v>393</v>
      </c>
      <c r="E1254" t="s">
        <v>378</v>
      </c>
    </row>
    <row r="1255" spans="1:5">
      <c r="A1255" s="369">
        <v>1937869</v>
      </c>
      <c r="B1255" t="s">
        <v>2897</v>
      </c>
      <c r="C1255" t="s">
        <v>2898</v>
      </c>
      <c r="D1255" t="s">
        <v>393</v>
      </c>
      <c r="E1255" t="s">
        <v>378</v>
      </c>
    </row>
    <row r="1256" spans="1:5">
      <c r="A1256" s="369">
        <v>1937881</v>
      </c>
      <c r="B1256" t="s">
        <v>2899</v>
      </c>
      <c r="C1256" t="s">
        <v>2900</v>
      </c>
      <c r="D1256" t="s">
        <v>393</v>
      </c>
      <c r="E1256" t="s">
        <v>378</v>
      </c>
    </row>
    <row r="1257" spans="1:5">
      <c r="A1257" s="369">
        <v>1938209</v>
      </c>
      <c r="B1257" t="s">
        <v>2901</v>
      </c>
      <c r="C1257" t="s">
        <v>2902</v>
      </c>
      <c r="D1257" t="s">
        <v>393</v>
      </c>
      <c r="E1257" t="s">
        <v>378</v>
      </c>
    </row>
    <row r="1258" spans="1:5">
      <c r="A1258" s="369">
        <v>19388</v>
      </c>
      <c r="B1258" t="s">
        <v>2903</v>
      </c>
      <c r="C1258" t="s">
        <v>2904</v>
      </c>
      <c r="D1258" t="s">
        <v>393</v>
      </c>
      <c r="E1258" t="s">
        <v>378</v>
      </c>
    </row>
    <row r="1259" spans="1:5">
      <c r="A1259" s="369">
        <v>1939583</v>
      </c>
      <c r="B1259" t="s">
        <v>2905</v>
      </c>
      <c r="C1259" t="s">
        <v>2906</v>
      </c>
      <c r="D1259" t="s">
        <v>393</v>
      </c>
      <c r="E1259" t="s">
        <v>378</v>
      </c>
    </row>
    <row r="1260" spans="1:5">
      <c r="A1260" s="369">
        <v>1939615</v>
      </c>
      <c r="B1260" t="s">
        <v>2907</v>
      </c>
      <c r="C1260" t="s">
        <v>2908</v>
      </c>
      <c r="D1260" t="s">
        <v>393</v>
      </c>
      <c r="E1260" t="s">
        <v>378</v>
      </c>
    </row>
    <row r="1261" spans="1:5">
      <c r="A1261" s="369">
        <v>1940110</v>
      </c>
      <c r="B1261" t="s">
        <v>2909</v>
      </c>
      <c r="C1261" t="s">
        <v>2910</v>
      </c>
      <c r="D1261" t="s">
        <v>393</v>
      </c>
      <c r="E1261" t="s">
        <v>378</v>
      </c>
    </row>
    <row r="1262" spans="1:5">
      <c r="A1262" s="369">
        <v>1940991</v>
      </c>
      <c r="B1262" t="s">
        <v>2911</v>
      </c>
      <c r="C1262" t="s">
        <v>2912</v>
      </c>
      <c r="D1262" t="s">
        <v>393</v>
      </c>
      <c r="E1262" t="s">
        <v>378</v>
      </c>
    </row>
    <row r="1263" spans="1:5">
      <c r="A1263" s="369">
        <v>19413</v>
      </c>
      <c r="B1263" t="s">
        <v>2913</v>
      </c>
      <c r="C1263" t="s">
        <v>2914</v>
      </c>
      <c r="D1263" t="s">
        <v>393</v>
      </c>
      <c r="E1263" t="s">
        <v>378</v>
      </c>
    </row>
    <row r="1264" spans="1:5">
      <c r="A1264" s="369">
        <v>1941387</v>
      </c>
      <c r="B1264" t="s">
        <v>2915</v>
      </c>
      <c r="C1264" t="s">
        <v>2916</v>
      </c>
      <c r="D1264" t="s">
        <v>393</v>
      </c>
      <c r="E1264" t="s">
        <v>378</v>
      </c>
    </row>
    <row r="1265" spans="1:5">
      <c r="A1265" s="369">
        <v>1941644</v>
      </c>
      <c r="B1265" t="s">
        <v>2917</v>
      </c>
      <c r="C1265" t="s">
        <v>2918</v>
      </c>
      <c r="D1265" t="s">
        <v>393</v>
      </c>
      <c r="E1265" t="s">
        <v>378</v>
      </c>
    </row>
    <row r="1266" spans="1:5">
      <c r="A1266" s="369">
        <v>1942786</v>
      </c>
      <c r="B1266" t="s">
        <v>2919</v>
      </c>
      <c r="C1266" t="s">
        <v>2920</v>
      </c>
      <c r="D1266" t="s">
        <v>393</v>
      </c>
      <c r="E1266" t="s">
        <v>378</v>
      </c>
    </row>
    <row r="1267" spans="1:5">
      <c r="A1267" s="369">
        <v>1942879</v>
      </c>
      <c r="B1267" t="s">
        <v>2921</v>
      </c>
      <c r="C1267" t="s">
        <v>2922</v>
      </c>
      <c r="D1267" t="s">
        <v>393</v>
      </c>
      <c r="E1267" t="s">
        <v>378</v>
      </c>
    </row>
    <row r="1268" spans="1:5">
      <c r="A1268" s="369">
        <v>19445</v>
      </c>
      <c r="B1268" t="s">
        <v>2923</v>
      </c>
      <c r="C1268" t="s">
        <v>2924</v>
      </c>
      <c r="D1268" t="s">
        <v>393</v>
      </c>
      <c r="E1268" t="s">
        <v>378</v>
      </c>
    </row>
    <row r="1269" spans="1:5">
      <c r="A1269" s="369">
        <v>1944551</v>
      </c>
      <c r="B1269" t="s">
        <v>2925</v>
      </c>
      <c r="C1269" t="s">
        <v>2926</v>
      </c>
      <c r="D1269" t="s">
        <v>393</v>
      </c>
      <c r="E1269" t="s">
        <v>378</v>
      </c>
    </row>
    <row r="1270" spans="1:5">
      <c r="A1270" s="369">
        <v>1944639</v>
      </c>
      <c r="B1270" t="s">
        <v>2927</v>
      </c>
      <c r="C1270" t="s">
        <v>2928</v>
      </c>
      <c r="D1270" t="s">
        <v>393</v>
      </c>
      <c r="E1270" t="s">
        <v>378</v>
      </c>
    </row>
    <row r="1271" spans="1:5">
      <c r="A1271" s="369">
        <v>19447</v>
      </c>
      <c r="B1271" t="s">
        <v>2929</v>
      </c>
      <c r="C1271" t="s">
        <v>2930</v>
      </c>
      <c r="D1271" t="s">
        <v>393</v>
      </c>
      <c r="E1271" t="s">
        <v>378</v>
      </c>
    </row>
    <row r="1272" spans="1:5">
      <c r="A1272" s="369">
        <v>1945263</v>
      </c>
      <c r="B1272" t="s">
        <v>2931</v>
      </c>
      <c r="C1272" t="s">
        <v>2932</v>
      </c>
      <c r="D1272" t="s">
        <v>393</v>
      </c>
      <c r="E1272" t="s">
        <v>378</v>
      </c>
    </row>
    <row r="1273" spans="1:5">
      <c r="A1273" s="369">
        <v>1945672</v>
      </c>
      <c r="B1273" t="s">
        <v>2933</v>
      </c>
      <c r="C1273" t="s">
        <v>2934</v>
      </c>
      <c r="D1273" t="s">
        <v>393</v>
      </c>
      <c r="E1273" t="s">
        <v>378</v>
      </c>
    </row>
    <row r="1274" spans="1:5">
      <c r="A1274" s="369">
        <v>19465</v>
      </c>
      <c r="B1274" t="s">
        <v>2935</v>
      </c>
      <c r="C1274" t="s">
        <v>2936</v>
      </c>
      <c r="D1274" t="s">
        <v>393</v>
      </c>
      <c r="E1274" t="s">
        <v>378</v>
      </c>
    </row>
    <row r="1275" spans="1:5">
      <c r="A1275" s="369">
        <v>1947213</v>
      </c>
      <c r="B1275" t="s">
        <v>2937</v>
      </c>
      <c r="C1275" t="s">
        <v>2938</v>
      </c>
      <c r="D1275" t="s">
        <v>393</v>
      </c>
      <c r="E1275" t="s">
        <v>378</v>
      </c>
    </row>
    <row r="1276" spans="1:5">
      <c r="A1276" s="369">
        <v>19486</v>
      </c>
      <c r="B1276" t="s">
        <v>2939</v>
      </c>
      <c r="C1276" t="s">
        <v>2940</v>
      </c>
      <c r="D1276" t="s">
        <v>393</v>
      </c>
      <c r="E1276" t="s">
        <v>378</v>
      </c>
    </row>
    <row r="1277" spans="1:5">
      <c r="A1277" s="369">
        <v>1949832</v>
      </c>
      <c r="B1277" t="s">
        <v>2941</v>
      </c>
      <c r="C1277" t="s">
        <v>2942</v>
      </c>
      <c r="D1277" t="s">
        <v>393</v>
      </c>
      <c r="E1277" t="s">
        <v>378</v>
      </c>
    </row>
    <row r="1278" spans="1:5">
      <c r="A1278" s="369">
        <v>1950509</v>
      </c>
      <c r="B1278" t="s">
        <v>2943</v>
      </c>
      <c r="C1278" t="s">
        <v>2944</v>
      </c>
      <c r="D1278" t="s">
        <v>393</v>
      </c>
      <c r="E1278" t="s">
        <v>378</v>
      </c>
    </row>
    <row r="1279" spans="1:5">
      <c r="A1279" s="369">
        <v>1950553</v>
      </c>
      <c r="B1279" t="s">
        <v>2945</v>
      </c>
      <c r="C1279" t="s">
        <v>2946</v>
      </c>
      <c r="D1279" t="s">
        <v>393</v>
      </c>
      <c r="E1279" t="s">
        <v>378</v>
      </c>
    </row>
    <row r="1280" spans="1:5">
      <c r="A1280" s="369">
        <v>1950608</v>
      </c>
      <c r="B1280" t="s">
        <v>2947</v>
      </c>
      <c r="C1280" t="s">
        <v>2948</v>
      </c>
      <c r="D1280" t="s">
        <v>393</v>
      </c>
      <c r="E1280" t="s">
        <v>378</v>
      </c>
    </row>
    <row r="1281" spans="1:5">
      <c r="A1281" s="369">
        <v>1951192</v>
      </c>
      <c r="B1281" t="s">
        <v>2949</v>
      </c>
      <c r="C1281" t="s">
        <v>2950</v>
      </c>
      <c r="D1281" t="s">
        <v>393</v>
      </c>
      <c r="E1281" t="s">
        <v>378</v>
      </c>
    </row>
    <row r="1282" spans="1:5">
      <c r="A1282" s="369">
        <v>1951332</v>
      </c>
      <c r="B1282" t="s">
        <v>2951</v>
      </c>
      <c r="C1282" t="s">
        <v>2952</v>
      </c>
      <c r="D1282" t="s">
        <v>393</v>
      </c>
      <c r="E1282" t="s">
        <v>378</v>
      </c>
    </row>
    <row r="1283" spans="1:5">
      <c r="A1283" s="369">
        <v>1951937</v>
      </c>
      <c r="B1283" t="s">
        <v>2953</v>
      </c>
      <c r="C1283" t="s">
        <v>2954</v>
      </c>
      <c r="D1283" t="s">
        <v>393</v>
      </c>
      <c r="E1283" t="s">
        <v>378</v>
      </c>
    </row>
    <row r="1284" spans="1:5">
      <c r="A1284" s="369">
        <v>1951968</v>
      </c>
      <c r="B1284" t="s">
        <v>2955</v>
      </c>
      <c r="C1284" t="s">
        <v>2956</v>
      </c>
      <c r="D1284" t="s">
        <v>393</v>
      </c>
      <c r="E1284" t="s">
        <v>378</v>
      </c>
    </row>
    <row r="1285" spans="1:5">
      <c r="A1285" s="369">
        <v>1952082</v>
      </c>
      <c r="B1285" t="s">
        <v>2957</v>
      </c>
      <c r="C1285" t="s">
        <v>2958</v>
      </c>
      <c r="D1285" t="s">
        <v>393</v>
      </c>
      <c r="E1285" t="s">
        <v>378</v>
      </c>
    </row>
    <row r="1286" spans="1:5">
      <c r="A1286" s="369">
        <v>1952266</v>
      </c>
      <c r="B1286" t="s">
        <v>2959</v>
      </c>
      <c r="C1286" t="s">
        <v>2960</v>
      </c>
      <c r="D1286" t="s">
        <v>393</v>
      </c>
      <c r="E1286" t="s">
        <v>378</v>
      </c>
    </row>
    <row r="1287" spans="1:5">
      <c r="A1287" s="369">
        <v>1952662</v>
      </c>
      <c r="B1287" t="s">
        <v>2961</v>
      </c>
      <c r="C1287" t="s">
        <v>2962</v>
      </c>
      <c r="D1287" t="s">
        <v>393</v>
      </c>
      <c r="E1287" t="s">
        <v>378</v>
      </c>
    </row>
    <row r="1288" spans="1:5">
      <c r="A1288" s="369">
        <v>1952695</v>
      </c>
      <c r="B1288" t="s">
        <v>2963</v>
      </c>
      <c r="C1288" t="s">
        <v>2964</v>
      </c>
      <c r="D1288" t="s">
        <v>393</v>
      </c>
      <c r="E1288" t="s">
        <v>378</v>
      </c>
    </row>
    <row r="1289" spans="1:5">
      <c r="A1289" s="369">
        <v>1952809</v>
      </c>
      <c r="B1289" t="s">
        <v>2965</v>
      </c>
      <c r="C1289" t="s">
        <v>2966</v>
      </c>
      <c r="D1289" t="s">
        <v>393</v>
      </c>
      <c r="E1289" t="s">
        <v>378</v>
      </c>
    </row>
    <row r="1290" spans="1:5">
      <c r="A1290" s="369">
        <v>1952899</v>
      </c>
      <c r="B1290" t="s">
        <v>2967</v>
      </c>
      <c r="C1290" t="s">
        <v>2968</v>
      </c>
      <c r="D1290" t="s">
        <v>393</v>
      </c>
      <c r="E1290" t="s">
        <v>378</v>
      </c>
    </row>
    <row r="1291" spans="1:5">
      <c r="A1291" s="369">
        <v>1953396</v>
      </c>
      <c r="B1291" t="s">
        <v>2969</v>
      </c>
      <c r="C1291" t="s">
        <v>2970</v>
      </c>
      <c r="D1291" t="s">
        <v>393</v>
      </c>
      <c r="E1291" t="s">
        <v>378</v>
      </c>
    </row>
    <row r="1292" spans="1:5">
      <c r="A1292" s="369">
        <v>1953538</v>
      </c>
      <c r="B1292" t="s">
        <v>2971</v>
      </c>
      <c r="C1292" t="s">
        <v>2972</v>
      </c>
      <c r="D1292" t="s">
        <v>393</v>
      </c>
      <c r="E1292" t="s">
        <v>378</v>
      </c>
    </row>
    <row r="1293" spans="1:5">
      <c r="A1293" s="369">
        <v>1953820</v>
      </c>
      <c r="B1293" t="s">
        <v>2973</v>
      </c>
      <c r="C1293" t="s">
        <v>2974</v>
      </c>
      <c r="D1293" t="s">
        <v>393</v>
      </c>
      <c r="E1293" t="s">
        <v>378</v>
      </c>
    </row>
    <row r="1294" spans="1:5">
      <c r="A1294" s="369">
        <v>1954065</v>
      </c>
      <c r="B1294" t="s">
        <v>2975</v>
      </c>
      <c r="C1294" t="s">
        <v>2976</v>
      </c>
      <c r="D1294" t="s">
        <v>393</v>
      </c>
      <c r="E1294" t="s">
        <v>378</v>
      </c>
    </row>
    <row r="1295" spans="1:5">
      <c r="A1295" s="369">
        <v>1954082</v>
      </c>
      <c r="B1295" t="s">
        <v>2977</v>
      </c>
      <c r="C1295" t="s">
        <v>2978</v>
      </c>
      <c r="D1295" t="s">
        <v>393</v>
      </c>
      <c r="E1295" t="s">
        <v>378</v>
      </c>
    </row>
    <row r="1296" spans="1:5">
      <c r="A1296" s="369">
        <v>1954316</v>
      </c>
      <c r="B1296" t="s">
        <v>2979</v>
      </c>
      <c r="C1296" t="s">
        <v>2980</v>
      </c>
      <c r="D1296" t="s">
        <v>393</v>
      </c>
      <c r="E1296" t="s">
        <v>378</v>
      </c>
    </row>
    <row r="1297" spans="1:5">
      <c r="A1297" s="369">
        <v>1954316</v>
      </c>
      <c r="B1297" t="s">
        <v>2981</v>
      </c>
      <c r="C1297" t="s">
        <v>2982</v>
      </c>
      <c r="D1297" t="s">
        <v>393</v>
      </c>
      <c r="E1297" t="s">
        <v>378</v>
      </c>
    </row>
    <row r="1298" spans="1:5">
      <c r="A1298" s="369">
        <v>1954883</v>
      </c>
      <c r="B1298" t="s">
        <v>2983</v>
      </c>
      <c r="C1298" t="s">
        <v>2984</v>
      </c>
      <c r="D1298" t="s">
        <v>393</v>
      </c>
      <c r="E1298" t="s">
        <v>378</v>
      </c>
    </row>
    <row r="1299" spans="1:5">
      <c r="A1299" s="369">
        <v>1955183</v>
      </c>
      <c r="B1299" t="s">
        <v>2985</v>
      </c>
      <c r="C1299" t="s">
        <v>2986</v>
      </c>
      <c r="D1299" t="s">
        <v>393</v>
      </c>
      <c r="E1299" t="s">
        <v>378</v>
      </c>
    </row>
    <row r="1300" spans="1:5">
      <c r="A1300" s="369">
        <v>1955255</v>
      </c>
      <c r="B1300" t="s">
        <v>2987</v>
      </c>
      <c r="C1300" t="s">
        <v>2988</v>
      </c>
      <c r="D1300" t="s">
        <v>393</v>
      </c>
      <c r="E1300" t="s">
        <v>378</v>
      </c>
    </row>
    <row r="1301" spans="1:5">
      <c r="A1301" s="369">
        <v>1955533</v>
      </c>
      <c r="B1301" t="s">
        <v>2989</v>
      </c>
      <c r="C1301" t="s">
        <v>2990</v>
      </c>
      <c r="D1301" t="s">
        <v>393</v>
      </c>
      <c r="E1301" t="s">
        <v>378</v>
      </c>
    </row>
    <row r="1302" spans="1:5">
      <c r="A1302" s="369">
        <v>1955620</v>
      </c>
      <c r="B1302" t="s">
        <v>2991</v>
      </c>
      <c r="C1302" t="s">
        <v>2992</v>
      </c>
      <c r="D1302" t="s">
        <v>393</v>
      </c>
      <c r="E1302" t="s">
        <v>378</v>
      </c>
    </row>
    <row r="1303" spans="1:5">
      <c r="A1303" s="369">
        <v>1955664</v>
      </c>
      <c r="B1303" t="s">
        <v>2993</v>
      </c>
      <c r="C1303" t="s">
        <v>2994</v>
      </c>
      <c r="D1303" t="s">
        <v>393</v>
      </c>
      <c r="E1303" t="s">
        <v>378</v>
      </c>
    </row>
    <row r="1304" spans="1:5">
      <c r="A1304" s="369">
        <v>1955768</v>
      </c>
      <c r="B1304" t="s">
        <v>2995</v>
      </c>
      <c r="C1304" t="s">
        <v>2996</v>
      </c>
      <c r="D1304" t="s">
        <v>393</v>
      </c>
      <c r="E1304" t="s">
        <v>378</v>
      </c>
    </row>
    <row r="1305" spans="1:5">
      <c r="A1305" s="369">
        <v>1956344</v>
      </c>
      <c r="B1305" t="s">
        <v>2997</v>
      </c>
      <c r="C1305" t="s">
        <v>2998</v>
      </c>
      <c r="D1305" t="s">
        <v>393</v>
      </c>
      <c r="E1305" t="s">
        <v>378</v>
      </c>
    </row>
    <row r="1306" spans="1:5">
      <c r="A1306" s="369">
        <v>1958232</v>
      </c>
      <c r="B1306" t="s">
        <v>2999</v>
      </c>
      <c r="C1306" t="s">
        <v>3000</v>
      </c>
      <c r="D1306" t="s">
        <v>393</v>
      </c>
      <c r="E1306" t="s">
        <v>378</v>
      </c>
    </row>
    <row r="1307" spans="1:5">
      <c r="A1307" s="369">
        <v>1959992</v>
      </c>
      <c r="B1307" t="s">
        <v>3001</v>
      </c>
      <c r="C1307" t="s">
        <v>3002</v>
      </c>
      <c r="D1307" t="s">
        <v>393</v>
      </c>
      <c r="E1307" t="s">
        <v>378</v>
      </c>
    </row>
    <row r="1308" spans="1:5">
      <c r="A1308" s="369">
        <v>1960819</v>
      </c>
      <c r="B1308" t="s">
        <v>3003</v>
      </c>
      <c r="C1308" t="s">
        <v>3004</v>
      </c>
      <c r="D1308" t="s">
        <v>393</v>
      </c>
      <c r="E1308" t="s">
        <v>378</v>
      </c>
    </row>
    <row r="1309" spans="1:5">
      <c r="A1309" s="369">
        <v>1961063</v>
      </c>
      <c r="B1309" t="s">
        <v>3005</v>
      </c>
      <c r="C1309" t="s">
        <v>3006</v>
      </c>
      <c r="D1309" t="s">
        <v>393</v>
      </c>
      <c r="E1309" t="s">
        <v>378</v>
      </c>
    </row>
    <row r="1310" spans="1:5">
      <c r="A1310" s="369">
        <v>1962649</v>
      </c>
      <c r="B1310" t="s">
        <v>3007</v>
      </c>
      <c r="C1310" t="s">
        <v>3008</v>
      </c>
      <c r="D1310" t="s">
        <v>393</v>
      </c>
      <c r="E1310" t="s">
        <v>378</v>
      </c>
    </row>
    <row r="1311" spans="1:5">
      <c r="A1311" s="369">
        <v>1962799</v>
      </c>
      <c r="B1311" t="s">
        <v>3009</v>
      </c>
      <c r="C1311" t="s">
        <v>3010</v>
      </c>
      <c r="D1311" t="s">
        <v>393</v>
      </c>
      <c r="E1311" t="s">
        <v>378</v>
      </c>
    </row>
    <row r="1312" spans="1:5">
      <c r="A1312" s="369">
        <v>1964039</v>
      </c>
      <c r="B1312" t="s">
        <v>3011</v>
      </c>
      <c r="C1312" t="s">
        <v>3012</v>
      </c>
      <c r="D1312" t="s">
        <v>393</v>
      </c>
      <c r="E1312" t="s">
        <v>378</v>
      </c>
    </row>
    <row r="1313" spans="1:5">
      <c r="A1313" s="369">
        <v>1966294</v>
      </c>
      <c r="B1313" t="s">
        <v>3013</v>
      </c>
      <c r="C1313" t="s">
        <v>3014</v>
      </c>
      <c r="D1313" t="s">
        <v>393</v>
      </c>
      <c r="E1313" t="s">
        <v>378</v>
      </c>
    </row>
    <row r="1314" spans="1:5">
      <c r="A1314" s="369">
        <v>1966972</v>
      </c>
      <c r="B1314" t="s">
        <v>3015</v>
      </c>
      <c r="C1314" t="s">
        <v>3016</v>
      </c>
      <c r="D1314" t="s">
        <v>393</v>
      </c>
      <c r="E1314" t="s">
        <v>378</v>
      </c>
    </row>
    <row r="1315" spans="1:5">
      <c r="A1315" s="369">
        <v>1967889</v>
      </c>
      <c r="B1315" t="s">
        <v>3017</v>
      </c>
      <c r="C1315" t="s">
        <v>3018</v>
      </c>
      <c r="D1315" t="s">
        <v>393</v>
      </c>
      <c r="E1315" t="s">
        <v>378</v>
      </c>
    </row>
    <row r="1316" spans="1:5">
      <c r="A1316" s="369">
        <v>1969</v>
      </c>
      <c r="B1316" t="s">
        <v>3019</v>
      </c>
      <c r="C1316" t="s">
        <v>3020</v>
      </c>
      <c r="D1316" t="s">
        <v>393</v>
      </c>
      <c r="E1316" t="s">
        <v>378</v>
      </c>
    </row>
    <row r="1317" spans="1:5">
      <c r="A1317" s="369">
        <v>19699</v>
      </c>
      <c r="B1317" t="s">
        <v>3021</v>
      </c>
      <c r="C1317" t="s">
        <v>3022</v>
      </c>
      <c r="D1317" t="s">
        <v>393</v>
      </c>
      <c r="E1317" t="s">
        <v>378</v>
      </c>
    </row>
    <row r="1318" spans="1:5">
      <c r="A1318" s="369">
        <v>1970285</v>
      </c>
      <c r="B1318" t="s">
        <v>3023</v>
      </c>
      <c r="C1318" t="s">
        <v>3024</v>
      </c>
      <c r="D1318" t="s">
        <v>393</v>
      </c>
      <c r="E1318" t="s">
        <v>378</v>
      </c>
    </row>
    <row r="1319" spans="1:5">
      <c r="A1319" s="369">
        <v>1970498</v>
      </c>
      <c r="B1319" t="s">
        <v>3025</v>
      </c>
      <c r="C1319" t="s">
        <v>3026</v>
      </c>
      <c r="D1319" t="s">
        <v>393</v>
      </c>
      <c r="E1319" t="s">
        <v>378</v>
      </c>
    </row>
    <row r="1320" spans="1:5">
      <c r="A1320" s="369">
        <v>1970627</v>
      </c>
      <c r="B1320" t="s">
        <v>3027</v>
      </c>
      <c r="C1320" t="s">
        <v>3028</v>
      </c>
      <c r="D1320" t="s">
        <v>393</v>
      </c>
      <c r="E1320" t="s">
        <v>378</v>
      </c>
    </row>
    <row r="1321" spans="1:5">
      <c r="A1321" s="369">
        <v>19710</v>
      </c>
      <c r="B1321" t="s">
        <v>3029</v>
      </c>
      <c r="C1321" t="s">
        <v>3030</v>
      </c>
      <c r="D1321" t="s">
        <v>393</v>
      </c>
      <c r="E1321" t="s">
        <v>378</v>
      </c>
    </row>
    <row r="1322" spans="1:5">
      <c r="A1322" s="369">
        <v>1971987</v>
      </c>
      <c r="B1322" t="s">
        <v>3031</v>
      </c>
      <c r="C1322" t="s">
        <v>3032</v>
      </c>
      <c r="D1322" t="s">
        <v>393</v>
      </c>
      <c r="E1322" t="s">
        <v>378</v>
      </c>
    </row>
    <row r="1323" spans="1:5">
      <c r="A1323" s="369">
        <v>1972452</v>
      </c>
      <c r="B1323" t="s">
        <v>3033</v>
      </c>
      <c r="C1323" t="s">
        <v>3034</v>
      </c>
      <c r="D1323" t="s">
        <v>393</v>
      </c>
      <c r="E1323" t="s">
        <v>378</v>
      </c>
    </row>
    <row r="1324" spans="1:5">
      <c r="A1324" s="369">
        <v>1973218</v>
      </c>
      <c r="B1324" t="s">
        <v>3035</v>
      </c>
      <c r="C1324" t="s">
        <v>3036</v>
      </c>
      <c r="D1324" t="s">
        <v>393</v>
      </c>
      <c r="E1324" t="s">
        <v>378</v>
      </c>
    </row>
    <row r="1325" spans="1:5">
      <c r="A1325" s="369">
        <v>1973816</v>
      </c>
      <c r="B1325" t="s">
        <v>3037</v>
      </c>
      <c r="C1325" t="s">
        <v>3038</v>
      </c>
      <c r="D1325" t="s">
        <v>393</v>
      </c>
      <c r="E1325" t="s">
        <v>378</v>
      </c>
    </row>
    <row r="1326" spans="1:5">
      <c r="A1326" s="369">
        <v>1975452</v>
      </c>
      <c r="B1326" t="s">
        <v>3039</v>
      </c>
      <c r="C1326" t="s">
        <v>3040</v>
      </c>
      <c r="D1326" t="s">
        <v>393</v>
      </c>
      <c r="E1326" t="s">
        <v>378</v>
      </c>
    </row>
    <row r="1327" spans="1:5">
      <c r="A1327" s="369">
        <v>1975551</v>
      </c>
      <c r="B1327" t="s">
        <v>3041</v>
      </c>
      <c r="C1327" t="s">
        <v>3042</v>
      </c>
      <c r="D1327" t="s">
        <v>393</v>
      </c>
      <c r="E1327" t="s">
        <v>378</v>
      </c>
    </row>
    <row r="1328" spans="1:5">
      <c r="A1328" s="369">
        <v>1976262</v>
      </c>
      <c r="B1328" t="s">
        <v>3043</v>
      </c>
      <c r="C1328" t="s">
        <v>3044</v>
      </c>
      <c r="D1328" t="s">
        <v>393</v>
      </c>
      <c r="E1328" t="s">
        <v>378</v>
      </c>
    </row>
    <row r="1329" spans="1:5">
      <c r="A1329" s="369">
        <v>1976818</v>
      </c>
      <c r="B1329" t="s">
        <v>3045</v>
      </c>
      <c r="C1329" t="s">
        <v>3046</v>
      </c>
      <c r="D1329" t="s">
        <v>393</v>
      </c>
      <c r="E1329" t="s">
        <v>378</v>
      </c>
    </row>
    <row r="1330" spans="1:5">
      <c r="A1330" s="369">
        <v>1977023</v>
      </c>
      <c r="B1330" t="s">
        <v>3047</v>
      </c>
      <c r="C1330" t="s">
        <v>3048</v>
      </c>
      <c r="D1330" t="s">
        <v>393</v>
      </c>
      <c r="E1330" t="s">
        <v>378</v>
      </c>
    </row>
    <row r="1331" spans="1:5">
      <c r="A1331" s="369">
        <v>1977576</v>
      </c>
      <c r="B1331" t="s">
        <v>3049</v>
      </c>
      <c r="C1331" t="s">
        <v>3050</v>
      </c>
      <c r="D1331" t="s">
        <v>393</v>
      </c>
      <c r="E1331" t="s">
        <v>378</v>
      </c>
    </row>
    <row r="1332" spans="1:5">
      <c r="A1332" s="369">
        <v>1977579</v>
      </c>
      <c r="B1332" t="s">
        <v>3051</v>
      </c>
      <c r="C1332" t="s">
        <v>3052</v>
      </c>
      <c r="D1332" t="s">
        <v>393</v>
      </c>
      <c r="E1332" t="s">
        <v>378</v>
      </c>
    </row>
    <row r="1333" spans="1:5">
      <c r="A1333" s="369">
        <v>1978174</v>
      </c>
      <c r="B1333" t="s">
        <v>3053</v>
      </c>
      <c r="C1333" t="s">
        <v>3054</v>
      </c>
      <c r="D1333" t="s">
        <v>393</v>
      </c>
      <c r="E1333" t="s">
        <v>378</v>
      </c>
    </row>
    <row r="1334" spans="1:5">
      <c r="A1334" s="369">
        <v>1978398</v>
      </c>
      <c r="B1334" t="s">
        <v>3055</v>
      </c>
      <c r="C1334" t="s">
        <v>3056</v>
      </c>
      <c r="D1334" t="s">
        <v>393</v>
      </c>
      <c r="E1334" t="s">
        <v>378</v>
      </c>
    </row>
    <row r="1335" spans="1:5">
      <c r="A1335" s="369">
        <v>1978479</v>
      </c>
      <c r="B1335" t="s">
        <v>3057</v>
      </c>
      <c r="C1335" t="s">
        <v>3058</v>
      </c>
      <c r="D1335" t="s">
        <v>393</v>
      </c>
      <c r="E1335" t="s">
        <v>378</v>
      </c>
    </row>
    <row r="1336" spans="1:5">
      <c r="A1336" s="369">
        <v>19787</v>
      </c>
      <c r="B1336" t="s">
        <v>3059</v>
      </c>
      <c r="C1336" t="s">
        <v>3060</v>
      </c>
      <c r="D1336" t="s">
        <v>393</v>
      </c>
      <c r="E1336" t="s">
        <v>378</v>
      </c>
    </row>
    <row r="1337" spans="1:5">
      <c r="A1337" s="369">
        <v>1979170</v>
      </c>
      <c r="B1337" t="s">
        <v>3061</v>
      </c>
      <c r="C1337" t="s">
        <v>3062</v>
      </c>
      <c r="D1337" t="s">
        <v>393</v>
      </c>
      <c r="E1337" t="s">
        <v>378</v>
      </c>
    </row>
    <row r="1338" spans="1:5">
      <c r="A1338" s="369">
        <v>1981422</v>
      </c>
      <c r="B1338" t="s">
        <v>3063</v>
      </c>
      <c r="C1338" t="s">
        <v>3064</v>
      </c>
      <c r="D1338" t="s">
        <v>393</v>
      </c>
      <c r="E1338" t="s">
        <v>378</v>
      </c>
    </row>
    <row r="1339" spans="1:5">
      <c r="A1339" s="369">
        <v>1981788</v>
      </c>
      <c r="B1339" t="s">
        <v>3065</v>
      </c>
      <c r="C1339" t="s">
        <v>3066</v>
      </c>
      <c r="D1339" t="s">
        <v>393</v>
      </c>
      <c r="E1339" t="s">
        <v>378</v>
      </c>
    </row>
    <row r="1340" spans="1:5">
      <c r="A1340" s="369">
        <v>1982121</v>
      </c>
      <c r="B1340" t="s">
        <v>3067</v>
      </c>
      <c r="C1340" t="s">
        <v>3068</v>
      </c>
      <c r="D1340" t="s">
        <v>393</v>
      </c>
      <c r="E1340" t="s">
        <v>378</v>
      </c>
    </row>
    <row r="1341" spans="1:5">
      <c r="A1341" s="369">
        <v>1982134</v>
      </c>
      <c r="B1341" t="s">
        <v>3069</v>
      </c>
      <c r="C1341" t="s">
        <v>3070</v>
      </c>
      <c r="D1341" t="s">
        <v>393</v>
      </c>
      <c r="E1341" t="s">
        <v>378</v>
      </c>
    </row>
    <row r="1342" spans="1:5">
      <c r="A1342" s="369">
        <v>1982231</v>
      </c>
      <c r="B1342" t="s">
        <v>3071</v>
      </c>
      <c r="C1342" t="s">
        <v>3072</v>
      </c>
      <c r="D1342" t="s">
        <v>393</v>
      </c>
      <c r="E1342" t="s">
        <v>378</v>
      </c>
    </row>
    <row r="1343" spans="1:5">
      <c r="A1343" s="369">
        <v>1983688</v>
      </c>
      <c r="B1343" t="s">
        <v>3073</v>
      </c>
      <c r="C1343" t="s">
        <v>3074</v>
      </c>
      <c r="D1343" t="s">
        <v>393</v>
      </c>
      <c r="E1343" t="s">
        <v>378</v>
      </c>
    </row>
    <row r="1344" spans="1:5">
      <c r="A1344" s="369">
        <v>1983722</v>
      </c>
      <c r="B1344" t="s">
        <v>3075</v>
      </c>
      <c r="C1344" t="s">
        <v>3076</v>
      </c>
      <c r="D1344" t="s">
        <v>393</v>
      </c>
      <c r="E1344" t="s">
        <v>378</v>
      </c>
    </row>
    <row r="1345" spans="1:5">
      <c r="A1345" s="369">
        <v>1984254</v>
      </c>
      <c r="B1345" t="s">
        <v>3077</v>
      </c>
      <c r="C1345" t="s">
        <v>3078</v>
      </c>
      <c r="D1345" t="s">
        <v>393</v>
      </c>
      <c r="E1345" t="s">
        <v>378</v>
      </c>
    </row>
    <row r="1346" spans="1:5">
      <c r="A1346" s="369">
        <v>1984843</v>
      </c>
      <c r="B1346" t="s">
        <v>3079</v>
      </c>
      <c r="C1346" t="s">
        <v>3080</v>
      </c>
      <c r="D1346" t="s">
        <v>393</v>
      </c>
      <c r="E1346" t="s">
        <v>378</v>
      </c>
    </row>
    <row r="1347" spans="1:5">
      <c r="A1347" s="369">
        <v>1985109</v>
      </c>
      <c r="B1347" t="s">
        <v>3081</v>
      </c>
      <c r="C1347" t="s">
        <v>3082</v>
      </c>
      <c r="D1347" t="s">
        <v>393</v>
      </c>
      <c r="E1347" t="s">
        <v>378</v>
      </c>
    </row>
    <row r="1348" spans="1:5">
      <c r="A1348" s="369">
        <v>1985319</v>
      </c>
      <c r="B1348" t="s">
        <v>3083</v>
      </c>
      <c r="C1348" t="s">
        <v>3084</v>
      </c>
      <c r="D1348" t="s">
        <v>393</v>
      </c>
      <c r="E1348" t="s">
        <v>378</v>
      </c>
    </row>
    <row r="1349" spans="1:5">
      <c r="A1349" s="369">
        <v>1985570</v>
      </c>
      <c r="B1349" t="s">
        <v>3085</v>
      </c>
      <c r="C1349" t="s">
        <v>3086</v>
      </c>
      <c r="D1349" t="s">
        <v>393</v>
      </c>
      <c r="E1349" t="s">
        <v>378</v>
      </c>
    </row>
    <row r="1350" spans="1:5">
      <c r="A1350" s="369">
        <v>1985719</v>
      </c>
      <c r="B1350" t="s">
        <v>3087</v>
      </c>
      <c r="C1350" t="s">
        <v>3088</v>
      </c>
      <c r="D1350" t="s">
        <v>393</v>
      </c>
      <c r="E1350" t="s">
        <v>378</v>
      </c>
    </row>
    <row r="1351" spans="1:5">
      <c r="A1351" s="369">
        <v>1986190</v>
      </c>
      <c r="B1351" t="s">
        <v>3089</v>
      </c>
      <c r="C1351" t="s">
        <v>3090</v>
      </c>
      <c r="D1351" t="s">
        <v>393</v>
      </c>
      <c r="E1351" t="s">
        <v>378</v>
      </c>
    </row>
    <row r="1352" spans="1:5">
      <c r="A1352" s="369">
        <v>1987813</v>
      </c>
      <c r="B1352" t="s">
        <v>3091</v>
      </c>
      <c r="C1352" t="s">
        <v>3092</v>
      </c>
      <c r="D1352" t="s">
        <v>393</v>
      </c>
      <c r="E1352" t="s">
        <v>378</v>
      </c>
    </row>
    <row r="1353" spans="1:5">
      <c r="A1353" s="369">
        <v>1988574</v>
      </c>
      <c r="B1353" t="s">
        <v>3093</v>
      </c>
      <c r="C1353" t="s">
        <v>3094</v>
      </c>
      <c r="D1353" t="s">
        <v>393</v>
      </c>
      <c r="E1353" t="s">
        <v>378</v>
      </c>
    </row>
    <row r="1354" spans="1:5">
      <c r="A1354" s="369">
        <v>1989628</v>
      </c>
      <c r="B1354" t="s">
        <v>3095</v>
      </c>
      <c r="C1354" t="s">
        <v>3096</v>
      </c>
      <c r="D1354" t="s">
        <v>393</v>
      </c>
      <c r="E1354" t="s">
        <v>378</v>
      </c>
    </row>
    <row r="1355" spans="1:5">
      <c r="A1355" s="369">
        <v>1989727</v>
      </c>
      <c r="B1355" t="s">
        <v>3097</v>
      </c>
      <c r="C1355" t="s">
        <v>3098</v>
      </c>
      <c r="D1355" t="s">
        <v>393</v>
      </c>
      <c r="E1355" t="s">
        <v>378</v>
      </c>
    </row>
    <row r="1356" spans="1:5">
      <c r="A1356" s="369">
        <v>1991598</v>
      </c>
      <c r="B1356" t="s">
        <v>3099</v>
      </c>
      <c r="C1356" t="s">
        <v>3100</v>
      </c>
      <c r="D1356" t="s">
        <v>393</v>
      </c>
      <c r="E1356" t="s">
        <v>378</v>
      </c>
    </row>
    <row r="1357" spans="1:5">
      <c r="A1357" s="369">
        <v>19920</v>
      </c>
      <c r="B1357" t="s">
        <v>3101</v>
      </c>
      <c r="C1357" t="s">
        <v>3102</v>
      </c>
      <c r="D1357" t="s">
        <v>393</v>
      </c>
      <c r="E1357" t="s">
        <v>378</v>
      </c>
    </row>
    <row r="1358" spans="1:5">
      <c r="A1358" s="369">
        <v>1992179</v>
      </c>
      <c r="B1358" t="s">
        <v>3103</v>
      </c>
      <c r="C1358" t="s">
        <v>3104</v>
      </c>
      <c r="D1358" t="s">
        <v>393</v>
      </c>
      <c r="E1358" t="s">
        <v>378</v>
      </c>
    </row>
    <row r="1359" spans="1:5">
      <c r="A1359" s="369">
        <v>1992339</v>
      </c>
      <c r="B1359" t="s">
        <v>3105</v>
      </c>
      <c r="C1359" t="s">
        <v>3106</v>
      </c>
      <c r="D1359" t="s">
        <v>393</v>
      </c>
      <c r="E1359" t="s">
        <v>378</v>
      </c>
    </row>
    <row r="1360" spans="1:5">
      <c r="A1360" s="369">
        <v>1992341</v>
      </c>
      <c r="B1360" t="s">
        <v>3107</v>
      </c>
      <c r="C1360" t="s">
        <v>3108</v>
      </c>
      <c r="D1360" t="s">
        <v>393</v>
      </c>
      <c r="E1360" t="s">
        <v>378</v>
      </c>
    </row>
    <row r="1361" spans="1:5">
      <c r="A1361" s="369">
        <v>1992407</v>
      </c>
      <c r="B1361" t="s">
        <v>3109</v>
      </c>
      <c r="C1361" t="s">
        <v>3110</v>
      </c>
      <c r="D1361" t="s">
        <v>393</v>
      </c>
      <c r="E1361" t="s">
        <v>378</v>
      </c>
    </row>
    <row r="1362" spans="1:5">
      <c r="A1362" s="369">
        <v>1992629</v>
      </c>
      <c r="B1362" t="s">
        <v>3111</v>
      </c>
      <c r="C1362" t="s">
        <v>3112</v>
      </c>
      <c r="D1362" t="s">
        <v>393</v>
      </c>
      <c r="E1362" t="s">
        <v>378</v>
      </c>
    </row>
    <row r="1363" spans="1:5">
      <c r="A1363" s="369">
        <v>1993175</v>
      </c>
      <c r="B1363" t="s">
        <v>3113</v>
      </c>
      <c r="C1363" t="s">
        <v>3114</v>
      </c>
      <c r="D1363" t="s">
        <v>393</v>
      </c>
      <c r="E1363" t="s">
        <v>378</v>
      </c>
    </row>
    <row r="1364" spans="1:5">
      <c r="A1364" s="369">
        <v>1995175</v>
      </c>
      <c r="B1364" t="s">
        <v>3115</v>
      </c>
      <c r="C1364" t="s">
        <v>3116</v>
      </c>
      <c r="D1364" t="s">
        <v>393</v>
      </c>
      <c r="E1364" t="s">
        <v>378</v>
      </c>
    </row>
    <row r="1365" spans="1:5">
      <c r="A1365" s="369">
        <v>1995350</v>
      </c>
      <c r="B1365" t="s">
        <v>3117</v>
      </c>
      <c r="C1365" t="s">
        <v>3118</v>
      </c>
      <c r="D1365" t="s">
        <v>393</v>
      </c>
      <c r="E1365" t="s">
        <v>378</v>
      </c>
    </row>
    <row r="1366" spans="1:5">
      <c r="A1366" s="369">
        <v>1995448</v>
      </c>
      <c r="B1366" t="s">
        <v>3119</v>
      </c>
      <c r="C1366" t="s">
        <v>3120</v>
      </c>
      <c r="D1366" t="s">
        <v>393</v>
      </c>
      <c r="E1366" t="s">
        <v>378</v>
      </c>
    </row>
    <row r="1367" spans="1:5">
      <c r="A1367" s="369">
        <v>1995670</v>
      </c>
      <c r="B1367" t="s">
        <v>3121</v>
      </c>
      <c r="C1367" t="s">
        <v>3122</v>
      </c>
      <c r="D1367" t="s">
        <v>393</v>
      </c>
      <c r="E1367" t="s">
        <v>378</v>
      </c>
    </row>
    <row r="1368" spans="1:5">
      <c r="A1368" s="369">
        <v>1996229</v>
      </c>
      <c r="B1368" t="s">
        <v>3123</v>
      </c>
      <c r="C1368" t="s">
        <v>3124</v>
      </c>
      <c r="D1368" t="s">
        <v>393</v>
      </c>
      <c r="E1368" t="s">
        <v>378</v>
      </c>
    </row>
    <row r="1369" spans="1:5">
      <c r="A1369" s="369">
        <v>1997255</v>
      </c>
      <c r="B1369" t="s">
        <v>3125</v>
      </c>
      <c r="C1369" t="s">
        <v>3126</v>
      </c>
      <c r="D1369" t="s">
        <v>393</v>
      </c>
      <c r="E1369" t="s">
        <v>378</v>
      </c>
    </row>
    <row r="1370" spans="1:5">
      <c r="A1370" s="369">
        <v>1997630</v>
      </c>
      <c r="B1370" t="s">
        <v>3127</v>
      </c>
      <c r="C1370" t="s">
        <v>3128</v>
      </c>
      <c r="D1370" t="s">
        <v>393</v>
      </c>
      <c r="E1370" t="s">
        <v>378</v>
      </c>
    </row>
    <row r="1371" spans="1:5">
      <c r="A1371" s="369">
        <v>1997765</v>
      </c>
      <c r="B1371" t="s">
        <v>3129</v>
      </c>
      <c r="C1371" t="s">
        <v>3130</v>
      </c>
      <c r="D1371" t="s">
        <v>393</v>
      </c>
      <c r="E1371" t="s">
        <v>378</v>
      </c>
    </row>
    <row r="1372" spans="1:5">
      <c r="A1372" s="369">
        <v>1997793</v>
      </c>
      <c r="B1372" t="s">
        <v>3131</v>
      </c>
      <c r="C1372" t="s">
        <v>3132</v>
      </c>
      <c r="D1372" t="s">
        <v>393</v>
      </c>
      <c r="E1372" t="s">
        <v>378</v>
      </c>
    </row>
    <row r="1373" spans="1:5">
      <c r="A1373" s="369">
        <v>1998844</v>
      </c>
      <c r="B1373" t="s">
        <v>3133</v>
      </c>
      <c r="C1373" t="s">
        <v>3134</v>
      </c>
      <c r="D1373" t="s">
        <v>393</v>
      </c>
      <c r="E1373" t="s">
        <v>378</v>
      </c>
    </row>
    <row r="1374" spans="1:5">
      <c r="A1374" s="369">
        <v>1998878</v>
      </c>
      <c r="B1374" t="s">
        <v>3135</v>
      </c>
      <c r="C1374" t="s">
        <v>3136</v>
      </c>
      <c r="D1374" t="s">
        <v>393</v>
      </c>
      <c r="E1374" t="s">
        <v>378</v>
      </c>
    </row>
    <row r="1375" spans="1:5">
      <c r="A1375" s="369">
        <v>1999312</v>
      </c>
      <c r="B1375" t="s">
        <v>3137</v>
      </c>
      <c r="C1375" t="s">
        <v>3138</v>
      </c>
      <c r="D1375" t="s">
        <v>393</v>
      </c>
      <c r="E1375" t="s">
        <v>378</v>
      </c>
    </row>
    <row r="1376" spans="1:5">
      <c r="A1376" s="369">
        <v>19994</v>
      </c>
      <c r="B1376" t="s">
        <v>3139</v>
      </c>
      <c r="C1376" t="s">
        <v>3140</v>
      </c>
      <c r="D1376" t="s">
        <v>393</v>
      </c>
      <c r="E1376" t="s">
        <v>378</v>
      </c>
    </row>
    <row r="1377" spans="1:5">
      <c r="A1377" s="369">
        <v>2001519</v>
      </c>
      <c r="B1377" t="s">
        <v>3141</v>
      </c>
      <c r="C1377" t="s">
        <v>3142</v>
      </c>
      <c r="D1377" t="s">
        <v>393</v>
      </c>
      <c r="E1377" t="s">
        <v>378</v>
      </c>
    </row>
    <row r="1378" spans="1:5">
      <c r="A1378" s="369">
        <v>2001603</v>
      </c>
      <c r="B1378" t="s">
        <v>3143</v>
      </c>
      <c r="C1378" t="s">
        <v>3144</v>
      </c>
      <c r="D1378" t="s">
        <v>393</v>
      </c>
      <c r="E1378" t="s">
        <v>378</v>
      </c>
    </row>
    <row r="1379" spans="1:5">
      <c r="A1379" s="369">
        <v>2001884</v>
      </c>
      <c r="B1379" t="s">
        <v>3145</v>
      </c>
      <c r="C1379" t="s">
        <v>3146</v>
      </c>
      <c r="D1379" t="s">
        <v>393</v>
      </c>
      <c r="E1379" t="s">
        <v>378</v>
      </c>
    </row>
    <row r="1380" spans="1:5">
      <c r="A1380" s="369">
        <v>2002409</v>
      </c>
      <c r="B1380" t="s">
        <v>3147</v>
      </c>
      <c r="C1380" t="s">
        <v>3148</v>
      </c>
      <c r="D1380" t="s">
        <v>393</v>
      </c>
      <c r="E1380" t="s">
        <v>378</v>
      </c>
    </row>
    <row r="1381" spans="1:5">
      <c r="A1381" s="369">
        <v>2002725</v>
      </c>
      <c r="B1381" t="s">
        <v>3149</v>
      </c>
      <c r="C1381" t="s">
        <v>3150</v>
      </c>
      <c r="D1381" t="s">
        <v>393</v>
      </c>
      <c r="E1381" t="s">
        <v>378</v>
      </c>
    </row>
    <row r="1382" spans="1:5">
      <c r="A1382" s="369">
        <v>2002820</v>
      </c>
      <c r="B1382" t="s">
        <v>3151</v>
      </c>
      <c r="C1382" t="s">
        <v>3152</v>
      </c>
      <c r="D1382" t="s">
        <v>393</v>
      </c>
      <c r="E1382" t="s">
        <v>378</v>
      </c>
    </row>
    <row r="1383" spans="1:5">
      <c r="A1383" s="369">
        <v>2003319</v>
      </c>
      <c r="B1383" t="s">
        <v>3153</v>
      </c>
      <c r="C1383" t="s">
        <v>3154</v>
      </c>
      <c r="D1383" t="s">
        <v>393</v>
      </c>
      <c r="E1383" t="s">
        <v>378</v>
      </c>
    </row>
    <row r="1384" spans="1:5">
      <c r="A1384" s="369">
        <v>2003430</v>
      </c>
      <c r="B1384" t="s">
        <v>3155</v>
      </c>
      <c r="C1384" t="s">
        <v>3156</v>
      </c>
      <c r="D1384" t="s">
        <v>393</v>
      </c>
      <c r="E1384" t="s">
        <v>378</v>
      </c>
    </row>
    <row r="1385" spans="1:5">
      <c r="A1385" s="369">
        <v>2003483</v>
      </c>
      <c r="B1385" t="s">
        <v>3157</v>
      </c>
      <c r="C1385" t="s">
        <v>3158</v>
      </c>
      <c r="D1385" t="s">
        <v>393</v>
      </c>
      <c r="E1385" t="s">
        <v>378</v>
      </c>
    </row>
    <row r="1386" spans="1:5">
      <c r="A1386" s="369">
        <v>20049</v>
      </c>
      <c r="B1386" t="s">
        <v>3159</v>
      </c>
      <c r="C1386" t="s">
        <v>3160</v>
      </c>
      <c r="D1386" t="s">
        <v>393</v>
      </c>
      <c r="E1386" t="s">
        <v>378</v>
      </c>
    </row>
    <row r="1387" spans="1:5">
      <c r="A1387" s="369">
        <v>2007761</v>
      </c>
      <c r="B1387" t="s">
        <v>3161</v>
      </c>
      <c r="C1387" t="s">
        <v>3162</v>
      </c>
      <c r="D1387" t="s">
        <v>393</v>
      </c>
      <c r="E1387" t="s">
        <v>378</v>
      </c>
    </row>
    <row r="1388" spans="1:5">
      <c r="A1388" s="369">
        <v>2007772</v>
      </c>
      <c r="B1388" t="s">
        <v>3163</v>
      </c>
      <c r="C1388" t="s">
        <v>3164</v>
      </c>
      <c r="D1388" t="s">
        <v>393</v>
      </c>
      <c r="E1388" t="s">
        <v>378</v>
      </c>
    </row>
    <row r="1389" spans="1:5">
      <c r="A1389" s="369">
        <v>20106</v>
      </c>
      <c r="B1389" t="s">
        <v>3165</v>
      </c>
      <c r="C1389" t="s">
        <v>3166</v>
      </c>
      <c r="D1389" t="s">
        <v>393</v>
      </c>
      <c r="E1389" t="s">
        <v>378</v>
      </c>
    </row>
    <row r="1390" spans="1:5">
      <c r="A1390" s="369">
        <v>20107</v>
      </c>
      <c r="B1390" t="s">
        <v>3167</v>
      </c>
      <c r="C1390" t="s">
        <v>3168</v>
      </c>
      <c r="D1390" t="s">
        <v>393</v>
      </c>
      <c r="E1390" t="s">
        <v>378</v>
      </c>
    </row>
    <row r="1391" spans="1:5">
      <c r="A1391" s="369">
        <v>20120</v>
      </c>
      <c r="B1391" t="s">
        <v>3169</v>
      </c>
      <c r="C1391" t="s">
        <v>3170</v>
      </c>
      <c r="D1391" t="s">
        <v>393</v>
      </c>
      <c r="E1391" t="s">
        <v>378</v>
      </c>
    </row>
    <row r="1392" spans="1:5">
      <c r="A1392" s="369">
        <v>2013395</v>
      </c>
      <c r="B1392" t="s">
        <v>3171</v>
      </c>
      <c r="C1392" t="s">
        <v>3172</v>
      </c>
      <c r="D1392" t="s">
        <v>393</v>
      </c>
      <c r="E1392" t="s">
        <v>378</v>
      </c>
    </row>
    <row r="1393" spans="1:5">
      <c r="A1393" s="369">
        <v>2013552</v>
      </c>
      <c r="B1393" t="s">
        <v>3173</v>
      </c>
      <c r="C1393" t="s">
        <v>3174</v>
      </c>
      <c r="D1393" t="s">
        <v>393</v>
      </c>
      <c r="E1393" t="s">
        <v>378</v>
      </c>
    </row>
    <row r="1394" spans="1:5">
      <c r="A1394" s="369">
        <v>20139</v>
      </c>
      <c r="B1394" t="s">
        <v>3175</v>
      </c>
      <c r="C1394" t="s">
        <v>3176</v>
      </c>
      <c r="D1394" t="s">
        <v>393</v>
      </c>
      <c r="E1394" t="s">
        <v>378</v>
      </c>
    </row>
    <row r="1395" spans="1:5">
      <c r="A1395" s="369">
        <v>2015883</v>
      </c>
      <c r="B1395" t="s">
        <v>3177</v>
      </c>
      <c r="C1395" t="s">
        <v>3178</v>
      </c>
      <c r="D1395" t="s">
        <v>393</v>
      </c>
      <c r="E1395" t="s">
        <v>378</v>
      </c>
    </row>
    <row r="1396" spans="1:5">
      <c r="A1396" s="369">
        <v>2016351</v>
      </c>
      <c r="B1396" t="s">
        <v>3179</v>
      </c>
      <c r="C1396" t="s">
        <v>3180</v>
      </c>
      <c r="D1396" t="s">
        <v>393</v>
      </c>
      <c r="E1396" t="s">
        <v>378</v>
      </c>
    </row>
    <row r="1397" spans="1:5">
      <c r="A1397" s="369">
        <v>2016992</v>
      </c>
      <c r="B1397" t="s">
        <v>3181</v>
      </c>
      <c r="C1397" t="s">
        <v>3182</v>
      </c>
      <c r="D1397" t="s">
        <v>393</v>
      </c>
      <c r="E1397" t="s">
        <v>378</v>
      </c>
    </row>
    <row r="1398" spans="1:5">
      <c r="A1398" s="369">
        <v>2017</v>
      </c>
      <c r="B1398" t="s">
        <v>3183</v>
      </c>
      <c r="C1398" t="s">
        <v>3184</v>
      </c>
      <c r="D1398" t="s">
        <v>393</v>
      </c>
      <c r="E1398" t="s">
        <v>378</v>
      </c>
    </row>
    <row r="1399" spans="1:5">
      <c r="A1399" s="369">
        <v>2017051</v>
      </c>
      <c r="B1399" t="s">
        <v>3185</v>
      </c>
      <c r="C1399" t="s">
        <v>3186</v>
      </c>
      <c r="D1399" t="s">
        <v>393</v>
      </c>
      <c r="E1399" t="s">
        <v>378</v>
      </c>
    </row>
    <row r="1400" spans="1:5">
      <c r="A1400" s="369">
        <v>2017587</v>
      </c>
      <c r="B1400" t="s">
        <v>3187</v>
      </c>
      <c r="C1400" t="s">
        <v>3188</v>
      </c>
      <c r="D1400" t="s">
        <v>393</v>
      </c>
      <c r="E1400" t="s">
        <v>378</v>
      </c>
    </row>
    <row r="1401" spans="1:5">
      <c r="A1401" s="369">
        <v>2017660</v>
      </c>
      <c r="B1401" t="s">
        <v>3189</v>
      </c>
      <c r="C1401" t="s">
        <v>3190</v>
      </c>
      <c r="D1401" t="s">
        <v>393</v>
      </c>
      <c r="E1401" t="s">
        <v>378</v>
      </c>
    </row>
    <row r="1402" spans="1:5">
      <c r="A1402" s="369">
        <v>2018055</v>
      </c>
      <c r="B1402" t="s">
        <v>3191</v>
      </c>
      <c r="C1402" t="s">
        <v>3192</v>
      </c>
      <c r="D1402" t="s">
        <v>393</v>
      </c>
      <c r="E1402" t="s">
        <v>378</v>
      </c>
    </row>
    <row r="1403" spans="1:5">
      <c r="A1403" s="369">
        <v>2019385</v>
      </c>
      <c r="B1403" t="s">
        <v>3193</v>
      </c>
      <c r="C1403" t="s">
        <v>3194</v>
      </c>
      <c r="D1403" t="s">
        <v>393</v>
      </c>
      <c r="E1403" t="s">
        <v>378</v>
      </c>
    </row>
    <row r="1404" spans="1:5">
      <c r="A1404" s="369">
        <v>2020298</v>
      </c>
      <c r="B1404" t="s">
        <v>3195</v>
      </c>
      <c r="C1404" t="s">
        <v>3196</v>
      </c>
      <c r="D1404" t="s">
        <v>393</v>
      </c>
      <c r="E1404" t="s">
        <v>378</v>
      </c>
    </row>
    <row r="1405" spans="1:5">
      <c r="A1405" s="369">
        <v>2020451</v>
      </c>
      <c r="B1405" t="s">
        <v>3197</v>
      </c>
      <c r="C1405" t="s">
        <v>3198</v>
      </c>
      <c r="D1405" t="s">
        <v>393</v>
      </c>
      <c r="E1405" t="s">
        <v>378</v>
      </c>
    </row>
    <row r="1406" spans="1:5">
      <c r="A1406" s="369">
        <v>2020624</v>
      </c>
      <c r="B1406" t="s">
        <v>3199</v>
      </c>
      <c r="C1406" t="s">
        <v>3200</v>
      </c>
      <c r="D1406" t="s">
        <v>393</v>
      </c>
      <c r="E1406" t="s">
        <v>378</v>
      </c>
    </row>
    <row r="1407" spans="1:5">
      <c r="A1407" s="369">
        <v>2021253</v>
      </c>
      <c r="B1407" t="s">
        <v>3201</v>
      </c>
      <c r="C1407" t="s">
        <v>3202</v>
      </c>
      <c r="D1407" t="s">
        <v>393</v>
      </c>
      <c r="E1407" t="s">
        <v>378</v>
      </c>
    </row>
    <row r="1408" spans="1:5">
      <c r="A1408" s="369">
        <v>2022693</v>
      </c>
      <c r="B1408" t="s">
        <v>3203</v>
      </c>
      <c r="C1408" t="s">
        <v>3204</v>
      </c>
      <c r="D1408" t="s">
        <v>393</v>
      </c>
      <c r="E1408" t="s">
        <v>378</v>
      </c>
    </row>
    <row r="1409" spans="1:5">
      <c r="A1409" s="369">
        <v>202280727</v>
      </c>
      <c r="B1409" t="s">
        <v>3205</v>
      </c>
      <c r="C1409" t="s">
        <v>3206</v>
      </c>
      <c r="D1409" t="s">
        <v>393</v>
      </c>
      <c r="E1409" t="s">
        <v>378</v>
      </c>
    </row>
    <row r="1410" spans="1:5">
      <c r="A1410" s="369">
        <v>2023013</v>
      </c>
      <c r="B1410" t="s">
        <v>3207</v>
      </c>
      <c r="C1410" t="s">
        <v>3208</v>
      </c>
      <c r="D1410" t="s">
        <v>393</v>
      </c>
      <c r="E1410" t="s">
        <v>378</v>
      </c>
    </row>
    <row r="1411" spans="1:5">
      <c r="A1411" s="369">
        <v>2023422</v>
      </c>
      <c r="B1411" t="s">
        <v>3209</v>
      </c>
      <c r="C1411" t="s">
        <v>3210</v>
      </c>
      <c r="D1411" t="s">
        <v>393</v>
      </c>
      <c r="E1411" t="s">
        <v>378</v>
      </c>
    </row>
    <row r="1412" spans="1:5">
      <c r="A1412" s="369">
        <v>2024025</v>
      </c>
      <c r="B1412" t="s">
        <v>3211</v>
      </c>
      <c r="C1412" t="s">
        <v>3212</v>
      </c>
      <c r="D1412" t="s">
        <v>393</v>
      </c>
      <c r="E1412" t="s">
        <v>378</v>
      </c>
    </row>
    <row r="1413" spans="1:5">
      <c r="A1413" s="369">
        <v>2024288</v>
      </c>
      <c r="B1413" t="s">
        <v>3213</v>
      </c>
      <c r="C1413" t="s">
        <v>3214</v>
      </c>
      <c r="D1413" t="s">
        <v>393</v>
      </c>
      <c r="E1413" t="s">
        <v>378</v>
      </c>
    </row>
    <row r="1414" spans="1:5">
      <c r="A1414" s="369">
        <v>2024953</v>
      </c>
      <c r="B1414" t="s">
        <v>3215</v>
      </c>
      <c r="C1414" t="s">
        <v>3216</v>
      </c>
      <c r="D1414" t="s">
        <v>393</v>
      </c>
      <c r="E1414" t="s">
        <v>378</v>
      </c>
    </row>
    <row r="1415" spans="1:5">
      <c r="A1415" s="369">
        <v>2025029</v>
      </c>
      <c r="B1415" t="s">
        <v>3217</v>
      </c>
      <c r="C1415" t="s">
        <v>3218</v>
      </c>
      <c r="D1415" t="s">
        <v>393</v>
      </c>
      <c r="E1415" t="s">
        <v>378</v>
      </c>
    </row>
    <row r="1416" spans="1:5">
      <c r="A1416" s="369">
        <v>2025142</v>
      </c>
      <c r="B1416" t="s">
        <v>3219</v>
      </c>
      <c r="C1416" t="s">
        <v>3220</v>
      </c>
      <c r="D1416" t="s">
        <v>393</v>
      </c>
      <c r="E1416" t="s">
        <v>378</v>
      </c>
    </row>
    <row r="1417" spans="1:5">
      <c r="A1417" s="369">
        <v>2025160</v>
      </c>
      <c r="B1417" t="s">
        <v>3221</v>
      </c>
      <c r="C1417" t="s">
        <v>3222</v>
      </c>
      <c r="D1417" t="s">
        <v>393</v>
      </c>
      <c r="E1417" t="s">
        <v>378</v>
      </c>
    </row>
    <row r="1418" spans="1:5">
      <c r="A1418" s="369">
        <v>2025482</v>
      </c>
      <c r="B1418" t="s">
        <v>3223</v>
      </c>
      <c r="C1418" t="s">
        <v>3224</v>
      </c>
      <c r="D1418" t="s">
        <v>393</v>
      </c>
      <c r="E1418" t="s">
        <v>378</v>
      </c>
    </row>
    <row r="1419" spans="1:5">
      <c r="A1419" s="369">
        <v>2025753</v>
      </c>
      <c r="B1419" t="s">
        <v>3225</v>
      </c>
      <c r="C1419" t="s">
        <v>3226</v>
      </c>
      <c r="D1419" t="s">
        <v>393</v>
      </c>
      <c r="E1419" t="s">
        <v>378</v>
      </c>
    </row>
    <row r="1420" spans="1:5">
      <c r="A1420" s="369">
        <v>2025917</v>
      </c>
      <c r="B1420" t="s">
        <v>3227</v>
      </c>
      <c r="C1420" t="s">
        <v>3228</v>
      </c>
      <c r="D1420" t="s">
        <v>393</v>
      </c>
      <c r="E1420" t="s">
        <v>378</v>
      </c>
    </row>
    <row r="1421" spans="1:5">
      <c r="A1421" s="369">
        <v>2026152</v>
      </c>
      <c r="B1421" t="s">
        <v>3229</v>
      </c>
      <c r="C1421" t="s">
        <v>3230</v>
      </c>
      <c r="D1421" t="s">
        <v>393</v>
      </c>
      <c r="E1421" t="s">
        <v>378</v>
      </c>
    </row>
    <row r="1422" spans="1:5">
      <c r="A1422" s="369">
        <v>2026230</v>
      </c>
      <c r="B1422" t="s">
        <v>3231</v>
      </c>
      <c r="C1422" t="s">
        <v>3232</v>
      </c>
      <c r="D1422" t="s">
        <v>393</v>
      </c>
      <c r="E1422" t="s">
        <v>378</v>
      </c>
    </row>
    <row r="1423" spans="1:5">
      <c r="A1423" s="369">
        <v>2027326</v>
      </c>
      <c r="B1423" t="s">
        <v>3233</v>
      </c>
      <c r="C1423" t="s">
        <v>3234</v>
      </c>
      <c r="D1423" t="s">
        <v>393</v>
      </c>
      <c r="E1423" t="s">
        <v>378</v>
      </c>
    </row>
    <row r="1424" spans="1:5">
      <c r="A1424" s="369">
        <v>20275</v>
      </c>
      <c r="B1424" t="s">
        <v>3235</v>
      </c>
      <c r="C1424" t="s">
        <v>3236</v>
      </c>
      <c r="D1424" t="s">
        <v>393</v>
      </c>
      <c r="E1424" t="s">
        <v>378</v>
      </c>
    </row>
    <row r="1425" spans="1:5">
      <c r="A1425" s="369">
        <v>2027514</v>
      </c>
      <c r="B1425" t="s">
        <v>3237</v>
      </c>
      <c r="C1425" t="s">
        <v>3238</v>
      </c>
      <c r="D1425" t="s">
        <v>393</v>
      </c>
      <c r="E1425" t="s">
        <v>378</v>
      </c>
    </row>
    <row r="1426" spans="1:5">
      <c r="A1426" s="369">
        <v>2028193</v>
      </c>
      <c r="B1426" t="s">
        <v>3239</v>
      </c>
      <c r="C1426" t="s">
        <v>3240</v>
      </c>
      <c r="D1426" t="s">
        <v>393</v>
      </c>
      <c r="E1426" t="s">
        <v>378</v>
      </c>
    </row>
    <row r="1427" spans="1:5">
      <c r="A1427" s="369">
        <v>2030065</v>
      </c>
      <c r="B1427" t="s">
        <v>3241</v>
      </c>
      <c r="C1427" t="s">
        <v>3242</v>
      </c>
      <c r="D1427" t="s">
        <v>393</v>
      </c>
      <c r="E1427" t="s">
        <v>378</v>
      </c>
    </row>
    <row r="1428" spans="1:5">
      <c r="A1428" s="369">
        <v>2030281</v>
      </c>
      <c r="B1428" t="s">
        <v>3243</v>
      </c>
      <c r="C1428" t="s">
        <v>3244</v>
      </c>
      <c r="D1428" t="s">
        <v>393</v>
      </c>
      <c r="E1428" t="s">
        <v>378</v>
      </c>
    </row>
    <row r="1429" spans="1:5">
      <c r="A1429" s="369">
        <v>20316</v>
      </c>
      <c r="B1429" t="s">
        <v>3245</v>
      </c>
      <c r="C1429" t="s">
        <v>3246</v>
      </c>
      <c r="D1429" t="s">
        <v>393</v>
      </c>
      <c r="E1429" t="s">
        <v>378</v>
      </c>
    </row>
    <row r="1430" spans="1:5">
      <c r="A1430" s="369">
        <v>2032511</v>
      </c>
      <c r="B1430" t="s">
        <v>3247</v>
      </c>
      <c r="C1430" t="s">
        <v>3248</v>
      </c>
      <c r="D1430" t="s">
        <v>393</v>
      </c>
      <c r="E1430" t="s">
        <v>378</v>
      </c>
    </row>
    <row r="1431" spans="1:5">
      <c r="A1431" s="369">
        <v>2032811</v>
      </c>
      <c r="B1431" t="s">
        <v>3249</v>
      </c>
      <c r="C1431" t="s">
        <v>3250</v>
      </c>
      <c r="D1431" t="s">
        <v>393</v>
      </c>
      <c r="E1431" t="s">
        <v>378</v>
      </c>
    </row>
    <row r="1432" spans="1:5">
      <c r="A1432" s="369">
        <v>2032875</v>
      </c>
      <c r="B1432" t="s">
        <v>3251</v>
      </c>
      <c r="C1432" t="s">
        <v>3252</v>
      </c>
      <c r="D1432" t="s">
        <v>393</v>
      </c>
      <c r="E1432" t="s">
        <v>378</v>
      </c>
    </row>
    <row r="1433" spans="1:5">
      <c r="A1433" s="369">
        <v>2033488</v>
      </c>
      <c r="B1433" t="s">
        <v>3253</v>
      </c>
      <c r="C1433" t="s">
        <v>3254</v>
      </c>
      <c r="D1433" t="s">
        <v>393</v>
      </c>
      <c r="E1433" t="s">
        <v>378</v>
      </c>
    </row>
    <row r="1434" spans="1:5">
      <c r="A1434" s="369">
        <v>20335</v>
      </c>
      <c r="B1434" t="s">
        <v>3255</v>
      </c>
      <c r="C1434" t="s">
        <v>3256</v>
      </c>
      <c r="D1434" t="s">
        <v>393</v>
      </c>
      <c r="E1434" t="s">
        <v>378</v>
      </c>
    </row>
    <row r="1435" spans="1:5">
      <c r="A1435" s="369">
        <v>20342</v>
      </c>
      <c r="B1435" t="s">
        <v>3257</v>
      </c>
      <c r="C1435" t="s">
        <v>3258</v>
      </c>
      <c r="D1435" t="s">
        <v>393</v>
      </c>
      <c r="E1435" t="s">
        <v>378</v>
      </c>
    </row>
    <row r="1436" spans="1:5">
      <c r="A1436" s="369">
        <v>2034416</v>
      </c>
      <c r="B1436" t="s">
        <v>3259</v>
      </c>
      <c r="C1436" t="s">
        <v>3260</v>
      </c>
      <c r="D1436" t="s">
        <v>393</v>
      </c>
      <c r="E1436" t="s">
        <v>378</v>
      </c>
    </row>
    <row r="1437" spans="1:5">
      <c r="A1437" s="369">
        <v>2035133</v>
      </c>
      <c r="B1437" t="s">
        <v>3261</v>
      </c>
      <c r="C1437" t="s">
        <v>3262</v>
      </c>
      <c r="D1437" t="s">
        <v>393</v>
      </c>
      <c r="E1437" t="s">
        <v>378</v>
      </c>
    </row>
    <row r="1438" spans="1:5">
      <c r="A1438" s="369">
        <v>2035311</v>
      </c>
      <c r="B1438" t="s">
        <v>3263</v>
      </c>
      <c r="C1438" t="s">
        <v>3264</v>
      </c>
      <c r="D1438" t="s">
        <v>393</v>
      </c>
      <c r="E1438" t="s">
        <v>378</v>
      </c>
    </row>
    <row r="1439" spans="1:5">
      <c r="A1439" s="369">
        <v>2037222</v>
      </c>
      <c r="B1439" t="s">
        <v>3265</v>
      </c>
      <c r="C1439" t="s">
        <v>3266</v>
      </c>
      <c r="D1439" t="s">
        <v>393</v>
      </c>
      <c r="E1439" t="s">
        <v>378</v>
      </c>
    </row>
    <row r="1440" spans="1:5">
      <c r="A1440" s="369">
        <v>2037547</v>
      </c>
      <c r="B1440" t="s">
        <v>3267</v>
      </c>
      <c r="C1440" t="s">
        <v>3268</v>
      </c>
      <c r="D1440" t="s">
        <v>393</v>
      </c>
      <c r="E1440" t="s">
        <v>378</v>
      </c>
    </row>
    <row r="1441" spans="1:5">
      <c r="A1441" s="369">
        <v>2038027</v>
      </c>
      <c r="B1441" t="s">
        <v>3269</v>
      </c>
      <c r="C1441" t="s">
        <v>3270</v>
      </c>
      <c r="D1441" t="s">
        <v>393</v>
      </c>
      <c r="E1441" t="s">
        <v>378</v>
      </c>
    </row>
    <row r="1442" spans="1:5">
      <c r="A1442" s="369">
        <v>2038649</v>
      </c>
      <c r="B1442" t="s">
        <v>3271</v>
      </c>
      <c r="C1442" t="s">
        <v>3272</v>
      </c>
      <c r="D1442" t="s">
        <v>393</v>
      </c>
      <c r="E1442" t="s">
        <v>378</v>
      </c>
    </row>
    <row r="1443" spans="1:5">
      <c r="A1443" s="369">
        <v>2038778</v>
      </c>
      <c r="B1443" t="s">
        <v>3273</v>
      </c>
      <c r="C1443" t="s">
        <v>3274</v>
      </c>
      <c r="D1443" t="s">
        <v>393</v>
      </c>
      <c r="E1443" t="s">
        <v>378</v>
      </c>
    </row>
    <row r="1444" spans="1:5">
      <c r="A1444" s="369">
        <v>2038942</v>
      </c>
      <c r="B1444" t="s">
        <v>3275</v>
      </c>
      <c r="C1444" t="s">
        <v>3276</v>
      </c>
      <c r="D1444" t="s">
        <v>393</v>
      </c>
      <c r="E1444" t="s">
        <v>378</v>
      </c>
    </row>
    <row r="1445" spans="1:5">
      <c r="A1445" s="369">
        <v>2039927</v>
      </c>
      <c r="B1445" t="s">
        <v>3277</v>
      </c>
      <c r="C1445" t="s">
        <v>3278</v>
      </c>
      <c r="D1445" t="s">
        <v>393</v>
      </c>
      <c r="E1445" t="s">
        <v>378</v>
      </c>
    </row>
    <row r="1446" spans="1:5">
      <c r="A1446" s="369">
        <v>204038555</v>
      </c>
      <c r="B1446" t="s">
        <v>3279</v>
      </c>
      <c r="C1446" t="s">
        <v>3280</v>
      </c>
      <c r="D1446" t="s">
        <v>393</v>
      </c>
      <c r="E1446" t="s">
        <v>378</v>
      </c>
    </row>
    <row r="1447" spans="1:5">
      <c r="A1447" s="369">
        <v>2041956</v>
      </c>
      <c r="B1447" t="s">
        <v>3281</v>
      </c>
      <c r="C1447" t="s">
        <v>3282</v>
      </c>
      <c r="D1447" t="s">
        <v>393</v>
      </c>
      <c r="E1447" t="s">
        <v>378</v>
      </c>
    </row>
    <row r="1448" spans="1:5">
      <c r="A1448" s="369">
        <v>2042116</v>
      </c>
      <c r="B1448" t="s">
        <v>3283</v>
      </c>
      <c r="C1448" t="s">
        <v>3284</v>
      </c>
      <c r="D1448" t="s">
        <v>393</v>
      </c>
      <c r="E1448" t="s">
        <v>378</v>
      </c>
    </row>
    <row r="1449" spans="1:5">
      <c r="A1449" s="369">
        <v>2042182</v>
      </c>
      <c r="B1449" t="s">
        <v>3285</v>
      </c>
      <c r="C1449" t="s">
        <v>3286</v>
      </c>
      <c r="D1449" t="s">
        <v>393</v>
      </c>
      <c r="E1449" t="s">
        <v>378</v>
      </c>
    </row>
    <row r="1450" spans="1:5">
      <c r="A1450" s="369">
        <v>2042473</v>
      </c>
      <c r="B1450" t="s">
        <v>3287</v>
      </c>
      <c r="C1450" t="s">
        <v>3288</v>
      </c>
      <c r="D1450" t="s">
        <v>393</v>
      </c>
      <c r="E1450" t="s">
        <v>378</v>
      </c>
    </row>
    <row r="1451" spans="1:5">
      <c r="A1451" s="369">
        <v>2042888</v>
      </c>
      <c r="B1451" t="s">
        <v>3289</v>
      </c>
      <c r="C1451" t="s">
        <v>3290</v>
      </c>
      <c r="D1451" t="s">
        <v>393</v>
      </c>
      <c r="E1451" t="s">
        <v>378</v>
      </c>
    </row>
    <row r="1452" spans="1:5">
      <c r="A1452" s="369">
        <v>2043008</v>
      </c>
      <c r="B1452" t="s">
        <v>3291</v>
      </c>
      <c r="C1452" t="s">
        <v>3292</v>
      </c>
      <c r="D1452" t="s">
        <v>393</v>
      </c>
      <c r="E1452" t="s">
        <v>378</v>
      </c>
    </row>
    <row r="1453" spans="1:5">
      <c r="A1453" s="369">
        <v>2043193</v>
      </c>
      <c r="B1453" t="s">
        <v>3293</v>
      </c>
      <c r="C1453" t="s">
        <v>3294</v>
      </c>
      <c r="D1453" t="s">
        <v>393</v>
      </c>
      <c r="E1453" t="s">
        <v>378</v>
      </c>
    </row>
    <row r="1454" spans="1:5">
      <c r="A1454" s="369">
        <v>2043250</v>
      </c>
      <c r="B1454" t="s">
        <v>3295</v>
      </c>
      <c r="C1454" t="s">
        <v>3296</v>
      </c>
      <c r="D1454" t="s">
        <v>393</v>
      </c>
      <c r="E1454" t="s">
        <v>378</v>
      </c>
    </row>
    <row r="1455" spans="1:5">
      <c r="A1455" s="369">
        <v>20449</v>
      </c>
      <c r="B1455" t="s">
        <v>3297</v>
      </c>
      <c r="C1455" t="s">
        <v>3298</v>
      </c>
      <c r="D1455" t="s">
        <v>393</v>
      </c>
      <c r="E1455" t="s">
        <v>378</v>
      </c>
    </row>
    <row r="1456" spans="1:5">
      <c r="A1456" s="369">
        <v>2045910</v>
      </c>
      <c r="B1456" t="s">
        <v>3299</v>
      </c>
      <c r="C1456" t="s">
        <v>3300</v>
      </c>
      <c r="D1456" t="s">
        <v>393</v>
      </c>
      <c r="E1456" t="s">
        <v>378</v>
      </c>
    </row>
    <row r="1457" spans="1:5">
      <c r="A1457" s="369">
        <v>2046424</v>
      </c>
      <c r="B1457" t="s">
        <v>3301</v>
      </c>
      <c r="C1457" t="s">
        <v>3302</v>
      </c>
      <c r="D1457" t="s">
        <v>393</v>
      </c>
      <c r="E1457" t="s">
        <v>378</v>
      </c>
    </row>
    <row r="1458" spans="1:5">
      <c r="A1458" s="369">
        <v>20503</v>
      </c>
      <c r="B1458" t="s">
        <v>3303</v>
      </c>
      <c r="C1458" t="s">
        <v>3304</v>
      </c>
      <c r="D1458" t="s">
        <v>393</v>
      </c>
      <c r="E1458" t="s">
        <v>378</v>
      </c>
    </row>
    <row r="1459" spans="1:5">
      <c r="A1459" s="369">
        <v>2051151</v>
      </c>
      <c r="B1459" t="s">
        <v>3305</v>
      </c>
      <c r="C1459" t="s">
        <v>3306</v>
      </c>
      <c r="D1459" t="s">
        <v>393</v>
      </c>
      <c r="E1459" t="s">
        <v>378</v>
      </c>
    </row>
    <row r="1460" spans="1:5">
      <c r="A1460" s="369">
        <v>20527</v>
      </c>
      <c r="B1460" t="s">
        <v>3307</v>
      </c>
      <c r="C1460" t="s">
        <v>3308</v>
      </c>
      <c r="D1460" t="s">
        <v>393</v>
      </c>
      <c r="E1460" t="s">
        <v>378</v>
      </c>
    </row>
    <row r="1461" spans="1:5">
      <c r="A1461" s="369">
        <v>2053</v>
      </c>
      <c r="B1461" t="s">
        <v>3309</v>
      </c>
      <c r="C1461" t="s">
        <v>3310</v>
      </c>
      <c r="D1461" t="s">
        <v>393</v>
      </c>
      <c r="E1461" t="s">
        <v>378</v>
      </c>
    </row>
    <row r="1462" spans="1:5">
      <c r="A1462" s="369">
        <v>20530</v>
      </c>
      <c r="B1462" t="s">
        <v>3311</v>
      </c>
      <c r="C1462" t="s">
        <v>3312</v>
      </c>
      <c r="D1462" t="s">
        <v>393</v>
      </c>
      <c r="E1462" t="s">
        <v>378</v>
      </c>
    </row>
    <row r="1463" spans="1:5">
      <c r="A1463" s="369">
        <v>20545</v>
      </c>
      <c r="B1463" t="s">
        <v>3313</v>
      </c>
      <c r="C1463" t="s">
        <v>3314</v>
      </c>
      <c r="D1463" t="s">
        <v>393</v>
      </c>
      <c r="E1463" t="s">
        <v>378</v>
      </c>
    </row>
    <row r="1464" spans="1:5">
      <c r="A1464" s="369">
        <v>20569</v>
      </c>
      <c r="B1464" t="s">
        <v>3315</v>
      </c>
      <c r="C1464" t="s">
        <v>3316</v>
      </c>
      <c r="D1464" t="s">
        <v>393</v>
      </c>
      <c r="E1464" t="s">
        <v>378</v>
      </c>
    </row>
    <row r="1465" spans="1:5">
      <c r="A1465" s="369">
        <v>20609</v>
      </c>
      <c r="B1465" t="s">
        <v>3317</v>
      </c>
      <c r="C1465" t="s">
        <v>3318</v>
      </c>
      <c r="D1465" t="s">
        <v>393</v>
      </c>
      <c r="E1465" t="s">
        <v>378</v>
      </c>
    </row>
    <row r="1466" spans="1:5">
      <c r="A1466" s="369">
        <v>2061226</v>
      </c>
      <c r="B1466" t="s">
        <v>3319</v>
      </c>
      <c r="C1466" t="s">
        <v>3320</v>
      </c>
      <c r="D1466" t="s">
        <v>393</v>
      </c>
      <c r="E1466" t="s">
        <v>378</v>
      </c>
    </row>
    <row r="1467" spans="1:5">
      <c r="A1467" s="369">
        <v>2063034</v>
      </c>
      <c r="B1467" t="s">
        <v>3321</v>
      </c>
      <c r="C1467" t="s">
        <v>3322</v>
      </c>
      <c r="D1467" t="s">
        <v>393</v>
      </c>
      <c r="E1467" t="s">
        <v>378</v>
      </c>
    </row>
    <row r="1468" spans="1:5">
      <c r="A1468" s="369">
        <v>20636</v>
      </c>
      <c r="B1468" t="s">
        <v>3323</v>
      </c>
      <c r="C1468" t="s">
        <v>3324</v>
      </c>
      <c r="D1468" t="s">
        <v>393</v>
      </c>
      <c r="E1468" t="s">
        <v>378</v>
      </c>
    </row>
    <row r="1469" spans="1:5">
      <c r="A1469" s="369">
        <v>20651</v>
      </c>
      <c r="B1469" t="s">
        <v>3325</v>
      </c>
      <c r="C1469" t="s">
        <v>3326</v>
      </c>
      <c r="D1469" t="s">
        <v>393</v>
      </c>
      <c r="E1469" t="s">
        <v>378</v>
      </c>
    </row>
    <row r="1470" spans="1:5">
      <c r="A1470" s="369">
        <v>20653</v>
      </c>
      <c r="B1470" t="s">
        <v>3327</v>
      </c>
      <c r="C1470" t="s">
        <v>3328</v>
      </c>
      <c r="D1470" t="s">
        <v>393</v>
      </c>
      <c r="E1470" t="s">
        <v>378</v>
      </c>
    </row>
    <row r="1471" spans="1:5">
      <c r="A1471" s="369">
        <v>20668</v>
      </c>
      <c r="B1471" t="s">
        <v>3329</v>
      </c>
      <c r="C1471" t="s">
        <v>3330</v>
      </c>
      <c r="D1471" t="s">
        <v>393</v>
      </c>
      <c r="E1471" t="s">
        <v>378</v>
      </c>
    </row>
    <row r="1472" spans="1:5">
      <c r="A1472" s="369">
        <v>20671</v>
      </c>
      <c r="B1472" t="s">
        <v>3331</v>
      </c>
      <c r="C1472" t="s">
        <v>3332</v>
      </c>
      <c r="D1472" t="s">
        <v>393</v>
      </c>
      <c r="E1472" t="s">
        <v>378</v>
      </c>
    </row>
    <row r="1473" spans="1:5">
      <c r="A1473" s="369">
        <v>20671</v>
      </c>
      <c r="B1473" t="s">
        <v>3333</v>
      </c>
      <c r="C1473" t="s">
        <v>3334</v>
      </c>
      <c r="D1473" t="s">
        <v>393</v>
      </c>
      <c r="E1473" t="s">
        <v>378</v>
      </c>
    </row>
    <row r="1474" spans="1:5">
      <c r="A1474" s="369">
        <v>20705</v>
      </c>
      <c r="B1474" t="s">
        <v>3335</v>
      </c>
      <c r="C1474" t="s">
        <v>3336</v>
      </c>
      <c r="D1474" t="s">
        <v>393</v>
      </c>
      <c r="E1474" t="s">
        <v>378</v>
      </c>
    </row>
    <row r="1475" spans="1:5">
      <c r="A1475" s="369">
        <v>2071416</v>
      </c>
      <c r="B1475" t="s">
        <v>3337</v>
      </c>
      <c r="C1475" t="s">
        <v>3338</v>
      </c>
      <c r="D1475" t="s">
        <v>393</v>
      </c>
      <c r="E1475" t="s">
        <v>378</v>
      </c>
    </row>
    <row r="1476" spans="1:5">
      <c r="A1476" s="369">
        <v>2071705</v>
      </c>
      <c r="B1476" t="s">
        <v>3339</v>
      </c>
      <c r="C1476" t="s">
        <v>3340</v>
      </c>
      <c r="D1476" t="s">
        <v>393</v>
      </c>
      <c r="E1476" t="s">
        <v>378</v>
      </c>
    </row>
    <row r="1477" spans="1:5">
      <c r="A1477" s="369">
        <v>2071755</v>
      </c>
      <c r="B1477" t="s">
        <v>3341</v>
      </c>
      <c r="C1477" t="s">
        <v>3342</v>
      </c>
      <c r="D1477" t="s">
        <v>393</v>
      </c>
      <c r="E1477" t="s">
        <v>378</v>
      </c>
    </row>
    <row r="1478" spans="1:5">
      <c r="A1478" s="369">
        <v>2073161</v>
      </c>
      <c r="B1478" t="s">
        <v>3343</v>
      </c>
      <c r="C1478" t="s">
        <v>3344</v>
      </c>
      <c r="D1478" t="s">
        <v>393</v>
      </c>
      <c r="E1478" t="s">
        <v>378</v>
      </c>
    </row>
    <row r="1479" spans="1:5">
      <c r="A1479" s="369">
        <v>20746</v>
      </c>
      <c r="B1479" t="s">
        <v>3345</v>
      </c>
      <c r="C1479" t="s">
        <v>3346</v>
      </c>
      <c r="D1479" t="s">
        <v>393</v>
      </c>
      <c r="E1479" t="s">
        <v>378</v>
      </c>
    </row>
    <row r="1480" spans="1:5">
      <c r="A1480" s="369">
        <v>2075073</v>
      </c>
      <c r="B1480" t="s">
        <v>3347</v>
      </c>
      <c r="C1480" t="s">
        <v>3348</v>
      </c>
      <c r="D1480" t="s">
        <v>393</v>
      </c>
      <c r="E1480" t="s">
        <v>378</v>
      </c>
    </row>
    <row r="1481" spans="1:5">
      <c r="A1481" s="369">
        <v>2075489</v>
      </c>
      <c r="B1481" t="s">
        <v>3349</v>
      </c>
      <c r="C1481" t="s">
        <v>3350</v>
      </c>
      <c r="D1481" t="s">
        <v>393</v>
      </c>
      <c r="E1481" t="s">
        <v>378</v>
      </c>
    </row>
    <row r="1482" spans="1:5">
      <c r="A1482" s="369">
        <v>2075830</v>
      </c>
      <c r="B1482" t="s">
        <v>3351</v>
      </c>
      <c r="C1482" t="s">
        <v>3352</v>
      </c>
      <c r="D1482" t="s">
        <v>393</v>
      </c>
      <c r="E1482" t="s">
        <v>378</v>
      </c>
    </row>
    <row r="1483" spans="1:5">
      <c r="A1483" s="369">
        <v>20767</v>
      </c>
      <c r="B1483" t="s">
        <v>3353</v>
      </c>
      <c r="C1483" t="s">
        <v>3354</v>
      </c>
      <c r="D1483" t="s">
        <v>393</v>
      </c>
      <c r="E1483" t="s">
        <v>378</v>
      </c>
    </row>
    <row r="1484" spans="1:5">
      <c r="A1484" s="369">
        <v>2077984</v>
      </c>
      <c r="B1484" t="s">
        <v>3355</v>
      </c>
      <c r="C1484" t="s">
        <v>3356</v>
      </c>
      <c r="D1484" t="s">
        <v>393</v>
      </c>
      <c r="E1484" t="s">
        <v>378</v>
      </c>
    </row>
    <row r="1485" spans="1:5">
      <c r="A1485" s="369">
        <v>2078420</v>
      </c>
      <c r="B1485" t="s">
        <v>3357</v>
      </c>
      <c r="C1485" t="s">
        <v>3358</v>
      </c>
      <c r="D1485" t="s">
        <v>393</v>
      </c>
      <c r="E1485" t="s">
        <v>378</v>
      </c>
    </row>
    <row r="1486" spans="1:5">
      <c r="A1486" s="369">
        <v>2079624</v>
      </c>
      <c r="B1486" t="s">
        <v>3359</v>
      </c>
      <c r="C1486" t="s">
        <v>3360</v>
      </c>
      <c r="D1486" t="s">
        <v>393</v>
      </c>
      <c r="E1486" t="s">
        <v>378</v>
      </c>
    </row>
    <row r="1487" spans="1:5">
      <c r="A1487" s="369">
        <v>2079795</v>
      </c>
      <c r="B1487" t="s">
        <v>3361</v>
      </c>
      <c r="C1487" t="s">
        <v>3362</v>
      </c>
      <c r="D1487" t="s">
        <v>393</v>
      </c>
      <c r="E1487" t="s">
        <v>378</v>
      </c>
    </row>
    <row r="1488" spans="1:5">
      <c r="A1488" s="369">
        <v>2080228</v>
      </c>
      <c r="B1488" t="s">
        <v>3363</v>
      </c>
      <c r="C1488" t="s">
        <v>3364</v>
      </c>
      <c r="D1488" t="s">
        <v>393</v>
      </c>
      <c r="E1488" t="s">
        <v>378</v>
      </c>
    </row>
    <row r="1489" spans="1:5">
      <c r="A1489" s="369">
        <v>2080230</v>
      </c>
      <c r="B1489" t="s">
        <v>3365</v>
      </c>
      <c r="C1489" t="s">
        <v>3366</v>
      </c>
      <c r="D1489" t="s">
        <v>393</v>
      </c>
      <c r="E1489" t="s">
        <v>378</v>
      </c>
    </row>
    <row r="1490" spans="1:5">
      <c r="A1490" s="369">
        <v>2080443</v>
      </c>
      <c r="B1490" t="s">
        <v>3367</v>
      </c>
      <c r="C1490" t="s">
        <v>3368</v>
      </c>
      <c r="D1490" t="s">
        <v>393</v>
      </c>
      <c r="E1490" t="s">
        <v>378</v>
      </c>
    </row>
    <row r="1491" spans="1:5">
      <c r="A1491" s="369">
        <v>2080589</v>
      </c>
      <c r="B1491" t="s">
        <v>3369</v>
      </c>
      <c r="C1491" t="s">
        <v>3370</v>
      </c>
      <c r="D1491" t="s">
        <v>393</v>
      </c>
      <c r="E1491" t="s">
        <v>378</v>
      </c>
    </row>
    <row r="1492" spans="1:5">
      <c r="A1492" s="369">
        <v>2080781</v>
      </c>
      <c r="B1492" t="s">
        <v>3371</v>
      </c>
      <c r="C1492" t="s">
        <v>3372</v>
      </c>
      <c r="D1492" t="s">
        <v>393</v>
      </c>
      <c r="E1492" t="s">
        <v>378</v>
      </c>
    </row>
    <row r="1493" spans="1:5">
      <c r="A1493" s="369">
        <v>2080991</v>
      </c>
      <c r="B1493" t="s">
        <v>3373</v>
      </c>
      <c r="C1493" t="s">
        <v>3374</v>
      </c>
      <c r="D1493" t="s">
        <v>393</v>
      </c>
      <c r="E1493" t="s">
        <v>378</v>
      </c>
    </row>
    <row r="1494" spans="1:5">
      <c r="A1494" s="369">
        <v>2081772</v>
      </c>
      <c r="B1494" t="s">
        <v>3375</v>
      </c>
      <c r="C1494" t="s">
        <v>3376</v>
      </c>
      <c r="D1494" t="s">
        <v>393</v>
      </c>
      <c r="E1494" t="s">
        <v>378</v>
      </c>
    </row>
    <row r="1495" spans="1:5">
      <c r="A1495" s="369">
        <v>2083923</v>
      </c>
      <c r="B1495" t="s">
        <v>3377</v>
      </c>
      <c r="C1495" t="s">
        <v>3378</v>
      </c>
      <c r="D1495" t="s">
        <v>393</v>
      </c>
      <c r="E1495" t="s">
        <v>378</v>
      </c>
    </row>
    <row r="1496" spans="1:5">
      <c r="A1496" s="369">
        <v>208429077</v>
      </c>
      <c r="B1496" t="s">
        <v>3379</v>
      </c>
      <c r="C1496" t="s">
        <v>3380</v>
      </c>
      <c r="D1496" t="s">
        <v>393</v>
      </c>
      <c r="E1496" t="s">
        <v>378</v>
      </c>
    </row>
    <row r="1497" spans="1:5">
      <c r="A1497" s="369">
        <v>2084717</v>
      </c>
      <c r="B1497" t="s">
        <v>3381</v>
      </c>
      <c r="C1497" t="s">
        <v>3382</v>
      </c>
      <c r="D1497" t="s">
        <v>393</v>
      </c>
      <c r="E1497" t="s">
        <v>378</v>
      </c>
    </row>
    <row r="1498" spans="1:5">
      <c r="A1498" s="369">
        <v>2084779</v>
      </c>
      <c r="B1498" t="s">
        <v>3383</v>
      </c>
      <c r="C1498" t="s">
        <v>3384</v>
      </c>
      <c r="D1498" t="s">
        <v>393</v>
      </c>
      <c r="E1498" t="s">
        <v>378</v>
      </c>
    </row>
    <row r="1499" spans="1:5">
      <c r="A1499" s="369">
        <v>2084793</v>
      </c>
      <c r="B1499" t="s">
        <v>3385</v>
      </c>
      <c r="C1499" t="s">
        <v>3386</v>
      </c>
      <c r="D1499" t="s">
        <v>393</v>
      </c>
      <c r="E1499" t="s">
        <v>378</v>
      </c>
    </row>
    <row r="1500" spans="1:5">
      <c r="A1500" s="369">
        <v>2085755</v>
      </c>
      <c r="B1500" t="s">
        <v>3387</v>
      </c>
      <c r="C1500" t="s">
        <v>3388</v>
      </c>
      <c r="D1500" t="s">
        <v>393</v>
      </c>
      <c r="E1500" t="s">
        <v>378</v>
      </c>
    </row>
    <row r="1501" spans="1:5">
      <c r="A1501" s="369">
        <v>2086279</v>
      </c>
      <c r="B1501" t="s">
        <v>3389</v>
      </c>
      <c r="C1501" t="s">
        <v>3390</v>
      </c>
      <c r="D1501" t="s">
        <v>393</v>
      </c>
      <c r="E1501" t="s">
        <v>378</v>
      </c>
    </row>
    <row r="1502" spans="1:5">
      <c r="A1502" s="369">
        <v>2086399</v>
      </c>
      <c r="B1502" t="s">
        <v>3391</v>
      </c>
      <c r="C1502" t="s">
        <v>3392</v>
      </c>
      <c r="D1502" t="s">
        <v>393</v>
      </c>
      <c r="E1502" t="s">
        <v>378</v>
      </c>
    </row>
    <row r="1503" spans="1:5">
      <c r="A1503" s="369">
        <v>2086608</v>
      </c>
      <c r="B1503" t="s">
        <v>3393</v>
      </c>
      <c r="C1503" t="s">
        <v>3394</v>
      </c>
      <c r="D1503" t="s">
        <v>393</v>
      </c>
      <c r="E1503" t="s">
        <v>378</v>
      </c>
    </row>
    <row r="1504" spans="1:5">
      <c r="A1504" s="369">
        <v>2086670</v>
      </c>
      <c r="B1504" t="s">
        <v>3395</v>
      </c>
      <c r="C1504" t="s">
        <v>3396</v>
      </c>
      <c r="D1504" t="s">
        <v>393</v>
      </c>
      <c r="E1504" t="s">
        <v>378</v>
      </c>
    </row>
    <row r="1505" spans="1:5">
      <c r="A1505" s="369">
        <v>2086735</v>
      </c>
      <c r="B1505" t="s">
        <v>3397</v>
      </c>
      <c r="C1505" t="s">
        <v>3398</v>
      </c>
      <c r="D1505" t="s">
        <v>393</v>
      </c>
      <c r="E1505" t="s">
        <v>378</v>
      </c>
    </row>
    <row r="1506" spans="1:5">
      <c r="A1506" s="369">
        <v>2086766</v>
      </c>
      <c r="B1506" t="s">
        <v>3399</v>
      </c>
      <c r="C1506" t="s">
        <v>3400</v>
      </c>
      <c r="D1506" t="s">
        <v>393</v>
      </c>
      <c r="E1506" t="s">
        <v>378</v>
      </c>
    </row>
    <row r="1507" spans="1:5">
      <c r="A1507" s="369">
        <v>2086898</v>
      </c>
      <c r="B1507" t="s">
        <v>3401</v>
      </c>
      <c r="C1507" t="s">
        <v>3402</v>
      </c>
      <c r="D1507" t="s">
        <v>393</v>
      </c>
      <c r="E1507" t="s">
        <v>378</v>
      </c>
    </row>
    <row r="1508" spans="1:5">
      <c r="A1508" s="369">
        <v>2087711</v>
      </c>
      <c r="B1508" t="s">
        <v>3403</v>
      </c>
      <c r="C1508" t="s">
        <v>3404</v>
      </c>
      <c r="D1508" t="s">
        <v>393</v>
      </c>
      <c r="E1508" t="s">
        <v>378</v>
      </c>
    </row>
    <row r="1509" spans="1:5">
      <c r="A1509" s="369">
        <v>2087720</v>
      </c>
      <c r="B1509" t="s">
        <v>3405</v>
      </c>
      <c r="C1509" t="s">
        <v>3406</v>
      </c>
      <c r="D1509" t="s">
        <v>393</v>
      </c>
      <c r="E1509" t="s">
        <v>378</v>
      </c>
    </row>
    <row r="1510" spans="1:5">
      <c r="A1510" s="369">
        <v>2087977</v>
      </c>
      <c r="B1510" t="s">
        <v>3407</v>
      </c>
      <c r="C1510" t="s">
        <v>3408</v>
      </c>
      <c r="D1510" t="s">
        <v>393</v>
      </c>
      <c r="E1510" t="s">
        <v>378</v>
      </c>
    </row>
    <row r="1511" spans="1:5">
      <c r="A1511" s="369">
        <v>2088480</v>
      </c>
      <c r="B1511" t="s">
        <v>3409</v>
      </c>
      <c r="C1511" t="s">
        <v>3410</v>
      </c>
      <c r="D1511" t="s">
        <v>393</v>
      </c>
      <c r="E1511" t="s">
        <v>378</v>
      </c>
    </row>
    <row r="1512" spans="1:5">
      <c r="A1512" s="369">
        <v>20885</v>
      </c>
      <c r="B1512" t="s">
        <v>3411</v>
      </c>
      <c r="C1512" t="s">
        <v>3412</v>
      </c>
      <c r="D1512" t="s">
        <v>393</v>
      </c>
      <c r="E1512" t="s">
        <v>378</v>
      </c>
    </row>
    <row r="1513" spans="1:5">
      <c r="A1513" s="369">
        <v>2088596</v>
      </c>
      <c r="B1513" t="s">
        <v>3413</v>
      </c>
      <c r="C1513" t="s">
        <v>3414</v>
      </c>
      <c r="D1513" t="s">
        <v>393</v>
      </c>
      <c r="E1513" t="s">
        <v>378</v>
      </c>
    </row>
    <row r="1514" spans="1:5">
      <c r="A1514" s="369">
        <v>2088608</v>
      </c>
      <c r="B1514" t="s">
        <v>3415</v>
      </c>
      <c r="C1514" t="s">
        <v>3416</v>
      </c>
      <c r="D1514" t="s">
        <v>393</v>
      </c>
      <c r="E1514" t="s">
        <v>378</v>
      </c>
    </row>
    <row r="1515" spans="1:5">
      <c r="A1515" s="369">
        <v>2088634</v>
      </c>
      <c r="B1515" t="s">
        <v>3417</v>
      </c>
      <c r="C1515" t="s">
        <v>3418</v>
      </c>
      <c r="D1515" t="s">
        <v>393</v>
      </c>
      <c r="E1515" t="s">
        <v>378</v>
      </c>
    </row>
    <row r="1516" spans="1:5">
      <c r="A1516" s="369">
        <v>2088731</v>
      </c>
      <c r="B1516" t="s">
        <v>3419</v>
      </c>
      <c r="C1516" t="s">
        <v>3420</v>
      </c>
      <c r="D1516" t="s">
        <v>393</v>
      </c>
      <c r="E1516" t="s">
        <v>378</v>
      </c>
    </row>
    <row r="1517" spans="1:5">
      <c r="A1517" s="369">
        <v>2088853</v>
      </c>
      <c r="B1517" t="s">
        <v>3421</v>
      </c>
      <c r="C1517" t="s">
        <v>3422</v>
      </c>
      <c r="D1517" t="s">
        <v>393</v>
      </c>
      <c r="E1517" t="s">
        <v>378</v>
      </c>
    </row>
    <row r="1518" spans="1:5">
      <c r="A1518" s="369">
        <v>2088870</v>
      </c>
      <c r="B1518" t="s">
        <v>3423</v>
      </c>
      <c r="C1518" t="s">
        <v>3424</v>
      </c>
      <c r="D1518" t="s">
        <v>393</v>
      </c>
      <c r="E1518" t="s">
        <v>378</v>
      </c>
    </row>
    <row r="1519" spans="1:5">
      <c r="A1519" s="369">
        <v>2089725</v>
      </c>
      <c r="B1519" t="s">
        <v>3425</v>
      </c>
      <c r="C1519" t="s">
        <v>3426</v>
      </c>
      <c r="D1519" t="s">
        <v>393</v>
      </c>
      <c r="E1519" t="s">
        <v>378</v>
      </c>
    </row>
    <row r="1520" spans="1:5">
      <c r="A1520" s="369">
        <v>2089945</v>
      </c>
      <c r="B1520" t="s">
        <v>3427</v>
      </c>
      <c r="C1520" t="s">
        <v>3428</v>
      </c>
      <c r="D1520" t="s">
        <v>393</v>
      </c>
      <c r="E1520" t="s">
        <v>378</v>
      </c>
    </row>
    <row r="1521" spans="1:5">
      <c r="A1521" s="369">
        <v>2091</v>
      </c>
      <c r="B1521" t="s">
        <v>3429</v>
      </c>
      <c r="C1521" t="s">
        <v>3430</v>
      </c>
      <c r="D1521" t="s">
        <v>393</v>
      </c>
      <c r="E1521" t="s">
        <v>378</v>
      </c>
    </row>
    <row r="1522" spans="1:5">
      <c r="A1522" s="369">
        <v>2091531</v>
      </c>
      <c r="B1522" t="s">
        <v>3431</v>
      </c>
      <c r="C1522" t="s">
        <v>3432</v>
      </c>
      <c r="D1522" t="s">
        <v>393</v>
      </c>
      <c r="E1522" t="s">
        <v>378</v>
      </c>
    </row>
    <row r="1523" spans="1:5">
      <c r="A1523" s="369">
        <v>20926</v>
      </c>
      <c r="B1523" t="s">
        <v>3433</v>
      </c>
      <c r="C1523" t="s">
        <v>3434</v>
      </c>
      <c r="D1523" t="s">
        <v>393</v>
      </c>
      <c r="E1523" t="s">
        <v>378</v>
      </c>
    </row>
    <row r="1524" spans="1:5">
      <c r="A1524" s="369">
        <v>2093151</v>
      </c>
      <c r="B1524" t="s">
        <v>3435</v>
      </c>
      <c r="C1524" t="s">
        <v>3436</v>
      </c>
      <c r="D1524" t="s">
        <v>393</v>
      </c>
      <c r="E1524" t="s">
        <v>378</v>
      </c>
    </row>
    <row r="1525" spans="1:5">
      <c r="A1525" s="369">
        <v>2093725</v>
      </c>
      <c r="B1525" t="s">
        <v>3437</v>
      </c>
      <c r="C1525" t="s">
        <v>3438</v>
      </c>
      <c r="D1525" t="s">
        <v>393</v>
      </c>
      <c r="E1525" t="s">
        <v>378</v>
      </c>
    </row>
    <row r="1526" spans="1:5">
      <c r="A1526" s="369">
        <v>2094073</v>
      </c>
      <c r="B1526" t="s">
        <v>3439</v>
      </c>
      <c r="C1526" t="s">
        <v>3440</v>
      </c>
      <c r="D1526" t="s">
        <v>393</v>
      </c>
      <c r="E1526" t="s">
        <v>378</v>
      </c>
    </row>
    <row r="1527" spans="1:5">
      <c r="A1527" s="369">
        <v>2094198</v>
      </c>
      <c r="B1527" t="s">
        <v>3441</v>
      </c>
      <c r="C1527" t="s">
        <v>3442</v>
      </c>
      <c r="D1527" t="s">
        <v>393</v>
      </c>
      <c r="E1527" t="s">
        <v>378</v>
      </c>
    </row>
    <row r="1528" spans="1:5">
      <c r="A1528" s="369">
        <v>2094563</v>
      </c>
      <c r="B1528" t="s">
        <v>3443</v>
      </c>
      <c r="C1528" t="s">
        <v>3444</v>
      </c>
      <c r="D1528" t="s">
        <v>393</v>
      </c>
      <c r="E1528" t="s">
        <v>378</v>
      </c>
    </row>
    <row r="1529" spans="1:5">
      <c r="A1529" s="369">
        <v>2094653</v>
      </c>
      <c r="B1529" t="s">
        <v>3445</v>
      </c>
      <c r="C1529" t="s">
        <v>3446</v>
      </c>
      <c r="D1529" t="s">
        <v>393</v>
      </c>
      <c r="E1529" t="s">
        <v>378</v>
      </c>
    </row>
    <row r="1530" spans="1:5">
      <c r="A1530" s="369">
        <v>20947</v>
      </c>
      <c r="B1530" t="s">
        <v>3447</v>
      </c>
      <c r="C1530" t="s">
        <v>3448</v>
      </c>
      <c r="D1530" t="s">
        <v>393</v>
      </c>
      <c r="E1530" t="s">
        <v>378</v>
      </c>
    </row>
    <row r="1531" spans="1:5">
      <c r="A1531" s="369">
        <v>2096089</v>
      </c>
      <c r="B1531" t="s">
        <v>3449</v>
      </c>
      <c r="C1531" t="s">
        <v>3450</v>
      </c>
      <c r="D1531" t="s">
        <v>393</v>
      </c>
      <c r="E1531" t="s">
        <v>378</v>
      </c>
    </row>
    <row r="1532" spans="1:5">
      <c r="A1532" s="369">
        <v>2096434</v>
      </c>
      <c r="B1532" t="s">
        <v>3451</v>
      </c>
      <c r="C1532" t="s">
        <v>3452</v>
      </c>
      <c r="D1532" t="s">
        <v>393</v>
      </c>
      <c r="E1532" t="s">
        <v>378</v>
      </c>
    </row>
    <row r="1533" spans="1:5">
      <c r="A1533" s="369">
        <v>2097308</v>
      </c>
      <c r="B1533" t="s">
        <v>3453</v>
      </c>
      <c r="C1533" t="s">
        <v>3454</v>
      </c>
      <c r="D1533" t="s">
        <v>393</v>
      </c>
      <c r="E1533" t="s">
        <v>378</v>
      </c>
    </row>
    <row r="1534" spans="1:5">
      <c r="A1534" s="369">
        <v>2097383</v>
      </c>
      <c r="B1534" t="s">
        <v>3455</v>
      </c>
      <c r="C1534" t="s">
        <v>3456</v>
      </c>
      <c r="D1534" t="s">
        <v>393</v>
      </c>
      <c r="E1534" t="s">
        <v>378</v>
      </c>
    </row>
    <row r="1535" spans="1:5">
      <c r="A1535" s="369">
        <v>2098070</v>
      </c>
      <c r="B1535" t="s">
        <v>3457</v>
      </c>
      <c r="C1535" t="s">
        <v>3458</v>
      </c>
      <c r="D1535" t="s">
        <v>393</v>
      </c>
      <c r="E1535" t="s">
        <v>378</v>
      </c>
    </row>
    <row r="1536" spans="1:5">
      <c r="A1536" s="369">
        <v>20983</v>
      </c>
      <c r="B1536" t="s">
        <v>3459</v>
      </c>
      <c r="C1536" t="s">
        <v>3460</v>
      </c>
      <c r="D1536" t="s">
        <v>393</v>
      </c>
      <c r="E1536" t="s">
        <v>378</v>
      </c>
    </row>
    <row r="1537" spans="1:5">
      <c r="A1537" s="369">
        <v>2098450</v>
      </c>
      <c r="B1537" t="s">
        <v>3461</v>
      </c>
      <c r="C1537" t="s">
        <v>3462</v>
      </c>
      <c r="D1537" t="s">
        <v>393</v>
      </c>
      <c r="E1537" t="s">
        <v>378</v>
      </c>
    </row>
    <row r="1538" spans="1:5">
      <c r="A1538" s="369">
        <v>2099158</v>
      </c>
      <c r="B1538" t="s">
        <v>3463</v>
      </c>
      <c r="C1538" t="s">
        <v>3464</v>
      </c>
      <c r="D1538" t="s">
        <v>393</v>
      </c>
      <c r="E1538" t="s">
        <v>378</v>
      </c>
    </row>
    <row r="1539" spans="1:5">
      <c r="A1539" s="369">
        <v>2099444</v>
      </c>
      <c r="B1539" t="s">
        <v>3465</v>
      </c>
      <c r="C1539" t="s">
        <v>3466</v>
      </c>
      <c r="D1539" t="s">
        <v>393</v>
      </c>
      <c r="E1539" t="s">
        <v>378</v>
      </c>
    </row>
    <row r="1540" spans="1:5">
      <c r="A1540" s="369">
        <v>2099896</v>
      </c>
      <c r="B1540" t="s">
        <v>3467</v>
      </c>
      <c r="C1540" t="s">
        <v>3468</v>
      </c>
      <c r="D1540" t="s">
        <v>393</v>
      </c>
      <c r="E1540" t="s">
        <v>378</v>
      </c>
    </row>
    <row r="1541" spans="1:5">
      <c r="A1541" s="369">
        <v>2100277</v>
      </c>
      <c r="B1541" t="s">
        <v>3469</v>
      </c>
      <c r="C1541" t="s">
        <v>3470</v>
      </c>
      <c r="D1541" t="s">
        <v>393</v>
      </c>
      <c r="E1541" t="s">
        <v>378</v>
      </c>
    </row>
    <row r="1542" spans="1:5">
      <c r="A1542" s="369">
        <v>2100481</v>
      </c>
      <c r="B1542" t="s">
        <v>3471</v>
      </c>
      <c r="C1542" t="s">
        <v>3472</v>
      </c>
      <c r="D1542" t="s">
        <v>393</v>
      </c>
      <c r="E1542" t="s">
        <v>378</v>
      </c>
    </row>
    <row r="1543" spans="1:5">
      <c r="A1543" s="369">
        <v>2100710</v>
      </c>
      <c r="B1543" t="s">
        <v>3473</v>
      </c>
      <c r="C1543" t="s">
        <v>3474</v>
      </c>
      <c r="D1543" t="s">
        <v>393</v>
      </c>
      <c r="E1543" t="s">
        <v>378</v>
      </c>
    </row>
    <row r="1544" spans="1:5">
      <c r="A1544" s="369">
        <v>2100711</v>
      </c>
      <c r="B1544" t="s">
        <v>3475</v>
      </c>
      <c r="C1544" t="s">
        <v>3476</v>
      </c>
      <c r="D1544" t="s">
        <v>393</v>
      </c>
      <c r="E1544" t="s">
        <v>378</v>
      </c>
    </row>
    <row r="1545" spans="1:5">
      <c r="A1545" s="369">
        <v>2101</v>
      </c>
      <c r="B1545" t="s">
        <v>3477</v>
      </c>
      <c r="C1545" t="s">
        <v>3478</v>
      </c>
      <c r="D1545" t="s">
        <v>393</v>
      </c>
      <c r="E1545" t="s">
        <v>378</v>
      </c>
    </row>
    <row r="1546" spans="1:5">
      <c r="A1546" s="369">
        <v>2101244</v>
      </c>
      <c r="B1546" t="s">
        <v>3479</v>
      </c>
      <c r="C1546" t="s">
        <v>3480</v>
      </c>
      <c r="D1546" t="s">
        <v>393</v>
      </c>
      <c r="E1546" t="s">
        <v>378</v>
      </c>
    </row>
    <row r="1547" spans="1:5">
      <c r="A1547" s="369">
        <v>2101751</v>
      </c>
      <c r="B1547" t="s">
        <v>3481</v>
      </c>
      <c r="C1547" t="s">
        <v>3482</v>
      </c>
      <c r="D1547" t="s">
        <v>393</v>
      </c>
      <c r="E1547" t="s">
        <v>378</v>
      </c>
    </row>
    <row r="1548" spans="1:5">
      <c r="A1548" s="369">
        <v>2101811</v>
      </c>
      <c r="B1548" t="s">
        <v>3483</v>
      </c>
      <c r="C1548" t="s">
        <v>3484</v>
      </c>
      <c r="D1548" t="s">
        <v>393</v>
      </c>
      <c r="E1548" t="s">
        <v>378</v>
      </c>
    </row>
    <row r="1549" spans="1:5">
      <c r="A1549" s="369">
        <v>2105490</v>
      </c>
      <c r="B1549" t="s">
        <v>3485</v>
      </c>
      <c r="C1549" t="s">
        <v>3486</v>
      </c>
      <c r="D1549" t="s">
        <v>393</v>
      </c>
      <c r="E1549" t="s">
        <v>378</v>
      </c>
    </row>
    <row r="1550" spans="1:5">
      <c r="A1550" s="369">
        <v>2106704</v>
      </c>
      <c r="B1550" t="s">
        <v>3487</v>
      </c>
      <c r="C1550" t="s">
        <v>3488</v>
      </c>
      <c r="D1550" t="s">
        <v>393</v>
      </c>
      <c r="E1550" t="s">
        <v>378</v>
      </c>
    </row>
    <row r="1551" spans="1:5">
      <c r="A1551" s="369">
        <v>21069</v>
      </c>
      <c r="B1551" t="s">
        <v>3489</v>
      </c>
      <c r="C1551" t="s">
        <v>3490</v>
      </c>
      <c r="D1551" t="s">
        <v>393</v>
      </c>
      <c r="E1551" t="s">
        <v>378</v>
      </c>
    </row>
    <row r="1552" spans="1:5">
      <c r="A1552" s="369">
        <v>2106905</v>
      </c>
      <c r="B1552" t="s">
        <v>3491</v>
      </c>
      <c r="C1552" t="s">
        <v>3492</v>
      </c>
      <c r="D1552" t="s">
        <v>393</v>
      </c>
      <c r="E1552" t="s">
        <v>378</v>
      </c>
    </row>
    <row r="1553" spans="1:5">
      <c r="A1553" s="369">
        <v>2107</v>
      </c>
      <c r="B1553" t="s">
        <v>3493</v>
      </c>
      <c r="C1553" t="s">
        <v>3494</v>
      </c>
      <c r="D1553" t="s">
        <v>393</v>
      </c>
      <c r="E1553" t="s">
        <v>378</v>
      </c>
    </row>
    <row r="1554" spans="1:5">
      <c r="A1554" s="369">
        <v>2108008</v>
      </c>
      <c r="B1554" t="s">
        <v>3495</v>
      </c>
      <c r="C1554" t="s">
        <v>3496</v>
      </c>
      <c r="D1554" t="s">
        <v>393</v>
      </c>
      <c r="E1554" t="s">
        <v>378</v>
      </c>
    </row>
    <row r="1555" spans="1:5">
      <c r="A1555" s="369">
        <v>2109119</v>
      </c>
      <c r="B1555" t="s">
        <v>3497</v>
      </c>
      <c r="C1555" t="s">
        <v>3498</v>
      </c>
      <c r="D1555" t="s">
        <v>393</v>
      </c>
      <c r="E1555" t="s">
        <v>378</v>
      </c>
    </row>
    <row r="1556" spans="1:5">
      <c r="A1556" s="369">
        <v>2109127</v>
      </c>
      <c r="B1556" t="s">
        <v>3499</v>
      </c>
      <c r="C1556" t="s">
        <v>3500</v>
      </c>
      <c r="D1556" t="s">
        <v>393</v>
      </c>
      <c r="E1556" t="s">
        <v>378</v>
      </c>
    </row>
    <row r="1557" spans="1:5">
      <c r="A1557" s="369">
        <v>2110053</v>
      </c>
      <c r="B1557" t="s">
        <v>3501</v>
      </c>
      <c r="C1557" t="s">
        <v>3502</v>
      </c>
      <c r="D1557" t="s">
        <v>393</v>
      </c>
      <c r="E1557" t="s">
        <v>378</v>
      </c>
    </row>
    <row r="1558" spans="1:5">
      <c r="A1558" s="369">
        <v>2110073</v>
      </c>
      <c r="B1558" t="s">
        <v>3503</v>
      </c>
      <c r="C1558" t="s">
        <v>3504</v>
      </c>
      <c r="D1558" t="s">
        <v>393</v>
      </c>
      <c r="E1558" t="s">
        <v>378</v>
      </c>
    </row>
    <row r="1559" spans="1:5">
      <c r="A1559" s="369">
        <v>2110148</v>
      </c>
      <c r="B1559" t="s">
        <v>3505</v>
      </c>
      <c r="C1559" t="s">
        <v>3506</v>
      </c>
      <c r="D1559" t="s">
        <v>393</v>
      </c>
      <c r="E1559" t="s">
        <v>378</v>
      </c>
    </row>
    <row r="1560" spans="1:5">
      <c r="A1560" s="369">
        <v>2110520</v>
      </c>
      <c r="B1560" t="s">
        <v>3507</v>
      </c>
      <c r="C1560" t="s">
        <v>3508</v>
      </c>
      <c r="D1560" t="s">
        <v>393</v>
      </c>
      <c r="E1560" t="s">
        <v>378</v>
      </c>
    </row>
    <row r="1561" spans="1:5">
      <c r="A1561" s="369">
        <v>2110530</v>
      </c>
      <c r="B1561" t="s">
        <v>3509</v>
      </c>
      <c r="C1561" t="s">
        <v>3510</v>
      </c>
      <c r="D1561" t="s">
        <v>393</v>
      </c>
      <c r="E1561" t="s">
        <v>378</v>
      </c>
    </row>
    <row r="1562" spans="1:5">
      <c r="A1562" s="369">
        <v>2111124</v>
      </c>
      <c r="B1562" t="s">
        <v>3511</v>
      </c>
      <c r="C1562" t="s">
        <v>3512</v>
      </c>
      <c r="D1562" t="s">
        <v>393</v>
      </c>
      <c r="E1562" t="s">
        <v>378</v>
      </c>
    </row>
    <row r="1563" spans="1:5">
      <c r="A1563" s="369">
        <v>2111492</v>
      </c>
      <c r="B1563" t="s">
        <v>3513</v>
      </c>
      <c r="C1563" t="s">
        <v>3514</v>
      </c>
      <c r="D1563" t="s">
        <v>393</v>
      </c>
      <c r="E1563" t="s">
        <v>378</v>
      </c>
    </row>
    <row r="1564" spans="1:5">
      <c r="A1564" s="369">
        <v>2112154</v>
      </c>
      <c r="B1564" t="s">
        <v>3515</v>
      </c>
      <c r="C1564" t="s">
        <v>3516</v>
      </c>
      <c r="D1564" t="s">
        <v>393</v>
      </c>
      <c r="E1564" t="s">
        <v>378</v>
      </c>
    </row>
    <row r="1565" spans="1:5">
      <c r="A1565" s="369">
        <v>2112234</v>
      </c>
      <c r="B1565" t="s">
        <v>3517</v>
      </c>
      <c r="C1565" t="s">
        <v>3518</v>
      </c>
      <c r="D1565" t="s">
        <v>393</v>
      </c>
      <c r="E1565" t="s">
        <v>378</v>
      </c>
    </row>
    <row r="1566" spans="1:5">
      <c r="A1566" s="369">
        <v>2112238</v>
      </c>
      <c r="B1566" t="s">
        <v>3519</v>
      </c>
      <c r="C1566" t="s">
        <v>3520</v>
      </c>
      <c r="D1566" t="s">
        <v>393</v>
      </c>
      <c r="E1566" t="s">
        <v>378</v>
      </c>
    </row>
    <row r="1567" spans="1:5">
      <c r="A1567" s="369">
        <v>2112307</v>
      </c>
      <c r="B1567" t="s">
        <v>3521</v>
      </c>
      <c r="C1567" t="s">
        <v>3522</v>
      </c>
      <c r="D1567" t="s">
        <v>393</v>
      </c>
      <c r="E1567" t="s">
        <v>378</v>
      </c>
    </row>
    <row r="1568" spans="1:5">
      <c r="A1568" s="369">
        <v>2112322</v>
      </c>
      <c r="B1568" t="s">
        <v>3523</v>
      </c>
      <c r="C1568" t="s">
        <v>3524</v>
      </c>
      <c r="D1568" t="s">
        <v>393</v>
      </c>
      <c r="E1568" t="s">
        <v>378</v>
      </c>
    </row>
    <row r="1569" spans="1:5">
      <c r="A1569" s="369">
        <v>2112338</v>
      </c>
      <c r="B1569" t="s">
        <v>3525</v>
      </c>
      <c r="C1569" t="s">
        <v>3526</v>
      </c>
      <c r="D1569" t="s">
        <v>393</v>
      </c>
      <c r="E1569" t="s">
        <v>378</v>
      </c>
    </row>
    <row r="1570" spans="1:5">
      <c r="A1570" s="369">
        <v>2112343</v>
      </c>
      <c r="B1570" t="s">
        <v>3527</v>
      </c>
      <c r="C1570" t="s">
        <v>3528</v>
      </c>
      <c r="D1570" t="s">
        <v>393</v>
      </c>
      <c r="E1570" t="s">
        <v>378</v>
      </c>
    </row>
    <row r="1571" spans="1:5">
      <c r="A1571" s="369">
        <v>2112346</v>
      </c>
      <c r="B1571" t="s">
        <v>3529</v>
      </c>
      <c r="C1571" t="s">
        <v>3530</v>
      </c>
      <c r="D1571" t="s">
        <v>393</v>
      </c>
      <c r="E1571" t="s">
        <v>378</v>
      </c>
    </row>
    <row r="1572" spans="1:5">
      <c r="A1572" s="369">
        <v>2112514</v>
      </c>
      <c r="B1572" t="s">
        <v>3531</v>
      </c>
      <c r="C1572" t="s">
        <v>3532</v>
      </c>
      <c r="D1572" t="s">
        <v>393</v>
      </c>
      <c r="E1572" t="s">
        <v>378</v>
      </c>
    </row>
    <row r="1573" spans="1:5">
      <c r="A1573" s="369">
        <v>2112697</v>
      </c>
      <c r="B1573" t="s">
        <v>3533</v>
      </c>
      <c r="C1573" t="s">
        <v>3534</v>
      </c>
      <c r="D1573" t="s">
        <v>393</v>
      </c>
      <c r="E1573" t="s">
        <v>378</v>
      </c>
    </row>
    <row r="1574" spans="1:5">
      <c r="A1574" s="369">
        <v>2113573</v>
      </c>
      <c r="B1574" t="s">
        <v>3535</v>
      </c>
      <c r="C1574" t="s">
        <v>3536</v>
      </c>
      <c r="D1574" t="s">
        <v>393</v>
      </c>
      <c r="E1574" t="s">
        <v>378</v>
      </c>
    </row>
    <row r="1575" spans="1:5">
      <c r="A1575" s="369">
        <v>2114114</v>
      </c>
      <c r="B1575" t="s">
        <v>3537</v>
      </c>
      <c r="C1575" t="s">
        <v>3538</v>
      </c>
      <c r="D1575" t="s">
        <v>393</v>
      </c>
      <c r="E1575" t="s">
        <v>378</v>
      </c>
    </row>
    <row r="1576" spans="1:5">
      <c r="A1576" s="369">
        <v>2114134</v>
      </c>
      <c r="B1576" t="s">
        <v>3539</v>
      </c>
      <c r="C1576" t="s">
        <v>3540</v>
      </c>
      <c r="D1576" t="s">
        <v>393</v>
      </c>
      <c r="E1576" t="s">
        <v>378</v>
      </c>
    </row>
    <row r="1577" spans="1:5">
      <c r="A1577" s="369">
        <v>2114657</v>
      </c>
      <c r="B1577" t="s">
        <v>3541</v>
      </c>
      <c r="C1577" t="s">
        <v>3542</v>
      </c>
      <c r="D1577" t="s">
        <v>393</v>
      </c>
      <c r="E1577" t="s">
        <v>378</v>
      </c>
    </row>
    <row r="1578" spans="1:5">
      <c r="A1578" s="369">
        <v>2114845</v>
      </c>
      <c r="B1578" t="s">
        <v>3543</v>
      </c>
      <c r="C1578" t="s">
        <v>3544</v>
      </c>
      <c r="D1578" t="s">
        <v>393</v>
      </c>
      <c r="E1578" t="s">
        <v>378</v>
      </c>
    </row>
    <row r="1579" spans="1:5">
      <c r="A1579" s="369">
        <v>2114961</v>
      </c>
      <c r="B1579" t="s">
        <v>3545</v>
      </c>
      <c r="C1579" t="s">
        <v>3546</v>
      </c>
      <c r="D1579" t="s">
        <v>393</v>
      </c>
      <c r="E1579" t="s">
        <v>378</v>
      </c>
    </row>
    <row r="1580" spans="1:5">
      <c r="A1580" s="369">
        <v>2115298</v>
      </c>
      <c r="B1580" t="s">
        <v>3547</v>
      </c>
      <c r="C1580" t="s">
        <v>3548</v>
      </c>
      <c r="D1580" t="s">
        <v>393</v>
      </c>
      <c r="E1580" t="s">
        <v>378</v>
      </c>
    </row>
    <row r="1581" spans="1:5">
      <c r="A1581" s="369">
        <v>2115357</v>
      </c>
      <c r="B1581" t="s">
        <v>3549</v>
      </c>
      <c r="C1581" t="s">
        <v>3550</v>
      </c>
      <c r="D1581" t="s">
        <v>393</v>
      </c>
      <c r="E1581" t="s">
        <v>378</v>
      </c>
    </row>
    <row r="1582" spans="1:5">
      <c r="A1582" s="369">
        <v>2115413</v>
      </c>
      <c r="B1582" t="s">
        <v>3551</v>
      </c>
      <c r="C1582" t="s">
        <v>3552</v>
      </c>
      <c r="D1582" t="s">
        <v>393</v>
      </c>
      <c r="E1582" t="s">
        <v>378</v>
      </c>
    </row>
    <row r="1583" spans="1:5">
      <c r="A1583" s="369">
        <v>2115467</v>
      </c>
      <c r="B1583" t="s">
        <v>3553</v>
      </c>
      <c r="C1583" t="s">
        <v>3554</v>
      </c>
      <c r="D1583" t="s">
        <v>393</v>
      </c>
      <c r="E1583" t="s">
        <v>378</v>
      </c>
    </row>
    <row r="1584" spans="1:5">
      <c r="A1584" s="369">
        <v>2115488</v>
      </c>
      <c r="B1584" t="s">
        <v>3555</v>
      </c>
      <c r="C1584" t="s">
        <v>3556</v>
      </c>
      <c r="D1584" t="s">
        <v>393</v>
      </c>
      <c r="E1584" t="s">
        <v>378</v>
      </c>
    </row>
    <row r="1585" spans="1:5">
      <c r="A1585" s="369">
        <v>2115632</v>
      </c>
      <c r="B1585" t="s">
        <v>3557</v>
      </c>
      <c r="C1585" t="s">
        <v>3558</v>
      </c>
      <c r="D1585" t="s">
        <v>393</v>
      </c>
      <c r="E1585" t="s">
        <v>378</v>
      </c>
    </row>
    <row r="1586" spans="1:5">
      <c r="A1586" s="369">
        <v>2116371</v>
      </c>
      <c r="B1586" t="s">
        <v>3559</v>
      </c>
      <c r="C1586" t="s">
        <v>3560</v>
      </c>
      <c r="D1586" t="s">
        <v>393</v>
      </c>
      <c r="E1586" t="s">
        <v>378</v>
      </c>
    </row>
    <row r="1587" spans="1:5">
      <c r="A1587" s="369">
        <v>2116616</v>
      </c>
      <c r="B1587" t="s">
        <v>3561</v>
      </c>
      <c r="C1587" t="s">
        <v>3562</v>
      </c>
      <c r="D1587" t="s">
        <v>393</v>
      </c>
      <c r="E1587" t="s">
        <v>378</v>
      </c>
    </row>
    <row r="1588" spans="1:5">
      <c r="A1588" s="369">
        <v>2116712</v>
      </c>
      <c r="B1588" t="s">
        <v>3563</v>
      </c>
      <c r="C1588" t="s">
        <v>3564</v>
      </c>
      <c r="D1588" t="s">
        <v>393</v>
      </c>
      <c r="E1588" t="s">
        <v>378</v>
      </c>
    </row>
    <row r="1589" spans="1:5">
      <c r="A1589" s="369">
        <v>2117400</v>
      </c>
      <c r="B1589" t="s">
        <v>3565</v>
      </c>
      <c r="C1589" t="s">
        <v>3566</v>
      </c>
      <c r="D1589" t="s">
        <v>393</v>
      </c>
      <c r="E1589" t="s">
        <v>378</v>
      </c>
    </row>
    <row r="1590" spans="1:5">
      <c r="A1590" s="369">
        <v>2117636</v>
      </c>
      <c r="B1590" t="s">
        <v>3567</v>
      </c>
      <c r="C1590" t="s">
        <v>3568</v>
      </c>
      <c r="D1590" t="s">
        <v>393</v>
      </c>
      <c r="E1590" t="s">
        <v>378</v>
      </c>
    </row>
    <row r="1591" spans="1:5">
      <c r="A1591" s="369">
        <v>2119559</v>
      </c>
      <c r="B1591" t="s">
        <v>3569</v>
      </c>
      <c r="C1591" t="s">
        <v>3570</v>
      </c>
      <c r="D1591" t="s">
        <v>393</v>
      </c>
      <c r="E1591" t="s">
        <v>378</v>
      </c>
    </row>
    <row r="1592" spans="1:5">
      <c r="A1592" s="369">
        <v>2119619</v>
      </c>
      <c r="B1592" t="s">
        <v>3571</v>
      </c>
      <c r="C1592" t="s">
        <v>3572</v>
      </c>
      <c r="D1592" t="s">
        <v>393</v>
      </c>
      <c r="E1592" t="s">
        <v>378</v>
      </c>
    </row>
    <row r="1593" spans="1:5">
      <c r="A1593" s="369">
        <v>2120640</v>
      </c>
      <c r="B1593" t="s">
        <v>3573</v>
      </c>
      <c r="C1593" t="s">
        <v>3574</v>
      </c>
      <c r="D1593" t="s">
        <v>393</v>
      </c>
      <c r="E1593" t="s">
        <v>378</v>
      </c>
    </row>
    <row r="1594" spans="1:5">
      <c r="A1594" s="369">
        <v>2121073</v>
      </c>
      <c r="B1594" t="s">
        <v>3575</v>
      </c>
      <c r="C1594" t="s">
        <v>3576</v>
      </c>
      <c r="D1594" t="s">
        <v>393</v>
      </c>
      <c r="E1594" t="s">
        <v>378</v>
      </c>
    </row>
    <row r="1595" spans="1:5">
      <c r="A1595" s="369">
        <v>2122185</v>
      </c>
      <c r="B1595" t="s">
        <v>3577</v>
      </c>
      <c r="C1595" t="s">
        <v>3578</v>
      </c>
      <c r="D1595" t="s">
        <v>393</v>
      </c>
      <c r="E1595" t="s">
        <v>378</v>
      </c>
    </row>
    <row r="1596" spans="1:5">
      <c r="A1596" s="369">
        <v>2122262</v>
      </c>
      <c r="B1596" t="s">
        <v>3579</v>
      </c>
      <c r="C1596" t="s">
        <v>3580</v>
      </c>
      <c r="D1596" t="s">
        <v>393</v>
      </c>
      <c r="E1596" t="s">
        <v>378</v>
      </c>
    </row>
    <row r="1597" spans="1:5">
      <c r="A1597" s="369">
        <v>2122642</v>
      </c>
      <c r="B1597" t="s">
        <v>3581</v>
      </c>
      <c r="C1597" t="s">
        <v>3582</v>
      </c>
      <c r="D1597" t="s">
        <v>393</v>
      </c>
      <c r="E1597" t="s">
        <v>378</v>
      </c>
    </row>
    <row r="1598" spans="1:5">
      <c r="A1598" s="369">
        <v>2123056</v>
      </c>
      <c r="B1598" t="s">
        <v>3583</v>
      </c>
      <c r="C1598" t="s">
        <v>3584</v>
      </c>
      <c r="D1598" t="s">
        <v>393</v>
      </c>
      <c r="E1598" t="s">
        <v>378</v>
      </c>
    </row>
    <row r="1599" spans="1:5">
      <c r="A1599" s="369">
        <v>21232</v>
      </c>
      <c r="B1599" t="s">
        <v>3585</v>
      </c>
      <c r="C1599" t="s">
        <v>3586</v>
      </c>
      <c r="D1599" t="s">
        <v>393</v>
      </c>
      <c r="E1599" t="s">
        <v>378</v>
      </c>
    </row>
    <row r="1600" spans="1:5">
      <c r="A1600" s="369">
        <v>2123618</v>
      </c>
      <c r="B1600" t="s">
        <v>3587</v>
      </c>
      <c r="C1600" t="s">
        <v>3588</v>
      </c>
      <c r="D1600" t="s">
        <v>393</v>
      </c>
      <c r="E1600" t="s">
        <v>378</v>
      </c>
    </row>
    <row r="1601" spans="1:5">
      <c r="A1601" s="369">
        <v>2123895</v>
      </c>
      <c r="B1601" t="s">
        <v>3589</v>
      </c>
      <c r="C1601" t="s">
        <v>3590</v>
      </c>
      <c r="D1601" t="s">
        <v>393</v>
      </c>
      <c r="E1601" t="s">
        <v>378</v>
      </c>
    </row>
    <row r="1602" spans="1:5">
      <c r="A1602" s="369">
        <v>2124027</v>
      </c>
      <c r="B1602" t="s">
        <v>3591</v>
      </c>
      <c r="C1602" t="s">
        <v>3592</v>
      </c>
      <c r="D1602" t="s">
        <v>393</v>
      </c>
      <c r="E1602" t="s">
        <v>378</v>
      </c>
    </row>
    <row r="1603" spans="1:5">
      <c r="A1603" s="369">
        <v>2125403</v>
      </c>
      <c r="B1603" t="s">
        <v>3593</v>
      </c>
      <c r="C1603" t="s">
        <v>3594</v>
      </c>
      <c r="D1603" t="s">
        <v>393</v>
      </c>
      <c r="E1603" t="s">
        <v>378</v>
      </c>
    </row>
    <row r="1604" spans="1:5">
      <c r="A1604" s="369">
        <v>2126246</v>
      </c>
      <c r="B1604" t="s">
        <v>3595</v>
      </c>
      <c r="C1604" t="s">
        <v>3596</v>
      </c>
      <c r="D1604" t="s">
        <v>393</v>
      </c>
      <c r="E1604" t="s">
        <v>378</v>
      </c>
    </row>
    <row r="1605" spans="1:5">
      <c r="A1605" s="369">
        <v>2126316</v>
      </c>
      <c r="B1605" t="s">
        <v>3597</v>
      </c>
      <c r="C1605" t="s">
        <v>3598</v>
      </c>
      <c r="D1605" t="s">
        <v>393</v>
      </c>
      <c r="E1605" t="s">
        <v>378</v>
      </c>
    </row>
    <row r="1606" spans="1:5">
      <c r="A1606" s="369">
        <v>2126520</v>
      </c>
      <c r="B1606" t="s">
        <v>3599</v>
      </c>
      <c r="C1606" t="s">
        <v>3600</v>
      </c>
      <c r="D1606" t="s">
        <v>393</v>
      </c>
      <c r="E1606" t="s">
        <v>378</v>
      </c>
    </row>
    <row r="1607" spans="1:5">
      <c r="A1607" s="369">
        <v>2126646</v>
      </c>
      <c r="B1607" t="s">
        <v>3601</v>
      </c>
      <c r="C1607" t="s">
        <v>3602</v>
      </c>
      <c r="D1607" t="s">
        <v>393</v>
      </c>
      <c r="E1607" t="s">
        <v>378</v>
      </c>
    </row>
    <row r="1608" spans="1:5">
      <c r="A1608" s="369">
        <v>2126681</v>
      </c>
      <c r="B1608" t="s">
        <v>3603</v>
      </c>
      <c r="C1608" t="s">
        <v>3604</v>
      </c>
      <c r="D1608" t="s">
        <v>393</v>
      </c>
      <c r="E1608" t="s">
        <v>378</v>
      </c>
    </row>
    <row r="1609" spans="1:5">
      <c r="A1609" s="369">
        <v>2127203</v>
      </c>
      <c r="B1609" t="s">
        <v>3605</v>
      </c>
      <c r="C1609" t="s">
        <v>3606</v>
      </c>
      <c r="D1609" t="s">
        <v>393</v>
      </c>
      <c r="E1609" t="s">
        <v>378</v>
      </c>
    </row>
    <row r="1610" spans="1:5">
      <c r="A1610" s="369">
        <v>2127760</v>
      </c>
      <c r="B1610" t="s">
        <v>3607</v>
      </c>
      <c r="C1610" t="s">
        <v>3608</v>
      </c>
      <c r="D1610" t="s">
        <v>393</v>
      </c>
      <c r="E1610" t="s">
        <v>378</v>
      </c>
    </row>
    <row r="1611" spans="1:5">
      <c r="A1611" s="369">
        <v>2129569</v>
      </c>
      <c r="B1611" t="s">
        <v>3609</v>
      </c>
      <c r="C1611" t="s">
        <v>3610</v>
      </c>
      <c r="D1611" t="s">
        <v>393</v>
      </c>
      <c r="E1611" t="s">
        <v>378</v>
      </c>
    </row>
    <row r="1612" spans="1:5">
      <c r="A1612" s="369">
        <v>2129731</v>
      </c>
      <c r="B1612" t="s">
        <v>3611</v>
      </c>
      <c r="C1612" t="s">
        <v>3612</v>
      </c>
      <c r="D1612" t="s">
        <v>393</v>
      </c>
      <c r="E1612" t="s">
        <v>378</v>
      </c>
    </row>
    <row r="1613" spans="1:5">
      <c r="A1613" s="369">
        <v>2130399</v>
      </c>
      <c r="B1613" t="s">
        <v>3613</v>
      </c>
      <c r="C1613" t="s">
        <v>3614</v>
      </c>
      <c r="D1613" t="s">
        <v>393</v>
      </c>
      <c r="E1613" t="s">
        <v>378</v>
      </c>
    </row>
    <row r="1614" spans="1:5">
      <c r="A1614" s="369">
        <v>2131358</v>
      </c>
      <c r="B1614" t="s">
        <v>3615</v>
      </c>
      <c r="C1614" t="s">
        <v>3616</v>
      </c>
      <c r="D1614" t="s">
        <v>393</v>
      </c>
      <c r="E1614" t="s">
        <v>378</v>
      </c>
    </row>
    <row r="1615" spans="1:5">
      <c r="A1615" s="369">
        <v>21317</v>
      </c>
      <c r="B1615" t="s">
        <v>3617</v>
      </c>
      <c r="C1615" t="s">
        <v>3618</v>
      </c>
      <c r="D1615" t="s">
        <v>393</v>
      </c>
      <c r="E1615" t="s">
        <v>378</v>
      </c>
    </row>
    <row r="1616" spans="1:5">
      <c r="A1616" s="369">
        <v>2131797</v>
      </c>
      <c r="B1616" t="s">
        <v>3619</v>
      </c>
      <c r="C1616" t="s">
        <v>3620</v>
      </c>
      <c r="D1616" t="s">
        <v>393</v>
      </c>
      <c r="E1616" t="s">
        <v>378</v>
      </c>
    </row>
    <row r="1617" spans="1:5">
      <c r="A1617" s="369">
        <v>2132254</v>
      </c>
      <c r="B1617" t="s">
        <v>3621</v>
      </c>
      <c r="C1617" t="s">
        <v>3622</v>
      </c>
      <c r="D1617" t="s">
        <v>393</v>
      </c>
      <c r="E1617" t="s">
        <v>378</v>
      </c>
    </row>
    <row r="1618" spans="1:5">
      <c r="A1618" s="369">
        <v>2133122</v>
      </c>
      <c r="B1618" t="s">
        <v>3623</v>
      </c>
      <c r="C1618" t="s">
        <v>3624</v>
      </c>
      <c r="D1618" t="s">
        <v>393</v>
      </c>
      <c r="E1618" t="s">
        <v>378</v>
      </c>
    </row>
    <row r="1619" spans="1:5">
      <c r="A1619" s="369">
        <v>21332</v>
      </c>
      <c r="B1619" t="s">
        <v>3625</v>
      </c>
      <c r="C1619" t="s">
        <v>3626</v>
      </c>
      <c r="D1619" t="s">
        <v>393</v>
      </c>
      <c r="E1619" t="s">
        <v>378</v>
      </c>
    </row>
    <row r="1620" spans="1:5">
      <c r="A1620" s="369">
        <v>2134388</v>
      </c>
      <c r="B1620" t="s">
        <v>3627</v>
      </c>
      <c r="C1620" t="s">
        <v>3628</v>
      </c>
      <c r="D1620" t="s">
        <v>393</v>
      </c>
      <c r="E1620" t="s">
        <v>378</v>
      </c>
    </row>
    <row r="1621" spans="1:5">
      <c r="A1621" s="369">
        <v>2134410</v>
      </c>
      <c r="B1621" t="s">
        <v>3629</v>
      </c>
      <c r="C1621" t="s">
        <v>3630</v>
      </c>
      <c r="D1621" t="s">
        <v>393</v>
      </c>
      <c r="E1621" t="s">
        <v>378</v>
      </c>
    </row>
    <row r="1622" spans="1:5">
      <c r="A1622" s="369">
        <v>2134873</v>
      </c>
      <c r="B1622" t="s">
        <v>3631</v>
      </c>
      <c r="C1622" t="s">
        <v>3632</v>
      </c>
      <c r="D1622" t="s">
        <v>393</v>
      </c>
      <c r="E1622" t="s">
        <v>378</v>
      </c>
    </row>
    <row r="1623" spans="1:5">
      <c r="A1623" s="369">
        <v>2135077</v>
      </c>
      <c r="B1623" t="s">
        <v>3633</v>
      </c>
      <c r="C1623" t="s">
        <v>3634</v>
      </c>
      <c r="D1623" t="s">
        <v>393</v>
      </c>
      <c r="E1623" t="s">
        <v>378</v>
      </c>
    </row>
    <row r="1624" spans="1:5">
      <c r="A1624" s="369">
        <v>2135086</v>
      </c>
      <c r="B1624" t="s">
        <v>3635</v>
      </c>
      <c r="C1624" t="s">
        <v>3636</v>
      </c>
      <c r="D1624" t="s">
        <v>393</v>
      </c>
      <c r="E1624" t="s">
        <v>378</v>
      </c>
    </row>
    <row r="1625" spans="1:5">
      <c r="A1625" s="369">
        <v>2136777</v>
      </c>
      <c r="B1625" t="s">
        <v>3637</v>
      </c>
      <c r="C1625" t="s">
        <v>3638</v>
      </c>
      <c r="D1625" t="s">
        <v>393</v>
      </c>
      <c r="E1625" t="s">
        <v>378</v>
      </c>
    </row>
    <row r="1626" spans="1:5">
      <c r="A1626" s="369">
        <v>2137293</v>
      </c>
      <c r="B1626" t="s">
        <v>3639</v>
      </c>
      <c r="C1626" t="s">
        <v>3640</v>
      </c>
      <c r="D1626" t="s">
        <v>393</v>
      </c>
      <c r="E1626" t="s">
        <v>378</v>
      </c>
    </row>
    <row r="1627" spans="1:5">
      <c r="A1627" s="369">
        <v>2137301</v>
      </c>
      <c r="B1627" t="s">
        <v>3641</v>
      </c>
      <c r="C1627" t="s">
        <v>3642</v>
      </c>
      <c r="D1627" t="s">
        <v>393</v>
      </c>
      <c r="E1627" t="s">
        <v>378</v>
      </c>
    </row>
    <row r="1628" spans="1:5">
      <c r="A1628" s="369">
        <v>2137765</v>
      </c>
      <c r="B1628" t="s">
        <v>3643</v>
      </c>
      <c r="C1628" t="s">
        <v>3644</v>
      </c>
      <c r="D1628" t="s">
        <v>393</v>
      </c>
      <c r="E1628" t="s">
        <v>378</v>
      </c>
    </row>
    <row r="1629" spans="1:5">
      <c r="A1629" s="369">
        <v>2138032</v>
      </c>
      <c r="B1629" t="s">
        <v>3645</v>
      </c>
      <c r="C1629" t="s">
        <v>3646</v>
      </c>
      <c r="D1629" t="s">
        <v>393</v>
      </c>
      <c r="E1629" t="s">
        <v>378</v>
      </c>
    </row>
    <row r="1630" spans="1:5">
      <c r="A1630" s="369">
        <v>2138138</v>
      </c>
      <c r="B1630" t="s">
        <v>3647</v>
      </c>
      <c r="C1630" t="s">
        <v>3648</v>
      </c>
      <c r="D1630" t="s">
        <v>393</v>
      </c>
      <c r="E1630" t="s">
        <v>378</v>
      </c>
    </row>
    <row r="1631" spans="1:5">
      <c r="A1631" s="369">
        <v>2138475</v>
      </c>
      <c r="B1631" t="s">
        <v>3649</v>
      </c>
      <c r="C1631" t="s">
        <v>3650</v>
      </c>
      <c r="D1631" t="s">
        <v>393</v>
      </c>
      <c r="E1631" t="s">
        <v>378</v>
      </c>
    </row>
    <row r="1632" spans="1:5">
      <c r="A1632" s="369">
        <v>2138635</v>
      </c>
      <c r="B1632" t="s">
        <v>3651</v>
      </c>
      <c r="C1632" t="s">
        <v>3652</v>
      </c>
      <c r="D1632" t="s">
        <v>393</v>
      </c>
      <c r="E1632" t="s">
        <v>378</v>
      </c>
    </row>
    <row r="1633" spans="1:5">
      <c r="A1633" s="369">
        <v>2140088</v>
      </c>
      <c r="B1633" t="s">
        <v>3653</v>
      </c>
      <c r="C1633" t="s">
        <v>3654</v>
      </c>
      <c r="D1633" t="s">
        <v>393</v>
      </c>
      <c r="E1633" t="s">
        <v>378</v>
      </c>
    </row>
    <row r="1634" spans="1:5">
      <c r="A1634" s="369">
        <v>2140149</v>
      </c>
      <c r="B1634" t="s">
        <v>3655</v>
      </c>
      <c r="C1634" t="s">
        <v>3656</v>
      </c>
      <c r="D1634" t="s">
        <v>393</v>
      </c>
      <c r="E1634" t="s">
        <v>378</v>
      </c>
    </row>
    <row r="1635" spans="1:5">
      <c r="A1635" s="369">
        <v>2140610</v>
      </c>
      <c r="B1635" t="s">
        <v>3657</v>
      </c>
      <c r="C1635" t="s">
        <v>3658</v>
      </c>
      <c r="D1635" t="s">
        <v>393</v>
      </c>
      <c r="E1635" t="s">
        <v>378</v>
      </c>
    </row>
    <row r="1636" spans="1:5">
      <c r="A1636" s="369">
        <v>2140623</v>
      </c>
      <c r="B1636" t="s">
        <v>3659</v>
      </c>
      <c r="C1636" t="s">
        <v>3660</v>
      </c>
      <c r="D1636" t="s">
        <v>393</v>
      </c>
      <c r="E1636" t="s">
        <v>378</v>
      </c>
    </row>
    <row r="1637" spans="1:5">
      <c r="A1637" s="369">
        <v>2140647</v>
      </c>
      <c r="B1637" t="s">
        <v>3661</v>
      </c>
      <c r="C1637" t="s">
        <v>3662</v>
      </c>
      <c r="D1637" t="s">
        <v>393</v>
      </c>
      <c r="E1637" t="s">
        <v>378</v>
      </c>
    </row>
    <row r="1638" spans="1:5">
      <c r="A1638" s="369">
        <v>2140985</v>
      </c>
      <c r="B1638" t="s">
        <v>3663</v>
      </c>
      <c r="C1638" t="s">
        <v>3664</v>
      </c>
      <c r="D1638" t="s">
        <v>393</v>
      </c>
      <c r="E1638" t="s">
        <v>378</v>
      </c>
    </row>
    <row r="1639" spans="1:5">
      <c r="A1639" s="369">
        <v>2141334</v>
      </c>
      <c r="B1639" t="s">
        <v>3665</v>
      </c>
      <c r="C1639" t="s">
        <v>3666</v>
      </c>
      <c r="D1639" t="s">
        <v>393</v>
      </c>
      <c r="E1639" t="s">
        <v>378</v>
      </c>
    </row>
    <row r="1640" spans="1:5">
      <c r="A1640" s="369">
        <v>2142154</v>
      </c>
      <c r="B1640" t="s">
        <v>3667</v>
      </c>
      <c r="C1640" t="s">
        <v>3668</v>
      </c>
      <c r="D1640" t="s">
        <v>393</v>
      </c>
      <c r="E1640" t="s">
        <v>378</v>
      </c>
    </row>
    <row r="1641" spans="1:5">
      <c r="A1641" s="369">
        <v>2142293</v>
      </c>
      <c r="B1641" t="s">
        <v>3669</v>
      </c>
      <c r="C1641" t="s">
        <v>3670</v>
      </c>
      <c r="D1641" t="s">
        <v>393</v>
      </c>
      <c r="E1641" t="s">
        <v>378</v>
      </c>
    </row>
    <row r="1642" spans="1:5">
      <c r="A1642" s="369">
        <v>2142365</v>
      </c>
      <c r="B1642" t="s">
        <v>3671</v>
      </c>
      <c r="C1642" t="s">
        <v>3672</v>
      </c>
      <c r="D1642" t="s">
        <v>393</v>
      </c>
      <c r="E1642" t="s">
        <v>378</v>
      </c>
    </row>
    <row r="1643" spans="1:5">
      <c r="A1643" s="369">
        <v>21425</v>
      </c>
      <c r="B1643" t="s">
        <v>3673</v>
      </c>
      <c r="C1643" t="s">
        <v>3674</v>
      </c>
      <c r="D1643" t="s">
        <v>393</v>
      </c>
      <c r="E1643" t="s">
        <v>378</v>
      </c>
    </row>
    <row r="1644" spans="1:5">
      <c r="A1644" s="369">
        <v>2142639</v>
      </c>
      <c r="B1644" t="s">
        <v>3675</v>
      </c>
      <c r="C1644" t="s">
        <v>3676</v>
      </c>
      <c r="D1644" t="s">
        <v>393</v>
      </c>
      <c r="E1644" t="s">
        <v>378</v>
      </c>
    </row>
    <row r="1645" spans="1:5">
      <c r="A1645" s="369">
        <v>2142949</v>
      </c>
      <c r="B1645" t="s">
        <v>3677</v>
      </c>
      <c r="C1645" t="s">
        <v>3678</v>
      </c>
      <c r="D1645" t="s">
        <v>393</v>
      </c>
      <c r="E1645" t="s">
        <v>378</v>
      </c>
    </row>
    <row r="1646" spans="1:5">
      <c r="A1646" s="369">
        <v>2143295</v>
      </c>
      <c r="B1646" t="s">
        <v>3679</v>
      </c>
      <c r="C1646" t="s">
        <v>3680</v>
      </c>
      <c r="D1646" t="s">
        <v>393</v>
      </c>
      <c r="E1646" t="s">
        <v>378</v>
      </c>
    </row>
    <row r="1647" spans="1:5">
      <c r="A1647" s="369">
        <v>21436</v>
      </c>
      <c r="B1647" t="s">
        <v>3681</v>
      </c>
      <c r="C1647" t="s">
        <v>3682</v>
      </c>
      <c r="D1647" t="s">
        <v>393</v>
      </c>
      <c r="E1647" t="s">
        <v>378</v>
      </c>
    </row>
    <row r="1648" spans="1:5">
      <c r="A1648" s="369">
        <v>21445</v>
      </c>
      <c r="B1648" t="s">
        <v>3683</v>
      </c>
      <c r="C1648" t="s">
        <v>3684</v>
      </c>
      <c r="D1648" t="s">
        <v>393</v>
      </c>
      <c r="E1648" t="s">
        <v>378</v>
      </c>
    </row>
    <row r="1649" spans="1:5">
      <c r="A1649" s="369">
        <v>2144590</v>
      </c>
      <c r="B1649" t="s">
        <v>3685</v>
      </c>
      <c r="C1649" t="s">
        <v>3686</v>
      </c>
      <c r="D1649" t="s">
        <v>393</v>
      </c>
      <c r="E1649" t="s">
        <v>378</v>
      </c>
    </row>
    <row r="1650" spans="1:5">
      <c r="A1650" s="369">
        <v>2145745</v>
      </c>
      <c r="B1650" t="s">
        <v>3687</v>
      </c>
      <c r="C1650" t="s">
        <v>3688</v>
      </c>
      <c r="D1650" t="s">
        <v>393</v>
      </c>
      <c r="E1650" t="s">
        <v>378</v>
      </c>
    </row>
    <row r="1651" spans="1:5">
      <c r="A1651" s="369">
        <v>2146102</v>
      </c>
      <c r="B1651" t="s">
        <v>3689</v>
      </c>
      <c r="C1651" t="s">
        <v>3690</v>
      </c>
      <c r="D1651" t="s">
        <v>393</v>
      </c>
      <c r="E1651" t="s">
        <v>378</v>
      </c>
    </row>
    <row r="1652" spans="1:5">
      <c r="A1652" s="369">
        <v>2146598</v>
      </c>
      <c r="B1652" t="s">
        <v>3691</v>
      </c>
      <c r="C1652" t="s">
        <v>3692</v>
      </c>
      <c r="D1652" t="s">
        <v>393</v>
      </c>
      <c r="E1652" t="s">
        <v>378</v>
      </c>
    </row>
    <row r="1653" spans="1:5">
      <c r="A1653" s="369">
        <v>2146954</v>
      </c>
      <c r="B1653" t="s">
        <v>3693</v>
      </c>
      <c r="C1653" t="s">
        <v>3694</v>
      </c>
      <c r="D1653" t="s">
        <v>393</v>
      </c>
      <c r="E1653" t="s">
        <v>378</v>
      </c>
    </row>
    <row r="1654" spans="1:5">
      <c r="A1654" s="369">
        <v>2147130</v>
      </c>
      <c r="B1654" t="s">
        <v>3695</v>
      </c>
      <c r="C1654" t="s">
        <v>3696</v>
      </c>
      <c r="D1654" t="s">
        <v>393</v>
      </c>
      <c r="E1654" t="s">
        <v>378</v>
      </c>
    </row>
    <row r="1655" spans="1:5">
      <c r="A1655" s="369">
        <v>2147220</v>
      </c>
      <c r="B1655" t="s">
        <v>3697</v>
      </c>
      <c r="C1655" t="s">
        <v>3698</v>
      </c>
      <c r="D1655" t="s">
        <v>393</v>
      </c>
      <c r="E1655" t="s">
        <v>378</v>
      </c>
    </row>
    <row r="1656" spans="1:5">
      <c r="A1656" s="369">
        <v>2149673</v>
      </c>
      <c r="B1656" t="s">
        <v>3699</v>
      </c>
      <c r="C1656" t="s">
        <v>3700</v>
      </c>
      <c r="D1656" t="s">
        <v>393</v>
      </c>
      <c r="E1656" t="s">
        <v>378</v>
      </c>
    </row>
    <row r="1657" spans="1:5">
      <c r="A1657" s="369">
        <v>2151487</v>
      </c>
      <c r="B1657" t="s">
        <v>3701</v>
      </c>
      <c r="C1657" t="s">
        <v>3702</v>
      </c>
      <c r="D1657" t="s">
        <v>393</v>
      </c>
      <c r="E1657" t="s">
        <v>378</v>
      </c>
    </row>
    <row r="1658" spans="1:5">
      <c r="A1658" s="369">
        <v>2152498</v>
      </c>
      <c r="B1658" t="s">
        <v>3703</v>
      </c>
      <c r="C1658" t="s">
        <v>3704</v>
      </c>
      <c r="D1658" t="s">
        <v>393</v>
      </c>
      <c r="E1658" t="s">
        <v>378</v>
      </c>
    </row>
    <row r="1659" spans="1:5">
      <c r="A1659" s="369">
        <v>2153072</v>
      </c>
      <c r="B1659" t="s">
        <v>3705</v>
      </c>
      <c r="C1659" t="s">
        <v>3706</v>
      </c>
      <c r="D1659" t="s">
        <v>393</v>
      </c>
      <c r="E1659" t="s">
        <v>378</v>
      </c>
    </row>
    <row r="1660" spans="1:5">
      <c r="A1660" s="369">
        <v>2153084</v>
      </c>
      <c r="B1660" t="s">
        <v>3707</v>
      </c>
      <c r="C1660" t="s">
        <v>3708</v>
      </c>
      <c r="D1660" t="s">
        <v>393</v>
      </c>
      <c r="E1660" t="s">
        <v>378</v>
      </c>
    </row>
    <row r="1661" spans="1:5">
      <c r="A1661" s="369">
        <v>2153297</v>
      </c>
      <c r="B1661" t="s">
        <v>3709</v>
      </c>
      <c r="C1661" t="s">
        <v>3710</v>
      </c>
      <c r="D1661" t="s">
        <v>393</v>
      </c>
      <c r="E1661" t="s">
        <v>378</v>
      </c>
    </row>
    <row r="1662" spans="1:5">
      <c r="A1662" s="369">
        <v>2153393</v>
      </c>
      <c r="B1662" t="s">
        <v>3711</v>
      </c>
      <c r="C1662" t="s">
        <v>3712</v>
      </c>
      <c r="D1662" t="s">
        <v>393</v>
      </c>
      <c r="E1662" t="s">
        <v>378</v>
      </c>
    </row>
    <row r="1663" spans="1:5">
      <c r="A1663" s="369">
        <v>2153697</v>
      </c>
      <c r="B1663" t="s">
        <v>3713</v>
      </c>
      <c r="C1663" t="s">
        <v>3714</v>
      </c>
      <c r="D1663" t="s">
        <v>393</v>
      </c>
      <c r="E1663" t="s">
        <v>378</v>
      </c>
    </row>
    <row r="1664" spans="1:5">
      <c r="A1664" s="369">
        <v>2153815</v>
      </c>
      <c r="B1664" t="s">
        <v>3715</v>
      </c>
      <c r="C1664" t="s">
        <v>3716</v>
      </c>
      <c r="D1664" t="s">
        <v>393</v>
      </c>
      <c r="E1664" t="s">
        <v>378</v>
      </c>
    </row>
    <row r="1665" spans="1:5">
      <c r="A1665" s="369">
        <v>2153931</v>
      </c>
      <c r="B1665" t="s">
        <v>3717</v>
      </c>
      <c r="C1665" t="s">
        <v>3718</v>
      </c>
      <c r="D1665" t="s">
        <v>393</v>
      </c>
      <c r="E1665" t="s">
        <v>378</v>
      </c>
    </row>
    <row r="1666" spans="1:5">
      <c r="A1666" s="369">
        <v>2154115</v>
      </c>
      <c r="B1666" t="s">
        <v>3719</v>
      </c>
      <c r="C1666" t="s">
        <v>3720</v>
      </c>
      <c r="D1666" t="s">
        <v>393</v>
      </c>
      <c r="E1666" t="s">
        <v>378</v>
      </c>
    </row>
    <row r="1667" spans="1:5">
      <c r="A1667" s="369">
        <v>2154159</v>
      </c>
      <c r="B1667" t="s">
        <v>3721</v>
      </c>
      <c r="C1667" t="s">
        <v>3722</v>
      </c>
      <c r="D1667" t="s">
        <v>393</v>
      </c>
      <c r="E1667" t="s">
        <v>378</v>
      </c>
    </row>
    <row r="1668" spans="1:5">
      <c r="A1668" s="369">
        <v>2154844</v>
      </c>
      <c r="B1668" t="s">
        <v>3723</v>
      </c>
      <c r="C1668" t="s">
        <v>3724</v>
      </c>
      <c r="D1668" t="s">
        <v>393</v>
      </c>
      <c r="E1668" t="s">
        <v>378</v>
      </c>
    </row>
    <row r="1669" spans="1:5">
      <c r="A1669" s="369">
        <v>2154946</v>
      </c>
      <c r="B1669" t="s">
        <v>3725</v>
      </c>
      <c r="C1669" t="s">
        <v>3726</v>
      </c>
      <c r="D1669" t="s">
        <v>393</v>
      </c>
      <c r="E1669" t="s">
        <v>378</v>
      </c>
    </row>
    <row r="1670" spans="1:5">
      <c r="A1670" s="369">
        <v>2155054</v>
      </c>
      <c r="B1670" t="s">
        <v>3727</v>
      </c>
      <c r="C1670" t="s">
        <v>3728</v>
      </c>
      <c r="D1670" t="s">
        <v>393</v>
      </c>
      <c r="E1670" t="s">
        <v>378</v>
      </c>
    </row>
    <row r="1671" spans="1:5">
      <c r="A1671" s="369">
        <v>2155739</v>
      </c>
      <c r="B1671" t="s">
        <v>3729</v>
      </c>
      <c r="C1671" t="s">
        <v>3730</v>
      </c>
      <c r="D1671" t="s">
        <v>393</v>
      </c>
      <c r="E1671" t="s">
        <v>378</v>
      </c>
    </row>
    <row r="1672" spans="1:5">
      <c r="A1672" s="369">
        <v>2156807</v>
      </c>
      <c r="B1672" t="s">
        <v>3731</v>
      </c>
      <c r="C1672" t="s">
        <v>3732</v>
      </c>
      <c r="D1672" t="s">
        <v>393</v>
      </c>
      <c r="E1672" t="s">
        <v>378</v>
      </c>
    </row>
    <row r="1673" spans="1:5">
      <c r="A1673" s="369">
        <v>2156809</v>
      </c>
      <c r="B1673" t="s">
        <v>3733</v>
      </c>
      <c r="C1673" t="s">
        <v>3734</v>
      </c>
      <c r="D1673" t="s">
        <v>393</v>
      </c>
      <c r="E1673" t="s">
        <v>378</v>
      </c>
    </row>
    <row r="1674" spans="1:5">
      <c r="A1674" s="369">
        <v>2158348</v>
      </c>
      <c r="B1674" t="s">
        <v>3735</v>
      </c>
      <c r="C1674" t="s">
        <v>3736</v>
      </c>
      <c r="D1674" t="s">
        <v>393</v>
      </c>
      <c r="E1674" t="s">
        <v>378</v>
      </c>
    </row>
    <row r="1675" spans="1:5">
      <c r="A1675" s="369">
        <v>2158942</v>
      </c>
      <c r="B1675" t="s">
        <v>3737</v>
      </c>
      <c r="C1675" t="s">
        <v>3738</v>
      </c>
      <c r="D1675" t="s">
        <v>393</v>
      </c>
      <c r="E1675" t="s">
        <v>378</v>
      </c>
    </row>
    <row r="1676" spans="1:5">
      <c r="A1676" s="369">
        <v>2160241</v>
      </c>
      <c r="B1676" t="s">
        <v>3739</v>
      </c>
      <c r="C1676" t="s">
        <v>3740</v>
      </c>
      <c r="D1676" t="s">
        <v>393</v>
      </c>
      <c r="E1676" t="s">
        <v>378</v>
      </c>
    </row>
    <row r="1677" spans="1:5">
      <c r="A1677" s="369">
        <v>2160881</v>
      </c>
      <c r="B1677" t="s">
        <v>3741</v>
      </c>
      <c r="C1677" t="s">
        <v>3742</v>
      </c>
      <c r="D1677" t="s">
        <v>393</v>
      </c>
      <c r="E1677" t="s">
        <v>378</v>
      </c>
    </row>
    <row r="1678" spans="1:5">
      <c r="A1678" s="369">
        <v>2160948</v>
      </c>
      <c r="B1678" t="s">
        <v>3743</v>
      </c>
      <c r="C1678" t="s">
        <v>3744</v>
      </c>
      <c r="D1678" t="s">
        <v>393</v>
      </c>
      <c r="E1678" t="s">
        <v>378</v>
      </c>
    </row>
    <row r="1679" spans="1:5">
      <c r="A1679" s="369">
        <v>2161176</v>
      </c>
      <c r="B1679" t="s">
        <v>3745</v>
      </c>
      <c r="C1679" t="s">
        <v>3746</v>
      </c>
      <c r="D1679" t="s">
        <v>393</v>
      </c>
      <c r="E1679" t="s">
        <v>378</v>
      </c>
    </row>
    <row r="1680" spans="1:5">
      <c r="A1680" s="369">
        <v>2161179</v>
      </c>
      <c r="B1680" t="s">
        <v>3747</v>
      </c>
      <c r="C1680" t="s">
        <v>3748</v>
      </c>
      <c r="D1680" t="s">
        <v>393</v>
      </c>
      <c r="E1680" t="s">
        <v>378</v>
      </c>
    </row>
    <row r="1681" spans="1:5">
      <c r="A1681" s="369">
        <v>2161469</v>
      </c>
      <c r="B1681" t="s">
        <v>3749</v>
      </c>
      <c r="C1681" t="s">
        <v>3750</v>
      </c>
      <c r="D1681" t="s">
        <v>393</v>
      </c>
      <c r="E1681" t="s">
        <v>378</v>
      </c>
    </row>
    <row r="1682" spans="1:5">
      <c r="A1682" s="369">
        <v>2161495</v>
      </c>
      <c r="B1682" t="s">
        <v>3751</v>
      </c>
      <c r="C1682" t="s">
        <v>3752</v>
      </c>
      <c r="D1682" t="s">
        <v>393</v>
      </c>
      <c r="E1682" t="s">
        <v>378</v>
      </c>
    </row>
    <row r="1683" spans="1:5">
      <c r="A1683" s="369">
        <v>2161546</v>
      </c>
      <c r="B1683" t="s">
        <v>3753</v>
      </c>
      <c r="C1683" t="s">
        <v>3754</v>
      </c>
      <c r="D1683" t="s">
        <v>393</v>
      </c>
      <c r="E1683" t="s">
        <v>378</v>
      </c>
    </row>
    <row r="1684" spans="1:5">
      <c r="A1684" s="369">
        <v>2162450</v>
      </c>
      <c r="B1684" t="s">
        <v>3755</v>
      </c>
      <c r="C1684" t="s">
        <v>3756</v>
      </c>
      <c r="D1684" t="s">
        <v>393</v>
      </c>
      <c r="E1684" t="s">
        <v>378</v>
      </c>
    </row>
    <row r="1685" spans="1:5">
      <c r="A1685" s="369">
        <v>2162463</v>
      </c>
      <c r="B1685" t="s">
        <v>3757</v>
      </c>
      <c r="C1685" t="s">
        <v>3758</v>
      </c>
      <c r="D1685" t="s">
        <v>393</v>
      </c>
      <c r="E1685" t="s">
        <v>378</v>
      </c>
    </row>
    <row r="1686" spans="1:5">
      <c r="A1686" s="369">
        <v>2162950</v>
      </c>
      <c r="B1686" t="s">
        <v>3759</v>
      </c>
      <c r="C1686" t="s">
        <v>3760</v>
      </c>
      <c r="D1686" t="s">
        <v>393</v>
      </c>
      <c r="E1686" t="s">
        <v>378</v>
      </c>
    </row>
    <row r="1687" spans="1:5">
      <c r="A1687" s="369">
        <v>2163084</v>
      </c>
      <c r="B1687" t="s">
        <v>3761</v>
      </c>
      <c r="C1687" t="s">
        <v>3762</v>
      </c>
      <c r="D1687" t="s">
        <v>393</v>
      </c>
      <c r="E1687" t="s">
        <v>378</v>
      </c>
    </row>
    <row r="1688" spans="1:5">
      <c r="A1688" s="369">
        <v>2163668</v>
      </c>
      <c r="B1688" t="s">
        <v>3763</v>
      </c>
      <c r="C1688" t="s">
        <v>3764</v>
      </c>
      <c r="D1688" t="s">
        <v>393</v>
      </c>
      <c r="E1688" t="s">
        <v>378</v>
      </c>
    </row>
    <row r="1689" spans="1:5">
      <c r="A1689" s="369">
        <v>2164158</v>
      </c>
      <c r="B1689" t="s">
        <v>3765</v>
      </c>
      <c r="C1689" t="s">
        <v>3766</v>
      </c>
      <c r="D1689" t="s">
        <v>393</v>
      </c>
      <c r="E1689" t="s">
        <v>378</v>
      </c>
    </row>
    <row r="1690" spans="1:5">
      <c r="A1690" s="369">
        <v>2164561</v>
      </c>
      <c r="B1690" t="s">
        <v>3767</v>
      </c>
      <c r="C1690" t="s">
        <v>3768</v>
      </c>
      <c r="D1690" t="s">
        <v>393</v>
      </c>
      <c r="E1690" t="s">
        <v>378</v>
      </c>
    </row>
    <row r="1691" spans="1:5">
      <c r="A1691" s="369">
        <v>2164628</v>
      </c>
      <c r="B1691" t="s">
        <v>3769</v>
      </c>
      <c r="C1691" t="s">
        <v>3770</v>
      </c>
      <c r="D1691" t="s">
        <v>393</v>
      </c>
      <c r="E1691" t="s">
        <v>378</v>
      </c>
    </row>
    <row r="1692" spans="1:5">
      <c r="A1692" s="369">
        <v>2164776</v>
      </c>
      <c r="B1692" t="s">
        <v>3771</v>
      </c>
      <c r="C1692" t="s">
        <v>3772</v>
      </c>
      <c r="D1692" t="s">
        <v>393</v>
      </c>
      <c r="E1692" t="s">
        <v>378</v>
      </c>
    </row>
    <row r="1693" spans="1:5">
      <c r="A1693" s="369">
        <v>21648</v>
      </c>
      <c r="B1693" t="s">
        <v>3773</v>
      </c>
      <c r="C1693" t="s">
        <v>3774</v>
      </c>
      <c r="D1693" t="s">
        <v>393</v>
      </c>
      <c r="E1693" t="s">
        <v>378</v>
      </c>
    </row>
    <row r="1694" spans="1:5">
      <c r="A1694" s="369">
        <v>2165333</v>
      </c>
      <c r="B1694" t="s">
        <v>3775</v>
      </c>
      <c r="C1694" t="s">
        <v>3776</v>
      </c>
      <c r="D1694" t="s">
        <v>393</v>
      </c>
      <c r="E1694" t="s">
        <v>378</v>
      </c>
    </row>
    <row r="1695" spans="1:5">
      <c r="A1695" s="369">
        <v>21654</v>
      </c>
      <c r="B1695" t="s">
        <v>3777</v>
      </c>
      <c r="C1695" t="s">
        <v>3778</v>
      </c>
      <c r="D1695" t="s">
        <v>393</v>
      </c>
      <c r="E1695" t="s">
        <v>378</v>
      </c>
    </row>
    <row r="1696" spans="1:5">
      <c r="A1696" s="369">
        <v>2165525</v>
      </c>
      <c r="B1696" t="s">
        <v>3779</v>
      </c>
      <c r="C1696" t="s">
        <v>3780</v>
      </c>
      <c r="D1696" t="s">
        <v>393</v>
      </c>
      <c r="E1696" t="s">
        <v>378</v>
      </c>
    </row>
    <row r="1697" spans="1:5">
      <c r="A1697" s="369">
        <v>2165982</v>
      </c>
      <c r="B1697" t="s">
        <v>3781</v>
      </c>
      <c r="C1697" t="s">
        <v>3782</v>
      </c>
      <c r="D1697" t="s">
        <v>393</v>
      </c>
      <c r="E1697" t="s">
        <v>378</v>
      </c>
    </row>
    <row r="1698" spans="1:5">
      <c r="A1698" s="369">
        <v>2166406</v>
      </c>
      <c r="B1698" t="s">
        <v>3783</v>
      </c>
      <c r="C1698" t="s">
        <v>3784</v>
      </c>
      <c r="D1698" t="s">
        <v>393</v>
      </c>
      <c r="E1698" t="s">
        <v>378</v>
      </c>
    </row>
    <row r="1699" spans="1:5">
      <c r="A1699" s="369">
        <v>2166532</v>
      </c>
      <c r="B1699" t="s">
        <v>3785</v>
      </c>
      <c r="C1699" t="s">
        <v>3786</v>
      </c>
      <c r="D1699" t="s">
        <v>393</v>
      </c>
      <c r="E1699" t="s">
        <v>378</v>
      </c>
    </row>
    <row r="1700" spans="1:5">
      <c r="A1700" s="369">
        <v>2166533</v>
      </c>
      <c r="B1700" t="s">
        <v>3787</v>
      </c>
      <c r="C1700" t="s">
        <v>3788</v>
      </c>
      <c r="D1700" t="s">
        <v>393</v>
      </c>
      <c r="E1700" t="s">
        <v>378</v>
      </c>
    </row>
    <row r="1701" spans="1:5">
      <c r="A1701" s="369">
        <v>2166597</v>
      </c>
      <c r="B1701" t="s">
        <v>3789</v>
      </c>
      <c r="C1701" t="s">
        <v>3790</v>
      </c>
      <c r="D1701" t="s">
        <v>393</v>
      </c>
      <c r="E1701" t="s">
        <v>378</v>
      </c>
    </row>
    <row r="1702" spans="1:5">
      <c r="A1702" s="369">
        <v>21666</v>
      </c>
      <c r="B1702" t="s">
        <v>3791</v>
      </c>
      <c r="C1702" t="s">
        <v>3792</v>
      </c>
      <c r="D1702" t="s">
        <v>393</v>
      </c>
      <c r="E1702" t="s">
        <v>378</v>
      </c>
    </row>
    <row r="1703" spans="1:5">
      <c r="A1703" s="369">
        <v>2167008</v>
      </c>
      <c r="B1703" t="s">
        <v>3793</v>
      </c>
      <c r="C1703" t="s">
        <v>3794</v>
      </c>
      <c r="D1703" t="s">
        <v>393</v>
      </c>
      <c r="E1703" t="s">
        <v>378</v>
      </c>
    </row>
    <row r="1704" spans="1:5">
      <c r="A1704" s="369">
        <v>2167078</v>
      </c>
      <c r="B1704" t="s">
        <v>3795</v>
      </c>
      <c r="C1704" t="s">
        <v>3796</v>
      </c>
      <c r="D1704" t="s">
        <v>393</v>
      </c>
      <c r="E1704" t="s">
        <v>378</v>
      </c>
    </row>
    <row r="1705" spans="1:5">
      <c r="A1705" s="369">
        <v>2167149</v>
      </c>
      <c r="B1705" t="s">
        <v>3797</v>
      </c>
      <c r="C1705" t="s">
        <v>3798</v>
      </c>
      <c r="D1705" t="s">
        <v>393</v>
      </c>
      <c r="E1705" t="s">
        <v>378</v>
      </c>
    </row>
    <row r="1706" spans="1:5">
      <c r="A1706" s="369">
        <v>2167235</v>
      </c>
      <c r="B1706" t="s">
        <v>3799</v>
      </c>
      <c r="C1706" t="s">
        <v>3800</v>
      </c>
      <c r="D1706" t="s">
        <v>393</v>
      </c>
      <c r="E1706" t="s">
        <v>378</v>
      </c>
    </row>
    <row r="1707" spans="1:5">
      <c r="A1707" s="369">
        <v>2167490</v>
      </c>
      <c r="B1707" t="s">
        <v>3801</v>
      </c>
      <c r="C1707" t="s">
        <v>3802</v>
      </c>
      <c r="D1707" t="s">
        <v>393</v>
      </c>
      <c r="E1707" t="s">
        <v>378</v>
      </c>
    </row>
    <row r="1708" spans="1:5">
      <c r="A1708" s="369">
        <v>2167966</v>
      </c>
      <c r="B1708" t="s">
        <v>3803</v>
      </c>
      <c r="C1708" t="s">
        <v>3804</v>
      </c>
      <c r="D1708" t="s">
        <v>393</v>
      </c>
      <c r="E1708" t="s">
        <v>378</v>
      </c>
    </row>
    <row r="1709" spans="1:5">
      <c r="A1709" s="369">
        <v>2168039</v>
      </c>
      <c r="B1709" t="s">
        <v>3805</v>
      </c>
      <c r="C1709" t="s">
        <v>3806</v>
      </c>
      <c r="D1709" t="s">
        <v>393</v>
      </c>
      <c r="E1709" t="s">
        <v>378</v>
      </c>
    </row>
    <row r="1710" spans="1:5">
      <c r="A1710" s="369">
        <v>2168819</v>
      </c>
      <c r="B1710" t="s">
        <v>3807</v>
      </c>
      <c r="C1710" t="s">
        <v>3808</v>
      </c>
      <c r="D1710" t="s">
        <v>393</v>
      </c>
      <c r="E1710" t="s">
        <v>378</v>
      </c>
    </row>
    <row r="1711" spans="1:5">
      <c r="A1711" s="369">
        <v>2169411</v>
      </c>
      <c r="B1711" t="s">
        <v>3809</v>
      </c>
      <c r="C1711" t="s">
        <v>3810</v>
      </c>
      <c r="D1711" t="s">
        <v>393</v>
      </c>
      <c r="E1711" t="s">
        <v>378</v>
      </c>
    </row>
    <row r="1712" spans="1:5">
      <c r="A1712" s="369">
        <v>2169634</v>
      </c>
      <c r="B1712" t="s">
        <v>3811</v>
      </c>
      <c r="C1712" t="s">
        <v>3812</v>
      </c>
      <c r="D1712" t="s">
        <v>393</v>
      </c>
      <c r="E1712" t="s">
        <v>378</v>
      </c>
    </row>
    <row r="1713" spans="1:5">
      <c r="A1713" s="369">
        <v>2169724</v>
      </c>
      <c r="B1713" t="s">
        <v>3813</v>
      </c>
      <c r="C1713" t="s">
        <v>461</v>
      </c>
      <c r="D1713" t="s">
        <v>393</v>
      </c>
      <c r="E1713" t="s">
        <v>378</v>
      </c>
    </row>
    <row r="1714" spans="1:5">
      <c r="A1714" s="369">
        <v>2170045</v>
      </c>
      <c r="B1714" t="s">
        <v>3814</v>
      </c>
      <c r="C1714" t="s">
        <v>3815</v>
      </c>
      <c r="D1714" t="s">
        <v>393</v>
      </c>
      <c r="E1714" t="s">
        <v>378</v>
      </c>
    </row>
    <row r="1715" spans="1:5">
      <c r="A1715" s="369">
        <v>2170048</v>
      </c>
      <c r="B1715" t="s">
        <v>3816</v>
      </c>
      <c r="C1715" t="s">
        <v>3817</v>
      </c>
      <c r="D1715" t="s">
        <v>393</v>
      </c>
      <c r="E1715" t="s">
        <v>378</v>
      </c>
    </row>
    <row r="1716" spans="1:5">
      <c r="A1716" s="369">
        <v>21707</v>
      </c>
      <c r="B1716" t="s">
        <v>3818</v>
      </c>
      <c r="C1716" t="s">
        <v>3819</v>
      </c>
      <c r="D1716" t="s">
        <v>393</v>
      </c>
      <c r="E1716" t="s">
        <v>378</v>
      </c>
    </row>
    <row r="1717" spans="1:5">
      <c r="A1717" s="369">
        <v>21708</v>
      </c>
      <c r="B1717" t="s">
        <v>3820</v>
      </c>
      <c r="C1717" t="s">
        <v>3821</v>
      </c>
      <c r="D1717" t="s">
        <v>393</v>
      </c>
      <c r="E1717" t="s">
        <v>378</v>
      </c>
    </row>
    <row r="1718" spans="1:5">
      <c r="A1718" s="369">
        <v>2170875</v>
      </c>
      <c r="B1718" t="s">
        <v>3822</v>
      </c>
      <c r="C1718" t="s">
        <v>3823</v>
      </c>
      <c r="D1718" t="s">
        <v>393</v>
      </c>
      <c r="E1718" t="s">
        <v>378</v>
      </c>
    </row>
    <row r="1719" spans="1:5">
      <c r="A1719" s="369">
        <v>21711</v>
      </c>
      <c r="B1719" t="s">
        <v>3824</v>
      </c>
      <c r="C1719" t="s">
        <v>3825</v>
      </c>
      <c r="D1719" t="s">
        <v>393</v>
      </c>
      <c r="E1719" t="s">
        <v>378</v>
      </c>
    </row>
    <row r="1720" spans="1:5">
      <c r="A1720" s="369">
        <v>21712</v>
      </c>
      <c r="B1720" t="s">
        <v>3826</v>
      </c>
      <c r="C1720" t="s">
        <v>3827</v>
      </c>
      <c r="D1720" t="s">
        <v>393</v>
      </c>
      <c r="E1720" t="s">
        <v>378</v>
      </c>
    </row>
    <row r="1721" spans="1:5">
      <c r="A1721" s="369">
        <v>2171268</v>
      </c>
      <c r="B1721" t="s">
        <v>3828</v>
      </c>
      <c r="C1721" t="s">
        <v>3829</v>
      </c>
      <c r="D1721" t="s">
        <v>393</v>
      </c>
      <c r="E1721" t="s">
        <v>378</v>
      </c>
    </row>
    <row r="1722" spans="1:5">
      <c r="A1722" s="369">
        <v>21714</v>
      </c>
      <c r="B1722" t="s">
        <v>3830</v>
      </c>
      <c r="C1722" t="s">
        <v>3831</v>
      </c>
      <c r="D1722" t="s">
        <v>393</v>
      </c>
      <c r="E1722" t="s">
        <v>378</v>
      </c>
    </row>
    <row r="1723" spans="1:5">
      <c r="A1723" s="369">
        <v>21719</v>
      </c>
      <c r="B1723" t="s">
        <v>3832</v>
      </c>
      <c r="C1723" t="s">
        <v>3833</v>
      </c>
      <c r="D1723" t="s">
        <v>393</v>
      </c>
      <c r="E1723" t="s">
        <v>378</v>
      </c>
    </row>
    <row r="1724" spans="1:5">
      <c r="A1724" s="369">
        <v>21721</v>
      </c>
      <c r="B1724" t="s">
        <v>3834</v>
      </c>
      <c r="C1724" t="s">
        <v>3835</v>
      </c>
      <c r="D1724" t="s">
        <v>393</v>
      </c>
      <c r="E1724" t="s">
        <v>378</v>
      </c>
    </row>
    <row r="1725" spans="1:5">
      <c r="A1725" s="369">
        <v>2172660</v>
      </c>
      <c r="B1725" t="s">
        <v>3836</v>
      </c>
      <c r="C1725" t="s">
        <v>3837</v>
      </c>
      <c r="D1725" t="s">
        <v>393</v>
      </c>
      <c r="E1725" t="s">
        <v>378</v>
      </c>
    </row>
    <row r="1726" spans="1:5">
      <c r="A1726" s="369">
        <v>21730</v>
      </c>
      <c r="B1726" t="s">
        <v>3838</v>
      </c>
      <c r="C1726" t="s">
        <v>3839</v>
      </c>
      <c r="D1726" t="s">
        <v>393</v>
      </c>
      <c r="E1726" t="s">
        <v>378</v>
      </c>
    </row>
    <row r="1727" spans="1:5">
      <c r="A1727" s="369">
        <v>2174289</v>
      </c>
      <c r="B1727" t="s">
        <v>3840</v>
      </c>
      <c r="C1727" t="s">
        <v>3841</v>
      </c>
      <c r="D1727" t="s">
        <v>393</v>
      </c>
      <c r="E1727" t="s">
        <v>378</v>
      </c>
    </row>
    <row r="1728" spans="1:5">
      <c r="A1728" s="369">
        <v>21744</v>
      </c>
      <c r="B1728" t="s">
        <v>3842</v>
      </c>
      <c r="C1728" t="s">
        <v>3843</v>
      </c>
      <c r="D1728" t="s">
        <v>393</v>
      </c>
      <c r="E1728" t="s">
        <v>378</v>
      </c>
    </row>
    <row r="1729" spans="1:5">
      <c r="A1729" s="369">
        <v>2175275</v>
      </c>
      <c r="B1729" t="s">
        <v>3844</v>
      </c>
      <c r="C1729" t="s">
        <v>3845</v>
      </c>
      <c r="D1729" t="s">
        <v>393</v>
      </c>
      <c r="E1729" t="s">
        <v>378</v>
      </c>
    </row>
    <row r="1730" spans="1:5">
      <c r="A1730" s="369">
        <v>2176396</v>
      </c>
      <c r="B1730" t="s">
        <v>3846</v>
      </c>
      <c r="C1730" t="s">
        <v>3847</v>
      </c>
      <c r="D1730" t="s">
        <v>393</v>
      </c>
      <c r="E1730" t="s">
        <v>378</v>
      </c>
    </row>
    <row r="1731" spans="1:5">
      <c r="A1731" s="369">
        <v>2177213</v>
      </c>
      <c r="B1731" t="s">
        <v>3848</v>
      </c>
      <c r="C1731" t="s">
        <v>3849</v>
      </c>
      <c r="D1731" t="s">
        <v>393</v>
      </c>
      <c r="E1731" t="s">
        <v>378</v>
      </c>
    </row>
    <row r="1732" spans="1:5">
      <c r="A1732" s="369">
        <v>2177361</v>
      </c>
      <c r="B1732" t="s">
        <v>3850</v>
      </c>
      <c r="C1732" t="s">
        <v>3851</v>
      </c>
      <c r="D1732" t="s">
        <v>393</v>
      </c>
      <c r="E1732" t="s">
        <v>378</v>
      </c>
    </row>
    <row r="1733" spans="1:5">
      <c r="A1733" s="369">
        <v>2177552</v>
      </c>
      <c r="B1733" t="s">
        <v>3852</v>
      </c>
      <c r="C1733" t="s">
        <v>3853</v>
      </c>
      <c r="D1733" t="s">
        <v>393</v>
      </c>
      <c r="E1733" t="s">
        <v>378</v>
      </c>
    </row>
    <row r="1734" spans="1:5">
      <c r="A1734" s="369">
        <v>2177955</v>
      </c>
      <c r="B1734" t="s">
        <v>3854</v>
      </c>
      <c r="C1734" t="s">
        <v>3855</v>
      </c>
      <c r="D1734" t="s">
        <v>393</v>
      </c>
      <c r="E1734" t="s">
        <v>378</v>
      </c>
    </row>
    <row r="1735" spans="1:5">
      <c r="A1735" s="369">
        <v>2178366</v>
      </c>
      <c r="B1735" t="s">
        <v>3856</v>
      </c>
      <c r="C1735" t="s">
        <v>3857</v>
      </c>
      <c r="D1735" t="s">
        <v>393</v>
      </c>
      <c r="E1735" t="s">
        <v>378</v>
      </c>
    </row>
    <row r="1736" spans="1:5">
      <c r="A1736" s="369">
        <v>2178940</v>
      </c>
      <c r="B1736" t="s">
        <v>3858</v>
      </c>
      <c r="C1736" t="s">
        <v>3859</v>
      </c>
      <c r="D1736" t="s">
        <v>393</v>
      </c>
      <c r="E1736" t="s">
        <v>378</v>
      </c>
    </row>
    <row r="1737" spans="1:5">
      <c r="A1737" s="369">
        <v>2179532</v>
      </c>
      <c r="B1737" t="s">
        <v>3860</v>
      </c>
      <c r="C1737" t="s">
        <v>3861</v>
      </c>
      <c r="D1737" t="s">
        <v>393</v>
      </c>
      <c r="E1737" t="s">
        <v>378</v>
      </c>
    </row>
    <row r="1738" spans="1:5">
      <c r="A1738" s="369">
        <v>2179780</v>
      </c>
      <c r="B1738" t="s">
        <v>3862</v>
      </c>
      <c r="C1738" t="s">
        <v>3863</v>
      </c>
      <c r="D1738" t="s">
        <v>393</v>
      </c>
      <c r="E1738" t="s">
        <v>378</v>
      </c>
    </row>
    <row r="1739" spans="1:5">
      <c r="A1739" s="369">
        <v>2179988</v>
      </c>
      <c r="B1739" t="s">
        <v>3864</v>
      </c>
      <c r="C1739" t="s">
        <v>3865</v>
      </c>
      <c r="D1739" t="s">
        <v>393</v>
      </c>
      <c r="E1739" t="s">
        <v>378</v>
      </c>
    </row>
    <row r="1740" spans="1:5">
      <c r="A1740" s="369">
        <v>2180126</v>
      </c>
      <c r="B1740" t="s">
        <v>3866</v>
      </c>
      <c r="C1740" t="s">
        <v>3867</v>
      </c>
      <c r="D1740" t="s">
        <v>393</v>
      </c>
      <c r="E1740" t="s">
        <v>378</v>
      </c>
    </row>
    <row r="1741" spans="1:5">
      <c r="A1741" s="369">
        <v>2180222</v>
      </c>
      <c r="B1741" t="s">
        <v>3868</v>
      </c>
      <c r="C1741" t="s">
        <v>3869</v>
      </c>
      <c r="D1741" t="s">
        <v>393</v>
      </c>
      <c r="E1741" t="s">
        <v>378</v>
      </c>
    </row>
    <row r="1742" spans="1:5">
      <c r="A1742" s="369">
        <v>2180604</v>
      </c>
      <c r="B1742" t="s">
        <v>3870</v>
      </c>
      <c r="C1742" t="s">
        <v>3871</v>
      </c>
      <c r="D1742" t="s">
        <v>393</v>
      </c>
      <c r="E1742" t="s">
        <v>378</v>
      </c>
    </row>
    <row r="1743" spans="1:5">
      <c r="A1743" s="369">
        <v>2180613</v>
      </c>
      <c r="B1743" t="s">
        <v>3872</v>
      </c>
      <c r="C1743" t="s">
        <v>3873</v>
      </c>
      <c r="D1743" t="s">
        <v>393</v>
      </c>
      <c r="E1743" t="s">
        <v>378</v>
      </c>
    </row>
    <row r="1744" spans="1:5">
      <c r="A1744" s="369">
        <v>2180631</v>
      </c>
      <c r="B1744" t="s">
        <v>3874</v>
      </c>
      <c r="C1744" t="s">
        <v>3875</v>
      </c>
      <c r="D1744" t="s">
        <v>393</v>
      </c>
      <c r="E1744" t="s">
        <v>378</v>
      </c>
    </row>
    <row r="1745" spans="1:5">
      <c r="A1745" s="369">
        <v>2180740</v>
      </c>
      <c r="B1745" t="s">
        <v>3876</v>
      </c>
      <c r="C1745" t="s">
        <v>3877</v>
      </c>
      <c r="D1745" t="s">
        <v>393</v>
      </c>
      <c r="E1745" t="s">
        <v>378</v>
      </c>
    </row>
    <row r="1746" spans="1:5">
      <c r="A1746" s="369">
        <v>2180742</v>
      </c>
      <c r="B1746" t="s">
        <v>3878</v>
      </c>
      <c r="C1746" t="s">
        <v>3879</v>
      </c>
      <c r="D1746" t="s">
        <v>393</v>
      </c>
      <c r="E1746" t="s">
        <v>378</v>
      </c>
    </row>
    <row r="1747" spans="1:5">
      <c r="A1747" s="369">
        <v>2180857</v>
      </c>
      <c r="B1747" t="s">
        <v>3880</v>
      </c>
      <c r="C1747" t="s">
        <v>3881</v>
      </c>
      <c r="D1747" t="s">
        <v>393</v>
      </c>
      <c r="E1747" t="s">
        <v>378</v>
      </c>
    </row>
    <row r="1748" spans="1:5">
      <c r="A1748" s="369">
        <v>2180898</v>
      </c>
      <c r="B1748" t="s">
        <v>3882</v>
      </c>
      <c r="C1748" t="s">
        <v>3883</v>
      </c>
      <c r="D1748" t="s">
        <v>393</v>
      </c>
      <c r="E1748" t="s">
        <v>378</v>
      </c>
    </row>
    <row r="1749" spans="1:5">
      <c r="A1749" s="369">
        <v>2181440</v>
      </c>
      <c r="B1749" t="s">
        <v>3884</v>
      </c>
      <c r="C1749" t="s">
        <v>3885</v>
      </c>
      <c r="D1749" t="s">
        <v>393</v>
      </c>
      <c r="E1749" t="s">
        <v>378</v>
      </c>
    </row>
    <row r="1750" spans="1:5">
      <c r="A1750" s="369">
        <v>2181537</v>
      </c>
      <c r="B1750" t="s">
        <v>3886</v>
      </c>
      <c r="C1750" t="s">
        <v>3887</v>
      </c>
      <c r="D1750" t="s">
        <v>393</v>
      </c>
      <c r="E1750" t="s">
        <v>378</v>
      </c>
    </row>
    <row r="1751" spans="1:5">
      <c r="A1751" s="369">
        <v>2181704</v>
      </c>
      <c r="B1751" t="s">
        <v>3888</v>
      </c>
      <c r="C1751" t="s">
        <v>3889</v>
      </c>
      <c r="D1751" t="s">
        <v>393</v>
      </c>
      <c r="E1751" t="s">
        <v>378</v>
      </c>
    </row>
    <row r="1752" spans="1:5">
      <c r="A1752" s="369">
        <v>2182020</v>
      </c>
      <c r="B1752" t="s">
        <v>3890</v>
      </c>
      <c r="C1752" t="s">
        <v>3891</v>
      </c>
      <c r="D1752" t="s">
        <v>393</v>
      </c>
      <c r="E1752" t="s">
        <v>378</v>
      </c>
    </row>
    <row r="1753" spans="1:5">
      <c r="A1753" s="369">
        <v>2182197</v>
      </c>
      <c r="B1753" t="s">
        <v>3892</v>
      </c>
      <c r="C1753" t="s">
        <v>3893</v>
      </c>
      <c r="D1753" t="s">
        <v>393</v>
      </c>
      <c r="E1753" t="s">
        <v>378</v>
      </c>
    </row>
    <row r="1754" spans="1:5">
      <c r="A1754" s="369">
        <v>2182304</v>
      </c>
      <c r="B1754" t="s">
        <v>3894</v>
      </c>
      <c r="C1754" t="s">
        <v>3895</v>
      </c>
      <c r="D1754" t="s">
        <v>393</v>
      </c>
      <c r="E1754" t="s">
        <v>378</v>
      </c>
    </row>
    <row r="1755" spans="1:5">
      <c r="A1755" s="369">
        <v>2182419</v>
      </c>
      <c r="B1755" t="s">
        <v>3896</v>
      </c>
      <c r="C1755" t="s">
        <v>3897</v>
      </c>
      <c r="D1755" t="s">
        <v>393</v>
      </c>
      <c r="E1755" t="s">
        <v>378</v>
      </c>
    </row>
    <row r="1756" spans="1:5">
      <c r="A1756" s="369">
        <v>2182628</v>
      </c>
      <c r="B1756" t="s">
        <v>3898</v>
      </c>
      <c r="C1756" t="s">
        <v>3899</v>
      </c>
      <c r="D1756" t="s">
        <v>393</v>
      </c>
      <c r="E1756" t="s">
        <v>378</v>
      </c>
    </row>
    <row r="1757" spans="1:5">
      <c r="A1757" s="369">
        <v>2183409</v>
      </c>
      <c r="B1757" t="s">
        <v>3900</v>
      </c>
      <c r="C1757" t="s">
        <v>3901</v>
      </c>
      <c r="D1757" t="s">
        <v>393</v>
      </c>
      <c r="E1757" t="s">
        <v>378</v>
      </c>
    </row>
    <row r="1758" spans="1:5">
      <c r="A1758" s="369">
        <v>2183471</v>
      </c>
      <c r="B1758" t="s">
        <v>3902</v>
      </c>
      <c r="C1758" t="s">
        <v>3903</v>
      </c>
      <c r="D1758" t="s">
        <v>393</v>
      </c>
      <c r="E1758" t="s">
        <v>378</v>
      </c>
    </row>
    <row r="1759" spans="1:5">
      <c r="A1759" s="369">
        <v>2184554</v>
      </c>
      <c r="B1759" t="s">
        <v>3904</v>
      </c>
      <c r="C1759" t="s">
        <v>3905</v>
      </c>
      <c r="D1759" t="s">
        <v>393</v>
      </c>
      <c r="E1759" t="s">
        <v>378</v>
      </c>
    </row>
    <row r="1760" spans="1:5">
      <c r="A1760" s="369">
        <v>21846</v>
      </c>
      <c r="B1760" t="s">
        <v>3906</v>
      </c>
      <c r="C1760" t="s">
        <v>3907</v>
      </c>
      <c r="D1760" t="s">
        <v>393</v>
      </c>
      <c r="E1760" t="s">
        <v>378</v>
      </c>
    </row>
    <row r="1761" spans="1:5">
      <c r="A1761" s="369">
        <v>218464172</v>
      </c>
      <c r="B1761" t="s">
        <v>3908</v>
      </c>
      <c r="C1761" t="s">
        <v>3909</v>
      </c>
      <c r="D1761" t="s">
        <v>393</v>
      </c>
      <c r="E1761" t="s">
        <v>378</v>
      </c>
    </row>
    <row r="1762" spans="1:5">
      <c r="A1762" s="369">
        <v>2184908</v>
      </c>
      <c r="B1762" t="s">
        <v>3910</v>
      </c>
      <c r="C1762" t="s">
        <v>3911</v>
      </c>
      <c r="D1762" t="s">
        <v>393</v>
      </c>
      <c r="E1762" t="s">
        <v>378</v>
      </c>
    </row>
    <row r="1763" spans="1:5">
      <c r="A1763" s="369">
        <v>2185530</v>
      </c>
      <c r="B1763" t="s">
        <v>3912</v>
      </c>
      <c r="C1763" t="s">
        <v>3913</v>
      </c>
      <c r="D1763" t="s">
        <v>393</v>
      </c>
      <c r="E1763" t="s">
        <v>378</v>
      </c>
    </row>
    <row r="1764" spans="1:5">
      <c r="A1764" s="369">
        <v>2185676</v>
      </c>
      <c r="B1764" t="s">
        <v>3914</v>
      </c>
      <c r="C1764" t="s">
        <v>3915</v>
      </c>
      <c r="D1764" t="s">
        <v>393</v>
      </c>
      <c r="E1764" t="s">
        <v>378</v>
      </c>
    </row>
    <row r="1765" spans="1:5">
      <c r="A1765" s="369">
        <v>2186604</v>
      </c>
      <c r="B1765" t="s">
        <v>3916</v>
      </c>
      <c r="C1765" t="s">
        <v>3917</v>
      </c>
      <c r="D1765" t="s">
        <v>393</v>
      </c>
      <c r="E1765" t="s">
        <v>378</v>
      </c>
    </row>
    <row r="1766" spans="1:5">
      <c r="A1766" s="369">
        <v>2188100</v>
      </c>
      <c r="B1766" t="s">
        <v>3918</v>
      </c>
      <c r="C1766" t="s">
        <v>3919</v>
      </c>
      <c r="D1766" t="s">
        <v>393</v>
      </c>
      <c r="E1766" t="s">
        <v>378</v>
      </c>
    </row>
    <row r="1767" spans="1:5">
      <c r="A1767" s="369">
        <v>21882</v>
      </c>
      <c r="B1767" t="s">
        <v>3920</v>
      </c>
      <c r="C1767" t="s">
        <v>3921</v>
      </c>
      <c r="D1767" t="s">
        <v>393</v>
      </c>
      <c r="E1767" t="s">
        <v>378</v>
      </c>
    </row>
    <row r="1768" spans="1:5">
      <c r="A1768" s="369">
        <v>21884</v>
      </c>
      <c r="B1768" t="s">
        <v>3922</v>
      </c>
      <c r="C1768" t="s">
        <v>3923</v>
      </c>
      <c r="D1768" t="s">
        <v>393</v>
      </c>
      <c r="E1768" t="s">
        <v>378</v>
      </c>
    </row>
    <row r="1769" spans="1:5">
      <c r="A1769" s="369">
        <v>2189604</v>
      </c>
      <c r="B1769" t="s">
        <v>3924</v>
      </c>
      <c r="C1769" t="s">
        <v>3925</v>
      </c>
      <c r="D1769" t="s">
        <v>393</v>
      </c>
      <c r="E1769" t="s">
        <v>378</v>
      </c>
    </row>
    <row r="1770" spans="1:5">
      <c r="A1770" s="369">
        <v>21899</v>
      </c>
      <c r="B1770" t="s">
        <v>3926</v>
      </c>
      <c r="C1770" t="s">
        <v>3927</v>
      </c>
      <c r="D1770" t="s">
        <v>393</v>
      </c>
      <c r="E1770" t="s">
        <v>378</v>
      </c>
    </row>
    <row r="1771" spans="1:5">
      <c r="A1771" s="369">
        <v>2189982</v>
      </c>
      <c r="B1771" t="s">
        <v>3928</v>
      </c>
      <c r="C1771" t="s">
        <v>3929</v>
      </c>
      <c r="D1771" t="s">
        <v>393</v>
      </c>
      <c r="E1771" t="s">
        <v>378</v>
      </c>
    </row>
    <row r="1772" spans="1:5">
      <c r="A1772" s="369">
        <v>2190336</v>
      </c>
      <c r="B1772" t="s">
        <v>3930</v>
      </c>
      <c r="C1772" t="s">
        <v>3931</v>
      </c>
      <c r="D1772" t="s">
        <v>393</v>
      </c>
      <c r="E1772" t="s">
        <v>378</v>
      </c>
    </row>
    <row r="1773" spans="1:5">
      <c r="A1773" s="369">
        <v>21905</v>
      </c>
      <c r="B1773" t="s">
        <v>3932</v>
      </c>
      <c r="C1773" t="s">
        <v>3933</v>
      </c>
      <c r="D1773" t="s">
        <v>393</v>
      </c>
      <c r="E1773" t="s">
        <v>378</v>
      </c>
    </row>
    <row r="1774" spans="1:5">
      <c r="A1774" s="369">
        <v>2190868</v>
      </c>
      <c r="B1774" t="s">
        <v>3934</v>
      </c>
      <c r="C1774" t="s">
        <v>3935</v>
      </c>
      <c r="D1774" t="s">
        <v>393</v>
      </c>
      <c r="E1774" t="s">
        <v>378</v>
      </c>
    </row>
    <row r="1775" spans="1:5">
      <c r="A1775" s="369">
        <v>2191414</v>
      </c>
      <c r="B1775" t="s">
        <v>3936</v>
      </c>
      <c r="C1775" t="s">
        <v>3937</v>
      </c>
      <c r="D1775" t="s">
        <v>393</v>
      </c>
      <c r="E1775" t="s">
        <v>378</v>
      </c>
    </row>
    <row r="1776" spans="1:5">
      <c r="A1776" s="369">
        <v>21923</v>
      </c>
      <c r="B1776" t="s">
        <v>3938</v>
      </c>
      <c r="C1776" t="s">
        <v>3939</v>
      </c>
      <c r="D1776" t="s">
        <v>393</v>
      </c>
      <c r="E1776" t="s">
        <v>378</v>
      </c>
    </row>
    <row r="1777" spans="1:5">
      <c r="A1777" s="369">
        <v>2192530</v>
      </c>
      <c r="B1777" t="s">
        <v>3940</v>
      </c>
      <c r="C1777" t="s">
        <v>3941</v>
      </c>
      <c r="D1777" t="s">
        <v>393</v>
      </c>
      <c r="E1777" t="s">
        <v>378</v>
      </c>
    </row>
    <row r="1778" spans="1:5">
      <c r="A1778" s="369">
        <v>2192593</v>
      </c>
      <c r="B1778" t="s">
        <v>3942</v>
      </c>
      <c r="C1778" t="s">
        <v>3943</v>
      </c>
      <c r="D1778" t="s">
        <v>393</v>
      </c>
      <c r="E1778" t="s">
        <v>378</v>
      </c>
    </row>
    <row r="1779" spans="1:5">
      <c r="A1779" s="369">
        <v>21927</v>
      </c>
      <c r="B1779" t="s">
        <v>3944</v>
      </c>
      <c r="C1779" t="s">
        <v>3945</v>
      </c>
      <c r="D1779" t="s">
        <v>393</v>
      </c>
      <c r="E1779" t="s">
        <v>378</v>
      </c>
    </row>
    <row r="1780" spans="1:5">
      <c r="A1780" s="369">
        <v>2192922</v>
      </c>
      <c r="B1780" t="s">
        <v>3946</v>
      </c>
      <c r="C1780" t="s">
        <v>3947</v>
      </c>
      <c r="D1780" t="s">
        <v>393</v>
      </c>
      <c r="E1780" t="s">
        <v>378</v>
      </c>
    </row>
    <row r="1781" spans="1:5">
      <c r="A1781" s="369">
        <v>2193038</v>
      </c>
      <c r="B1781" t="s">
        <v>3948</v>
      </c>
      <c r="C1781" t="s">
        <v>3949</v>
      </c>
      <c r="D1781" t="s">
        <v>393</v>
      </c>
      <c r="E1781" t="s">
        <v>378</v>
      </c>
    </row>
    <row r="1782" spans="1:5">
      <c r="A1782" s="369">
        <v>2193113</v>
      </c>
      <c r="B1782" t="s">
        <v>3950</v>
      </c>
      <c r="C1782" t="s">
        <v>3951</v>
      </c>
      <c r="D1782" t="s">
        <v>393</v>
      </c>
      <c r="E1782" t="s">
        <v>378</v>
      </c>
    </row>
    <row r="1783" spans="1:5">
      <c r="A1783" s="369">
        <v>2193445</v>
      </c>
      <c r="B1783" t="s">
        <v>3952</v>
      </c>
      <c r="C1783" t="s">
        <v>3953</v>
      </c>
      <c r="D1783" t="s">
        <v>393</v>
      </c>
      <c r="E1783" t="s">
        <v>378</v>
      </c>
    </row>
    <row r="1784" spans="1:5">
      <c r="A1784" s="369">
        <v>21937</v>
      </c>
      <c r="B1784" t="s">
        <v>3954</v>
      </c>
      <c r="C1784" t="s">
        <v>3955</v>
      </c>
      <c r="D1784" t="s">
        <v>393</v>
      </c>
      <c r="E1784" t="s">
        <v>378</v>
      </c>
    </row>
    <row r="1785" spans="1:5">
      <c r="A1785" s="369">
        <v>2193725</v>
      </c>
      <c r="B1785" t="s">
        <v>3956</v>
      </c>
      <c r="C1785" t="s">
        <v>3957</v>
      </c>
      <c r="D1785" t="s">
        <v>393</v>
      </c>
      <c r="E1785" t="s">
        <v>378</v>
      </c>
    </row>
    <row r="1786" spans="1:5">
      <c r="A1786" s="369">
        <v>2193764</v>
      </c>
      <c r="B1786" t="s">
        <v>3958</v>
      </c>
      <c r="C1786" t="s">
        <v>3959</v>
      </c>
      <c r="D1786" t="s">
        <v>393</v>
      </c>
      <c r="E1786" t="s">
        <v>378</v>
      </c>
    </row>
    <row r="1787" spans="1:5">
      <c r="A1787" s="369">
        <v>2193831</v>
      </c>
      <c r="B1787" t="s">
        <v>3960</v>
      </c>
      <c r="C1787" t="s">
        <v>3961</v>
      </c>
      <c r="D1787" t="s">
        <v>393</v>
      </c>
      <c r="E1787" t="s">
        <v>378</v>
      </c>
    </row>
    <row r="1788" spans="1:5">
      <c r="A1788" s="369">
        <v>21939</v>
      </c>
      <c r="B1788" t="s">
        <v>3962</v>
      </c>
      <c r="C1788" t="s">
        <v>3963</v>
      </c>
      <c r="D1788" t="s">
        <v>393</v>
      </c>
      <c r="E1788" t="s">
        <v>378</v>
      </c>
    </row>
    <row r="1789" spans="1:5">
      <c r="A1789" s="369">
        <v>2193968</v>
      </c>
      <c r="B1789" t="s">
        <v>3964</v>
      </c>
      <c r="C1789" t="s">
        <v>3965</v>
      </c>
      <c r="D1789" t="s">
        <v>393</v>
      </c>
      <c r="E1789" t="s">
        <v>378</v>
      </c>
    </row>
    <row r="1790" spans="1:5">
      <c r="A1790" s="369">
        <v>2194007</v>
      </c>
      <c r="B1790" t="s">
        <v>3966</v>
      </c>
      <c r="C1790" t="s">
        <v>3967</v>
      </c>
      <c r="D1790" t="s">
        <v>393</v>
      </c>
      <c r="E1790" t="s">
        <v>378</v>
      </c>
    </row>
    <row r="1791" spans="1:5">
      <c r="A1791" s="369">
        <v>2194240</v>
      </c>
      <c r="B1791" t="s">
        <v>3968</v>
      </c>
      <c r="C1791" t="s">
        <v>3969</v>
      </c>
      <c r="D1791" t="s">
        <v>393</v>
      </c>
      <c r="E1791" t="s">
        <v>378</v>
      </c>
    </row>
    <row r="1792" spans="1:5">
      <c r="A1792" s="369">
        <v>2194240</v>
      </c>
      <c r="B1792" t="s">
        <v>3970</v>
      </c>
      <c r="C1792" t="s">
        <v>3969</v>
      </c>
      <c r="D1792" t="s">
        <v>393</v>
      </c>
      <c r="E1792" t="s">
        <v>378</v>
      </c>
    </row>
    <row r="1793" spans="1:5">
      <c r="A1793" s="369">
        <v>2194691</v>
      </c>
      <c r="B1793" t="s">
        <v>3971</v>
      </c>
      <c r="C1793" t="s">
        <v>3972</v>
      </c>
      <c r="D1793" t="s">
        <v>393</v>
      </c>
      <c r="E1793" t="s">
        <v>378</v>
      </c>
    </row>
    <row r="1794" spans="1:5">
      <c r="A1794" s="369">
        <v>2194800</v>
      </c>
      <c r="B1794" t="s">
        <v>3973</v>
      </c>
      <c r="C1794" t="s">
        <v>3974</v>
      </c>
      <c r="D1794" t="s">
        <v>393</v>
      </c>
      <c r="E1794" t="s">
        <v>378</v>
      </c>
    </row>
    <row r="1795" spans="1:5">
      <c r="A1795" s="369">
        <v>2195079</v>
      </c>
      <c r="B1795" t="s">
        <v>3975</v>
      </c>
      <c r="C1795" t="s">
        <v>3976</v>
      </c>
      <c r="D1795" t="s">
        <v>393</v>
      </c>
      <c r="E1795" t="s">
        <v>378</v>
      </c>
    </row>
    <row r="1796" spans="1:5">
      <c r="A1796" s="369">
        <v>2195122</v>
      </c>
      <c r="B1796" t="s">
        <v>3977</v>
      </c>
      <c r="C1796" t="s">
        <v>3978</v>
      </c>
      <c r="D1796" t="s">
        <v>393</v>
      </c>
      <c r="E1796" t="s">
        <v>378</v>
      </c>
    </row>
    <row r="1797" spans="1:5">
      <c r="A1797" s="369">
        <v>2196150</v>
      </c>
      <c r="B1797" t="s">
        <v>3979</v>
      </c>
      <c r="C1797" t="s">
        <v>3980</v>
      </c>
      <c r="D1797" t="s">
        <v>393</v>
      </c>
      <c r="E1797" t="s">
        <v>378</v>
      </c>
    </row>
    <row r="1798" spans="1:5">
      <c r="A1798" s="369">
        <v>2196291</v>
      </c>
      <c r="B1798" t="s">
        <v>3981</v>
      </c>
      <c r="C1798" t="s">
        <v>3982</v>
      </c>
      <c r="D1798" t="s">
        <v>393</v>
      </c>
      <c r="E1798" t="s">
        <v>378</v>
      </c>
    </row>
    <row r="1799" spans="1:5">
      <c r="A1799" s="369">
        <v>2196323</v>
      </c>
      <c r="B1799" t="s">
        <v>3983</v>
      </c>
      <c r="C1799" t="s">
        <v>3984</v>
      </c>
      <c r="D1799" t="s">
        <v>393</v>
      </c>
      <c r="E1799" t="s">
        <v>378</v>
      </c>
    </row>
    <row r="1800" spans="1:5">
      <c r="A1800" s="369">
        <v>2197201</v>
      </c>
      <c r="B1800" t="s">
        <v>3985</v>
      </c>
      <c r="C1800" t="s">
        <v>3986</v>
      </c>
      <c r="D1800" t="s">
        <v>393</v>
      </c>
      <c r="E1800" t="s">
        <v>378</v>
      </c>
    </row>
    <row r="1801" spans="1:5">
      <c r="A1801" s="369">
        <v>2197610</v>
      </c>
      <c r="B1801" t="s">
        <v>3987</v>
      </c>
      <c r="C1801" t="s">
        <v>3988</v>
      </c>
      <c r="D1801" t="s">
        <v>393</v>
      </c>
      <c r="E1801" t="s">
        <v>378</v>
      </c>
    </row>
    <row r="1802" spans="1:5">
      <c r="A1802" s="369">
        <v>2197928</v>
      </c>
      <c r="B1802" t="s">
        <v>3989</v>
      </c>
      <c r="C1802" t="s">
        <v>3990</v>
      </c>
      <c r="D1802" t="s">
        <v>393</v>
      </c>
      <c r="E1802" t="s">
        <v>378</v>
      </c>
    </row>
    <row r="1803" spans="1:5">
      <c r="A1803" s="369">
        <v>219826</v>
      </c>
      <c r="B1803" t="s">
        <v>3991</v>
      </c>
      <c r="C1803" t="s">
        <v>3992</v>
      </c>
      <c r="D1803" t="s">
        <v>393</v>
      </c>
      <c r="E1803" t="s">
        <v>378</v>
      </c>
    </row>
    <row r="1804" spans="1:5">
      <c r="A1804" s="369">
        <v>2199252</v>
      </c>
      <c r="B1804" t="s">
        <v>3993</v>
      </c>
      <c r="C1804" t="s">
        <v>3994</v>
      </c>
      <c r="D1804" t="s">
        <v>393</v>
      </c>
      <c r="E1804" t="s">
        <v>378</v>
      </c>
    </row>
    <row r="1805" spans="1:5">
      <c r="A1805" s="369">
        <v>21994</v>
      </c>
      <c r="B1805" t="s">
        <v>3995</v>
      </c>
      <c r="C1805" t="s">
        <v>3996</v>
      </c>
      <c r="D1805" t="s">
        <v>393</v>
      </c>
      <c r="E1805" t="s">
        <v>378</v>
      </c>
    </row>
    <row r="1806" spans="1:5">
      <c r="A1806" s="369">
        <v>22000</v>
      </c>
      <c r="B1806" t="s">
        <v>3997</v>
      </c>
      <c r="C1806" t="s">
        <v>3998</v>
      </c>
      <c r="D1806" t="s">
        <v>393</v>
      </c>
      <c r="E1806" t="s">
        <v>378</v>
      </c>
    </row>
    <row r="1807" spans="1:5">
      <c r="A1807" s="369">
        <v>2200023</v>
      </c>
      <c r="B1807" t="s">
        <v>3999</v>
      </c>
      <c r="C1807" t="s">
        <v>4000</v>
      </c>
      <c r="D1807" t="s">
        <v>393</v>
      </c>
      <c r="E1807" t="s">
        <v>378</v>
      </c>
    </row>
    <row r="1808" spans="1:5">
      <c r="A1808" s="369">
        <v>2200244</v>
      </c>
      <c r="B1808" t="s">
        <v>4001</v>
      </c>
      <c r="C1808" t="s">
        <v>4002</v>
      </c>
      <c r="D1808" t="s">
        <v>393</v>
      </c>
      <c r="E1808" t="s">
        <v>378</v>
      </c>
    </row>
    <row r="1809" spans="1:5">
      <c r="A1809" s="369">
        <v>2200796</v>
      </c>
      <c r="B1809" t="s">
        <v>4003</v>
      </c>
      <c r="C1809" t="s">
        <v>4004</v>
      </c>
      <c r="D1809" t="s">
        <v>393</v>
      </c>
      <c r="E1809" t="s">
        <v>378</v>
      </c>
    </row>
    <row r="1810" spans="1:5">
      <c r="A1810" s="369">
        <v>2200871</v>
      </c>
      <c r="B1810" t="s">
        <v>4005</v>
      </c>
      <c r="C1810" t="s">
        <v>4006</v>
      </c>
      <c r="D1810" t="s">
        <v>393</v>
      </c>
      <c r="E1810" t="s">
        <v>378</v>
      </c>
    </row>
    <row r="1811" spans="1:5">
      <c r="A1811" s="369">
        <v>2201057</v>
      </c>
      <c r="B1811" t="s">
        <v>4007</v>
      </c>
      <c r="C1811" t="s">
        <v>4008</v>
      </c>
      <c r="D1811" t="s">
        <v>393</v>
      </c>
      <c r="E1811" t="s">
        <v>378</v>
      </c>
    </row>
    <row r="1812" spans="1:5">
      <c r="A1812" s="369">
        <v>2201453</v>
      </c>
      <c r="B1812" t="s">
        <v>4009</v>
      </c>
      <c r="C1812" t="s">
        <v>4010</v>
      </c>
      <c r="D1812" t="s">
        <v>393</v>
      </c>
      <c r="E1812" t="s">
        <v>378</v>
      </c>
    </row>
    <row r="1813" spans="1:5">
      <c r="A1813" s="369">
        <v>2202424</v>
      </c>
      <c r="B1813" t="s">
        <v>4011</v>
      </c>
      <c r="C1813" t="s">
        <v>4012</v>
      </c>
      <c r="D1813" t="s">
        <v>393</v>
      </c>
      <c r="E1813" t="s">
        <v>378</v>
      </c>
    </row>
    <row r="1814" spans="1:5">
      <c r="A1814" s="369">
        <v>2202427</v>
      </c>
      <c r="B1814" t="s">
        <v>4013</v>
      </c>
      <c r="C1814" t="s">
        <v>4014</v>
      </c>
      <c r="D1814" t="s">
        <v>393</v>
      </c>
      <c r="E1814" t="s">
        <v>378</v>
      </c>
    </row>
    <row r="1815" spans="1:5">
      <c r="A1815" s="369">
        <v>2202486</v>
      </c>
      <c r="B1815" t="s">
        <v>4015</v>
      </c>
      <c r="C1815" t="s">
        <v>4016</v>
      </c>
      <c r="D1815" t="s">
        <v>393</v>
      </c>
      <c r="E1815" t="s">
        <v>378</v>
      </c>
    </row>
    <row r="1816" spans="1:5">
      <c r="A1816" s="369">
        <v>2202503</v>
      </c>
      <c r="B1816" t="s">
        <v>4017</v>
      </c>
      <c r="C1816" t="s">
        <v>4018</v>
      </c>
      <c r="D1816" t="s">
        <v>393</v>
      </c>
      <c r="E1816" t="s">
        <v>378</v>
      </c>
    </row>
    <row r="1817" spans="1:5">
      <c r="A1817" s="369">
        <v>2202974</v>
      </c>
      <c r="B1817" t="s">
        <v>4019</v>
      </c>
      <c r="C1817" t="s">
        <v>4020</v>
      </c>
      <c r="D1817" t="s">
        <v>393</v>
      </c>
      <c r="E1817" t="s">
        <v>378</v>
      </c>
    </row>
    <row r="1818" spans="1:5">
      <c r="A1818" s="369">
        <v>2203012</v>
      </c>
      <c r="B1818" t="s">
        <v>4021</v>
      </c>
      <c r="C1818" t="s">
        <v>4022</v>
      </c>
      <c r="D1818" t="s">
        <v>393</v>
      </c>
      <c r="E1818" t="s">
        <v>378</v>
      </c>
    </row>
    <row r="1819" spans="1:5">
      <c r="A1819" s="369">
        <v>2203301</v>
      </c>
      <c r="B1819" t="s">
        <v>4023</v>
      </c>
      <c r="C1819" t="s">
        <v>4024</v>
      </c>
      <c r="D1819" t="s">
        <v>393</v>
      </c>
      <c r="E1819" t="s">
        <v>378</v>
      </c>
    </row>
    <row r="1820" spans="1:5">
      <c r="A1820" s="369">
        <v>2203513</v>
      </c>
      <c r="B1820" t="s">
        <v>4025</v>
      </c>
      <c r="C1820" t="s">
        <v>4026</v>
      </c>
      <c r="D1820" t="s">
        <v>393</v>
      </c>
      <c r="E1820" t="s">
        <v>378</v>
      </c>
    </row>
    <row r="1821" spans="1:5">
      <c r="A1821" s="369">
        <v>2203717</v>
      </c>
      <c r="B1821" t="s">
        <v>4027</v>
      </c>
      <c r="C1821" t="s">
        <v>4028</v>
      </c>
      <c r="D1821" t="s">
        <v>393</v>
      </c>
      <c r="E1821" t="s">
        <v>378</v>
      </c>
    </row>
    <row r="1822" spans="1:5">
      <c r="A1822" s="369">
        <v>2203863</v>
      </c>
      <c r="B1822" t="s">
        <v>4029</v>
      </c>
      <c r="C1822" t="s">
        <v>4030</v>
      </c>
      <c r="D1822" t="s">
        <v>393</v>
      </c>
      <c r="E1822" t="s">
        <v>378</v>
      </c>
    </row>
    <row r="1823" spans="1:5">
      <c r="A1823" s="369">
        <v>2203867</v>
      </c>
      <c r="B1823" t="s">
        <v>4031</v>
      </c>
      <c r="C1823" t="s">
        <v>4032</v>
      </c>
      <c r="D1823" t="s">
        <v>393</v>
      </c>
      <c r="E1823" t="s">
        <v>378</v>
      </c>
    </row>
    <row r="1824" spans="1:5">
      <c r="A1824" s="369">
        <v>2204094</v>
      </c>
      <c r="B1824" t="s">
        <v>4033</v>
      </c>
      <c r="C1824" t="s">
        <v>4034</v>
      </c>
      <c r="D1824" t="s">
        <v>393</v>
      </c>
      <c r="E1824" t="s">
        <v>378</v>
      </c>
    </row>
    <row r="1825" spans="1:5">
      <c r="A1825" s="369">
        <v>2204503</v>
      </c>
      <c r="B1825" t="s">
        <v>4035</v>
      </c>
      <c r="C1825" t="s">
        <v>4036</v>
      </c>
      <c r="D1825" t="s">
        <v>393</v>
      </c>
      <c r="E1825" t="s">
        <v>378</v>
      </c>
    </row>
    <row r="1826" spans="1:5">
      <c r="A1826" s="369">
        <v>2205389</v>
      </c>
      <c r="B1826" t="s">
        <v>4037</v>
      </c>
      <c r="C1826" t="s">
        <v>4038</v>
      </c>
      <c r="D1826" t="s">
        <v>393</v>
      </c>
      <c r="E1826" t="s">
        <v>378</v>
      </c>
    </row>
    <row r="1827" spans="1:5">
      <c r="A1827" s="369">
        <v>2205506</v>
      </c>
      <c r="B1827" t="s">
        <v>4039</v>
      </c>
      <c r="C1827" t="s">
        <v>4040</v>
      </c>
      <c r="D1827" t="s">
        <v>393</v>
      </c>
      <c r="E1827" t="s">
        <v>378</v>
      </c>
    </row>
    <row r="1828" spans="1:5">
      <c r="A1828" s="369">
        <v>2205560</v>
      </c>
      <c r="B1828" t="s">
        <v>4041</v>
      </c>
      <c r="C1828" t="s">
        <v>4042</v>
      </c>
      <c r="D1828" t="s">
        <v>393</v>
      </c>
      <c r="E1828" t="s">
        <v>378</v>
      </c>
    </row>
    <row r="1829" spans="1:5">
      <c r="A1829" s="369">
        <v>2205805</v>
      </c>
      <c r="B1829" t="s">
        <v>4043</v>
      </c>
      <c r="C1829" t="s">
        <v>4044</v>
      </c>
      <c r="D1829" t="s">
        <v>393</v>
      </c>
      <c r="E1829" t="s">
        <v>378</v>
      </c>
    </row>
    <row r="1830" spans="1:5">
      <c r="A1830" s="369">
        <v>2205959</v>
      </c>
      <c r="B1830" t="s">
        <v>4045</v>
      </c>
      <c r="C1830" t="s">
        <v>4046</v>
      </c>
      <c r="D1830" t="s">
        <v>393</v>
      </c>
      <c r="E1830" t="s">
        <v>378</v>
      </c>
    </row>
    <row r="1831" spans="1:5">
      <c r="A1831" s="369">
        <v>2206051</v>
      </c>
      <c r="B1831" t="s">
        <v>4047</v>
      </c>
      <c r="C1831" t="s">
        <v>4048</v>
      </c>
      <c r="D1831" t="s">
        <v>393</v>
      </c>
      <c r="E1831" t="s">
        <v>378</v>
      </c>
    </row>
    <row r="1832" spans="1:5">
      <c r="A1832" s="369">
        <v>2206127</v>
      </c>
      <c r="B1832" t="s">
        <v>4049</v>
      </c>
      <c r="C1832" t="s">
        <v>4050</v>
      </c>
      <c r="D1832" t="s">
        <v>393</v>
      </c>
      <c r="E1832" t="s">
        <v>378</v>
      </c>
    </row>
    <row r="1833" spans="1:5">
      <c r="A1833" s="369">
        <v>2206173</v>
      </c>
      <c r="B1833" t="s">
        <v>4051</v>
      </c>
      <c r="C1833" t="s">
        <v>4052</v>
      </c>
      <c r="D1833" t="s">
        <v>393</v>
      </c>
      <c r="E1833" t="s">
        <v>378</v>
      </c>
    </row>
    <row r="1834" spans="1:5">
      <c r="A1834" s="369">
        <v>2206795</v>
      </c>
      <c r="B1834" t="s">
        <v>4053</v>
      </c>
      <c r="C1834" t="s">
        <v>4054</v>
      </c>
      <c r="D1834" t="s">
        <v>393</v>
      </c>
      <c r="E1834" t="s">
        <v>378</v>
      </c>
    </row>
    <row r="1835" spans="1:5">
      <c r="A1835" s="369">
        <v>2207</v>
      </c>
      <c r="B1835" t="s">
        <v>4055</v>
      </c>
      <c r="C1835" t="s">
        <v>4056</v>
      </c>
      <c r="D1835" t="s">
        <v>393</v>
      </c>
      <c r="E1835" t="s">
        <v>378</v>
      </c>
    </row>
    <row r="1836" spans="1:5">
      <c r="A1836" s="369">
        <v>2207382</v>
      </c>
      <c r="B1836" t="s">
        <v>4057</v>
      </c>
      <c r="C1836" t="s">
        <v>4058</v>
      </c>
      <c r="D1836" t="s">
        <v>393</v>
      </c>
      <c r="E1836" t="s">
        <v>378</v>
      </c>
    </row>
    <row r="1837" spans="1:5">
      <c r="A1837" s="369">
        <v>2207414</v>
      </c>
      <c r="B1837" t="s">
        <v>4059</v>
      </c>
      <c r="C1837" t="s">
        <v>4060</v>
      </c>
      <c r="D1837" t="s">
        <v>393</v>
      </c>
      <c r="E1837" t="s">
        <v>378</v>
      </c>
    </row>
    <row r="1838" spans="1:5">
      <c r="A1838" s="369">
        <v>2207426</v>
      </c>
      <c r="B1838" t="s">
        <v>4061</v>
      </c>
      <c r="C1838" t="s">
        <v>4062</v>
      </c>
      <c r="D1838" t="s">
        <v>393</v>
      </c>
      <c r="E1838" t="s">
        <v>378</v>
      </c>
    </row>
    <row r="1839" spans="1:5">
      <c r="A1839" s="369">
        <v>2207449</v>
      </c>
      <c r="B1839" t="s">
        <v>4063</v>
      </c>
      <c r="C1839" t="s">
        <v>4064</v>
      </c>
      <c r="D1839" t="s">
        <v>393</v>
      </c>
      <c r="E1839" t="s">
        <v>378</v>
      </c>
    </row>
    <row r="1840" spans="1:5">
      <c r="A1840" s="369">
        <v>2207756</v>
      </c>
      <c r="B1840" t="s">
        <v>4065</v>
      </c>
      <c r="C1840" t="s">
        <v>4066</v>
      </c>
      <c r="D1840" t="s">
        <v>393</v>
      </c>
      <c r="E1840" t="s">
        <v>378</v>
      </c>
    </row>
    <row r="1841" spans="1:5">
      <c r="A1841" s="369">
        <v>22081</v>
      </c>
      <c r="B1841" t="s">
        <v>4067</v>
      </c>
      <c r="C1841" t="s">
        <v>4068</v>
      </c>
      <c r="D1841" t="s">
        <v>393</v>
      </c>
      <c r="E1841" t="s">
        <v>378</v>
      </c>
    </row>
    <row r="1842" spans="1:5">
      <c r="A1842" s="369">
        <v>2208236</v>
      </c>
      <c r="B1842" t="s">
        <v>4069</v>
      </c>
      <c r="C1842" t="s">
        <v>4070</v>
      </c>
      <c r="D1842" t="s">
        <v>393</v>
      </c>
      <c r="E1842" t="s">
        <v>378</v>
      </c>
    </row>
    <row r="1843" spans="1:5">
      <c r="A1843" s="369">
        <v>2208447</v>
      </c>
      <c r="B1843" t="s">
        <v>4071</v>
      </c>
      <c r="C1843" t="s">
        <v>4072</v>
      </c>
      <c r="D1843" t="s">
        <v>393</v>
      </c>
      <c r="E1843" t="s">
        <v>378</v>
      </c>
    </row>
    <row r="1844" spans="1:5">
      <c r="A1844" s="369">
        <v>2208459</v>
      </c>
      <c r="B1844" t="s">
        <v>4073</v>
      </c>
      <c r="C1844" t="s">
        <v>4074</v>
      </c>
      <c r="D1844" t="s">
        <v>393</v>
      </c>
      <c r="E1844" t="s">
        <v>378</v>
      </c>
    </row>
    <row r="1845" spans="1:5">
      <c r="A1845" s="369">
        <v>2208559</v>
      </c>
      <c r="B1845" t="s">
        <v>4075</v>
      </c>
      <c r="C1845" t="s">
        <v>4076</v>
      </c>
      <c r="D1845" t="s">
        <v>393</v>
      </c>
      <c r="E1845" t="s">
        <v>378</v>
      </c>
    </row>
    <row r="1846" spans="1:5">
      <c r="A1846" s="369">
        <v>2208582</v>
      </c>
      <c r="B1846" t="s">
        <v>4077</v>
      </c>
      <c r="C1846" t="s">
        <v>4078</v>
      </c>
      <c r="D1846" t="s">
        <v>393</v>
      </c>
      <c r="E1846" t="s">
        <v>378</v>
      </c>
    </row>
    <row r="1847" spans="1:5">
      <c r="A1847" s="369">
        <v>2208633</v>
      </c>
      <c r="B1847" t="s">
        <v>4079</v>
      </c>
      <c r="C1847" t="s">
        <v>4080</v>
      </c>
      <c r="D1847" t="s">
        <v>393</v>
      </c>
      <c r="E1847" t="s">
        <v>378</v>
      </c>
    </row>
    <row r="1848" spans="1:5">
      <c r="A1848" s="369">
        <v>2208859</v>
      </c>
      <c r="B1848" t="s">
        <v>4081</v>
      </c>
      <c r="C1848" t="s">
        <v>4082</v>
      </c>
      <c r="D1848" t="s">
        <v>393</v>
      </c>
      <c r="E1848" t="s">
        <v>378</v>
      </c>
    </row>
    <row r="1849" spans="1:5">
      <c r="A1849" s="369">
        <v>2209</v>
      </c>
      <c r="B1849" t="s">
        <v>4083</v>
      </c>
      <c r="C1849" t="s">
        <v>4084</v>
      </c>
      <c r="D1849" t="s">
        <v>393</v>
      </c>
      <c r="E1849" t="s">
        <v>378</v>
      </c>
    </row>
    <row r="1850" spans="1:5">
      <c r="A1850" s="369">
        <v>2209446</v>
      </c>
      <c r="B1850" t="s">
        <v>4085</v>
      </c>
      <c r="C1850" t="s">
        <v>4086</v>
      </c>
      <c r="D1850" t="s">
        <v>393</v>
      </c>
      <c r="E1850" t="s">
        <v>378</v>
      </c>
    </row>
    <row r="1851" spans="1:5">
      <c r="A1851" s="369">
        <v>2209450</v>
      </c>
      <c r="B1851" t="s">
        <v>4087</v>
      </c>
      <c r="C1851" t="s">
        <v>4088</v>
      </c>
      <c r="D1851" t="s">
        <v>393</v>
      </c>
      <c r="E1851" t="s">
        <v>378</v>
      </c>
    </row>
    <row r="1852" spans="1:5">
      <c r="A1852" s="369">
        <v>22095</v>
      </c>
      <c r="B1852" t="s">
        <v>4089</v>
      </c>
      <c r="C1852" t="s">
        <v>4090</v>
      </c>
      <c r="D1852" t="s">
        <v>393</v>
      </c>
      <c r="E1852" t="s">
        <v>378</v>
      </c>
    </row>
    <row r="1853" spans="1:5">
      <c r="A1853" s="369">
        <v>2210319</v>
      </c>
      <c r="B1853" t="s">
        <v>4091</v>
      </c>
      <c r="C1853" t="s">
        <v>4092</v>
      </c>
      <c r="D1853" t="s">
        <v>393</v>
      </c>
      <c r="E1853" t="s">
        <v>378</v>
      </c>
    </row>
    <row r="1854" spans="1:5">
      <c r="A1854" s="369">
        <v>2211927</v>
      </c>
      <c r="B1854" t="s">
        <v>4093</v>
      </c>
      <c r="C1854" t="s">
        <v>4094</v>
      </c>
      <c r="D1854" t="s">
        <v>393</v>
      </c>
      <c r="E1854" t="s">
        <v>378</v>
      </c>
    </row>
    <row r="1855" spans="1:5">
      <c r="A1855" s="369">
        <v>22120</v>
      </c>
      <c r="B1855" t="s">
        <v>4095</v>
      </c>
      <c r="C1855" t="s">
        <v>4096</v>
      </c>
      <c r="D1855" t="s">
        <v>393</v>
      </c>
      <c r="E1855" t="s">
        <v>378</v>
      </c>
    </row>
    <row r="1856" spans="1:5">
      <c r="A1856" s="369">
        <v>2212297</v>
      </c>
      <c r="B1856" t="s">
        <v>4097</v>
      </c>
      <c r="C1856" t="s">
        <v>4098</v>
      </c>
      <c r="D1856" t="s">
        <v>393</v>
      </c>
      <c r="E1856" t="s">
        <v>378</v>
      </c>
    </row>
    <row r="1857" spans="1:5">
      <c r="A1857" s="369">
        <v>2212758</v>
      </c>
      <c r="B1857" t="s">
        <v>4099</v>
      </c>
      <c r="C1857" t="s">
        <v>4100</v>
      </c>
      <c r="D1857" t="s">
        <v>393</v>
      </c>
      <c r="E1857" t="s">
        <v>378</v>
      </c>
    </row>
    <row r="1858" spans="1:5">
      <c r="A1858" s="369">
        <v>2213111</v>
      </c>
      <c r="B1858" t="s">
        <v>4101</v>
      </c>
      <c r="C1858" t="s">
        <v>4102</v>
      </c>
      <c r="D1858" t="s">
        <v>393</v>
      </c>
      <c r="E1858" t="s">
        <v>378</v>
      </c>
    </row>
    <row r="1859" spans="1:5">
      <c r="A1859" s="369">
        <v>2213231</v>
      </c>
      <c r="B1859" t="s">
        <v>4103</v>
      </c>
      <c r="C1859" t="s">
        <v>4104</v>
      </c>
      <c r="D1859" t="s">
        <v>393</v>
      </c>
      <c r="E1859" t="s">
        <v>378</v>
      </c>
    </row>
    <row r="1860" spans="1:5">
      <c r="A1860" s="369">
        <v>22135</v>
      </c>
      <c r="B1860" t="s">
        <v>4105</v>
      </c>
      <c r="C1860" t="s">
        <v>4106</v>
      </c>
      <c r="D1860" t="s">
        <v>393</v>
      </c>
      <c r="E1860" t="s">
        <v>378</v>
      </c>
    </row>
    <row r="1861" spans="1:5">
      <c r="A1861" s="369">
        <v>2213652</v>
      </c>
      <c r="B1861" t="s">
        <v>4107</v>
      </c>
      <c r="C1861" t="s">
        <v>4108</v>
      </c>
      <c r="D1861" t="s">
        <v>393</v>
      </c>
      <c r="E1861" t="s">
        <v>378</v>
      </c>
    </row>
    <row r="1862" spans="1:5">
      <c r="A1862" s="369">
        <v>2214255</v>
      </c>
      <c r="B1862" t="s">
        <v>4109</v>
      </c>
      <c r="C1862" t="s">
        <v>4110</v>
      </c>
      <c r="D1862" t="s">
        <v>393</v>
      </c>
      <c r="E1862" t="s">
        <v>378</v>
      </c>
    </row>
    <row r="1863" spans="1:5">
      <c r="A1863" s="369">
        <v>2214280</v>
      </c>
      <c r="B1863" t="s">
        <v>4111</v>
      </c>
      <c r="C1863" t="s">
        <v>4112</v>
      </c>
      <c r="D1863" t="s">
        <v>393</v>
      </c>
      <c r="E1863" t="s">
        <v>378</v>
      </c>
    </row>
    <row r="1864" spans="1:5">
      <c r="A1864" s="369">
        <v>2214777</v>
      </c>
      <c r="B1864" t="s">
        <v>4113</v>
      </c>
      <c r="C1864" t="s">
        <v>4114</v>
      </c>
      <c r="D1864" t="s">
        <v>393</v>
      </c>
      <c r="E1864" t="s">
        <v>378</v>
      </c>
    </row>
    <row r="1865" spans="1:5">
      <c r="A1865" s="369">
        <v>2214987</v>
      </c>
      <c r="B1865" t="s">
        <v>4115</v>
      </c>
      <c r="C1865" t="s">
        <v>4116</v>
      </c>
      <c r="D1865" t="s">
        <v>393</v>
      </c>
      <c r="E1865" t="s">
        <v>378</v>
      </c>
    </row>
    <row r="1866" spans="1:5">
      <c r="A1866" s="369">
        <v>2215389</v>
      </c>
      <c r="B1866" t="s">
        <v>4117</v>
      </c>
      <c r="C1866" t="s">
        <v>4118</v>
      </c>
      <c r="D1866" t="s">
        <v>393</v>
      </c>
      <c r="E1866" t="s">
        <v>378</v>
      </c>
    </row>
    <row r="1867" spans="1:5">
      <c r="A1867" s="369">
        <v>2215631</v>
      </c>
      <c r="B1867" t="s">
        <v>4119</v>
      </c>
      <c r="C1867" t="s">
        <v>4120</v>
      </c>
      <c r="D1867" t="s">
        <v>393</v>
      </c>
      <c r="E1867" t="s">
        <v>378</v>
      </c>
    </row>
    <row r="1868" spans="1:5">
      <c r="A1868" s="369">
        <v>2215703</v>
      </c>
      <c r="B1868" t="s">
        <v>4121</v>
      </c>
      <c r="C1868" t="s">
        <v>4122</v>
      </c>
      <c r="D1868" t="s">
        <v>393</v>
      </c>
      <c r="E1868" t="s">
        <v>378</v>
      </c>
    </row>
    <row r="1869" spans="1:5">
      <c r="A1869" s="369">
        <v>2215916</v>
      </c>
      <c r="B1869" t="s">
        <v>4123</v>
      </c>
      <c r="C1869" t="s">
        <v>4124</v>
      </c>
      <c r="D1869" t="s">
        <v>393</v>
      </c>
      <c r="E1869" t="s">
        <v>378</v>
      </c>
    </row>
    <row r="1870" spans="1:5">
      <c r="A1870" s="369">
        <v>2215988</v>
      </c>
      <c r="B1870" t="s">
        <v>4125</v>
      </c>
      <c r="C1870" t="s">
        <v>4126</v>
      </c>
      <c r="D1870" t="s">
        <v>393</v>
      </c>
      <c r="E1870" t="s">
        <v>378</v>
      </c>
    </row>
    <row r="1871" spans="1:5">
      <c r="A1871" s="369">
        <v>22161</v>
      </c>
      <c r="B1871" t="s">
        <v>4127</v>
      </c>
      <c r="C1871" t="s">
        <v>4128</v>
      </c>
      <c r="D1871" t="s">
        <v>393</v>
      </c>
      <c r="E1871" t="s">
        <v>378</v>
      </c>
    </row>
    <row r="1872" spans="1:5">
      <c r="A1872" s="369">
        <v>2216401</v>
      </c>
      <c r="B1872" t="s">
        <v>4129</v>
      </c>
      <c r="C1872" t="s">
        <v>4130</v>
      </c>
      <c r="D1872" t="s">
        <v>393</v>
      </c>
      <c r="E1872" t="s">
        <v>378</v>
      </c>
    </row>
    <row r="1873" spans="1:5">
      <c r="A1873" s="369">
        <v>2216470</v>
      </c>
      <c r="B1873" t="s">
        <v>4131</v>
      </c>
      <c r="C1873" t="s">
        <v>4132</v>
      </c>
      <c r="D1873" t="s">
        <v>393</v>
      </c>
      <c r="E1873" t="s">
        <v>378</v>
      </c>
    </row>
    <row r="1874" spans="1:5">
      <c r="A1874" s="369">
        <v>2216534</v>
      </c>
      <c r="B1874" t="s">
        <v>4133</v>
      </c>
      <c r="C1874" t="s">
        <v>4134</v>
      </c>
      <c r="D1874" t="s">
        <v>393</v>
      </c>
      <c r="E1874" t="s">
        <v>378</v>
      </c>
    </row>
    <row r="1875" spans="1:5">
      <c r="A1875" s="369">
        <v>2216813</v>
      </c>
      <c r="B1875" t="s">
        <v>4135</v>
      </c>
      <c r="C1875" t="s">
        <v>4136</v>
      </c>
      <c r="D1875" t="s">
        <v>393</v>
      </c>
      <c r="E1875" t="s">
        <v>378</v>
      </c>
    </row>
    <row r="1876" spans="1:5">
      <c r="A1876" s="369">
        <v>2216937</v>
      </c>
      <c r="B1876" t="s">
        <v>4137</v>
      </c>
      <c r="C1876" t="s">
        <v>4138</v>
      </c>
      <c r="D1876" t="s">
        <v>393</v>
      </c>
      <c r="E1876" t="s">
        <v>378</v>
      </c>
    </row>
    <row r="1877" spans="1:5">
      <c r="A1877" s="369">
        <v>2217460</v>
      </c>
      <c r="B1877" t="s">
        <v>4139</v>
      </c>
      <c r="C1877" t="s">
        <v>4140</v>
      </c>
      <c r="D1877" t="s">
        <v>393</v>
      </c>
      <c r="E1877" t="s">
        <v>378</v>
      </c>
    </row>
    <row r="1878" spans="1:5">
      <c r="A1878" s="369">
        <v>2217495</v>
      </c>
      <c r="B1878" t="s">
        <v>4141</v>
      </c>
      <c r="C1878" t="s">
        <v>4142</v>
      </c>
      <c r="D1878" t="s">
        <v>393</v>
      </c>
      <c r="E1878" t="s">
        <v>378</v>
      </c>
    </row>
    <row r="1879" spans="1:5">
      <c r="A1879" s="369">
        <v>2217508</v>
      </c>
      <c r="B1879" t="s">
        <v>4143</v>
      </c>
      <c r="C1879" t="s">
        <v>4144</v>
      </c>
      <c r="D1879" t="s">
        <v>393</v>
      </c>
      <c r="E1879" t="s">
        <v>378</v>
      </c>
    </row>
    <row r="1880" spans="1:5">
      <c r="A1880" s="369">
        <v>2217523</v>
      </c>
      <c r="B1880" t="s">
        <v>4145</v>
      </c>
      <c r="C1880" t="s">
        <v>4146</v>
      </c>
      <c r="D1880" t="s">
        <v>393</v>
      </c>
      <c r="E1880" t="s">
        <v>378</v>
      </c>
    </row>
    <row r="1881" spans="1:5">
      <c r="A1881" s="369">
        <v>2217642</v>
      </c>
      <c r="B1881" t="s">
        <v>4147</v>
      </c>
      <c r="C1881" t="s">
        <v>4148</v>
      </c>
      <c r="D1881" t="s">
        <v>393</v>
      </c>
      <c r="E1881" t="s">
        <v>378</v>
      </c>
    </row>
    <row r="1882" spans="1:5">
      <c r="A1882" s="369">
        <v>2217799</v>
      </c>
      <c r="B1882" t="s">
        <v>4149</v>
      </c>
      <c r="C1882" t="s">
        <v>4150</v>
      </c>
      <c r="D1882" t="s">
        <v>393</v>
      </c>
      <c r="E1882" t="s">
        <v>378</v>
      </c>
    </row>
    <row r="1883" spans="1:5">
      <c r="A1883" s="369">
        <v>2218017</v>
      </c>
      <c r="B1883" t="s">
        <v>4151</v>
      </c>
      <c r="C1883" t="s">
        <v>4152</v>
      </c>
      <c r="D1883" t="s">
        <v>393</v>
      </c>
      <c r="E1883" t="s">
        <v>378</v>
      </c>
    </row>
    <row r="1884" spans="1:5">
      <c r="A1884" s="369">
        <v>2218118</v>
      </c>
      <c r="B1884" t="s">
        <v>4153</v>
      </c>
      <c r="C1884" t="s">
        <v>4154</v>
      </c>
      <c r="D1884" t="s">
        <v>393</v>
      </c>
      <c r="E1884" t="s">
        <v>378</v>
      </c>
    </row>
    <row r="1885" spans="1:5">
      <c r="A1885" s="369">
        <v>2220589</v>
      </c>
      <c r="B1885" t="s">
        <v>4155</v>
      </c>
      <c r="C1885" t="s">
        <v>4156</v>
      </c>
      <c r="D1885" t="s">
        <v>393</v>
      </c>
      <c r="E1885" t="s">
        <v>378</v>
      </c>
    </row>
    <row r="1886" spans="1:5">
      <c r="A1886" s="369">
        <v>2220901</v>
      </c>
      <c r="B1886" t="s">
        <v>4157</v>
      </c>
      <c r="C1886" t="s">
        <v>4158</v>
      </c>
      <c r="D1886" t="s">
        <v>393</v>
      </c>
      <c r="E1886" t="s">
        <v>378</v>
      </c>
    </row>
    <row r="1887" spans="1:5">
      <c r="A1887" s="369">
        <v>2221191</v>
      </c>
      <c r="B1887" t="s">
        <v>4159</v>
      </c>
      <c r="C1887" t="s">
        <v>4160</v>
      </c>
      <c r="D1887" t="s">
        <v>393</v>
      </c>
      <c r="E1887" t="s">
        <v>378</v>
      </c>
    </row>
    <row r="1888" spans="1:5">
      <c r="A1888" s="369">
        <v>2221798</v>
      </c>
      <c r="B1888" t="s">
        <v>4161</v>
      </c>
      <c r="C1888" t="s">
        <v>4162</v>
      </c>
      <c r="D1888" t="s">
        <v>393</v>
      </c>
      <c r="E1888" t="s">
        <v>378</v>
      </c>
    </row>
    <row r="1889" spans="1:5">
      <c r="A1889" s="369">
        <v>2222335</v>
      </c>
      <c r="B1889" t="s">
        <v>4163</v>
      </c>
      <c r="C1889" t="s">
        <v>4164</v>
      </c>
      <c r="D1889" t="s">
        <v>393</v>
      </c>
      <c r="E1889" t="s">
        <v>378</v>
      </c>
    </row>
    <row r="1890" spans="1:5">
      <c r="A1890" s="369">
        <v>2222695</v>
      </c>
      <c r="B1890" t="s">
        <v>4165</v>
      </c>
      <c r="C1890" t="s">
        <v>4166</v>
      </c>
      <c r="D1890" t="s">
        <v>393</v>
      </c>
      <c r="E1890" t="s">
        <v>378</v>
      </c>
    </row>
    <row r="1891" spans="1:5">
      <c r="A1891" s="369">
        <v>2222915</v>
      </c>
      <c r="B1891" t="s">
        <v>4167</v>
      </c>
      <c r="C1891" t="s">
        <v>4168</v>
      </c>
      <c r="D1891" t="s">
        <v>393</v>
      </c>
      <c r="E1891" t="s">
        <v>378</v>
      </c>
    </row>
    <row r="1892" spans="1:5">
      <c r="A1892" s="369">
        <v>22232</v>
      </c>
      <c r="B1892" t="s">
        <v>4169</v>
      </c>
      <c r="C1892" t="s">
        <v>4170</v>
      </c>
      <c r="D1892" t="s">
        <v>393</v>
      </c>
      <c r="E1892" t="s">
        <v>378</v>
      </c>
    </row>
    <row r="1893" spans="1:5">
      <c r="A1893" s="369">
        <v>2223607</v>
      </c>
      <c r="B1893" t="s">
        <v>4171</v>
      </c>
      <c r="C1893" t="s">
        <v>4172</v>
      </c>
      <c r="D1893" t="s">
        <v>393</v>
      </c>
      <c r="E1893" t="s">
        <v>378</v>
      </c>
    </row>
    <row r="1894" spans="1:5">
      <c r="A1894" s="369">
        <v>2223940</v>
      </c>
      <c r="B1894" t="s">
        <v>4173</v>
      </c>
      <c r="C1894" t="s">
        <v>4174</v>
      </c>
      <c r="D1894" t="s">
        <v>393</v>
      </c>
      <c r="E1894" t="s">
        <v>378</v>
      </c>
    </row>
    <row r="1895" spans="1:5">
      <c r="A1895" s="369">
        <v>2224983</v>
      </c>
      <c r="B1895" t="s">
        <v>4175</v>
      </c>
      <c r="C1895" t="s">
        <v>4176</v>
      </c>
      <c r="D1895" t="s">
        <v>393</v>
      </c>
      <c r="E1895" t="s">
        <v>378</v>
      </c>
    </row>
    <row r="1896" spans="1:5">
      <c r="A1896" s="369">
        <v>2226249</v>
      </c>
      <c r="B1896" t="s">
        <v>4177</v>
      </c>
      <c r="C1896" t="s">
        <v>4178</v>
      </c>
      <c r="D1896" t="s">
        <v>393</v>
      </c>
      <c r="E1896" t="s">
        <v>378</v>
      </c>
    </row>
    <row r="1897" spans="1:5">
      <c r="A1897" s="369">
        <v>2226764</v>
      </c>
      <c r="B1897" t="s">
        <v>4179</v>
      </c>
      <c r="C1897" t="s">
        <v>4180</v>
      </c>
      <c r="D1897" t="s">
        <v>393</v>
      </c>
      <c r="E1897" t="s">
        <v>378</v>
      </c>
    </row>
    <row r="1898" spans="1:5">
      <c r="A1898" s="369">
        <v>2226907</v>
      </c>
      <c r="B1898" t="s">
        <v>4181</v>
      </c>
      <c r="C1898" t="s">
        <v>4182</v>
      </c>
      <c r="D1898" t="s">
        <v>393</v>
      </c>
      <c r="E1898" t="s">
        <v>378</v>
      </c>
    </row>
    <row r="1899" spans="1:5">
      <c r="A1899" s="369">
        <v>2226950</v>
      </c>
      <c r="B1899" t="s">
        <v>4183</v>
      </c>
      <c r="C1899" t="s">
        <v>4184</v>
      </c>
      <c r="D1899" t="s">
        <v>393</v>
      </c>
      <c r="E1899" t="s">
        <v>378</v>
      </c>
    </row>
    <row r="1900" spans="1:5">
      <c r="A1900" s="369">
        <v>2227512</v>
      </c>
      <c r="B1900" t="s">
        <v>4185</v>
      </c>
      <c r="C1900" t="s">
        <v>4186</v>
      </c>
      <c r="D1900" t="s">
        <v>393</v>
      </c>
      <c r="E1900" t="s">
        <v>378</v>
      </c>
    </row>
    <row r="1901" spans="1:5">
      <c r="A1901" s="369">
        <v>2227801</v>
      </c>
      <c r="B1901" t="s">
        <v>4187</v>
      </c>
      <c r="C1901" t="s">
        <v>4188</v>
      </c>
      <c r="D1901" t="s">
        <v>393</v>
      </c>
      <c r="E1901" t="s">
        <v>378</v>
      </c>
    </row>
    <row r="1902" spans="1:5">
      <c r="A1902" s="369">
        <v>2227962</v>
      </c>
      <c r="B1902" t="s">
        <v>4189</v>
      </c>
      <c r="C1902" t="s">
        <v>4190</v>
      </c>
      <c r="D1902" t="s">
        <v>393</v>
      </c>
      <c r="E1902" t="s">
        <v>378</v>
      </c>
    </row>
    <row r="1903" spans="1:5">
      <c r="A1903" s="369">
        <v>2228204</v>
      </c>
      <c r="B1903" t="s">
        <v>4191</v>
      </c>
      <c r="C1903" t="s">
        <v>4192</v>
      </c>
      <c r="D1903" t="s">
        <v>393</v>
      </c>
      <c r="E1903" t="s">
        <v>378</v>
      </c>
    </row>
    <row r="1904" spans="1:5">
      <c r="A1904" s="369">
        <v>2228703</v>
      </c>
      <c r="B1904" t="s">
        <v>4193</v>
      </c>
      <c r="C1904" t="s">
        <v>4194</v>
      </c>
      <c r="D1904" t="s">
        <v>393</v>
      </c>
      <c r="E1904" t="s">
        <v>378</v>
      </c>
    </row>
    <row r="1905" spans="1:5">
      <c r="A1905" s="369">
        <v>2228767</v>
      </c>
      <c r="B1905" t="s">
        <v>4195</v>
      </c>
      <c r="C1905" t="s">
        <v>4196</v>
      </c>
      <c r="D1905" t="s">
        <v>393</v>
      </c>
      <c r="E1905" t="s">
        <v>378</v>
      </c>
    </row>
    <row r="1906" spans="1:5">
      <c r="A1906" s="369">
        <v>2228993</v>
      </c>
      <c r="B1906" t="s">
        <v>4197</v>
      </c>
      <c r="C1906" t="s">
        <v>4198</v>
      </c>
      <c r="D1906" t="s">
        <v>393</v>
      </c>
      <c r="E1906" t="s">
        <v>378</v>
      </c>
    </row>
    <row r="1907" spans="1:5">
      <c r="A1907" s="369">
        <v>2229768</v>
      </c>
      <c r="B1907" t="s">
        <v>4199</v>
      </c>
      <c r="C1907" t="s">
        <v>4200</v>
      </c>
      <c r="D1907" t="s">
        <v>393</v>
      </c>
      <c r="E1907" t="s">
        <v>378</v>
      </c>
    </row>
    <row r="1908" spans="1:5">
      <c r="A1908" s="369">
        <v>2230110</v>
      </c>
      <c r="B1908" t="s">
        <v>4201</v>
      </c>
      <c r="C1908" t="s">
        <v>4202</v>
      </c>
      <c r="D1908" t="s">
        <v>393</v>
      </c>
      <c r="E1908" t="s">
        <v>378</v>
      </c>
    </row>
    <row r="1909" spans="1:5">
      <c r="A1909" s="369">
        <v>2230549</v>
      </c>
      <c r="B1909" t="s">
        <v>4203</v>
      </c>
      <c r="C1909" t="s">
        <v>4204</v>
      </c>
      <c r="D1909" t="s">
        <v>393</v>
      </c>
      <c r="E1909" t="s">
        <v>378</v>
      </c>
    </row>
    <row r="1910" spans="1:5">
      <c r="A1910" s="369">
        <v>2231241</v>
      </c>
      <c r="B1910" t="s">
        <v>4205</v>
      </c>
      <c r="C1910" t="s">
        <v>4206</v>
      </c>
      <c r="D1910" t="s">
        <v>393</v>
      </c>
      <c r="E1910" t="s">
        <v>378</v>
      </c>
    </row>
    <row r="1911" spans="1:5">
      <c r="A1911" s="369">
        <v>2231512</v>
      </c>
      <c r="B1911" t="s">
        <v>4207</v>
      </c>
      <c r="C1911" t="s">
        <v>4208</v>
      </c>
      <c r="D1911" t="s">
        <v>393</v>
      </c>
      <c r="E1911" t="s">
        <v>378</v>
      </c>
    </row>
    <row r="1912" spans="1:5">
      <c r="A1912" s="369">
        <v>2231769</v>
      </c>
      <c r="B1912" t="s">
        <v>4209</v>
      </c>
      <c r="C1912" t="s">
        <v>4210</v>
      </c>
      <c r="D1912" t="s">
        <v>393</v>
      </c>
      <c r="E1912" t="s">
        <v>378</v>
      </c>
    </row>
    <row r="1913" spans="1:5">
      <c r="A1913" s="369">
        <v>2233147</v>
      </c>
      <c r="B1913" t="s">
        <v>4211</v>
      </c>
      <c r="C1913" t="s">
        <v>4212</v>
      </c>
      <c r="D1913" t="s">
        <v>393</v>
      </c>
      <c r="E1913" t="s">
        <v>378</v>
      </c>
    </row>
    <row r="1914" spans="1:5">
      <c r="A1914" s="369">
        <v>2233277</v>
      </c>
      <c r="B1914" t="s">
        <v>4213</v>
      </c>
      <c r="C1914" t="s">
        <v>4214</v>
      </c>
      <c r="D1914" t="s">
        <v>393</v>
      </c>
      <c r="E1914" t="s">
        <v>378</v>
      </c>
    </row>
    <row r="1915" spans="1:5">
      <c r="A1915" s="369">
        <v>2234478</v>
      </c>
      <c r="B1915" t="s">
        <v>4215</v>
      </c>
      <c r="C1915" t="s">
        <v>4216</v>
      </c>
      <c r="D1915" t="s">
        <v>393</v>
      </c>
      <c r="E1915" t="s">
        <v>378</v>
      </c>
    </row>
    <row r="1916" spans="1:5">
      <c r="A1916" s="369">
        <v>2234627</v>
      </c>
      <c r="B1916" t="s">
        <v>4217</v>
      </c>
      <c r="C1916" t="s">
        <v>4218</v>
      </c>
      <c r="D1916" t="s">
        <v>393</v>
      </c>
      <c r="E1916" t="s">
        <v>378</v>
      </c>
    </row>
    <row r="1917" spans="1:5">
      <c r="A1917" s="369">
        <v>2235</v>
      </c>
      <c r="B1917" t="s">
        <v>4219</v>
      </c>
      <c r="C1917" t="s">
        <v>4220</v>
      </c>
      <c r="D1917" t="s">
        <v>393</v>
      </c>
      <c r="E1917" t="s">
        <v>378</v>
      </c>
    </row>
    <row r="1918" spans="1:5">
      <c r="A1918" s="369">
        <v>2235243</v>
      </c>
      <c r="B1918" t="s">
        <v>4221</v>
      </c>
      <c r="C1918" t="s">
        <v>4222</v>
      </c>
      <c r="D1918" t="s">
        <v>393</v>
      </c>
      <c r="E1918" t="s">
        <v>378</v>
      </c>
    </row>
    <row r="1919" spans="1:5">
      <c r="A1919" s="369">
        <v>2235254</v>
      </c>
      <c r="B1919" t="s">
        <v>4223</v>
      </c>
      <c r="C1919" t="s">
        <v>4224</v>
      </c>
      <c r="D1919" t="s">
        <v>393</v>
      </c>
      <c r="E1919" t="s">
        <v>378</v>
      </c>
    </row>
    <row r="1920" spans="1:5">
      <c r="A1920" s="369">
        <v>2236190</v>
      </c>
      <c r="B1920" t="s">
        <v>4225</v>
      </c>
      <c r="C1920" t="s">
        <v>4226</v>
      </c>
      <c r="D1920" t="s">
        <v>393</v>
      </c>
      <c r="E1920" t="s">
        <v>378</v>
      </c>
    </row>
    <row r="1921" spans="1:5">
      <c r="A1921" s="369">
        <v>22364</v>
      </c>
      <c r="B1921" t="s">
        <v>4227</v>
      </c>
      <c r="C1921" t="s">
        <v>4228</v>
      </c>
      <c r="D1921" t="s">
        <v>393</v>
      </c>
      <c r="E1921" t="s">
        <v>378</v>
      </c>
    </row>
    <row r="1922" spans="1:5">
      <c r="A1922" s="369">
        <v>2236705</v>
      </c>
      <c r="B1922" t="s">
        <v>4229</v>
      </c>
      <c r="C1922" t="s">
        <v>4230</v>
      </c>
      <c r="D1922" t="s">
        <v>393</v>
      </c>
      <c r="E1922" t="s">
        <v>378</v>
      </c>
    </row>
    <row r="1923" spans="1:5">
      <c r="A1923" s="369">
        <v>2236948</v>
      </c>
      <c r="B1923" t="s">
        <v>4231</v>
      </c>
      <c r="C1923" t="s">
        <v>4232</v>
      </c>
      <c r="D1923" t="s">
        <v>393</v>
      </c>
      <c r="E1923" t="s">
        <v>378</v>
      </c>
    </row>
    <row r="1924" spans="1:5">
      <c r="A1924" s="369">
        <v>2237109</v>
      </c>
      <c r="B1924" t="s">
        <v>4233</v>
      </c>
      <c r="C1924" t="s">
        <v>4234</v>
      </c>
      <c r="D1924" t="s">
        <v>393</v>
      </c>
      <c r="E1924" t="s">
        <v>378</v>
      </c>
    </row>
    <row r="1925" spans="1:5">
      <c r="A1925" s="369">
        <v>223719496</v>
      </c>
      <c r="B1925" t="s">
        <v>4235</v>
      </c>
      <c r="C1925" t="s">
        <v>4236</v>
      </c>
      <c r="D1925" t="s">
        <v>393</v>
      </c>
      <c r="E1925" t="s">
        <v>378</v>
      </c>
    </row>
    <row r="1926" spans="1:5">
      <c r="A1926" s="369">
        <v>2237723</v>
      </c>
      <c r="B1926" t="s">
        <v>4237</v>
      </c>
      <c r="C1926" t="s">
        <v>4238</v>
      </c>
      <c r="D1926" t="s">
        <v>393</v>
      </c>
      <c r="E1926" t="s">
        <v>378</v>
      </c>
    </row>
    <row r="1927" spans="1:5">
      <c r="A1927" s="369">
        <v>2238358</v>
      </c>
      <c r="B1927" t="s">
        <v>4239</v>
      </c>
      <c r="C1927" t="s">
        <v>4240</v>
      </c>
      <c r="D1927" t="s">
        <v>393</v>
      </c>
      <c r="E1927" t="s">
        <v>378</v>
      </c>
    </row>
    <row r="1928" spans="1:5">
      <c r="A1928" s="369">
        <v>22385</v>
      </c>
      <c r="B1928" t="s">
        <v>4241</v>
      </c>
      <c r="C1928" t="s">
        <v>4242</v>
      </c>
      <c r="D1928" t="s">
        <v>393</v>
      </c>
      <c r="E1928" t="s">
        <v>378</v>
      </c>
    </row>
    <row r="1929" spans="1:5">
      <c r="A1929" s="369">
        <v>2254235</v>
      </c>
      <c r="B1929" t="s">
        <v>4243</v>
      </c>
      <c r="C1929" t="s">
        <v>4244</v>
      </c>
      <c r="D1929" t="s">
        <v>393</v>
      </c>
      <c r="E1929" t="s">
        <v>378</v>
      </c>
    </row>
    <row r="1930" spans="1:5">
      <c r="A1930" s="369">
        <v>2254486</v>
      </c>
      <c r="B1930" t="s">
        <v>4245</v>
      </c>
      <c r="C1930" t="s">
        <v>4246</v>
      </c>
      <c r="D1930" t="s">
        <v>393</v>
      </c>
      <c r="E1930" t="s">
        <v>378</v>
      </c>
    </row>
    <row r="1931" spans="1:5">
      <c r="A1931" s="369">
        <v>2254635</v>
      </c>
      <c r="B1931" t="s">
        <v>4247</v>
      </c>
      <c r="C1931" t="s">
        <v>4248</v>
      </c>
      <c r="D1931" t="s">
        <v>393</v>
      </c>
      <c r="E1931" t="s">
        <v>378</v>
      </c>
    </row>
    <row r="1932" spans="1:5">
      <c r="A1932" s="369">
        <v>2254715</v>
      </c>
      <c r="B1932" t="s">
        <v>4249</v>
      </c>
      <c r="C1932" t="s">
        <v>4250</v>
      </c>
      <c r="D1932" t="s">
        <v>393</v>
      </c>
      <c r="E1932" t="s">
        <v>378</v>
      </c>
    </row>
    <row r="1933" spans="1:5">
      <c r="A1933" s="369">
        <v>2254887</v>
      </c>
      <c r="B1933" t="s">
        <v>4251</v>
      </c>
      <c r="C1933" t="s">
        <v>4252</v>
      </c>
      <c r="D1933" t="s">
        <v>393</v>
      </c>
      <c r="E1933" t="s">
        <v>378</v>
      </c>
    </row>
    <row r="1934" spans="1:5">
      <c r="A1934" s="369">
        <v>2254914</v>
      </c>
      <c r="B1934" t="s">
        <v>4253</v>
      </c>
      <c r="C1934" t="s">
        <v>4254</v>
      </c>
      <c r="D1934" t="s">
        <v>393</v>
      </c>
      <c r="E1934" t="s">
        <v>378</v>
      </c>
    </row>
    <row r="1935" spans="1:5">
      <c r="A1935" s="369">
        <v>2254921</v>
      </c>
      <c r="B1935" t="s">
        <v>4255</v>
      </c>
      <c r="C1935" t="s">
        <v>4256</v>
      </c>
      <c r="D1935" t="s">
        <v>393</v>
      </c>
      <c r="E1935" t="s">
        <v>378</v>
      </c>
    </row>
    <row r="1936" spans="1:5">
      <c r="A1936" s="369">
        <v>2254923</v>
      </c>
      <c r="B1936" t="s">
        <v>4257</v>
      </c>
      <c r="C1936" t="s">
        <v>4258</v>
      </c>
      <c r="D1936" t="s">
        <v>393</v>
      </c>
      <c r="E1936" t="s">
        <v>378</v>
      </c>
    </row>
    <row r="1937" spans="1:5">
      <c r="A1937" s="369">
        <v>2255118</v>
      </c>
      <c r="B1937" t="s">
        <v>4259</v>
      </c>
      <c r="C1937" t="s">
        <v>4260</v>
      </c>
      <c r="D1937" t="s">
        <v>393</v>
      </c>
      <c r="E1937" t="s">
        <v>378</v>
      </c>
    </row>
    <row r="1938" spans="1:5">
      <c r="A1938" s="369">
        <v>2255201</v>
      </c>
      <c r="B1938" t="s">
        <v>4261</v>
      </c>
      <c r="C1938" t="s">
        <v>4262</v>
      </c>
      <c r="D1938" t="s">
        <v>393</v>
      </c>
      <c r="E1938" t="s">
        <v>378</v>
      </c>
    </row>
    <row r="1939" spans="1:5">
      <c r="A1939" s="369">
        <v>2255412</v>
      </c>
      <c r="B1939" t="s">
        <v>4263</v>
      </c>
      <c r="C1939" t="s">
        <v>4264</v>
      </c>
      <c r="D1939" t="s">
        <v>393</v>
      </c>
      <c r="E1939" t="s">
        <v>378</v>
      </c>
    </row>
    <row r="1940" spans="1:5">
      <c r="A1940" s="369">
        <v>2255686</v>
      </c>
      <c r="B1940" t="s">
        <v>4265</v>
      </c>
      <c r="C1940" t="s">
        <v>4266</v>
      </c>
      <c r="D1940" t="s">
        <v>393</v>
      </c>
      <c r="E1940" t="s">
        <v>378</v>
      </c>
    </row>
    <row r="1941" spans="1:5">
      <c r="A1941" s="369">
        <v>2255722</v>
      </c>
      <c r="B1941" t="s">
        <v>4267</v>
      </c>
      <c r="C1941" t="s">
        <v>4268</v>
      </c>
      <c r="D1941" t="s">
        <v>393</v>
      </c>
      <c r="E1941" t="s">
        <v>378</v>
      </c>
    </row>
    <row r="1942" spans="1:5">
      <c r="A1942" s="369">
        <v>2255959</v>
      </c>
      <c r="B1942" t="s">
        <v>4269</v>
      </c>
      <c r="C1942" t="s">
        <v>4270</v>
      </c>
      <c r="D1942" t="s">
        <v>393</v>
      </c>
      <c r="E1942" t="s">
        <v>378</v>
      </c>
    </row>
    <row r="1943" spans="1:5">
      <c r="A1943" s="369">
        <v>2255969</v>
      </c>
      <c r="B1943" t="s">
        <v>4271</v>
      </c>
      <c r="C1943" t="s">
        <v>4272</v>
      </c>
      <c r="D1943" t="s">
        <v>393</v>
      </c>
      <c r="E1943" t="s">
        <v>378</v>
      </c>
    </row>
    <row r="1944" spans="1:5">
      <c r="A1944" s="369">
        <v>2256061</v>
      </c>
      <c r="B1944" t="s">
        <v>4273</v>
      </c>
      <c r="C1944" t="s">
        <v>4274</v>
      </c>
      <c r="D1944" t="s">
        <v>393</v>
      </c>
      <c r="E1944" t="s">
        <v>378</v>
      </c>
    </row>
    <row r="1945" spans="1:5">
      <c r="A1945" s="369">
        <v>2256241</v>
      </c>
      <c r="B1945" t="s">
        <v>4275</v>
      </c>
      <c r="C1945" t="s">
        <v>4276</v>
      </c>
      <c r="D1945" t="s">
        <v>393</v>
      </c>
      <c r="E1945" t="s">
        <v>378</v>
      </c>
    </row>
    <row r="1946" spans="1:5">
      <c r="A1946" s="369">
        <v>2256654</v>
      </c>
      <c r="B1946" t="s">
        <v>4277</v>
      </c>
      <c r="C1946" t="s">
        <v>4278</v>
      </c>
      <c r="D1946" t="s">
        <v>393</v>
      </c>
      <c r="E1946" t="s">
        <v>378</v>
      </c>
    </row>
    <row r="1947" spans="1:5">
      <c r="A1947" s="369">
        <v>2258160</v>
      </c>
      <c r="B1947" t="s">
        <v>4279</v>
      </c>
      <c r="C1947" t="s">
        <v>4280</v>
      </c>
      <c r="D1947" t="s">
        <v>393</v>
      </c>
      <c r="E1947" t="s">
        <v>378</v>
      </c>
    </row>
    <row r="1948" spans="1:5">
      <c r="A1948" s="369">
        <v>2258182</v>
      </c>
      <c r="B1948" t="s">
        <v>4281</v>
      </c>
      <c r="C1948" t="s">
        <v>4282</v>
      </c>
      <c r="D1948" t="s">
        <v>393</v>
      </c>
      <c r="E1948" t="s">
        <v>378</v>
      </c>
    </row>
    <row r="1949" spans="1:5">
      <c r="A1949" s="369">
        <v>2259058</v>
      </c>
      <c r="B1949" t="s">
        <v>4283</v>
      </c>
      <c r="C1949" t="s">
        <v>4284</v>
      </c>
      <c r="D1949" t="s">
        <v>393</v>
      </c>
      <c r="E1949" t="s">
        <v>378</v>
      </c>
    </row>
    <row r="1950" spans="1:5">
      <c r="A1950" s="369">
        <v>2259071</v>
      </c>
      <c r="B1950" t="s">
        <v>4285</v>
      </c>
      <c r="C1950" t="s">
        <v>4286</v>
      </c>
      <c r="D1950" t="s">
        <v>393</v>
      </c>
      <c r="E1950" t="s">
        <v>378</v>
      </c>
    </row>
    <row r="1951" spans="1:5">
      <c r="A1951" s="369">
        <v>2259438</v>
      </c>
      <c r="B1951" t="s">
        <v>4287</v>
      </c>
      <c r="C1951" t="s">
        <v>4288</v>
      </c>
      <c r="D1951" t="s">
        <v>393</v>
      </c>
      <c r="E1951" t="s">
        <v>378</v>
      </c>
    </row>
    <row r="1952" spans="1:5">
      <c r="A1952" s="369">
        <v>2259721</v>
      </c>
      <c r="B1952" t="s">
        <v>4289</v>
      </c>
      <c r="C1952" t="s">
        <v>4290</v>
      </c>
      <c r="D1952" t="s">
        <v>393</v>
      </c>
      <c r="E1952" t="s">
        <v>378</v>
      </c>
    </row>
    <row r="1953" spans="1:5">
      <c r="A1953" s="369">
        <v>2259724</v>
      </c>
      <c r="B1953" t="s">
        <v>4291</v>
      </c>
      <c r="C1953" t="s">
        <v>4292</v>
      </c>
      <c r="D1953" t="s">
        <v>393</v>
      </c>
      <c r="E1953" t="s">
        <v>378</v>
      </c>
    </row>
    <row r="1954" spans="1:5">
      <c r="A1954" s="369">
        <v>2259817</v>
      </c>
      <c r="B1954" t="s">
        <v>4293</v>
      </c>
      <c r="C1954" t="s">
        <v>4294</v>
      </c>
      <c r="D1954" t="s">
        <v>393</v>
      </c>
      <c r="E1954" t="s">
        <v>378</v>
      </c>
    </row>
    <row r="1955" spans="1:5">
      <c r="A1955" s="369">
        <v>2259902</v>
      </c>
      <c r="B1955" t="s">
        <v>4295</v>
      </c>
      <c r="C1955" t="s">
        <v>4296</v>
      </c>
      <c r="D1955" t="s">
        <v>393</v>
      </c>
      <c r="E1955" t="s">
        <v>378</v>
      </c>
    </row>
    <row r="1956" spans="1:5">
      <c r="A1956" s="369">
        <v>2259918</v>
      </c>
      <c r="B1956" t="s">
        <v>4297</v>
      </c>
      <c r="C1956" t="s">
        <v>4298</v>
      </c>
      <c r="D1956" t="s">
        <v>393</v>
      </c>
      <c r="E1956" t="s">
        <v>378</v>
      </c>
    </row>
    <row r="1957" spans="1:5">
      <c r="A1957" s="369">
        <v>2259931</v>
      </c>
      <c r="B1957" t="s">
        <v>4299</v>
      </c>
      <c r="C1957" t="s">
        <v>4300</v>
      </c>
      <c r="D1957" t="s">
        <v>393</v>
      </c>
      <c r="E1957" t="s">
        <v>378</v>
      </c>
    </row>
    <row r="1958" spans="1:5">
      <c r="A1958" s="369">
        <v>2259942</v>
      </c>
      <c r="B1958" t="s">
        <v>4301</v>
      </c>
      <c r="C1958" t="s">
        <v>4302</v>
      </c>
      <c r="D1958" t="s">
        <v>393</v>
      </c>
      <c r="E1958" t="s">
        <v>378</v>
      </c>
    </row>
    <row r="1959" spans="1:5">
      <c r="A1959" s="369">
        <v>2260047</v>
      </c>
      <c r="B1959" t="s">
        <v>4303</v>
      </c>
      <c r="C1959" t="s">
        <v>4304</v>
      </c>
      <c r="D1959" t="s">
        <v>393</v>
      </c>
      <c r="E1959" t="s">
        <v>378</v>
      </c>
    </row>
    <row r="1960" spans="1:5">
      <c r="A1960" s="369">
        <v>2260050</v>
      </c>
      <c r="B1960" t="s">
        <v>4305</v>
      </c>
      <c r="C1960" t="s">
        <v>4306</v>
      </c>
      <c r="D1960" t="s">
        <v>393</v>
      </c>
      <c r="E1960" t="s">
        <v>378</v>
      </c>
    </row>
    <row r="1961" spans="1:5">
      <c r="A1961" s="369">
        <v>2260099</v>
      </c>
      <c r="B1961" t="s">
        <v>4307</v>
      </c>
      <c r="C1961" t="s">
        <v>4308</v>
      </c>
      <c r="D1961" t="s">
        <v>393</v>
      </c>
      <c r="E1961" t="s">
        <v>378</v>
      </c>
    </row>
    <row r="1962" spans="1:5">
      <c r="A1962" s="369">
        <v>2260133</v>
      </c>
      <c r="B1962" t="s">
        <v>4309</v>
      </c>
      <c r="C1962" t="s">
        <v>4310</v>
      </c>
      <c r="D1962" t="s">
        <v>393</v>
      </c>
      <c r="E1962" t="s">
        <v>378</v>
      </c>
    </row>
    <row r="1963" spans="1:5">
      <c r="A1963" s="369">
        <v>2260154</v>
      </c>
      <c r="B1963" t="s">
        <v>4311</v>
      </c>
      <c r="C1963" t="s">
        <v>4312</v>
      </c>
      <c r="D1963" t="s">
        <v>393</v>
      </c>
      <c r="E1963" t="s">
        <v>378</v>
      </c>
    </row>
    <row r="1964" spans="1:5">
      <c r="A1964" s="369">
        <v>2260247</v>
      </c>
      <c r="B1964" t="s">
        <v>4313</v>
      </c>
      <c r="C1964" t="s">
        <v>4314</v>
      </c>
      <c r="D1964" t="s">
        <v>393</v>
      </c>
      <c r="E1964" t="s">
        <v>378</v>
      </c>
    </row>
    <row r="1965" spans="1:5">
      <c r="A1965" s="369">
        <v>2260302</v>
      </c>
      <c r="B1965" t="s">
        <v>4315</v>
      </c>
      <c r="C1965" t="s">
        <v>4316</v>
      </c>
      <c r="D1965" t="s">
        <v>393</v>
      </c>
      <c r="E1965" t="s">
        <v>378</v>
      </c>
    </row>
    <row r="1966" spans="1:5">
      <c r="A1966" s="369">
        <v>2260355</v>
      </c>
      <c r="B1966" t="s">
        <v>4317</v>
      </c>
      <c r="C1966" t="s">
        <v>4318</v>
      </c>
      <c r="D1966" t="s">
        <v>393</v>
      </c>
      <c r="E1966" t="s">
        <v>378</v>
      </c>
    </row>
    <row r="1967" spans="1:5">
      <c r="A1967" s="369">
        <v>2260384</v>
      </c>
      <c r="B1967" t="s">
        <v>4319</v>
      </c>
      <c r="C1967" t="s">
        <v>4320</v>
      </c>
      <c r="D1967" t="s">
        <v>393</v>
      </c>
      <c r="E1967" t="s">
        <v>378</v>
      </c>
    </row>
    <row r="1968" spans="1:5">
      <c r="A1968" s="369">
        <v>2260471</v>
      </c>
      <c r="B1968" t="s">
        <v>4321</v>
      </c>
      <c r="C1968" t="s">
        <v>4322</v>
      </c>
      <c r="D1968" t="s">
        <v>393</v>
      </c>
      <c r="E1968" t="s">
        <v>378</v>
      </c>
    </row>
    <row r="1969" spans="1:5">
      <c r="A1969" s="369">
        <v>2260633</v>
      </c>
      <c r="B1969" t="s">
        <v>4323</v>
      </c>
      <c r="C1969" t="s">
        <v>4324</v>
      </c>
      <c r="D1969" t="s">
        <v>393</v>
      </c>
      <c r="E1969" t="s">
        <v>378</v>
      </c>
    </row>
    <row r="1970" spans="1:5">
      <c r="A1970" s="369">
        <v>2260700</v>
      </c>
      <c r="B1970" t="s">
        <v>4325</v>
      </c>
      <c r="C1970" t="s">
        <v>4326</v>
      </c>
      <c r="D1970" t="s">
        <v>393</v>
      </c>
      <c r="E1970" t="s">
        <v>378</v>
      </c>
    </row>
    <row r="1971" spans="1:5">
      <c r="A1971" s="369">
        <v>2260756</v>
      </c>
      <c r="B1971" t="s">
        <v>4327</v>
      </c>
      <c r="C1971" t="s">
        <v>4328</v>
      </c>
      <c r="D1971" t="s">
        <v>393</v>
      </c>
      <c r="E1971" t="s">
        <v>378</v>
      </c>
    </row>
    <row r="1972" spans="1:5">
      <c r="A1972" s="369">
        <v>2260810</v>
      </c>
      <c r="B1972" t="s">
        <v>4329</v>
      </c>
      <c r="C1972" t="s">
        <v>4330</v>
      </c>
      <c r="D1972" t="s">
        <v>393</v>
      </c>
      <c r="E1972" t="s">
        <v>378</v>
      </c>
    </row>
    <row r="1973" spans="1:5">
      <c r="A1973" s="369">
        <v>2260849</v>
      </c>
      <c r="B1973" t="s">
        <v>4331</v>
      </c>
      <c r="C1973" t="s">
        <v>4332</v>
      </c>
      <c r="D1973" t="s">
        <v>393</v>
      </c>
      <c r="E1973" t="s">
        <v>378</v>
      </c>
    </row>
    <row r="1974" spans="1:5">
      <c r="A1974" s="369">
        <v>2260900</v>
      </c>
      <c r="B1974" t="s">
        <v>4333</v>
      </c>
      <c r="C1974" t="s">
        <v>4334</v>
      </c>
      <c r="D1974" t="s">
        <v>393</v>
      </c>
      <c r="E1974" t="s">
        <v>378</v>
      </c>
    </row>
    <row r="1975" spans="1:5">
      <c r="A1975" s="369">
        <v>2261119</v>
      </c>
      <c r="B1975" t="s">
        <v>4335</v>
      </c>
      <c r="C1975" t="s">
        <v>4336</v>
      </c>
      <c r="D1975" t="s">
        <v>393</v>
      </c>
      <c r="E1975" t="s">
        <v>378</v>
      </c>
    </row>
    <row r="1976" spans="1:5">
      <c r="A1976" s="369">
        <v>2261179</v>
      </c>
      <c r="B1976" t="s">
        <v>4337</v>
      </c>
      <c r="C1976" t="s">
        <v>4338</v>
      </c>
      <c r="D1976" t="s">
        <v>393</v>
      </c>
      <c r="E1976" t="s">
        <v>378</v>
      </c>
    </row>
    <row r="1977" spans="1:5">
      <c r="A1977" s="369">
        <v>2261836</v>
      </c>
      <c r="B1977" t="s">
        <v>4339</v>
      </c>
      <c r="C1977" t="s">
        <v>4340</v>
      </c>
      <c r="D1977" t="s">
        <v>393</v>
      </c>
      <c r="E1977" t="s">
        <v>378</v>
      </c>
    </row>
    <row r="1978" spans="1:5">
      <c r="A1978" s="369">
        <v>2263686</v>
      </c>
      <c r="B1978" t="s">
        <v>4341</v>
      </c>
      <c r="C1978" t="s">
        <v>4342</v>
      </c>
      <c r="D1978" t="s">
        <v>393</v>
      </c>
      <c r="E1978" t="s">
        <v>378</v>
      </c>
    </row>
    <row r="1979" spans="1:5">
      <c r="A1979" s="369">
        <v>2263934</v>
      </c>
      <c r="B1979" t="s">
        <v>4343</v>
      </c>
      <c r="C1979" t="s">
        <v>4344</v>
      </c>
      <c r="D1979" t="s">
        <v>393</v>
      </c>
      <c r="E1979" t="s">
        <v>378</v>
      </c>
    </row>
    <row r="1980" spans="1:5">
      <c r="A1980" s="369">
        <v>2263986</v>
      </c>
      <c r="B1980" t="s">
        <v>4345</v>
      </c>
      <c r="C1980" t="s">
        <v>4346</v>
      </c>
      <c r="D1980" t="s">
        <v>393</v>
      </c>
      <c r="E1980" t="s">
        <v>378</v>
      </c>
    </row>
    <row r="1981" spans="1:5">
      <c r="A1981" s="369">
        <v>2263990</v>
      </c>
      <c r="B1981" t="s">
        <v>4347</v>
      </c>
      <c r="C1981" t="s">
        <v>4348</v>
      </c>
      <c r="D1981" t="s">
        <v>393</v>
      </c>
      <c r="E1981" t="s">
        <v>378</v>
      </c>
    </row>
    <row r="1982" spans="1:5">
      <c r="A1982" s="369">
        <v>2264095</v>
      </c>
      <c r="B1982" t="s">
        <v>4349</v>
      </c>
      <c r="C1982" t="s">
        <v>4350</v>
      </c>
      <c r="D1982" t="s">
        <v>393</v>
      </c>
      <c r="E1982" t="s">
        <v>378</v>
      </c>
    </row>
    <row r="1983" spans="1:5">
      <c r="A1983" s="369">
        <v>2264141</v>
      </c>
      <c r="B1983" t="s">
        <v>4351</v>
      </c>
      <c r="C1983" t="s">
        <v>4352</v>
      </c>
      <c r="D1983" t="s">
        <v>393</v>
      </c>
      <c r="E1983" t="s">
        <v>378</v>
      </c>
    </row>
    <row r="1984" spans="1:5">
      <c r="A1984" s="369">
        <v>2264175</v>
      </c>
      <c r="B1984" t="s">
        <v>4353</v>
      </c>
      <c r="C1984" t="s">
        <v>4354</v>
      </c>
      <c r="D1984" t="s">
        <v>393</v>
      </c>
      <c r="E1984" t="s">
        <v>378</v>
      </c>
    </row>
    <row r="1985" spans="1:5">
      <c r="A1985" s="369">
        <v>2264380</v>
      </c>
      <c r="B1985" t="s">
        <v>4355</v>
      </c>
      <c r="C1985" t="s">
        <v>4356</v>
      </c>
      <c r="D1985" t="s">
        <v>393</v>
      </c>
      <c r="E1985" t="s">
        <v>378</v>
      </c>
    </row>
    <row r="1986" spans="1:5">
      <c r="A1986" s="369">
        <v>2264439</v>
      </c>
      <c r="B1986" t="s">
        <v>4357</v>
      </c>
      <c r="C1986" t="s">
        <v>4358</v>
      </c>
      <c r="D1986" t="s">
        <v>393</v>
      </c>
      <c r="E1986" t="s">
        <v>378</v>
      </c>
    </row>
    <row r="1987" spans="1:5">
      <c r="A1987" s="369">
        <v>2264682</v>
      </c>
      <c r="B1987" t="s">
        <v>4359</v>
      </c>
      <c r="C1987" t="s">
        <v>4360</v>
      </c>
      <c r="D1987" t="s">
        <v>393</v>
      </c>
      <c r="E1987" t="s">
        <v>378</v>
      </c>
    </row>
    <row r="1988" spans="1:5">
      <c r="A1988" s="369">
        <v>2264796</v>
      </c>
      <c r="B1988" t="s">
        <v>4361</v>
      </c>
      <c r="C1988" t="s">
        <v>4362</v>
      </c>
      <c r="D1988" t="s">
        <v>393</v>
      </c>
      <c r="E1988" t="s">
        <v>378</v>
      </c>
    </row>
    <row r="1989" spans="1:5">
      <c r="A1989" s="369">
        <v>2265070</v>
      </c>
      <c r="B1989" t="s">
        <v>4363</v>
      </c>
      <c r="C1989" t="s">
        <v>4364</v>
      </c>
      <c r="D1989" t="s">
        <v>393</v>
      </c>
      <c r="E1989" t="s">
        <v>378</v>
      </c>
    </row>
    <row r="1990" spans="1:5">
      <c r="A1990" s="369">
        <v>2265198</v>
      </c>
      <c r="B1990" t="s">
        <v>4365</v>
      </c>
      <c r="C1990" t="s">
        <v>4366</v>
      </c>
      <c r="D1990" t="s">
        <v>393</v>
      </c>
      <c r="E1990" t="s">
        <v>378</v>
      </c>
    </row>
    <row r="1991" spans="1:5">
      <c r="A1991" s="369">
        <v>2265327</v>
      </c>
      <c r="B1991" t="s">
        <v>4367</v>
      </c>
      <c r="C1991" t="s">
        <v>4368</v>
      </c>
      <c r="D1991" t="s">
        <v>393</v>
      </c>
      <c r="E1991" t="s">
        <v>378</v>
      </c>
    </row>
    <row r="1992" spans="1:5">
      <c r="A1992" s="369">
        <v>2265539</v>
      </c>
      <c r="B1992" t="s">
        <v>4369</v>
      </c>
      <c r="C1992" t="s">
        <v>4370</v>
      </c>
      <c r="D1992" t="s">
        <v>393</v>
      </c>
      <c r="E1992" t="s">
        <v>378</v>
      </c>
    </row>
    <row r="1993" spans="1:5">
      <c r="A1993" s="369">
        <v>2265583</v>
      </c>
      <c r="B1993" t="s">
        <v>4371</v>
      </c>
      <c r="C1993" t="s">
        <v>4372</v>
      </c>
      <c r="D1993" t="s">
        <v>393</v>
      </c>
      <c r="E1993" t="s">
        <v>378</v>
      </c>
    </row>
    <row r="1994" spans="1:5">
      <c r="A1994" s="369">
        <v>2265977</v>
      </c>
      <c r="B1994" t="s">
        <v>4373</v>
      </c>
      <c r="C1994" t="s">
        <v>4374</v>
      </c>
      <c r="D1994" t="s">
        <v>393</v>
      </c>
      <c r="E1994" t="s">
        <v>378</v>
      </c>
    </row>
    <row r="1995" spans="1:5">
      <c r="A1995" s="369">
        <v>2266307</v>
      </c>
      <c r="B1995" t="s">
        <v>4375</v>
      </c>
      <c r="C1995" t="s">
        <v>4376</v>
      </c>
      <c r="D1995" t="s">
        <v>393</v>
      </c>
      <c r="E1995" t="s">
        <v>378</v>
      </c>
    </row>
    <row r="1996" spans="1:5">
      <c r="A1996" s="369">
        <v>2266576</v>
      </c>
      <c r="B1996" t="s">
        <v>4377</v>
      </c>
      <c r="C1996" t="s">
        <v>4378</v>
      </c>
      <c r="D1996" t="s">
        <v>393</v>
      </c>
      <c r="E1996" t="s">
        <v>378</v>
      </c>
    </row>
    <row r="1997" spans="1:5">
      <c r="A1997" s="369">
        <v>2266579</v>
      </c>
      <c r="B1997" t="s">
        <v>4379</v>
      </c>
      <c r="C1997" t="s">
        <v>4380</v>
      </c>
      <c r="D1997" t="s">
        <v>393</v>
      </c>
      <c r="E1997" t="s">
        <v>378</v>
      </c>
    </row>
    <row r="1998" spans="1:5">
      <c r="A1998" s="369">
        <v>2266608</v>
      </c>
      <c r="B1998" t="s">
        <v>4381</v>
      </c>
      <c r="C1998" t="s">
        <v>4382</v>
      </c>
      <c r="D1998" t="s">
        <v>393</v>
      </c>
      <c r="E1998" t="s">
        <v>378</v>
      </c>
    </row>
    <row r="1999" spans="1:5">
      <c r="A1999" s="369">
        <v>2266618</v>
      </c>
      <c r="B1999" t="s">
        <v>4383</v>
      </c>
      <c r="C1999" t="s">
        <v>4384</v>
      </c>
      <c r="D1999" t="s">
        <v>393</v>
      </c>
      <c r="E1999" t="s">
        <v>378</v>
      </c>
    </row>
    <row r="2000" spans="1:5">
      <c r="A2000" s="369">
        <v>2266790</v>
      </c>
      <c r="B2000" t="s">
        <v>4385</v>
      </c>
      <c r="C2000" t="s">
        <v>4386</v>
      </c>
      <c r="D2000" t="s">
        <v>393</v>
      </c>
      <c r="E2000" t="s">
        <v>378</v>
      </c>
    </row>
    <row r="2001" spans="1:5">
      <c r="A2001" s="369">
        <v>2266873</v>
      </c>
      <c r="B2001" t="s">
        <v>4387</v>
      </c>
      <c r="C2001" t="s">
        <v>4388</v>
      </c>
      <c r="D2001" t="s">
        <v>393</v>
      </c>
      <c r="E2001" t="s">
        <v>378</v>
      </c>
    </row>
    <row r="2002" spans="1:5">
      <c r="A2002" s="369">
        <v>2266916</v>
      </c>
      <c r="B2002" t="s">
        <v>4389</v>
      </c>
      <c r="C2002" t="s">
        <v>4390</v>
      </c>
      <c r="D2002" t="s">
        <v>393</v>
      </c>
      <c r="E2002" t="s">
        <v>378</v>
      </c>
    </row>
    <row r="2003" spans="1:5">
      <c r="A2003" s="369">
        <v>2267028</v>
      </c>
      <c r="B2003" t="s">
        <v>4391</v>
      </c>
      <c r="C2003" t="s">
        <v>4392</v>
      </c>
      <c r="D2003" t="s">
        <v>393</v>
      </c>
      <c r="E2003" t="s">
        <v>378</v>
      </c>
    </row>
    <row r="2004" spans="1:5">
      <c r="A2004" s="369">
        <v>2267030</v>
      </c>
      <c r="B2004" t="s">
        <v>4393</v>
      </c>
      <c r="C2004" t="s">
        <v>4394</v>
      </c>
      <c r="D2004" t="s">
        <v>393</v>
      </c>
      <c r="E2004" t="s">
        <v>378</v>
      </c>
    </row>
    <row r="2005" spans="1:5">
      <c r="A2005" s="369">
        <v>2267218</v>
      </c>
      <c r="B2005" t="s">
        <v>4395</v>
      </c>
      <c r="C2005" t="s">
        <v>4396</v>
      </c>
      <c r="D2005" t="s">
        <v>393</v>
      </c>
      <c r="E2005" t="s">
        <v>378</v>
      </c>
    </row>
    <row r="2006" spans="1:5">
      <c r="A2006" s="369">
        <v>2267266</v>
      </c>
      <c r="B2006" t="s">
        <v>4397</v>
      </c>
      <c r="C2006" t="s">
        <v>4398</v>
      </c>
      <c r="D2006" t="s">
        <v>393</v>
      </c>
      <c r="E2006" t="s">
        <v>378</v>
      </c>
    </row>
    <row r="2007" spans="1:5">
      <c r="A2007" s="369">
        <v>2267395</v>
      </c>
      <c r="B2007" t="s">
        <v>4399</v>
      </c>
      <c r="C2007" t="s">
        <v>4400</v>
      </c>
      <c r="D2007" t="s">
        <v>393</v>
      </c>
      <c r="E2007" t="s">
        <v>378</v>
      </c>
    </row>
    <row r="2008" spans="1:5">
      <c r="A2008" s="369">
        <v>2267512</v>
      </c>
      <c r="B2008" t="s">
        <v>4401</v>
      </c>
      <c r="C2008" t="s">
        <v>4402</v>
      </c>
      <c r="D2008" t="s">
        <v>393</v>
      </c>
      <c r="E2008" t="s">
        <v>378</v>
      </c>
    </row>
    <row r="2009" spans="1:5">
      <c r="A2009" s="369">
        <v>2267527</v>
      </c>
      <c r="B2009" t="s">
        <v>4403</v>
      </c>
      <c r="C2009" t="s">
        <v>4404</v>
      </c>
      <c r="D2009" t="s">
        <v>393</v>
      </c>
      <c r="E2009" t="s">
        <v>378</v>
      </c>
    </row>
    <row r="2010" spans="1:5">
      <c r="A2010" s="369">
        <v>2267582</v>
      </c>
      <c r="B2010" t="s">
        <v>4405</v>
      </c>
      <c r="C2010" t="s">
        <v>4406</v>
      </c>
      <c r="D2010" t="s">
        <v>393</v>
      </c>
      <c r="E2010" t="s">
        <v>378</v>
      </c>
    </row>
    <row r="2011" spans="1:5">
      <c r="A2011" s="369">
        <v>2268145</v>
      </c>
      <c r="B2011" t="s">
        <v>4407</v>
      </c>
      <c r="C2011" t="s">
        <v>4408</v>
      </c>
      <c r="D2011" t="s">
        <v>393</v>
      </c>
      <c r="E2011" t="s">
        <v>378</v>
      </c>
    </row>
    <row r="2012" spans="1:5">
      <c r="A2012" s="369">
        <v>2268653</v>
      </c>
      <c r="B2012" t="s">
        <v>4409</v>
      </c>
      <c r="C2012" t="s">
        <v>4410</v>
      </c>
      <c r="D2012" t="s">
        <v>393</v>
      </c>
      <c r="E2012" t="s">
        <v>378</v>
      </c>
    </row>
    <row r="2013" spans="1:5">
      <c r="A2013" s="369">
        <v>2269004</v>
      </c>
      <c r="B2013" t="s">
        <v>4411</v>
      </c>
      <c r="C2013" t="s">
        <v>4412</v>
      </c>
      <c r="D2013" t="s">
        <v>393</v>
      </c>
      <c r="E2013" t="s">
        <v>378</v>
      </c>
    </row>
    <row r="2014" spans="1:5">
      <c r="A2014" s="369">
        <v>2269084</v>
      </c>
      <c r="B2014" t="s">
        <v>4413</v>
      </c>
      <c r="C2014" t="s">
        <v>4414</v>
      </c>
      <c r="D2014" t="s">
        <v>393</v>
      </c>
      <c r="E2014" t="s">
        <v>378</v>
      </c>
    </row>
    <row r="2015" spans="1:5">
      <c r="A2015" s="369">
        <v>2269208</v>
      </c>
      <c r="B2015" t="s">
        <v>4415</v>
      </c>
      <c r="C2015" t="s">
        <v>4416</v>
      </c>
      <c r="D2015" t="s">
        <v>393</v>
      </c>
      <c r="E2015" t="s">
        <v>378</v>
      </c>
    </row>
    <row r="2016" spans="1:5">
      <c r="A2016" s="369">
        <v>2269366</v>
      </c>
      <c r="B2016" t="s">
        <v>4417</v>
      </c>
      <c r="C2016" t="s">
        <v>4418</v>
      </c>
      <c r="D2016" t="s">
        <v>393</v>
      </c>
      <c r="E2016" t="s">
        <v>378</v>
      </c>
    </row>
    <row r="2017" spans="1:5">
      <c r="A2017" s="369">
        <v>226946</v>
      </c>
      <c r="B2017" t="s">
        <v>4419</v>
      </c>
      <c r="C2017" t="s">
        <v>4420</v>
      </c>
      <c r="D2017" t="s">
        <v>393</v>
      </c>
      <c r="E2017" t="s">
        <v>378</v>
      </c>
    </row>
    <row r="2018" spans="1:5">
      <c r="A2018" s="369">
        <v>2269477</v>
      </c>
      <c r="B2018" t="s">
        <v>4421</v>
      </c>
      <c r="C2018" t="s">
        <v>4422</v>
      </c>
      <c r="D2018" t="s">
        <v>393</v>
      </c>
      <c r="E2018" t="s">
        <v>378</v>
      </c>
    </row>
    <row r="2019" spans="1:5">
      <c r="A2019" s="369">
        <v>2269543</v>
      </c>
      <c r="B2019" t="s">
        <v>4423</v>
      </c>
      <c r="C2019" t="s">
        <v>4424</v>
      </c>
      <c r="D2019" t="s">
        <v>393</v>
      </c>
      <c r="E2019" t="s">
        <v>378</v>
      </c>
    </row>
    <row r="2020" spans="1:5">
      <c r="A2020" s="369">
        <v>2269566</v>
      </c>
      <c r="B2020" t="s">
        <v>4425</v>
      </c>
      <c r="C2020" t="s">
        <v>4426</v>
      </c>
      <c r="D2020" t="s">
        <v>393</v>
      </c>
      <c r="E2020" t="s">
        <v>378</v>
      </c>
    </row>
    <row r="2021" spans="1:5">
      <c r="A2021" s="369">
        <v>2269673</v>
      </c>
      <c r="B2021" t="s">
        <v>4427</v>
      </c>
      <c r="C2021" t="s">
        <v>4428</v>
      </c>
      <c r="D2021" t="s">
        <v>393</v>
      </c>
      <c r="E2021" t="s">
        <v>378</v>
      </c>
    </row>
    <row r="2022" spans="1:5">
      <c r="A2022" s="369">
        <v>2269764</v>
      </c>
      <c r="B2022" t="s">
        <v>4429</v>
      </c>
      <c r="C2022" t="s">
        <v>4430</v>
      </c>
      <c r="D2022" t="s">
        <v>393</v>
      </c>
      <c r="E2022" t="s">
        <v>378</v>
      </c>
    </row>
    <row r="2023" spans="1:5">
      <c r="A2023" s="369">
        <v>2269782</v>
      </c>
      <c r="B2023" t="s">
        <v>4431</v>
      </c>
      <c r="C2023" t="s">
        <v>4432</v>
      </c>
      <c r="D2023" t="s">
        <v>393</v>
      </c>
      <c r="E2023" t="s">
        <v>378</v>
      </c>
    </row>
    <row r="2024" spans="1:5">
      <c r="A2024" s="369">
        <v>2269878</v>
      </c>
      <c r="B2024" t="s">
        <v>4433</v>
      </c>
      <c r="C2024" t="s">
        <v>4434</v>
      </c>
      <c r="D2024" t="s">
        <v>393</v>
      </c>
      <c r="E2024" t="s">
        <v>378</v>
      </c>
    </row>
    <row r="2025" spans="1:5">
      <c r="A2025" s="369">
        <v>2269924</v>
      </c>
      <c r="B2025" t="s">
        <v>4435</v>
      </c>
      <c r="C2025" t="s">
        <v>4436</v>
      </c>
      <c r="D2025" t="s">
        <v>393</v>
      </c>
      <c r="E2025" t="s">
        <v>378</v>
      </c>
    </row>
    <row r="2026" spans="1:5">
      <c r="A2026" s="369">
        <v>2269927</v>
      </c>
      <c r="B2026" t="s">
        <v>4437</v>
      </c>
      <c r="C2026" t="s">
        <v>4438</v>
      </c>
      <c r="D2026" t="s">
        <v>393</v>
      </c>
      <c r="E2026" t="s">
        <v>378</v>
      </c>
    </row>
    <row r="2027" spans="1:5">
      <c r="A2027" s="369">
        <v>2269956</v>
      </c>
      <c r="B2027" t="s">
        <v>4439</v>
      </c>
      <c r="C2027" t="s">
        <v>4440</v>
      </c>
      <c r="D2027" t="s">
        <v>393</v>
      </c>
      <c r="E2027" t="s">
        <v>378</v>
      </c>
    </row>
    <row r="2028" spans="1:5">
      <c r="A2028" s="369">
        <v>2270831</v>
      </c>
      <c r="B2028" t="s">
        <v>4441</v>
      </c>
      <c r="C2028" t="s">
        <v>4442</v>
      </c>
      <c r="D2028" t="s">
        <v>393</v>
      </c>
      <c r="E2028" t="s">
        <v>378</v>
      </c>
    </row>
    <row r="2029" spans="1:5">
      <c r="A2029" s="369">
        <v>2270863</v>
      </c>
      <c r="B2029" t="s">
        <v>4443</v>
      </c>
      <c r="C2029" t="s">
        <v>4444</v>
      </c>
      <c r="D2029" t="s">
        <v>393</v>
      </c>
      <c r="E2029" t="s">
        <v>378</v>
      </c>
    </row>
    <row r="2030" spans="1:5">
      <c r="A2030" s="369">
        <v>2270882</v>
      </c>
      <c r="B2030" t="s">
        <v>4445</v>
      </c>
      <c r="C2030" t="s">
        <v>4446</v>
      </c>
      <c r="D2030" t="s">
        <v>393</v>
      </c>
      <c r="E2030" t="s">
        <v>378</v>
      </c>
    </row>
    <row r="2031" spans="1:5">
      <c r="A2031" s="369">
        <v>2271070</v>
      </c>
      <c r="B2031" t="s">
        <v>4447</v>
      </c>
      <c r="C2031" t="s">
        <v>4448</v>
      </c>
      <c r="D2031" t="s">
        <v>393</v>
      </c>
      <c r="E2031" t="s">
        <v>378</v>
      </c>
    </row>
    <row r="2032" spans="1:5">
      <c r="A2032" s="369">
        <v>2271176</v>
      </c>
      <c r="B2032" t="s">
        <v>4449</v>
      </c>
      <c r="C2032" t="s">
        <v>4450</v>
      </c>
      <c r="D2032" t="s">
        <v>393</v>
      </c>
      <c r="E2032" t="s">
        <v>378</v>
      </c>
    </row>
    <row r="2033" spans="1:5">
      <c r="A2033" s="369">
        <v>2271224</v>
      </c>
      <c r="B2033" t="s">
        <v>4451</v>
      </c>
      <c r="C2033" t="s">
        <v>4452</v>
      </c>
      <c r="D2033" t="s">
        <v>393</v>
      </c>
      <c r="E2033" t="s">
        <v>378</v>
      </c>
    </row>
    <row r="2034" spans="1:5">
      <c r="A2034" s="369">
        <v>2271242</v>
      </c>
      <c r="B2034" t="s">
        <v>4453</v>
      </c>
      <c r="C2034" t="s">
        <v>4454</v>
      </c>
      <c r="D2034" t="s">
        <v>393</v>
      </c>
      <c r="E2034" t="s">
        <v>378</v>
      </c>
    </row>
    <row r="2035" spans="1:5">
      <c r="A2035" s="369">
        <v>2271412</v>
      </c>
      <c r="B2035" t="s">
        <v>4455</v>
      </c>
      <c r="C2035" t="s">
        <v>4456</v>
      </c>
      <c r="D2035" t="s">
        <v>393</v>
      </c>
      <c r="E2035" t="s">
        <v>378</v>
      </c>
    </row>
    <row r="2036" spans="1:5">
      <c r="A2036" s="369">
        <v>2271495</v>
      </c>
      <c r="B2036" t="s">
        <v>4457</v>
      </c>
      <c r="C2036" t="s">
        <v>4458</v>
      </c>
      <c r="D2036" t="s">
        <v>393</v>
      </c>
      <c r="E2036" t="s">
        <v>378</v>
      </c>
    </row>
    <row r="2037" spans="1:5">
      <c r="A2037" s="369">
        <v>2271730</v>
      </c>
      <c r="B2037" t="s">
        <v>4459</v>
      </c>
      <c r="C2037" t="s">
        <v>4460</v>
      </c>
      <c r="D2037" t="s">
        <v>393</v>
      </c>
      <c r="E2037" t="s">
        <v>378</v>
      </c>
    </row>
    <row r="2038" spans="1:5">
      <c r="A2038" s="369">
        <v>2273436</v>
      </c>
      <c r="B2038" t="s">
        <v>4461</v>
      </c>
      <c r="C2038" t="s">
        <v>4462</v>
      </c>
      <c r="D2038" t="s">
        <v>393</v>
      </c>
      <c r="E2038" t="s">
        <v>378</v>
      </c>
    </row>
    <row r="2039" spans="1:5">
      <c r="A2039" s="369">
        <v>2274034</v>
      </c>
      <c r="B2039" t="s">
        <v>4463</v>
      </c>
      <c r="C2039" t="s">
        <v>4464</v>
      </c>
      <c r="D2039" t="s">
        <v>393</v>
      </c>
      <c r="E2039" t="s">
        <v>378</v>
      </c>
    </row>
    <row r="2040" spans="1:5">
      <c r="A2040" s="369">
        <v>2274208</v>
      </c>
      <c r="B2040" t="s">
        <v>4465</v>
      </c>
      <c r="C2040" t="s">
        <v>4466</v>
      </c>
      <c r="D2040" t="s">
        <v>393</v>
      </c>
      <c r="E2040" t="s">
        <v>378</v>
      </c>
    </row>
    <row r="2041" spans="1:5">
      <c r="A2041" s="369">
        <v>2274510</v>
      </c>
      <c r="B2041" t="s">
        <v>4467</v>
      </c>
      <c r="C2041" t="s">
        <v>4468</v>
      </c>
      <c r="D2041" t="s">
        <v>393</v>
      </c>
      <c r="E2041" t="s">
        <v>378</v>
      </c>
    </row>
    <row r="2042" spans="1:5">
      <c r="A2042" s="369">
        <v>2276376</v>
      </c>
      <c r="B2042" t="s">
        <v>4469</v>
      </c>
      <c r="C2042" t="s">
        <v>4470</v>
      </c>
      <c r="D2042" t="s">
        <v>393</v>
      </c>
      <c r="E2042" t="s">
        <v>378</v>
      </c>
    </row>
    <row r="2043" spans="1:5">
      <c r="A2043" s="369">
        <v>22777</v>
      </c>
      <c r="B2043" t="s">
        <v>4471</v>
      </c>
      <c r="C2043" t="s">
        <v>4472</v>
      </c>
      <c r="D2043" t="s">
        <v>393</v>
      </c>
      <c r="E2043" t="s">
        <v>378</v>
      </c>
    </row>
    <row r="2044" spans="1:5">
      <c r="A2044" s="369">
        <v>2277780</v>
      </c>
      <c r="B2044" t="s">
        <v>4473</v>
      </c>
      <c r="C2044" t="s">
        <v>4474</v>
      </c>
      <c r="D2044" t="s">
        <v>393</v>
      </c>
      <c r="E2044" t="s">
        <v>378</v>
      </c>
    </row>
    <row r="2045" spans="1:5">
      <c r="A2045" s="369">
        <v>2277975</v>
      </c>
      <c r="B2045" t="s">
        <v>4475</v>
      </c>
      <c r="C2045" t="s">
        <v>4476</v>
      </c>
      <c r="D2045" t="s">
        <v>393</v>
      </c>
      <c r="E2045" t="s">
        <v>378</v>
      </c>
    </row>
    <row r="2046" spans="1:5">
      <c r="A2046" s="369">
        <v>2278732</v>
      </c>
      <c r="B2046" t="s">
        <v>4477</v>
      </c>
      <c r="C2046" t="s">
        <v>4478</v>
      </c>
      <c r="D2046" t="s">
        <v>393</v>
      </c>
      <c r="E2046" t="s">
        <v>378</v>
      </c>
    </row>
    <row r="2047" spans="1:5">
      <c r="A2047" s="369">
        <v>22796</v>
      </c>
      <c r="B2047" t="s">
        <v>4479</v>
      </c>
      <c r="C2047" t="s">
        <v>4480</v>
      </c>
      <c r="D2047" t="s">
        <v>393</v>
      </c>
      <c r="E2047" t="s">
        <v>378</v>
      </c>
    </row>
    <row r="2048" spans="1:5">
      <c r="A2048" s="369">
        <v>2280079</v>
      </c>
      <c r="B2048" t="s">
        <v>4481</v>
      </c>
      <c r="C2048" t="s">
        <v>4482</v>
      </c>
      <c r="D2048" t="s">
        <v>393</v>
      </c>
      <c r="E2048" t="s">
        <v>378</v>
      </c>
    </row>
    <row r="2049" spans="1:5">
      <c r="A2049" s="369">
        <v>2280555</v>
      </c>
      <c r="B2049" t="s">
        <v>4483</v>
      </c>
      <c r="C2049" t="s">
        <v>4484</v>
      </c>
      <c r="D2049" t="s">
        <v>393</v>
      </c>
      <c r="E2049" t="s">
        <v>378</v>
      </c>
    </row>
    <row r="2050" spans="1:5">
      <c r="A2050" s="369">
        <v>2281160</v>
      </c>
      <c r="B2050" t="s">
        <v>4485</v>
      </c>
      <c r="C2050" t="s">
        <v>4486</v>
      </c>
      <c r="D2050" t="s">
        <v>393</v>
      </c>
      <c r="E2050" t="s">
        <v>378</v>
      </c>
    </row>
    <row r="2051" spans="1:5">
      <c r="A2051" s="369">
        <v>2281834</v>
      </c>
      <c r="B2051" t="s">
        <v>4487</v>
      </c>
      <c r="C2051" t="s">
        <v>4488</v>
      </c>
      <c r="D2051" t="s">
        <v>393</v>
      </c>
      <c r="E2051" t="s">
        <v>378</v>
      </c>
    </row>
    <row r="2052" spans="1:5">
      <c r="A2052" s="369">
        <v>2282124</v>
      </c>
      <c r="B2052" t="s">
        <v>4489</v>
      </c>
      <c r="C2052" t="s">
        <v>4490</v>
      </c>
      <c r="D2052" t="s">
        <v>393</v>
      </c>
      <c r="E2052" t="s">
        <v>378</v>
      </c>
    </row>
    <row r="2053" spans="1:5">
      <c r="A2053" s="369">
        <v>2282141</v>
      </c>
      <c r="B2053" t="s">
        <v>4491</v>
      </c>
      <c r="C2053" t="s">
        <v>4492</v>
      </c>
      <c r="D2053" t="s">
        <v>393</v>
      </c>
      <c r="E2053" t="s">
        <v>378</v>
      </c>
    </row>
    <row r="2054" spans="1:5">
      <c r="A2054" s="369">
        <v>2282406</v>
      </c>
      <c r="B2054" t="s">
        <v>4493</v>
      </c>
      <c r="C2054" t="s">
        <v>4494</v>
      </c>
      <c r="D2054" t="s">
        <v>393</v>
      </c>
      <c r="E2054" t="s">
        <v>378</v>
      </c>
    </row>
    <row r="2055" spans="1:5">
      <c r="A2055" s="369">
        <v>2283030</v>
      </c>
      <c r="B2055" t="s">
        <v>4495</v>
      </c>
      <c r="C2055" t="s">
        <v>4496</v>
      </c>
      <c r="D2055" t="s">
        <v>393</v>
      </c>
      <c r="E2055" t="s">
        <v>378</v>
      </c>
    </row>
    <row r="2056" spans="1:5">
      <c r="A2056" s="369">
        <v>22834639</v>
      </c>
      <c r="B2056" t="s">
        <v>4497</v>
      </c>
      <c r="C2056" t="s">
        <v>4498</v>
      </c>
      <c r="D2056" t="s">
        <v>393</v>
      </c>
      <c r="E2056" t="s">
        <v>378</v>
      </c>
    </row>
    <row r="2057" spans="1:5">
      <c r="A2057" s="369">
        <v>2283936</v>
      </c>
      <c r="B2057" t="s">
        <v>4499</v>
      </c>
      <c r="C2057" t="s">
        <v>4500</v>
      </c>
      <c r="D2057" t="s">
        <v>393</v>
      </c>
      <c r="E2057" t="s">
        <v>378</v>
      </c>
    </row>
    <row r="2058" spans="1:5">
      <c r="A2058" s="369">
        <v>2284368</v>
      </c>
      <c r="B2058" t="s">
        <v>4501</v>
      </c>
      <c r="C2058" t="s">
        <v>4502</v>
      </c>
      <c r="D2058" t="s">
        <v>393</v>
      </c>
      <c r="E2058" t="s">
        <v>378</v>
      </c>
    </row>
    <row r="2059" spans="1:5">
      <c r="A2059" s="369">
        <v>2284575</v>
      </c>
      <c r="B2059" t="s">
        <v>4503</v>
      </c>
      <c r="C2059" t="s">
        <v>4504</v>
      </c>
      <c r="D2059" t="s">
        <v>393</v>
      </c>
      <c r="E2059" t="s">
        <v>378</v>
      </c>
    </row>
    <row r="2060" spans="1:5">
      <c r="A2060" s="369">
        <v>2285216</v>
      </c>
      <c r="B2060" t="s">
        <v>4505</v>
      </c>
      <c r="C2060" t="s">
        <v>4506</v>
      </c>
      <c r="D2060" t="s">
        <v>393</v>
      </c>
      <c r="E2060" t="s">
        <v>378</v>
      </c>
    </row>
    <row r="2061" spans="1:5">
      <c r="A2061" s="369">
        <v>2285650</v>
      </c>
      <c r="B2061" t="s">
        <v>4507</v>
      </c>
      <c r="C2061" t="s">
        <v>4508</v>
      </c>
      <c r="D2061" t="s">
        <v>393</v>
      </c>
      <c r="E2061" t="s">
        <v>378</v>
      </c>
    </row>
    <row r="2062" spans="1:5">
      <c r="A2062" s="369">
        <v>2286211</v>
      </c>
      <c r="B2062" t="s">
        <v>4509</v>
      </c>
      <c r="C2062" t="s">
        <v>4510</v>
      </c>
      <c r="D2062" t="s">
        <v>393</v>
      </c>
      <c r="E2062" t="s">
        <v>378</v>
      </c>
    </row>
    <row r="2063" spans="1:5">
      <c r="A2063" s="369">
        <v>2286322</v>
      </c>
      <c r="B2063" t="s">
        <v>4511</v>
      </c>
      <c r="C2063" t="s">
        <v>4512</v>
      </c>
      <c r="D2063" t="s">
        <v>393</v>
      </c>
      <c r="E2063" t="s">
        <v>378</v>
      </c>
    </row>
    <row r="2064" spans="1:5">
      <c r="A2064" s="369">
        <v>2286365</v>
      </c>
      <c r="B2064" t="s">
        <v>4513</v>
      </c>
      <c r="C2064" t="s">
        <v>4514</v>
      </c>
      <c r="D2064" t="s">
        <v>393</v>
      </c>
      <c r="E2064" t="s">
        <v>378</v>
      </c>
    </row>
    <row r="2065" spans="1:5">
      <c r="A2065" s="369">
        <v>2287692</v>
      </c>
      <c r="B2065" t="s">
        <v>4515</v>
      </c>
      <c r="C2065" t="s">
        <v>4516</v>
      </c>
      <c r="D2065" t="s">
        <v>393</v>
      </c>
      <c r="E2065" t="s">
        <v>378</v>
      </c>
    </row>
    <row r="2066" spans="1:5">
      <c r="A2066" s="369">
        <v>2288101</v>
      </c>
      <c r="B2066" t="s">
        <v>4517</v>
      </c>
      <c r="C2066" t="s">
        <v>4518</v>
      </c>
      <c r="D2066" t="s">
        <v>393</v>
      </c>
      <c r="E2066" t="s">
        <v>378</v>
      </c>
    </row>
    <row r="2067" spans="1:5">
      <c r="A2067" s="369">
        <v>2289369</v>
      </c>
      <c r="B2067" t="s">
        <v>4519</v>
      </c>
      <c r="C2067" t="s">
        <v>4520</v>
      </c>
      <c r="D2067" t="s">
        <v>393</v>
      </c>
      <c r="E2067" t="s">
        <v>378</v>
      </c>
    </row>
    <row r="2068" spans="1:5">
      <c r="A2068" s="369">
        <v>2289422</v>
      </c>
      <c r="B2068" t="s">
        <v>4521</v>
      </c>
      <c r="C2068" t="s">
        <v>4522</v>
      </c>
      <c r="D2068" t="s">
        <v>393</v>
      </c>
      <c r="E2068" t="s">
        <v>378</v>
      </c>
    </row>
    <row r="2069" spans="1:5">
      <c r="A2069" s="369">
        <v>2289430</v>
      </c>
      <c r="B2069" t="s">
        <v>4523</v>
      </c>
      <c r="C2069" t="s">
        <v>4524</v>
      </c>
      <c r="D2069" t="s">
        <v>393</v>
      </c>
      <c r="E2069" t="s">
        <v>378</v>
      </c>
    </row>
    <row r="2070" spans="1:5">
      <c r="A2070" s="369">
        <v>2289915</v>
      </c>
      <c r="B2070" t="s">
        <v>4525</v>
      </c>
      <c r="C2070" t="s">
        <v>4526</v>
      </c>
      <c r="D2070" t="s">
        <v>393</v>
      </c>
      <c r="E2070" t="s">
        <v>378</v>
      </c>
    </row>
    <row r="2071" spans="1:5">
      <c r="A2071" s="369">
        <v>2290005</v>
      </c>
      <c r="B2071" t="s">
        <v>4527</v>
      </c>
      <c r="C2071" t="s">
        <v>4528</v>
      </c>
      <c r="D2071" t="s">
        <v>393</v>
      </c>
      <c r="E2071" t="s">
        <v>378</v>
      </c>
    </row>
    <row r="2072" spans="1:5">
      <c r="A2072" s="369">
        <v>22907</v>
      </c>
      <c r="B2072" t="s">
        <v>4529</v>
      </c>
      <c r="C2072" t="s">
        <v>4530</v>
      </c>
      <c r="D2072" t="s">
        <v>393</v>
      </c>
      <c r="E2072" t="s">
        <v>378</v>
      </c>
    </row>
    <row r="2073" spans="1:5">
      <c r="A2073" s="369">
        <v>2290870</v>
      </c>
      <c r="B2073" t="s">
        <v>4531</v>
      </c>
      <c r="C2073" t="s">
        <v>4532</v>
      </c>
      <c r="D2073" t="s">
        <v>393</v>
      </c>
      <c r="E2073" t="s">
        <v>378</v>
      </c>
    </row>
    <row r="2074" spans="1:5">
      <c r="A2074" s="369">
        <v>2291679</v>
      </c>
      <c r="B2074" t="s">
        <v>4533</v>
      </c>
      <c r="C2074" t="s">
        <v>4534</v>
      </c>
      <c r="D2074" t="s">
        <v>393</v>
      </c>
      <c r="E2074" t="s">
        <v>378</v>
      </c>
    </row>
    <row r="2075" spans="1:5">
      <c r="A2075" s="369">
        <v>2291763</v>
      </c>
      <c r="B2075" t="s">
        <v>4535</v>
      </c>
      <c r="C2075" t="s">
        <v>4536</v>
      </c>
      <c r="D2075" t="s">
        <v>393</v>
      </c>
      <c r="E2075" t="s">
        <v>378</v>
      </c>
    </row>
    <row r="2076" spans="1:5">
      <c r="A2076" s="369">
        <v>2291799</v>
      </c>
      <c r="B2076" t="s">
        <v>4537</v>
      </c>
      <c r="C2076" t="s">
        <v>4538</v>
      </c>
      <c r="D2076" t="s">
        <v>393</v>
      </c>
      <c r="E2076" t="s">
        <v>378</v>
      </c>
    </row>
    <row r="2077" spans="1:5">
      <c r="A2077" s="369">
        <v>2291833</v>
      </c>
      <c r="B2077" t="s">
        <v>4539</v>
      </c>
      <c r="C2077" t="s">
        <v>4540</v>
      </c>
      <c r="D2077" t="s">
        <v>393</v>
      </c>
      <c r="E2077" t="s">
        <v>378</v>
      </c>
    </row>
    <row r="2078" spans="1:5">
      <c r="A2078" s="369">
        <v>2291915</v>
      </c>
      <c r="B2078" t="s">
        <v>4541</v>
      </c>
      <c r="C2078" t="s">
        <v>4542</v>
      </c>
      <c r="D2078" t="s">
        <v>393</v>
      </c>
      <c r="E2078" t="s">
        <v>378</v>
      </c>
    </row>
    <row r="2079" spans="1:5">
      <c r="A2079" s="369">
        <v>2292429</v>
      </c>
      <c r="B2079" t="s">
        <v>4543</v>
      </c>
      <c r="C2079" t="s">
        <v>4544</v>
      </c>
      <c r="D2079" t="s">
        <v>393</v>
      </c>
      <c r="E2079" t="s">
        <v>378</v>
      </c>
    </row>
    <row r="2080" spans="1:5">
      <c r="A2080" s="369">
        <v>2293126</v>
      </c>
      <c r="B2080" t="s">
        <v>4545</v>
      </c>
      <c r="C2080" t="s">
        <v>4546</v>
      </c>
      <c r="D2080" t="s">
        <v>393</v>
      </c>
      <c r="E2080" t="s">
        <v>378</v>
      </c>
    </row>
    <row r="2081" spans="1:5">
      <c r="A2081" s="369">
        <v>2295203</v>
      </c>
      <c r="B2081" t="s">
        <v>4547</v>
      </c>
      <c r="C2081" t="s">
        <v>4548</v>
      </c>
      <c r="D2081" t="s">
        <v>393</v>
      </c>
      <c r="E2081" t="s">
        <v>378</v>
      </c>
    </row>
    <row r="2082" spans="1:5">
      <c r="A2082" s="369">
        <v>2295517</v>
      </c>
      <c r="B2082" t="s">
        <v>4549</v>
      </c>
      <c r="C2082" t="s">
        <v>4550</v>
      </c>
      <c r="D2082" t="s">
        <v>393</v>
      </c>
      <c r="E2082" t="s">
        <v>378</v>
      </c>
    </row>
    <row r="2083" spans="1:5">
      <c r="A2083" s="369">
        <v>2295745</v>
      </c>
      <c r="B2083" t="s">
        <v>4551</v>
      </c>
      <c r="C2083" t="s">
        <v>4552</v>
      </c>
      <c r="D2083" t="s">
        <v>393</v>
      </c>
      <c r="E2083" t="s">
        <v>378</v>
      </c>
    </row>
    <row r="2084" spans="1:5">
      <c r="A2084" s="369">
        <v>2295953</v>
      </c>
      <c r="B2084" t="s">
        <v>4553</v>
      </c>
      <c r="C2084" t="s">
        <v>4554</v>
      </c>
      <c r="D2084" t="s">
        <v>393</v>
      </c>
      <c r="E2084" t="s">
        <v>378</v>
      </c>
    </row>
    <row r="2085" spans="1:5">
      <c r="A2085" s="369">
        <v>2296080</v>
      </c>
      <c r="B2085" t="s">
        <v>4555</v>
      </c>
      <c r="C2085" t="s">
        <v>4556</v>
      </c>
      <c r="D2085" t="s">
        <v>393</v>
      </c>
      <c r="E2085" t="s">
        <v>378</v>
      </c>
    </row>
    <row r="2086" spans="1:5">
      <c r="A2086" s="369">
        <v>2297394</v>
      </c>
      <c r="B2086" t="s">
        <v>4557</v>
      </c>
      <c r="C2086" t="s">
        <v>4558</v>
      </c>
      <c r="D2086" t="s">
        <v>393</v>
      </c>
      <c r="E2086" t="s">
        <v>378</v>
      </c>
    </row>
    <row r="2087" spans="1:5">
      <c r="A2087" s="369">
        <v>2297714</v>
      </c>
      <c r="B2087" t="s">
        <v>4559</v>
      </c>
      <c r="C2087" t="s">
        <v>4560</v>
      </c>
      <c r="D2087" t="s">
        <v>393</v>
      </c>
      <c r="E2087" t="s">
        <v>378</v>
      </c>
    </row>
    <row r="2088" spans="1:5">
      <c r="A2088" s="369">
        <v>2298215</v>
      </c>
      <c r="B2088" t="s">
        <v>4561</v>
      </c>
      <c r="C2088" t="s">
        <v>4562</v>
      </c>
      <c r="D2088" t="s">
        <v>393</v>
      </c>
      <c r="E2088" t="s">
        <v>378</v>
      </c>
    </row>
    <row r="2089" spans="1:5">
      <c r="A2089" s="369">
        <v>2298446</v>
      </c>
      <c r="B2089" t="s">
        <v>4563</v>
      </c>
      <c r="C2089" t="s">
        <v>4564</v>
      </c>
      <c r="D2089" t="s">
        <v>393</v>
      </c>
      <c r="E2089" t="s">
        <v>378</v>
      </c>
    </row>
    <row r="2090" spans="1:5">
      <c r="A2090" s="369">
        <v>2298450</v>
      </c>
      <c r="B2090" t="s">
        <v>4565</v>
      </c>
      <c r="C2090" t="s">
        <v>4566</v>
      </c>
      <c r="D2090" t="s">
        <v>393</v>
      </c>
      <c r="E2090" t="s">
        <v>378</v>
      </c>
    </row>
    <row r="2091" spans="1:5">
      <c r="A2091" s="369">
        <v>2298468</v>
      </c>
      <c r="B2091" t="s">
        <v>4567</v>
      </c>
      <c r="C2091" t="s">
        <v>4568</v>
      </c>
      <c r="D2091" t="s">
        <v>393</v>
      </c>
      <c r="E2091" t="s">
        <v>378</v>
      </c>
    </row>
    <row r="2092" spans="1:5">
      <c r="A2092" s="369">
        <v>2298484</v>
      </c>
      <c r="B2092" t="s">
        <v>4569</v>
      </c>
      <c r="C2092" t="s">
        <v>4570</v>
      </c>
      <c r="D2092" t="s">
        <v>393</v>
      </c>
      <c r="E2092" t="s">
        <v>378</v>
      </c>
    </row>
    <row r="2093" spans="1:5">
      <c r="A2093" s="369">
        <v>2298571</v>
      </c>
      <c r="B2093" t="s">
        <v>4571</v>
      </c>
      <c r="C2093" t="s">
        <v>4572</v>
      </c>
      <c r="D2093" t="s">
        <v>393</v>
      </c>
      <c r="E2093" t="s">
        <v>378</v>
      </c>
    </row>
    <row r="2094" spans="1:5">
      <c r="A2094" s="369">
        <v>2298596</v>
      </c>
      <c r="B2094" t="s">
        <v>4573</v>
      </c>
      <c r="C2094" t="s">
        <v>4574</v>
      </c>
      <c r="D2094" t="s">
        <v>393</v>
      </c>
      <c r="E2094" t="s">
        <v>378</v>
      </c>
    </row>
    <row r="2095" spans="1:5">
      <c r="A2095" s="369">
        <v>2298612</v>
      </c>
      <c r="B2095" t="s">
        <v>4575</v>
      </c>
      <c r="C2095" t="s">
        <v>4576</v>
      </c>
      <c r="D2095" t="s">
        <v>393</v>
      </c>
      <c r="E2095" t="s">
        <v>378</v>
      </c>
    </row>
    <row r="2096" spans="1:5">
      <c r="A2096" s="369">
        <v>2298852</v>
      </c>
      <c r="B2096" t="s">
        <v>4577</v>
      </c>
      <c r="C2096" t="s">
        <v>4578</v>
      </c>
      <c r="D2096" t="s">
        <v>393</v>
      </c>
      <c r="E2096" t="s">
        <v>378</v>
      </c>
    </row>
    <row r="2097" spans="1:5">
      <c r="A2097" s="369">
        <v>2299039</v>
      </c>
      <c r="B2097" t="s">
        <v>4579</v>
      </c>
      <c r="C2097" t="s">
        <v>4580</v>
      </c>
      <c r="D2097" t="s">
        <v>393</v>
      </c>
      <c r="E2097" t="s">
        <v>378</v>
      </c>
    </row>
    <row r="2098" spans="1:5">
      <c r="A2098" s="369">
        <v>2299316</v>
      </c>
      <c r="B2098" t="s">
        <v>4581</v>
      </c>
      <c r="C2098" t="s">
        <v>4582</v>
      </c>
      <c r="D2098" t="s">
        <v>393</v>
      </c>
      <c r="E2098" t="s">
        <v>378</v>
      </c>
    </row>
    <row r="2099" spans="1:5">
      <c r="A2099" s="369">
        <v>2299392</v>
      </c>
      <c r="B2099" t="s">
        <v>4583</v>
      </c>
      <c r="C2099" t="s">
        <v>4584</v>
      </c>
      <c r="D2099" t="s">
        <v>393</v>
      </c>
      <c r="E2099" t="s">
        <v>378</v>
      </c>
    </row>
    <row r="2100" spans="1:5">
      <c r="A2100" s="369">
        <v>2299643</v>
      </c>
      <c r="B2100" t="s">
        <v>4585</v>
      </c>
      <c r="C2100" t="s">
        <v>4586</v>
      </c>
      <c r="D2100" t="s">
        <v>393</v>
      </c>
      <c r="E2100" t="s">
        <v>378</v>
      </c>
    </row>
    <row r="2101" spans="1:5">
      <c r="A2101" s="369">
        <v>2300079</v>
      </c>
      <c r="B2101" t="s">
        <v>4587</v>
      </c>
      <c r="C2101" t="s">
        <v>4588</v>
      </c>
      <c r="D2101" t="s">
        <v>393</v>
      </c>
      <c r="E2101" t="s">
        <v>378</v>
      </c>
    </row>
    <row r="2102" spans="1:5">
      <c r="A2102" s="369">
        <v>2300256</v>
      </c>
      <c r="B2102" t="s">
        <v>4589</v>
      </c>
      <c r="C2102" t="s">
        <v>4590</v>
      </c>
      <c r="D2102" t="s">
        <v>393</v>
      </c>
      <c r="E2102" t="s">
        <v>378</v>
      </c>
    </row>
    <row r="2103" spans="1:5">
      <c r="A2103" s="369">
        <v>2300773</v>
      </c>
      <c r="B2103" t="s">
        <v>4591</v>
      </c>
      <c r="C2103" t="s">
        <v>4592</v>
      </c>
      <c r="D2103" t="s">
        <v>393</v>
      </c>
      <c r="E2103" t="s">
        <v>378</v>
      </c>
    </row>
    <row r="2104" spans="1:5">
      <c r="A2104" s="369">
        <v>2300805</v>
      </c>
      <c r="B2104" t="s">
        <v>4593</v>
      </c>
      <c r="C2104" t="s">
        <v>4594</v>
      </c>
      <c r="D2104" t="s">
        <v>393</v>
      </c>
      <c r="E2104" t="s">
        <v>378</v>
      </c>
    </row>
    <row r="2105" spans="1:5">
      <c r="A2105" s="369">
        <v>2301186</v>
      </c>
      <c r="B2105" t="s">
        <v>4595</v>
      </c>
      <c r="C2105" t="s">
        <v>4596</v>
      </c>
      <c r="D2105" t="s">
        <v>393</v>
      </c>
      <c r="E2105" t="s">
        <v>378</v>
      </c>
    </row>
    <row r="2106" spans="1:5">
      <c r="A2106" s="369">
        <v>2301284</v>
      </c>
      <c r="B2106" t="s">
        <v>4597</v>
      </c>
      <c r="C2106" t="s">
        <v>4598</v>
      </c>
      <c r="D2106" t="s">
        <v>393</v>
      </c>
      <c r="E2106" t="s">
        <v>378</v>
      </c>
    </row>
    <row r="2107" spans="1:5">
      <c r="A2107" s="369">
        <v>231659926</v>
      </c>
      <c r="B2107" t="s">
        <v>4599</v>
      </c>
      <c r="C2107" t="s">
        <v>4600</v>
      </c>
      <c r="D2107" t="s">
        <v>393</v>
      </c>
      <c r="E2107" t="s">
        <v>378</v>
      </c>
    </row>
    <row r="2108" spans="1:5">
      <c r="A2108" s="369">
        <v>2321427</v>
      </c>
      <c r="B2108" t="s">
        <v>4601</v>
      </c>
      <c r="C2108" t="s">
        <v>4602</v>
      </c>
      <c r="D2108" t="s">
        <v>393</v>
      </c>
      <c r="E2108" t="s">
        <v>378</v>
      </c>
    </row>
    <row r="2109" spans="1:5">
      <c r="A2109" s="369">
        <v>2321491</v>
      </c>
      <c r="B2109" t="s">
        <v>4603</v>
      </c>
      <c r="C2109" t="s">
        <v>4604</v>
      </c>
      <c r="D2109" t="s">
        <v>393</v>
      </c>
      <c r="E2109" t="s">
        <v>378</v>
      </c>
    </row>
    <row r="2110" spans="1:5">
      <c r="A2110" s="369">
        <v>2321516</v>
      </c>
      <c r="B2110" t="s">
        <v>4605</v>
      </c>
      <c r="C2110" t="s">
        <v>4606</v>
      </c>
      <c r="D2110" t="s">
        <v>393</v>
      </c>
      <c r="E2110" t="s">
        <v>378</v>
      </c>
    </row>
    <row r="2111" spans="1:5">
      <c r="A2111" s="369">
        <v>2321747</v>
      </c>
      <c r="B2111" t="s">
        <v>4607</v>
      </c>
      <c r="C2111" t="s">
        <v>4608</v>
      </c>
      <c r="D2111" t="s">
        <v>393</v>
      </c>
      <c r="E2111" t="s">
        <v>378</v>
      </c>
    </row>
    <row r="2112" spans="1:5">
      <c r="A2112" s="369">
        <v>2324</v>
      </c>
      <c r="B2112" t="s">
        <v>4609</v>
      </c>
      <c r="C2112" t="s">
        <v>4610</v>
      </c>
      <c r="D2112" t="s">
        <v>393</v>
      </c>
      <c r="E2112" t="s">
        <v>378</v>
      </c>
    </row>
    <row r="2113" spans="1:5">
      <c r="A2113" s="369">
        <v>2326332</v>
      </c>
      <c r="B2113" t="s">
        <v>4611</v>
      </c>
      <c r="C2113" t="s">
        <v>4612</v>
      </c>
      <c r="D2113" t="s">
        <v>393</v>
      </c>
      <c r="E2113" t="s">
        <v>378</v>
      </c>
    </row>
    <row r="2114" spans="1:5">
      <c r="A2114" s="369">
        <v>2327599</v>
      </c>
      <c r="B2114" t="s">
        <v>4613</v>
      </c>
      <c r="C2114" t="s">
        <v>4614</v>
      </c>
      <c r="D2114" t="s">
        <v>393</v>
      </c>
      <c r="E2114" t="s">
        <v>378</v>
      </c>
    </row>
    <row r="2115" spans="1:5">
      <c r="A2115" s="369">
        <v>2329692</v>
      </c>
      <c r="B2115" t="s">
        <v>4615</v>
      </c>
      <c r="C2115" t="s">
        <v>4616</v>
      </c>
      <c r="D2115" t="s">
        <v>393</v>
      </c>
      <c r="E2115" t="s">
        <v>378</v>
      </c>
    </row>
    <row r="2116" spans="1:5">
      <c r="A2116" s="369">
        <v>23402</v>
      </c>
      <c r="B2116" t="s">
        <v>4617</v>
      </c>
      <c r="C2116" t="s">
        <v>4618</v>
      </c>
      <c r="D2116" t="s">
        <v>393</v>
      </c>
      <c r="E2116" t="s">
        <v>378</v>
      </c>
    </row>
    <row r="2117" spans="1:5">
      <c r="A2117" s="369">
        <v>2340321</v>
      </c>
      <c r="B2117" t="s">
        <v>4619</v>
      </c>
      <c r="C2117" t="s">
        <v>4620</v>
      </c>
      <c r="D2117" t="s">
        <v>393</v>
      </c>
      <c r="E2117" t="s">
        <v>378</v>
      </c>
    </row>
    <row r="2118" spans="1:5">
      <c r="A2118" s="369">
        <v>2340726</v>
      </c>
      <c r="B2118" t="s">
        <v>4621</v>
      </c>
      <c r="C2118" t="s">
        <v>4622</v>
      </c>
      <c r="D2118" t="s">
        <v>393</v>
      </c>
      <c r="E2118" t="s">
        <v>378</v>
      </c>
    </row>
    <row r="2119" spans="1:5">
      <c r="A2119" s="369">
        <v>2340785</v>
      </c>
      <c r="B2119" t="s">
        <v>4623</v>
      </c>
      <c r="C2119" t="s">
        <v>4624</v>
      </c>
      <c r="D2119" t="s">
        <v>393</v>
      </c>
      <c r="E2119" t="s">
        <v>378</v>
      </c>
    </row>
    <row r="2120" spans="1:5">
      <c r="A2120" s="369">
        <v>2340893</v>
      </c>
      <c r="B2120" t="s">
        <v>4625</v>
      </c>
      <c r="C2120" t="s">
        <v>4626</v>
      </c>
      <c r="D2120" t="s">
        <v>393</v>
      </c>
      <c r="E2120" t="s">
        <v>378</v>
      </c>
    </row>
    <row r="2121" spans="1:5">
      <c r="A2121" s="369">
        <v>23418</v>
      </c>
      <c r="B2121" t="s">
        <v>4627</v>
      </c>
      <c r="C2121" t="s">
        <v>4628</v>
      </c>
      <c r="D2121" t="s">
        <v>393</v>
      </c>
      <c r="E2121" t="s">
        <v>378</v>
      </c>
    </row>
    <row r="2122" spans="1:5">
      <c r="A2122" s="369">
        <v>2341833</v>
      </c>
      <c r="B2122" t="s">
        <v>4629</v>
      </c>
      <c r="C2122" t="s">
        <v>4630</v>
      </c>
      <c r="D2122" t="s">
        <v>393</v>
      </c>
      <c r="E2122" t="s">
        <v>378</v>
      </c>
    </row>
    <row r="2123" spans="1:5">
      <c r="A2123" s="369">
        <v>2341910</v>
      </c>
      <c r="B2123" t="s">
        <v>4631</v>
      </c>
      <c r="C2123" t="s">
        <v>4632</v>
      </c>
      <c r="D2123" t="s">
        <v>393</v>
      </c>
      <c r="E2123" t="s">
        <v>378</v>
      </c>
    </row>
    <row r="2124" spans="1:5">
      <c r="A2124" s="369">
        <v>2342198</v>
      </c>
      <c r="B2124" t="s">
        <v>4633</v>
      </c>
      <c r="C2124" t="s">
        <v>4634</v>
      </c>
      <c r="D2124" t="s">
        <v>393</v>
      </c>
      <c r="E2124" t="s">
        <v>378</v>
      </c>
    </row>
    <row r="2125" spans="1:5">
      <c r="A2125" s="369">
        <v>2342260</v>
      </c>
      <c r="B2125" t="s">
        <v>4635</v>
      </c>
      <c r="C2125" t="s">
        <v>4636</v>
      </c>
      <c r="D2125" t="s">
        <v>393</v>
      </c>
      <c r="E2125" t="s">
        <v>378</v>
      </c>
    </row>
    <row r="2126" spans="1:5">
      <c r="A2126" s="369">
        <v>2342321</v>
      </c>
      <c r="B2126" t="s">
        <v>4637</v>
      </c>
      <c r="C2126" t="s">
        <v>4638</v>
      </c>
      <c r="D2126" t="s">
        <v>393</v>
      </c>
      <c r="E2126" t="s">
        <v>378</v>
      </c>
    </row>
    <row r="2127" spans="1:5">
      <c r="A2127" s="369">
        <v>2342413</v>
      </c>
      <c r="B2127" t="s">
        <v>4639</v>
      </c>
      <c r="C2127" t="s">
        <v>4640</v>
      </c>
      <c r="D2127" t="s">
        <v>393</v>
      </c>
      <c r="E2127" t="s">
        <v>378</v>
      </c>
    </row>
    <row r="2128" spans="1:5">
      <c r="A2128" s="369">
        <v>2342597</v>
      </c>
      <c r="B2128" t="s">
        <v>4641</v>
      </c>
      <c r="C2128" t="s">
        <v>4642</v>
      </c>
      <c r="D2128" t="s">
        <v>393</v>
      </c>
      <c r="E2128" t="s">
        <v>378</v>
      </c>
    </row>
    <row r="2129" spans="1:5">
      <c r="A2129" s="369">
        <v>2342969</v>
      </c>
      <c r="B2129" t="s">
        <v>4643</v>
      </c>
      <c r="C2129" t="s">
        <v>4644</v>
      </c>
      <c r="D2129" t="s">
        <v>393</v>
      </c>
      <c r="E2129" t="s">
        <v>378</v>
      </c>
    </row>
    <row r="2130" spans="1:5">
      <c r="A2130" s="369">
        <v>2342985</v>
      </c>
      <c r="B2130" t="s">
        <v>4645</v>
      </c>
      <c r="C2130" t="s">
        <v>4646</v>
      </c>
      <c r="D2130" t="s">
        <v>393</v>
      </c>
      <c r="E2130" t="s">
        <v>378</v>
      </c>
    </row>
    <row r="2131" spans="1:5">
      <c r="A2131" s="369">
        <v>2343688</v>
      </c>
      <c r="B2131" t="s">
        <v>4647</v>
      </c>
      <c r="C2131" t="s">
        <v>4648</v>
      </c>
      <c r="D2131" t="s">
        <v>393</v>
      </c>
      <c r="E2131" t="s">
        <v>378</v>
      </c>
    </row>
    <row r="2132" spans="1:5">
      <c r="A2132" s="369">
        <v>2343930</v>
      </c>
      <c r="B2132" t="s">
        <v>4649</v>
      </c>
      <c r="C2132" t="s">
        <v>4650</v>
      </c>
      <c r="D2132" t="s">
        <v>393</v>
      </c>
      <c r="E2132" t="s">
        <v>378</v>
      </c>
    </row>
    <row r="2133" spans="1:5">
      <c r="A2133" s="369">
        <v>2344173</v>
      </c>
      <c r="B2133" t="s">
        <v>4651</v>
      </c>
      <c r="C2133" t="s">
        <v>4652</v>
      </c>
      <c r="D2133" t="s">
        <v>393</v>
      </c>
      <c r="E2133" t="s">
        <v>378</v>
      </c>
    </row>
    <row r="2134" spans="1:5">
      <c r="A2134" s="369">
        <v>2344285</v>
      </c>
      <c r="B2134" t="s">
        <v>4653</v>
      </c>
      <c r="C2134" t="s">
        <v>4654</v>
      </c>
      <c r="D2134" t="s">
        <v>393</v>
      </c>
      <c r="E2134" t="s">
        <v>378</v>
      </c>
    </row>
    <row r="2135" spans="1:5">
      <c r="A2135" s="369">
        <v>23444432</v>
      </c>
      <c r="B2135" t="s">
        <v>4655</v>
      </c>
      <c r="C2135" t="s">
        <v>4656</v>
      </c>
      <c r="D2135" t="s">
        <v>393</v>
      </c>
      <c r="E2135" t="s">
        <v>378</v>
      </c>
    </row>
    <row r="2136" spans="1:5">
      <c r="A2136" s="369">
        <v>2344802</v>
      </c>
      <c r="B2136" t="s">
        <v>4657</v>
      </c>
      <c r="C2136" t="s">
        <v>4658</v>
      </c>
      <c r="D2136" t="s">
        <v>393</v>
      </c>
      <c r="E2136" t="s">
        <v>378</v>
      </c>
    </row>
    <row r="2137" spans="1:5">
      <c r="A2137" s="369">
        <v>2345154</v>
      </c>
      <c r="B2137" t="s">
        <v>4659</v>
      </c>
      <c r="C2137" t="s">
        <v>4660</v>
      </c>
      <c r="D2137" t="s">
        <v>393</v>
      </c>
      <c r="E2137" t="s">
        <v>378</v>
      </c>
    </row>
    <row r="2138" spans="1:5">
      <c r="A2138" s="369">
        <v>2345723</v>
      </c>
      <c r="B2138" t="s">
        <v>4661</v>
      </c>
      <c r="C2138" t="s">
        <v>4662</v>
      </c>
      <c r="D2138" t="s">
        <v>393</v>
      </c>
      <c r="E2138" t="s">
        <v>378</v>
      </c>
    </row>
    <row r="2139" spans="1:5">
      <c r="A2139" s="369">
        <v>2346387</v>
      </c>
      <c r="B2139" t="s">
        <v>4663</v>
      </c>
      <c r="C2139" t="s">
        <v>4664</v>
      </c>
      <c r="D2139" t="s">
        <v>393</v>
      </c>
      <c r="E2139" t="s">
        <v>378</v>
      </c>
    </row>
    <row r="2140" spans="1:5">
      <c r="A2140" s="369">
        <v>2346399</v>
      </c>
      <c r="B2140" t="s">
        <v>4665</v>
      </c>
      <c r="C2140" t="s">
        <v>4666</v>
      </c>
      <c r="D2140" t="s">
        <v>393</v>
      </c>
      <c r="E2140" t="s">
        <v>378</v>
      </c>
    </row>
    <row r="2141" spans="1:5">
      <c r="A2141" s="369">
        <v>2346478</v>
      </c>
      <c r="B2141" t="s">
        <v>4667</v>
      </c>
      <c r="C2141" t="s">
        <v>4668</v>
      </c>
      <c r="D2141" t="s">
        <v>393</v>
      </c>
      <c r="E2141" t="s">
        <v>378</v>
      </c>
    </row>
    <row r="2142" spans="1:5">
      <c r="A2142" s="369">
        <v>2346628</v>
      </c>
      <c r="B2142" t="s">
        <v>4669</v>
      </c>
      <c r="C2142" t="s">
        <v>4670</v>
      </c>
      <c r="D2142" t="s">
        <v>393</v>
      </c>
      <c r="E2142" t="s">
        <v>378</v>
      </c>
    </row>
    <row r="2143" spans="1:5">
      <c r="A2143" s="369">
        <v>2346632</v>
      </c>
      <c r="B2143" t="s">
        <v>4671</v>
      </c>
      <c r="C2143" t="s">
        <v>4672</v>
      </c>
      <c r="D2143" t="s">
        <v>393</v>
      </c>
      <c r="E2143" t="s">
        <v>378</v>
      </c>
    </row>
    <row r="2144" spans="1:5">
      <c r="A2144" s="369">
        <v>2346725</v>
      </c>
      <c r="B2144" t="s">
        <v>4673</v>
      </c>
      <c r="C2144" t="s">
        <v>4674</v>
      </c>
      <c r="D2144" t="s">
        <v>393</v>
      </c>
      <c r="E2144" t="s">
        <v>378</v>
      </c>
    </row>
    <row r="2145" spans="1:5">
      <c r="A2145" s="369">
        <v>2346766</v>
      </c>
      <c r="B2145" t="s">
        <v>4675</v>
      </c>
      <c r="C2145" t="s">
        <v>4676</v>
      </c>
      <c r="D2145" t="s">
        <v>393</v>
      </c>
      <c r="E2145" t="s">
        <v>378</v>
      </c>
    </row>
    <row r="2146" spans="1:5">
      <c r="A2146" s="369">
        <v>2346963</v>
      </c>
      <c r="B2146" t="s">
        <v>4677</v>
      </c>
      <c r="C2146" t="s">
        <v>4678</v>
      </c>
      <c r="D2146" t="s">
        <v>393</v>
      </c>
      <c r="E2146" t="s">
        <v>378</v>
      </c>
    </row>
    <row r="2147" spans="1:5">
      <c r="A2147" s="369">
        <v>2347080</v>
      </c>
      <c r="B2147" t="s">
        <v>4679</v>
      </c>
      <c r="C2147" t="s">
        <v>4680</v>
      </c>
      <c r="D2147" t="s">
        <v>393</v>
      </c>
      <c r="E2147" t="s">
        <v>378</v>
      </c>
    </row>
    <row r="2148" spans="1:5">
      <c r="A2148" s="369">
        <v>2347119</v>
      </c>
      <c r="B2148" t="s">
        <v>4681</v>
      </c>
      <c r="C2148" t="s">
        <v>4682</v>
      </c>
      <c r="D2148" t="s">
        <v>393</v>
      </c>
      <c r="E2148" t="s">
        <v>378</v>
      </c>
    </row>
    <row r="2149" spans="1:5">
      <c r="A2149" s="369">
        <v>2347403</v>
      </c>
      <c r="B2149" t="s">
        <v>4683</v>
      </c>
      <c r="C2149" t="s">
        <v>4684</v>
      </c>
      <c r="D2149" t="s">
        <v>393</v>
      </c>
      <c r="E2149" t="s">
        <v>378</v>
      </c>
    </row>
    <row r="2150" spans="1:5">
      <c r="A2150" s="369">
        <v>2347632</v>
      </c>
      <c r="B2150" t="s">
        <v>4685</v>
      </c>
      <c r="C2150" t="s">
        <v>4686</v>
      </c>
      <c r="D2150" t="s">
        <v>393</v>
      </c>
      <c r="E2150" t="s">
        <v>378</v>
      </c>
    </row>
    <row r="2151" spans="1:5">
      <c r="A2151" s="369">
        <v>2347820</v>
      </c>
      <c r="B2151" t="s">
        <v>4687</v>
      </c>
      <c r="C2151" t="s">
        <v>4688</v>
      </c>
      <c r="D2151" t="s">
        <v>393</v>
      </c>
      <c r="E2151" t="s">
        <v>378</v>
      </c>
    </row>
    <row r="2152" spans="1:5">
      <c r="A2152" s="369">
        <v>2347829</v>
      </c>
      <c r="B2152" t="s">
        <v>4689</v>
      </c>
      <c r="C2152" t="s">
        <v>4690</v>
      </c>
      <c r="D2152" t="s">
        <v>393</v>
      </c>
      <c r="E2152" t="s">
        <v>378</v>
      </c>
    </row>
    <row r="2153" spans="1:5">
      <c r="A2153" s="369">
        <v>2347920</v>
      </c>
      <c r="B2153" t="s">
        <v>4691</v>
      </c>
      <c r="C2153" t="s">
        <v>4692</v>
      </c>
      <c r="D2153" t="s">
        <v>393</v>
      </c>
      <c r="E2153" t="s">
        <v>378</v>
      </c>
    </row>
    <row r="2154" spans="1:5">
      <c r="A2154" s="369">
        <v>2348052</v>
      </c>
      <c r="B2154" t="s">
        <v>4693</v>
      </c>
      <c r="C2154" t="s">
        <v>4694</v>
      </c>
      <c r="D2154" t="s">
        <v>393</v>
      </c>
      <c r="E2154" t="s">
        <v>378</v>
      </c>
    </row>
    <row r="2155" spans="1:5">
      <c r="A2155" s="369">
        <v>2348063</v>
      </c>
      <c r="B2155" t="s">
        <v>4695</v>
      </c>
      <c r="C2155" t="s">
        <v>4696</v>
      </c>
      <c r="D2155" t="s">
        <v>393</v>
      </c>
      <c r="E2155" t="s">
        <v>378</v>
      </c>
    </row>
    <row r="2156" spans="1:5">
      <c r="A2156" s="369">
        <v>2348367</v>
      </c>
      <c r="B2156" t="s">
        <v>4697</v>
      </c>
      <c r="C2156" t="s">
        <v>4698</v>
      </c>
      <c r="D2156" t="s">
        <v>393</v>
      </c>
      <c r="E2156" t="s">
        <v>378</v>
      </c>
    </row>
    <row r="2157" spans="1:5">
      <c r="A2157" s="369">
        <v>2349318</v>
      </c>
      <c r="B2157" t="s">
        <v>4699</v>
      </c>
      <c r="C2157" t="s">
        <v>4700</v>
      </c>
      <c r="D2157" t="s">
        <v>393</v>
      </c>
      <c r="E2157" t="s">
        <v>378</v>
      </c>
    </row>
    <row r="2158" spans="1:5">
      <c r="A2158" s="369">
        <v>2349529</v>
      </c>
      <c r="B2158" t="s">
        <v>4701</v>
      </c>
      <c r="C2158" t="s">
        <v>4702</v>
      </c>
      <c r="D2158" t="s">
        <v>393</v>
      </c>
      <c r="E2158" t="s">
        <v>378</v>
      </c>
    </row>
    <row r="2159" spans="1:5">
      <c r="A2159" s="369">
        <v>2349532</v>
      </c>
      <c r="B2159" t="s">
        <v>4703</v>
      </c>
      <c r="C2159" t="s">
        <v>4704</v>
      </c>
      <c r="D2159" t="s">
        <v>393</v>
      </c>
      <c r="E2159" t="s">
        <v>378</v>
      </c>
    </row>
    <row r="2160" spans="1:5">
      <c r="A2160" s="369">
        <v>2349575</v>
      </c>
      <c r="B2160" t="s">
        <v>4705</v>
      </c>
      <c r="C2160" t="s">
        <v>4706</v>
      </c>
      <c r="D2160" t="s">
        <v>393</v>
      </c>
      <c r="E2160" t="s">
        <v>378</v>
      </c>
    </row>
    <row r="2161" spans="1:5">
      <c r="A2161" s="369">
        <v>2349795</v>
      </c>
      <c r="B2161" t="s">
        <v>4707</v>
      </c>
      <c r="C2161" t="s">
        <v>4708</v>
      </c>
      <c r="D2161" t="s">
        <v>393</v>
      </c>
      <c r="E2161" t="s">
        <v>378</v>
      </c>
    </row>
    <row r="2162" spans="1:5">
      <c r="A2162" s="369">
        <v>2351526</v>
      </c>
      <c r="B2162" t="s">
        <v>4709</v>
      </c>
      <c r="C2162" t="s">
        <v>4710</v>
      </c>
      <c r="D2162" t="s">
        <v>393</v>
      </c>
      <c r="E2162" t="s">
        <v>378</v>
      </c>
    </row>
    <row r="2163" spans="1:5">
      <c r="A2163" s="369">
        <v>2351606</v>
      </c>
      <c r="B2163" t="s">
        <v>4711</v>
      </c>
      <c r="C2163" t="s">
        <v>4712</v>
      </c>
      <c r="D2163" t="s">
        <v>393</v>
      </c>
      <c r="E2163" t="s">
        <v>378</v>
      </c>
    </row>
    <row r="2164" spans="1:5">
      <c r="A2164" s="369">
        <v>2351693</v>
      </c>
      <c r="B2164" t="s">
        <v>4713</v>
      </c>
      <c r="C2164" t="s">
        <v>4714</v>
      </c>
      <c r="D2164" t="s">
        <v>393</v>
      </c>
      <c r="E2164" t="s">
        <v>378</v>
      </c>
    </row>
    <row r="2165" spans="1:5">
      <c r="A2165" s="369">
        <v>2353214</v>
      </c>
      <c r="B2165" t="s">
        <v>4715</v>
      </c>
      <c r="C2165" t="s">
        <v>4716</v>
      </c>
      <c r="D2165" t="s">
        <v>393</v>
      </c>
      <c r="E2165" t="s">
        <v>378</v>
      </c>
    </row>
    <row r="2166" spans="1:5">
      <c r="A2166" s="369">
        <v>2353488</v>
      </c>
      <c r="B2166" t="s">
        <v>4717</v>
      </c>
      <c r="C2166" t="s">
        <v>4718</v>
      </c>
      <c r="D2166" t="s">
        <v>393</v>
      </c>
      <c r="E2166" t="s">
        <v>378</v>
      </c>
    </row>
    <row r="2167" spans="1:5">
      <c r="A2167" s="369">
        <v>2353797</v>
      </c>
      <c r="B2167" t="s">
        <v>4719</v>
      </c>
      <c r="C2167" t="s">
        <v>4720</v>
      </c>
      <c r="D2167" t="s">
        <v>393</v>
      </c>
      <c r="E2167" t="s">
        <v>378</v>
      </c>
    </row>
    <row r="2168" spans="1:5">
      <c r="A2168" s="369">
        <v>2353922</v>
      </c>
      <c r="B2168" t="s">
        <v>4721</v>
      </c>
      <c r="C2168" t="s">
        <v>4722</v>
      </c>
      <c r="D2168" t="s">
        <v>393</v>
      </c>
      <c r="E2168" t="s">
        <v>378</v>
      </c>
    </row>
    <row r="2169" spans="1:5">
      <c r="A2169" s="369">
        <v>23540</v>
      </c>
      <c r="B2169" t="s">
        <v>4723</v>
      </c>
      <c r="C2169" t="s">
        <v>4724</v>
      </c>
      <c r="D2169" t="s">
        <v>393</v>
      </c>
      <c r="E2169" t="s">
        <v>378</v>
      </c>
    </row>
    <row r="2170" spans="1:5">
      <c r="A2170" s="369">
        <v>2354712</v>
      </c>
      <c r="B2170" t="s">
        <v>4725</v>
      </c>
      <c r="C2170" t="s">
        <v>4726</v>
      </c>
      <c r="D2170" t="s">
        <v>393</v>
      </c>
      <c r="E2170" t="s">
        <v>378</v>
      </c>
    </row>
    <row r="2171" spans="1:5">
      <c r="A2171" s="369">
        <v>2354755</v>
      </c>
      <c r="B2171" t="s">
        <v>4727</v>
      </c>
      <c r="C2171" t="s">
        <v>4728</v>
      </c>
      <c r="D2171" t="s">
        <v>393</v>
      </c>
      <c r="E2171" t="s">
        <v>378</v>
      </c>
    </row>
    <row r="2172" spans="1:5">
      <c r="A2172" s="369">
        <v>2354794</v>
      </c>
      <c r="B2172" t="s">
        <v>4729</v>
      </c>
      <c r="C2172" t="s">
        <v>4730</v>
      </c>
      <c r="D2172" t="s">
        <v>393</v>
      </c>
      <c r="E2172" t="s">
        <v>378</v>
      </c>
    </row>
    <row r="2173" spans="1:5">
      <c r="A2173" s="369">
        <v>2355843</v>
      </c>
      <c r="B2173" t="s">
        <v>4731</v>
      </c>
      <c r="C2173" t="s">
        <v>4732</v>
      </c>
      <c r="D2173" t="s">
        <v>393</v>
      </c>
      <c r="E2173" t="s">
        <v>378</v>
      </c>
    </row>
    <row r="2174" spans="1:5">
      <c r="A2174" s="369">
        <v>2356</v>
      </c>
      <c r="B2174" t="s">
        <v>4733</v>
      </c>
      <c r="C2174" t="s">
        <v>4734</v>
      </c>
      <c r="D2174" t="s">
        <v>393</v>
      </c>
      <c r="E2174" t="s">
        <v>378</v>
      </c>
    </row>
    <row r="2175" spans="1:5">
      <c r="A2175" s="369">
        <v>2356477</v>
      </c>
      <c r="B2175" t="s">
        <v>4735</v>
      </c>
      <c r="C2175" t="s">
        <v>4736</v>
      </c>
      <c r="D2175" t="s">
        <v>393</v>
      </c>
      <c r="E2175" t="s">
        <v>378</v>
      </c>
    </row>
    <row r="2176" spans="1:5">
      <c r="A2176" s="369">
        <v>2357479</v>
      </c>
      <c r="B2176" t="s">
        <v>4737</v>
      </c>
      <c r="C2176" t="s">
        <v>4738</v>
      </c>
      <c r="D2176" t="s">
        <v>393</v>
      </c>
      <c r="E2176" t="s">
        <v>378</v>
      </c>
    </row>
    <row r="2177" spans="1:5">
      <c r="A2177" s="369">
        <v>2358523</v>
      </c>
      <c r="B2177" t="s">
        <v>4739</v>
      </c>
      <c r="C2177" t="s">
        <v>4740</v>
      </c>
      <c r="D2177" t="s">
        <v>393</v>
      </c>
      <c r="E2177" t="s">
        <v>378</v>
      </c>
    </row>
    <row r="2178" spans="1:5">
      <c r="A2178" s="369">
        <v>2358638</v>
      </c>
      <c r="B2178" t="s">
        <v>4741</v>
      </c>
      <c r="C2178" t="s">
        <v>4742</v>
      </c>
      <c r="D2178" t="s">
        <v>393</v>
      </c>
      <c r="E2178" t="s">
        <v>378</v>
      </c>
    </row>
    <row r="2179" spans="1:5">
      <c r="A2179" s="369">
        <v>2358957</v>
      </c>
      <c r="B2179" t="s">
        <v>4743</v>
      </c>
      <c r="C2179" t="s">
        <v>4744</v>
      </c>
      <c r="D2179" t="s">
        <v>393</v>
      </c>
      <c r="E2179" t="s">
        <v>378</v>
      </c>
    </row>
    <row r="2180" spans="1:5">
      <c r="A2180" s="369">
        <v>23608</v>
      </c>
      <c r="B2180" t="s">
        <v>4745</v>
      </c>
      <c r="C2180" t="s">
        <v>4746</v>
      </c>
      <c r="D2180" t="s">
        <v>393</v>
      </c>
      <c r="E2180" t="s">
        <v>378</v>
      </c>
    </row>
    <row r="2181" spans="1:5">
      <c r="A2181" s="369">
        <v>2360879</v>
      </c>
      <c r="B2181" t="s">
        <v>4747</v>
      </c>
      <c r="C2181" t="s">
        <v>4748</v>
      </c>
      <c r="D2181" t="s">
        <v>393</v>
      </c>
      <c r="E2181" t="s">
        <v>378</v>
      </c>
    </row>
    <row r="2182" spans="1:5">
      <c r="A2182" s="369">
        <v>2361450</v>
      </c>
      <c r="B2182" t="s">
        <v>4749</v>
      </c>
      <c r="C2182" t="s">
        <v>4750</v>
      </c>
      <c r="D2182" t="s">
        <v>393</v>
      </c>
      <c r="E2182" t="s">
        <v>378</v>
      </c>
    </row>
    <row r="2183" spans="1:5">
      <c r="A2183" s="369">
        <v>2361806</v>
      </c>
      <c r="B2183" t="s">
        <v>4751</v>
      </c>
      <c r="C2183" t="s">
        <v>4752</v>
      </c>
      <c r="D2183" t="s">
        <v>393</v>
      </c>
      <c r="E2183" t="s">
        <v>378</v>
      </c>
    </row>
    <row r="2184" spans="1:5">
      <c r="A2184" s="369">
        <v>23622</v>
      </c>
      <c r="B2184" t="s">
        <v>4753</v>
      </c>
      <c r="C2184" t="s">
        <v>4754</v>
      </c>
      <c r="D2184" t="s">
        <v>393</v>
      </c>
      <c r="E2184" t="s">
        <v>378</v>
      </c>
    </row>
    <row r="2185" spans="1:5">
      <c r="A2185" s="369">
        <v>2362445</v>
      </c>
      <c r="B2185" t="s">
        <v>4755</v>
      </c>
      <c r="C2185" t="s">
        <v>4756</v>
      </c>
      <c r="D2185" t="s">
        <v>393</v>
      </c>
      <c r="E2185" t="s">
        <v>378</v>
      </c>
    </row>
    <row r="2186" spans="1:5">
      <c r="A2186" s="369">
        <v>2362598</v>
      </c>
      <c r="B2186" t="s">
        <v>4757</v>
      </c>
      <c r="C2186" t="s">
        <v>4758</v>
      </c>
      <c r="D2186" t="s">
        <v>393</v>
      </c>
      <c r="E2186" t="s">
        <v>378</v>
      </c>
    </row>
    <row r="2187" spans="1:5">
      <c r="A2187" s="369">
        <v>2363</v>
      </c>
      <c r="B2187" t="s">
        <v>4759</v>
      </c>
      <c r="C2187" t="s">
        <v>4760</v>
      </c>
      <c r="D2187" t="s">
        <v>393</v>
      </c>
      <c r="E2187" t="s">
        <v>378</v>
      </c>
    </row>
    <row r="2188" spans="1:5">
      <c r="A2188" s="369">
        <v>2363330</v>
      </c>
      <c r="B2188" t="s">
        <v>4761</v>
      </c>
      <c r="C2188" t="s">
        <v>4762</v>
      </c>
      <c r="D2188" t="s">
        <v>393</v>
      </c>
      <c r="E2188" t="s">
        <v>378</v>
      </c>
    </row>
    <row r="2189" spans="1:5">
      <c r="A2189" s="369">
        <v>2363347</v>
      </c>
      <c r="B2189" t="s">
        <v>4763</v>
      </c>
      <c r="C2189" t="s">
        <v>4764</v>
      </c>
      <c r="D2189" t="s">
        <v>393</v>
      </c>
      <c r="E2189" t="s">
        <v>378</v>
      </c>
    </row>
    <row r="2190" spans="1:5">
      <c r="A2190" s="369">
        <v>23637</v>
      </c>
      <c r="B2190" t="s">
        <v>4765</v>
      </c>
      <c r="C2190" t="s">
        <v>4766</v>
      </c>
      <c r="D2190" t="s">
        <v>393</v>
      </c>
      <c r="E2190" t="s">
        <v>378</v>
      </c>
    </row>
    <row r="2191" spans="1:5">
      <c r="A2191" s="369">
        <v>2363725</v>
      </c>
      <c r="B2191" t="s">
        <v>4767</v>
      </c>
      <c r="C2191" t="s">
        <v>4768</v>
      </c>
      <c r="D2191" t="s">
        <v>393</v>
      </c>
      <c r="E2191" t="s">
        <v>378</v>
      </c>
    </row>
    <row r="2192" spans="1:5">
      <c r="A2192" s="369">
        <v>2363731</v>
      </c>
      <c r="B2192" t="s">
        <v>4769</v>
      </c>
      <c r="C2192" t="s">
        <v>4770</v>
      </c>
      <c r="D2192" t="s">
        <v>393</v>
      </c>
      <c r="E2192" t="s">
        <v>378</v>
      </c>
    </row>
    <row r="2193" spans="1:5">
      <c r="A2193" s="369">
        <v>2363985</v>
      </c>
      <c r="B2193" t="s">
        <v>4771</v>
      </c>
      <c r="C2193" t="s">
        <v>4772</v>
      </c>
      <c r="D2193" t="s">
        <v>393</v>
      </c>
      <c r="E2193" t="s">
        <v>378</v>
      </c>
    </row>
    <row r="2194" spans="1:5">
      <c r="A2194" s="369">
        <v>2364208</v>
      </c>
      <c r="B2194" t="s">
        <v>4773</v>
      </c>
      <c r="C2194" t="s">
        <v>4774</v>
      </c>
      <c r="D2194" t="s">
        <v>393</v>
      </c>
      <c r="E2194" t="s">
        <v>378</v>
      </c>
    </row>
    <row r="2195" spans="1:5">
      <c r="A2195" s="369">
        <v>2364209</v>
      </c>
      <c r="B2195" t="s">
        <v>4775</v>
      </c>
      <c r="C2195" t="s">
        <v>4776</v>
      </c>
      <c r="D2195" t="s">
        <v>393</v>
      </c>
      <c r="E2195" t="s">
        <v>378</v>
      </c>
    </row>
    <row r="2196" spans="1:5">
      <c r="A2196" s="369">
        <v>2364212</v>
      </c>
      <c r="B2196" t="s">
        <v>4777</v>
      </c>
      <c r="C2196" t="s">
        <v>4778</v>
      </c>
      <c r="D2196" t="s">
        <v>393</v>
      </c>
      <c r="E2196" t="s">
        <v>378</v>
      </c>
    </row>
    <row r="2197" spans="1:5">
      <c r="A2197" s="369">
        <v>2365561</v>
      </c>
      <c r="B2197" t="s">
        <v>4779</v>
      </c>
      <c r="C2197" t="s">
        <v>4780</v>
      </c>
      <c r="D2197" t="s">
        <v>393</v>
      </c>
      <c r="E2197" t="s">
        <v>378</v>
      </c>
    </row>
    <row r="2198" spans="1:5">
      <c r="A2198" s="369">
        <v>23656</v>
      </c>
      <c r="B2198" t="s">
        <v>4781</v>
      </c>
      <c r="C2198" t="s">
        <v>4782</v>
      </c>
      <c r="D2198" t="s">
        <v>393</v>
      </c>
      <c r="E2198" t="s">
        <v>378</v>
      </c>
    </row>
    <row r="2199" spans="1:5">
      <c r="A2199" s="369">
        <v>2366515</v>
      </c>
      <c r="B2199" t="s">
        <v>4783</v>
      </c>
      <c r="C2199" t="s">
        <v>4784</v>
      </c>
      <c r="D2199" t="s">
        <v>393</v>
      </c>
      <c r="E2199" t="s">
        <v>378</v>
      </c>
    </row>
    <row r="2200" spans="1:5">
      <c r="A2200" s="369">
        <v>2366812</v>
      </c>
      <c r="B2200" t="s">
        <v>4785</v>
      </c>
      <c r="C2200" t="s">
        <v>4786</v>
      </c>
      <c r="D2200" t="s">
        <v>393</v>
      </c>
      <c r="E2200" t="s">
        <v>378</v>
      </c>
    </row>
    <row r="2201" spans="1:5">
      <c r="A2201" s="369">
        <v>2367137</v>
      </c>
      <c r="B2201" t="s">
        <v>4787</v>
      </c>
      <c r="C2201" t="s">
        <v>4788</v>
      </c>
      <c r="D2201" t="s">
        <v>393</v>
      </c>
      <c r="E2201" t="s">
        <v>378</v>
      </c>
    </row>
    <row r="2202" spans="1:5">
      <c r="A2202" s="369">
        <v>2367244</v>
      </c>
      <c r="B2202" t="s">
        <v>4789</v>
      </c>
      <c r="C2202" t="s">
        <v>4790</v>
      </c>
      <c r="D2202" t="s">
        <v>393</v>
      </c>
      <c r="E2202" t="s">
        <v>378</v>
      </c>
    </row>
    <row r="2203" spans="1:5">
      <c r="A2203" s="369">
        <v>2367454</v>
      </c>
      <c r="B2203" t="s">
        <v>4791</v>
      </c>
      <c r="C2203" t="s">
        <v>4792</v>
      </c>
      <c r="D2203" t="s">
        <v>393</v>
      </c>
      <c r="E2203" t="s">
        <v>378</v>
      </c>
    </row>
    <row r="2204" spans="1:5">
      <c r="A2204" s="369">
        <v>2367763</v>
      </c>
      <c r="B2204" t="s">
        <v>4793</v>
      </c>
      <c r="C2204" t="s">
        <v>4794</v>
      </c>
      <c r="D2204" t="s">
        <v>393</v>
      </c>
      <c r="E2204" t="s">
        <v>378</v>
      </c>
    </row>
    <row r="2205" spans="1:5">
      <c r="A2205" s="369">
        <v>2367807</v>
      </c>
      <c r="B2205" t="s">
        <v>4795</v>
      </c>
      <c r="C2205" t="s">
        <v>4796</v>
      </c>
      <c r="D2205" t="s">
        <v>393</v>
      </c>
      <c r="E2205" t="s">
        <v>378</v>
      </c>
    </row>
    <row r="2206" spans="1:5">
      <c r="A2206" s="369">
        <v>2367812</v>
      </c>
      <c r="B2206" t="s">
        <v>4797</v>
      </c>
      <c r="C2206" t="s">
        <v>4798</v>
      </c>
      <c r="D2206" t="s">
        <v>393</v>
      </c>
      <c r="E2206" t="s">
        <v>378</v>
      </c>
    </row>
    <row r="2207" spans="1:5">
      <c r="A2207" s="369">
        <v>2367973</v>
      </c>
      <c r="B2207" t="s">
        <v>4799</v>
      </c>
      <c r="C2207" t="s">
        <v>4800</v>
      </c>
      <c r="D2207" t="s">
        <v>393</v>
      </c>
      <c r="E2207" t="s">
        <v>378</v>
      </c>
    </row>
    <row r="2208" spans="1:5">
      <c r="A2208" s="369">
        <v>2367999</v>
      </c>
      <c r="B2208" t="s">
        <v>4801</v>
      </c>
      <c r="C2208" t="s">
        <v>4802</v>
      </c>
      <c r="D2208" t="s">
        <v>393</v>
      </c>
      <c r="E2208" t="s">
        <v>378</v>
      </c>
    </row>
    <row r="2209" spans="1:5">
      <c r="A2209" s="369">
        <v>2368</v>
      </c>
      <c r="B2209" t="s">
        <v>4803</v>
      </c>
      <c r="C2209" t="s">
        <v>4804</v>
      </c>
      <c r="D2209" t="s">
        <v>393</v>
      </c>
      <c r="E2209" t="s">
        <v>378</v>
      </c>
    </row>
    <row r="2210" spans="1:5">
      <c r="A2210" s="369">
        <v>2368307</v>
      </c>
      <c r="B2210" t="s">
        <v>4805</v>
      </c>
      <c r="C2210" t="s">
        <v>4806</v>
      </c>
      <c r="D2210" t="s">
        <v>393</v>
      </c>
      <c r="E2210" t="s">
        <v>378</v>
      </c>
    </row>
    <row r="2211" spans="1:5">
      <c r="A2211" s="369">
        <v>2368309</v>
      </c>
      <c r="B2211" t="s">
        <v>4807</v>
      </c>
      <c r="C2211" t="s">
        <v>4808</v>
      </c>
      <c r="D2211" t="s">
        <v>393</v>
      </c>
      <c r="E2211" t="s">
        <v>378</v>
      </c>
    </row>
    <row r="2212" spans="1:5">
      <c r="A2212" s="369">
        <v>2368310</v>
      </c>
      <c r="B2212" t="s">
        <v>4809</v>
      </c>
      <c r="C2212" t="s">
        <v>4810</v>
      </c>
      <c r="D2212" t="s">
        <v>393</v>
      </c>
      <c r="E2212" t="s">
        <v>378</v>
      </c>
    </row>
    <row r="2213" spans="1:5">
      <c r="A2213" s="369">
        <v>2368361</v>
      </c>
      <c r="B2213" t="s">
        <v>4811</v>
      </c>
      <c r="C2213" t="s">
        <v>4812</v>
      </c>
      <c r="D2213" t="s">
        <v>393</v>
      </c>
      <c r="E2213" t="s">
        <v>378</v>
      </c>
    </row>
    <row r="2214" spans="1:5">
      <c r="A2214" s="369">
        <v>2368602</v>
      </c>
      <c r="B2214" t="s">
        <v>4813</v>
      </c>
      <c r="C2214" t="s">
        <v>4814</v>
      </c>
      <c r="D2214" t="s">
        <v>393</v>
      </c>
      <c r="E2214" t="s">
        <v>378</v>
      </c>
    </row>
    <row r="2215" spans="1:5">
      <c r="A2215" s="369">
        <v>2368617</v>
      </c>
      <c r="B2215" t="s">
        <v>4815</v>
      </c>
      <c r="C2215" t="s">
        <v>4816</v>
      </c>
      <c r="D2215" t="s">
        <v>393</v>
      </c>
      <c r="E2215" t="s">
        <v>378</v>
      </c>
    </row>
    <row r="2216" spans="1:5">
      <c r="A2216" s="369">
        <v>2368635</v>
      </c>
      <c r="B2216" t="s">
        <v>4817</v>
      </c>
      <c r="C2216" t="s">
        <v>4818</v>
      </c>
      <c r="D2216" t="s">
        <v>393</v>
      </c>
      <c r="E2216" t="s">
        <v>378</v>
      </c>
    </row>
    <row r="2217" spans="1:5">
      <c r="A2217" s="369">
        <v>2368656</v>
      </c>
      <c r="B2217" t="s">
        <v>4819</v>
      </c>
      <c r="C2217" t="s">
        <v>4820</v>
      </c>
      <c r="D2217" t="s">
        <v>393</v>
      </c>
      <c r="E2217" t="s">
        <v>378</v>
      </c>
    </row>
    <row r="2218" spans="1:5">
      <c r="A2218" s="369">
        <v>2368657</v>
      </c>
      <c r="B2218" t="s">
        <v>4821</v>
      </c>
      <c r="C2218" t="s">
        <v>4822</v>
      </c>
      <c r="D2218" t="s">
        <v>393</v>
      </c>
      <c r="E2218" t="s">
        <v>378</v>
      </c>
    </row>
    <row r="2219" spans="1:5">
      <c r="A2219" s="369">
        <v>2368718</v>
      </c>
      <c r="B2219" t="s">
        <v>4823</v>
      </c>
      <c r="C2219" t="s">
        <v>4824</v>
      </c>
      <c r="D2219" t="s">
        <v>393</v>
      </c>
      <c r="E2219" t="s">
        <v>378</v>
      </c>
    </row>
    <row r="2220" spans="1:5">
      <c r="A2220" s="369">
        <v>2368735</v>
      </c>
      <c r="B2220" t="s">
        <v>4825</v>
      </c>
      <c r="C2220" t="s">
        <v>4826</v>
      </c>
      <c r="D2220" t="s">
        <v>393</v>
      </c>
      <c r="E2220" t="s">
        <v>378</v>
      </c>
    </row>
    <row r="2221" spans="1:5">
      <c r="A2221" s="369">
        <v>2368803</v>
      </c>
      <c r="B2221" t="s">
        <v>4827</v>
      </c>
      <c r="C2221" t="s">
        <v>4828</v>
      </c>
      <c r="D2221" t="s">
        <v>393</v>
      </c>
      <c r="E2221" t="s">
        <v>378</v>
      </c>
    </row>
    <row r="2222" spans="1:5">
      <c r="A2222" s="369">
        <v>2368838</v>
      </c>
      <c r="B2222" t="s">
        <v>4829</v>
      </c>
      <c r="C2222" t="s">
        <v>4830</v>
      </c>
      <c r="D2222" t="s">
        <v>393</v>
      </c>
      <c r="E2222" t="s">
        <v>378</v>
      </c>
    </row>
    <row r="2223" spans="1:5">
      <c r="A2223" s="369">
        <v>2368879</v>
      </c>
      <c r="B2223" t="s">
        <v>4831</v>
      </c>
      <c r="C2223" t="s">
        <v>4832</v>
      </c>
      <c r="D2223" t="s">
        <v>393</v>
      </c>
      <c r="E2223" t="s">
        <v>378</v>
      </c>
    </row>
    <row r="2224" spans="1:5">
      <c r="A2224" s="369">
        <v>2368880</v>
      </c>
      <c r="B2224" t="s">
        <v>4833</v>
      </c>
      <c r="C2224" t="s">
        <v>4834</v>
      </c>
      <c r="D2224" t="s">
        <v>393</v>
      </c>
      <c r="E2224" t="s">
        <v>378</v>
      </c>
    </row>
    <row r="2225" spans="1:5">
      <c r="A2225" s="369">
        <v>2368899</v>
      </c>
      <c r="B2225" t="s">
        <v>4835</v>
      </c>
      <c r="C2225" t="s">
        <v>4836</v>
      </c>
      <c r="D2225" t="s">
        <v>393</v>
      </c>
      <c r="E2225" t="s">
        <v>378</v>
      </c>
    </row>
    <row r="2226" spans="1:5">
      <c r="A2226" s="369">
        <v>2368949</v>
      </c>
      <c r="B2226" t="s">
        <v>4837</v>
      </c>
      <c r="C2226" t="s">
        <v>4838</v>
      </c>
      <c r="D2226" t="s">
        <v>393</v>
      </c>
      <c r="E2226" t="s">
        <v>378</v>
      </c>
    </row>
    <row r="2227" spans="1:5">
      <c r="A2227" s="369">
        <v>2369038</v>
      </c>
      <c r="B2227" t="s">
        <v>4839</v>
      </c>
      <c r="C2227" t="s">
        <v>4840</v>
      </c>
      <c r="D2227" t="s">
        <v>393</v>
      </c>
      <c r="E2227" t="s">
        <v>378</v>
      </c>
    </row>
    <row r="2228" spans="1:5">
      <c r="A2228" s="369">
        <v>2369047</v>
      </c>
      <c r="B2228" t="s">
        <v>4841</v>
      </c>
      <c r="C2228" t="s">
        <v>4842</v>
      </c>
      <c r="D2228" t="s">
        <v>393</v>
      </c>
      <c r="E2228" t="s">
        <v>378</v>
      </c>
    </row>
    <row r="2229" spans="1:5">
      <c r="A2229" s="369">
        <v>2369324</v>
      </c>
      <c r="B2229" t="s">
        <v>4843</v>
      </c>
      <c r="C2229" t="s">
        <v>4844</v>
      </c>
      <c r="D2229" t="s">
        <v>393</v>
      </c>
      <c r="E2229" t="s">
        <v>378</v>
      </c>
    </row>
    <row r="2230" spans="1:5">
      <c r="A2230" s="369">
        <v>2369337</v>
      </c>
      <c r="B2230" t="s">
        <v>4845</v>
      </c>
      <c r="C2230" t="s">
        <v>4846</v>
      </c>
      <c r="D2230" t="s">
        <v>393</v>
      </c>
      <c r="E2230" t="s">
        <v>378</v>
      </c>
    </row>
    <row r="2231" spans="1:5">
      <c r="A2231" s="369">
        <v>2369340</v>
      </c>
      <c r="B2231" t="s">
        <v>4847</v>
      </c>
      <c r="C2231" t="s">
        <v>4848</v>
      </c>
      <c r="D2231" t="s">
        <v>393</v>
      </c>
      <c r="E2231" t="s">
        <v>378</v>
      </c>
    </row>
    <row r="2232" spans="1:5">
      <c r="A2232" s="369">
        <v>2369350</v>
      </c>
      <c r="B2232" t="s">
        <v>4849</v>
      </c>
      <c r="C2232" t="s">
        <v>4850</v>
      </c>
      <c r="D2232" t="s">
        <v>393</v>
      </c>
      <c r="E2232" t="s">
        <v>378</v>
      </c>
    </row>
    <row r="2233" spans="1:5">
      <c r="A2233" s="369">
        <v>2369355</v>
      </c>
      <c r="B2233" t="s">
        <v>4851</v>
      </c>
      <c r="C2233" t="s">
        <v>4852</v>
      </c>
      <c r="D2233" t="s">
        <v>393</v>
      </c>
      <c r="E2233" t="s">
        <v>378</v>
      </c>
    </row>
    <row r="2234" spans="1:5">
      <c r="A2234" s="369">
        <v>2369371</v>
      </c>
      <c r="B2234" t="s">
        <v>4853</v>
      </c>
      <c r="C2234" t="s">
        <v>4854</v>
      </c>
      <c r="D2234" t="s">
        <v>393</v>
      </c>
      <c r="E2234" t="s">
        <v>378</v>
      </c>
    </row>
    <row r="2235" spans="1:5">
      <c r="A2235" s="369">
        <v>2369377</v>
      </c>
      <c r="B2235" t="s">
        <v>4855</v>
      </c>
      <c r="C2235" t="s">
        <v>4856</v>
      </c>
      <c r="D2235" t="s">
        <v>393</v>
      </c>
      <c r="E2235" t="s">
        <v>378</v>
      </c>
    </row>
    <row r="2236" spans="1:5">
      <c r="A2236" s="369">
        <v>2369509</v>
      </c>
      <c r="B2236" t="s">
        <v>4857</v>
      </c>
      <c r="C2236" t="s">
        <v>4858</v>
      </c>
      <c r="D2236" t="s">
        <v>393</v>
      </c>
      <c r="E2236" t="s">
        <v>378</v>
      </c>
    </row>
    <row r="2237" spans="1:5">
      <c r="A2237" s="369">
        <v>2369526</v>
      </c>
      <c r="B2237" t="s">
        <v>4859</v>
      </c>
      <c r="C2237" t="s">
        <v>4860</v>
      </c>
      <c r="D2237" t="s">
        <v>393</v>
      </c>
      <c r="E2237" t="s">
        <v>378</v>
      </c>
    </row>
    <row r="2238" spans="1:5">
      <c r="A2238" s="369">
        <v>2372263</v>
      </c>
      <c r="B2238" t="s">
        <v>4861</v>
      </c>
      <c r="C2238" t="s">
        <v>4862</v>
      </c>
      <c r="D2238" t="s">
        <v>393</v>
      </c>
      <c r="E2238" t="s">
        <v>378</v>
      </c>
    </row>
    <row r="2239" spans="1:5">
      <c r="A2239" s="369">
        <v>2372470</v>
      </c>
      <c r="B2239" t="s">
        <v>4863</v>
      </c>
      <c r="C2239" t="s">
        <v>4864</v>
      </c>
      <c r="D2239" t="s">
        <v>393</v>
      </c>
      <c r="E2239" t="s">
        <v>378</v>
      </c>
    </row>
    <row r="2240" spans="1:5">
      <c r="A2240" s="369">
        <v>2372496</v>
      </c>
      <c r="B2240" t="s">
        <v>4865</v>
      </c>
      <c r="C2240" t="s">
        <v>4866</v>
      </c>
      <c r="D2240" t="s">
        <v>393</v>
      </c>
      <c r="E2240" t="s">
        <v>378</v>
      </c>
    </row>
    <row r="2241" spans="1:5">
      <c r="A2241" s="369">
        <v>23747</v>
      </c>
      <c r="B2241" t="s">
        <v>4867</v>
      </c>
      <c r="C2241" t="s">
        <v>4868</v>
      </c>
      <c r="D2241" t="s">
        <v>393</v>
      </c>
      <c r="E2241" t="s">
        <v>378</v>
      </c>
    </row>
    <row r="2242" spans="1:5">
      <c r="A2242" s="369">
        <v>23767</v>
      </c>
      <c r="B2242" t="s">
        <v>4869</v>
      </c>
      <c r="C2242" t="s">
        <v>4870</v>
      </c>
      <c r="D2242" t="s">
        <v>393</v>
      </c>
      <c r="E2242" t="s">
        <v>378</v>
      </c>
    </row>
    <row r="2243" spans="1:5">
      <c r="A2243" s="369">
        <v>2377280</v>
      </c>
      <c r="B2243" t="s">
        <v>4871</v>
      </c>
      <c r="C2243" t="s">
        <v>4872</v>
      </c>
      <c r="D2243" t="s">
        <v>393</v>
      </c>
      <c r="E2243" t="s">
        <v>378</v>
      </c>
    </row>
    <row r="2244" spans="1:5">
      <c r="A2244" s="369">
        <v>2377715</v>
      </c>
      <c r="B2244" t="s">
        <v>4873</v>
      </c>
      <c r="C2244" t="s">
        <v>4874</v>
      </c>
      <c r="D2244" t="s">
        <v>393</v>
      </c>
      <c r="E2244" t="s">
        <v>378</v>
      </c>
    </row>
    <row r="2245" spans="1:5">
      <c r="A2245" s="369">
        <v>23778</v>
      </c>
      <c r="B2245" t="s">
        <v>4875</v>
      </c>
      <c r="C2245" t="s">
        <v>4876</v>
      </c>
      <c r="D2245" t="s">
        <v>393</v>
      </c>
      <c r="E2245" t="s">
        <v>378</v>
      </c>
    </row>
    <row r="2246" spans="1:5">
      <c r="A2246" s="369">
        <v>23811</v>
      </c>
      <c r="B2246" t="s">
        <v>4877</v>
      </c>
      <c r="C2246" t="s">
        <v>4878</v>
      </c>
      <c r="D2246" t="s">
        <v>393</v>
      </c>
      <c r="E2246" t="s">
        <v>378</v>
      </c>
    </row>
    <row r="2247" spans="1:5">
      <c r="A2247" s="369">
        <v>23812</v>
      </c>
      <c r="B2247" t="s">
        <v>4879</v>
      </c>
      <c r="C2247" t="s">
        <v>4880</v>
      </c>
      <c r="D2247" t="s">
        <v>393</v>
      </c>
      <c r="E2247" t="s">
        <v>378</v>
      </c>
    </row>
    <row r="2248" spans="1:5">
      <c r="A2248" s="369">
        <v>23818</v>
      </c>
      <c r="B2248" t="s">
        <v>4881</v>
      </c>
      <c r="C2248" t="s">
        <v>4882</v>
      </c>
      <c r="D2248" t="s">
        <v>393</v>
      </c>
      <c r="E2248" t="s">
        <v>378</v>
      </c>
    </row>
    <row r="2249" spans="1:5">
      <c r="A2249" s="369">
        <v>23819</v>
      </c>
      <c r="B2249" t="s">
        <v>4883</v>
      </c>
      <c r="C2249" t="s">
        <v>4884</v>
      </c>
      <c r="D2249" t="s">
        <v>393</v>
      </c>
      <c r="E2249" t="s">
        <v>378</v>
      </c>
    </row>
    <row r="2250" spans="1:5">
      <c r="A2250" s="369">
        <v>23822</v>
      </c>
      <c r="B2250" t="s">
        <v>4885</v>
      </c>
      <c r="C2250" t="s">
        <v>4886</v>
      </c>
      <c r="D2250" t="s">
        <v>393</v>
      </c>
      <c r="E2250" t="s">
        <v>378</v>
      </c>
    </row>
    <row r="2251" spans="1:5">
      <c r="A2251" s="369">
        <v>2383249</v>
      </c>
      <c r="B2251" t="s">
        <v>4887</v>
      </c>
      <c r="C2251" t="s">
        <v>4888</v>
      </c>
      <c r="D2251" t="s">
        <v>393</v>
      </c>
      <c r="E2251" t="s">
        <v>378</v>
      </c>
    </row>
    <row r="2252" spans="1:5">
      <c r="A2252" s="369">
        <v>2385008</v>
      </c>
      <c r="B2252" t="s">
        <v>4889</v>
      </c>
      <c r="C2252" t="s">
        <v>4890</v>
      </c>
      <c r="D2252" t="s">
        <v>393</v>
      </c>
      <c r="E2252" t="s">
        <v>378</v>
      </c>
    </row>
    <row r="2253" spans="1:5">
      <c r="A2253" s="369">
        <v>2385094</v>
      </c>
      <c r="B2253" t="s">
        <v>4891</v>
      </c>
      <c r="C2253" t="s">
        <v>4892</v>
      </c>
      <c r="D2253" t="s">
        <v>393</v>
      </c>
      <c r="E2253" t="s">
        <v>378</v>
      </c>
    </row>
    <row r="2254" spans="1:5">
      <c r="A2254" s="369">
        <v>2385134</v>
      </c>
      <c r="B2254" t="s">
        <v>4893</v>
      </c>
      <c r="C2254" t="s">
        <v>4894</v>
      </c>
      <c r="D2254" t="s">
        <v>393</v>
      </c>
      <c r="E2254" t="s">
        <v>378</v>
      </c>
    </row>
    <row r="2255" spans="1:5">
      <c r="A2255" s="369">
        <v>2385135</v>
      </c>
      <c r="B2255" t="s">
        <v>4895</v>
      </c>
      <c r="C2255" t="s">
        <v>4896</v>
      </c>
      <c r="D2255" t="s">
        <v>393</v>
      </c>
      <c r="E2255" t="s">
        <v>378</v>
      </c>
    </row>
    <row r="2256" spans="1:5">
      <c r="A2256" s="369">
        <v>2385162</v>
      </c>
      <c r="B2256" t="s">
        <v>4897</v>
      </c>
      <c r="C2256" t="s">
        <v>4898</v>
      </c>
      <c r="D2256" t="s">
        <v>393</v>
      </c>
      <c r="E2256" t="s">
        <v>378</v>
      </c>
    </row>
    <row r="2257" spans="1:5">
      <c r="A2257" s="369">
        <v>2385223</v>
      </c>
      <c r="B2257" t="s">
        <v>4899</v>
      </c>
      <c r="C2257" t="s">
        <v>4900</v>
      </c>
      <c r="D2257" t="s">
        <v>393</v>
      </c>
      <c r="E2257" t="s">
        <v>378</v>
      </c>
    </row>
    <row r="2258" spans="1:5">
      <c r="A2258" s="369">
        <v>2385305</v>
      </c>
      <c r="B2258" t="s">
        <v>4901</v>
      </c>
      <c r="C2258" t="s">
        <v>4902</v>
      </c>
      <c r="D2258" t="s">
        <v>393</v>
      </c>
      <c r="E2258" t="s">
        <v>378</v>
      </c>
    </row>
    <row r="2259" spans="1:5">
      <c r="A2259" s="369">
        <v>2385376</v>
      </c>
      <c r="B2259" t="s">
        <v>4903</v>
      </c>
      <c r="C2259" t="s">
        <v>4904</v>
      </c>
      <c r="D2259" t="s">
        <v>393</v>
      </c>
      <c r="E2259" t="s">
        <v>378</v>
      </c>
    </row>
    <row r="2260" spans="1:5">
      <c r="A2260" s="369">
        <v>2385501</v>
      </c>
      <c r="B2260" t="s">
        <v>4905</v>
      </c>
      <c r="C2260" t="s">
        <v>4906</v>
      </c>
      <c r="D2260" t="s">
        <v>393</v>
      </c>
      <c r="E2260" t="s">
        <v>378</v>
      </c>
    </row>
    <row r="2261" spans="1:5">
      <c r="A2261" s="369">
        <v>2386516</v>
      </c>
      <c r="B2261" t="s">
        <v>4907</v>
      </c>
      <c r="C2261" t="s">
        <v>4908</v>
      </c>
      <c r="D2261" t="s">
        <v>393</v>
      </c>
      <c r="E2261" t="s">
        <v>378</v>
      </c>
    </row>
    <row r="2262" spans="1:5">
      <c r="A2262" s="369">
        <v>23868</v>
      </c>
      <c r="B2262" t="s">
        <v>4909</v>
      </c>
      <c r="C2262" t="s">
        <v>4910</v>
      </c>
      <c r="D2262" t="s">
        <v>393</v>
      </c>
      <c r="E2262" t="s">
        <v>378</v>
      </c>
    </row>
    <row r="2263" spans="1:5">
      <c r="A2263" s="369">
        <v>2390940</v>
      </c>
      <c r="B2263" t="s">
        <v>4911</v>
      </c>
      <c r="C2263" t="s">
        <v>4912</v>
      </c>
      <c r="D2263" t="s">
        <v>393</v>
      </c>
      <c r="E2263" t="s">
        <v>378</v>
      </c>
    </row>
    <row r="2264" spans="1:5">
      <c r="A2264" s="369">
        <v>2391394</v>
      </c>
      <c r="B2264" t="s">
        <v>4913</v>
      </c>
      <c r="C2264" t="s">
        <v>4914</v>
      </c>
      <c r="D2264" t="s">
        <v>393</v>
      </c>
      <c r="E2264" t="s">
        <v>378</v>
      </c>
    </row>
    <row r="2265" spans="1:5">
      <c r="A2265" s="369">
        <v>2391501</v>
      </c>
      <c r="B2265" t="s">
        <v>4915</v>
      </c>
      <c r="C2265" t="s">
        <v>4916</v>
      </c>
      <c r="D2265" t="s">
        <v>393</v>
      </c>
      <c r="E2265" t="s">
        <v>378</v>
      </c>
    </row>
    <row r="2266" spans="1:5">
      <c r="A2266" s="369">
        <v>2391630</v>
      </c>
      <c r="B2266" t="s">
        <v>4917</v>
      </c>
      <c r="C2266" t="s">
        <v>4918</v>
      </c>
      <c r="D2266" t="s">
        <v>393</v>
      </c>
      <c r="E2266" t="s">
        <v>378</v>
      </c>
    </row>
    <row r="2267" spans="1:5">
      <c r="A2267" s="369">
        <v>2393670</v>
      </c>
      <c r="B2267" t="s">
        <v>4919</v>
      </c>
      <c r="C2267" t="s">
        <v>4920</v>
      </c>
      <c r="D2267" t="s">
        <v>393</v>
      </c>
      <c r="E2267" t="s">
        <v>378</v>
      </c>
    </row>
    <row r="2268" spans="1:5">
      <c r="A2268" s="369">
        <v>2394647</v>
      </c>
      <c r="B2268" t="s">
        <v>4921</v>
      </c>
      <c r="C2268" t="s">
        <v>4922</v>
      </c>
      <c r="D2268" t="s">
        <v>393</v>
      </c>
      <c r="E2268" t="s">
        <v>378</v>
      </c>
    </row>
    <row r="2269" spans="1:5">
      <c r="A2269" s="369">
        <v>2395515</v>
      </c>
      <c r="B2269" t="s">
        <v>4923</v>
      </c>
      <c r="C2269" t="s">
        <v>4924</v>
      </c>
      <c r="D2269" t="s">
        <v>393</v>
      </c>
      <c r="E2269" t="s">
        <v>378</v>
      </c>
    </row>
    <row r="2270" spans="1:5">
      <c r="A2270" s="369">
        <v>2395589</v>
      </c>
      <c r="B2270" t="s">
        <v>4925</v>
      </c>
      <c r="C2270" t="s">
        <v>4926</v>
      </c>
      <c r="D2270" t="s">
        <v>393</v>
      </c>
      <c r="E2270" t="s">
        <v>378</v>
      </c>
    </row>
    <row r="2271" spans="1:5">
      <c r="A2271" s="369">
        <v>2396785</v>
      </c>
      <c r="B2271" t="s">
        <v>4927</v>
      </c>
      <c r="C2271" t="s">
        <v>4928</v>
      </c>
      <c r="D2271" t="s">
        <v>393</v>
      </c>
      <c r="E2271" t="s">
        <v>378</v>
      </c>
    </row>
    <row r="2272" spans="1:5">
      <c r="A2272" s="369">
        <v>2397099</v>
      </c>
      <c r="B2272" t="s">
        <v>4929</v>
      </c>
      <c r="C2272" t="s">
        <v>4930</v>
      </c>
      <c r="D2272" t="s">
        <v>393</v>
      </c>
      <c r="E2272" t="s">
        <v>378</v>
      </c>
    </row>
    <row r="2273" spans="1:5">
      <c r="A2273" s="369">
        <v>2397641</v>
      </c>
      <c r="B2273" t="s">
        <v>4931</v>
      </c>
      <c r="C2273" t="s">
        <v>4932</v>
      </c>
      <c r="D2273" t="s">
        <v>393</v>
      </c>
      <c r="E2273" t="s">
        <v>378</v>
      </c>
    </row>
    <row r="2274" spans="1:5">
      <c r="A2274" s="369">
        <v>2397642</v>
      </c>
      <c r="B2274" t="s">
        <v>4933</v>
      </c>
      <c r="C2274" t="s">
        <v>4934</v>
      </c>
      <c r="D2274" t="s">
        <v>393</v>
      </c>
      <c r="E2274" t="s">
        <v>378</v>
      </c>
    </row>
    <row r="2275" spans="1:5">
      <c r="A2275" s="369">
        <v>2397693</v>
      </c>
      <c r="B2275" t="s">
        <v>4935</v>
      </c>
      <c r="C2275" t="s">
        <v>4936</v>
      </c>
      <c r="D2275" t="s">
        <v>393</v>
      </c>
      <c r="E2275" t="s">
        <v>378</v>
      </c>
    </row>
    <row r="2276" spans="1:5">
      <c r="A2276" s="369">
        <v>2397693</v>
      </c>
      <c r="B2276" t="s">
        <v>4937</v>
      </c>
      <c r="C2276" t="s">
        <v>4938</v>
      </c>
      <c r="D2276" t="s">
        <v>393</v>
      </c>
      <c r="E2276" t="s">
        <v>378</v>
      </c>
    </row>
    <row r="2277" spans="1:5">
      <c r="A2277" s="369">
        <v>2397701</v>
      </c>
      <c r="B2277" t="s">
        <v>4939</v>
      </c>
      <c r="C2277" t="s">
        <v>4940</v>
      </c>
      <c r="D2277" t="s">
        <v>393</v>
      </c>
      <c r="E2277" t="s">
        <v>378</v>
      </c>
    </row>
    <row r="2278" spans="1:5">
      <c r="A2278" s="369">
        <v>2397718</v>
      </c>
      <c r="B2278" t="s">
        <v>4941</v>
      </c>
      <c r="C2278" t="s">
        <v>4942</v>
      </c>
      <c r="D2278" t="s">
        <v>393</v>
      </c>
      <c r="E2278" t="s">
        <v>378</v>
      </c>
    </row>
    <row r="2279" spans="1:5">
      <c r="A2279" s="369">
        <v>2397739</v>
      </c>
      <c r="B2279" t="s">
        <v>4943</v>
      </c>
      <c r="C2279" t="s">
        <v>4944</v>
      </c>
      <c r="D2279" t="s">
        <v>393</v>
      </c>
      <c r="E2279" t="s">
        <v>378</v>
      </c>
    </row>
    <row r="2280" spans="1:5">
      <c r="A2280" s="369">
        <v>2397906</v>
      </c>
      <c r="B2280" t="s">
        <v>4945</v>
      </c>
      <c r="C2280" t="s">
        <v>4946</v>
      </c>
      <c r="D2280" t="s">
        <v>393</v>
      </c>
      <c r="E2280" t="s">
        <v>378</v>
      </c>
    </row>
    <row r="2281" spans="1:5">
      <c r="A2281" s="369">
        <v>2397915</v>
      </c>
      <c r="B2281" t="s">
        <v>4947</v>
      </c>
      <c r="C2281" t="s">
        <v>4948</v>
      </c>
      <c r="D2281" t="s">
        <v>393</v>
      </c>
      <c r="E2281" t="s">
        <v>378</v>
      </c>
    </row>
    <row r="2282" spans="1:5">
      <c r="A2282" s="369">
        <v>2398095</v>
      </c>
      <c r="B2282" t="s">
        <v>4949</v>
      </c>
      <c r="C2282" t="s">
        <v>4950</v>
      </c>
      <c r="D2282" t="s">
        <v>393</v>
      </c>
      <c r="E2282" t="s">
        <v>378</v>
      </c>
    </row>
    <row r="2283" spans="1:5">
      <c r="A2283" s="369">
        <v>2398184</v>
      </c>
      <c r="B2283" t="s">
        <v>4951</v>
      </c>
      <c r="C2283" t="s">
        <v>4952</v>
      </c>
      <c r="D2283" t="s">
        <v>393</v>
      </c>
      <c r="E2283" t="s">
        <v>378</v>
      </c>
    </row>
    <row r="2284" spans="1:5">
      <c r="A2284" s="369">
        <v>2398226</v>
      </c>
      <c r="B2284" t="s">
        <v>4953</v>
      </c>
      <c r="C2284" t="s">
        <v>4954</v>
      </c>
      <c r="D2284" t="s">
        <v>393</v>
      </c>
      <c r="E2284" t="s">
        <v>378</v>
      </c>
    </row>
    <row r="2285" spans="1:5">
      <c r="A2285" s="369">
        <v>23994</v>
      </c>
      <c r="B2285" t="s">
        <v>4955</v>
      </c>
      <c r="C2285" t="s">
        <v>4956</v>
      </c>
      <c r="D2285" t="s">
        <v>393</v>
      </c>
      <c r="E2285" t="s">
        <v>378</v>
      </c>
    </row>
    <row r="2286" spans="1:5">
      <c r="A2286" s="369">
        <v>2399430</v>
      </c>
      <c r="B2286" t="s">
        <v>4957</v>
      </c>
      <c r="C2286" t="s">
        <v>4958</v>
      </c>
      <c r="D2286" t="s">
        <v>393</v>
      </c>
      <c r="E2286" t="s">
        <v>378</v>
      </c>
    </row>
    <row r="2287" spans="1:5">
      <c r="A2287" s="369">
        <v>23998</v>
      </c>
      <c r="B2287" t="s">
        <v>4959</v>
      </c>
      <c r="C2287" t="s">
        <v>4960</v>
      </c>
      <c r="D2287" t="s">
        <v>393</v>
      </c>
      <c r="E2287" t="s">
        <v>378</v>
      </c>
    </row>
    <row r="2288" spans="1:5">
      <c r="A2288" s="369">
        <v>2400159</v>
      </c>
      <c r="B2288" t="s">
        <v>4961</v>
      </c>
      <c r="C2288" t="s">
        <v>4962</v>
      </c>
      <c r="D2288" t="s">
        <v>393</v>
      </c>
      <c r="E2288" t="s">
        <v>378</v>
      </c>
    </row>
    <row r="2289" spans="1:5">
      <c r="A2289" s="369">
        <v>2400730</v>
      </c>
      <c r="B2289" t="s">
        <v>4963</v>
      </c>
      <c r="C2289" t="s">
        <v>4964</v>
      </c>
      <c r="D2289" t="s">
        <v>393</v>
      </c>
      <c r="E2289" t="s">
        <v>378</v>
      </c>
    </row>
    <row r="2290" spans="1:5">
      <c r="A2290" s="369">
        <v>2401269</v>
      </c>
      <c r="B2290" t="s">
        <v>4965</v>
      </c>
      <c r="C2290" t="s">
        <v>4966</v>
      </c>
      <c r="D2290" t="s">
        <v>393</v>
      </c>
      <c r="E2290" t="s">
        <v>378</v>
      </c>
    </row>
    <row r="2291" spans="1:5">
      <c r="A2291" s="369">
        <v>2401693</v>
      </c>
      <c r="B2291" t="s">
        <v>4967</v>
      </c>
      <c r="C2291" t="s">
        <v>4968</v>
      </c>
      <c r="D2291" t="s">
        <v>393</v>
      </c>
      <c r="E2291" t="s">
        <v>378</v>
      </c>
    </row>
    <row r="2292" spans="1:5">
      <c r="A2292" s="369">
        <v>2401754</v>
      </c>
      <c r="B2292" t="s">
        <v>4969</v>
      </c>
      <c r="C2292" t="s">
        <v>4970</v>
      </c>
      <c r="D2292" t="s">
        <v>393</v>
      </c>
      <c r="E2292" t="s">
        <v>378</v>
      </c>
    </row>
    <row r="2293" spans="1:5">
      <c r="A2293" s="369">
        <v>2401813</v>
      </c>
      <c r="B2293" t="s">
        <v>4971</v>
      </c>
      <c r="C2293" t="s">
        <v>4972</v>
      </c>
      <c r="D2293" t="s">
        <v>393</v>
      </c>
      <c r="E2293" t="s">
        <v>378</v>
      </c>
    </row>
    <row r="2294" spans="1:5">
      <c r="A2294" s="369">
        <v>2401817</v>
      </c>
      <c r="B2294" t="s">
        <v>4973</v>
      </c>
      <c r="C2294" t="s">
        <v>4974</v>
      </c>
      <c r="D2294" t="s">
        <v>393</v>
      </c>
      <c r="E2294" t="s">
        <v>378</v>
      </c>
    </row>
    <row r="2295" spans="1:5">
      <c r="A2295" s="369">
        <v>2402178</v>
      </c>
      <c r="B2295" t="s">
        <v>4975</v>
      </c>
      <c r="C2295" t="s">
        <v>4976</v>
      </c>
      <c r="D2295" t="s">
        <v>393</v>
      </c>
      <c r="E2295" t="s">
        <v>378</v>
      </c>
    </row>
    <row r="2296" spans="1:5">
      <c r="A2296" s="369">
        <v>2402209</v>
      </c>
      <c r="B2296" t="s">
        <v>4977</v>
      </c>
      <c r="C2296" t="s">
        <v>4978</v>
      </c>
      <c r="D2296" t="s">
        <v>393</v>
      </c>
      <c r="E2296" t="s">
        <v>378</v>
      </c>
    </row>
    <row r="2297" spans="1:5">
      <c r="A2297" s="369">
        <v>2402707</v>
      </c>
      <c r="B2297" t="s">
        <v>4979</v>
      </c>
      <c r="C2297" t="s">
        <v>4980</v>
      </c>
      <c r="D2297" t="s">
        <v>393</v>
      </c>
      <c r="E2297" t="s">
        <v>378</v>
      </c>
    </row>
    <row r="2298" spans="1:5">
      <c r="A2298" s="369">
        <v>2403315</v>
      </c>
      <c r="B2298" t="s">
        <v>4981</v>
      </c>
      <c r="C2298" t="s">
        <v>4982</v>
      </c>
      <c r="D2298" t="s">
        <v>393</v>
      </c>
      <c r="E2298" t="s">
        <v>378</v>
      </c>
    </row>
    <row r="2299" spans="1:5">
      <c r="A2299" s="369">
        <v>2403315</v>
      </c>
      <c r="B2299" t="s">
        <v>4983</v>
      </c>
      <c r="C2299" t="s">
        <v>4984</v>
      </c>
      <c r="D2299" t="s">
        <v>393</v>
      </c>
      <c r="E2299" t="s">
        <v>378</v>
      </c>
    </row>
    <row r="2300" spans="1:5">
      <c r="A2300" s="369">
        <v>2403334</v>
      </c>
      <c r="B2300" t="s">
        <v>4985</v>
      </c>
      <c r="C2300" t="s">
        <v>4986</v>
      </c>
      <c r="D2300" t="s">
        <v>393</v>
      </c>
      <c r="E2300" t="s">
        <v>378</v>
      </c>
    </row>
    <row r="2301" spans="1:5">
      <c r="A2301" s="369">
        <v>2403585</v>
      </c>
      <c r="B2301" t="s">
        <v>4987</v>
      </c>
      <c r="C2301" t="s">
        <v>4988</v>
      </c>
      <c r="D2301" t="s">
        <v>393</v>
      </c>
      <c r="E2301" t="s">
        <v>378</v>
      </c>
    </row>
    <row r="2302" spans="1:5">
      <c r="A2302" s="369">
        <v>2403894</v>
      </c>
      <c r="B2302" t="s">
        <v>4989</v>
      </c>
      <c r="C2302" t="s">
        <v>4990</v>
      </c>
      <c r="D2302" t="s">
        <v>393</v>
      </c>
      <c r="E2302" t="s">
        <v>378</v>
      </c>
    </row>
    <row r="2303" spans="1:5">
      <c r="A2303" s="369">
        <v>2404194</v>
      </c>
      <c r="B2303" t="s">
        <v>4991</v>
      </c>
      <c r="C2303" t="s">
        <v>4992</v>
      </c>
      <c r="D2303" t="s">
        <v>393</v>
      </c>
      <c r="E2303" t="s">
        <v>378</v>
      </c>
    </row>
    <row r="2304" spans="1:5">
      <c r="A2304" s="369">
        <v>2405</v>
      </c>
      <c r="B2304" t="s">
        <v>4993</v>
      </c>
      <c r="C2304" t="s">
        <v>4994</v>
      </c>
      <c r="D2304" t="s">
        <v>393</v>
      </c>
      <c r="E2304" t="s">
        <v>378</v>
      </c>
    </row>
    <row r="2305" spans="1:5">
      <c r="A2305" s="369">
        <v>2405120</v>
      </c>
      <c r="B2305" t="s">
        <v>4995</v>
      </c>
      <c r="C2305" t="s">
        <v>4996</v>
      </c>
      <c r="D2305" t="s">
        <v>393</v>
      </c>
      <c r="E2305" t="s">
        <v>378</v>
      </c>
    </row>
    <row r="2306" spans="1:5">
      <c r="A2306" s="369">
        <v>2405127</v>
      </c>
      <c r="B2306" t="s">
        <v>4997</v>
      </c>
      <c r="C2306" t="s">
        <v>4998</v>
      </c>
      <c r="D2306" t="s">
        <v>393</v>
      </c>
      <c r="E2306" t="s">
        <v>378</v>
      </c>
    </row>
    <row r="2307" spans="1:5">
      <c r="A2307" s="369">
        <v>2405234</v>
      </c>
      <c r="B2307" t="s">
        <v>4999</v>
      </c>
      <c r="C2307" t="s">
        <v>5000</v>
      </c>
      <c r="D2307" t="s">
        <v>393</v>
      </c>
      <c r="E2307" t="s">
        <v>378</v>
      </c>
    </row>
    <row r="2308" spans="1:5">
      <c r="A2308" s="369">
        <v>24056</v>
      </c>
      <c r="B2308" t="s">
        <v>5001</v>
      </c>
      <c r="C2308" t="s">
        <v>5002</v>
      </c>
      <c r="D2308" t="s">
        <v>393</v>
      </c>
      <c r="E2308" t="s">
        <v>378</v>
      </c>
    </row>
    <row r="2309" spans="1:5">
      <c r="A2309" s="369">
        <v>2406072</v>
      </c>
      <c r="B2309" t="s">
        <v>5003</v>
      </c>
      <c r="C2309" t="s">
        <v>5004</v>
      </c>
      <c r="D2309" t="s">
        <v>393</v>
      </c>
      <c r="E2309" t="s">
        <v>378</v>
      </c>
    </row>
    <row r="2310" spans="1:5">
      <c r="A2310" s="369">
        <v>2406088</v>
      </c>
      <c r="B2310" t="s">
        <v>5005</v>
      </c>
      <c r="C2310" t="s">
        <v>5006</v>
      </c>
      <c r="D2310" t="s">
        <v>393</v>
      </c>
      <c r="E2310" t="s">
        <v>378</v>
      </c>
    </row>
    <row r="2311" spans="1:5">
      <c r="A2311" s="369">
        <v>2406355</v>
      </c>
      <c r="B2311" t="s">
        <v>5007</v>
      </c>
      <c r="C2311" t="s">
        <v>5008</v>
      </c>
      <c r="D2311" t="s">
        <v>393</v>
      </c>
      <c r="E2311" t="s">
        <v>378</v>
      </c>
    </row>
    <row r="2312" spans="1:5">
      <c r="A2312" s="369">
        <v>2406364</v>
      </c>
      <c r="B2312" t="s">
        <v>5009</v>
      </c>
      <c r="C2312" t="s">
        <v>5010</v>
      </c>
      <c r="D2312" t="s">
        <v>393</v>
      </c>
      <c r="E2312" t="s">
        <v>378</v>
      </c>
    </row>
    <row r="2313" spans="1:5">
      <c r="A2313" s="369">
        <v>2406480</v>
      </c>
      <c r="B2313" t="s">
        <v>5011</v>
      </c>
      <c r="C2313" t="s">
        <v>5012</v>
      </c>
      <c r="D2313" t="s">
        <v>393</v>
      </c>
      <c r="E2313" t="s">
        <v>378</v>
      </c>
    </row>
    <row r="2314" spans="1:5">
      <c r="A2314" s="369">
        <v>2406484</v>
      </c>
      <c r="B2314" t="s">
        <v>5013</v>
      </c>
      <c r="C2314" t="s">
        <v>5014</v>
      </c>
      <c r="D2314" t="s">
        <v>393</v>
      </c>
      <c r="E2314" t="s">
        <v>378</v>
      </c>
    </row>
    <row r="2315" spans="1:5">
      <c r="A2315" s="369">
        <v>2406715</v>
      </c>
      <c r="B2315" t="s">
        <v>5015</v>
      </c>
      <c r="C2315" t="s">
        <v>5016</v>
      </c>
      <c r="D2315" t="s">
        <v>393</v>
      </c>
      <c r="E2315" t="s">
        <v>378</v>
      </c>
    </row>
    <row r="2316" spans="1:5">
      <c r="A2316" s="369">
        <v>2408748</v>
      </c>
      <c r="B2316" t="s">
        <v>5017</v>
      </c>
      <c r="C2316" t="s">
        <v>5018</v>
      </c>
      <c r="D2316" t="s">
        <v>393</v>
      </c>
      <c r="E2316" t="s">
        <v>378</v>
      </c>
    </row>
    <row r="2317" spans="1:5">
      <c r="A2317" s="369">
        <v>2416471</v>
      </c>
      <c r="B2317" t="s">
        <v>5019</v>
      </c>
      <c r="C2317" t="s">
        <v>5020</v>
      </c>
      <c r="D2317" t="s">
        <v>393</v>
      </c>
      <c r="E2317" t="s">
        <v>378</v>
      </c>
    </row>
    <row r="2318" spans="1:5">
      <c r="A2318" s="369">
        <v>2418269</v>
      </c>
      <c r="B2318" t="s">
        <v>5021</v>
      </c>
      <c r="C2318" t="s">
        <v>5022</v>
      </c>
      <c r="D2318" t="s">
        <v>393</v>
      </c>
      <c r="E2318" t="s">
        <v>378</v>
      </c>
    </row>
    <row r="2319" spans="1:5">
      <c r="A2319" s="369">
        <v>2418340</v>
      </c>
      <c r="B2319" t="s">
        <v>5023</v>
      </c>
      <c r="C2319" t="s">
        <v>5024</v>
      </c>
      <c r="D2319" t="s">
        <v>393</v>
      </c>
      <c r="E2319" t="s">
        <v>378</v>
      </c>
    </row>
    <row r="2320" spans="1:5">
      <c r="A2320" s="369">
        <v>24214</v>
      </c>
      <c r="B2320" t="s">
        <v>5025</v>
      </c>
      <c r="C2320" t="s">
        <v>5026</v>
      </c>
      <c r="D2320" t="s">
        <v>393</v>
      </c>
      <c r="E2320" t="s">
        <v>378</v>
      </c>
    </row>
    <row r="2321" spans="1:5">
      <c r="A2321" s="369">
        <v>24237</v>
      </c>
      <c r="B2321" t="s">
        <v>5027</v>
      </c>
      <c r="C2321" t="s">
        <v>5028</v>
      </c>
      <c r="D2321" t="s">
        <v>393</v>
      </c>
      <c r="E2321" t="s">
        <v>378</v>
      </c>
    </row>
    <row r="2322" spans="1:5">
      <c r="A2322" s="369">
        <v>2425725</v>
      </c>
      <c r="B2322" t="s">
        <v>5029</v>
      </c>
      <c r="C2322" t="s">
        <v>5030</v>
      </c>
      <c r="D2322" t="s">
        <v>393</v>
      </c>
      <c r="E2322" t="s">
        <v>378</v>
      </c>
    </row>
    <row r="2323" spans="1:5">
      <c r="A2323" s="369">
        <v>24266</v>
      </c>
      <c r="B2323" t="s">
        <v>5031</v>
      </c>
      <c r="C2323" t="s">
        <v>5032</v>
      </c>
      <c r="D2323" t="s">
        <v>393</v>
      </c>
      <c r="E2323" t="s">
        <v>378</v>
      </c>
    </row>
    <row r="2324" spans="1:5">
      <c r="A2324" s="369">
        <v>2431631</v>
      </c>
      <c r="B2324" t="s">
        <v>5033</v>
      </c>
      <c r="C2324" t="s">
        <v>5034</v>
      </c>
      <c r="D2324" t="s">
        <v>393</v>
      </c>
      <c r="E2324" t="s">
        <v>378</v>
      </c>
    </row>
    <row r="2325" spans="1:5">
      <c r="A2325" s="369">
        <v>2432012</v>
      </c>
      <c r="B2325" t="s">
        <v>5035</v>
      </c>
      <c r="C2325" t="s">
        <v>5036</v>
      </c>
      <c r="D2325" t="s">
        <v>393</v>
      </c>
      <c r="E2325" t="s">
        <v>378</v>
      </c>
    </row>
    <row r="2326" spans="1:5">
      <c r="A2326" s="369">
        <v>2432354</v>
      </c>
      <c r="B2326" t="s">
        <v>5037</v>
      </c>
      <c r="C2326" t="s">
        <v>5038</v>
      </c>
      <c r="D2326" t="s">
        <v>393</v>
      </c>
      <c r="E2326" t="s">
        <v>378</v>
      </c>
    </row>
    <row r="2327" spans="1:5">
      <c r="A2327" s="369">
        <v>2435763</v>
      </c>
      <c r="B2327" t="s">
        <v>5039</v>
      </c>
      <c r="C2327" t="s">
        <v>5040</v>
      </c>
      <c r="D2327" t="s">
        <v>393</v>
      </c>
      <c r="E2327" t="s">
        <v>378</v>
      </c>
    </row>
    <row r="2328" spans="1:5">
      <c r="A2328" s="369">
        <v>2439205</v>
      </c>
      <c r="B2328" t="s">
        <v>5041</v>
      </c>
      <c r="C2328" t="s">
        <v>5042</v>
      </c>
      <c r="D2328" t="s">
        <v>393</v>
      </c>
      <c r="E2328" t="s">
        <v>378</v>
      </c>
    </row>
    <row r="2329" spans="1:5">
      <c r="A2329" s="369">
        <v>2439377</v>
      </c>
      <c r="B2329" t="s">
        <v>5043</v>
      </c>
      <c r="C2329" t="s">
        <v>5044</v>
      </c>
      <c r="D2329" t="s">
        <v>393</v>
      </c>
      <c r="E2329" t="s">
        <v>378</v>
      </c>
    </row>
    <row r="2330" spans="1:5">
      <c r="A2330" s="369">
        <v>2439468</v>
      </c>
      <c r="B2330" t="s">
        <v>5045</v>
      </c>
      <c r="C2330" t="s">
        <v>5046</v>
      </c>
      <c r="D2330" t="s">
        <v>393</v>
      </c>
      <c r="E2330" t="s">
        <v>378</v>
      </c>
    </row>
    <row r="2331" spans="1:5">
      <c r="A2331" s="369">
        <v>2439469</v>
      </c>
      <c r="B2331" t="s">
        <v>5047</v>
      </c>
      <c r="C2331" t="s">
        <v>5048</v>
      </c>
      <c r="D2331" t="s">
        <v>393</v>
      </c>
      <c r="E2331" t="s">
        <v>378</v>
      </c>
    </row>
    <row r="2332" spans="1:5">
      <c r="A2332" s="369">
        <v>2439702</v>
      </c>
      <c r="B2332" t="s">
        <v>5049</v>
      </c>
      <c r="C2332" t="s">
        <v>5050</v>
      </c>
      <c r="D2332" t="s">
        <v>393</v>
      </c>
      <c r="E2332" t="s">
        <v>378</v>
      </c>
    </row>
    <row r="2333" spans="1:5">
      <c r="A2333" s="369">
        <v>2439830</v>
      </c>
      <c r="B2333" t="s">
        <v>5051</v>
      </c>
      <c r="C2333" t="s">
        <v>5052</v>
      </c>
      <c r="D2333" t="s">
        <v>393</v>
      </c>
      <c r="E2333" t="s">
        <v>378</v>
      </c>
    </row>
    <row r="2334" spans="1:5">
      <c r="A2334" s="369">
        <v>2440654</v>
      </c>
      <c r="B2334" t="s">
        <v>5053</v>
      </c>
      <c r="C2334" t="s">
        <v>5054</v>
      </c>
      <c r="D2334" t="s">
        <v>393</v>
      </c>
      <c r="E2334" t="s">
        <v>378</v>
      </c>
    </row>
    <row r="2335" spans="1:5">
      <c r="A2335" s="369">
        <v>2440825</v>
      </c>
      <c r="B2335" t="s">
        <v>5055</v>
      </c>
      <c r="C2335" t="s">
        <v>5056</v>
      </c>
      <c r="D2335" t="s">
        <v>393</v>
      </c>
      <c r="E2335" t="s">
        <v>378</v>
      </c>
    </row>
    <row r="2336" spans="1:5">
      <c r="A2336" s="369">
        <v>2441046</v>
      </c>
      <c r="B2336" t="s">
        <v>5057</v>
      </c>
      <c r="C2336" t="s">
        <v>5058</v>
      </c>
      <c r="D2336" t="s">
        <v>393</v>
      </c>
      <c r="E2336" t="s">
        <v>378</v>
      </c>
    </row>
    <row r="2337" spans="1:5">
      <c r="A2337" s="369">
        <v>2441314</v>
      </c>
      <c r="B2337" t="s">
        <v>5059</v>
      </c>
      <c r="C2337" t="s">
        <v>5060</v>
      </c>
      <c r="D2337" t="s">
        <v>393</v>
      </c>
      <c r="E2337" t="s">
        <v>378</v>
      </c>
    </row>
    <row r="2338" spans="1:5">
      <c r="A2338" s="369">
        <v>2441596</v>
      </c>
      <c r="B2338" t="s">
        <v>5061</v>
      </c>
      <c r="C2338" t="s">
        <v>5062</v>
      </c>
      <c r="D2338" t="s">
        <v>393</v>
      </c>
      <c r="E2338" t="s">
        <v>378</v>
      </c>
    </row>
    <row r="2339" spans="1:5">
      <c r="A2339" s="369">
        <v>2441657</v>
      </c>
      <c r="B2339" t="s">
        <v>5063</v>
      </c>
      <c r="C2339" t="s">
        <v>5064</v>
      </c>
      <c r="D2339" t="s">
        <v>393</v>
      </c>
      <c r="E2339" t="s">
        <v>378</v>
      </c>
    </row>
    <row r="2340" spans="1:5">
      <c r="A2340" s="369">
        <v>2441674</v>
      </c>
      <c r="B2340" t="s">
        <v>5065</v>
      </c>
      <c r="C2340" t="s">
        <v>5066</v>
      </c>
      <c r="D2340" t="s">
        <v>393</v>
      </c>
      <c r="E2340" t="s">
        <v>378</v>
      </c>
    </row>
    <row r="2341" spans="1:5">
      <c r="A2341" s="369">
        <v>2441983</v>
      </c>
      <c r="B2341" t="s">
        <v>5067</v>
      </c>
      <c r="C2341" t="s">
        <v>5068</v>
      </c>
      <c r="D2341" t="s">
        <v>393</v>
      </c>
      <c r="E2341" t="s">
        <v>378</v>
      </c>
    </row>
    <row r="2342" spans="1:5">
      <c r="A2342" s="369">
        <v>2442009</v>
      </c>
      <c r="B2342" t="s">
        <v>5069</v>
      </c>
      <c r="C2342" t="s">
        <v>5070</v>
      </c>
      <c r="D2342" t="s">
        <v>393</v>
      </c>
      <c r="E2342" t="s">
        <v>378</v>
      </c>
    </row>
    <row r="2343" spans="1:5">
      <c r="A2343" s="369">
        <v>2442043</v>
      </c>
      <c r="B2343" t="s">
        <v>5071</v>
      </c>
      <c r="C2343" t="s">
        <v>5072</v>
      </c>
      <c r="D2343" t="s">
        <v>393</v>
      </c>
      <c r="E2343" t="s">
        <v>378</v>
      </c>
    </row>
    <row r="2344" spans="1:5">
      <c r="A2344" s="369">
        <v>2442369</v>
      </c>
      <c r="B2344" t="s">
        <v>5073</v>
      </c>
      <c r="C2344" t="s">
        <v>5074</v>
      </c>
      <c r="D2344" t="s">
        <v>393</v>
      </c>
      <c r="E2344" t="s">
        <v>378</v>
      </c>
    </row>
    <row r="2345" spans="1:5">
      <c r="A2345" s="369">
        <v>2442647</v>
      </c>
      <c r="B2345" t="s">
        <v>5075</v>
      </c>
      <c r="C2345" t="s">
        <v>5076</v>
      </c>
      <c r="D2345" t="s">
        <v>393</v>
      </c>
      <c r="E2345" t="s">
        <v>378</v>
      </c>
    </row>
    <row r="2346" spans="1:5">
      <c r="A2346" s="369">
        <v>2442719</v>
      </c>
      <c r="B2346" t="s">
        <v>5077</v>
      </c>
      <c r="C2346" t="s">
        <v>5078</v>
      </c>
      <c r="D2346" t="s">
        <v>393</v>
      </c>
      <c r="E2346" t="s">
        <v>378</v>
      </c>
    </row>
    <row r="2347" spans="1:5">
      <c r="A2347" s="369">
        <v>2442846</v>
      </c>
      <c r="B2347" t="s">
        <v>5079</v>
      </c>
      <c r="C2347" t="s">
        <v>5080</v>
      </c>
      <c r="D2347" t="s">
        <v>393</v>
      </c>
      <c r="E2347" t="s">
        <v>378</v>
      </c>
    </row>
    <row r="2348" spans="1:5">
      <c r="A2348" s="369">
        <v>2442902</v>
      </c>
      <c r="B2348" t="s">
        <v>5081</v>
      </c>
      <c r="C2348" t="s">
        <v>5082</v>
      </c>
      <c r="D2348" t="s">
        <v>393</v>
      </c>
      <c r="E2348" t="s">
        <v>378</v>
      </c>
    </row>
    <row r="2349" spans="1:5">
      <c r="A2349" s="369">
        <v>2442982</v>
      </c>
      <c r="B2349" t="s">
        <v>5083</v>
      </c>
      <c r="C2349" t="s">
        <v>5084</v>
      </c>
      <c r="D2349" t="s">
        <v>393</v>
      </c>
      <c r="E2349" t="s">
        <v>378</v>
      </c>
    </row>
    <row r="2350" spans="1:5">
      <c r="A2350" s="369">
        <v>2443131</v>
      </c>
      <c r="B2350" t="s">
        <v>5085</v>
      </c>
      <c r="C2350" t="s">
        <v>5086</v>
      </c>
      <c r="D2350" t="s">
        <v>393</v>
      </c>
      <c r="E2350" t="s">
        <v>378</v>
      </c>
    </row>
    <row r="2351" spans="1:5">
      <c r="A2351" s="369">
        <v>2443214</v>
      </c>
      <c r="B2351" t="s">
        <v>5087</v>
      </c>
      <c r="C2351" t="s">
        <v>5088</v>
      </c>
      <c r="D2351" t="s">
        <v>393</v>
      </c>
      <c r="E2351" t="s">
        <v>378</v>
      </c>
    </row>
    <row r="2352" spans="1:5">
      <c r="A2352" s="369">
        <v>2443243</v>
      </c>
      <c r="B2352" t="s">
        <v>5089</v>
      </c>
      <c r="C2352" t="s">
        <v>5090</v>
      </c>
      <c r="D2352" t="s">
        <v>393</v>
      </c>
      <c r="E2352" t="s">
        <v>378</v>
      </c>
    </row>
    <row r="2353" spans="1:5">
      <c r="A2353" s="369">
        <v>2443417</v>
      </c>
      <c r="B2353" t="s">
        <v>5091</v>
      </c>
      <c r="C2353" t="s">
        <v>5092</v>
      </c>
      <c r="D2353" t="s">
        <v>393</v>
      </c>
      <c r="E2353" t="s">
        <v>378</v>
      </c>
    </row>
    <row r="2354" spans="1:5">
      <c r="A2354" s="369">
        <v>2443458</v>
      </c>
      <c r="B2354" t="s">
        <v>5093</v>
      </c>
      <c r="C2354" t="s">
        <v>5094</v>
      </c>
      <c r="D2354" t="s">
        <v>393</v>
      </c>
      <c r="E2354" t="s">
        <v>378</v>
      </c>
    </row>
    <row r="2355" spans="1:5">
      <c r="A2355" s="369">
        <v>2443487</v>
      </c>
      <c r="B2355" t="s">
        <v>5095</v>
      </c>
      <c r="C2355" t="s">
        <v>5096</v>
      </c>
      <c r="D2355" t="s">
        <v>393</v>
      </c>
      <c r="E2355" t="s">
        <v>378</v>
      </c>
    </row>
    <row r="2356" spans="1:5">
      <c r="A2356" s="369">
        <v>2443500</v>
      </c>
      <c r="B2356" t="s">
        <v>5097</v>
      </c>
      <c r="C2356" t="s">
        <v>5098</v>
      </c>
      <c r="D2356" t="s">
        <v>393</v>
      </c>
      <c r="E2356" t="s">
        <v>378</v>
      </c>
    </row>
    <row r="2357" spans="1:5">
      <c r="A2357" s="369">
        <v>2443600</v>
      </c>
      <c r="B2357" t="s">
        <v>5099</v>
      </c>
      <c r="C2357" t="s">
        <v>5100</v>
      </c>
      <c r="D2357" t="s">
        <v>393</v>
      </c>
      <c r="E2357" t="s">
        <v>378</v>
      </c>
    </row>
    <row r="2358" spans="1:5">
      <c r="A2358" s="369">
        <v>2443684</v>
      </c>
      <c r="B2358" t="s">
        <v>5101</v>
      </c>
      <c r="C2358" t="s">
        <v>5102</v>
      </c>
      <c r="D2358" t="s">
        <v>393</v>
      </c>
      <c r="E2358" t="s">
        <v>378</v>
      </c>
    </row>
    <row r="2359" spans="1:5">
      <c r="A2359" s="369">
        <v>2444013</v>
      </c>
      <c r="B2359" t="s">
        <v>5103</v>
      </c>
      <c r="C2359" t="s">
        <v>5104</v>
      </c>
      <c r="D2359" t="s">
        <v>393</v>
      </c>
      <c r="E2359" t="s">
        <v>378</v>
      </c>
    </row>
    <row r="2360" spans="1:5">
      <c r="A2360" s="369">
        <v>2444177</v>
      </c>
      <c r="B2360" t="s">
        <v>5105</v>
      </c>
      <c r="C2360" t="s">
        <v>5106</v>
      </c>
      <c r="D2360" t="s">
        <v>393</v>
      </c>
      <c r="E2360" t="s">
        <v>378</v>
      </c>
    </row>
    <row r="2361" spans="1:5">
      <c r="A2361" s="369">
        <v>2444192</v>
      </c>
      <c r="B2361" t="s">
        <v>5107</v>
      </c>
      <c r="C2361" t="s">
        <v>5108</v>
      </c>
      <c r="D2361" t="s">
        <v>393</v>
      </c>
      <c r="E2361" t="s">
        <v>378</v>
      </c>
    </row>
    <row r="2362" spans="1:5">
      <c r="A2362" s="369">
        <v>2444279</v>
      </c>
      <c r="B2362" t="s">
        <v>5109</v>
      </c>
      <c r="C2362" t="s">
        <v>5110</v>
      </c>
      <c r="D2362" t="s">
        <v>393</v>
      </c>
      <c r="E2362" t="s">
        <v>378</v>
      </c>
    </row>
    <row r="2363" spans="1:5">
      <c r="A2363" s="369">
        <v>2444341</v>
      </c>
      <c r="B2363" t="s">
        <v>5111</v>
      </c>
      <c r="C2363" t="s">
        <v>5112</v>
      </c>
      <c r="D2363" t="s">
        <v>393</v>
      </c>
      <c r="E2363" t="s">
        <v>378</v>
      </c>
    </row>
    <row r="2364" spans="1:5">
      <c r="A2364" s="369">
        <v>2444562</v>
      </c>
      <c r="B2364" t="s">
        <v>5113</v>
      </c>
      <c r="C2364" t="s">
        <v>5114</v>
      </c>
      <c r="D2364" t="s">
        <v>393</v>
      </c>
      <c r="E2364" t="s">
        <v>378</v>
      </c>
    </row>
    <row r="2365" spans="1:5">
      <c r="A2365" s="369">
        <v>2444997</v>
      </c>
      <c r="B2365" t="s">
        <v>5115</v>
      </c>
      <c r="C2365" t="s">
        <v>5116</v>
      </c>
      <c r="D2365" t="s">
        <v>393</v>
      </c>
      <c r="E2365" t="s">
        <v>378</v>
      </c>
    </row>
    <row r="2366" spans="1:5">
      <c r="A2366" s="369">
        <v>2445001</v>
      </c>
      <c r="B2366" t="s">
        <v>5117</v>
      </c>
      <c r="C2366" t="s">
        <v>5118</v>
      </c>
      <c r="D2366" t="s">
        <v>393</v>
      </c>
      <c r="E2366" t="s">
        <v>378</v>
      </c>
    </row>
    <row r="2367" spans="1:5">
      <c r="A2367" s="369">
        <v>2445106</v>
      </c>
      <c r="B2367" t="s">
        <v>5119</v>
      </c>
      <c r="C2367" t="s">
        <v>5120</v>
      </c>
      <c r="D2367" t="s">
        <v>393</v>
      </c>
      <c r="E2367" t="s">
        <v>378</v>
      </c>
    </row>
    <row r="2368" spans="1:5">
      <c r="A2368" s="369">
        <v>2445115</v>
      </c>
      <c r="B2368" t="s">
        <v>5121</v>
      </c>
      <c r="C2368" t="s">
        <v>5122</v>
      </c>
      <c r="D2368" t="s">
        <v>393</v>
      </c>
      <c r="E2368" t="s">
        <v>378</v>
      </c>
    </row>
    <row r="2369" spans="1:5">
      <c r="A2369" s="369">
        <v>2445509</v>
      </c>
      <c r="B2369" t="s">
        <v>5123</v>
      </c>
      <c r="C2369" t="s">
        <v>5124</v>
      </c>
      <c r="D2369" t="s">
        <v>393</v>
      </c>
      <c r="E2369" t="s">
        <v>378</v>
      </c>
    </row>
    <row r="2370" spans="1:5">
      <c r="A2370" s="369">
        <v>2445673</v>
      </c>
      <c r="B2370" t="s">
        <v>5125</v>
      </c>
      <c r="C2370" t="s">
        <v>5126</v>
      </c>
      <c r="D2370" t="s">
        <v>393</v>
      </c>
      <c r="E2370" t="s">
        <v>378</v>
      </c>
    </row>
    <row r="2371" spans="1:5">
      <c r="A2371" s="369">
        <v>2445695</v>
      </c>
      <c r="B2371" t="s">
        <v>5127</v>
      </c>
      <c r="C2371" t="s">
        <v>5128</v>
      </c>
      <c r="D2371" t="s">
        <v>393</v>
      </c>
      <c r="E2371" t="s">
        <v>378</v>
      </c>
    </row>
    <row r="2372" spans="1:5">
      <c r="A2372" s="369">
        <v>2445746</v>
      </c>
      <c r="B2372" t="s">
        <v>5129</v>
      </c>
      <c r="C2372" t="s">
        <v>5130</v>
      </c>
      <c r="D2372" t="s">
        <v>393</v>
      </c>
      <c r="E2372" t="s">
        <v>378</v>
      </c>
    </row>
    <row r="2373" spans="1:5">
      <c r="A2373" s="369">
        <v>2445807</v>
      </c>
      <c r="B2373" t="s">
        <v>5131</v>
      </c>
      <c r="C2373" t="s">
        <v>5132</v>
      </c>
      <c r="D2373" t="s">
        <v>393</v>
      </c>
      <c r="E2373" t="s">
        <v>378</v>
      </c>
    </row>
    <row r="2374" spans="1:5">
      <c r="A2374" s="369">
        <v>2445877</v>
      </c>
      <c r="B2374" t="s">
        <v>5133</v>
      </c>
      <c r="C2374" t="s">
        <v>5134</v>
      </c>
      <c r="D2374" t="s">
        <v>393</v>
      </c>
      <c r="E2374" t="s">
        <v>378</v>
      </c>
    </row>
    <row r="2375" spans="1:5">
      <c r="A2375" s="369">
        <v>2446156</v>
      </c>
      <c r="B2375" t="s">
        <v>5135</v>
      </c>
      <c r="C2375" t="s">
        <v>5136</v>
      </c>
      <c r="D2375" t="s">
        <v>393</v>
      </c>
      <c r="E2375" t="s">
        <v>378</v>
      </c>
    </row>
    <row r="2376" spans="1:5">
      <c r="A2376" s="369">
        <v>2446225</v>
      </c>
      <c r="B2376" t="s">
        <v>5137</v>
      </c>
      <c r="C2376" t="s">
        <v>5138</v>
      </c>
      <c r="D2376" t="s">
        <v>393</v>
      </c>
      <c r="E2376" t="s">
        <v>378</v>
      </c>
    </row>
    <row r="2377" spans="1:5">
      <c r="A2377" s="369">
        <v>2446486</v>
      </c>
      <c r="B2377" t="s">
        <v>5139</v>
      </c>
      <c r="C2377" t="s">
        <v>5140</v>
      </c>
      <c r="D2377" t="s">
        <v>393</v>
      </c>
      <c r="E2377" t="s">
        <v>378</v>
      </c>
    </row>
    <row r="2378" spans="1:5">
      <c r="A2378" s="369">
        <v>2446728</v>
      </c>
      <c r="B2378" t="s">
        <v>5141</v>
      </c>
      <c r="C2378" t="s">
        <v>5142</v>
      </c>
      <c r="D2378" t="s">
        <v>393</v>
      </c>
      <c r="E2378" t="s">
        <v>378</v>
      </c>
    </row>
    <row r="2379" spans="1:5">
      <c r="A2379" s="369">
        <v>2446916</v>
      </c>
      <c r="B2379" t="s">
        <v>5143</v>
      </c>
      <c r="C2379" t="s">
        <v>5144</v>
      </c>
      <c r="D2379" t="s">
        <v>393</v>
      </c>
      <c r="E2379" t="s">
        <v>378</v>
      </c>
    </row>
    <row r="2380" spans="1:5">
      <c r="A2380" s="369">
        <v>2446919</v>
      </c>
      <c r="B2380" t="s">
        <v>5145</v>
      </c>
      <c r="C2380" t="s">
        <v>5146</v>
      </c>
      <c r="D2380" t="s">
        <v>393</v>
      </c>
      <c r="E2380" t="s">
        <v>378</v>
      </c>
    </row>
    <row r="2381" spans="1:5">
      <c r="A2381" s="369">
        <v>2447090</v>
      </c>
      <c r="B2381" t="s">
        <v>5147</v>
      </c>
      <c r="C2381" t="s">
        <v>5148</v>
      </c>
      <c r="D2381" t="s">
        <v>393</v>
      </c>
      <c r="E2381" t="s">
        <v>378</v>
      </c>
    </row>
    <row r="2382" spans="1:5">
      <c r="A2382" s="369">
        <v>2447166</v>
      </c>
      <c r="B2382" t="s">
        <v>5149</v>
      </c>
      <c r="C2382" t="s">
        <v>5150</v>
      </c>
      <c r="D2382" t="s">
        <v>393</v>
      </c>
      <c r="E2382" t="s">
        <v>378</v>
      </c>
    </row>
    <row r="2383" spans="1:5">
      <c r="A2383" s="369">
        <v>2447167</v>
      </c>
      <c r="B2383" t="s">
        <v>5151</v>
      </c>
      <c r="C2383" t="s">
        <v>5152</v>
      </c>
      <c r="D2383" t="s">
        <v>393</v>
      </c>
      <c r="E2383" t="s">
        <v>378</v>
      </c>
    </row>
    <row r="2384" spans="1:5">
      <c r="A2384" s="369">
        <v>2447276</v>
      </c>
      <c r="B2384" t="s">
        <v>5153</v>
      </c>
      <c r="C2384" t="s">
        <v>5154</v>
      </c>
      <c r="D2384" t="s">
        <v>393</v>
      </c>
      <c r="E2384" t="s">
        <v>378</v>
      </c>
    </row>
    <row r="2385" spans="1:5">
      <c r="A2385" s="369">
        <v>2447278</v>
      </c>
      <c r="B2385" t="s">
        <v>5155</v>
      </c>
      <c r="C2385" t="s">
        <v>5156</v>
      </c>
      <c r="D2385" t="s">
        <v>393</v>
      </c>
      <c r="E2385" t="s">
        <v>378</v>
      </c>
    </row>
    <row r="2386" spans="1:5">
      <c r="A2386" s="369">
        <v>2447307</v>
      </c>
      <c r="B2386" t="s">
        <v>5157</v>
      </c>
      <c r="C2386" t="s">
        <v>5158</v>
      </c>
      <c r="D2386" t="s">
        <v>393</v>
      </c>
      <c r="E2386" t="s">
        <v>378</v>
      </c>
    </row>
    <row r="2387" spans="1:5">
      <c r="A2387" s="369">
        <v>2447335</v>
      </c>
      <c r="B2387" t="s">
        <v>5159</v>
      </c>
      <c r="C2387" t="s">
        <v>5160</v>
      </c>
      <c r="D2387" t="s">
        <v>393</v>
      </c>
      <c r="E2387" t="s">
        <v>378</v>
      </c>
    </row>
    <row r="2388" spans="1:5">
      <c r="A2388" s="369">
        <v>2447347</v>
      </c>
      <c r="B2388" t="s">
        <v>5161</v>
      </c>
      <c r="C2388" t="s">
        <v>5162</v>
      </c>
      <c r="D2388" t="s">
        <v>393</v>
      </c>
      <c r="E2388" t="s">
        <v>378</v>
      </c>
    </row>
    <row r="2389" spans="1:5">
      <c r="A2389" s="369">
        <v>2447605</v>
      </c>
      <c r="B2389" t="s">
        <v>5163</v>
      </c>
      <c r="C2389" t="s">
        <v>5164</v>
      </c>
      <c r="D2389" t="s">
        <v>393</v>
      </c>
      <c r="E2389" t="s">
        <v>378</v>
      </c>
    </row>
    <row r="2390" spans="1:5">
      <c r="A2390" s="369">
        <v>2448546</v>
      </c>
      <c r="B2390" t="s">
        <v>5165</v>
      </c>
      <c r="C2390" t="s">
        <v>5166</v>
      </c>
      <c r="D2390" t="s">
        <v>393</v>
      </c>
      <c r="E2390" t="s">
        <v>378</v>
      </c>
    </row>
    <row r="2391" spans="1:5">
      <c r="A2391" s="369">
        <v>2448662</v>
      </c>
      <c r="B2391" t="s">
        <v>5167</v>
      </c>
      <c r="C2391" t="s">
        <v>5168</v>
      </c>
      <c r="D2391" t="s">
        <v>393</v>
      </c>
      <c r="E2391" t="s">
        <v>378</v>
      </c>
    </row>
    <row r="2392" spans="1:5">
      <c r="A2392" s="369">
        <v>2448814</v>
      </c>
      <c r="B2392" t="s">
        <v>5169</v>
      </c>
      <c r="C2392" t="s">
        <v>5170</v>
      </c>
      <c r="D2392" t="s">
        <v>393</v>
      </c>
      <c r="E2392" t="s">
        <v>378</v>
      </c>
    </row>
    <row r="2393" spans="1:5">
      <c r="A2393" s="369">
        <v>2450325</v>
      </c>
      <c r="B2393" t="s">
        <v>5171</v>
      </c>
      <c r="C2393" t="s">
        <v>5172</v>
      </c>
      <c r="D2393" t="s">
        <v>393</v>
      </c>
      <c r="E2393" t="s">
        <v>378</v>
      </c>
    </row>
    <row r="2394" spans="1:5">
      <c r="A2394" s="369">
        <v>2451240</v>
      </c>
      <c r="B2394" t="s">
        <v>5173</v>
      </c>
      <c r="C2394" t="s">
        <v>5174</v>
      </c>
      <c r="D2394" t="s">
        <v>393</v>
      </c>
      <c r="E2394" t="s">
        <v>378</v>
      </c>
    </row>
    <row r="2395" spans="1:5">
      <c r="A2395" s="369">
        <v>2451739</v>
      </c>
      <c r="B2395" t="s">
        <v>5175</v>
      </c>
      <c r="C2395" t="s">
        <v>5176</v>
      </c>
      <c r="D2395" t="s">
        <v>393</v>
      </c>
      <c r="E2395" t="s">
        <v>378</v>
      </c>
    </row>
    <row r="2396" spans="1:5">
      <c r="A2396" s="369">
        <v>2452204</v>
      </c>
      <c r="B2396" t="s">
        <v>5177</v>
      </c>
      <c r="C2396" t="s">
        <v>5178</v>
      </c>
      <c r="D2396" t="s">
        <v>393</v>
      </c>
      <c r="E2396" t="s">
        <v>378</v>
      </c>
    </row>
    <row r="2397" spans="1:5">
      <c r="A2397" s="369">
        <v>2452440</v>
      </c>
      <c r="B2397" t="s">
        <v>5179</v>
      </c>
      <c r="C2397" t="s">
        <v>5180</v>
      </c>
      <c r="D2397" t="s">
        <v>393</v>
      </c>
      <c r="E2397" t="s">
        <v>378</v>
      </c>
    </row>
    <row r="2398" spans="1:5">
      <c r="A2398" s="369">
        <v>2453867</v>
      </c>
      <c r="B2398" t="s">
        <v>5181</v>
      </c>
      <c r="C2398" t="s">
        <v>5182</v>
      </c>
      <c r="D2398" t="s">
        <v>393</v>
      </c>
      <c r="E2398" t="s">
        <v>378</v>
      </c>
    </row>
    <row r="2399" spans="1:5">
      <c r="A2399" s="369">
        <v>2454711</v>
      </c>
      <c r="B2399" t="s">
        <v>5183</v>
      </c>
      <c r="C2399" t="s">
        <v>5184</v>
      </c>
      <c r="D2399" t="s">
        <v>393</v>
      </c>
      <c r="E2399" t="s">
        <v>378</v>
      </c>
    </row>
    <row r="2400" spans="1:5">
      <c r="A2400" s="369">
        <v>2454725</v>
      </c>
      <c r="B2400" t="s">
        <v>5185</v>
      </c>
      <c r="C2400" t="s">
        <v>5186</v>
      </c>
      <c r="D2400" t="s">
        <v>393</v>
      </c>
      <c r="E2400" t="s">
        <v>378</v>
      </c>
    </row>
    <row r="2401" spans="1:5">
      <c r="A2401" s="369">
        <v>2454989</v>
      </c>
      <c r="B2401" t="s">
        <v>5187</v>
      </c>
      <c r="C2401" t="s">
        <v>5188</v>
      </c>
      <c r="D2401" t="s">
        <v>393</v>
      </c>
      <c r="E2401" t="s">
        <v>378</v>
      </c>
    </row>
    <row r="2402" spans="1:5">
      <c r="A2402" s="369">
        <v>2455473</v>
      </c>
      <c r="B2402" t="s">
        <v>5189</v>
      </c>
      <c r="C2402" t="s">
        <v>5190</v>
      </c>
      <c r="D2402" t="s">
        <v>393</v>
      </c>
      <c r="E2402" t="s">
        <v>378</v>
      </c>
    </row>
    <row r="2403" spans="1:5">
      <c r="A2403" s="369">
        <v>2455888</v>
      </c>
      <c r="B2403" t="s">
        <v>5191</v>
      </c>
      <c r="C2403" t="s">
        <v>5192</v>
      </c>
      <c r="D2403" t="s">
        <v>393</v>
      </c>
      <c r="E2403" t="s">
        <v>378</v>
      </c>
    </row>
    <row r="2404" spans="1:5">
      <c r="A2404" s="369">
        <v>2456</v>
      </c>
      <c r="B2404" t="s">
        <v>5193</v>
      </c>
      <c r="C2404" t="s">
        <v>5194</v>
      </c>
      <c r="D2404" t="s">
        <v>393</v>
      </c>
      <c r="E2404" t="s">
        <v>378</v>
      </c>
    </row>
    <row r="2405" spans="1:5">
      <c r="A2405" s="369">
        <v>2456235</v>
      </c>
      <c r="B2405" t="s">
        <v>5195</v>
      </c>
      <c r="C2405" t="s">
        <v>5196</v>
      </c>
      <c r="D2405" t="s">
        <v>393</v>
      </c>
      <c r="E2405" t="s">
        <v>378</v>
      </c>
    </row>
    <row r="2406" spans="1:5">
      <c r="A2406" s="369">
        <v>2456335</v>
      </c>
      <c r="B2406" t="s">
        <v>5197</v>
      </c>
      <c r="C2406" t="s">
        <v>5198</v>
      </c>
      <c r="D2406" t="s">
        <v>393</v>
      </c>
      <c r="E2406" t="s">
        <v>378</v>
      </c>
    </row>
    <row r="2407" spans="1:5">
      <c r="A2407" s="369">
        <v>2458740</v>
      </c>
      <c r="B2407" t="s">
        <v>5199</v>
      </c>
      <c r="C2407" t="s">
        <v>5200</v>
      </c>
      <c r="D2407" t="s">
        <v>393</v>
      </c>
      <c r="E2407" t="s">
        <v>378</v>
      </c>
    </row>
    <row r="2408" spans="1:5">
      <c r="A2408" s="369">
        <v>2460061</v>
      </c>
      <c r="B2408" t="s">
        <v>5201</v>
      </c>
      <c r="C2408" t="s">
        <v>5202</v>
      </c>
      <c r="D2408" t="s">
        <v>393</v>
      </c>
      <c r="E2408" t="s">
        <v>378</v>
      </c>
    </row>
    <row r="2409" spans="1:5">
      <c r="A2409" s="369">
        <v>2461391</v>
      </c>
      <c r="B2409" t="s">
        <v>5203</v>
      </c>
      <c r="C2409" t="s">
        <v>5204</v>
      </c>
      <c r="D2409" t="s">
        <v>393</v>
      </c>
      <c r="E2409" t="s">
        <v>378</v>
      </c>
    </row>
    <row r="2410" spans="1:5">
      <c r="A2410" s="369">
        <v>2462219</v>
      </c>
      <c r="B2410" t="s">
        <v>5205</v>
      </c>
      <c r="C2410" t="s">
        <v>5206</v>
      </c>
      <c r="D2410" t="s">
        <v>393</v>
      </c>
      <c r="E2410" t="s">
        <v>378</v>
      </c>
    </row>
    <row r="2411" spans="1:5">
      <c r="A2411" s="369">
        <v>2462275</v>
      </c>
      <c r="B2411" t="s">
        <v>5207</v>
      </c>
      <c r="C2411" t="s">
        <v>5208</v>
      </c>
      <c r="D2411" t="s">
        <v>393</v>
      </c>
      <c r="E2411" t="s">
        <v>378</v>
      </c>
    </row>
    <row r="2412" spans="1:5">
      <c r="A2412" s="369">
        <v>2462368</v>
      </c>
      <c r="B2412" t="s">
        <v>5209</v>
      </c>
      <c r="C2412" t="s">
        <v>5210</v>
      </c>
      <c r="D2412" t="s">
        <v>393</v>
      </c>
      <c r="E2412" t="s">
        <v>378</v>
      </c>
    </row>
    <row r="2413" spans="1:5">
      <c r="A2413" s="369">
        <v>2462705</v>
      </c>
      <c r="B2413" t="s">
        <v>5211</v>
      </c>
      <c r="C2413" t="s">
        <v>5212</v>
      </c>
      <c r="D2413" t="s">
        <v>393</v>
      </c>
      <c r="E2413" t="s">
        <v>378</v>
      </c>
    </row>
    <row r="2414" spans="1:5">
      <c r="A2414" s="369">
        <v>2462736</v>
      </c>
      <c r="B2414" t="s">
        <v>5213</v>
      </c>
      <c r="C2414" t="s">
        <v>5214</v>
      </c>
      <c r="D2414" t="s">
        <v>393</v>
      </c>
      <c r="E2414" t="s">
        <v>378</v>
      </c>
    </row>
    <row r="2415" spans="1:5">
      <c r="A2415" s="369">
        <v>2462780</v>
      </c>
      <c r="B2415" t="s">
        <v>5215</v>
      </c>
      <c r="C2415" t="s">
        <v>5216</v>
      </c>
      <c r="D2415" t="s">
        <v>393</v>
      </c>
      <c r="E2415" t="s">
        <v>378</v>
      </c>
    </row>
    <row r="2416" spans="1:5">
      <c r="A2416" s="369">
        <v>2462792</v>
      </c>
      <c r="B2416" t="s">
        <v>5217</v>
      </c>
      <c r="C2416" t="s">
        <v>5218</v>
      </c>
      <c r="D2416" t="s">
        <v>393</v>
      </c>
      <c r="E2416" t="s">
        <v>378</v>
      </c>
    </row>
    <row r="2417" spans="1:5">
      <c r="A2417" s="369">
        <v>2463722</v>
      </c>
      <c r="B2417" t="s">
        <v>5219</v>
      </c>
      <c r="C2417" t="s">
        <v>5220</v>
      </c>
      <c r="D2417" t="s">
        <v>393</v>
      </c>
      <c r="E2417" t="s">
        <v>378</v>
      </c>
    </row>
    <row r="2418" spans="1:5">
      <c r="A2418" s="369">
        <v>2463978</v>
      </c>
      <c r="B2418" t="s">
        <v>5221</v>
      </c>
      <c r="C2418" t="s">
        <v>5222</v>
      </c>
      <c r="D2418" t="s">
        <v>393</v>
      </c>
      <c r="E2418" t="s">
        <v>378</v>
      </c>
    </row>
    <row r="2419" spans="1:5">
      <c r="A2419" s="369">
        <v>2464251</v>
      </c>
      <c r="B2419" t="s">
        <v>5223</v>
      </c>
      <c r="C2419" t="s">
        <v>5224</v>
      </c>
      <c r="D2419" t="s">
        <v>393</v>
      </c>
      <c r="E2419" t="s">
        <v>378</v>
      </c>
    </row>
    <row r="2420" spans="1:5">
      <c r="A2420" s="369">
        <v>2464667</v>
      </c>
      <c r="B2420" t="s">
        <v>5225</v>
      </c>
      <c r="C2420" t="s">
        <v>5226</v>
      </c>
      <c r="D2420" t="s">
        <v>393</v>
      </c>
      <c r="E2420" t="s">
        <v>378</v>
      </c>
    </row>
    <row r="2421" spans="1:5">
      <c r="A2421" s="369">
        <v>2465270</v>
      </c>
      <c r="B2421" t="s">
        <v>5227</v>
      </c>
      <c r="C2421" t="s">
        <v>5228</v>
      </c>
      <c r="D2421" t="s">
        <v>393</v>
      </c>
      <c r="E2421" t="s">
        <v>378</v>
      </c>
    </row>
    <row r="2422" spans="1:5">
      <c r="A2422" s="369">
        <v>2465590</v>
      </c>
      <c r="B2422" t="s">
        <v>5229</v>
      </c>
      <c r="C2422" t="s">
        <v>5230</v>
      </c>
      <c r="D2422" t="s">
        <v>393</v>
      </c>
      <c r="E2422" t="s">
        <v>378</v>
      </c>
    </row>
    <row r="2423" spans="1:5">
      <c r="A2423" s="369">
        <v>2466576</v>
      </c>
      <c r="B2423" t="s">
        <v>5231</v>
      </c>
      <c r="C2423" t="s">
        <v>5232</v>
      </c>
      <c r="D2423" t="s">
        <v>393</v>
      </c>
      <c r="E2423" t="s">
        <v>378</v>
      </c>
    </row>
    <row r="2424" spans="1:5">
      <c r="A2424" s="369">
        <v>2466642</v>
      </c>
      <c r="B2424" t="s">
        <v>5233</v>
      </c>
      <c r="C2424" t="s">
        <v>5234</v>
      </c>
      <c r="D2424" t="s">
        <v>393</v>
      </c>
      <c r="E2424" t="s">
        <v>378</v>
      </c>
    </row>
    <row r="2425" spans="1:5">
      <c r="A2425" s="369">
        <v>2467292</v>
      </c>
      <c r="B2425" t="s">
        <v>5235</v>
      </c>
      <c r="C2425" t="s">
        <v>5236</v>
      </c>
      <c r="D2425" t="s">
        <v>393</v>
      </c>
      <c r="E2425" t="s">
        <v>378</v>
      </c>
    </row>
    <row r="2426" spans="1:5">
      <c r="A2426" s="369">
        <v>2468226</v>
      </c>
      <c r="B2426" t="s">
        <v>5237</v>
      </c>
      <c r="C2426" t="s">
        <v>5238</v>
      </c>
      <c r="D2426" t="s">
        <v>393</v>
      </c>
      <c r="E2426" t="s">
        <v>378</v>
      </c>
    </row>
    <row r="2427" spans="1:5">
      <c r="A2427" s="369">
        <v>2468507</v>
      </c>
      <c r="B2427" t="s">
        <v>5239</v>
      </c>
      <c r="C2427" t="s">
        <v>5240</v>
      </c>
      <c r="D2427" t="s">
        <v>393</v>
      </c>
      <c r="E2427" t="s">
        <v>378</v>
      </c>
    </row>
    <row r="2428" spans="1:5">
      <c r="A2428" s="369">
        <v>2469448</v>
      </c>
      <c r="B2428" t="s">
        <v>5241</v>
      </c>
      <c r="C2428" t="s">
        <v>5242</v>
      </c>
      <c r="D2428" t="s">
        <v>393</v>
      </c>
      <c r="E2428" t="s">
        <v>378</v>
      </c>
    </row>
    <row r="2429" spans="1:5">
      <c r="A2429" s="369">
        <v>2469883</v>
      </c>
      <c r="B2429" t="s">
        <v>5243</v>
      </c>
      <c r="C2429" t="s">
        <v>5244</v>
      </c>
      <c r="D2429" t="s">
        <v>393</v>
      </c>
      <c r="E2429" t="s">
        <v>378</v>
      </c>
    </row>
    <row r="2430" spans="1:5">
      <c r="A2430" s="369">
        <v>2469918</v>
      </c>
      <c r="B2430" t="s">
        <v>5245</v>
      </c>
      <c r="C2430" t="s">
        <v>5246</v>
      </c>
      <c r="D2430" t="s">
        <v>393</v>
      </c>
      <c r="E2430" t="s">
        <v>378</v>
      </c>
    </row>
    <row r="2431" spans="1:5">
      <c r="A2431" s="369">
        <v>2469956</v>
      </c>
      <c r="B2431" t="s">
        <v>5247</v>
      </c>
      <c r="C2431" t="s">
        <v>5248</v>
      </c>
      <c r="D2431" t="s">
        <v>393</v>
      </c>
      <c r="E2431" t="s">
        <v>378</v>
      </c>
    </row>
    <row r="2432" spans="1:5">
      <c r="A2432" s="369">
        <v>2470119</v>
      </c>
      <c r="B2432" t="s">
        <v>5249</v>
      </c>
      <c r="C2432" t="s">
        <v>5250</v>
      </c>
      <c r="D2432" t="s">
        <v>393</v>
      </c>
      <c r="E2432" t="s">
        <v>378</v>
      </c>
    </row>
    <row r="2433" spans="1:5">
      <c r="A2433" s="369">
        <v>2470531</v>
      </c>
      <c r="B2433" t="s">
        <v>5251</v>
      </c>
      <c r="C2433" t="s">
        <v>5252</v>
      </c>
      <c r="D2433" t="s">
        <v>393</v>
      </c>
      <c r="E2433" t="s">
        <v>378</v>
      </c>
    </row>
    <row r="2434" spans="1:5">
      <c r="A2434" s="369">
        <v>2470709</v>
      </c>
      <c r="B2434" t="s">
        <v>5253</v>
      </c>
      <c r="C2434" t="s">
        <v>5254</v>
      </c>
      <c r="D2434" t="s">
        <v>393</v>
      </c>
      <c r="E2434" t="s">
        <v>378</v>
      </c>
    </row>
    <row r="2435" spans="1:5">
      <c r="A2435" s="369">
        <v>2470886</v>
      </c>
      <c r="B2435" t="s">
        <v>5255</v>
      </c>
      <c r="C2435" t="s">
        <v>5256</v>
      </c>
      <c r="D2435" t="s">
        <v>393</v>
      </c>
      <c r="E2435" t="s">
        <v>378</v>
      </c>
    </row>
    <row r="2436" spans="1:5">
      <c r="A2436" s="369">
        <v>2470916</v>
      </c>
      <c r="B2436" t="s">
        <v>5257</v>
      </c>
      <c r="C2436" t="s">
        <v>5258</v>
      </c>
      <c r="D2436" t="s">
        <v>393</v>
      </c>
      <c r="E2436" t="s">
        <v>378</v>
      </c>
    </row>
    <row r="2437" spans="1:5">
      <c r="A2437" s="369">
        <v>2470985</v>
      </c>
      <c r="B2437" t="s">
        <v>5259</v>
      </c>
      <c r="C2437" t="s">
        <v>5260</v>
      </c>
      <c r="D2437" t="s">
        <v>393</v>
      </c>
      <c r="E2437" t="s">
        <v>378</v>
      </c>
    </row>
    <row r="2438" spans="1:5">
      <c r="A2438" s="369">
        <v>2471138</v>
      </c>
      <c r="B2438" t="s">
        <v>5261</v>
      </c>
      <c r="C2438" t="s">
        <v>5262</v>
      </c>
      <c r="D2438" t="s">
        <v>393</v>
      </c>
      <c r="E2438" t="s">
        <v>378</v>
      </c>
    </row>
    <row r="2439" spans="1:5">
      <c r="A2439" s="369">
        <v>2471422</v>
      </c>
      <c r="B2439" t="s">
        <v>5263</v>
      </c>
      <c r="C2439" t="s">
        <v>5264</v>
      </c>
      <c r="D2439" t="s">
        <v>393</v>
      </c>
      <c r="E2439" t="s">
        <v>378</v>
      </c>
    </row>
    <row r="2440" spans="1:5">
      <c r="A2440" s="369">
        <v>2471489</v>
      </c>
      <c r="B2440" t="s">
        <v>5265</v>
      </c>
      <c r="C2440" t="s">
        <v>5266</v>
      </c>
      <c r="D2440" t="s">
        <v>393</v>
      </c>
      <c r="E2440" t="s">
        <v>378</v>
      </c>
    </row>
    <row r="2441" spans="1:5">
      <c r="A2441" s="369">
        <v>2471784</v>
      </c>
      <c r="B2441" t="s">
        <v>5267</v>
      </c>
      <c r="C2441" t="s">
        <v>5268</v>
      </c>
      <c r="D2441" t="s">
        <v>393</v>
      </c>
      <c r="E2441" t="s">
        <v>378</v>
      </c>
    </row>
    <row r="2442" spans="1:5">
      <c r="A2442" s="369">
        <v>2471831</v>
      </c>
      <c r="B2442" t="s">
        <v>5269</v>
      </c>
      <c r="C2442" t="s">
        <v>5270</v>
      </c>
      <c r="D2442" t="s">
        <v>393</v>
      </c>
      <c r="E2442" t="s">
        <v>378</v>
      </c>
    </row>
    <row r="2443" spans="1:5">
      <c r="A2443" s="369">
        <v>2471836</v>
      </c>
      <c r="B2443" t="s">
        <v>5271</v>
      </c>
      <c r="C2443" t="s">
        <v>5272</v>
      </c>
      <c r="D2443" t="s">
        <v>393</v>
      </c>
      <c r="E2443" t="s">
        <v>378</v>
      </c>
    </row>
    <row r="2444" spans="1:5">
      <c r="A2444" s="369">
        <v>2471839</v>
      </c>
      <c r="B2444" t="s">
        <v>5273</v>
      </c>
      <c r="C2444" t="s">
        <v>5274</v>
      </c>
      <c r="D2444" t="s">
        <v>393</v>
      </c>
      <c r="E2444" t="s">
        <v>378</v>
      </c>
    </row>
    <row r="2445" spans="1:5">
      <c r="A2445" s="369">
        <v>2472035</v>
      </c>
      <c r="B2445" t="s">
        <v>5275</v>
      </c>
      <c r="C2445" t="s">
        <v>5276</v>
      </c>
      <c r="D2445" t="s">
        <v>393</v>
      </c>
      <c r="E2445" t="s">
        <v>378</v>
      </c>
    </row>
    <row r="2446" spans="1:5">
      <c r="A2446" s="369">
        <v>2472076</v>
      </c>
      <c r="B2446" t="s">
        <v>5277</v>
      </c>
      <c r="C2446" t="s">
        <v>5278</v>
      </c>
      <c r="D2446" t="s">
        <v>393</v>
      </c>
      <c r="E2446" t="s">
        <v>378</v>
      </c>
    </row>
    <row r="2447" spans="1:5">
      <c r="A2447" s="369">
        <v>2472144</v>
      </c>
      <c r="B2447" t="s">
        <v>5279</v>
      </c>
      <c r="C2447" t="s">
        <v>5280</v>
      </c>
      <c r="D2447" t="s">
        <v>393</v>
      </c>
      <c r="E2447" t="s">
        <v>378</v>
      </c>
    </row>
    <row r="2448" spans="1:5">
      <c r="A2448" s="369">
        <v>2472779</v>
      </c>
      <c r="B2448" t="s">
        <v>5281</v>
      </c>
      <c r="C2448" t="s">
        <v>5282</v>
      </c>
      <c r="D2448" t="s">
        <v>393</v>
      </c>
      <c r="E2448" t="s">
        <v>378</v>
      </c>
    </row>
    <row r="2449" spans="1:5">
      <c r="A2449" s="369">
        <v>2473125</v>
      </c>
      <c r="B2449" t="s">
        <v>5283</v>
      </c>
      <c r="C2449" t="s">
        <v>5284</v>
      </c>
      <c r="D2449" t="s">
        <v>393</v>
      </c>
      <c r="E2449" t="s">
        <v>378</v>
      </c>
    </row>
    <row r="2450" spans="1:5">
      <c r="A2450" s="369">
        <v>2473188</v>
      </c>
      <c r="B2450" t="s">
        <v>5285</v>
      </c>
      <c r="C2450" t="s">
        <v>5286</v>
      </c>
      <c r="D2450" t="s">
        <v>393</v>
      </c>
      <c r="E2450" t="s">
        <v>378</v>
      </c>
    </row>
    <row r="2451" spans="1:5">
      <c r="A2451" s="369">
        <v>2473239</v>
      </c>
      <c r="B2451" t="s">
        <v>5287</v>
      </c>
      <c r="C2451" t="s">
        <v>5288</v>
      </c>
      <c r="D2451" t="s">
        <v>393</v>
      </c>
      <c r="E2451" t="s">
        <v>378</v>
      </c>
    </row>
    <row r="2452" spans="1:5">
      <c r="A2452" s="369">
        <v>2473362</v>
      </c>
      <c r="B2452" t="s">
        <v>5289</v>
      </c>
      <c r="C2452" t="s">
        <v>5290</v>
      </c>
      <c r="D2452" t="s">
        <v>393</v>
      </c>
      <c r="E2452" t="s">
        <v>378</v>
      </c>
    </row>
    <row r="2453" spans="1:5">
      <c r="A2453" s="369">
        <v>2473498</v>
      </c>
      <c r="B2453" t="s">
        <v>5291</v>
      </c>
      <c r="C2453" t="s">
        <v>5292</v>
      </c>
      <c r="D2453" t="s">
        <v>393</v>
      </c>
      <c r="E2453" t="s">
        <v>378</v>
      </c>
    </row>
    <row r="2454" spans="1:5">
      <c r="A2454" s="369">
        <v>2473843</v>
      </c>
      <c r="B2454" t="s">
        <v>5293</v>
      </c>
      <c r="C2454" t="s">
        <v>5294</v>
      </c>
      <c r="D2454" t="s">
        <v>393</v>
      </c>
      <c r="E2454" t="s">
        <v>378</v>
      </c>
    </row>
    <row r="2455" spans="1:5">
      <c r="A2455" s="369">
        <v>2473860</v>
      </c>
      <c r="B2455" t="s">
        <v>5295</v>
      </c>
      <c r="C2455" t="s">
        <v>5296</v>
      </c>
      <c r="D2455" t="s">
        <v>393</v>
      </c>
      <c r="E2455" t="s">
        <v>378</v>
      </c>
    </row>
    <row r="2456" spans="1:5">
      <c r="A2456" s="369">
        <v>2474049</v>
      </c>
      <c r="B2456" t="s">
        <v>5297</v>
      </c>
      <c r="C2456" t="s">
        <v>5298</v>
      </c>
      <c r="D2456" t="s">
        <v>393</v>
      </c>
      <c r="E2456" t="s">
        <v>378</v>
      </c>
    </row>
    <row r="2457" spans="1:5">
      <c r="A2457" s="369">
        <v>2474492</v>
      </c>
      <c r="B2457" t="s">
        <v>5299</v>
      </c>
      <c r="C2457" t="s">
        <v>5300</v>
      </c>
      <c r="D2457" t="s">
        <v>393</v>
      </c>
      <c r="E2457" t="s">
        <v>378</v>
      </c>
    </row>
    <row r="2458" spans="1:5">
      <c r="A2458" s="369">
        <v>2474613</v>
      </c>
      <c r="B2458" t="s">
        <v>5301</v>
      </c>
      <c r="C2458" t="s">
        <v>5302</v>
      </c>
      <c r="D2458" t="s">
        <v>393</v>
      </c>
      <c r="E2458" t="s">
        <v>378</v>
      </c>
    </row>
    <row r="2459" spans="1:5">
      <c r="A2459" s="369">
        <v>2474621</v>
      </c>
      <c r="B2459" t="s">
        <v>5303</v>
      </c>
      <c r="C2459" t="s">
        <v>5304</v>
      </c>
      <c r="D2459" t="s">
        <v>393</v>
      </c>
      <c r="E2459" t="s">
        <v>378</v>
      </c>
    </row>
    <row r="2460" spans="1:5">
      <c r="A2460" s="369">
        <v>2474622</v>
      </c>
      <c r="B2460" t="s">
        <v>5305</v>
      </c>
      <c r="C2460" t="s">
        <v>5306</v>
      </c>
      <c r="D2460" t="s">
        <v>393</v>
      </c>
      <c r="E2460" t="s">
        <v>378</v>
      </c>
    </row>
    <row r="2461" spans="1:5">
      <c r="A2461" s="369">
        <v>2474927</v>
      </c>
      <c r="B2461" t="s">
        <v>5307</v>
      </c>
      <c r="C2461" t="s">
        <v>5308</v>
      </c>
      <c r="D2461" t="s">
        <v>393</v>
      </c>
      <c r="E2461" t="s">
        <v>378</v>
      </c>
    </row>
    <row r="2462" spans="1:5">
      <c r="A2462" s="369">
        <v>2474979</v>
      </c>
      <c r="B2462" t="s">
        <v>5309</v>
      </c>
      <c r="C2462" t="s">
        <v>5310</v>
      </c>
      <c r="D2462" t="s">
        <v>393</v>
      </c>
      <c r="E2462" t="s">
        <v>378</v>
      </c>
    </row>
    <row r="2463" spans="1:5">
      <c r="A2463" s="369">
        <v>2475141</v>
      </c>
      <c r="B2463" t="s">
        <v>5311</v>
      </c>
      <c r="C2463" t="s">
        <v>5312</v>
      </c>
      <c r="D2463" t="s">
        <v>393</v>
      </c>
      <c r="E2463" t="s">
        <v>378</v>
      </c>
    </row>
    <row r="2464" spans="1:5">
      <c r="A2464" s="369">
        <v>2475905</v>
      </c>
      <c r="B2464" t="s">
        <v>5313</v>
      </c>
      <c r="C2464" t="s">
        <v>5314</v>
      </c>
      <c r="D2464" t="s">
        <v>393</v>
      </c>
      <c r="E2464" t="s">
        <v>378</v>
      </c>
    </row>
    <row r="2465" spans="1:5">
      <c r="A2465" s="369">
        <v>2476087</v>
      </c>
      <c r="B2465" t="s">
        <v>5315</v>
      </c>
      <c r="C2465" t="s">
        <v>5316</v>
      </c>
      <c r="D2465" t="s">
        <v>393</v>
      </c>
      <c r="E2465" t="s">
        <v>378</v>
      </c>
    </row>
    <row r="2466" spans="1:5">
      <c r="A2466" s="369">
        <v>2476485</v>
      </c>
      <c r="B2466" t="s">
        <v>5317</v>
      </c>
      <c r="C2466" t="s">
        <v>5318</v>
      </c>
      <c r="D2466" t="s">
        <v>393</v>
      </c>
      <c r="E2466" t="s">
        <v>378</v>
      </c>
    </row>
    <row r="2467" spans="1:5">
      <c r="A2467" s="369">
        <v>2476543</v>
      </c>
      <c r="B2467" t="s">
        <v>5319</v>
      </c>
      <c r="C2467" t="s">
        <v>5320</v>
      </c>
      <c r="D2467" t="s">
        <v>393</v>
      </c>
      <c r="E2467" t="s">
        <v>378</v>
      </c>
    </row>
    <row r="2468" spans="1:5">
      <c r="A2468" s="369">
        <v>2476650</v>
      </c>
      <c r="B2468" t="s">
        <v>5321</v>
      </c>
      <c r="C2468" t="s">
        <v>5322</v>
      </c>
      <c r="D2468" t="s">
        <v>393</v>
      </c>
      <c r="E2468" t="s">
        <v>378</v>
      </c>
    </row>
    <row r="2469" spans="1:5">
      <c r="A2469" s="369">
        <v>2477093</v>
      </c>
      <c r="B2469" t="s">
        <v>5323</v>
      </c>
      <c r="C2469" t="s">
        <v>5324</v>
      </c>
      <c r="D2469" t="s">
        <v>393</v>
      </c>
      <c r="E2469" t="s">
        <v>378</v>
      </c>
    </row>
    <row r="2470" spans="1:5">
      <c r="A2470" s="369">
        <v>2477319</v>
      </c>
      <c r="B2470" t="s">
        <v>5325</v>
      </c>
      <c r="C2470" t="s">
        <v>5326</v>
      </c>
      <c r="D2470" t="s">
        <v>393</v>
      </c>
      <c r="E2470" t="s">
        <v>378</v>
      </c>
    </row>
    <row r="2471" spans="1:5">
      <c r="A2471" s="369">
        <v>2477666</v>
      </c>
      <c r="B2471" t="s">
        <v>5327</v>
      </c>
      <c r="C2471" t="s">
        <v>5328</v>
      </c>
      <c r="D2471" t="s">
        <v>393</v>
      </c>
      <c r="E2471" t="s">
        <v>378</v>
      </c>
    </row>
    <row r="2472" spans="1:5">
      <c r="A2472" s="369">
        <v>2477700</v>
      </c>
      <c r="B2472" t="s">
        <v>5329</v>
      </c>
      <c r="C2472" t="s">
        <v>5330</v>
      </c>
      <c r="D2472" t="s">
        <v>393</v>
      </c>
      <c r="E2472" t="s">
        <v>378</v>
      </c>
    </row>
    <row r="2473" spans="1:5">
      <c r="A2473" s="369">
        <v>2478390</v>
      </c>
      <c r="B2473" t="s">
        <v>5331</v>
      </c>
      <c r="C2473" t="s">
        <v>5332</v>
      </c>
      <c r="D2473" t="s">
        <v>393</v>
      </c>
      <c r="E2473" t="s">
        <v>378</v>
      </c>
    </row>
    <row r="2474" spans="1:5">
      <c r="A2474" s="369">
        <v>2478617</v>
      </c>
      <c r="B2474" t="s">
        <v>5333</v>
      </c>
      <c r="C2474" t="s">
        <v>5334</v>
      </c>
      <c r="D2474" t="s">
        <v>393</v>
      </c>
      <c r="E2474" t="s">
        <v>378</v>
      </c>
    </row>
    <row r="2475" spans="1:5">
      <c r="A2475" s="369">
        <v>2478692</v>
      </c>
      <c r="B2475" t="s">
        <v>5335</v>
      </c>
      <c r="C2475" t="s">
        <v>5336</v>
      </c>
      <c r="D2475" t="s">
        <v>393</v>
      </c>
      <c r="E2475" t="s">
        <v>378</v>
      </c>
    </row>
    <row r="2476" spans="1:5">
      <c r="A2476" s="369">
        <v>2478743</v>
      </c>
      <c r="B2476" t="s">
        <v>5337</v>
      </c>
      <c r="C2476" t="s">
        <v>5338</v>
      </c>
      <c r="D2476" t="s">
        <v>393</v>
      </c>
      <c r="E2476" t="s">
        <v>378</v>
      </c>
    </row>
    <row r="2477" spans="1:5">
      <c r="A2477" s="369">
        <v>2478895</v>
      </c>
      <c r="B2477" t="s">
        <v>5339</v>
      </c>
      <c r="C2477" t="s">
        <v>5340</v>
      </c>
      <c r="D2477" t="s">
        <v>393</v>
      </c>
      <c r="E2477" t="s">
        <v>378</v>
      </c>
    </row>
    <row r="2478" spans="1:5">
      <c r="A2478" s="369">
        <v>2479060</v>
      </c>
      <c r="B2478" t="s">
        <v>5341</v>
      </c>
      <c r="C2478" t="s">
        <v>5342</v>
      </c>
      <c r="D2478" t="s">
        <v>393</v>
      </c>
      <c r="E2478" t="s">
        <v>378</v>
      </c>
    </row>
    <row r="2479" spans="1:5">
      <c r="A2479" s="369">
        <v>2479275</v>
      </c>
      <c r="B2479" t="s">
        <v>5343</v>
      </c>
      <c r="C2479" t="s">
        <v>5344</v>
      </c>
      <c r="D2479" t="s">
        <v>393</v>
      </c>
      <c r="E2479" t="s">
        <v>378</v>
      </c>
    </row>
    <row r="2480" spans="1:5">
      <c r="A2480" s="369">
        <v>2480067</v>
      </c>
      <c r="B2480" t="s">
        <v>5345</v>
      </c>
      <c r="C2480" t="s">
        <v>5346</v>
      </c>
      <c r="D2480" t="s">
        <v>393</v>
      </c>
      <c r="E2480" t="s">
        <v>378</v>
      </c>
    </row>
    <row r="2481" spans="1:5">
      <c r="A2481" s="369">
        <v>2480853</v>
      </c>
      <c r="B2481" t="s">
        <v>5347</v>
      </c>
      <c r="C2481" t="s">
        <v>5348</v>
      </c>
      <c r="D2481" t="s">
        <v>393</v>
      </c>
      <c r="E2481" t="s">
        <v>378</v>
      </c>
    </row>
    <row r="2482" spans="1:5">
      <c r="A2482" s="369">
        <v>2481637</v>
      </c>
      <c r="B2482" t="s">
        <v>5349</v>
      </c>
      <c r="C2482" t="s">
        <v>5350</v>
      </c>
      <c r="D2482" t="s">
        <v>393</v>
      </c>
      <c r="E2482" t="s">
        <v>378</v>
      </c>
    </row>
    <row r="2483" spans="1:5">
      <c r="A2483" s="369">
        <v>2481784</v>
      </c>
      <c r="B2483" t="s">
        <v>5351</v>
      </c>
      <c r="C2483" t="s">
        <v>5352</v>
      </c>
      <c r="D2483" t="s">
        <v>393</v>
      </c>
      <c r="E2483" t="s">
        <v>378</v>
      </c>
    </row>
    <row r="2484" spans="1:5">
      <c r="A2484" s="369">
        <v>2481915</v>
      </c>
      <c r="B2484" t="s">
        <v>5353</v>
      </c>
      <c r="C2484" t="s">
        <v>5354</v>
      </c>
      <c r="D2484" t="s">
        <v>393</v>
      </c>
      <c r="E2484" t="s">
        <v>378</v>
      </c>
    </row>
    <row r="2485" spans="1:5">
      <c r="A2485" s="369">
        <v>2481954</v>
      </c>
      <c r="B2485" t="s">
        <v>5355</v>
      </c>
      <c r="C2485" t="s">
        <v>5356</v>
      </c>
      <c r="D2485" t="s">
        <v>393</v>
      </c>
      <c r="E2485" t="s">
        <v>378</v>
      </c>
    </row>
    <row r="2486" spans="1:5">
      <c r="A2486" s="369">
        <v>2482041</v>
      </c>
      <c r="B2486" t="s">
        <v>5357</v>
      </c>
      <c r="C2486" t="s">
        <v>5358</v>
      </c>
      <c r="D2486" t="s">
        <v>393</v>
      </c>
      <c r="E2486" t="s">
        <v>378</v>
      </c>
    </row>
    <row r="2487" spans="1:5">
      <c r="A2487" s="369">
        <v>2482241</v>
      </c>
      <c r="B2487" t="s">
        <v>5359</v>
      </c>
      <c r="C2487" t="s">
        <v>5360</v>
      </c>
      <c r="D2487" t="s">
        <v>393</v>
      </c>
      <c r="E2487" t="s">
        <v>378</v>
      </c>
    </row>
    <row r="2488" spans="1:5">
      <c r="A2488" s="369">
        <v>2482506</v>
      </c>
      <c r="B2488" t="s">
        <v>5361</v>
      </c>
      <c r="C2488" t="s">
        <v>5362</v>
      </c>
      <c r="D2488" t="s">
        <v>393</v>
      </c>
      <c r="E2488" t="s">
        <v>378</v>
      </c>
    </row>
    <row r="2489" spans="1:5">
      <c r="A2489" s="369">
        <v>2482522</v>
      </c>
      <c r="B2489" t="s">
        <v>5363</v>
      </c>
      <c r="C2489" t="s">
        <v>5364</v>
      </c>
      <c r="D2489" t="s">
        <v>393</v>
      </c>
      <c r="E2489" t="s">
        <v>378</v>
      </c>
    </row>
    <row r="2490" spans="1:5">
      <c r="A2490" s="369">
        <v>2482745</v>
      </c>
      <c r="B2490" t="s">
        <v>5365</v>
      </c>
      <c r="C2490" t="s">
        <v>5366</v>
      </c>
      <c r="D2490" t="s">
        <v>393</v>
      </c>
      <c r="E2490" t="s">
        <v>378</v>
      </c>
    </row>
    <row r="2491" spans="1:5">
      <c r="A2491" s="369">
        <v>2482939</v>
      </c>
      <c r="B2491" t="s">
        <v>5367</v>
      </c>
      <c r="C2491" t="s">
        <v>5368</v>
      </c>
      <c r="D2491" t="s">
        <v>393</v>
      </c>
      <c r="E2491" t="s">
        <v>378</v>
      </c>
    </row>
    <row r="2492" spans="1:5">
      <c r="A2492" s="369">
        <v>2483006</v>
      </c>
      <c r="B2492" t="s">
        <v>5369</v>
      </c>
      <c r="C2492" t="s">
        <v>5370</v>
      </c>
      <c r="D2492" t="s">
        <v>393</v>
      </c>
      <c r="E2492" t="s">
        <v>378</v>
      </c>
    </row>
    <row r="2493" spans="1:5">
      <c r="A2493" s="369">
        <v>2483136</v>
      </c>
      <c r="B2493" t="s">
        <v>5371</v>
      </c>
      <c r="C2493" t="s">
        <v>5372</v>
      </c>
      <c r="D2493" t="s">
        <v>393</v>
      </c>
      <c r="E2493" t="s">
        <v>378</v>
      </c>
    </row>
    <row r="2494" spans="1:5">
      <c r="A2494" s="369">
        <v>2483152</v>
      </c>
      <c r="B2494" t="s">
        <v>5373</v>
      </c>
      <c r="C2494" t="s">
        <v>5374</v>
      </c>
      <c r="D2494" t="s">
        <v>393</v>
      </c>
      <c r="E2494" t="s">
        <v>378</v>
      </c>
    </row>
    <row r="2495" spans="1:5">
      <c r="A2495" s="369">
        <v>2483167</v>
      </c>
      <c r="B2495" t="s">
        <v>5375</v>
      </c>
      <c r="C2495" t="s">
        <v>5376</v>
      </c>
      <c r="D2495" t="s">
        <v>393</v>
      </c>
      <c r="E2495" t="s">
        <v>378</v>
      </c>
    </row>
    <row r="2496" spans="1:5">
      <c r="A2496" s="369">
        <v>2483351</v>
      </c>
      <c r="B2496" t="s">
        <v>5377</v>
      </c>
      <c r="C2496" t="s">
        <v>5378</v>
      </c>
      <c r="D2496" t="s">
        <v>393</v>
      </c>
      <c r="E2496" t="s">
        <v>378</v>
      </c>
    </row>
    <row r="2497" spans="1:5">
      <c r="A2497" s="369">
        <v>2484654</v>
      </c>
      <c r="B2497" t="s">
        <v>5379</v>
      </c>
      <c r="C2497" t="s">
        <v>5380</v>
      </c>
      <c r="D2497" t="s">
        <v>393</v>
      </c>
      <c r="E2497" t="s">
        <v>378</v>
      </c>
    </row>
    <row r="2498" spans="1:5">
      <c r="A2498" s="369">
        <v>2484655</v>
      </c>
      <c r="B2498" t="s">
        <v>5381</v>
      </c>
      <c r="C2498" t="s">
        <v>5382</v>
      </c>
      <c r="D2498" t="s">
        <v>393</v>
      </c>
      <c r="E2498" t="s">
        <v>378</v>
      </c>
    </row>
    <row r="2499" spans="1:5">
      <c r="A2499" s="369">
        <v>2484669</v>
      </c>
      <c r="B2499" t="s">
        <v>5383</v>
      </c>
      <c r="C2499" t="s">
        <v>5384</v>
      </c>
      <c r="D2499" t="s">
        <v>393</v>
      </c>
      <c r="E2499" t="s">
        <v>378</v>
      </c>
    </row>
    <row r="2500" spans="1:5">
      <c r="A2500" s="369">
        <v>2484843</v>
      </c>
      <c r="B2500" t="s">
        <v>5385</v>
      </c>
      <c r="C2500" t="s">
        <v>5386</v>
      </c>
      <c r="D2500" t="s">
        <v>393</v>
      </c>
      <c r="E2500" t="s">
        <v>378</v>
      </c>
    </row>
    <row r="2501" spans="1:5">
      <c r="A2501" s="369">
        <v>2484954</v>
      </c>
      <c r="B2501" t="s">
        <v>5387</v>
      </c>
      <c r="C2501" t="s">
        <v>5388</v>
      </c>
      <c r="D2501" t="s">
        <v>393</v>
      </c>
      <c r="E2501" t="s">
        <v>378</v>
      </c>
    </row>
    <row r="2502" spans="1:5">
      <c r="A2502" s="369">
        <v>2485229</v>
      </c>
      <c r="B2502" t="s">
        <v>5389</v>
      </c>
      <c r="C2502" t="s">
        <v>5390</v>
      </c>
      <c r="D2502" t="s">
        <v>393</v>
      </c>
      <c r="E2502" t="s">
        <v>378</v>
      </c>
    </row>
    <row r="2503" spans="1:5">
      <c r="A2503" s="369">
        <v>2485257</v>
      </c>
      <c r="B2503" t="s">
        <v>5391</v>
      </c>
      <c r="C2503" t="s">
        <v>5392</v>
      </c>
      <c r="D2503" t="s">
        <v>393</v>
      </c>
      <c r="E2503" t="s">
        <v>378</v>
      </c>
    </row>
    <row r="2504" spans="1:5">
      <c r="A2504" s="369">
        <v>2485346</v>
      </c>
      <c r="B2504" t="s">
        <v>5393</v>
      </c>
      <c r="C2504" t="s">
        <v>5394</v>
      </c>
      <c r="D2504" t="s">
        <v>393</v>
      </c>
      <c r="E2504" t="s">
        <v>378</v>
      </c>
    </row>
    <row r="2505" spans="1:5">
      <c r="A2505" s="369">
        <v>2485391</v>
      </c>
      <c r="B2505" t="s">
        <v>5395</v>
      </c>
      <c r="C2505" t="s">
        <v>5396</v>
      </c>
      <c r="D2505" t="s">
        <v>393</v>
      </c>
      <c r="E2505" t="s">
        <v>378</v>
      </c>
    </row>
    <row r="2506" spans="1:5">
      <c r="A2506" s="369">
        <v>2485407</v>
      </c>
      <c r="B2506" t="s">
        <v>5397</v>
      </c>
      <c r="C2506" t="s">
        <v>5398</v>
      </c>
      <c r="D2506" t="s">
        <v>393</v>
      </c>
      <c r="E2506" t="s">
        <v>378</v>
      </c>
    </row>
    <row r="2507" spans="1:5">
      <c r="A2507" s="369">
        <v>2485484</v>
      </c>
      <c r="B2507" t="s">
        <v>5399</v>
      </c>
      <c r="C2507" t="s">
        <v>5400</v>
      </c>
      <c r="D2507" t="s">
        <v>393</v>
      </c>
      <c r="E2507" t="s">
        <v>378</v>
      </c>
    </row>
    <row r="2508" spans="1:5">
      <c r="A2508" s="369">
        <v>2485524</v>
      </c>
      <c r="B2508" t="s">
        <v>5401</v>
      </c>
      <c r="C2508" t="s">
        <v>5402</v>
      </c>
      <c r="D2508" t="s">
        <v>393</v>
      </c>
      <c r="E2508" t="s">
        <v>378</v>
      </c>
    </row>
    <row r="2509" spans="1:5">
      <c r="A2509" s="369">
        <v>2485771</v>
      </c>
      <c r="B2509" t="s">
        <v>5403</v>
      </c>
      <c r="C2509" t="s">
        <v>5404</v>
      </c>
      <c r="D2509" t="s">
        <v>393</v>
      </c>
      <c r="E2509" t="s">
        <v>378</v>
      </c>
    </row>
    <row r="2510" spans="1:5">
      <c r="A2510" s="369">
        <v>2485932</v>
      </c>
      <c r="B2510" t="s">
        <v>5405</v>
      </c>
      <c r="C2510" t="s">
        <v>5406</v>
      </c>
      <c r="D2510" t="s">
        <v>393</v>
      </c>
      <c r="E2510" t="s">
        <v>378</v>
      </c>
    </row>
    <row r="2511" spans="1:5">
      <c r="A2511" s="369">
        <v>2486064</v>
      </c>
      <c r="B2511" t="s">
        <v>5407</v>
      </c>
      <c r="C2511" t="s">
        <v>5408</v>
      </c>
      <c r="D2511" t="s">
        <v>393</v>
      </c>
      <c r="E2511" t="s">
        <v>378</v>
      </c>
    </row>
    <row r="2512" spans="1:5">
      <c r="A2512" s="369">
        <v>2486112</v>
      </c>
      <c r="B2512" t="s">
        <v>5409</v>
      </c>
      <c r="C2512" t="s">
        <v>5410</v>
      </c>
      <c r="D2512" t="s">
        <v>393</v>
      </c>
      <c r="E2512" t="s">
        <v>378</v>
      </c>
    </row>
    <row r="2513" spans="1:5">
      <c r="A2513" s="369">
        <v>2486229</v>
      </c>
      <c r="B2513" t="s">
        <v>5411</v>
      </c>
      <c r="C2513" t="s">
        <v>5412</v>
      </c>
      <c r="D2513" t="s">
        <v>393</v>
      </c>
      <c r="E2513" t="s">
        <v>378</v>
      </c>
    </row>
    <row r="2514" spans="1:5">
      <c r="A2514" s="369">
        <v>2486355</v>
      </c>
      <c r="B2514" t="s">
        <v>5413</v>
      </c>
      <c r="C2514" t="s">
        <v>5414</v>
      </c>
      <c r="D2514" t="s">
        <v>393</v>
      </c>
      <c r="E2514" t="s">
        <v>378</v>
      </c>
    </row>
    <row r="2515" spans="1:5">
      <c r="A2515" s="369">
        <v>2486455</v>
      </c>
      <c r="B2515" t="s">
        <v>5415</v>
      </c>
      <c r="C2515" t="s">
        <v>5416</v>
      </c>
      <c r="D2515" t="s">
        <v>393</v>
      </c>
      <c r="E2515" t="s">
        <v>378</v>
      </c>
    </row>
    <row r="2516" spans="1:5">
      <c r="A2516" s="369">
        <v>2486568</v>
      </c>
      <c r="B2516" t="s">
        <v>5417</v>
      </c>
      <c r="C2516" t="s">
        <v>5418</v>
      </c>
      <c r="D2516" t="s">
        <v>393</v>
      </c>
      <c r="E2516" t="s">
        <v>378</v>
      </c>
    </row>
    <row r="2517" spans="1:5">
      <c r="A2517" s="369">
        <v>2486587</v>
      </c>
      <c r="B2517" t="s">
        <v>5419</v>
      </c>
      <c r="C2517" t="s">
        <v>5420</v>
      </c>
      <c r="D2517" t="s">
        <v>393</v>
      </c>
      <c r="E2517" t="s">
        <v>378</v>
      </c>
    </row>
    <row r="2518" spans="1:5">
      <c r="A2518" s="369">
        <v>2486687</v>
      </c>
      <c r="B2518" t="s">
        <v>5421</v>
      </c>
      <c r="C2518" t="s">
        <v>5422</v>
      </c>
      <c r="D2518" t="s">
        <v>393</v>
      </c>
      <c r="E2518" t="s">
        <v>378</v>
      </c>
    </row>
    <row r="2519" spans="1:5">
      <c r="A2519" s="369">
        <v>2486818</v>
      </c>
      <c r="B2519" t="s">
        <v>5423</v>
      </c>
      <c r="C2519" t="s">
        <v>5424</v>
      </c>
      <c r="D2519" t="s">
        <v>393</v>
      </c>
      <c r="E2519" t="s">
        <v>378</v>
      </c>
    </row>
    <row r="2520" spans="1:5">
      <c r="A2520" s="369">
        <v>2486965</v>
      </c>
      <c r="B2520" t="s">
        <v>5425</v>
      </c>
      <c r="C2520" t="s">
        <v>5426</v>
      </c>
      <c r="D2520" t="s">
        <v>393</v>
      </c>
      <c r="E2520" t="s">
        <v>378</v>
      </c>
    </row>
    <row r="2521" spans="1:5">
      <c r="A2521" s="369">
        <v>2487507</v>
      </c>
      <c r="B2521" t="s">
        <v>5427</v>
      </c>
      <c r="C2521" t="s">
        <v>5428</v>
      </c>
      <c r="D2521" t="s">
        <v>393</v>
      </c>
      <c r="E2521" t="s">
        <v>378</v>
      </c>
    </row>
    <row r="2522" spans="1:5">
      <c r="A2522" s="369">
        <v>2487555</v>
      </c>
      <c r="B2522" t="s">
        <v>5429</v>
      </c>
      <c r="C2522" t="s">
        <v>5430</v>
      </c>
      <c r="D2522" t="s">
        <v>393</v>
      </c>
      <c r="E2522" t="s">
        <v>378</v>
      </c>
    </row>
    <row r="2523" spans="1:5">
      <c r="A2523" s="369">
        <v>2487732</v>
      </c>
      <c r="B2523" t="s">
        <v>5431</v>
      </c>
      <c r="C2523" t="s">
        <v>5432</v>
      </c>
      <c r="D2523" t="s">
        <v>393</v>
      </c>
      <c r="E2523" t="s">
        <v>378</v>
      </c>
    </row>
    <row r="2524" spans="1:5">
      <c r="A2524" s="369">
        <v>2488049</v>
      </c>
      <c r="B2524" t="s">
        <v>5433</v>
      </c>
      <c r="C2524" t="s">
        <v>5434</v>
      </c>
      <c r="D2524" t="s">
        <v>393</v>
      </c>
      <c r="E2524" t="s">
        <v>378</v>
      </c>
    </row>
    <row r="2525" spans="1:5">
      <c r="A2525" s="369">
        <v>2488173</v>
      </c>
      <c r="B2525" t="s">
        <v>5435</v>
      </c>
      <c r="C2525" t="s">
        <v>5436</v>
      </c>
      <c r="D2525" t="s">
        <v>393</v>
      </c>
      <c r="E2525" t="s">
        <v>378</v>
      </c>
    </row>
    <row r="2526" spans="1:5">
      <c r="A2526" s="369">
        <v>2488268</v>
      </c>
      <c r="B2526" t="s">
        <v>5437</v>
      </c>
      <c r="C2526" t="s">
        <v>5438</v>
      </c>
      <c r="D2526" t="s">
        <v>393</v>
      </c>
      <c r="E2526" t="s">
        <v>378</v>
      </c>
    </row>
    <row r="2527" spans="1:5">
      <c r="A2527" s="369">
        <v>2488351</v>
      </c>
      <c r="B2527" t="s">
        <v>5439</v>
      </c>
      <c r="C2527" t="s">
        <v>5440</v>
      </c>
      <c r="D2527" t="s">
        <v>393</v>
      </c>
      <c r="E2527" t="s">
        <v>378</v>
      </c>
    </row>
    <row r="2528" spans="1:5">
      <c r="A2528" s="369">
        <v>2488431</v>
      </c>
      <c r="B2528" t="s">
        <v>5441</v>
      </c>
      <c r="C2528" t="s">
        <v>5442</v>
      </c>
      <c r="D2528" t="s">
        <v>393</v>
      </c>
      <c r="E2528" t="s">
        <v>378</v>
      </c>
    </row>
    <row r="2529" spans="1:5">
      <c r="A2529" s="369">
        <v>2488746</v>
      </c>
      <c r="B2529" t="s">
        <v>5443</v>
      </c>
      <c r="C2529" t="s">
        <v>5444</v>
      </c>
      <c r="D2529" t="s">
        <v>393</v>
      </c>
      <c r="E2529" t="s">
        <v>378</v>
      </c>
    </row>
    <row r="2530" spans="1:5">
      <c r="A2530" s="369">
        <v>2489084</v>
      </c>
      <c r="B2530" t="s">
        <v>5445</v>
      </c>
      <c r="C2530" t="s">
        <v>5446</v>
      </c>
      <c r="D2530" t="s">
        <v>393</v>
      </c>
      <c r="E2530" t="s">
        <v>378</v>
      </c>
    </row>
    <row r="2531" spans="1:5">
      <c r="A2531" s="369">
        <v>2489198</v>
      </c>
      <c r="B2531" t="s">
        <v>5447</v>
      </c>
      <c r="C2531" t="s">
        <v>5448</v>
      </c>
      <c r="D2531" t="s">
        <v>393</v>
      </c>
      <c r="E2531" t="s">
        <v>378</v>
      </c>
    </row>
    <row r="2532" spans="1:5">
      <c r="A2532" s="369">
        <v>2489390</v>
      </c>
      <c r="B2532" t="s">
        <v>5449</v>
      </c>
      <c r="C2532" t="s">
        <v>5450</v>
      </c>
      <c r="D2532" t="s">
        <v>393</v>
      </c>
      <c r="E2532" t="s">
        <v>378</v>
      </c>
    </row>
    <row r="2533" spans="1:5">
      <c r="A2533" s="369">
        <v>2489733</v>
      </c>
      <c r="B2533" t="s">
        <v>5451</v>
      </c>
      <c r="C2533" t="s">
        <v>5452</v>
      </c>
      <c r="D2533" t="s">
        <v>393</v>
      </c>
      <c r="E2533" t="s">
        <v>378</v>
      </c>
    </row>
    <row r="2534" spans="1:5">
      <c r="A2534" s="369">
        <v>2489764</v>
      </c>
      <c r="B2534" t="s">
        <v>5453</v>
      </c>
      <c r="C2534" t="s">
        <v>5454</v>
      </c>
      <c r="D2534" t="s">
        <v>393</v>
      </c>
      <c r="E2534" t="s">
        <v>378</v>
      </c>
    </row>
    <row r="2535" spans="1:5">
      <c r="A2535" s="369">
        <v>2489796</v>
      </c>
      <c r="B2535" t="s">
        <v>5455</v>
      </c>
      <c r="C2535" t="s">
        <v>5456</v>
      </c>
      <c r="D2535" t="s">
        <v>393</v>
      </c>
      <c r="E2535" t="s">
        <v>378</v>
      </c>
    </row>
    <row r="2536" spans="1:5">
      <c r="A2536" s="369">
        <v>2489991</v>
      </c>
      <c r="B2536" t="s">
        <v>5457</v>
      </c>
      <c r="C2536" t="s">
        <v>5458</v>
      </c>
      <c r="D2536" t="s">
        <v>393</v>
      </c>
      <c r="E2536" t="s">
        <v>378</v>
      </c>
    </row>
    <row r="2537" spans="1:5">
      <c r="A2537" s="369">
        <v>2490067</v>
      </c>
      <c r="B2537" t="s">
        <v>5459</v>
      </c>
      <c r="C2537" t="s">
        <v>5460</v>
      </c>
      <c r="D2537" t="s">
        <v>393</v>
      </c>
      <c r="E2537" t="s">
        <v>378</v>
      </c>
    </row>
    <row r="2538" spans="1:5">
      <c r="A2538" s="369">
        <v>2490214</v>
      </c>
      <c r="B2538" t="s">
        <v>5461</v>
      </c>
      <c r="C2538" t="s">
        <v>5462</v>
      </c>
      <c r="D2538" t="s">
        <v>393</v>
      </c>
      <c r="E2538" t="s">
        <v>378</v>
      </c>
    </row>
    <row r="2539" spans="1:5">
      <c r="A2539" s="369">
        <v>2490452</v>
      </c>
      <c r="B2539" t="s">
        <v>5463</v>
      </c>
      <c r="C2539" t="s">
        <v>5464</v>
      </c>
      <c r="D2539" t="s">
        <v>393</v>
      </c>
      <c r="E2539" t="s">
        <v>378</v>
      </c>
    </row>
    <row r="2540" spans="1:5">
      <c r="A2540" s="369">
        <v>2490547</v>
      </c>
      <c r="B2540" t="s">
        <v>5465</v>
      </c>
      <c r="C2540" t="s">
        <v>5466</v>
      </c>
      <c r="D2540" t="s">
        <v>393</v>
      </c>
      <c r="E2540" t="s">
        <v>378</v>
      </c>
    </row>
    <row r="2541" spans="1:5">
      <c r="A2541" s="369">
        <v>2490548</v>
      </c>
      <c r="B2541" t="s">
        <v>5467</v>
      </c>
      <c r="C2541" t="s">
        <v>5468</v>
      </c>
      <c r="D2541" t="s">
        <v>393</v>
      </c>
      <c r="E2541" t="s">
        <v>378</v>
      </c>
    </row>
    <row r="2542" spans="1:5">
      <c r="A2542" s="369">
        <v>2491231</v>
      </c>
      <c r="B2542" t="s">
        <v>5469</v>
      </c>
      <c r="C2542" t="s">
        <v>5470</v>
      </c>
      <c r="D2542" t="s">
        <v>393</v>
      </c>
      <c r="E2542" t="s">
        <v>378</v>
      </c>
    </row>
    <row r="2543" spans="1:5">
      <c r="A2543" s="369">
        <v>2491531</v>
      </c>
      <c r="B2543" t="s">
        <v>5471</v>
      </c>
      <c r="C2543" t="s">
        <v>5472</v>
      </c>
      <c r="D2543" t="s">
        <v>393</v>
      </c>
      <c r="E2543" t="s">
        <v>378</v>
      </c>
    </row>
    <row r="2544" spans="1:5">
      <c r="A2544" s="369">
        <v>2491545</v>
      </c>
      <c r="B2544" t="s">
        <v>5473</v>
      </c>
      <c r="C2544" t="s">
        <v>5474</v>
      </c>
      <c r="D2544" t="s">
        <v>393</v>
      </c>
      <c r="E2544" t="s">
        <v>378</v>
      </c>
    </row>
    <row r="2545" spans="1:5">
      <c r="A2545" s="369">
        <v>2491623</v>
      </c>
      <c r="B2545" t="s">
        <v>5475</v>
      </c>
      <c r="C2545" t="s">
        <v>5476</v>
      </c>
      <c r="D2545" t="s">
        <v>393</v>
      </c>
      <c r="E2545" t="s">
        <v>378</v>
      </c>
    </row>
    <row r="2546" spans="1:5">
      <c r="A2546" s="369">
        <v>2492004</v>
      </c>
      <c r="B2546" t="s">
        <v>5477</v>
      </c>
      <c r="C2546" t="s">
        <v>5478</v>
      </c>
      <c r="D2546" t="s">
        <v>393</v>
      </c>
      <c r="E2546" t="s">
        <v>378</v>
      </c>
    </row>
    <row r="2547" spans="1:5">
      <c r="A2547" s="369">
        <v>2492037</v>
      </c>
      <c r="B2547" t="s">
        <v>5479</v>
      </c>
      <c r="C2547" t="s">
        <v>5480</v>
      </c>
      <c r="D2547" t="s">
        <v>393</v>
      </c>
      <c r="E2547" t="s">
        <v>378</v>
      </c>
    </row>
    <row r="2548" spans="1:5">
      <c r="A2548" s="369">
        <v>2492334</v>
      </c>
      <c r="B2548" t="s">
        <v>5481</v>
      </c>
      <c r="C2548" t="s">
        <v>5482</v>
      </c>
      <c r="D2548" t="s">
        <v>393</v>
      </c>
      <c r="E2548" t="s">
        <v>378</v>
      </c>
    </row>
    <row r="2549" spans="1:5">
      <c r="A2549" s="369">
        <v>2492409</v>
      </c>
      <c r="B2549" t="s">
        <v>5483</v>
      </c>
      <c r="C2549" t="s">
        <v>5484</v>
      </c>
      <c r="D2549" t="s">
        <v>393</v>
      </c>
      <c r="E2549" t="s">
        <v>378</v>
      </c>
    </row>
    <row r="2550" spans="1:5">
      <c r="A2550" s="369">
        <v>2492564</v>
      </c>
      <c r="B2550" t="s">
        <v>5485</v>
      </c>
      <c r="C2550" t="s">
        <v>5486</v>
      </c>
      <c r="D2550" t="s">
        <v>393</v>
      </c>
      <c r="E2550" t="s">
        <v>378</v>
      </c>
    </row>
    <row r="2551" spans="1:5">
      <c r="A2551" s="369">
        <v>2492569</v>
      </c>
      <c r="B2551" t="s">
        <v>5487</v>
      </c>
      <c r="C2551" t="s">
        <v>5488</v>
      </c>
      <c r="D2551" t="s">
        <v>393</v>
      </c>
      <c r="E2551" t="s">
        <v>378</v>
      </c>
    </row>
    <row r="2552" spans="1:5">
      <c r="A2552" s="369">
        <v>2492576</v>
      </c>
      <c r="B2552" t="s">
        <v>5489</v>
      </c>
      <c r="C2552" t="s">
        <v>5490</v>
      </c>
      <c r="D2552" t="s">
        <v>393</v>
      </c>
      <c r="E2552" t="s">
        <v>378</v>
      </c>
    </row>
    <row r="2553" spans="1:5">
      <c r="A2553" s="369">
        <v>2492588</v>
      </c>
      <c r="B2553" t="s">
        <v>5491</v>
      </c>
      <c r="C2553" t="s">
        <v>5492</v>
      </c>
      <c r="D2553" t="s">
        <v>393</v>
      </c>
      <c r="E2553" t="s">
        <v>378</v>
      </c>
    </row>
    <row r="2554" spans="1:5">
      <c r="A2554" s="369">
        <v>2492597</v>
      </c>
      <c r="B2554" t="s">
        <v>5493</v>
      </c>
      <c r="C2554" t="s">
        <v>5494</v>
      </c>
      <c r="D2554" t="s">
        <v>393</v>
      </c>
      <c r="E2554" t="s">
        <v>378</v>
      </c>
    </row>
    <row r="2555" spans="1:5">
      <c r="A2555" s="369">
        <v>2492683</v>
      </c>
      <c r="B2555" t="s">
        <v>5495</v>
      </c>
      <c r="C2555" t="s">
        <v>5496</v>
      </c>
      <c r="D2555" t="s">
        <v>393</v>
      </c>
      <c r="E2555" t="s">
        <v>378</v>
      </c>
    </row>
    <row r="2556" spans="1:5">
      <c r="A2556" s="369">
        <v>2492690</v>
      </c>
      <c r="B2556" t="s">
        <v>5497</v>
      </c>
      <c r="C2556" t="s">
        <v>5498</v>
      </c>
      <c r="D2556" t="s">
        <v>393</v>
      </c>
      <c r="E2556" t="s">
        <v>378</v>
      </c>
    </row>
    <row r="2557" spans="1:5">
      <c r="A2557" s="369">
        <v>2492700</v>
      </c>
      <c r="B2557" t="s">
        <v>5499</v>
      </c>
      <c r="C2557" t="s">
        <v>5500</v>
      </c>
      <c r="D2557" t="s">
        <v>393</v>
      </c>
      <c r="E2557" t="s">
        <v>378</v>
      </c>
    </row>
    <row r="2558" spans="1:5">
      <c r="A2558" s="369">
        <v>2492868</v>
      </c>
      <c r="B2558" t="s">
        <v>5501</v>
      </c>
      <c r="C2558" t="s">
        <v>5502</v>
      </c>
      <c r="D2558" t="s">
        <v>393</v>
      </c>
      <c r="E2558" t="s">
        <v>378</v>
      </c>
    </row>
    <row r="2559" spans="1:5">
      <c r="A2559" s="369">
        <v>2492952</v>
      </c>
      <c r="B2559" t="s">
        <v>5503</v>
      </c>
      <c r="C2559" t="s">
        <v>5504</v>
      </c>
      <c r="D2559" t="s">
        <v>393</v>
      </c>
      <c r="E2559" t="s">
        <v>378</v>
      </c>
    </row>
    <row r="2560" spans="1:5">
      <c r="A2560" s="369">
        <v>2492996</v>
      </c>
      <c r="B2560" t="s">
        <v>5505</v>
      </c>
      <c r="C2560" t="s">
        <v>5506</v>
      </c>
      <c r="D2560" t="s">
        <v>393</v>
      </c>
      <c r="E2560" t="s">
        <v>378</v>
      </c>
    </row>
    <row r="2561" spans="1:5">
      <c r="A2561" s="369">
        <v>2493244</v>
      </c>
      <c r="B2561" t="s">
        <v>5507</v>
      </c>
      <c r="C2561" t="s">
        <v>5508</v>
      </c>
      <c r="D2561" t="s">
        <v>393</v>
      </c>
      <c r="E2561" t="s">
        <v>378</v>
      </c>
    </row>
    <row r="2562" spans="1:5">
      <c r="A2562" s="369">
        <v>2493327</v>
      </c>
      <c r="B2562" t="s">
        <v>5509</v>
      </c>
      <c r="C2562" t="s">
        <v>5510</v>
      </c>
      <c r="D2562" t="s">
        <v>393</v>
      </c>
      <c r="E2562" t="s">
        <v>378</v>
      </c>
    </row>
    <row r="2563" spans="1:5">
      <c r="A2563" s="369">
        <v>2493333</v>
      </c>
      <c r="B2563" t="s">
        <v>5511</v>
      </c>
      <c r="C2563" t="s">
        <v>5512</v>
      </c>
      <c r="D2563" t="s">
        <v>393</v>
      </c>
      <c r="E2563" t="s">
        <v>378</v>
      </c>
    </row>
    <row r="2564" spans="1:5">
      <c r="A2564" s="369">
        <v>2493363</v>
      </c>
      <c r="B2564" t="s">
        <v>5513</v>
      </c>
      <c r="C2564" t="s">
        <v>5514</v>
      </c>
      <c r="D2564" t="s">
        <v>393</v>
      </c>
      <c r="E2564" t="s">
        <v>378</v>
      </c>
    </row>
    <row r="2565" spans="1:5">
      <c r="A2565" s="369">
        <v>2493461</v>
      </c>
      <c r="B2565" t="s">
        <v>5515</v>
      </c>
      <c r="C2565" t="s">
        <v>5516</v>
      </c>
      <c r="D2565" t="s">
        <v>393</v>
      </c>
      <c r="E2565" t="s">
        <v>378</v>
      </c>
    </row>
    <row r="2566" spans="1:5">
      <c r="A2566" s="369">
        <v>2493463</v>
      </c>
      <c r="B2566" t="s">
        <v>5517</v>
      </c>
      <c r="C2566" t="s">
        <v>5518</v>
      </c>
      <c r="D2566" t="s">
        <v>393</v>
      </c>
      <c r="E2566" t="s">
        <v>378</v>
      </c>
    </row>
    <row r="2567" spans="1:5">
      <c r="A2567" s="369">
        <v>2493521</v>
      </c>
      <c r="B2567" t="s">
        <v>5519</v>
      </c>
      <c r="C2567" t="s">
        <v>5520</v>
      </c>
      <c r="D2567" t="s">
        <v>393</v>
      </c>
      <c r="E2567" t="s">
        <v>378</v>
      </c>
    </row>
    <row r="2568" spans="1:5">
      <c r="A2568" s="369">
        <v>2493830</v>
      </c>
      <c r="B2568" t="s">
        <v>5521</v>
      </c>
      <c r="C2568" t="s">
        <v>5522</v>
      </c>
      <c r="D2568" t="s">
        <v>393</v>
      </c>
      <c r="E2568" t="s">
        <v>378</v>
      </c>
    </row>
    <row r="2569" spans="1:5">
      <c r="A2569" s="369">
        <v>2493978</v>
      </c>
      <c r="B2569" t="s">
        <v>5523</v>
      </c>
      <c r="C2569" t="s">
        <v>5524</v>
      </c>
      <c r="D2569" t="s">
        <v>393</v>
      </c>
      <c r="E2569" t="s">
        <v>378</v>
      </c>
    </row>
    <row r="2570" spans="1:5">
      <c r="A2570" s="369">
        <v>2494302</v>
      </c>
      <c r="B2570" t="s">
        <v>5525</v>
      </c>
      <c r="C2570" t="s">
        <v>5526</v>
      </c>
      <c r="D2570" t="s">
        <v>393</v>
      </c>
      <c r="E2570" t="s">
        <v>378</v>
      </c>
    </row>
    <row r="2571" spans="1:5">
      <c r="A2571" s="369">
        <v>2494324</v>
      </c>
      <c r="B2571" t="s">
        <v>5527</v>
      </c>
      <c r="C2571" t="s">
        <v>5528</v>
      </c>
      <c r="D2571" t="s">
        <v>393</v>
      </c>
      <c r="E2571" t="s">
        <v>378</v>
      </c>
    </row>
    <row r="2572" spans="1:5">
      <c r="A2572" s="369">
        <v>2494344</v>
      </c>
      <c r="B2572" t="s">
        <v>5529</v>
      </c>
      <c r="C2572" t="s">
        <v>5530</v>
      </c>
      <c r="D2572" t="s">
        <v>393</v>
      </c>
      <c r="E2572" t="s">
        <v>378</v>
      </c>
    </row>
    <row r="2573" spans="1:5">
      <c r="A2573" s="369">
        <v>2494368</v>
      </c>
      <c r="B2573" t="s">
        <v>5531</v>
      </c>
      <c r="C2573" t="s">
        <v>5532</v>
      </c>
      <c r="D2573" t="s">
        <v>393</v>
      </c>
      <c r="E2573" t="s">
        <v>378</v>
      </c>
    </row>
    <row r="2574" spans="1:5">
      <c r="A2574" s="369">
        <v>2494482</v>
      </c>
      <c r="B2574" t="s">
        <v>5533</v>
      </c>
      <c r="C2574" t="s">
        <v>5534</v>
      </c>
      <c r="D2574" t="s">
        <v>393</v>
      </c>
      <c r="E2574" t="s">
        <v>378</v>
      </c>
    </row>
    <row r="2575" spans="1:5">
      <c r="A2575" s="369">
        <v>2494664</v>
      </c>
      <c r="B2575" t="s">
        <v>5535</v>
      </c>
      <c r="C2575" t="s">
        <v>5536</v>
      </c>
      <c r="D2575" t="s">
        <v>393</v>
      </c>
      <c r="E2575" t="s">
        <v>378</v>
      </c>
    </row>
    <row r="2576" spans="1:5">
      <c r="A2576" s="369">
        <v>2494911</v>
      </c>
      <c r="B2576" t="s">
        <v>5537</v>
      </c>
      <c r="C2576" t="s">
        <v>5538</v>
      </c>
      <c r="D2576" t="s">
        <v>393</v>
      </c>
      <c r="E2576" t="s">
        <v>378</v>
      </c>
    </row>
    <row r="2577" spans="1:5">
      <c r="A2577" s="369">
        <v>2495077</v>
      </c>
      <c r="B2577" t="s">
        <v>5539</v>
      </c>
      <c r="C2577" t="s">
        <v>5540</v>
      </c>
      <c r="D2577" t="s">
        <v>393</v>
      </c>
      <c r="E2577" t="s">
        <v>378</v>
      </c>
    </row>
    <row r="2578" spans="1:5">
      <c r="A2578" s="369">
        <v>2495079</v>
      </c>
      <c r="B2578" t="s">
        <v>5541</v>
      </c>
      <c r="C2578" t="s">
        <v>5542</v>
      </c>
      <c r="D2578" t="s">
        <v>393</v>
      </c>
      <c r="E2578" t="s">
        <v>378</v>
      </c>
    </row>
    <row r="2579" spans="1:5">
      <c r="A2579" s="369">
        <v>2495789</v>
      </c>
      <c r="B2579" t="s">
        <v>5543</v>
      </c>
      <c r="C2579" t="s">
        <v>5544</v>
      </c>
      <c r="D2579" t="s">
        <v>393</v>
      </c>
      <c r="E2579" t="s">
        <v>378</v>
      </c>
    </row>
    <row r="2580" spans="1:5">
      <c r="A2580" s="369">
        <v>2496134</v>
      </c>
      <c r="B2580" t="s">
        <v>5545</v>
      </c>
      <c r="C2580" t="s">
        <v>5546</v>
      </c>
      <c r="D2580" t="s">
        <v>393</v>
      </c>
      <c r="E2580" t="s">
        <v>378</v>
      </c>
    </row>
    <row r="2581" spans="1:5">
      <c r="A2581" s="369">
        <v>2496476</v>
      </c>
      <c r="B2581" t="s">
        <v>5547</v>
      </c>
      <c r="C2581" t="s">
        <v>5548</v>
      </c>
      <c r="D2581" t="s">
        <v>393</v>
      </c>
      <c r="E2581" t="s">
        <v>378</v>
      </c>
    </row>
    <row r="2582" spans="1:5">
      <c r="A2582" s="369">
        <v>2496513</v>
      </c>
      <c r="B2582" t="s">
        <v>5549</v>
      </c>
      <c r="C2582" t="s">
        <v>5550</v>
      </c>
      <c r="D2582" t="s">
        <v>393</v>
      </c>
      <c r="E2582" t="s">
        <v>378</v>
      </c>
    </row>
    <row r="2583" spans="1:5">
      <c r="A2583" s="369">
        <v>2496587</v>
      </c>
      <c r="B2583" t="s">
        <v>5551</v>
      </c>
      <c r="C2583" t="s">
        <v>5552</v>
      </c>
      <c r="D2583" t="s">
        <v>393</v>
      </c>
      <c r="E2583" t="s">
        <v>378</v>
      </c>
    </row>
    <row r="2584" spans="1:5">
      <c r="A2584" s="369">
        <v>2496614</v>
      </c>
      <c r="B2584" t="s">
        <v>5553</v>
      </c>
      <c r="C2584" t="s">
        <v>5554</v>
      </c>
      <c r="D2584" t="s">
        <v>393</v>
      </c>
      <c r="E2584" t="s">
        <v>378</v>
      </c>
    </row>
    <row r="2585" spans="1:5">
      <c r="A2585" s="369">
        <v>2496999</v>
      </c>
      <c r="B2585" t="s">
        <v>5555</v>
      </c>
      <c r="C2585" t="s">
        <v>5556</v>
      </c>
      <c r="D2585" t="s">
        <v>393</v>
      </c>
      <c r="E2585" t="s">
        <v>378</v>
      </c>
    </row>
    <row r="2586" spans="1:5">
      <c r="A2586" s="369">
        <v>2497077</v>
      </c>
      <c r="B2586" t="s">
        <v>5557</v>
      </c>
      <c r="C2586" t="s">
        <v>5558</v>
      </c>
      <c r="D2586" t="s">
        <v>393</v>
      </c>
      <c r="E2586" t="s">
        <v>378</v>
      </c>
    </row>
    <row r="2587" spans="1:5">
      <c r="A2587" s="369">
        <v>2497182</v>
      </c>
      <c r="B2587" t="s">
        <v>5559</v>
      </c>
      <c r="C2587" t="s">
        <v>5560</v>
      </c>
      <c r="D2587" t="s">
        <v>393</v>
      </c>
      <c r="E2587" t="s">
        <v>378</v>
      </c>
    </row>
    <row r="2588" spans="1:5">
      <c r="A2588" s="369">
        <v>2497731</v>
      </c>
      <c r="B2588" t="s">
        <v>5561</v>
      </c>
      <c r="C2588" t="s">
        <v>5562</v>
      </c>
      <c r="D2588" t="s">
        <v>393</v>
      </c>
      <c r="E2588" t="s">
        <v>378</v>
      </c>
    </row>
    <row r="2589" spans="1:5">
      <c r="A2589" s="369">
        <v>2497851</v>
      </c>
      <c r="B2589" t="s">
        <v>5563</v>
      </c>
      <c r="C2589" t="s">
        <v>5564</v>
      </c>
      <c r="D2589" t="s">
        <v>393</v>
      </c>
      <c r="E2589" t="s">
        <v>378</v>
      </c>
    </row>
    <row r="2590" spans="1:5">
      <c r="A2590" s="369">
        <v>2500137</v>
      </c>
      <c r="B2590" t="s">
        <v>5565</v>
      </c>
      <c r="C2590" t="s">
        <v>5566</v>
      </c>
      <c r="D2590" t="s">
        <v>393</v>
      </c>
      <c r="E2590" t="s">
        <v>378</v>
      </c>
    </row>
    <row r="2591" spans="1:5">
      <c r="A2591" s="369">
        <v>2501105</v>
      </c>
      <c r="B2591" t="s">
        <v>5567</v>
      </c>
      <c r="C2591" t="s">
        <v>5568</v>
      </c>
      <c r="D2591" t="s">
        <v>393</v>
      </c>
      <c r="E2591" t="s">
        <v>378</v>
      </c>
    </row>
    <row r="2592" spans="1:5">
      <c r="A2592" s="369">
        <v>2501425</v>
      </c>
      <c r="B2592" t="s">
        <v>5569</v>
      </c>
      <c r="C2592" t="s">
        <v>5570</v>
      </c>
      <c r="D2592" t="s">
        <v>393</v>
      </c>
      <c r="E2592" t="s">
        <v>378</v>
      </c>
    </row>
    <row r="2593" spans="1:5">
      <c r="A2593" s="369">
        <v>2501562</v>
      </c>
      <c r="B2593" t="s">
        <v>5571</v>
      </c>
      <c r="C2593" t="s">
        <v>5572</v>
      </c>
      <c r="D2593" t="s">
        <v>393</v>
      </c>
      <c r="E2593" t="s">
        <v>378</v>
      </c>
    </row>
    <row r="2594" spans="1:5">
      <c r="A2594" s="369">
        <v>2502010</v>
      </c>
      <c r="B2594" t="s">
        <v>5573</v>
      </c>
      <c r="C2594" t="s">
        <v>5574</v>
      </c>
      <c r="D2594" t="s">
        <v>393</v>
      </c>
      <c r="E2594" t="s">
        <v>378</v>
      </c>
    </row>
    <row r="2595" spans="1:5">
      <c r="A2595" s="369">
        <v>2502453</v>
      </c>
      <c r="B2595" t="s">
        <v>5575</v>
      </c>
      <c r="C2595" t="s">
        <v>5576</v>
      </c>
      <c r="D2595" t="s">
        <v>393</v>
      </c>
      <c r="E2595" t="s">
        <v>378</v>
      </c>
    </row>
    <row r="2596" spans="1:5">
      <c r="A2596" s="369">
        <v>2503801</v>
      </c>
      <c r="B2596" t="s">
        <v>5577</v>
      </c>
      <c r="C2596" t="s">
        <v>5578</v>
      </c>
      <c r="D2596" t="s">
        <v>393</v>
      </c>
      <c r="E2596" t="s">
        <v>378</v>
      </c>
    </row>
    <row r="2597" spans="1:5">
      <c r="A2597" s="369">
        <v>2505302</v>
      </c>
      <c r="B2597" t="s">
        <v>5579</v>
      </c>
      <c r="C2597" t="s">
        <v>5580</v>
      </c>
      <c r="D2597" t="s">
        <v>393</v>
      </c>
      <c r="E2597" t="s">
        <v>378</v>
      </c>
    </row>
    <row r="2598" spans="1:5">
      <c r="A2598" s="369">
        <v>2507657</v>
      </c>
      <c r="B2598" t="s">
        <v>5581</v>
      </c>
      <c r="C2598" t="s">
        <v>5582</v>
      </c>
      <c r="D2598" t="s">
        <v>393</v>
      </c>
      <c r="E2598" t="s">
        <v>378</v>
      </c>
    </row>
    <row r="2599" spans="1:5">
      <c r="A2599" s="369">
        <v>2508275</v>
      </c>
      <c r="B2599" t="s">
        <v>5583</v>
      </c>
      <c r="C2599" t="s">
        <v>5584</v>
      </c>
      <c r="D2599" t="s">
        <v>393</v>
      </c>
      <c r="E2599" t="s">
        <v>378</v>
      </c>
    </row>
    <row r="2600" spans="1:5">
      <c r="A2600" s="369">
        <v>2508771</v>
      </c>
      <c r="B2600" t="s">
        <v>5585</v>
      </c>
      <c r="C2600" t="s">
        <v>5586</v>
      </c>
      <c r="D2600" t="s">
        <v>393</v>
      </c>
      <c r="E2600" t="s">
        <v>378</v>
      </c>
    </row>
    <row r="2601" spans="1:5">
      <c r="A2601" s="369">
        <v>2508891</v>
      </c>
      <c r="B2601" t="s">
        <v>5587</v>
      </c>
      <c r="C2601" t="s">
        <v>5588</v>
      </c>
      <c r="D2601" t="s">
        <v>393</v>
      </c>
      <c r="E2601" t="s">
        <v>378</v>
      </c>
    </row>
    <row r="2602" spans="1:5">
      <c r="A2602" s="369">
        <v>2508939</v>
      </c>
      <c r="B2602" t="s">
        <v>5589</v>
      </c>
      <c r="C2602" t="s">
        <v>5590</v>
      </c>
      <c r="D2602" t="s">
        <v>393</v>
      </c>
      <c r="E2602" t="s">
        <v>378</v>
      </c>
    </row>
    <row r="2603" spans="1:5">
      <c r="A2603" s="369">
        <v>2509933</v>
      </c>
      <c r="B2603" t="s">
        <v>5591</v>
      </c>
      <c r="C2603" t="s">
        <v>5592</v>
      </c>
      <c r="D2603" t="s">
        <v>393</v>
      </c>
      <c r="E2603" t="s">
        <v>378</v>
      </c>
    </row>
    <row r="2604" spans="1:5">
      <c r="A2604" s="369">
        <v>2510584</v>
      </c>
      <c r="B2604" t="s">
        <v>5593</v>
      </c>
      <c r="C2604" t="s">
        <v>5594</v>
      </c>
      <c r="D2604" t="s">
        <v>393</v>
      </c>
      <c r="E2604" t="s">
        <v>378</v>
      </c>
    </row>
    <row r="2605" spans="1:5">
      <c r="A2605" s="369">
        <v>2510766</v>
      </c>
      <c r="B2605" t="s">
        <v>5595</v>
      </c>
      <c r="C2605" t="s">
        <v>5596</v>
      </c>
      <c r="D2605" t="s">
        <v>393</v>
      </c>
      <c r="E2605" t="s">
        <v>378</v>
      </c>
    </row>
    <row r="2606" spans="1:5">
      <c r="A2606" s="369">
        <v>2511553</v>
      </c>
      <c r="B2606" t="s">
        <v>5597</v>
      </c>
      <c r="C2606" t="s">
        <v>5598</v>
      </c>
      <c r="D2606" t="s">
        <v>393</v>
      </c>
      <c r="E2606" t="s">
        <v>378</v>
      </c>
    </row>
    <row r="2607" spans="1:5">
      <c r="A2607" s="369">
        <v>2511868</v>
      </c>
      <c r="B2607" t="s">
        <v>5599</v>
      </c>
      <c r="C2607" t="s">
        <v>5600</v>
      </c>
      <c r="D2607" t="s">
        <v>393</v>
      </c>
      <c r="E2607" t="s">
        <v>378</v>
      </c>
    </row>
    <row r="2608" spans="1:5">
      <c r="A2608" s="369">
        <v>2511922</v>
      </c>
      <c r="B2608" t="s">
        <v>5601</v>
      </c>
      <c r="C2608" t="s">
        <v>5602</v>
      </c>
      <c r="D2608" t="s">
        <v>393</v>
      </c>
      <c r="E2608" t="s">
        <v>378</v>
      </c>
    </row>
    <row r="2609" spans="1:5">
      <c r="A2609" s="369">
        <v>2511968</v>
      </c>
      <c r="B2609" t="s">
        <v>5603</v>
      </c>
      <c r="C2609" t="s">
        <v>5604</v>
      </c>
      <c r="D2609" t="s">
        <v>393</v>
      </c>
      <c r="E2609" t="s">
        <v>378</v>
      </c>
    </row>
    <row r="2610" spans="1:5">
      <c r="A2610" s="369">
        <v>2512295</v>
      </c>
      <c r="B2610" t="s">
        <v>5605</v>
      </c>
      <c r="C2610" t="s">
        <v>5606</v>
      </c>
      <c r="D2610" t="s">
        <v>393</v>
      </c>
      <c r="E2610" t="s">
        <v>378</v>
      </c>
    </row>
    <row r="2611" spans="1:5">
      <c r="A2611" s="369">
        <v>2512489</v>
      </c>
      <c r="B2611" t="s">
        <v>5607</v>
      </c>
      <c r="C2611" t="s">
        <v>5608</v>
      </c>
      <c r="D2611" t="s">
        <v>393</v>
      </c>
      <c r="E2611" t="s">
        <v>378</v>
      </c>
    </row>
    <row r="2612" spans="1:5">
      <c r="A2612" s="369">
        <v>2513609</v>
      </c>
      <c r="B2612" t="s">
        <v>5609</v>
      </c>
      <c r="C2612" t="s">
        <v>5610</v>
      </c>
      <c r="D2612" t="s">
        <v>393</v>
      </c>
      <c r="E2612" t="s">
        <v>378</v>
      </c>
    </row>
    <row r="2613" spans="1:5">
      <c r="A2613" s="369">
        <v>2514332</v>
      </c>
      <c r="B2613" t="s">
        <v>5611</v>
      </c>
      <c r="C2613" t="s">
        <v>5612</v>
      </c>
      <c r="D2613" t="s">
        <v>393</v>
      </c>
      <c r="E2613" t="s">
        <v>378</v>
      </c>
    </row>
    <row r="2614" spans="1:5">
      <c r="A2614" s="369">
        <v>2514591</v>
      </c>
      <c r="B2614" t="s">
        <v>5613</v>
      </c>
      <c r="C2614" t="s">
        <v>5614</v>
      </c>
      <c r="D2614" t="s">
        <v>393</v>
      </c>
      <c r="E2614" t="s">
        <v>378</v>
      </c>
    </row>
    <row r="2615" spans="1:5">
      <c r="A2615" s="369">
        <v>2514773</v>
      </c>
      <c r="B2615" t="s">
        <v>5615</v>
      </c>
      <c r="C2615" t="s">
        <v>5616</v>
      </c>
      <c r="D2615" t="s">
        <v>393</v>
      </c>
      <c r="E2615" t="s">
        <v>378</v>
      </c>
    </row>
    <row r="2616" spans="1:5">
      <c r="A2616" s="369">
        <v>2515056</v>
      </c>
      <c r="B2616" t="s">
        <v>5617</v>
      </c>
      <c r="C2616" t="s">
        <v>5618</v>
      </c>
      <c r="D2616" t="s">
        <v>393</v>
      </c>
      <c r="E2616" t="s">
        <v>378</v>
      </c>
    </row>
    <row r="2617" spans="1:5">
      <c r="A2617" s="369">
        <v>2517945</v>
      </c>
      <c r="B2617" t="s">
        <v>5619</v>
      </c>
      <c r="C2617" t="s">
        <v>5620</v>
      </c>
      <c r="D2617" t="s">
        <v>393</v>
      </c>
      <c r="E2617" t="s">
        <v>378</v>
      </c>
    </row>
    <row r="2618" spans="1:5">
      <c r="A2618" s="369">
        <v>2520783</v>
      </c>
      <c r="B2618" t="s">
        <v>5621</v>
      </c>
      <c r="C2618" t="s">
        <v>5622</v>
      </c>
      <c r="D2618" t="s">
        <v>393</v>
      </c>
      <c r="E2618" t="s">
        <v>378</v>
      </c>
    </row>
    <row r="2619" spans="1:5">
      <c r="A2619" s="369">
        <v>2526547</v>
      </c>
      <c r="B2619" t="s">
        <v>5623</v>
      </c>
      <c r="C2619" t="s">
        <v>5624</v>
      </c>
      <c r="D2619" t="s">
        <v>393</v>
      </c>
      <c r="E2619" t="s">
        <v>378</v>
      </c>
    </row>
    <row r="2620" spans="1:5">
      <c r="A2620" s="369">
        <v>2526605</v>
      </c>
      <c r="B2620" t="s">
        <v>5625</v>
      </c>
      <c r="C2620" t="s">
        <v>5626</v>
      </c>
      <c r="D2620" t="s">
        <v>393</v>
      </c>
      <c r="E2620" t="s">
        <v>378</v>
      </c>
    </row>
    <row r="2621" spans="1:5">
      <c r="A2621" s="369">
        <v>2526651</v>
      </c>
      <c r="B2621" t="s">
        <v>5627</v>
      </c>
      <c r="C2621" t="s">
        <v>5628</v>
      </c>
      <c r="D2621" t="s">
        <v>393</v>
      </c>
      <c r="E2621" t="s">
        <v>378</v>
      </c>
    </row>
    <row r="2622" spans="1:5">
      <c r="A2622" s="369">
        <v>2526698</v>
      </c>
      <c r="B2622" t="s">
        <v>5629</v>
      </c>
      <c r="C2622" t="s">
        <v>5630</v>
      </c>
      <c r="D2622" t="s">
        <v>393</v>
      </c>
      <c r="E2622" t="s">
        <v>378</v>
      </c>
    </row>
    <row r="2623" spans="1:5">
      <c r="A2623" s="369">
        <v>2526719</v>
      </c>
      <c r="B2623" t="s">
        <v>5631</v>
      </c>
      <c r="C2623" t="s">
        <v>5632</v>
      </c>
      <c r="D2623" t="s">
        <v>393</v>
      </c>
      <c r="E2623" t="s">
        <v>378</v>
      </c>
    </row>
    <row r="2624" spans="1:5">
      <c r="A2624" s="369">
        <v>2526814</v>
      </c>
      <c r="B2624" t="s">
        <v>5633</v>
      </c>
      <c r="C2624" t="s">
        <v>5634</v>
      </c>
      <c r="D2624" t="s">
        <v>393</v>
      </c>
      <c r="E2624" t="s">
        <v>378</v>
      </c>
    </row>
    <row r="2625" spans="1:5">
      <c r="A2625" s="369">
        <v>2526870</v>
      </c>
      <c r="B2625" t="s">
        <v>5635</v>
      </c>
      <c r="C2625" t="s">
        <v>5636</v>
      </c>
      <c r="D2625" t="s">
        <v>393</v>
      </c>
      <c r="E2625" t="s">
        <v>378</v>
      </c>
    </row>
    <row r="2626" spans="1:5">
      <c r="A2626" s="369">
        <v>2526974</v>
      </c>
      <c r="B2626" t="s">
        <v>5637</v>
      </c>
      <c r="C2626" t="s">
        <v>5638</v>
      </c>
      <c r="D2626" t="s">
        <v>393</v>
      </c>
      <c r="E2626" t="s">
        <v>378</v>
      </c>
    </row>
    <row r="2627" spans="1:5">
      <c r="A2627" s="369">
        <v>2527099</v>
      </c>
      <c r="B2627" t="s">
        <v>5639</v>
      </c>
      <c r="C2627" t="s">
        <v>5640</v>
      </c>
      <c r="D2627" t="s">
        <v>393</v>
      </c>
      <c r="E2627" t="s">
        <v>378</v>
      </c>
    </row>
    <row r="2628" spans="1:5">
      <c r="A2628" s="369">
        <v>2527228</v>
      </c>
      <c r="B2628" t="s">
        <v>5641</v>
      </c>
      <c r="C2628" t="s">
        <v>5642</v>
      </c>
      <c r="D2628" t="s">
        <v>393</v>
      </c>
      <c r="E2628" t="s">
        <v>378</v>
      </c>
    </row>
    <row r="2629" spans="1:5">
      <c r="A2629" s="369">
        <v>2527584</v>
      </c>
      <c r="B2629" t="s">
        <v>5643</v>
      </c>
      <c r="C2629" t="s">
        <v>5644</v>
      </c>
      <c r="D2629" t="s">
        <v>393</v>
      </c>
      <c r="E2629" t="s">
        <v>378</v>
      </c>
    </row>
    <row r="2630" spans="1:5">
      <c r="A2630" s="369">
        <v>2527642</v>
      </c>
      <c r="B2630" t="s">
        <v>5645</v>
      </c>
      <c r="C2630" t="s">
        <v>5646</v>
      </c>
      <c r="D2630" t="s">
        <v>393</v>
      </c>
      <c r="E2630" t="s">
        <v>378</v>
      </c>
    </row>
    <row r="2631" spans="1:5">
      <c r="A2631" s="369">
        <v>2527876</v>
      </c>
      <c r="B2631" t="s">
        <v>5647</v>
      </c>
      <c r="C2631" t="s">
        <v>5648</v>
      </c>
      <c r="D2631" t="s">
        <v>393</v>
      </c>
      <c r="E2631" t="s">
        <v>378</v>
      </c>
    </row>
    <row r="2632" spans="1:5">
      <c r="A2632" s="369">
        <v>2527880</v>
      </c>
      <c r="B2632" t="s">
        <v>5649</v>
      </c>
      <c r="C2632" t="s">
        <v>5650</v>
      </c>
      <c r="D2632" t="s">
        <v>393</v>
      </c>
      <c r="E2632" t="s">
        <v>378</v>
      </c>
    </row>
    <row r="2633" spans="1:5">
      <c r="A2633" s="369">
        <v>2527951</v>
      </c>
      <c r="B2633" t="s">
        <v>5651</v>
      </c>
      <c r="C2633" t="s">
        <v>5652</v>
      </c>
      <c r="D2633" t="s">
        <v>393</v>
      </c>
      <c r="E2633" t="s">
        <v>378</v>
      </c>
    </row>
    <row r="2634" spans="1:5">
      <c r="A2634" s="369">
        <v>2527971</v>
      </c>
      <c r="B2634" t="s">
        <v>5653</v>
      </c>
      <c r="C2634" t="s">
        <v>5654</v>
      </c>
      <c r="D2634" t="s">
        <v>393</v>
      </c>
      <c r="E2634" t="s">
        <v>378</v>
      </c>
    </row>
    <row r="2635" spans="1:5">
      <c r="A2635" s="369">
        <v>2528</v>
      </c>
      <c r="B2635" t="s">
        <v>5655</v>
      </c>
      <c r="C2635" t="s">
        <v>5656</v>
      </c>
      <c r="D2635" t="s">
        <v>393</v>
      </c>
      <c r="E2635" t="s">
        <v>378</v>
      </c>
    </row>
    <row r="2636" spans="1:5">
      <c r="A2636" s="369">
        <v>2528019</v>
      </c>
      <c r="B2636" t="s">
        <v>5657</v>
      </c>
      <c r="C2636" t="s">
        <v>5658</v>
      </c>
      <c r="D2636" t="s">
        <v>393</v>
      </c>
      <c r="E2636" t="s">
        <v>378</v>
      </c>
    </row>
    <row r="2637" spans="1:5">
      <c r="A2637" s="369">
        <v>2528038</v>
      </c>
      <c r="B2637" t="s">
        <v>5659</v>
      </c>
      <c r="C2637" t="s">
        <v>5660</v>
      </c>
      <c r="D2637" t="s">
        <v>393</v>
      </c>
      <c r="E2637" t="s">
        <v>378</v>
      </c>
    </row>
    <row r="2638" spans="1:5">
      <c r="A2638" s="369">
        <v>2528409</v>
      </c>
      <c r="B2638" t="s">
        <v>5661</v>
      </c>
      <c r="C2638" t="s">
        <v>5662</v>
      </c>
      <c r="D2638" t="s">
        <v>393</v>
      </c>
      <c r="E2638" t="s">
        <v>378</v>
      </c>
    </row>
    <row r="2639" spans="1:5">
      <c r="A2639" s="369">
        <v>2528583</v>
      </c>
      <c r="B2639" t="s">
        <v>5663</v>
      </c>
      <c r="C2639" t="s">
        <v>5664</v>
      </c>
      <c r="D2639" t="s">
        <v>393</v>
      </c>
      <c r="E2639" t="s">
        <v>378</v>
      </c>
    </row>
    <row r="2640" spans="1:5">
      <c r="A2640" s="369">
        <v>2528985</v>
      </c>
      <c r="B2640" t="s">
        <v>5665</v>
      </c>
      <c r="C2640" t="s">
        <v>5666</v>
      </c>
      <c r="D2640" t="s">
        <v>393</v>
      </c>
      <c r="E2640" t="s">
        <v>378</v>
      </c>
    </row>
    <row r="2641" spans="1:5">
      <c r="A2641" s="369">
        <v>2529202</v>
      </c>
      <c r="B2641" t="s">
        <v>5667</v>
      </c>
      <c r="C2641" t="s">
        <v>5668</v>
      </c>
      <c r="D2641" t="s">
        <v>393</v>
      </c>
      <c r="E2641" t="s">
        <v>378</v>
      </c>
    </row>
    <row r="2642" spans="1:5">
      <c r="A2642" s="369">
        <v>2529429</v>
      </c>
      <c r="B2642" t="s">
        <v>5669</v>
      </c>
      <c r="C2642" t="s">
        <v>5670</v>
      </c>
      <c r="D2642" t="s">
        <v>393</v>
      </c>
      <c r="E2642" t="s">
        <v>378</v>
      </c>
    </row>
    <row r="2643" spans="1:5">
      <c r="A2643" s="369">
        <v>2529678</v>
      </c>
      <c r="B2643" t="s">
        <v>5671</v>
      </c>
      <c r="C2643" t="s">
        <v>5672</v>
      </c>
      <c r="D2643" t="s">
        <v>393</v>
      </c>
      <c r="E2643" t="s">
        <v>378</v>
      </c>
    </row>
    <row r="2644" spans="1:5">
      <c r="A2644" s="369">
        <v>2530</v>
      </c>
      <c r="B2644" t="s">
        <v>5673</v>
      </c>
      <c r="C2644" t="s">
        <v>5674</v>
      </c>
      <c r="D2644" t="s">
        <v>393</v>
      </c>
      <c r="E2644" t="s">
        <v>378</v>
      </c>
    </row>
    <row r="2645" spans="1:5">
      <c r="A2645" s="369">
        <v>2530248</v>
      </c>
      <c r="B2645" t="s">
        <v>5675</v>
      </c>
      <c r="C2645" t="s">
        <v>5676</v>
      </c>
      <c r="D2645" t="s">
        <v>393</v>
      </c>
      <c r="E2645" t="s">
        <v>378</v>
      </c>
    </row>
    <row r="2646" spans="1:5">
      <c r="A2646" s="369">
        <v>2530278</v>
      </c>
      <c r="B2646" t="s">
        <v>5677</v>
      </c>
      <c r="C2646" t="s">
        <v>5678</v>
      </c>
      <c r="D2646" t="s">
        <v>393</v>
      </c>
      <c r="E2646" t="s">
        <v>378</v>
      </c>
    </row>
    <row r="2647" spans="1:5">
      <c r="A2647" s="369">
        <v>2530395</v>
      </c>
      <c r="B2647" t="s">
        <v>5679</v>
      </c>
      <c r="C2647" t="s">
        <v>5680</v>
      </c>
      <c r="D2647" t="s">
        <v>393</v>
      </c>
      <c r="E2647" t="s">
        <v>378</v>
      </c>
    </row>
    <row r="2648" spans="1:5">
      <c r="A2648" s="369">
        <v>2530733</v>
      </c>
      <c r="B2648" t="s">
        <v>5681</v>
      </c>
      <c r="C2648" t="s">
        <v>5682</v>
      </c>
      <c r="D2648" t="s">
        <v>393</v>
      </c>
      <c r="E2648" t="s">
        <v>378</v>
      </c>
    </row>
    <row r="2649" spans="1:5">
      <c r="A2649" s="369">
        <v>2530952</v>
      </c>
      <c r="B2649" t="s">
        <v>5683</v>
      </c>
      <c r="C2649" t="s">
        <v>5684</v>
      </c>
      <c r="D2649" t="s">
        <v>393</v>
      </c>
      <c r="E2649" t="s">
        <v>378</v>
      </c>
    </row>
    <row r="2650" spans="1:5">
      <c r="A2650" s="369">
        <v>2531104</v>
      </c>
      <c r="B2650" t="s">
        <v>5685</v>
      </c>
      <c r="C2650" t="s">
        <v>5686</v>
      </c>
      <c r="D2650" t="s">
        <v>393</v>
      </c>
      <c r="E2650" t="s">
        <v>378</v>
      </c>
    </row>
    <row r="2651" spans="1:5">
      <c r="A2651" s="369">
        <v>2531294</v>
      </c>
      <c r="B2651" t="s">
        <v>5687</v>
      </c>
      <c r="C2651" t="s">
        <v>5688</v>
      </c>
      <c r="D2651" t="s">
        <v>393</v>
      </c>
      <c r="E2651" t="s">
        <v>378</v>
      </c>
    </row>
    <row r="2652" spans="1:5">
      <c r="A2652" s="369">
        <v>2531373</v>
      </c>
      <c r="B2652" t="s">
        <v>5689</v>
      </c>
      <c r="C2652" t="s">
        <v>5690</v>
      </c>
      <c r="D2652" t="s">
        <v>393</v>
      </c>
      <c r="E2652" t="s">
        <v>378</v>
      </c>
    </row>
    <row r="2653" spans="1:5">
      <c r="A2653" s="369">
        <v>2531715</v>
      </c>
      <c r="B2653" t="s">
        <v>5691</v>
      </c>
      <c r="C2653" t="s">
        <v>5692</v>
      </c>
      <c r="D2653" t="s">
        <v>393</v>
      </c>
      <c r="E2653" t="s">
        <v>378</v>
      </c>
    </row>
    <row r="2654" spans="1:5">
      <c r="A2654" s="369">
        <v>2531732</v>
      </c>
      <c r="B2654" t="s">
        <v>5693</v>
      </c>
      <c r="C2654" t="s">
        <v>5694</v>
      </c>
      <c r="D2654" t="s">
        <v>393</v>
      </c>
      <c r="E2654" t="s">
        <v>378</v>
      </c>
    </row>
    <row r="2655" spans="1:5">
      <c r="A2655" s="369">
        <v>2532271</v>
      </c>
      <c r="B2655" t="s">
        <v>5695</v>
      </c>
      <c r="C2655" t="s">
        <v>5696</v>
      </c>
      <c r="D2655" t="s">
        <v>393</v>
      </c>
      <c r="E2655" t="s">
        <v>378</v>
      </c>
    </row>
    <row r="2656" spans="1:5">
      <c r="A2656" s="369">
        <v>2532305</v>
      </c>
      <c r="B2656" t="s">
        <v>5697</v>
      </c>
      <c r="C2656" t="s">
        <v>5698</v>
      </c>
      <c r="D2656" t="s">
        <v>393</v>
      </c>
      <c r="E2656" t="s">
        <v>378</v>
      </c>
    </row>
    <row r="2657" spans="1:5">
      <c r="A2657" s="369">
        <v>2532504</v>
      </c>
      <c r="B2657" t="s">
        <v>5699</v>
      </c>
      <c r="C2657" t="s">
        <v>5700</v>
      </c>
      <c r="D2657" t="s">
        <v>393</v>
      </c>
      <c r="E2657" t="s">
        <v>378</v>
      </c>
    </row>
    <row r="2658" spans="1:5">
      <c r="A2658" s="369">
        <v>2532523</v>
      </c>
      <c r="B2658" t="s">
        <v>5701</v>
      </c>
      <c r="C2658" t="s">
        <v>5702</v>
      </c>
      <c r="D2658" t="s">
        <v>393</v>
      </c>
      <c r="E2658" t="s">
        <v>378</v>
      </c>
    </row>
    <row r="2659" spans="1:5">
      <c r="A2659" s="369">
        <v>2532538</v>
      </c>
      <c r="B2659" t="s">
        <v>5703</v>
      </c>
      <c r="C2659" t="s">
        <v>5704</v>
      </c>
      <c r="D2659" t="s">
        <v>393</v>
      </c>
      <c r="E2659" t="s">
        <v>378</v>
      </c>
    </row>
    <row r="2660" spans="1:5">
      <c r="A2660" s="369">
        <v>2532606</v>
      </c>
      <c r="B2660" t="s">
        <v>5705</v>
      </c>
      <c r="C2660" t="s">
        <v>5706</v>
      </c>
      <c r="D2660" t="s">
        <v>393</v>
      </c>
      <c r="E2660" t="s">
        <v>378</v>
      </c>
    </row>
    <row r="2661" spans="1:5">
      <c r="A2661" s="369">
        <v>2532662</v>
      </c>
      <c r="B2661" t="s">
        <v>5707</v>
      </c>
      <c r="C2661" t="s">
        <v>5708</v>
      </c>
      <c r="D2661" t="s">
        <v>393</v>
      </c>
      <c r="E2661" t="s">
        <v>378</v>
      </c>
    </row>
    <row r="2662" spans="1:5">
      <c r="A2662" s="369">
        <v>2533100</v>
      </c>
      <c r="B2662" t="s">
        <v>5709</v>
      </c>
      <c r="C2662" t="s">
        <v>5710</v>
      </c>
      <c r="D2662" t="s">
        <v>393</v>
      </c>
      <c r="E2662" t="s">
        <v>378</v>
      </c>
    </row>
    <row r="2663" spans="1:5">
      <c r="A2663" s="369">
        <v>2533172</v>
      </c>
      <c r="B2663" t="s">
        <v>5711</v>
      </c>
      <c r="C2663" t="s">
        <v>5712</v>
      </c>
      <c r="D2663" t="s">
        <v>393</v>
      </c>
      <c r="E2663" t="s">
        <v>378</v>
      </c>
    </row>
    <row r="2664" spans="1:5">
      <c r="A2664" s="369">
        <v>2533176</v>
      </c>
      <c r="B2664" t="s">
        <v>5713</v>
      </c>
      <c r="C2664" t="s">
        <v>5714</v>
      </c>
      <c r="D2664" t="s">
        <v>393</v>
      </c>
      <c r="E2664" t="s">
        <v>378</v>
      </c>
    </row>
    <row r="2665" spans="1:5">
      <c r="A2665" s="369">
        <v>253338</v>
      </c>
      <c r="B2665" t="s">
        <v>5715</v>
      </c>
      <c r="C2665" t="s">
        <v>5716</v>
      </c>
      <c r="D2665" t="s">
        <v>393</v>
      </c>
      <c r="E2665" t="s">
        <v>378</v>
      </c>
    </row>
    <row r="2666" spans="1:5">
      <c r="A2666" s="369">
        <v>2533452</v>
      </c>
      <c r="B2666" t="s">
        <v>5717</v>
      </c>
      <c r="C2666" t="s">
        <v>5718</v>
      </c>
      <c r="D2666" t="s">
        <v>393</v>
      </c>
      <c r="E2666" t="s">
        <v>378</v>
      </c>
    </row>
    <row r="2667" spans="1:5">
      <c r="A2667" s="369">
        <v>2533716</v>
      </c>
      <c r="B2667" t="s">
        <v>5719</v>
      </c>
      <c r="C2667" t="s">
        <v>5720</v>
      </c>
      <c r="D2667" t="s">
        <v>393</v>
      </c>
      <c r="E2667" t="s">
        <v>378</v>
      </c>
    </row>
    <row r="2668" spans="1:5">
      <c r="A2668" s="369">
        <v>2533763</v>
      </c>
      <c r="B2668" t="s">
        <v>5721</v>
      </c>
      <c r="C2668" t="s">
        <v>5722</v>
      </c>
      <c r="D2668" t="s">
        <v>393</v>
      </c>
      <c r="E2668" t="s">
        <v>378</v>
      </c>
    </row>
    <row r="2669" spans="1:5">
      <c r="A2669" s="369">
        <v>2534547</v>
      </c>
      <c r="B2669" t="s">
        <v>5723</v>
      </c>
      <c r="C2669" t="s">
        <v>5724</v>
      </c>
      <c r="D2669" t="s">
        <v>393</v>
      </c>
      <c r="E2669" t="s">
        <v>378</v>
      </c>
    </row>
    <row r="2670" spans="1:5">
      <c r="A2670" s="369">
        <v>2534564</v>
      </c>
      <c r="B2670" t="s">
        <v>5725</v>
      </c>
      <c r="C2670" t="s">
        <v>5726</v>
      </c>
      <c r="D2670" t="s">
        <v>393</v>
      </c>
      <c r="E2670" t="s">
        <v>378</v>
      </c>
    </row>
    <row r="2671" spans="1:5">
      <c r="A2671" s="369">
        <v>2534640</v>
      </c>
      <c r="B2671" t="s">
        <v>5727</v>
      </c>
      <c r="C2671" t="s">
        <v>5728</v>
      </c>
      <c r="D2671" t="s">
        <v>393</v>
      </c>
      <c r="E2671" t="s">
        <v>378</v>
      </c>
    </row>
    <row r="2672" spans="1:5">
      <c r="A2672" s="369">
        <v>2534724</v>
      </c>
      <c r="B2672" t="s">
        <v>5729</v>
      </c>
      <c r="C2672" t="s">
        <v>5730</v>
      </c>
      <c r="D2672" t="s">
        <v>393</v>
      </c>
      <c r="E2672" t="s">
        <v>378</v>
      </c>
    </row>
    <row r="2673" spans="1:5">
      <c r="A2673" s="369">
        <v>2534768</v>
      </c>
      <c r="B2673" t="s">
        <v>5731</v>
      </c>
      <c r="C2673" t="s">
        <v>5732</v>
      </c>
      <c r="D2673" t="s">
        <v>393</v>
      </c>
      <c r="E2673" t="s">
        <v>378</v>
      </c>
    </row>
    <row r="2674" spans="1:5">
      <c r="A2674" s="369">
        <v>2535367</v>
      </c>
      <c r="B2674" t="s">
        <v>5733</v>
      </c>
      <c r="C2674" t="s">
        <v>5734</v>
      </c>
      <c r="D2674" t="s">
        <v>393</v>
      </c>
      <c r="E2674" t="s">
        <v>378</v>
      </c>
    </row>
    <row r="2675" spans="1:5">
      <c r="A2675" s="369">
        <v>2535497</v>
      </c>
      <c r="B2675" t="s">
        <v>5735</v>
      </c>
      <c r="C2675" t="s">
        <v>5736</v>
      </c>
      <c r="D2675" t="s">
        <v>393</v>
      </c>
      <c r="E2675" t="s">
        <v>378</v>
      </c>
    </row>
    <row r="2676" spans="1:5">
      <c r="A2676" s="369">
        <v>2551991</v>
      </c>
      <c r="B2676" t="s">
        <v>5737</v>
      </c>
      <c r="C2676" t="s">
        <v>5738</v>
      </c>
      <c r="D2676" t="s">
        <v>393</v>
      </c>
      <c r="E2676" t="s">
        <v>378</v>
      </c>
    </row>
    <row r="2677" spans="1:5">
      <c r="A2677" s="369">
        <v>2566779</v>
      </c>
      <c r="B2677" t="s">
        <v>5739</v>
      </c>
      <c r="C2677" t="s">
        <v>5740</v>
      </c>
      <c r="D2677" t="s">
        <v>393</v>
      </c>
      <c r="E2677" t="s">
        <v>378</v>
      </c>
    </row>
    <row r="2678" spans="1:5">
      <c r="A2678" s="369">
        <v>2567624</v>
      </c>
      <c r="B2678" t="s">
        <v>5741</v>
      </c>
      <c r="C2678" t="s">
        <v>5742</v>
      </c>
      <c r="D2678" t="s">
        <v>393</v>
      </c>
      <c r="E2678" t="s">
        <v>378</v>
      </c>
    </row>
    <row r="2679" spans="1:5">
      <c r="A2679" s="369">
        <v>2567633</v>
      </c>
      <c r="B2679" t="s">
        <v>5743</v>
      </c>
      <c r="C2679" t="s">
        <v>5744</v>
      </c>
      <c r="D2679" t="s">
        <v>393</v>
      </c>
      <c r="E2679" t="s">
        <v>378</v>
      </c>
    </row>
    <row r="2680" spans="1:5">
      <c r="A2680" s="369">
        <v>2567755</v>
      </c>
      <c r="B2680" t="s">
        <v>5745</v>
      </c>
      <c r="C2680" t="s">
        <v>5746</v>
      </c>
      <c r="D2680" t="s">
        <v>393</v>
      </c>
      <c r="E2680" t="s">
        <v>378</v>
      </c>
    </row>
    <row r="2681" spans="1:5">
      <c r="A2681" s="369">
        <v>2567908</v>
      </c>
      <c r="B2681" t="s">
        <v>5747</v>
      </c>
      <c r="C2681" t="s">
        <v>5748</v>
      </c>
      <c r="D2681" t="s">
        <v>393</v>
      </c>
      <c r="E2681" t="s">
        <v>378</v>
      </c>
    </row>
    <row r="2682" spans="1:5">
      <c r="A2682" s="369">
        <v>2568094</v>
      </c>
      <c r="B2682" t="s">
        <v>5749</v>
      </c>
      <c r="C2682" t="s">
        <v>5750</v>
      </c>
      <c r="D2682" t="s">
        <v>393</v>
      </c>
      <c r="E2682" t="s">
        <v>378</v>
      </c>
    </row>
    <row r="2683" spans="1:5">
      <c r="A2683" s="369">
        <v>2568154</v>
      </c>
      <c r="B2683" t="s">
        <v>5751</v>
      </c>
      <c r="C2683" t="s">
        <v>5752</v>
      </c>
      <c r="D2683" t="s">
        <v>393</v>
      </c>
      <c r="E2683" t="s">
        <v>378</v>
      </c>
    </row>
    <row r="2684" spans="1:5">
      <c r="A2684" s="369">
        <v>2568234</v>
      </c>
      <c r="B2684" t="s">
        <v>5753</v>
      </c>
      <c r="C2684" t="s">
        <v>5754</v>
      </c>
      <c r="D2684" t="s">
        <v>393</v>
      </c>
      <c r="E2684" t="s">
        <v>378</v>
      </c>
    </row>
    <row r="2685" spans="1:5">
      <c r="A2685" s="369">
        <v>2568263</v>
      </c>
      <c r="B2685" t="s">
        <v>5755</v>
      </c>
      <c r="C2685" t="s">
        <v>5756</v>
      </c>
      <c r="D2685" t="s">
        <v>393</v>
      </c>
      <c r="E2685" t="s">
        <v>378</v>
      </c>
    </row>
    <row r="2686" spans="1:5">
      <c r="A2686" s="369">
        <v>2568304</v>
      </c>
      <c r="B2686" t="s">
        <v>5757</v>
      </c>
      <c r="C2686" t="s">
        <v>5758</v>
      </c>
      <c r="D2686" t="s">
        <v>393</v>
      </c>
      <c r="E2686" t="s">
        <v>378</v>
      </c>
    </row>
    <row r="2687" spans="1:5">
      <c r="A2687" s="369">
        <v>2568339</v>
      </c>
      <c r="B2687" t="s">
        <v>5759</v>
      </c>
      <c r="C2687" t="s">
        <v>5760</v>
      </c>
      <c r="D2687" t="s">
        <v>393</v>
      </c>
      <c r="E2687" t="s">
        <v>378</v>
      </c>
    </row>
    <row r="2688" spans="1:5">
      <c r="A2688" s="369">
        <v>2568395</v>
      </c>
      <c r="B2688" t="s">
        <v>5761</v>
      </c>
      <c r="C2688" t="s">
        <v>5762</v>
      </c>
      <c r="D2688" t="s">
        <v>393</v>
      </c>
      <c r="E2688" t="s">
        <v>378</v>
      </c>
    </row>
    <row r="2689" spans="1:5">
      <c r="A2689" s="369">
        <v>2568396</v>
      </c>
      <c r="B2689" t="s">
        <v>5763</v>
      </c>
      <c r="C2689" t="s">
        <v>5764</v>
      </c>
      <c r="D2689" t="s">
        <v>393</v>
      </c>
      <c r="E2689" t="s">
        <v>378</v>
      </c>
    </row>
    <row r="2690" spans="1:5">
      <c r="A2690" s="369">
        <v>2568442</v>
      </c>
      <c r="B2690" t="s">
        <v>5765</v>
      </c>
      <c r="C2690" t="s">
        <v>5766</v>
      </c>
      <c r="D2690" t="s">
        <v>393</v>
      </c>
      <c r="E2690" t="s">
        <v>378</v>
      </c>
    </row>
    <row r="2691" spans="1:5">
      <c r="A2691" s="369">
        <v>2568559</v>
      </c>
      <c r="B2691" t="s">
        <v>5767</v>
      </c>
      <c r="C2691" t="s">
        <v>5768</v>
      </c>
      <c r="D2691" t="s">
        <v>393</v>
      </c>
      <c r="E2691" t="s">
        <v>378</v>
      </c>
    </row>
    <row r="2692" spans="1:5">
      <c r="A2692" s="369">
        <v>2568580</v>
      </c>
      <c r="B2692" t="s">
        <v>5769</v>
      </c>
      <c r="C2692" t="s">
        <v>5770</v>
      </c>
      <c r="D2692" t="s">
        <v>393</v>
      </c>
      <c r="E2692" t="s">
        <v>378</v>
      </c>
    </row>
    <row r="2693" spans="1:5">
      <c r="A2693" s="369">
        <v>2568869</v>
      </c>
      <c r="B2693" t="s">
        <v>5771</v>
      </c>
      <c r="C2693" t="s">
        <v>5772</v>
      </c>
      <c r="D2693" t="s">
        <v>393</v>
      </c>
      <c r="E2693" t="s">
        <v>378</v>
      </c>
    </row>
    <row r="2694" spans="1:5">
      <c r="A2694" s="369">
        <v>2568912</v>
      </c>
      <c r="B2694" t="s">
        <v>5773</v>
      </c>
      <c r="C2694" t="s">
        <v>5774</v>
      </c>
      <c r="D2694" t="s">
        <v>393</v>
      </c>
      <c r="E2694" t="s">
        <v>378</v>
      </c>
    </row>
    <row r="2695" spans="1:5">
      <c r="A2695" s="369">
        <v>2568936</v>
      </c>
      <c r="B2695" t="s">
        <v>5775</v>
      </c>
      <c r="C2695" t="s">
        <v>5776</v>
      </c>
      <c r="D2695" t="s">
        <v>393</v>
      </c>
      <c r="E2695" t="s">
        <v>378</v>
      </c>
    </row>
    <row r="2696" spans="1:5">
      <c r="A2696" s="369">
        <v>2568939</v>
      </c>
      <c r="B2696" t="s">
        <v>5777</v>
      </c>
      <c r="C2696" t="s">
        <v>5778</v>
      </c>
      <c r="D2696" t="s">
        <v>393</v>
      </c>
      <c r="E2696" t="s">
        <v>378</v>
      </c>
    </row>
    <row r="2697" spans="1:5">
      <c r="A2697" s="369">
        <v>2569027</v>
      </c>
      <c r="B2697" t="s">
        <v>5779</v>
      </c>
      <c r="C2697" t="s">
        <v>5780</v>
      </c>
      <c r="D2697" t="s">
        <v>393</v>
      </c>
      <c r="E2697" t="s">
        <v>378</v>
      </c>
    </row>
    <row r="2698" spans="1:5">
      <c r="A2698" s="369">
        <v>2569206</v>
      </c>
      <c r="B2698" t="s">
        <v>5781</v>
      </c>
      <c r="C2698" t="s">
        <v>5782</v>
      </c>
      <c r="D2698" t="s">
        <v>393</v>
      </c>
      <c r="E2698" t="s">
        <v>378</v>
      </c>
    </row>
    <row r="2699" spans="1:5">
      <c r="A2699" s="369">
        <v>2569355</v>
      </c>
      <c r="B2699" t="s">
        <v>5783</v>
      </c>
      <c r="C2699" t="s">
        <v>5784</v>
      </c>
      <c r="D2699" t="s">
        <v>393</v>
      </c>
      <c r="E2699" t="s">
        <v>378</v>
      </c>
    </row>
    <row r="2700" spans="1:5">
      <c r="A2700" s="369">
        <v>2569516</v>
      </c>
      <c r="B2700" t="s">
        <v>5785</v>
      </c>
      <c r="C2700" t="s">
        <v>5786</v>
      </c>
      <c r="D2700" t="s">
        <v>393</v>
      </c>
      <c r="E2700" t="s">
        <v>378</v>
      </c>
    </row>
    <row r="2701" spans="1:5">
      <c r="A2701" s="369">
        <v>2569581</v>
      </c>
      <c r="B2701" t="s">
        <v>5787</v>
      </c>
      <c r="C2701" t="s">
        <v>5788</v>
      </c>
      <c r="D2701" t="s">
        <v>393</v>
      </c>
      <c r="E2701" t="s">
        <v>378</v>
      </c>
    </row>
    <row r="2702" spans="1:5">
      <c r="A2702" s="369">
        <v>2569678</v>
      </c>
      <c r="B2702" t="s">
        <v>5789</v>
      </c>
      <c r="C2702" t="s">
        <v>5790</v>
      </c>
      <c r="D2702" t="s">
        <v>393</v>
      </c>
      <c r="E2702" t="s">
        <v>378</v>
      </c>
    </row>
    <row r="2703" spans="1:5">
      <c r="A2703" s="369">
        <v>2569692</v>
      </c>
      <c r="B2703" t="s">
        <v>5791</v>
      </c>
      <c r="C2703" t="s">
        <v>5792</v>
      </c>
      <c r="D2703" t="s">
        <v>393</v>
      </c>
      <c r="E2703" t="s">
        <v>378</v>
      </c>
    </row>
    <row r="2704" spans="1:5">
      <c r="A2704" s="369">
        <v>2569766</v>
      </c>
      <c r="B2704" t="s">
        <v>5793</v>
      </c>
      <c r="C2704" t="s">
        <v>5794</v>
      </c>
      <c r="D2704" t="s">
        <v>393</v>
      </c>
      <c r="E2704" t="s">
        <v>378</v>
      </c>
    </row>
    <row r="2705" spans="1:5">
      <c r="A2705" s="369">
        <v>2571397</v>
      </c>
      <c r="B2705" t="s">
        <v>5795</v>
      </c>
      <c r="C2705" t="s">
        <v>5796</v>
      </c>
      <c r="D2705" t="s">
        <v>393</v>
      </c>
      <c r="E2705" t="s">
        <v>378</v>
      </c>
    </row>
    <row r="2706" spans="1:5">
      <c r="A2706" s="369">
        <v>2571516</v>
      </c>
      <c r="B2706" t="s">
        <v>5797</v>
      </c>
      <c r="C2706" t="s">
        <v>5798</v>
      </c>
      <c r="D2706" t="s">
        <v>393</v>
      </c>
      <c r="E2706" t="s">
        <v>378</v>
      </c>
    </row>
    <row r="2707" spans="1:5">
      <c r="A2707" s="369">
        <v>2571571</v>
      </c>
      <c r="B2707" t="s">
        <v>5799</v>
      </c>
      <c r="C2707" t="s">
        <v>5800</v>
      </c>
      <c r="D2707" t="s">
        <v>393</v>
      </c>
      <c r="E2707" t="s">
        <v>378</v>
      </c>
    </row>
    <row r="2708" spans="1:5">
      <c r="A2708" s="369">
        <v>2571585</v>
      </c>
      <c r="B2708" t="s">
        <v>5801</v>
      </c>
      <c r="C2708" t="s">
        <v>5802</v>
      </c>
      <c r="D2708" t="s">
        <v>393</v>
      </c>
      <c r="E2708" t="s">
        <v>378</v>
      </c>
    </row>
    <row r="2709" spans="1:5">
      <c r="A2709" s="369">
        <v>2571593</v>
      </c>
      <c r="B2709" t="s">
        <v>5803</v>
      </c>
      <c r="C2709" t="s">
        <v>5804</v>
      </c>
      <c r="D2709" t="s">
        <v>393</v>
      </c>
      <c r="E2709" t="s">
        <v>378</v>
      </c>
    </row>
    <row r="2710" spans="1:5">
      <c r="A2710" s="369">
        <v>2571663</v>
      </c>
      <c r="B2710" t="s">
        <v>5805</v>
      </c>
      <c r="C2710" t="s">
        <v>5806</v>
      </c>
      <c r="D2710" t="s">
        <v>393</v>
      </c>
      <c r="E2710" t="s">
        <v>378</v>
      </c>
    </row>
    <row r="2711" spans="1:5">
      <c r="A2711" s="369">
        <v>2571802</v>
      </c>
      <c r="B2711" t="s">
        <v>5807</v>
      </c>
      <c r="C2711" t="s">
        <v>5808</v>
      </c>
      <c r="D2711" t="s">
        <v>393</v>
      </c>
      <c r="E2711" t="s">
        <v>378</v>
      </c>
    </row>
    <row r="2712" spans="1:5">
      <c r="A2712" s="369">
        <v>2571814</v>
      </c>
      <c r="B2712" t="s">
        <v>5809</v>
      </c>
      <c r="C2712" t="s">
        <v>5810</v>
      </c>
      <c r="D2712" t="s">
        <v>393</v>
      </c>
      <c r="E2712" t="s">
        <v>378</v>
      </c>
    </row>
    <row r="2713" spans="1:5">
      <c r="A2713" s="369">
        <v>2572529</v>
      </c>
      <c r="B2713" t="s">
        <v>5811</v>
      </c>
      <c r="C2713" t="s">
        <v>5812</v>
      </c>
      <c r="D2713" t="s">
        <v>393</v>
      </c>
      <c r="E2713" t="s">
        <v>378</v>
      </c>
    </row>
    <row r="2714" spans="1:5">
      <c r="A2714" s="369">
        <v>2572534</v>
      </c>
      <c r="B2714" t="s">
        <v>5813</v>
      </c>
      <c r="C2714" t="s">
        <v>5814</v>
      </c>
      <c r="D2714" t="s">
        <v>393</v>
      </c>
      <c r="E2714" t="s">
        <v>378</v>
      </c>
    </row>
    <row r="2715" spans="1:5">
      <c r="A2715" s="369">
        <v>2572616</v>
      </c>
      <c r="B2715" t="s">
        <v>5815</v>
      </c>
      <c r="C2715" t="s">
        <v>5816</v>
      </c>
      <c r="D2715" t="s">
        <v>393</v>
      </c>
      <c r="E2715" t="s">
        <v>378</v>
      </c>
    </row>
    <row r="2716" spans="1:5">
      <c r="A2716" s="369">
        <v>2572661</v>
      </c>
      <c r="B2716" t="s">
        <v>5817</v>
      </c>
      <c r="C2716" t="s">
        <v>5818</v>
      </c>
      <c r="D2716" t="s">
        <v>393</v>
      </c>
      <c r="E2716" t="s">
        <v>378</v>
      </c>
    </row>
    <row r="2717" spans="1:5">
      <c r="A2717" s="369">
        <v>2572687</v>
      </c>
      <c r="B2717" t="s">
        <v>5819</v>
      </c>
      <c r="C2717" t="s">
        <v>5820</v>
      </c>
      <c r="D2717" t="s">
        <v>393</v>
      </c>
      <c r="E2717" t="s">
        <v>378</v>
      </c>
    </row>
    <row r="2718" spans="1:5">
      <c r="A2718" s="369">
        <v>2572745</v>
      </c>
      <c r="B2718" t="s">
        <v>5821</v>
      </c>
      <c r="C2718" t="s">
        <v>5822</v>
      </c>
      <c r="D2718" t="s">
        <v>393</v>
      </c>
      <c r="E2718" t="s">
        <v>378</v>
      </c>
    </row>
    <row r="2719" spans="1:5">
      <c r="A2719" s="369">
        <v>2572747</v>
      </c>
      <c r="B2719" t="s">
        <v>5823</v>
      </c>
      <c r="C2719" t="s">
        <v>5824</v>
      </c>
      <c r="D2719" t="s">
        <v>393</v>
      </c>
      <c r="E2719" t="s">
        <v>378</v>
      </c>
    </row>
    <row r="2720" spans="1:5">
      <c r="A2720" s="369">
        <v>2572766</v>
      </c>
      <c r="B2720" t="s">
        <v>5825</v>
      </c>
      <c r="C2720" t="s">
        <v>5826</v>
      </c>
      <c r="D2720" t="s">
        <v>393</v>
      </c>
      <c r="E2720" t="s">
        <v>378</v>
      </c>
    </row>
    <row r="2721" spans="1:5">
      <c r="A2721" s="369">
        <v>2572876</v>
      </c>
      <c r="B2721" t="s">
        <v>5827</v>
      </c>
      <c r="C2721" t="s">
        <v>5828</v>
      </c>
      <c r="D2721" t="s">
        <v>393</v>
      </c>
      <c r="E2721" t="s">
        <v>378</v>
      </c>
    </row>
    <row r="2722" spans="1:5">
      <c r="A2722" s="369">
        <v>2572884</v>
      </c>
      <c r="B2722" t="s">
        <v>5829</v>
      </c>
      <c r="C2722" t="s">
        <v>5830</v>
      </c>
      <c r="D2722" t="s">
        <v>393</v>
      </c>
      <c r="E2722" t="s">
        <v>378</v>
      </c>
    </row>
    <row r="2723" spans="1:5">
      <c r="A2723" s="369">
        <v>2572909</v>
      </c>
      <c r="B2723" t="s">
        <v>5831</v>
      </c>
      <c r="C2723" t="s">
        <v>5832</v>
      </c>
      <c r="D2723" t="s">
        <v>393</v>
      </c>
      <c r="E2723" t="s">
        <v>378</v>
      </c>
    </row>
    <row r="2724" spans="1:5">
      <c r="A2724" s="369">
        <v>2572920</v>
      </c>
      <c r="B2724" t="s">
        <v>5833</v>
      </c>
      <c r="C2724" t="s">
        <v>5834</v>
      </c>
      <c r="D2724" t="s">
        <v>393</v>
      </c>
      <c r="E2724" t="s">
        <v>378</v>
      </c>
    </row>
    <row r="2725" spans="1:5">
      <c r="A2725" s="369">
        <v>2572949</v>
      </c>
      <c r="B2725" t="s">
        <v>5835</v>
      </c>
      <c r="C2725" t="s">
        <v>5836</v>
      </c>
      <c r="D2725" t="s">
        <v>393</v>
      </c>
      <c r="E2725" t="s">
        <v>378</v>
      </c>
    </row>
    <row r="2726" spans="1:5">
      <c r="A2726" s="369">
        <v>2573560</v>
      </c>
      <c r="B2726" t="s">
        <v>5837</v>
      </c>
      <c r="C2726" t="s">
        <v>5838</v>
      </c>
      <c r="D2726" t="s">
        <v>393</v>
      </c>
      <c r="E2726" t="s">
        <v>378</v>
      </c>
    </row>
    <row r="2727" spans="1:5">
      <c r="A2727" s="369">
        <v>2573766</v>
      </c>
      <c r="B2727" t="s">
        <v>5839</v>
      </c>
      <c r="C2727" t="s">
        <v>5840</v>
      </c>
      <c r="D2727" t="s">
        <v>393</v>
      </c>
      <c r="E2727" t="s">
        <v>378</v>
      </c>
    </row>
    <row r="2728" spans="1:5">
      <c r="A2728" s="369">
        <v>2573891</v>
      </c>
      <c r="B2728" t="s">
        <v>5841</v>
      </c>
      <c r="C2728" t="s">
        <v>5842</v>
      </c>
      <c r="D2728" t="s">
        <v>393</v>
      </c>
      <c r="E2728" t="s">
        <v>378</v>
      </c>
    </row>
    <row r="2729" spans="1:5">
      <c r="A2729" s="369">
        <v>2573918</v>
      </c>
      <c r="B2729" t="s">
        <v>5843</v>
      </c>
      <c r="C2729" t="s">
        <v>5844</v>
      </c>
      <c r="D2729" t="s">
        <v>393</v>
      </c>
      <c r="E2729" t="s">
        <v>378</v>
      </c>
    </row>
    <row r="2730" spans="1:5">
      <c r="A2730" s="369">
        <v>2575834</v>
      </c>
      <c r="B2730" t="s">
        <v>5845</v>
      </c>
      <c r="C2730" t="s">
        <v>5846</v>
      </c>
      <c r="D2730" t="s">
        <v>393</v>
      </c>
      <c r="E2730" t="s">
        <v>378</v>
      </c>
    </row>
    <row r="2731" spans="1:5">
      <c r="A2731" s="369">
        <v>2576681</v>
      </c>
      <c r="B2731" t="s">
        <v>5847</v>
      </c>
      <c r="C2731" t="s">
        <v>5848</v>
      </c>
      <c r="D2731" t="s">
        <v>393</v>
      </c>
      <c r="E2731" t="s">
        <v>378</v>
      </c>
    </row>
    <row r="2732" spans="1:5">
      <c r="A2732" s="369">
        <v>2576832</v>
      </c>
      <c r="B2732" t="s">
        <v>5849</v>
      </c>
      <c r="C2732" t="s">
        <v>5850</v>
      </c>
      <c r="D2732" t="s">
        <v>393</v>
      </c>
      <c r="E2732" t="s">
        <v>378</v>
      </c>
    </row>
    <row r="2733" spans="1:5">
      <c r="A2733" s="369">
        <v>2576940</v>
      </c>
      <c r="B2733" t="s">
        <v>5851</v>
      </c>
      <c r="C2733" t="s">
        <v>5852</v>
      </c>
      <c r="D2733" t="s">
        <v>393</v>
      </c>
      <c r="E2733" t="s">
        <v>378</v>
      </c>
    </row>
    <row r="2734" spans="1:5">
      <c r="A2734" s="369">
        <v>2576976</v>
      </c>
      <c r="B2734" t="s">
        <v>5853</v>
      </c>
      <c r="C2734" t="s">
        <v>5854</v>
      </c>
      <c r="D2734" t="s">
        <v>393</v>
      </c>
      <c r="E2734" t="s">
        <v>378</v>
      </c>
    </row>
    <row r="2735" spans="1:5">
      <c r="A2735" s="369">
        <v>2576986</v>
      </c>
      <c r="B2735" t="s">
        <v>5855</v>
      </c>
      <c r="C2735" t="s">
        <v>5856</v>
      </c>
      <c r="D2735" t="s">
        <v>393</v>
      </c>
      <c r="E2735" t="s">
        <v>378</v>
      </c>
    </row>
    <row r="2736" spans="1:5">
      <c r="A2736" s="369">
        <v>2577020</v>
      </c>
      <c r="B2736" t="s">
        <v>5857</v>
      </c>
      <c r="C2736" t="s">
        <v>5858</v>
      </c>
      <c r="D2736" t="s">
        <v>393</v>
      </c>
      <c r="E2736" t="s">
        <v>378</v>
      </c>
    </row>
    <row r="2737" spans="1:5">
      <c r="A2737" s="369">
        <v>2577082</v>
      </c>
      <c r="B2737" t="s">
        <v>5859</v>
      </c>
      <c r="C2737" t="s">
        <v>5860</v>
      </c>
      <c r="D2737" t="s">
        <v>393</v>
      </c>
      <c r="E2737" t="s">
        <v>378</v>
      </c>
    </row>
    <row r="2738" spans="1:5">
      <c r="A2738" s="369">
        <v>2578363</v>
      </c>
      <c r="B2738" t="s">
        <v>5861</v>
      </c>
      <c r="C2738" t="s">
        <v>5862</v>
      </c>
      <c r="D2738" t="s">
        <v>393</v>
      </c>
      <c r="E2738" t="s">
        <v>378</v>
      </c>
    </row>
    <row r="2739" spans="1:5">
      <c r="A2739" s="369">
        <v>2578423</v>
      </c>
      <c r="B2739" t="s">
        <v>5863</v>
      </c>
      <c r="C2739" t="s">
        <v>5864</v>
      </c>
      <c r="D2739" t="s">
        <v>393</v>
      </c>
      <c r="E2739" t="s">
        <v>378</v>
      </c>
    </row>
    <row r="2740" spans="1:5">
      <c r="A2740" s="369">
        <v>2579196</v>
      </c>
      <c r="B2740" t="s">
        <v>5865</v>
      </c>
      <c r="C2740" t="s">
        <v>5866</v>
      </c>
      <c r="D2740" t="s">
        <v>393</v>
      </c>
      <c r="E2740" t="s">
        <v>378</v>
      </c>
    </row>
    <row r="2741" spans="1:5">
      <c r="A2741" s="369">
        <v>2579794</v>
      </c>
      <c r="B2741" t="s">
        <v>5867</v>
      </c>
      <c r="C2741" t="s">
        <v>5868</v>
      </c>
      <c r="D2741" t="s">
        <v>393</v>
      </c>
      <c r="E2741" t="s">
        <v>378</v>
      </c>
    </row>
    <row r="2742" spans="1:5">
      <c r="A2742" s="369">
        <v>2579858</v>
      </c>
      <c r="B2742" t="s">
        <v>5869</v>
      </c>
      <c r="C2742" t="s">
        <v>5870</v>
      </c>
      <c r="D2742" t="s">
        <v>393</v>
      </c>
      <c r="E2742" t="s">
        <v>378</v>
      </c>
    </row>
    <row r="2743" spans="1:5">
      <c r="A2743" s="369">
        <v>2579938</v>
      </c>
      <c r="B2743" t="s">
        <v>5871</v>
      </c>
      <c r="C2743" t="s">
        <v>5872</v>
      </c>
      <c r="D2743" t="s">
        <v>393</v>
      </c>
      <c r="E2743" t="s">
        <v>378</v>
      </c>
    </row>
    <row r="2744" spans="1:5">
      <c r="A2744" s="369">
        <v>2580837</v>
      </c>
      <c r="B2744" t="s">
        <v>5873</v>
      </c>
      <c r="C2744" t="s">
        <v>5874</v>
      </c>
      <c r="D2744" t="s">
        <v>393</v>
      </c>
      <c r="E2744" t="s">
        <v>378</v>
      </c>
    </row>
    <row r="2745" spans="1:5">
      <c r="A2745" s="369">
        <v>2580849</v>
      </c>
      <c r="B2745" t="s">
        <v>5875</v>
      </c>
      <c r="C2745" t="s">
        <v>5876</v>
      </c>
      <c r="D2745" t="s">
        <v>393</v>
      </c>
      <c r="E2745" t="s">
        <v>378</v>
      </c>
    </row>
    <row r="2746" spans="1:5">
      <c r="A2746" s="369">
        <v>2580911</v>
      </c>
      <c r="B2746" t="s">
        <v>5877</v>
      </c>
      <c r="C2746" t="s">
        <v>5878</v>
      </c>
      <c r="D2746" t="s">
        <v>393</v>
      </c>
      <c r="E2746" t="s">
        <v>378</v>
      </c>
    </row>
    <row r="2747" spans="1:5">
      <c r="A2747" s="369">
        <v>2580913</v>
      </c>
      <c r="B2747" t="s">
        <v>5879</v>
      </c>
      <c r="C2747" t="s">
        <v>5880</v>
      </c>
      <c r="D2747" t="s">
        <v>393</v>
      </c>
      <c r="E2747" t="s">
        <v>378</v>
      </c>
    </row>
    <row r="2748" spans="1:5">
      <c r="A2748" s="369">
        <v>2581007</v>
      </c>
      <c r="B2748" t="s">
        <v>5881</v>
      </c>
      <c r="C2748" t="s">
        <v>5882</v>
      </c>
      <c r="D2748" t="s">
        <v>393</v>
      </c>
      <c r="E2748" t="s">
        <v>378</v>
      </c>
    </row>
    <row r="2749" spans="1:5">
      <c r="A2749" s="369">
        <v>2581155</v>
      </c>
      <c r="B2749" t="s">
        <v>5883</v>
      </c>
      <c r="C2749" t="s">
        <v>5884</v>
      </c>
      <c r="D2749" t="s">
        <v>393</v>
      </c>
      <c r="E2749" t="s">
        <v>378</v>
      </c>
    </row>
    <row r="2750" spans="1:5">
      <c r="A2750" s="369">
        <v>2581174</v>
      </c>
      <c r="B2750" t="s">
        <v>5885</v>
      </c>
      <c r="C2750" t="s">
        <v>5886</v>
      </c>
      <c r="D2750" t="s">
        <v>393</v>
      </c>
      <c r="E2750" t="s">
        <v>378</v>
      </c>
    </row>
    <row r="2751" spans="1:5">
      <c r="A2751" s="369">
        <v>2581234</v>
      </c>
      <c r="B2751" t="s">
        <v>5887</v>
      </c>
      <c r="C2751" t="s">
        <v>5888</v>
      </c>
      <c r="D2751" t="s">
        <v>393</v>
      </c>
      <c r="E2751" t="s">
        <v>378</v>
      </c>
    </row>
    <row r="2752" spans="1:5">
      <c r="A2752" s="369">
        <v>2581303</v>
      </c>
      <c r="B2752" t="s">
        <v>5889</v>
      </c>
      <c r="C2752" t="s">
        <v>5890</v>
      </c>
      <c r="D2752" t="s">
        <v>393</v>
      </c>
      <c r="E2752" t="s">
        <v>378</v>
      </c>
    </row>
    <row r="2753" spans="1:5">
      <c r="A2753" s="369">
        <v>2582126</v>
      </c>
      <c r="B2753" t="s">
        <v>5891</v>
      </c>
      <c r="C2753" t="s">
        <v>5892</v>
      </c>
      <c r="D2753" t="s">
        <v>393</v>
      </c>
      <c r="E2753" t="s">
        <v>378</v>
      </c>
    </row>
    <row r="2754" spans="1:5">
      <c r="A2754" s="369">
        <v>2582360</v>
      </c>
      <c r="B2754" t="s">
        <v>5893</v>
      </c>
      <c r="C2754" t="s">
        <v>5894</v>
      </c>
      <c r="D2754" t="s">
        <v>393</v>
      </c>
      <c r="E2754" t="s">
        <v>378</v>
      </c>
    </row>
    <row r="2755" spans="1:5">
      <c r="A2755" s="369">
        <v>2582472</v>
      </c>
      <c r="B2755" t="s">
        <v>5895</v>
      </c>
      <c r="C2755" t="s">
        <v>5896</v>
      </c>
      <c r="D2755" t="s">
        <v>393</v>
      </c>
      <c r="E2755" t="s">
        <v>378</v>
      </c>
    </row>
    <row r="2756" spans="1:5">
      <c r="A2756" s="369">
        <v>2582891</v>
      </c>
      <c r="B2756" t="s">
        <v>5897</v>
      </c>
      <c r="C2756" t="s">
        <v>5898</v>
      </c>
      <c r="D2756" t="s">
        <v>393</v>
      </c>
      <c r="E2756" t="s">
        <v>378</v>
      </c>
    </row>
    <row r="2757" spans="1:5">
      <c r="A2757" s="369">
        <v>2583016</v>
      </c>
      <c r="B2757" t="s">
        <v>5899</v>
      </c>
      <c r="C2757" t="s">
        <v>5900</v>
      </c>
      <c r="D2757" t="s">
        <v>393</v>
      </c>
      <c r="E2757" t="s">
        <v>378</v>
      </c>
    </row>
    <row r="2758" spans="1:5">
      <c r="A2758" s="369">
        <v>2583088</v>
      </c>
      <c r="B2758" t="s">
        <v>5901</v>
      </c>
      <c r="C2758" t="s">
        <v>5902</v>
      </c>
      <c r="D2758" t="s">
        <v>393</v>
      </c>
      <c r="E2758" t="s">
        <v>378</v>
      </c>
    </row>
    <row r="2759" spans="1:5">
      <c r="A2759" s="369">
        <v>2583492</v>
      </c>
      <c r="B2759" t="s">
        <v>5903</v>
      </c>
      <c r="C2759" t="s">
        <v>5904</v>
      </c>
      <c r="D2759" t="s">
        <v>393</v>
      </c>
      <c r="E2759" t="s">
        <v>378</v>
      </c>
    </row>
    <row r="2760" spans="1:5">
      <c r="A2760" s="369">
        <v>2583732</v>
      </c>
      <c r="B2760" t="s">
        <v>5905</v>
      </c>
      <c r="C2760" t="s">
        <v>5906</v>
      </c>
      <c r="D2760" t="s">
        <v>393</v>
      </c>
      <c r="E2760" t="s">
        <v>378</v>
      </c>
    </row>
    <row r="2761" spans="1:5">
      <c r="A2761" s="369">
        <v>2584082</v>
      </c>
      <c r="B2761" t="s">
        <v>5907</v>
      </c>
      <c r="C2761" t="s">
        <v>5908</v>
      </c>
      <c r="D2761" t="s">
        <v>393</v>
      </c>
      <c r="E2761" t="s">
        <v>378</v>
      </c>
    </row>
    <row r="2762" spans="1:5">
      <c r="A2762" s="369">
        <v>2584310</v>
      </c>
      <c r="B2762" t="s">
        <v>5909</v>
      </c>
      <c r="C2762" t="s">
        <v>5910</v>
      </c>
      <c r="D2762" t="s">
        <v>393</v>
      </c>
      <c r="E2762" t="s">
        <v>378</v>
      </c>
    </row>
    <row r="2763" spans="1:5">
      <c r="A2763" s="369">
        <v>2584431</v>
      </c>
      <c r="B2763" t="s">
        <v>5911</v>
      </c>
      <c r="C2763" t="s">
        <v>5912</v>
      </c>
      <c r="D2763" t="s">
        <v>393</v>
      </c>
      <c r="E2763" t="s">
        <v>378</v>
      </c>
    </row>
    <row r="2764" spans="1:5">
      <c r="A2764" s="369">
        <v>2584437</v>
      </c>
      <c r="B2764" t="s">
        <v>5913</v>
      </c>
      <c r="C2764" t="s">
        <v>5914</v>
      </c>
      <c r="D2764" t="s">
        <v>393</v>
      </c>
      <c r="E2764" t="s">
        <v>378</v>
      </c>
    </row>
    <row r="2765" spans="1:5">
      <c r="A2765" s="369">
        <v>2585395</v>
      </c>
      <c r="B2765" t="s">
        <v>5915</v>
      </c>
      <c r="C2765" t="s">
        <v>5916</v>
      </c>
      <c r="D2765" t="s">
        <v>393</v>
      </c>
      <c r="E2765" t="s">
        <v>378</v>
      </c>
    </row>
    <row r="2766" spans="1:5">
      <c r="A2766" s="369">
        <v>2585680</v>
      </c>
      <c r="B2766" t="s">
        <v>5917</v>
      </c>
      <c r="C2766" t="s">
        <v>5918</v>
      </c>
      <c r="D2766" t="s">
        <v>393</v>
      </c>
      <c r="E2766" t="s">
        <v>378</v>
      </c>
    </row>
    <row r="2767" spans="1:5">
      <c r="A2767" s="369">
        <v>2585910</v>
      </c>
      <c r="B2767" t="s">
        <v>5919</v>
      </c>
      <c r="C2767" t="s">
        <v>5920</v>
      </c>
      <c r="D2767" t="s">
        <v>393</v>
      </c>
      <c r="E2767" t="s">
        <v>378</v>
      </c>
    </row>
    <row r="2768" spans="1:5">
      <c r="A2768" s="369">
        <v>2585936</v>
      </c>
      <c r="B2768" t="s">
        <v>5921</v>
      </c>
      <c r="C2768" t="s">
        <v>5922</v>
      </c>
      <c r="D2768" t="s">
        <v>393</v>
      </c>
      <c r="E2768" t="s">
        <v>378</v>
      </c>
    </row>
    <row r="2769" spans="1:5">
      <c r="A2769" s="369">
        <v>2585949</v>
      </c>
      <c r="B2769" t="s">
        <v>5923</v>
      </c>
      <c r="C2769" t="s">
        <v>5924</v>
      </c>
      <c r="D2769" t="s">
        <v>393</v>
      </c>
      <c r="E2769" t="s">
        <v>378</v>
      </c>
    </row>
    <row r="2770" spans="1:5">
      <c r="A2770" s="369">
        <v>2586222</v>
      </c>
      <c r="B2770" t="s">
        <v>5925</v>
      </c>
      <c r="C2770" t="s">
        <v>5926</v>
      </c>
      <c r="D2770" t="s">
        <v>393</v>
      </c>
      <c r="E2770" t="s">
        <v>378</v>
      </c>
    </row>
    <row r="2771" spans="1:5">
      <c r="A2771" s="369">
        <v>2586523</v>
      </c>
      <c r="B2771" t="s">
        <v>5927</v>
      </c>
      <c r="C2771" t="s">
        <v>5928</v>
      </c>
      <c r="D2771" t="s">
        <v>393</v>
      </c>
      <c r="E2771" t="s">
        <v>378</v>
      </c>
    </row>
    <row r="2772" spans="1:5">
      <c r="A2772" s="369">
        <v>2586676</v>
      </c>
      <c r="B2772" t="s">
        <v>5929</v>
      </c>
      <c r="C2772" t="s">
        <v>5930</v>
      </c>
      <c r="D2772" t="s">
        <v>393</v>
      </c>
      <c r="E2772" t="s">
        <v>378</v>
      </c>
    </row>
    <row r="2773" spans="1:5">
      <c r="A2773" s="369">
        <v>2586883</v>
      </c>
      <c r="B2773" t="s">
        <v>5931</v>
      </c>
      <c r="C2773" t="s">
        <v>5932</v>
      </c>
      <c r="D2773" t="s">
        <v>393</v>
      </c>
      <c r="E2773" t="s">
        <v>378</v>
      </c>
    </row>
    <row r="2774" spans="1:5">
      <c r="A2774" s="369">
        <v>2587655</v>
      </c>
      <c r="B2774" t="s">
        <v>5933</v>
      </c>
      <c r="C2774" t="s">
        <v>5934</v>
      </c>
      <c r="D2774" t="s">
        <v>393</v>
      </c>
      <c r="E2774" t="s">
        <v>378</v>
      </c>
    </row>
    <row r="2775" spans="1:5">
      <c r="A2775" s="369">
        <v>2587667</v>
      </c>
      <c r="B2775" t="s">
        <v>5935</v>
      </c>
      <c r="C2775" t="s">
        <v>5936</v>
      </c>
      <c r="D2775" t="s">
        <v>393</v>
      </c>
      <c r="E2775" t="s">
        <v>378</v>
      </c>
    </row>
    <row r="2776" spans="1:5">
      <c r="A2776" s="369">
        <v>2588435</v>
      </c>
      <c r="B2776" t="s">
        <v>5937</v>
      </c>
      <c r="C2776" t="s">
        <v>5938</v>
      </c>
      <c r="D2776" t="s">
        <v>393</v>
      </c>
      <c r="E2776" t="s">
        <v>378</v>
      </c>
    </row>
    <row r="2777" spans="1:5">
      <c r="A2777" s="369">
        <v>2588579</v>
      </c>
      <c r="B2777" t="s">
        <v>5939</v>
      </c>
      <c r="C2777" t="s">
        <v>5940</v>
      </c>
      <c r="D2777" t="s">
        <v>393</v>
      </c>
      <c r="E2777" t="s">
        <v>378</v>
      </c>
    </row>
    <row r="2778" spans="1:5">
      <c r="A2778" s="369">
        <v>2589230</v>
      </c>
      <c r="B2778" t="s">
        <v>5941</v>
      </c>
      <c r="C2778" t="s">
        <v>5942</v>
      </c>
      <c r="D2778" t="s">
        <v>393</v>
      </c>
      <c r="E2778" t="s">
        <v>378</v>
      </c>
    </row>
    <row r="2779" spans="1:5">
      <c r="A2779" s="369">
        <v>2589421</v>
      </c>
      <c r="B2779" t="s">
        <v>5943</v>
      </c>
      <c r="C2779" t="s">
        <v>5944</v>
      </c>
      <c r="D2779" t="s">
        <v>393</v>
      </c>
      <c r="E2779" t="s">
        <v>378</v>
      </c>
    </row>
    <row r="2780" spans="1:5">
      <c r="A2780" s="369">
        <v>2590275</v>
      </c>
      <c r="B2780" t="s">
        <v>5945</v>
      </c>
      <c r="C2780" t="s">
        <v>5946</v>
      </c>
      <c r="D2780" t="s">
        <v>393</v>
      </c>
      <c r="E2780" t="s">
        <v>378</v>
      </c>
    </row>
    <row r="2781" spans="1:5">
      <c r="A2781" s="369">
        <v>2590348</v>
      </c>
      <c r="B2781" t="s">
        <v>5947</v>
      </c>
      <c r="C2781" t="s">
        <v>5948</v>
      </c>
      <c r="D2781" t="s">
        <v>393</v>
      </c>
      <c r="E2781" t="s">
        <v>378</v>
      </c>
    </row>
    <row r="2782" spans="1:5">
      <c r="A2782" s="369">
        <v>2590855</v>
      </c>
      <c r="B2782" t="s">
        <v>5949</v>
      </c>
      <c r="C2782" t="s">
        <v>5950</v>
      </c>
      <c r="D2782" t="s">
        <v>393</v>
      </c>
      <c r="E2782" t="s">
        <v>378</v>
      </c>
    </row>
    <row r="2783" spans="1:5">
      <c r="A2783" s="369">
        <v>2591179</v>
      </c>
      <c r="B2783" t="s">
        <v>5951</v>
      </c>
      <c r="C2783" t="s">
        <v>5952</v>
      </c>
      <c r="D2783" t="s">
        <v>393</v>
      </c>
      <c r="E2783" t="s">
        <v>378</v>
      </c>
    </row>
    <row r="2784" spans="1:5">
      <c r="A2784" s="369">
        <v>2591332</v>
      </c>
      <c r="B2784" t="s">
        <v>5953</v>
      </c>
      <c r="C2784" t="s">
        <v>5954</v>
      </c>
      <c r="D2784" t="s">
        <v>393</v>
      </c>
      <c r="E2784" t="s">
        <v>378</v>
      </c>
    </row>
    <row r="2785" spans="1:5">
      <c r="A2785" s="369">
        <v>2592162</v>
      </c>
      <c r="B2785" t="s">
        <v>5955</v>
      </c>
      <c r="C2785" t="s">
        <v>5956</v>
      </c>
      <c r="D2785" t="s">
        <v>393</v>
      </c>
      <c r="E2785" t="s">
        <v>378</v>
      </c>
    </row>
    <row r="2786" spans="1:5">
      <c r="A2786" s="369">
        <v>2592258</v>
      </c>
      <c r="B2786" t="s">
        <v>5957</v>
      </c>
      <c r="C2786" t="s">
        <v>5958</v>
      </c>
      <c r="D2786" t="s">
        <v>393</v>
      </c>
      <c r="E2786" t="s">
        <v>378</v>
      </c>
    </row>
    <row r="2787" spans="1:5">
      <c r="A2787" s="369">
        <v>2593652</v>
      </c>
      <c r="B2787" t="s">
        <v>5959</v>
      </c>
      <c r="C2787" t="s">
        <v>5960</v>
      </c>
      <c r="D2787" t="s">
        <v>393</v>
      </c>
      <c r="E2787" t="s">
        <v>378</v>
      </c>
    </row>
    <row r="2788" spans="1:5">
      <c r="A2788" s="369">
        <v>2593863</v>
      </c>
      <c r="B2788" t="s">
        <v>5961</v>
      </c>
      <c r="C2788" t="s">
        <v>5962</v>
      </c>
      <c r="D2788" t="s">
        <v>393</v>
      </c>
      <c r="E2788" t="s">
        <v>378</v>
      </c>
    </row>
    <row r="2789" spans="1:5">
      <c r="A2789" s="369">
        <v>2594133</v>
      </c>
      <c r="B2789" t="s">
        <v>5963</v>
      </c>
      <c r="C2789" t="s">
        <v>5964</v>
      </c>
      <c r="D2789" t="s">
        <v>393</v>
      </c>
      <c r="E2789" t="s">
        <v>378</v>
      </c>
    </row>
    <row r="2790" spans="1:5">
      <c r="A2790" s="369">
        <v>2594375</v>
      </c>
      <c r="B2790" t="s">
        <v>5965</v>
      </c>
      <c r="C2790" t="s">
        <v>5966</v>
      </c>
      <c r="D2790" t="s">
        <v>393</v>
      </c>
      <c r="E2790" t="s">
        <v>378</v>
      </c>
    </row>
    <row r="2791" spans="1:5">
      <c r="A2791" s="369">
        <v>2594399</v>
      </c>
      <c r="B2791" t="s">
        <v>5967</v>
      </c>
      <c r="C2791" t="s">
        <v>5968</v>
      </c>
      <c r="D2791" t="s">
        <v>393</v>
      </c>
      <c r="E2791" t="s">
        <v>378</v>
      </c>
    </row>
    <row r="2792" spans="1:5">
      <c r="A2792" s="369">
        <v>2594435</v>
      </c>
      <c r="B2792" t="s">
        <v>5969</v>
      </c>
      <c r="C2792" t="s">
        <v>5970</v>
      </c>
      <c r="D2792" t="s">
        <v>393</v>
      </c>
      <c r="E2792" t="s">
        <v>378</v>
      </c>
    </row>
    <row r="2793" spans="1:5">
      <c r="A2793" s="369">
        <v>2594510</v>
      </c>
      <c r="B2793" t="s">
        <v>5971</v>
      </c>
      <c r="C2793" t="s">
        <v>5972</v>
      </c>
      <c r="D2793" t="s">
        <v>393</v>
      </c>
      <c r="E2793" t="s">
        <v>378</v>
      </c>
    </row>
    <row r="2794" spans="1:5">
      <c r="A2794" s="369">
        <v>2594892</v>
      </c>
      <c r="B2794" t="s">
        <v>5973</v>
      </c>
      <c r="C2794" t="s">
        <v>5974</v>
      </c>
      <c r="D2794" t="s">
        <v>393</v>
      </c>
      <c r="E2794" t="s">
        <v>378</v>
      </c>
    </row>
    <row r="2795" spans="1:5">
      <c r="A2795" s="369">
        <v>2595207</v>
      </c>
      <c r="B2795" t="s">
        <v>5975</v>
      </c>
      <c r="C2795" t="s">
        <v>5976</v>
      </c>
      <c r="D2795" t="s">
        <v>393</v>
      </c>
      <c r="E2795" t="s">
        <v>378</v>
      </c>
    </row>
    <row r="2796" spans="1:5">
      <c r="A2796" s="369">
        <v>2595543</v>
      </c>
      <c r="B2796" t="s">
        <v>5977</v>
      </c>
      <c r="C2796" t="s">
        <v>5978</v>
      </c>
      <c r="D2796" t="s">
        <v>393</v>
      </c>
      <c r="E2796" t="s">
        <v>378</v>
      </c>
    </row>
    <row r="2797" spans="1:5">
      <c r="A2797" s="369">
        <v>2595897</v>
      </c>
      <c r="B2797" t="s">
        <v>5979</v>
      </c>
      <c r="C2797" t="s">
        <v>5980</v>
      </c>
      <c r="D2797" t="s">
        <v>393</v>
      </c>
      <c r="E2797" t="s">
        <v>378</v>
      </c>
    </row>
    <row r="2798" spans="1:5">
      <c r="A2798" s="369">
        <v>2596146</v>
      </c>
      <c r="B2798" t="s">
        <v>5981</v>
      </c>
      <c r="C2798" t="s">
        <v>5982</v>
      </c>
      <c r="D2798" t="s">
        <v>393</v>
      </c>
      <c r="E2798" t="s">
        <v>378</v>
      </c>
    </row>
    <row r="2799" spans="1:5">
      <c r="A2799" s="369">
        <v>2596169</v>
      </c>
      <c r="B2799" t="s">
        <v>5983</v>
      </c>
      <c r="C2799" t="s">
        <v>5984</v>
      </c>
      <c r="D2799" t="s">
        <v>393</v>
      </c>
      <c r="E2799" t="s">
        <v>378</v>
      </c>
    </row>
    <row r="2800" spans="1:5">
      <c r="A2800" s="369">
        <v>2596232</v>
      </c>
      <c r="B2800" t="s">
        <v>5985</v>
      </c>
      <c r="C2800" t="s">
        <v>5986</v>
      </c>
      <c r="D2800" t="s">
        <v>393</v>
      </c>
      <c r="E2800" t="s">
        <v>378</v>
      </c>
    </row>
    <row r="2801" spans="1:5">
      <c r="A2801" s="369">
        <v>2596463</v>
      </c>
      <c r="B2801" t="s">
        <v>5987</v>
      </c>
      <c r="C2801" t="s">
        <v>5988</v>
      </c>
      <c r="D2801" t="s">
        <v>393</v>
      </c>
      <c r="E2801" t="s">
        <v>378</v>
      </c>
    </row>
    <row r="2802" spans="1:5">
      <c r="A2802" s="369">
        <v>2596533</v>
      </c>
      <c r="B2802" t="s">
        <v>5989</v>
      </c>
      <c r="C2802" t="s">
        <v>5990</v>
      </c>
      <c r="D2802" t="s">
        <v>393</v>
      </c>
      <c r="E2802" t="s">
        <v>378</v>
      </c>
    </row>
    <row r="2803" spans="1:5">
      <c r="A2803" s="369">
        <v>2596729</v>
      </c>
      <c r="B2803" t="s">
        <v>5991</v>
      </c>
      <c r="C2803" t="s">
        <v>5992</v>
      </c>
      <c r="D2803" t="s">
        <v>393</v>
      </c>
      <c r="E2803" t="s">
        <v>378</v>
      </c>
    </row>
    <row r="2804" spans="1:5">
      <c r="A2804" s="369">
        <v>2596782</v>
      </c>
      <c r="B2804" t="s">
        <v>5993</v>
      </c>
      <c r="C2804" t="s">
        <v>5994</v>
      </c>
      <c r="D2804" t="s">
        <v>393</v>
      </c>
      <c r="E2804" t="s">
        <v>378</v>
      </c>
    </row>
    <row r="2805" spans="1:5">
      <c r="A2805" s="369">
        <v>2596811</v>
      </c>
      <c r="B2805" t="s">
        <v>5995</v>
      </c>
      <c r="C2805" t="s">
        <v>5996</v>
      </c>
      <c r="D2805" t="s">
        <v>393</v>
      </c>
      <c r="E2805" t="s">
        <v>378</v>
      </c>
    </row>
    <row r="2806" spans="1:5">
      <c r="A2806" s="369">
        <v>2596914</v>
      </c>
      <c r="B2806" t="s">
        <v>5997</v>
      </c>
      <c r="C2806" t="s">
        <v>5998</v>
      </c>
      <c r="D2806" t="s">
        <v>393</v>
      </c>
      <c r="E2806" t="s">
        <v>378</v>
      </c>
    </row>
    <row r="2807" spans="1:5">
      <c r="A2807" s="369">
        <v>2596939</v>
      </c>
      <c r="B2807" t="s">
        <v>5999</v>
      </c>
      <c r="C2807" t="s">
        <v>6000</v>
      </c>
      <c r="D2807" t="s">
        <v>393</v>
      </c>
      <c r="E2807" t="s">
        <v>378</v>
      </c>
    </row>
    <row r="2808" spans="1:5">
      <c r="A2808" s="369">
        <v>2597018</v>
      </c>
      <c r="B2808" t="s">
        <v>6001</v>
      </c>
      <c r="C2808" t="s">
        <v>6002</v>
      </c>
      <c r="D2808" t="s">
        <v>393</v>
      </c>
      <c r="E2808" t="s">
        <v>378</v>
      </c>
    </row>
    <row r="2809" spans="1:5">
      <c r="A2809" s="369">
        <v>2597020</v>
      </c>
      <c r="B2809" t="s">
        <v>6003</v>
      </c>
      <c r="C2809" t="s">
        <v>6004</v>
      </c>
      <c r="D2809" t="s">
        <v>393</v>
      </c>
      <c r="E2809" t="s">
        <v>378</v>
      </c>
    </row>
    <row r="2810" spans="1:5">
      <c r="A2810" s="369">
        <v>2597113</v>
      </c>
      <c r="B2810" t="s">
        <v>6005</v>
      </c>
      <c r="C2810" t="s">
        <v>6006</v>
      </c>
      <c r="D2810" t="s">
        <v>393</v>
      </c>
      <c r="E2810" t="s">
        <v>378</v>
      </c>
    </row>
    <row r="2811" spans="1:5">
      <c r="A2811" s="369">
        <v>2597114</v>
      </c>
      <c r="B2811" t="s">
        <v>6007</v>
      </c>
      <c r="C2811" t="s">
        <v>6008</v>
      </c>
      <c r="D2811" t="s">
        <v>393</v>
      </c>
      <c r="E2811" t="s">
        <v>378</v>
      </c>
    </row>
    <row r="2812" spans="1:5">
      <c r="A2812" s="369">
        <v>2597116</v>
      </c>
      <c r="B2812" t="s">
        <v>6009</v>
      </c>
      <c r="C2812" t="s">
        <v>6010</v>
      </c>
      <c r="D2812" t="s">
        <v>393</v>
      </c>
      <c r="E2812" t="s">
        <v>378</v>
      </c>
    </row>
    <row r="2813" spans="1:5">
      <c r="A2813" s="369">
        <v>2597120</v>
      </c>
      <c r="B2813" t="s">
        <v>6011</v>
      </c>
      <c r="C2813" t="s">
        <v>6012</v>
      </c>
      <c r="D2813" t="s">
        <v>393</v>
      </c>
      <c r="E2813" t="s">
        <v>378</v>
      </c>
    </row>
    <row r="2814" spans="1:5">
      <c r="A2814" s="369">
        <v>2597142</v>
      </c>
      <c r="B2814" t="s">
        <v>6013</v>
      </c>
      <c r="C2814" t="s">
        <v>6014</v>
      </c>
      <c r="D2814" t="s">
        <v>393</v>
      </c>
      <c r="E2814" t="s">
        <v>378</v>
      </c>
    </row>
    <row r="2815" spans="1:5">
      <c r="A2815" s="369">
        <v>2597281</v>
      </c>
      <c r="B2815" t="s">
        <v>6015</v>
      </c>
      <c r="C2815" t="s">
        <v>6016</v>
      </c>
      <c r="D2815" t="s">
        <v>393</v>
      </c>
      <c r="E2815" t="s">
        <v>378</v>
      </c>
    </row>
    <row r="2816" spans="1:5">
      <c r="A2816" s="369">
        <v>2597388</v>
      </c>
      <c r="B2816" t="s">
        <v>6017</v>
      </c>
      <c r="C2816" t="s">
        <v>6018</v>
      </c>
      <c r="D2816" t="s">
        <v>393</v>
      </c>
      <c r="E2816" t="s">
        <v>378</v>
      </c>
    </row>
    <row r="2817" spans="1:5">
      <c r="A2817" s="369">
        <v>2597389</v>
      </c>
      <c r="B2817" t="s">
        <v>6019</v>
      </c>
      <c r="C2817" t="s">
        <v>6020</v>
      </c>
      <c r="D2817" t="s">
        <v>393</v>
      </c>
      <c r="E2817" t="s">
        <v>378</v>
      </c>
    </row>
    <row r="2818" spans="1:5">
      <c r="A2818" s="369">
        <v>2597404</v>
      </c>
      <c r="B2818" t="s">
        <v>6021</v>
      </c>
      <c r="C2818" t="s">
        <v>6022</v>
      </c>
      <c r="D2818" t="s">
        <v>393</v>
      </c>
      <c r="E2818" t="s">
        <v>378</v>
      </c>
    </row>
    <row r="2819" spans="1:5">
      <c r="A2819" s="369">
        <v>2597580</v>
      </c>
      <c r="B2819" t="s">
        <v>6023</v>
      </c>
      <c r="C2819" t="s">
        <v>6024</v>
      </c>
      <c r="D2819" t="s">
        <v>393</v>
      </c>
      <c r="E2819" t="s">
        <v>378</v>
      </c>
    </row>
    <row r="2820" spans="1:5">
      <c r="A2820" s="369">
        <v>2597588</v>
      </c>
      <c r="B2820" t="s">
        <v>6025</v>
      </c>
      <c r="C2820" t="s">
        <v>6026</v>
      </c>
      <c r="D2820" t="s">
        <v>393</v>
      </c>
      <c r="E2820" t="s">
        <v>378</v>
      </c>
    </row>
    <row r="2821" spans="1:5">
      <c r="A2821" s="369">
        <v>2597679</v>
      </c>
      <c r="B2821" t="s">
        <v>6027</v>
      </c>
      <c r="C2821" t="s">
        <v>6028</v>
      </c>
      <c r="D2821" t="s">
        <v>393</v>
      </c>
      <c r="E2821" t="s">
        <v>378</v>
      </c>
    </row>
    <row r="2822" spans="1:5">
      <c r="A2822" s="369">
        <v>2597728</v>
      </c>
      <c r="B2822" t="s">
        <v>6029</v>
      </c>
      <c r="C2822" t="s">
        <v>6030</v>
      </c>
      <c r="D2822" t="s">
        <v>393</v>
      </c>
      <c r="E2822" t="s">
        <v>378</v>
      </c>
    </row>
    <row r="2823" spans="1:5">
      <c r="A2823" s="369">
        <v>2597875</v>
      </c>
      <c r="B2823" t="s">
        <v>6031</v>
      </c>
      <c r="C2823" t="s">
        <v>6032</v>
      </c>
      <c r="D2823" t="s">
        <v>393</v>
      </c>
      <c r="E2823" t="s">
        <v>378</v>
      </c>
    </row>
    <row r="2824" spans="1:5">
      <c r="A2824" s="369">
        <v>2597915</v>
      </c>
      <c r="B2824" t="s">
        <v>6033</v>
      </c>
      <c r="C2824" t="s">
        <v>6034</v>
      </c>
      <c r="D2824" t="s">
        <v>393</v>
      </c>
      <c r="E2824" t="s">
        <v>378</v>
      </c>
    </row>
    <row r="2825" spans="1:5">
      <c r="A2825" s="369">
        <v>2598364</v>
      </c>
      <c r="B2825" t="s">
        <v>6035</v>
      </c>
      <c r="C2825" t="s">
        <v>6036</v>
      </c>
      <c r="D2825" t="s">
        <v>393</v>
      </c>
      <c r="E2825" t="s">
        <v>378</v>
      </c>
    </row>
    <row r="2826" spans="1:5">
      <c r="A2826" s="369">
        <v>2598391</v>
      </c>
      <c r="B2826" t="s">
        <v>6037</v>
      </c>
      <c r="C2826" t="s">
        <v>6038</v>
      </c>
      <c r="D2826" t="s">
        <v>393</v>
      </c>
      <c r="E2826" t="s">
        <v>378</v>
      </c>
    </row>
    <row r="2827" spans="1:5">
      <c r="A2827" s="369">
        <v>2598391</v>
      </c>
      <c r="B2827" t="s">
        <v>6039</v>
      </c>
      <c r="C2827" t="s">
        <v>6040</v>
      </c>
      <c r="D2827" t="s">
        <v>393</v>
      </c>
      <c r="E2827" t="s">
        <v>378</v>
      </c>
    </row>
    <row r="2828" spans="1:5">
      <c r="A2828" s="369">
        <v>2598446</v>
      </c>
      <c r="B2828" t="s">
        <v>6041</v>
      </c>
      <c r="C2828" t="s">
        <v>6042</v>
      </c>
      <c r="D2828" t="s">
        <v>393</v>
      </c>
      <c r="E2828" t="s">
        <v>378</v>
      </c>
    </row>
    <row r="2829" spans="1:5">
      <c r="A2829" s="369">
        <v>2598464</v>
      </c>
      <c r="B2829" t="s">
        <v>6043</v>
      </c>
      <c r="C2829" t="s">
        <v>6044</v>
      </c>
      <c r="D2829" t="s">
        <v>393</v>
      </c>
      <c r="E2829" t="s">
        <v>378</v>
      </c>
    </row>
    <row r="2830" spans="1:5">
      <c r="A2830" s="369">
        <v>2598558</v>
      </c>
      <c r="B2830" t="s">
        <v>6045</v>
      </c>
      <c r="C2830" t="s">
        <v>6046</v>
      </c>
      <c r="D2830" t="s">
        <v>393</v>
      </c>
      <c r="E2830" t="s">
        <v>378</v>
      </c>
    </row>
    <row r="2831" spans="1:5">
      <c r="A2831" s="369">
        <v>2598565</v>
      </c>
      <c r="B2831" t="s">
        <v>6047</v>
      </c>
      <c r="C2831" t="s">
        <v>6048</v>
      </c>
      <c r="D2831" t="s">
        <v>393</v>
      </c>
      <c r="E2831" t="s">
        <v>378</v>
      </c>
    </row>
    <row r="2832" spans="1:5">
      <c r="A2832" s="369">
        <v>2598593</v>
      </c>
      <c r="B2832" t="s">
        <v>6049</v>
      </c>
      <c r="C2832" t="s">
        <v>6050</v>
      </c>
      <c r="D2832" t="s">
        <v>393</v>
      </c>
      <c r="E2832" t="s">
        <v>378</v>
      </c>
    </row>
    <row r="2833" spans="1:5">
      <c r="A2833" s="369">
        <v>2598654</v>
      </c>
      <c r="B2833" t="s">
        <v>6051</v>
      </c>
      <c r="C2833" t="s">
        <v>6052</v>
      </c>
      <c r="D2833" t="s">
        <v>393</v>
      </c>
      <c r="E2833" t="s">
        <v>378</v>
      </c>
    </row>
    <row r="2834" spans="1:5">
      <c r="A2834" s="369">
        <v>2598660</v>
      </c>
      <c r="B2834" t="s">
        <v>6053</v>
      </c>
      <c r="C2834" t="s">
        <v>6054</v>
      </c>
      <c r="D2834" t="s">
        <v>393</v>
      </c>
      <c r="E2834" t="s">
        <v>378</v>
      </c>
    </row>
    <row r="2835" spans="1:5">
      <c r="A2835" s="369">
        <v>2598730</v>
      </c>
      <c r="B2835" t="s">
        <v>6055</v>
      </c>
      <c r="C2835" t="s">
        <v>6056</v>
      </c>
      <c r="D2835" t="s">
        <v>393</v>
      </c>
      <c r="E2835" t="s">
        <v>378</v>
      </c>
    </row>
    <row r="2836" spans="1:5">
      <c r="A2836" s="369">
        <v>2598898</v>
      </c>
      <c r="B2836" t="s">
        <v>6057</v>
      </c>
      <c r="C2836" t="s">
        <v>6058</v>
      </c>
      <c r="D2836" t="s">
        <v>393</v>
      </c>
      <c r="E2836" t="s">
        <v>378</v>
      </c>
    </row>
    <row r="2837" spans="1:5">
      <c r="A2837" s="369">
        <v>2598976</v>
      </c>
      <c r="B2837" t="s">
        <v>6059</v>
      </c>
      <c r="C2837" t="s">
        <v>6060</v>
      </c>
      <c r="D2837" t="s">
        <v>393</v>
      </c>
      <c r="E2837" t="s">
        <v>378</v>
      </c>
    </row>
    <row r="2838" spans="1:5">
      <c r="A2838" s="369">
        <v>2598978</v>
      </c>
      <c r="B2838" t="s">
        <v>6061</v>
      </c>
      <c r="C2838" t="s">
        <v>6062</v>
      </c>
      <c r="D2838" t="s">
        <v>393</v>
      </c>
      <c r="E2838" t="s">
        <v>378</v>
      </c>
    </row>
    <row r="2839" spans="1:5">
      <c r="A2839" s="369">
        <v>2599085</v>
      </c>
      <c r="B2839" t="s">
        <v>6063</v>
      </c>
      <c r="C2839" t="s">
        <v>6064</v>
      </c>
      <c r="D2839" t="s">
        <v>393</v>
      </c>
      <c r="E2839" t="s">
        <v>378</v>
      </c>
    </row>
    <row r="2840" spans="1:5">
      <c r="A2840" s="369">
        <v>2599162</v>
      </c>
      <c r="B2840" t="s">
        <v>6065</v>
      </c>
      <c r="C2840" t="s">
        <v>6066</v>
      </c>
      <c r="D2840" t="s">
        <v>393</v>
      </c>
      <c r="E2840" t="s">
        <v>378</v>
      </c>
    </row>
    <row r="2841" spans="1:5">
      <c r="A2841" s="369">
        <v>2599179</v>
      </c>
      <c r="B2841" t="s">
        <v>6067</v>
      </c>
      <c r="C2841" t="s">
        <v>6068</v>
      </c>
      <c r="D2841" t="s">
        <v>393</v>
      </c>
      <c r="E2841" t="s">
        <v>378</v>
      </c>
    </row>
    <row r="2842" spans="1:5">
      <c r="A2842" s="369">
        <v>2599182</v>
      </c>
      <c r="B2842" t="s">
        <v>6069</v>
      </c>
      <c r="C2842" t="s">
        <v>6070</v>
      </c>
      <c r="D2842" t="s">
        <v>393</v>
      </c>
      <c r="E2842" t="s">
        <v>378</v>
      </c>
    </row>
    <row r="2843" spans="1:5">
      <c r="A2843" s="369">
        <v>2599267</v>
      </c>
      <c r="B2843" t="s">
        <v>6071</v>
      </c>
      <c r="C2843" t="s">
        <v>6072</v>
      </c>
      <c r="D2843" t="s">
        <v>393</v>
      </c>
      <c r="E2843" t="s">
        <v>378</v>
      </c>
    </row>
    <row r="2844" spans="1:5">
      <c r="A2844" s="369">
        <v>2599452</v>
      </c>
      <c r="B2844" t="s">
        <v>6073</v>
      </c>
      <c r="C2844" t="s">
        <v>6074</v>
      </c>
      <c r="D2844" t="s">
        <v>393</v>
      </c>
      <c r="E2844" t="s">
        <v>378</v>
      </c>
    </row>
    <row r="2845" spans="1:5">
      <c r="A2845" s="369">
        <v>2599890</v>
      </c>
      <c r="B2845" t="s">
        <v>6075</v>
      </c>
      <c r="C2845" t="s">
        <v>6076</v>
      </c>
      <c r="D2845" t="s">
        <v>393</v>
      </c>
      <c r="E2845" t="s">
        <v>378</v>
      </c>
    </row>
    <row r="2846" spans="1:5">
      <c r="A2846" s="369">
        <v>2600208</v>
      </c>
      <c r="B2846" t="s">
        <v>6077</v>
      </c>
      <c r="C2846" t="s">
        <v>6078</v>
      </c>
      <c r="D2846" t="s">
        <v>393</v>
      </c>
      <c r="E2846" t="s">
        <v>378</v>
      </c>
    </row>
    <row r="2847" spans="1:5">
      <c r="A2847" s="369">
        <v>2600539</v>
      </c>
      <c r="B2847" t="s">
        <v>6079</v>
      </c>
      <c r="C2847" t="s">
        <v>6080</v>
      </c>
      <c r="D2847" t="s">
        <v>393</v>
      </c>
      <c r="E2847" t="s">
        <v>378</v>
      </c>
    </row>
    <row r="2848" spans="1:5">
      <c r="A2848" s="369">
        <v>2600744</v>
      </c>
      <c r="B2848" t="s">
        <v>6081</v>
      </c>
      <c r="C2848" t="s">
        <v>6082</v>
      </c>
      <c r="D2848" t="s">
        <v>393</v>
      </c>
      <c r="E2848" t="s">
        <v>378</v>
      </c>
    </row>
    <row r="2849" spans="1:5">
      <c r="A2849" s="369">
        <v>2600935</v>
      </c>
      <c r="B2849" t="s">
        <v>6083</v>
      </c>
      <c r="C2849" t="s">
        <v>6084</v>
      </c>
      <c r="D2849" t="s">
        <v>393</v>
      </c>
      <c r="E2849" t="s">
        <v>378</v>
      </c>
    </row>
    <row r="2850" spans="1:5">
      <c r="A2850" s="369">
        <v>2601193</v>
      </c>
      <c r="B2850" t="s">
        <v>6085</v>
      </c>
      <c r="C2850" t="s">
        <v>6086</v>
      </c>
      <c r="D2850" t="s">
        <v>393</v>
      </c>
      <c r="E2850" t="s">
        <v>378</v>
      </c>
    </row>
    <row r="2851" spans="1:5">
      <c r="A2851" s="369">
        <v>2601212</v>
      </c>
      <c r="B2851" t="s">
        <v>6087</v>
      </c>
      <c r="C2851" t="s">
        <v>6088</v>
      </c>
      <c r="D2851" t="s">
        <v>393</v>
      </c>
      <c r="E2851" t="s">
        <v>378</v>
      </c>
    </row>
    <row r="2852" spans="1:5">
      <c r="A2852" s="369">
        <v>2601256</v>
      </c>
      <c r="B2852" t="s">
        <v>6089</v>
      </c>
      <c r="C2852" t="s">
        <v>6090</v>
      </c>
      <c r="D2852" t="s">
        <v>393</v>
      </c>
      <c r="E2852" t="s">
        <v>378</v>
      </c>
    </row>
    <row r="2853" spans="1:5">
      <c r="A2853" s="369">
        <v>2601314</v>
      </c>
      <c r="B2853" t="s">
        <v>6091</v>
      </c>
      <c r="C2853" t="s">
        <v>6092</v>
      </c>
      <c r="D2853" t="s">
        <v>393</v>
      </c>
      <c r="E2853" t="s">
        <v>378</v>
      </c>
    </row>
    <row r="2854" spans="1:5">
      <c r="A2854" s="369">
        <v>2601793</v>
      </c>
      <c r="B2854" t="s">
        <v>6093</v>
      </c>
      <c r="C2854" t="s">
        <v>6094</v>
      </c>
      <c r="D2854" t="s">
        <v>393</v>
      </c>
      <c r="E2854" t="s">
        <v>378</v>
      </c>
    </row>
    <row r="2855" spans="1:5">
      <c r="A2855" s="369">
        <v>2601802</v>
      </c>
      <c r="B2855" t="s">
        <v>6095</v>
      </c>
      <c r="C2855" t="s">
        <v>6096</v>
      </c>
      <c r="D2855" t="s">
        <v>393</v>
      </c>
      <c r="E2855" t="s">
        <v>378</v>
      </c>
    </row>
    <row r="2856" spans="1:5">
      <c r="A2856" s="369">
        <v>2602151</v>
      </c>
      <c r="B2856" t="s">
        <v>6097</v>
      </c>
      <c r="C2856" t="s">
        <v>6098</v>
      </c>
      <c r="D2856" t="s">
        <v>393</v>
      </c>
      <c r="E2856" t="s">
        <v>378</v>
      </c>
    </row>
    <row r="2857" spans="1:5">
      <c r="A2857" s="369">
        <v>2602227</v>
      </c>
      <c r="B2857" t="s">
        <v>6099</v>
      </c>
      <c r="C2857" t="s">
        <v>6100</v>
      </c>
      <c r="D2857" t="s">
        <v>393</v>
      </c>
      <c r="E2857" t="s">
        <v>378</v>
      </c>
    </row>
    <row r="2858" spans="1:5">
      <c r="A2858" s="369">
        <v>2603531</v>
      </c>
      <c r="B2858" t="s">
        <v>6101</v>
      </c>
      <c r="C2858" t="s">
        <v>6102</v>
      </c>
      <c r="D2858" t="s">
        <v>393</v>
      </c>
      <c r="E2858" t="s">
        <v>378</v>
      </c>
    </row>
    <row r="2859" spans="1:5">
      <c r="A2859" s="369">
        <v>2603552</v>
      </c>
      <c r="B2859" t="s">
        <v>6103</v>
      </c>
      <c r="C2859" t="s">
        <v>6104</v>
      </c>
      <c r="D2859" t="s">
        <v>393</v>
      </c>
      <c r="E2859" t="s">
        <v>378</v>
      </c>
    </row>
    <row r="2860" spans="1:5">
      <c r="A2860" s="369">
        <v>2603650</v>
      </c>
      <c r="B2860" t="s">
        <v>6105</v>
      </c>
      <c r="C2860" t="s">
        <v>6106</v>
      </c>
      <c r="D2860" t="s">
        <v>393</v>
      </c>
      <c r="E2860" t="s">
        <v>378</v>
      </c>
    </row>
    <row r="2861" spans="1:5">
      <c r="A2861" s="369">
        <v>2603888</v>
      </c>
      <c r="B2861" t="s">
        <v>6107</v>
      </c>
      <c r="C2861" t="s">
        <v>6108</v>
      </c>
      <c r="D2861" t="s">
        <v>393</v>
      </c>
      <c r="E2861" t="s">
        <v>378</v>
      </c>
    </row>
    <row r="2862" spans="1:5">
      <c r="A2862" s="369">
        <v>2604167</v>
      </c>
      <c r="B2862" t="s">
        <v>6109</v>
      </c>
      <c r="C2862" t="s">
        <v>6110</v>
      </c>
      <c r="D2862" t="s">
        <v>393</v>
      </c>
      <c r="E2862" t="s">
        <v>378</v>
      </c>
    </row>
    <row r="2863" spans="1:5">
      <c r="A2863" s="369">
        <v>2604769</v>
      </c>
      <c r="B2863" t="s">
        <v>6111</v>
      </c>
      <c r="C2863" t="s">
        <v>6112</v>
      </c>
      <c r="D2863" t="s">
        <v>393</v>
      </c>
      <c r="E2863" t="s">
        <v>378</v>
      </c>
    </row>
    <row r="2864" spans="1:5">
      <c r="A2864" s="369">
        <v>2605096</v>
      </c>
      <c r="B2864" t="s">
        <v>6113</v>
      </c>
      <c r="C2864" t="s">
        <v>6114</v>
      </c>
      <c r="D2864" t="s">
        <v>393</v>
      </c>
      <c r="E2864" t="s">
        <v>378</v>
      </c>
    </row>
    <row r="2865" spans="1:5">
      <c r="A2865" s="369">
        <v>2605325</v>
      </c>
      <c r="B2865" t="s">
        <v>6115</v>
      </c>
      <c r="C2865" t="s">
        <v>6116</v>
      </c>
      <c r="D2865" t="s">
        <v>393</v>
      </c>
      <c r="E2865" t="s">
        <v>378</v>
      </c>
    </row>
    <row r="2866" spans="1:5">
      <c r="A2866" s="369">
        <v>2605428</v>
      </c>
      <c r="B2866" t="s">
        <v>6117</v>
      </c>
      <c r="C2866" t="s">
        <v>6118</v>
      </c>
      <c r="D2866" t="s">
        <v>393</v>
      </c>
      <c r="E2866" t="s">
        <v>378</v>
      </c>
    </row>
    <row r="2867" spans="1:5">
      <c r="A2867" s="369">
        <v>2606479</v>
      </c>
      <c r="B2867" t="s">
        <v>6119</v>
      </c>
      <c r="C2867" t="s">
        <v>6120</v>
      </c>
      <c r="D2867" t="s">
        <v>393</v>
      </c>
      <c r="E2867" t="s">
        <v>378</v>
      </c>
    </row>
    <row r="2868" spans="1:5">
      <c r="A2868" s="369">
        <v>2606485</v>
      </c>
      <c r="B2868" t="s">
        <v>6121</v>
      </c>
      <c r="C2868" t="s">
        <v>6122</v>
      </c>
      <c r="D2868" t="s">
        <v>393</v>
      </c>
      <c r="E2868" t="s">
        <v>378</v>
      </c>
    </row>
    <row r="2869" spans="1:5">
      <c r="A2869" s="369">
        <v>2606544</v>
      </c>
      <c r="B2869" t="s">
        <v>6123</v>
      </c>
      <c r="C2869" t="s">
        <v>6124</v>
      </c>
      <c r="D2869" t="s">
        <v>393</v>
      </c>
      <c r="E2869" t="s">
        <v>378</v>
      </c>
    </row>
    <row r="2870" spans="1:5">
      <c r="A2870" s="369">
        <v>2606621</v>
      </c>
      <c r="B2870" t="s">
        <v>6125</v>
      </c>
      <c r="C2870" t="s">
        <v>6126</v>
      </c>
      <c r="D2870" t="s">
        <v>393</v>
      </c>
      <c r="E2870" t="s">
        <v>378</v>
      </c>
    </row>
    <row r="2871" spans="1:5">
      <c r="A2871" s="369">
        <v>2606948</v>
      </c>
      <c r="B2871" t="s">
        <v>6127</v>
      </c>
      <c r="C2871" t="s">
        <v>6128</v>
      </c>
      <c r="D2871" t="s">
        <v>393</v>
      </c>
      <c r="E2871" t="s">
        <v>378</v>
      </c>
    </row>
    <row r="2872" spans="1:5">
      <c r="A2872" s="369">
        <v>2607</v>
      </c>
      <c r="B2872" t="s">
        <v>6129</v>
      </c>
      <c r="C2872" t="s">
        <v>6130</v>
      </c>
      <c r="D2872" t="s">
        <v>393</v>
      </c>
      <c r="E2872" t="s">
        <v>378</v>
      </c>
    </row>
    <row r="2873" spans="1:5">
      <c r="A2873" s="369">
        <v>2607009</v>
      </c>
      <c r="B2873" t="s">
        <v>6131</v>
      </c>
      <c r="C2873" t="s">
        <v>6132</v>
      </c>
      <c r="D2873" t="s">
        <v>393</v>
      </c>
      <c r="E2873" t="s">
        <v>378</v>
      </c>
    </row>
    <row r="2874" spans="1:5">
      <c r="A2874" s="369">
        <v>2607025</v>
      </c>
      <c r="B2874" t="s">
        <v>6133</v>
      </c>
      <c r="C2874" t="s">
        <v>6134</v>
      </c>
      <c r="D2874" t="s">
        <v>393</v>
      </c>
      <c r="E2874" t="s">
        <v>378</v>
      </c>
    </row>
    <row r="2875" spans="1:5">
      <c r="A2875" s="369">
        <v>2607455</v>
      </c>
      <c r="B2875" t="s">
        <v>6135</v>
      </c>
      <c r="C2875" t="s">
        <v>6136</v>
      </c>
      <c r="D2875" t="s">
        <v>393</v>
      </c>
      <c r="E2875" t="s">
        <v>378</v>
      </c>
    </row>
    <row r="2876" spans="1:5">
      <c r="A2876" s="369">
        <v>2607806</v>
      </c>
      <c r="B2876" t="s">
        <v>6137</v>
      </c>
      <c r="C2876" t="s">
        <v>6138</v>
      </c>
      <c r="D2876" t="s">
        <v>393</v>
      </c>
      <c r="E2876" t="s">
        <v>378</v>
      </c>
    </row>
    <row r="2877" spans="1:5">
      <c r="A2877" s="369">
        <v>2608</v>
      </c>
      <c r="B2877" t="s">
        <v>6139</v>
      </c>
      <c r="C2877" t="s">
        <v>6140</v>
      </c>
      <c r="D2877" t="s">
        <v>393</v>
      </c>
      <c r="E2877" t="s">
        <v>378</v>
      </c>
    </row>
    <row r="2878" spans="1:5">
      <c r="A2878" s="369">
        <v>2608091</v>
      </c>
      <c r="B2878" t="s">
        <v>6141</v>
      </c>
      <c r="C2878" t="s">
        <v>6142</v>
      </c>
      <c r="D2878" t="s">
        <v>393</v>
      </c>
      <c r="E2878" t="s">
        <v>378</v>
      </c>
    </row>
    <row r="2879" spans="1:5">
      <c r="A2879" s="369">
        <v>2608135</v>
      </c>
      <c r="B2879" t="s">
        <v>6143</v>
      </c>
      <c r="C2879" t="s">
        <v>6144</v>
      </c>
      <c r="D2879" t="s">
        <v>393</v>
      </c>
      <c r="E2879" t="s">
        <v>378</v>
      </c>
    </row>
    <row r="2880" spans="1:5">
      <c r="A2880" s="369">
        <v>2608191</v>
      </c>
      <c r="B2880" t="s">
        <v>6145</v>
      </c>
      <c r="C2880" t="s">
        <v>6146</v>
      </c>
      <c r="D2880" t="s">
        <v>393</v>
      </c>
      <c r="E2880" t="s">
        <v>378</v>
      </c>
    </row>
    <row r="2881" spans="1:5">
      <c r="A2881" s="369">
        <v>2608505</v>
      </c>
      <c r="B2881" t="s">
        <v>6147</v>
      </c>
      <c r="C2881" t="s">
        <v>6148</v>
      </c>
      <c r="D2881" t="s">
        <v>393</v>
      </c>
      <c r="E2881" t="s">
        <v>378</v>
      </c>
    </row>
    <row r="2882" spans="1:5">
      <c r="A2882" s="369">
        <v>2608511</v>
      </c>
      <c r="B2882" t="s">
        <v>6149</v>
      </c>
      <c r="C2882" t="s">
        <v>6150</v>
      </c>
      <c r="D2882" t="s">
        <v>393</v>
      </c>
      <c r="E2882" t="s">
        <v>378</v>
      </c>
    </row>
    <row r="2883" spans="1:5">
      <c r="A2883" s="369">
        <v>2608531</v>
      </c>
      <c r="B2883" t="s">
        <v>6151</v>
      </c>
      <c r="C2883" t="s">
        <v>6152</v>
      </c>
      <c r="D2883" t="s">
        <v>393</v>
      </c>
      <c r="E2883" t="s">
        <v>378</v>
      </c>
    </row>
    <row r="2884" spans="1:5">
      <c r="A2884" s="369">
        <v>2608643</v>
      </c>
      <c r="B2884" t="s">
        <v>6153</v>
      </c>
      <c r="C2884" t="s">
        <v>6154</v>
      </c>
      <c r="D2884" t="s">
        <v>393</v>
      </c>
      <c r="E2884" t="s">
        <v>378</v>
      </c>
    </row>
    <row r="2885" spans="1:5">
      <c r="A2885" s="369">
        <v>2608862</v>
      </c>
      <c r="B2885" t="s">
        <v>6155</v>
      </c>
      <c r="C2885" t="s">
        <v>6156</v>
      </c>
      <c r="D2885" t="s">
        <v>393</v>
      </c>
      <c r="E2885" t="s">
        <v>378</v>
      </c>
    </row>
    <row r="2886" spans="1:5">
      <c r="A2886" s="369">
        <v>2608972</v>
      </c>
      <c r="B2886" t="s">
        <v>6157</v>
      </c>
      <c r="C2886" t="s">
        <v>6158</v>
      </c>
      <c r="D2886" t="s">
        <v>393</v>
      </c>
      <c r="E2886" t="s">
        <v>378</v>
      </c>
    </row>
    <row r="2887" spans="1:5">
      <c r="A2887" s="369">
        <v>2609</v>
      </c>
      <c r="B2887" t="s">
        <v>6159</v>
      </c>
      <c r="C2887" t="s">
        <v>6160</v>
      </c>
      <c r="D2887" t="s">
        <v>393</v>
      </c>
      <c r="E2887" t="s">
        <v>378</v>
      </c>
    </row>
    <row r="2888" spans="1:5">
      <c r="A2888" s="369">
        <v>2609133</v>
      </c>
      <c r="B2888" t="s">
        <v>6161</v>
      </c>
      <c r="C2888" t="s">
        <v>6162</v>
      </c>
      <c r="D2888" t="s">
        <v>393</v>
      </c>
      <c r="E2888" t="s">
        <v>378</v>
      </c>
    </row>
    <row r="2889" spans="1:5">
      <c r="A2889" s="369">
        <v>2609741</v>
      </c>
      <c r="B2889" t="s">
        <v>6163</v>
      </c>
      <c r="C2889" t="s">
        <v>6164</v>
      </c>
      <c r="D2889" t="s">
        <v>393</v>
      </c>
      <c r="E2889" t="s">
        <v>378</v>
      </c>
    </row>
    <row r="2890" spans="1:5">
      <c r="A2890" s="369">
        <v>2609887</v>
      </c>
      <c r="B2890" t="s">
        <v>6165</v>
      </c>
      <c r="C2890" t="s">
        <v>6166</v>
      </c>
      <c r="D2890" t="s">
        <v>393</v>
      </c>
      <c r="E2890" t="s">
        <v>378</v>
      </c>
    </row>
    <row r="2891" spans="1:5">
      <c r="A2891" s="369">
        <v>2610063</v>
      </c>
      <c r="B2891" t="s">
        <v>6167</v>
      </c>
      <c r="C2891" t="s">
        <v>6168</v>
      </c>
      <c r="D2891" t="s">
        <v>393</v>
      </c>
      <c r="E2891" t="s">
        <v>378</v>
      </c>
    </row>
    <row r="2892" spans="1:5">
      <c r="A2892" s="369">
        <v>2610158</v>
      </c>
      <c r="B2892" t="s">
        <v>6169</v>
      </c>
      <c r="C2892" t="s">
        <v>6170</v>
      </c>
      <c r="D2892" t="s">
        <v>393</v>
      </c>
      <c r="E2892" t="s">
        <v>378</v>
      </c>
    </row>
    <row r="2893" spans="1:5">
      <c r="A2893" s="369">
        <v>2610198</v>
      </c>
      <c r="B2893" t="s">
        <v>6171</v>
      </c>
      <c r="C2893" t="s">
        <v>6172</v>
      </c>
      <c r="D2893" t="s">
        <v>393</v>
      </c>
      <c r="E2893" t="s">
        <v>378</v>
      </c>
    </row>
    <row r="2894" spans="1:5">
      <c r="A2894" s="369">
        <v>2610258</v>
      </c>
      <c r="B2894" t="s">
        <v>6173</v>
      </c>
      <c r="C2894" t="s">
        <v>6174</v>
      </c>
      <c r="D2894" t="s">
        <v>393</v>
      </c>
      <c r="E2894" t="s">
        <v>378</v>
      </c>
    </row>
    <row r="2895" spans="1:5">
      <c r="A2895" s="369">
        <v>2610301</v>
      </c>
      <c r="B2895" t="s">
        <v>6175</v>
      </c>
      <c r="C2895" t="s">
        <v>6176</v>
      </c>
      <c r="D2895" t="s">
        <v>393</v>
      </c>
      <c r="E2895" t="s">
        <v>378</v>
      </c>
    </row>
    <row r="2896" spans="1:5">
      <c r="A2896" s="369">
        <v>2610413</v>
      </c>
      <c r="B2896" t="s">
        <v>6177</v>
      </c>
      <c r="C2896" t="s">
        <v>6178</v>
      </c>
      <c r="D2896" t="s">
        <v>393</v>
      </c>
      <c r="E2896" t="s">
        <v>378</v>
      </c>
    </row>
    <row r="2897" spans="1:5">
      <c r="A2897" s="369">
        <v>2610511</v>
      </c>
      <c r="B2897" t="s">
        <v>6179</v>
      </c>
      <c r="C2897" t="s">
        <v>6180</v>
      </c>
      <c r="D2897" t="s">
        <v>393</v>
      </c>
      <c r="E2897" t="s">
        <v>378</v>
      </c>
    </row>
    <row r="2898" spans="1:5">
      <c r="A2898" s="369">
        <v>2610639</v>
      </c>
      <c r="B2898" t="s">
        <v>6181</v>
      </c>
      <c r="C2898" t="s">
        <v>6182</v>
      </c>
      <c r="D2898" t="s">
        <v>393</v>
      </c>
      <c r="E2898" t="s">
        <v>378</v>
      </c>
    </row>
    <row r="2899" spans="1:5">
      <c r="A2899" s="369">
        <v>2610708</v>
      </c>
      <c r="B2899" t="s">
        <v>6183</v>
      </c>
      <c r="C2899" t="s">
        <v>6184</v>
      </c>
      <c r="D2899" t="s">
        <v>393</v>
      </c>
      <c r="E2899" t="s">
        <v>378</v>
      </c>
    </row>
    <row r="2900" spans="1:5">
      <c r="A2900" s="369">
        <v>2610892</v>
      </c>
      <c r="B2900" t="s">
        <v>6185</v>
      </c>
      <c r="C2900" t="s">
        <v>6186</v>
      </c>
      <c r="D2900" t="s">
        <v>393</v>
      </c>
      <c r="E2900" t="s">
        <v>378</v>
      </c>
    </row>
    <row r="2901" spans="1:5">
      <c r="A2901" s="369">
        <v>2610972</v>
      </c>
      <c r="B2901" t="s">
        <v>6187</v>
      </c>
      <c r="C2901" t="s">
        <v>6188</v>
      </c>
      <c r="D2901" t="s">
        <v>393</v>
      </c>
      <c r="E2901" t="s">
        <v>378</v>
      </c>
    </row>
    <row r="2902" spans="1:5">
      <c r="A2902" s="369">
        <v>2610982</v>
      </c>
      <c r="B2902" t="s">
        <v>6189</v>
      </c>
      <c r="C2902" t="s">
        <v>6190</v>
      </c>
      <c r="D2902" t="s">
        <v>393</v>
      </c>
      <c r="E2902" t="s">
        <v>378</v>
      </c>
    </row>
    <row r="2903" spans="1:5">
      <c r="A2903" s="369">
        <v>2611000</v>
      </c>
      <c r="B2903" t="s">
        <v>6191</v>
      </c>
      <c r="C2903" t="s">
        <v>6192</v>
      </c>
      <c r="D2903" t="s">
        <v>393</v>
      </c>
      <c r="E2903" t="s">
        <v>378</v>
      </c>
    </row>
    <row r="2904" spans="1:5">
      <c r="A2904" s="369">
        <v>2611053</v>
      </c>
      <c r="B2904" t="s">
        <v>6193</v>
      </c>
      <c r="C2904" t="s">
        <v>6194</v>
      </c>
      <c r="D2904" t="s">
        <v>393</v>
      </c>
      <c r="E2904" t="s">
        <v>378</v>
      </c>
    </row>
    <row r="2905" spans="1:5">
      <c r="A2905" s="369">
        <v>2611174</v>
      </c>
      <c r="B2905" t="s">
        <v>6195</v>
      </c>
      <c r="C2905" t="s">
        <v>6196</v>
      </c>
      <c r="D2905" t="s">
        <v>393</v>
      </c>
      <c r="E2905" t="s">
        <v>378</v>
      </c>
    </row>
    <row r="2906" spans="1:5">
      <c r="A2906" s="369">
        <v>2611311</v>
      </c>
      <c r="B2906" t="s">
        <v>6197</v>
      </c>
      <c r="C2906" t="s">
        <v>6198</v>
      </c>
      <c r="D2906" t="s">
        <v>393</v>
      </c>
      <c r="E2906" t="s">
        <v>378</v>
      </c>
    </row>
    <row r="2907" spans="1:5">
      <c r="A2907" s="369">
        <v>2611320</v>
      </c>
      <c r="B2907" t="s">
        <v>6199</v>
      </c>
      <c r="C2907" t="s">
        <v>6200</v>
      </c>
      <c r="D2907" t="s">
        <v>393</v>
      </c>
      <c r="E2907" t="s">
        <v>378</v>
      </c>
    </row>
    <row r="2908" spans="1:5">
      <c r="A2908" s="369">
        <v>2611337</v>
      </c>
      <c r="B2908" t="s">
        <v>6201</v>
      </c>
      <c r="C2908" t="s">
        <v>6202</v>
      </c>
      <c r="D2908" t="s">
        <v>393</v>
      </c>
      <c r="E2908" t="s">
        <v>378</v>
      </c>
    </row>
    <row r="2909" spans="1:5">
      <c r="A2909" s="369">
        <v>2611399</v>
      </c>
      <c r="B2909" t="s">
        <v>6203</v>
      </c>
      <c r="C2909" t="s">
        <v>6204</v>
      </c>
      <c r="D2909" t="s">
        <v>393</v>
      </c>
      <c r="E2909" t="s">
        <v>378</v>
      </c>
    </row>
    <row r="2910" spans="1:5">
      <c r="A2910" s="369">
        <v>2611483</v>
      </c>
      <c r="B2910" t="s">
        <v>6205</v>
      </c>
      <c r="C2910" t="s">
        <v>6206</v>
      </c>
      <c r="D2910" t="s">
        <v>393</v>
      </c>
      <c r="E2910" t="s">
        <v>378</v>
      </c>
    </row>
    <row r="2911" spans="1:5">
      <c r="A2911" s="369">
        <v>2611647</v>
      </c>
      <c r="B2911" t="s">
        <v>6207</v>
      </c>
      <c r="C2911" t="s">
        <v>6208</v>
      </c>
      <c r="D2911" t="s">
        <v>393</v>
      </c>
      <c r="E2911" t="s">
        <v>378</v>
      </c>
    </row>
    <row r="2912" spans="1:5">
      <c r="A2912" s="369">
        <v>2611670</v>
      </c>
      <c r="B2912" t="s">
        <v>6209</v>
      </c>
      <c r="C2912" t="s">
        <v>6210</v>
      </c>
      <c r="D2912" t="s">
        <v>393</v>
      </c>
      <c r="E2912" t="s">
        <v>378</v>
      </c>
    </row>
    <row r="2913" spans="1:5">
      <c r="A2913" s="369">
        <v>2611817</v>
      </c>
      <c r="B2913" t="s">
        <v>6211</v>
      </c>
      <c r="C2913" t="s">
        <v>6212</v>
      </c>
      <c r="D2913" t="s">
        <v>393</v>
      </c>
      <c r="E2913" t="s">
        <v>378</v>
      </c>
    </row>
    <row r="2914" spans="1:5">
      <c r="A2914" s="369">
        <v>2611827</v>
      </c>
      <c r="B2914" t="s">
        <v>6213</v>
      </c>
      <c r="C2914" t="s">
        <v>6214</v>
      </c>
      <c r="D2914" t="s">
        <v>393</v>
      </c>
      <c r="E2914" t="s">
        <v>378</v>
      </c>
    </row>
    <row r="2915" spans="1:5">
      <c r="A2915" s="369">
        <v>2611885</v>
      </c>
      <c r="B2915" t="s">
        <v>6215</v>
      </c>
      <c r="C2915" t="s">
        <v>6216</v>
      </c>
      <c r="D2915" t="s">
        <v>393</v>
      </c>
      <c r="E2915" t="s">
        <v>378</v>
      </c>
    </row>
    <row r="2916" spans="1:5">
      <c r="A2916" s="369">
        <v>2611914</v>
      </c>
      <c r="B2916" t="s">
        <v>6217</v>
      </c>
      <c r="C2916" t="s">
        <v>6218</v>
      </c>
      <c r="D2916" t="s">
        <v>393</v>
      </c>
      <c r="E2916" t="s">
        <v>378</v>
      </c>
    </row>
    <row r="2917" spans="1:5">
      <c r="A2917" s="369">
        <v>2611932</v>
      </c>
      <c r="B2917" t="s">
        <v>6219</v>
      </c>
      <c r="C2917" t="s">
        <v>6220</v>
      </c>
      <c r="D2917" t="s">
        <v>393</v>
      </c>
      <c r="E2917" t="s">
        <v>378</v>
      </c>
    </row>
    <row r="2918" spans="1:5">
      <c r="A2918" s="369">
        <v>2612153</v>
      </c>
      <c r="B2918" t="s">
        <v>6221</v>
      </c>
      <c r="C2918" t="s">
        <v>6222</v>
      </c>
      <c r="D2918" t="s">
        <v>393</v>
      </c>
      <c r="E2918" t="s">
        <v>378</v>
      </c>
    </row>
    <row r="2919" spans="1:5">
      <c r="A2919" s="369">
        <v>2612214</v>
      </c>
      <c r="B2919" t="s">
        <v>6223</v>
      </c>
      <c r="C2919" t="s">
        <v>6224</v>
      </c>
      <c r="D2919" t="s">
        <v>393</v>
      </c>
      <c r="E2919" t="s">
        <v>378</v>
      </c>
    </row>
    <row r="2920" spans="1:5">
      <c r="A2920" s="369">
        <v>2612244</v>
      </c>
      <c r="B2920" t="s">
        <v>6225</v>
      </c>
      <c r="C2920" t="s">
        <v>6226</v>
      </c>
      <c r="D2920" t="s">
        <v>393</v>
      </c>
      <c r="E2920" t="s">
        <v>378</v>
      </c>
    </row>
    <row r="2921" spans="1:5">
      <c r="A2921" s="369">
        <v>2612291</v>
      </c>
      <c r="B2921" t="s">
        <v>6227</v>
      </c>
      <c r="C2921" t="s">
        <v>6228</v>
      </c>
      <c r="D2921" t="s">
        <v>393</v>
      </c>
      <c r="E2921" t="s">
        <v>378</v>
      </c>
    </row>
    <row r="2922" spans="1:5">
      <c r="A2922" s="369">
        <v>2612292</v>
      </c>
      <c r="B2922" t="s">
        <v>6229</v>
      </c>
      <c r="C2922" t="s">
        <v>6230</v>
      </c>
      <c r="D2922" t="s">
        <v>393</v>
      </c>
      <c r="E2922" t="s">
        <v>378</v>
      </c>
    </row>
    <row r="2923" spans="1:5">
      <c r="A2923" s="369">
        <v>2612449</v>
      </c>
      <c r="B2923" t="s">
        <v>6231</v>
      </c>
      <c r="C2923" t="s">
        <v>6232</v>
      </c>
      <c r="D2923" t="s">
        <v>393</v>
      </c>
      <c r="E2923" t="s">
        <v>378</v>
      </c>
    </row>
    <row r="2924" spans="1:5">
      <c r="A2924" s="369">
        <v>2612733</v>
      </c>
      <c r="B2924" t="s">
        <v>6233</v>
      </c>
      <c r="C2924" t="s">
        <v>6234</v>
      </c>
      <c r="D2924" t="s">
        <v>393</v>
      </c>
      <c r="E2924" t="s">
        <v>378</v>
      </c>
    </row>
    <row r="2925" spans="1:5">
      <c r="A2925" s="369">
        <v>2613737</v>
      </c>
      <c r="B2925" t="s">
        <v>6235</v>
      </c>
      <c r="C2925" t="s">
        <v>6236</v>
      </c>
      <c r="D2925" t="s">
        <v>393</v>
      </c>
      <c r="E2925" t="s">
        <v>378</v>
      </c>
    </row>
    <row r="2926" spans="1:5">
      <c r="A2926" s="369">
        <v>2615258</v>
      </c>
      <c r="B2926" t="s">
        <v>6237</v>
      </c>
      <c r="C2926" t="s">
        <v>6238</v>
      </c>
      <c r="D2926" t="s">
        <v>393</v>
      </c>
      <c r="E2926" t="s">
        <v>378</v>
      </c>
    </row>
    <row r="2927" spans="1:5">
      <c r="A2927" s="369">
        <v>2615609</v>
      </c>
      <c r="B2927" t="s">
        <v>6239</v>
      </c>
      <c r="C2927" t="s">
        <v>6240</v>
      </c>
      <c r="D2927" t="s">
        <v>393</v>
      </c>
      <c r="E2927" t="s">
        <v>378</v>
      </c>
    </row>
    <row r="2928" spans="1:5">
      <c r="A2928" s="369">
        <v>2616361</v>
      </c>
      <c r="B2928" t="s">
        <v>6241</v>
      </c>
      <c r="C2928" t="s">
        <v>6242</v>
      </c>
      <c r="D2928" t="s">
        <v>393</v>
      </c>
      <c r="E2928" t="s">
        <v>378</v>
      </c>
    </row>
    <row r="2929" spans="1:5">
      <c r="A2929" s="369">
        <v>2616384</v>
      </c>
      <c r="B2929" t="s">
        <v>6243</v>
      </c>
      <c r="C2929" t="s">
        <v>6244</v>
      </c>
      <c r="D2929" t="s">
        <v>393</v>
      </c>
      <c r="E2929" t="s">
        <v>378</v>
      </c>
    </row>
    <row r="2930" spans="1:5">
      <c r="A2930" s="369">
        <v>2616554</v>
      </c>
      <c r="B2930" t="s">
        <v>6245</v>
      </c>
      <c r="C2930" t="s">
        <v>6246</v>
      </c>
      <c r="D2930" t="s">
        <v>393</v>
      </c>
      <c r="E2930" t="s">
        <v>378</v>
      </c>
    </row>
    <row r="2931" spans="1:5">
      <c r="A2931" s="369">
        <v>2617049</v>
      </c>
      <c r="B2931" t="s">
        <v>6247</v>
      </c>
      <c r="C2931" t="s">
        <v>6248</v>
      </c>
      <c r="D2931" t="s">
        <v>393</v>
      </c>
      <c r="E2931" t="s">
        <v>378</v>
      </c>
    </row>
    <row r="2932" spans="1:5">
      <c r="A2932" s="369">
        <v>2617288</v>
      </c>
      <c r="B2932" t="s">
        <v>6249</v>
      </c>
      <c r="C2932" t="s">
        <v>6250</v>
      </c>
      <c r="D2932" t="s">
        <v>393</v>
      </c>
      <c r="E2932" t="s">
        <v>378</v>
      </c>
    </row>
    <row r="2933" spans="1:5">
      <c r="A2933" s="369">
        <v>2617449</v>
      </c>
      <c r="B2933" t="s">
        <v>6251</v>
      </c>
      <c r="C2933" t="s">
        <v>6252</v>
      </c>
      <c r="D2933" t="s">
        <v>393</v>
      </c>
      <c r="E2933" t="s">
        <v>378</v>
      </c>
    </row>
    <row r="2934" spans="1:5">
      <c r="A2934" s="369">
        <v>2617668</v>
      </c>
      <c r="B2934" t="s">
        <v>6253</v>
      </c>
      <c r="C2934" t="s">
        <v>6254</v>
      </c>
      <c r="D2934" t="s">
        <v>393</v>
      </c>
      <c r="E2934" t="s">
        <v>378</v>
      </c>
    </row>
    <row r="2935" spans="1:5">
      <c r="A2935" s="369">
        <v>2617721</v>
      </c>
      <c r="B2935" t="s">
        <v>6255</v>
      </c>
      <c r="C2935" t="s">
        <v>6256</v>
      </c>
      <c r="D2935" t="s">
        <v>393</v>
      </c>
      <c r="E2935" t="s">
        <v>378</v>
      </c>
    </row>
    <row r="2936" spans="1:5">
      <c r="A2936" s="369">
        <v>2617721</v>
      </c>
      <c r="B2936" t="s">
        <v>6257</v>
      </c>
      <c r="C2936" t="s">
        <v>6258</v>
      </c>
      <c r="D2936" t="s">
        <v>393</v>
      </c>
      <c r="E2936" t="s">
        <v>378</v>
      </c>
    </row>
    <row r="2937" spans="1:5">
      <c r="A2937" s="369">
        <v>2618014</v>
      </c>
      <c r="B2937" t="s">
        <v>6259</v>
      </c>
      <c r="C2937" t="s">
        <v>6260</v>
      </c>
      <c r="D2937" t="s">
        <v>393</v>
      </c>
      <c r="E2937" t="s">
        <v>378</v>
      </c>
    </row>
    <row r="2938" spans="1:5">
      <c r="A2938" s="369">
        <v>2618200</v>
      </c>
      <c r="B2938" t="s">
        <v>6261</v>
      </c>
      <c r="C2938" t="s">
        <v>6262</v>
      </c>
      <c r="D2938" t="s">
        <v>393</v>
      </c>
      <c r="E2938" t="s">
        <v>378</v>
      </c>
    </row>
    <row r="2939" spans="1:5">
      <c r="A2939" s="369">
        <v>2618348</v>
      </c>
      <c r="B2939" t="s">
        <v>6263</v>
      </c>
      <c r="C2939" t="s">
        <v>6264</v>
      </c>
      <c r="D2939" t="s">
        <v>393</v>
      </c>
      <c r="E2939" t="s">
        <v>378</v>
      </c>
    </row>
    <row r="2940" spans="1:5">
      <c r="A2940" s="369">
        <v>2618630</v>
      </c>
      <c r="B2940" t="s">
        <v>6265</v>
      </c>
      <c r="C2940" t="s">
        <v>6266</v>
      </c>
      <c r="D2940" t="s">
        <v>393</v>
      </c>
      <c r="E2940" t="s">
        <v>378</v>
      </c>
    </row>
    <row r="2941" spans="1:5">
      <c r="A2941" s="369">
        <v>2619435</v>
      </c>
      <c r="B2941" t="s">
        <v>6267</v>
      </c>
      <c r="C2941" t="s">
        <v>6268</v>
      </c>
      <c r="D2941" t="s">
        <v>393</v>
      </c>
      <c r="E2941" t="s">
        <v>378</v>
      </c>
    </row>
    <row r="2942" spans="1:5">
      <c r="A2942" s="369">
        <v>2620119</v>
      </c>
      <c r="B2942" t="s">
        <v>6269</v>
      </c>
      <c r="C2942" t="s">
        <v>6270</v>
      </c>
      <c r="D2942" t="s">
        <v>393</v>
      </c>
      <c r="E2942" t="s">
        <v>378</v>
      </c>
    </row>
    <row r="2943" spans="1:5">
      <c r="A2943" s="369">
        <v>2620516</v>
      </c>
      <c r="B2943" t="s">
        <v>6271</v>
      </c>
      <c r="C2943" t="s">
        <v>6272</v>
      </c>
      <c r="D2943" t="s">
        <v>393</v>
      </c>
      <c r="E2943" t="s">
        <v>378</v>
      </c>
    </row>
    <row r="2944" spans="1:5">
      <c r="A2944" s="369">
        <v>2621250</v>
      </c>
      <c r="B2944" t="s">
        <v>6273</v>
      </c>
      <c r="C2944" t="s">
        <v>6274</v>
      </c>
      <c r="D2944" t="s">
        <v>393</v>
      </c>
      <c r="E2944" t="s">
        <v>378</v>
      </c>
    </row>
    <row r="2945" spans="1:5">
      <c r="A2945" s="369">
        <v>2621557</v>
      </c>
      <c r="B2945" t="s">
        <v>6275</v>
      </c>
      <c r="C2945" t="s">
        <v>6276</v>
      </c>
      <c r="D2945" t="s">
        <v>393</v>
      </c>
      <c r="E2945" t="s">
        <v>378</v>
      </c>
    </row>
    <row r="2946" spans="1:5">
      <c r="A2946" s="369">
        <v>2621637</v>
      </c>
      <c r="B2946" t="s">
        <v>6277</v>
      </c>
      <c r="C2946" t="s">
        <v>6278</v>
      </c>
      <c r="D2946" t="s">
        <v>393</v>
      </c>
      <c r="E2946" t="s">
        <v>378</v>
      </c>
    </row>
    <row r="2947" spans="1:5">
      <c r="A2947" s="369">
        <v>2622043</v>
      </c>
      <c r="B2947" t="s">
        <v>6279</v>
      </c>
      <c r="C2947" t="s">
        <v>6280</v>
      </c>
      <c r="D2947" t="s">
        <v>393</v>
      </c>
      <c r="E2947" t="s">
        <v>378</v>
      </c>
    </row>
    <row r="2948" spans="1:5">
      <c r="A2948" s="369">
        <v>2622069</v>
      </c>
      <c r="B2948" t="s">
        <v>6281</v>
      </c>
      <c r="C2948" t="s">
        <v>6282</v>
      </c>
      <c r="D2948" t="s">
        <v>393</v>
      </c>
      <c r="E2948" t="s">
        <v>378</v>
      </c>
    </row>
    <row r="2949" spans="1:5">
      <c r="A2949" s="369">
        <v>2622159</v>
      </c>
      <c r="B2949" t="s">
        <v>6283</v>
      </c>
      <c r="C2949" t="s">
        <v>6284</v>
      </c>
      <c r="D2949" t="s">
        <v>393</v>
      </c>
      <c r="E2949" t="s">
        <v>378</v>
      </c>
    </row>
    <row r="2950" spans="1:5">
      <c r="A2950" s="369">
        <v>2622167</v>
      </c>
      <c r="B2950" t="s">
        <v>6285</v>
      </c>
      <c r="C2950" t="s">
        <v>6286</v>
      </c>
      <c r="D2950" t="s">
        <v>393</v>
      </c>
      <c r="E2950" t="s">
        <v>378</v>
      </c>
    </row>
    <row r="2951" spans="1:5">
      <c r="A2951" s="369">
        <v>2622177</v>
      </c>
      <c r="B2951" t="s">
        <v>6287</v>
      </c>
      <c r="C2951" t="s">
        <v>6288</v>
      </c>
      <c r="D2951" t="s">
        <v>393</v>
      </c>
      <c r="E2951" t="s">
        <v>378</v>
      </c>
    </row>
    <row r="2952" spans="1:5">
      <c r="A2952" s="369">
        <v>2622219</v>
      </c>
      <c r="B2952" t="s">
        <v>6289</v>
      </c>
      <c r="C2952" t="s">
        <v>6290</v>
      </c>
      <c r="D2952" t="s">
        <v>393</v>
      </c>
      <c r="E2952" t="s">
        <v>378</v>
      </c>
    </row>
    <row r="2953" spans="1:5">
      <c r="A2953" s="369">
        <v>2622250</v>
      </c>
      <c r="B2953" t="s">
        <v>6291</v>
      </c>
      <c r="C2953" t="s">
        <v>6292</v>
      </c>
      <c r="D2953" t="s">
        <v>393</v>
      </c>
      <c r="E2953" t="s">
        <v>378</v>
      </c>
    </row>
    <row r="2954" spans="1:5">
      <c r="A2954" s="369">
        <v>2622606</v>
      </c>
      <c r="B2954" t="s">
        <v>6293</v>
      </c>
      <c r="C2954" t="s">
        <v>6294</v>
      </c>
      <c r="D2954" t="s">
        <v>393</v>
      </c>
      <c r="E2954" t="s">
        <v>378</v>
      </c>
    </row>
    <row r="2955" spans="1:5">
      <c r="A2955" s="369">
        <v>2622779</v>
      </c>
      <c r="B2955" t="s">
        <v>6295</v>
      </c>
      <c r="C2955" t="s">
        <v>6296</v>
      </c>
      <c r="D2955" t="s">
        <v>393</v>
      </c>
      <c r="E2955" t="s">
        <v>378</v>
      </c>
    </row>
    <row r="2956" spans="1:5">
      <c r="A2956" s="369">
        <v>2622802</v>
      </c>
      <c r="B2956" t="s">
        <v>6297</v>
      </c>
      <c r="C2956" t="s">
        <v>6298</v>
      </c>
      <c r="D2956" t="s">
        <v>393</v>
      </c>
      <c r="E2956" t="s">
        <v>378</v>
      </c>
    </row>
    <row r="2957" spans="1:5">
      <c r="A2957" s="369">
        <v>2622831</v>
      </c>
      <c r="B2957" t="s">
        <v>6299</v>
      </c>
      <c r="C2957" t="s">
        <v>6300</v>
      </c>
      <c r="D2957" t="s">
        <v>393</v>
      </c>
      <c r="E2957" t="s">
        <v>378</v>
      </c>
    </row>
    <row r="2958" spans="1:5">
      <c r="A2958" s="369">
        <v>2622851</v>
      </c>
      <c r="B2958" t="s">
        <v>6301</v>
      </c>
      <c r="C2958" t="s">
        <v>6302</v>
      </c>
      <c r="D2958" t="s">
        <v>393</v>
      </c>
      <c r="E2958" t="s">
        <v>378</v>
      </c>
    </row>
    <row r="2959" spans="1:5">
      <c r="A2959" s="369">
        <v>2622933</v>
      </c>
      <c r="B2959" t="s">
        <v>6303</v>
      </c>
      <c r="C2959" t="s">
        <v>6304</v>
      </c>
      <c r="D2959" t="s">
        <v>393</v>
      </c>
      <c r="E2959" t="s">
        <v>378</v>
      </c>
    </row>
    <row r="2960" spans="1:5">
      <c r="A2960" s="369">
        <v>2623039</v>
      </c>
      <c r="B2960" t="s">
        <v>6305</v>
      </c>
      <c r="C2960" t="s">
        <v>6306</v>
      </c>
      <c r="D2960" t="s">
        <v>393</v>
      </c>
      <c r="E2960" t="s">
        <v>378</v>
      </c>
    </row>
    <row r="2961" spans="1:5">
      <c r="A2961" s="369">
        <v>2623268</v>
      </c>
      <c r="B2961" t="s">
        <v>6307</v>
      </c>
      <c r="C2961" t="s">
        <v>6308</v>
      </c>
      <c r="D2961" t="s">
        <v>393</v>
      </c>
      <c r="E2961" t="s">
        <v>378</v>
      </c>
    </row>
    <row r="2962" spans="1:5">
      <c r="A2962" s="369">
        <v>2623330</v>
      </c>
      <c r="B2962" t="s">
        <v>6309</v>
      </c>
      <c r="C2962" t="s">
        <v>6310</v>
      </c>
      <c r="D2962" t="s">
        <v>393</v>
      </c>
      <c r="E2962" t="s">
        <v>378</v>
      </c>
    </row>
    <row r="2963" spans="1:5">
      <c r="A2963" s="369">
        <v>2623367</v>
      </c>
      <c r="B2963" t="s">
        <v>6311</v>
      </c>
      <c r="C2963" t="s">
        <v>6312</v>
      </c>
      <c r="D2963" t="s">
        <v>393</v>
      </c>
      <c r="E2963" t="s">
        <v>378</v>
      </c>
    </row>
    <row r="2964" spans="1:5">
      <c r="A2964" s="369">
        <v>2623370</v>
      </c>
      <c r="B2964" t="s">
        <v>6313</v>
      </c>
      <c r="C2964" t="s">
        <v>6314</v>
      </c>
      <c r="D2964" t="s">
        <v>393</v>
      </c>
      <c r="E2964" t="s">
        <v>378</v>
      </c>
    </row>
    <row r="2965" spans="1:5">
      <c r="A2965" s="369">
        <v>2623402</v>
      </c>
      <c r="B2965" t="s">
        <v>6315</v>
      </c>
      <c r="C2965" t="s">
        <v>6316</v>
      </c>
      <c r="D2965" t="s">
        <v>393</v>
      </c>
      <c r="E2965" t="s">
        <v>378</v>
      </c>
    </row>
    <row r="2966" spans="1:5">
      <c r="A2966" s="369">
        <v>2623594</v>
      </c>
      <c r="B2966" t="s">
        <v>6317</v>
      </c>
      <c r="C2966" t="s">
        <v>6318</v>
      </c>
      <c r="D2966" t="s">
        <v>393</v>
      </c>
      <c r="E2966" t="s">
        <v>378</v>
      </c>
    </row>
    <row r="2967" spans="1:5">
      <c r="A2967" s="369">
        <v>2623615</v>
      </c>
      <c r="B2967" t="s">
        <v>6319</v>
      </c>
      <c r="C2967" t="s">
        <v>6320</v>
      </c>
      <c r="D2967" t="s">
        <v>393</v>
      </c>
      <c r="E2967" t="s">
        <v>378</v>
      </c>
    </row>
    <row r="2968" spans="1:5">
      <c r="A2968" s="369">
        <v>2623646</v>
      </c>
      <c r="B2968" t="s">
        <v>6321</v>
      </c>
      <c r="C2968" t="s">
        <v>6322</v>
      </c>
      <c r="D2968" t="s">
        <v>393</v>
      </c>
      <c r="E2968" t="s">
        <v>378</v>
      </c>
    </row>
    <row r="2969" spans="1:5">
      <c r="A2969" s="369">
        <v>2623733</v>
      </c>
      <c r="B2969" t="s">
        <v>6323</v>
      </c>
      <c r="C2969" t="s">
        <v>6324</v>
      </c>
      <c r="D2969" t="s">
        <v>393</v>
      </c>
      <c r="E2969" t="s">
        <v>378</v>
      </c>
    </row>
    <row r="2970" spans="1:5">
      <c r="A2970" s="369">
        <v>2623815</v>
      </c>
      <c r="B2970" t="s">
        <v>6325</v>
      </c>
      <c r="C2970" t="s">
        <v>6326</v>
      </c>
      <c r="D2970" t="s">
        <v>393</v>
      </c>
      <c r="E2970" t="s">
        <v>378</v>
      </c>
    </row>
    <row r="2971" spans="1:5">
      <c r="A2971" s="369">
        <v>2623838</v>
      </c>
      <c r="B2971" t="s">
        <v>6327</v>
      </c>
      <c r="C2971" t="s">
        <v>6328</v>
      </c>
      <c r="D2971" t="s">
        <v>393</v>
      </c>
      <c r="E2971" t="s">
        <v>378</v>
      </c>
    </row>
    <row r="2972" spans="1:5">
      <c r="A2972" s="369">
        <v>2624156</v>
      </c>
      <c r="B2972" t="s">
        <v>6329</v>
      </c>
      <c r="C2972" t="s">
        <v>6330</v>
      </c>
      <c r="D2972" t="s">
        <v>393</v>
      </c>
      <c r="E2972" t="s">
        <v>378</v>
      </c>
    </row>
    <row r="2973" spans="1:5">
      <c r="A2973" s="369">
        <v>2624159</v>
      </c>
      <c r="B2973" t="s">
        <v>6331</v>
      </c>
      <c r="C2973" t="s">
        <v>6332</v>
      </c>
      <c r="D2973" t="s">
        <v>393</v>
      </c>
      <c r="E2973" t="s">
        <v>378</v>
      </c>
    </row>
    <row r="2974" spans="1:5">
      <c r="A2974" s="369">
        <v>2624263</v>
      </c>
      <c r="B2974" t="s">
        <v>6333</v>
      </c>
      <c r="C2974" t="s">
        <v>6334</v>
      </c>
      <c r="D2974" t="s">
        <v>393</v>
      </c>
      <c r="E2974" t="s">
        <v>378</v>
      </c>
    </row>
    <row r="2975" spans="1:5">
      <c r="A2975" s="369">
        <v>2624325</v>
      </c>
      <c r="B2975" t="s">
        <v>6335</v>
      </c>
      <c r="C2975" t="s">
        <v>6336</v>
      </c>
      <c r="D2975" t="s">
        <v>393</v>
      </c>
      <c r="E2975" t="s">
        <v>378</v>
      </c>
    </row>
    <row r="2976" spans="1:5">
      <c r="A2976" s="369">
        <v>2624553</v>
      </c>
      <c r="B2976" t="s">
        <v>6337</v>
      </c>
      <c r="C2976" t="s">
        <v>6338</v>
      </c>
      <c r="D2976" t="s">
        <v>393</v>
      </c>
      <c r="E2976" t="s">
        <v>378</v>
      </c>
    </row>
    <row r="2977" spans="1:5">
      <c r="A2977" s="369">
        <v>2624756</v>
      </c>
      <c r="B2977" t="s">
        <v>6339</v>
      </c>
      <c r="C2977" t="s">
        <v>6340</v>
      </c>
      <c r="D2977" t="s">
        <v>393</v>
      </c>
      <c r="E2977" t="s">
        <v>378</v>
      </c>
    </row>
    <row r="2978" spans="1:5">
      <c r="A2978" s="369">
        <v>2624770</v>
      </c>
      <c r="B2978" t="s">
        <v>6341</v>
      </c>
      <c r="C2978" t="s">
        <v>6342</v>
      </c>
      <c r="D2978" t="s">
        <v>393</v>
      </c>
      <c r="E2978" t="s">
        <v>378</v>
      </c>
    </row>
    <row r="2979" spans="1:5">
      <c r="A2979" s="369">
        <v>2624895</v>
      </c>
      <c r="B2979" t="s">
        <v>6343</v>
      </c>
      <c r="C2979" t="s">
        <v>6344</v>
      </c>
      <c r="D2979" t="s">
        <v>393</v>
      </c>
      <c r="E2979" t="s">
        <v>378</v>
      </c>
    </row>
    <row r="2980" spans="1:5">
      <c r="A2980" s="369">
        <v>2625016</v>
      </c>
      <c r="B2980" t="s">
        <v>6345</v>
      </c>
      <c r="C2980" t="s">
        <v>6210</v>
      </c>
      <c r="D2980" t="s">
        <v>393</v>
      </c>
      <c r="E2980" t="s">
        <v>378</v>
      </c>
    </row>
    <row r="2981" spans="1:5">
      <c r="A2981" s="369">
        <v>2625367</v>
      </c>
      <c r="B2981" t="s">
        <v>6346</v>
      </c>
      <c r="C2981" t="s">
        <v>6347</v>
      </c>
      <c r="D2981" t="s">
        <v>393</v>
      </c>
      <c r="E2981" t="s">
        <v>378</v>
      </c>
    </row>
    <row r="2982" spans="1:5">
      <c r="A2982" s="369">
        <v>2625451</v>
      </c>
      <c r="B2982" t="s">
        <v>6348</v>
      </c>
      <c r="C2982" t="s">
        <v>6349</v>
      </c>
      <c r="D2982" t="s">
        <v>393</v>
      </c>
      <c r="E2982" t="s">
        <v>378</v>
      </c>
    </row>
    <row r="2983" spans="1:5">
      <c r="A2983" s="369">
        <v>2625620</v>
      </c>
      <c r="B2983" t="s">
        <v>6350</v>
      </c>
      <c r="C2983" t="s">
        <v>6351</v>
      </c>
      <c r="D2983" t="s">
        <v>393</v>
      </c>
      <c r="E2983" t="s">
        <v>378</v>
      </c>
    </row>
    <row r="2984" spans="1:5">
      <c r="A2984" s="369">
        <v>2625640</v>
      </c>
      <c r="B2984" t="s">
        <v>6352</v>
      </c>
      <c r="C2984" t="s">
        <v>6353</v>
      </c>
      <c r="D2984" t="s">
        <v>393</v>
      </c>
      <c r="E2984" t="s">
        <v>378</v>
      </c>
    </row>
    <row r="2985" spans="1:5">
      <c r="A2985" s="369">
        <v>2625749</v>
      </c>
      <c r="B2985" t="s">
        <v>6354</v>
      </c>
      <c r="C2985" t="s">
        <v>6355</v>
      </c>
      <c r="D2985" t="s">
        <v>393</v>
      </c>
      <c r="E2985" t="s">
        <v>378</v>
      </c>
    </row>
    <row r="2986" spans="1:5">
      <c r="A2986" s="369">
        <v>2625990</v>
      </c>
      <c r="B2986" t="s">
        <v>6356</v>
      </c>
      <c r="C2986" t="s">
        <v>6357</v>
      </c>
      <c r="D2986" t="s">
        <v>393</v>
      </c>
      <c r="E2986" t="s">
        <v>378</v>
      </c>
    </row>
    <row r="2987" spans="1:5">
      <c r="A2987" s="369">
        <v>2626280</v>
      </c>
      <c r="B2987" t="s">
        <v>6358</v>
      </c>
      <c r="C2987" t="s">
        <v>6359</v>
      </c>
      <c r="D2987" t="s">
        <v>393</v>
      </c>
      <c r="E2987" t="s">
        <v>378</v>
      </c>
    </row>
    <row r="2988" spans="1:5">
      <c r="A2988" s="369">
        <v>2626441</v>
      </c>
      <c r="B2988" t="s">
        <v>6360</v>
      </c>
      <c r="C2988" t="s">
        <v>6361</v>
      </c>
      <c r="D2988" t="s">
        <v>393</v>
      </c>
      <c r="E2988" t="s">
        <v>378</v>
      </c>
    </row>
    <row r="2989" spans="1:5">
      <c r="A2989" s="369">
        <v>2626469</v>
      </c>
      <c r="B2989" t="s">
        <v>6362</v>
      </c>
      <c r="C2989" t="s">
        <v>6363</v>
      </c>
      <c r="D2989" t="s">
        <v>393</v>
      </c>
      <c r="E2989" t="s">
        <v>378</v>
      </c>
    </row>
    <row r="2990" spans="1:5">
      <c r="A2990" s="369">
        <v>2626745</v>
      </c>
      <c r="B2990" t="s">
        <v>6364</v>
      </c>
      <c r="C2990" t="s">
        <v>6365</v>
      </c>
      <c r="D2990" t="s">
        <v>393</v>
      </c>
      <c r="E2990" t="s">
        <v>378</v>
      </c>
    </row>
    <row r="2991" spans="1:5">
      <c r="A2991" s="369">
        <v>2626792</v>
      </c>
      <c r="B2991" t="s">
        <v>6366</v>
      </c>
      <c r="C2991" t="s">
        <v>6367</v>
      </c>
      <c r="D2991" t="s">
        <v>393</v>
      </c>
      <c r="E2991" t="s">
        <v>378</v>
      </c>
    </row>
    <row r="2992" spans="1:5">
      <c r="A2992" s="369">
        <v>2627416</v>
      </c>
      <c r="B2992" t="s">
        <v>6368</v>
      </c>
      <c r="C2992" t="s">
        <v>6369</v>
      </c>
      <c r="D2992" t="s">
        <v>393</v>
      </c>
      <c r="E2992" t="s">
        <v>378</v>
      </c>
    </row>
    <row r="2993" spans="1:5">
      <c r="A2993" s="369">
        <v>2627574</v>
      </c>
      <c r="B2993" t="s">
        <v>6370</v>
      </c>
      <c r="C2993" t="s">
        <v>6371</v>
      </c>
      <c r="D2993" t="s">
        <v>393</v>
      </c>
      <c r="E2993" t="s">
        <v>378</v>
      </c>
    </row>
    <row r="2994" spans="1:5">
      <c r="A2994" s="369">
        <v>262794217</v>
      </c>
      <c r="B2994" t="s">
        <v>6372</v>
      </c>
      <c r="C2994" t="s">
        <v>6373</v>
      </c>
      <c r="D2994" t="s">
        <v>393</v>
      </c>
      <c r="E2994" t="s">
        <v>378</v>
      </c>
    </row>
    <row r="2995" spans="1:5">
      <c r="A2995" s="369">
        <v>2629286</v>
      </c>
      <c r="B2995" t="s">
        <v>6374</v>
      </c>
      <c r="C2995" t="s">
        <v>6375</v>
      </c>
      <c r="D2995" t="s">
        <v>393</v>
      </c>
      <c r="E2995" t="s">
        <v>378</v>
      </c>
    </row>
    <row r="2996" spans="1:5">
      <c r="A2996" s="369">
        <v>2629375</v>
      </c>
      <c r="B2996" t="s">
        <v>6376</v>
      </c>
      <c r="C2996" t="s">
        <v>6377</v>
      </c>
      <c r="D2996" t="s">
        <v>393</v>
      </c>
      <c r="E2996" t="s">
        <v>378</v>
      </c>
    </row>
    <row r="2997" spans="1:5">
      <c r="A2997" s="369">
        <v>2629421</v>
      </c>
      <c r="B2997" t="s">
        <v>6378</v>
      </c>
      <c r="C2997" t="s">
        <v>6379</v>
      </c>
      <c r="D2997" t="s">
        <v>393</v>
      </c>
      <c r="E2997" t="s">
        <v>378</v>
      </c>
    </row>
    <row r="2998" spans="1:5">
      <c r="A2998" s="369">
        <v>2629455</v>
      </c>
      <c r="B2998" t="s">
        <v>6380</v>
      </c>
      <c r="C2998" t="s">
        <v>6381</v>
      </c>
      <c r="D2998" t="s">
        <v>393</v>
      </c>
      <c r="E2998" t="s">
        <v>378</v>
      </c>
    </row>
    <row r="2999" spans="1:5">
      <c r="A2999" s="369">
        <v>2629509</v>
      </c>
      <c r="B2999" t="s">
        <v>6382</v>
      </c>
      <c r="C2999" t="s">
        <v>6383</v>
      </c>
      <c r="D2999" t="s">
        <v>393</v>
      </c>
      <c r="E2999" t="s">
        <v>378</v>
      </c>
    </row>
    <row r="3000" spans="1:5">
      <c r="A3000" s="369">
        <v>2629543</v>
      </c>
      <c r="B3000" t="s">
        <v>6384</v>
      </c>
      <c r="C3000" t="s">
        <v>6385</v>
      </c>
      <c r="D3000" t="s">
        <v>393</v>
      </c>
      <c r="E3000" t="s">
        <v>378</v>
      </c>
    </row>
    <row r="3001" spans="1:5">
      <c r="A3001" s="369">
        <v>2629690</v>
      </c>
      <c r="B3001" t="s">
        <v>6386</v>
      </c>
      <c r="C3001" t="s">
        <v>6387</v>
      </c>
      <c r="D3001" t="s">
        <v>393</v>
      </c>
      <c r="E3001" t="s">
        <v>378</v>
      </c>
    </row>
    <row r="3002" spans="1:5">
      <c r="A3002" s="369">
        <v>2629743</v>
      </c>
      <c r="B3002" t="s">
        <v>6388</v>
      </c>
      <c r="C3002" t="s">
        <v>6389</v>
      </c>
      <c r="D3002" t="s">
        <v>393</v>
      </c>
      <c r="E3002" t="s">
        <v>378</v>
      </c>
    </row>
    <row r="3003" spans="1:5">
      <c r="A3003" s="369">
        <v>2629764</v>
      </c>
      <c r="B3003" t="s">
        <v>6390</v>
      </c>
      <c r="C3003" t="s">
        <v>6391</v>
      </c>
      <c r="D3003" t="s">
        <v>393</v>
      </c>
      <c r="E3003" t="s">
        <v>378</v>
      </c>
    </row>
    <row r="3004" spans="1:5">
      <c r="A3004" s="369">
        <v>2629901</v>
      </c>
      <c r="B3004" t="s">
        <v>6392</v>
      </c>
      <c r="C3004" t="s">
        <v>6393</v>
      </c>
      <c r="D3004" t="s">
        <v>393</v>
      </c>
      <c r="E3004" t="s">
        <v>378</v>
      </c>
    </row>
    <row r="3005" spans="1:5">
      <c r="A3005" s="369">
        <v>2630023</v>
      </c>
      <c r="B3005" t="s">
        <v>6394</v>
      </c>
      <c r="C3005" t="s">
        <v>6395</v>
      </c>
      <c r="D3005" t="s">
        <v>393</v>
      </c>
      <c r="E3005" t="s">
        <v>378</v>
      </c>
    </row>
    <row r="3006" spans="1:5">
      <c r="A3006" s="369">
        <v>26300920</v>
      </c>
      <c r="B3006" t="s">
        <v>6396</v>
      </c>
      <c r="C3006" t="s">
        <v>6397</v>
      </c>
      <c r="D3006" t="s">
        <v>393</v>
      </c>
      <c r="E3006" t="s">
        <v>378</v>
      </c>
    </row>
    <row r="3007" spans="1:5">
      <c r="A3007" s="369">
        <v>2630189</v>
      </c>
      <c r="B3007" t="s">
        <v>6398</v>
      </c>
      <c r="C3007" t="s">
        <v>6399</v>
      </c>
      <c r="D3007" t="s">
        <v>393</v>
      </c>
      <c r="E3007" t="s">
        <v>378</v>
      </c>
    </row>
    <row r="3008" spans="1:5">
      <c r="A3008" s="369">
        <v>2630324</v>
      </c>
      <c r="B3008" t="s">
        <v>6400</v>
      </c>
      <c r="C3008" t="s">
        <v>6401</v>
      </c>
      <c r="D3008" t="s">
        <v>393</v>
      </c>
      <c r="E3008" t="s">
        <v>378</v>
      </c>
    </row>
    <row r="3009" spans="1:5">
      <c r="A3009" s="369">
        <v>2630543</v>
      </c>
      <c r="B3009" t="s">
        <v>6402</v>
      </c>
      <c r="C3009" t="s">
        <v>6403</v>
      </c>
      <c r="D3009" t="s">
        <v>393</v>
      </c>
      <c r="E3009" t="s">
        <v>378</v>
      </c>
    </row>
    <row r="3010" spans="1:5">
      <c r="A3010" s="369">
        <v>2630634</v>
      </c>
      <c r="B3010" t="s">
        <v>6404</v>
      </c>
      <c r="C3010" t="s">
        <v>6405</v>
      </c>
      <c r="D3010" t="s">
        <v>393</v>
      </c>
      <c r="E3010" t="s">
        <v>378</v>
      </c>
    </row>
    <row r="3011" spans="1:5">
      <c r="A3011" s="369">
        <v>2630656</v>
      </c>
      <c r="B3011" t="s">
        <v>6406</v>
      </c>
      <c r="C3011" t="s">
        <v>6407</v>
      </c>
      <c r="D3011" t="s">
        <v>393</v>
      </c>
      <c r="E3011" t="s">
        <v>378</v>
      </c>
    </row>
    <row r="3012" spans="1:5">
      <c r="A3012" s="369">
        <v>2630660</v>
      </c>
      <c r="B3012" t="s">
        <v>6408</v>
      </c>
      <c r="C3012" t="s">
        <v>6409</v>
      </c>
      <c r="D3012" t="s">
        <v>393</v>
      </c>
      <c r="E3012" t="s">
        <v>378</v>
      </c>
    </row>
    <row r="3013" spans="1:5">
      <c r="A3013" s="369">
        <v>2630813</v>
      </c>
      <c r="B3013" t="s">
        <v>6410</v>
      </c>
      <c r="C3013" t="s">
        <v>6411</v>
      </c>
      <c r="D3013" t="s">
        <v>393</v>
      </c>
      <c r="E3013" t="s">
        <v>378</v>
      </c>
    </row>
    <row r="3014" spans="1:5">
      <c r="A3014" s="369">
        <v>2630948</v>
      </c>
      <c r="B3014" t="s">
        <v>6412</v>
      </c>
      <c r="C3014" t="s">
        <v>6413</v>
      </c>
      <c r="D3014" t="s">
        <v>393</v>
      </c>
      <c r="E3014" t="s">
        <v>378</v>
      </c>
    </row>
    <row r="3015" spans="1:5">
      <c r="A3015" s="369">
        <v>2631256</v>
      </c>
      <c r="B3015" t="s">
        <v>6414</v>
      </c>
      <c r="C3015" t="s">
        <v>6415</v>
      </c>
      <c r="D3015" t="s">
        <v>393</v>
      </c>
      <c r="E3015" t="s">
        <v>378</v>
      </c>
    </row>
    <row r="3016" spans="1:5">
      <c r="A3016" s="369">
        <v>2631426</v>
      </c>
      <c r="B3016" t="s">
        <v>6416</v>
      </c>
      <c r="C3016" t="s">
        <v>6417</v>
      </c>
      <c r="D3016" t="s">
        <v>393</v>
      </c>
      <c r="E3016" t="s">
        <v>378</v>
      </c>
    </row>
    <row r="3017" spans="1:5">
      <c r="A3017" s="369">
        <v>2631586</v>
      </c>
      <c r="B3017" t="s">
        <v>6418</v>
      </c>
      <c r="C3017" t="s">
        <v>6419</v>
      </c>
      <c r="D3017" t="s">
        <v>393</v>
      </c>
      <c r="E3017" t="s">
        <v>378</v>
      </c>
    </row>
    <row r="3018" spans="1:5">
      <c r="A3018" s="369">
        <v>2631630</v>
      </c>
      <c r="B3018" t="s">
        <v>6420</v>
      </c>
      <c r="C3018" t="s">
        <v>6421</v>
      </c>
      <c r="D3018" t="s">
        <v>393</v>
      </c>
      <c r="E3018" t="s">
        <v>378</v>
      </c>
    </row>
    <row r="3019" spans="1:5">
      <c r="A3019" s="369">
        <v>2631641</v>
      </c>
      <c r="B3019" t="s">
        <v>6422</v>
      </c>
      <c r="C3019" t="s">
        <v>6423</v>
      </c>
      <c r="D3019" t="s">
        <v>393</v>
      </c>
      <c r="E3019" t="s">
        <v>378</v>
      </c>
    </row>
    <row r="3020" spans="1:5">
      <c r="A3020" s="369">
        <v>2631891</v>
      </c>
      <c r="B3020" t="s">
        <v>6424</v>
      </c>
      <c r="C3020" t="s">
        <v>6425</v>
      </c>
      <c r="D3020" t="s">
        <v>393</v>
      </c>
      <c r="E3020" t="s">
        <v>378</v>
      </c>
    </row>
    <row r="3021" spans="1:5">
      <c r="A3021" s="369">
        <v>2632251</v>
      </c>
      <c r="B3021" t="s">
        <v>6426</v>
      </c>
      <c r="C3021" t="s">
        <v>6427</v>
      </c>
      <c r="D3021" t="s">
        <v>393</v>
      </c>
      <c r="E3021" t="s">
        <v>378</v>
      </c>
    </row>
    <row r="3022" spans="1:5">
      <c r="A3022" s="369">
        <v>2632263</v>
      </c>
      <c r="B3022" t="s">
        <v>6428</v>
      </c>
      <c r="C3022" t="s">
        <v>6429</v>
      </c>
      <c r="D3022" t="s">
        <v>393</v>
      </c>
      <c r="E3022" t="s">
        <v>378</v>
      </c>
    </row>
    <row r="3023" spans="1:5">
      <c r="A3023" s="369">
        <v>2632307</v>
      </c>
      <c r="B3023" t="s">
        <v>6430</v>
      </c>
      <c r="C3023" t="s">
        <v>6431</v>
      </c>
      <c r="D3023" t="s">
        <v>393</v>
      </c>
      <c r="E3023" t="s">
        <v>378</v>
      </c>
    </row>
    <row r="3024" spans="1:5">
      <c r="A3024" s="369">
        <v>2632364</v>
      </c>
      <c r="B3024" t="s">
        <v>6432</v>
      </c>
      <c r="C3024" t="s">
        <v>6433</v>
      </c>
      <c r="D3024" t="s">
        <v>393</v>
      </c>
      <c r="E3024" t="s">
        <v>378</v>
      </c>
    </row>
    <row r="3025" spans="1:5">
      <c r="A3025" s="369">
        <v>2632692</v>
      </c>
      <c r="B3025" t="s">
        <v>6434</v>
      </c>
      <c r="C3025" t="s">
        <v>6435</v>
      </c>
      <c r="D3025" t="s">
        <v>393</v>
      </c>
      <c r="E3025" t="s">
        <v>378</v>
      </c>
    </row>
    <row r="3026" spans="1:5">
      <c r="A3026" s="369">
        <v>2632723</v>
      </c>
      <c r="B3026" t="s">
        <v>6436</v>
      </c>
      <c r="C3026" t="s">
        <v>6437</v>
      </c>
      <c r="D3026" t="s">
        <v>393</v>
      </c>
      <c r="E3026" t="s">
        <v>378</v>
      </c>
    </row>
    <row r="3027" spans="1:5">
      <c r="A3027" s="369">
        <v>2632762</v>
      </c>
      <c r="B3027" t="s">
        <v>6438</v>
      </c>
      <c r="C3027" t="s">
        <v>6439</v>
      </c>
      <c r="D3027" t="s">
        <v>393</v>
      </c>
      <c r="E3027" t="s">
        <v>378</v>
      </c>
    </row>
    <row r="3028" spans="1:5">
      <c r="A3028" s="369">
        <v>2632973</v>
      </c>
      <c r="B3028" t="s">
        <v>6440</v>
      </c>
      <c r="C3028" t="s">
        <v>6441</v>
      </c>
      <c r="D3028" t="s">
        <v>393</v>
      </c>
      <c r="E3028" t="s">
        <v>378</v>
      </c>
    </row>
    <row r="3029" spans="1:5">
      <c r="A3029" s="369">
        <v>2633123</v>
      </c>
      <c r="B3029" t="s">
        <v>6442</v>
      </c>
      <c r="C3029" t="s">
        <v>6443</v>
      </c>
      <c r="D3029" t="s">
        <v>393</v>
      </c>
      <c r="E3029" t="s">
        <v>378</v>
      </c>
    </row>
    <row r="3030" spans="1:5">
      <c r="A3030" s="369">
        <v>2633183</v>
      </c>
      <c r="B3030" t="s">
        <v>6444</v>
      </c>
      <c r="C3030" t="s">
        <v>6445</v>
      </c>
      <c r="D3030" t="s">
        <v>393</v>
      </c>
      <c r="E3030" t="s">
        <v>378</v>
      </c>
    </row>
    <row r="3031" spans="1:5">
      <c r="A3031" s="369">
        <v>2633193</v>
      </c>
      <c r="B3031" t="s">
        <v>6446</v>
      </c>
      <c r="C3031" t="s">
        <v>6447</v>
      </c>
      <c r="D3031" t="s">
        <v>393</v>
      </c>
      <c r="E3031" t="s">
        <v>378</v>
      </c>
    </row>
    <row r="3032" spans="1:5">
      <c r="A3032" s="369">
        <v>2633456</v>
      </c>
      <c r="B3032" t="s">
        <v>6448</v>
      </c>
      <c r="C3032" t="s">
        <v>6449</v>
      </c>
      <c r="D3032" t="s">
        <v>393</v>
      </c>
      <c r="E3032" t="s">
        <v>378</v>
      </c>
    </row>
    <row r="3033" spans="1:5">
      <c r="A3033" s="369">
        <v>2633505</v>
      </c>
      <c r="B3033" t="s">
        <v>6450</v>
      </c>
      <c r="C3033" t="s">
        <v>6451</v>
      </c>
      <c r="D3033" t="s">
        <v>393</v>
      </c>
      <c r="E3033" t="s">
        <v>378</v>
      </c>
    </row>
    <row r="3034" spans="1:5">
      <c r="A3034" s="369">
        <v>2633525</v>
      </c>
      <c r="B3034" t="s">
        <v>6452</v>
      </c>
      <c r="C3034" t="s">
        <v>6453</v>
      </c>
      <c r="D3034" t="s">
        <v>393</v>
      </c>
      <c r="E3034" t="s">
        <v>378</v>
      </c>
    </row>
    <row r="3035" spans="1:5">
      <c r="A3035" s="369">
        <v>2633533</v>
      </c>
      <c r="B3035" t="s">
        <v>6454</v>
      </c>
      <c r="C3035" t="s">
        <v>6455</v>
      </c>
      <c r="D3035" t="s">
        <v>393</v>
      </c>
      <c r="E3035" t="s">
        <v>378</v>
      </c>
    </row>
    <row r="3036" spans="1:5">
      <c r="A3036" s="369">
        <v>2633555</v>
      </c>
      <c r="B3036" t="s">
        <v>6456</v>
      </c>
      <c r="C3036" t="s">
        <v>6457</v>
      </c>
      <c r="D3036" t="s">
        <v>393</v>
      </c>
      <c r="E3036" t="s">
        <v>378</v>
      </c>
    </row>
    <row r="3037" spans="1:5">
      <c r="A3037" s="369">
        <v>2633569</v>
      </c>
      <c r="B3037" t="s">
        <v>6458</v>
      </c>
      <c r="C3037" t="s">
        <v>6459</v>
      </c>
      <c r="D3037" t="s">
        <v>393</v>
      </c>
      <c r="E3037" t="s">
        <v>378</v>
      </c>
    </row>
    <row r="3038" spans="1:5">
      <c r="A3038" s="369">
        <v>2633595</v>
      </c>
      <c r="B3038" t="s">
        <v>6460</v>
      </c>
      <c r="C3038" t="s">
        <v>6461</v>
      </c>
      <c r="D3038" t="s">
        <v>393</v>
      </c>
      <c r="E3038" t="s">
        <v>378</v>
      </c>
    </row>
    <row r="3039" spans="1:5">
      <c r="A3039" s="369">
        <v>2633662</v>
      </c>
      <c r="B3039" t="s">
        <v>6462</v>
      </c>
      <c r="C3039" t="s">
        <v>6463</v>
      </c>
      <c r="D3039" t="s">
        <v>393</v>
      </c>
      <c r="E3039" t="s">
        <v>378</v>
      </c>
    </row>
    <row r="3040" spans="1:5">
      <c r="A3040" s="369">
        <v>2633709</v>
      </c>
      <c r="B3040" t="s">
        <v>6464</v>
      </c>
      <c r="C3040" t="s">
        <v>6465</v>
      </c>
      <c r="D3040" t="s">
        <v>393</v>
      </c>
      <c r="E3040" t="s">
        <v>378</v>
      </c>
    </row>
    <row r="3041" spans="1:5">
      <c r="A3041" s="369">
        <v>2633895</v>
      </c>
      <c r="B3041" t="s">
        <v>6466</v>
      </c>
      <c r="C3041" t="s">
        <v>6467</v>
      </c>
      <c r="D3041" t="s">
        <v>393</v>
      </c>
      <c r="E3041" t="s">
        <v>378</v>
      </c>
    </row>
    <row r="3042" spans="1:5">
      <c r="A3042" s="369">
        <v>2633984</v>
      </c>
      <c r="B3042" t="s">
        <v>6468</v>
      </c>
      <c r="C3042" t="s">
        <v>6469</v>
      </c>
      <c r="D3042" t="s">
        <v>393</v>
      </c>
      <c r="E3042" t="s">
        <v>378</v>
      </c>
    </row>
    <row r="3043" spans="1:5">
      <c r="A3043" s="369">
        <v>2634045</v>
      </c>
      <c r="B3043" t="s">
        <v>6470</v>
      </c>
      <c r="C3043" t="s">
        <v>6471</v>
      </c>
      <c r="D3043" t="s">
        <v>393</v>
      </c>
      <c r="E3043" t="s">
        <v>378</v>
      </c>
    </row>
    <row r="3044" spans="1:5">
      <c r="A3044" s="369">
        <v>2634124</v>
      </c>
      <c r="B3044" t="s">
        <v>6472</v>
      </c>
      <c r="C3044" t="s">
        <v>6473</v>
      </c>
      <c r="D3044" t="s">
        <v>393</v>
      </c>
      <c r="E3044" t="s">
        <v>378</v>
      </c>
    </row>
    <row r="3045" spans="1:5">
      <c r="A3045" s="369">
        <v>2634295</v>
      </c>
      <c r="B3045" t="s">
        <v>6474</v>
      </c>
      <c r="C3045" t="s">
        <v>6475</v>
      </c>
      <c r="D3045" t="s">
        <v>393</v>
      </c>
      <c r="E3045" t="s">
        <v>378</v>
      </c>
    </row>
    <row r="3046" spans="1:5">
      <c r="A3046" s="369">
        <v>2634330</v>
      </c>
      <c r="B3046" t="s">
        <v>6476</v>
      </c>
      <c r="C3046" t="s">
        <v>6477</v>
      </c>
      <c r="D3046" t="s">
        <v>393</v>
      </c>
      <c r="E3046" t="s">
        <v>378</v>
      </c>
    </row>
    <row r="3047" spans="1:5">
      <c r="A3047" s="369">
        <v>2634383</v>
      </c>
      <c r="B3047" t="s">
        <v>6478</v>
      </c>
      <c r="C3047" t="s">
        <v>6479</v>
      </c>
      <c r="D3047" t="s">
        <v>393</v>
      </c>
      <c r="E3047" t="s">
        <v>378</v>
      </c>
    </row>
    <row r="3048" spans="1:5">
      <c r="A3048" s="369">
        <v>2634392</v>
      </c>
      <c r="B3048" t="s">
        <v>6480</v>
      </c>
      <c r="C3048" t="s">
        <v>6481</v>
      </c>
      <c r="D3048" t="s">
        <v>393</v>
      </c>
      <c r="E3048" t="s">
        <v>378</v>
      </c>
    </row>
    <row r="3049" spans="1:5">
      <c r="A3049" s="369">
        <v>2634398</v>
      </c>
      <c r="B3049" t="s">
        <v>6482</v>
      </c>
      <c r="C3049" t="s">
        <v>6483</v>
      </c>
      <c r="D3049" t="s">
        <v>393</v>
      </c>
      <c r="E3049" t="s">
        <v>378</v>
      </c>
    </row>
    <row r="3050" spans="1:5">
      <c r="A3050" s="369">
        <v>2634442</v>
      </c>
      <c r="B3050" t="s">
        <v>6484</v>
      </c>
      <c r="C3050" t="s">
        <v>6485</v>
      </c>
      <c r="D3050" t="s">
        <v>393</v>
      </c>
      <c r="E3050" t="s">
        <v>378</v>
      </c>
    </row>
    <row r="3051" spans="1:5">
      <c r="A3051" s="369">
        <v>2634639</v>
      </c>
      <c r="B3051" t="s">
        <v>6486</v>
      </c>
      <c r="C3051" t="s">
        <v>6487</v>
      </c>
      <c r="D3051" t="s">
        <v>393</v>
      </c>
      <c r="E3051" t="s">
        <v>378</v>
      </c>
    </row>
    <row r="3052" spans="1:5">
      <c r="A3052" s="369">
        <v>2634908</v>
      </c>
      <c r="B3052" t="s">
        <v>6488</v>
      </c>
      <c r="C3052" t="s">
        <v>6489</v>
      </c>
      <c r="D3052" t="s">
        <v>393</v>
      </c>
      <c r="E3052" t="s">
        <v>378</v>
      </c>
    </row>
    <row r="3053" spans="1:5">
      <c r="A3053" s="369">
        <v>2634968</v>
      </c>
      <c r="B3053" t="s">
        <v>6490</v>
      </c>
      <c r="C3053" t="s">
        <v>6491</v>
      </c>
      <c r="D3053" t="s">
        <v>393</v>
      </c>
      <c r="E3053" t="s">
        <v>378</v>
      </c>
    </row>
    <row r="3054" spans="1:5">
      <c r="A3054" s="369">
        <v>2635033</v>
      </c>
      <c r="B3054" t="s">
        <v>6492</v>
      </c>
      <c r="C3054" t="s">
        <v>6493</v>
      </c>
      <c r="D3054" t="s">
        <v>393</v>
      </c>
      <c r="E3054" t="s">
        <v>378</v>
      </c>
    </row>
    <row r="3055" spans="1:5">
      <c r="A3055" s="369">
        <v>2635057</v>
      </c>
      <c r="B3055" t="s">
        <v>6494</v>
      </c>
      <c r="C3055" t="s">
        <v>6495</v>
      </c>
      <c r="D3055" t="s">
        <v>393</v>
      </c>
      <c r="E3055" t="s">
        <v>378</v>
      </c>
    </row>
    <row r="3056" spans="1:5">
      <c r="A3056" s="369">
        <v>2635124</v>
      </c>
      <c r="B3056" t="s">
        <v>6496</v>
      </c>
      <c r="C3056" t="s">
        <v>6497</v>
      </c>
      <c r="D3056" t="s">
        <v>393</v>
      </c>
      <c r="E3056" t="s">
        <v>378</v>
      </c>
    </row>
    <row r="3057" spans="1:5">
      <c r="A3057" s="369">
        <v>2635161</v>
      </c>
      <c r="B3057" t="s">
        <v>6498</v>
      </c>
      <c r="C3057" t="s">
        <v>6499</v>
      </c>
      <c r="D3057" t="s">
        <v>393</v>
      </c>
      <c r="E3057" t="s">
        <v>378</v>
      </c>
    </row>
    <row r="3058" spans="1:5">
      <c r="A3058" s="369">
        <v>2635246</v>
      </c>
      <c r="B3058" t="s">
        <v>6500</v>
      </c>
      <c r="C3058" t="s">
        <v>6501</v>
      </c>
      <c r="D3058" t="s">
        <v>393</v>
      </c>
      <c r="E3058" t="s">
        <v>378</v>
      </c>
    </row>
    <row r="3059" spans="1:5">
      <c r="A3059" s="369">
        <v>2635324</v>
      </c>
      <c r="B3059" t="s">
        <v>6502</v>
      </c>
      <c r="C3059" t="s">
        <v>6503</v>
      </c>
      <c r="D3059" t="s">
        <v>393</v>
      </c>
      <c r="E3059" t="s">
        <v>378</v>
      </c>
    </row>
    <row r="3060" spans="1:5">
      <c r="A3060" s="369">
        <v>2635666</v>
      </c>
      <c r="B3060" t="s">
        <v>6504</v>
      </c>
      <c r="C3060" t="s">
        <v>6505</v>
      </c>
      <c r="D3060" t="s">
        <v>393</v>
      </c>
      <c r="E3060" t="s">
        <v>378</v>
      </c>
    </row>
    <row r="3061" spans="1:5">
      <c r="A3061" s="369">
        <v>2635773</v>
      </c>
      <c r="B3061" t="s">
        <v>6506</v>
      </c>
      <c r="C3061" t="s">
        <v>6507</v>
      </c>
      <c r="D3061" t="s">
        <v>393</v>
      </c>
      <c r="E3061" t="s">
        <v>378</v>
      </c>
    </row>
    <row r="3062" spans="1:5">
      <c r="A3062" s="369">
        <v>2635799</v>
      </c>
      <c r="B3062" t="s">
        <v>6508</v>
      </c>
      <c r="C3062" t="s">
        <v>6509</v>
      </c>
      <c r="D3062" t="s">
        <v>393</v>
      </c>
      <c r="E3062" t="s">
        <v>378</v>
      </c>
    </row>
    <row r="3063" spans="1:5">
      <c r="A3063" s="369">
        <v>2635817</v>
      </c>
      <c r="B3063" t="s">
        <v>6510</v>
      </c>
      <c r="C3063" t="s">
        <v>6511</v>
      </c>
      <c r="D3063" t="s">
        <v>393</v>
      </c>
      <c r="E3063" t="s">
        <v>378</v>
      </c>
    </row>
    <row r="3064" spans="1:5">
      <c r="A3064" s="369">
        <v>2635907</v>
      </c>
      <c r="B3064" t="s">
        <v>6512</v>
      </c>
      <c r="C3064" t="s">
        <v>6513</v>
      </c>
      <c r="D3064" t="s">
        <v>393</v>
      </c>
      <c r="E3064" t="s">
        <v>378</v>
      </c>
    </row>
    <row r="3065" spans="1:5">
      <c r="A3065" s="369">
        <v>2636020</v>
      </c>
      <c r="B3065" t="s">
        <v>6514</v>
      </c>
      <c r="C3065" t="s">
        <v>6515</v>
      </c>
      <c r="D3065" t="s">
        <v>393</v>
      </c>
      <c r="E3065" t="s">
        <v>378</v>
      </c>
    </row>
    <row r="3066" spans="1:5">
      <c r="A3066" s="369">
        <v>2636142</v>
      </c>
      <c r="B3066" t="s">
        <v>6516</v>
      </c>
      <c r="C3066" t="s">
        <v>6517</v>
      </c>
      <c r="D3066" t="s">
        <v>393</v>
      </c>
      <c r="E3066" t="s">
        <v>378</v>
      </c>
    </row>
    <row r="3067" spans="1:5">
      <c r="A3067" s="369">
        <v>2636319</v>
      </c>
      <c r="B3067" t="s">
        <v>6518</v>
      </c>
      <c r="C3067" t="s">
        <v>6519</v>
      </c>
      <c r="D3067" t="s">
        <v>393</v>
      </c>
      <c r="E3067" t="s">
        <v>378</v>
      </c>
    </row>
    <row r="3068" spans="1:5">
      <c r="A3068" s="369">
        <v>2636416</v>
      </c>
      <c r="B3068" t="s">
        <v>6520</v>
      </c>
      <c r="C3068" t="s">
        <v>6521</v>
      </c>
      <c r="D3068" t="s">
        <v>393</v>
      </c>
      <c r="E3068" t="s">
        <v>378</v>
      </c>
    </row>
    <row r="3069" spans="1:5">
      <c r="A3069" s="369">
        <v>2636589</v>
      </c>
      <c r="B3069" t="s">
        <v>6522</v>
      </c>
      <c r="C3069" t="s">
        <v>6523</v>
      </c>
      <c r="D3069" t="s">
        <v>393</v>
      </c>
      <c r="E3069" t="s">
        <v>378</v>
      </c>
    </row>
    <row r="3070" spans="1:5">
      <c r="A3070" s="369">
        <v>2636619</v>
      </c>
      <c r="B3070" t="s">
        <v>6524</v>
      </c>
      <c r="C3070" t="s">
        <v>6525</v>
      </c>
      <c r="D3070" t="s">
        <v>393</v>
      </c>
      <c r="E3070" t="s">
        <v>378</v>
      </c>
    </row>
    <row r="3071" spans="1:5">
      <c r="A3071" s="369">
        <v>2636620</v>
      </c>
      <c r="B3071" t="s">
        <v>6526</v>
      </c>
      <c r="C3071" t="s">
        <v>6527</v>
      </c>
      <c r="D3071" t="s">
        <v>393</v>
      </c>
      <c r="E3071" t="s">
        <v>378</v>
      </c>
    </row>
    <row r="3072" spans="1:5">
      <c r="A3072" s="369">
        <v>2636621</v>
      </c>
      <c r="B3072" t="s">
        <v>6528</v>
      </c>
      <c r="C3072" t="s">
        <v>6529</v>
      </c>
      <c r="D3072" t="s">
        <v>393</v>
      </c>
      <c r="E3072" t="s">
        <v>378</v>
      </c>
    </row>
    <row r="3073" spans="1:5">
      <c r="A3073" s="369">
        <v>2636623</v>
      </c>
      <c r="B3073" t="s">
        <v>6530</v>
      </c>
      <c r="C3073" t="s">
        <v>6531</v>
      </c>
      <c r="D3073" t="s">
        <v>393</v>
      </c>
      <c r="E3073" t="s">
        <v>378</v>
      </c>
    </row>
    <row r="3074" spans="1:5">
      <c r="A3074" s="369">
        <v>2636736</v>
      </c>
      <c r="B3074" t="s">
        <v>6532</v>
      </c>
      <c r="C3074" t="s">
        <v>6533</v>
      </c>
      <c r="D3074" t="s">
        <v>393</v>
      </c>
      <c r="E3074" t="s">
        <v>378</v>
      </c>
    </row>
    <row r="3075" spans="1:5">
      <c r="A3075" s="369">
        <v>2636978</v>
      </c>
      <c r="B3075" t="s">
        <v>6534</v>
      </c>
      <c r="C3075" t="s">
        <v>6535</v>
      </c>
      <c r="D3075" t="s">
        <v>393</v>
      </c>
      <c r="E3075" t="s">
        <v>378</v>
      </c>
    </row>
    <row r="3076" spans="1:5">
      <c r="A3076" s="369">
        <v>2636983</v>
      </c>
      <c r="B3076" t="s">
        <v>6536</v>
      </c>
      <c r="C3076" t="s">
        <v>6537</v>
      </c>
      <c r="D3076" t="s">
        <v>393</v>
      </c>
      <c r="E3076" t="s">
        <v>378</v>
      </c>
    </row>
    <row r="3077" spans="1:5">
      <c r="A3077" s="369">
        <v>2636984</v>
      </c>
      <c r="B3077" t="s">
        <v>6538</v>
      </c>
      <c r="C3077" t="s">
        <v>6539</v>
      </c>
      <c r="D3077" t="s">
        <v>393</v>
      </c>
      <c r="E3077" t="s">
        <v>378</v>
      </c>
    </row>
    <row r="3078" spans="1:5">
      <c r="A3078" s="369">
        <v>2637060</v>
      </c>
      <c r="B3078" t="s">
        <v>6540</v>
      </c>
      <c r="C3078" t="s">
        <v>6541</v>
      </c>
      <c r="D3078" t="s">
        <v>393</v>
      </c>
      <c r="E3078" t="s">
        <v>378</v>
      </c>
    </row>
    <row r="3079" spans="1:5">
      <c r="A3079" s="369">
        <v>2637153</v>
      </c>
      <c r="B3079" t="s">
        <v>6542</v>
      </c>
      <c r="C3079" t="s">
        <v>6543</v>
      </c>
      <c r="D3079" t="s">
        <v>393</v>
      </c>
      <c r="E3079" t="s">
        <v>378</v>
      </c>
    </row>
    <row r="3080" spans="1:5">
      <c r="A3080" s="369">
        <v>2637207</v>
      </c>
      <c r="B3080" t="s">
        <v>6544</v>
      </c>
      <c r="C3080" t="s">
        <v>6545</v>
      </c>
      <c r="D3080" t="s">
        <v>393</v>
      </c>
      <c r="E3080" t="s">
        <v>378</v>
      </c>
    </row>
    <row r="3081" spans="1:5">
      <c r="A3081" s="369">
        <v>2637304</v>
      </c>
      <c r="B3081" t="s">
        <v>6546</v>
      </c>
      <c r="C3081" t="s">
        <v>6547</v>
      </c>
      <c r="D3081" t="s">
        <v>393</v>
      </c>
      <c r="E3081" t="s">
        <v>378</v>
      </c>
    </row>
    <row r="3082" spans="1:5">
      <c r="A3082" s="369">
        <v>2637374</v>
      </c>
      <c r="B3082" t="s">
        <v>6548</v>
      </c>
      <c r="C3082" t="s">
        <v>6549</v>
      </c>
      <c r="D3082" t="s">
        <v>393</v>
      </c>
      <c r="E3082" t="s">
        <v>378</v>
      </c>
    </row>
    <row r="3083" spans="1:5">
      <c r="A3083" s="369">
        <v>2637378</v>
      </c>
      <c r="B3083" t="s">
        <v>6550</v>
      </c>
      <c r="C3083" t="s">
        <v>6551</v>
      </c>
      <c r="D3083" t="s">
        <v>393</v>
      </c>
      <c r="E3083" t="s">
        <v>378</v>
      </c>
    </row>
    <row r="3084" spans="1:5">
      <c r="A3084" s="369">
        <v>2637381</v>
      </c>
      <c r="B3084" t="s">
        <v>6552</v>
      </c>
      <c r="C3084" t="s">
        <v>6553</v>
      </c>
      <c r="D3084" t="s">
        <v>393</v>
      </c>
      <c r="E3084" t="s">
        <v>378</v>
      </c>
    </row>
    <row r="3085" spans="1:5">
      <c r="A3085" s="369">
        <v>2637383</v>
      </c>
      <c r="B3085" t="s">
        <v>6554</v>
      </c>
      <c r="C3085" t="s">
        <v>6555</v>
      </c>
      <c r="D3085" t="s">
        <v>393</v>
      </c>
      <c r="E3085" t="s">
        <v>378</v>
      </c>
    </row>
    <row r="3086" spans="1:5">
      <c r="A3086" s="369">
        <v>2637385</v>
      </c>
      <c r="B3086" t="s">
        <v>6556</v>
      </c>
      <c r="C3086" t="s">
        <v>6557</v>
      </c>
      <c r="D3086" t="s">
        <v>393</v>
      </c>
      <c r="E3086" t="s">
        <v>378</v>
      </c>
    </row>
    <row r="3087" spans="1:5">
      <c r="A3087" s="369">
        <v>2637395</v>
      </c>
      <c r="B3087" t="s">
        <v>6558</v>
      </c>
      <c r="C3087" t="s">
        <v>6559</v>
      </c>
      <c r="D3087" t="s">
        <v>393</v>
      </c>
      <c r="E3087" t="s">
        <v>378</v>
      </c>
    </row>
    <row r="3088" spans="1:5">
      <c r="A3088" s="369">
        <v>2637400</v>
      </c>
      <c r="B3088" t="s">
        <v>6560</v>
      </c>
      <c r="C3088" t="s">
        <v>6561</v>
      </c>
      <c r="D3088" t="s">
        <v>393</v>
      </c>
      <c r="E3088" t="s">
        <v>378</v>
      </c>
    </row>
    <row r="3089" spans="1:5">
      <c r="A3089" s="369">
        <v>2637476</v>
      </c>
      <c r="B3089" t="s">
        <v>6562</v>
      </c>
      <c r="C3089" t="s">
        <v>6563</v>
      </c>
      <c r="D3089" t="s">
        <v>393</v>
      </c>
      <c r="E3089" t="s">
        <v>378</v>
      </c>
    </row>
    <row r="3090" spans="1:5">
      <c r="A3090" s="369">
        <v>2637498</v>
      </c>
      <c r="B3090" t="s">
        <v>6564</v>
      </c>
      <c r="C3090" t="s">
        <v>6565</v>
      </c>
      <c r="D3090" t="s">
        <v>393</v>
      </c>
      <c r="E3090" t="s">
        <v>378</v>
      </c>
    </row>
    <row r="3091" spans="1:5">
      <c r="A3091" s="369">
        <v>2637501</v>
      </c>
      <c r="B3091" t="s">
        <v>6566</v>
      </c>
      <c r="C3091" t="s">
        <v>6567</v>
      </c>
      <c r="D3091" t="s">
        <v>393</v>
      </c>
      <c r="E3091" t="s">
        <v>378</v>
      </c>
    </row>
    <row r="3092" spans="1:5">
      <c r="A3092" s="369">
        <v>2637569</v>
      </c>
      <c r="B3092" t="s">
        <v>6568</v>
      </c>
      <c r="C3092" t="s">
        <v>6569</v>
      </c>
      <c r="D3092" t="s">
        <v>393</v>
      </c>
      <c r="E3092" t="s">
        <v>378</v>
      </c>
    </row>
    <row r="3093" spans="1:5">
      <c r="A3093" s="369">
        <v>2638154</v>
      </c>
      <c r="B3093" t="s">
        <v>6570</v>
      </c>
      <c r="C3093" t="s">
        <v>6571</v>
      </c>
      <c r="D3093" t="s">
        <v>393</v>
      </c>
      <c r="E3093" t="s">
        <v>378</v>
      </c>
    </row>
    <row r="3094" spans="1:5">
      <c r="A3094" s="369">
        <v>2638542</v>
      </c>
      <c r="B3094" t="s">
        <v>6572</v>
      </c>
      <c r="C3094" t="s">
        <v>6573</v>
      </c>
      <c r="D3094" t="s">
        <v>393</v>
      </c>
      <c r="E3094" t="s">
        <v>378</v>
      </c>
    </row>
    <row r="3095" spans="1:5">
      <c r="A3095" s="369">
        <v>2638814</v>
      </c>
      <c r="B3095" t="s">
        <v>6574</v>
      </c>
      <c r="C3095" t="s">
        <v>6575</v>
      </c>
      <c r="D3095" t="s">
        <v>393</v>
      </c>
      <c r="E3095" t="s">
        <v>378</v>
      </c>
    </row>
    <row r="3096" spans="1:5">
      <c r="A3096" s="369">
        <v>2638900</v>
      </c>
      <c r="B3096" t="s">
        <v>6576</v>
      </c>
      <c r="C3096" t="s">
        <v>6577</v>
      </c>
      <c r="D3096" t="s">
        <v>393</v>
      </c>
      <c r="E3096" t="s">
        <v>378</v>
      </c>
    </row>
    <row r="3097" spans="1:5">
      <c r="A3097" s="369">
        <v>2639017</v>
      </c>
      <c r="B3097" t="s">
        <v>6578</v>
      </c>
      <c r="C3097" t="s">
        <v>6579</v>
      </c>
      <c r="D3097" t="s">
        <v>393</v>
      </c>
      <c r="E3097" t="s">
        <v>378</v>
      </c>
    </row>
    <row r="3098" spans="1:5">
      <c r="A3098" s="369">
        <v>2639027</v>
      </c>
      <c r="B3098" t="s">
        <v>6580</v>
      </c>
      <c r="C3098" t="s">
        <v>6581</v>
      </c>
      <c r="D3098" t="s">
        <v>393</v>
      </c>
      <c r="E3098" t="s">
        <v>378</v>
      </c>
    </row>
    <row r="3099" spans="1:5">
      <c r="A3099" s="369">
        <v>2639037</v>
      </c>
      <c r="B3099" t="s">
        <v>6582</v>
      </c>
      <c r="C3099" t="s">
        <v>6583</v>
      </c>
      <c r="D3099" t="s">
        <v>393</v>
      </c>
      <c r="E3099" t="s">
        <v>378</v>
      </c>
    </row>
    <row r="3100" spans="1:5">
      <c r="A3100" s="369">
        <v>2639053</v>
      </c>
      <c r="B3100" t="s">
        <v>6584</v>
      </c>
      <c r="C3100" t="s">
        <v>6585</v>
      </c>
      <c r="D3100" t="s">
        <v>393</v>
      </c>
      <c r="E3100" t="s">
        <v>378</v>
      </c>
    </row>
    <row r="3101" spans="1:5">
      <c r="A3101" s="369">
        <v>2639311</v>
      </c>
      <c r="B3101" t="s">
        <v>6586</v>
      </c>
      <c r="C3101" t="s">
        <v>6587</v>
      </c>
      <c r="D3101" t="s">
        <v>393</v>
      </c>
      <c r="E3101" t="s">
        <v>378</v>
      </c>
    </row>
    <row r="3102" spans="1:5">
      <c r="A3102" s="369">
        <v>2639744</v>
      </c>
      <c r="B3102" t="s">
        <v>6588</v>
      </c>
      <c r="C3102" t="s">
        <v>6589</v>
      </c>
      <c r="D3102" t="s">
        <v>393</v>
      </c>
      <c r="E3102" t="s">
        <v>378</v>
      </c>
    </row>
    <row r="3103" spans="1:5">
      <c r="A3103" s="369">
        <v>2639768</v>
      </c>
      <c r="B3103" t="s">
        <v>6590</v>
      </c>
      <c r="C3103" t="s">
        <v>6591</v>
      </c>
      <c r="D3103" t="s">
        <v>393</v>
      </c>
      <c r="E3103" t="s">
        <v>378</v>
      </c>
    </row>
    <row r="3104" spans="1:5">
      <c r="A3104" s="369">
        <v>2639835</v>
      </c>
      <c r="B3104" t="s">
        <v>6592</v>
      </c>
      <c r="C3104" t="s">
        <v>6593</v>
      </c>
      <c r="D3104" t="s">
        <v>393</v>
      </c>
      <c r="E3104" t="s">
        <v>378</v>
      </c>
    </row>
    <row r="3105" spans="1:5">
      <c r="A3105" s="369">
        <v>2639943</v>
      </c>
      <c r="B3105" t="s">
        <v>6594</v>
      </c>
      <c r="C3105" t="s">
        <v>6595</v>
      </c>
      <c r="D3105" t="s">
        <v>393</v>
      </c>
      <c r="E3105" t="s">
        <v>378</v>
      </c>
    </row>
    <row r="3106" spans="1:5">
      <c r="A3106" s="369">
        <v>2639954</v>
      </c>
      <c r="B3106" t="s">
        <v>6596</v>
      </c>
      <c r="C3106" t="s">
        <v>6597</v>
      </c>
      <c r="D3106" t="s">
        <v>393</v>
      </c>
      <c r="E3106" t="s">
        <v>378</v>
      </c>
    </row>
    <row r="3107" spans="1:5">
      <c r="A3107" s="369">
        <v>2639989</v>
      </c>
      <c r="B3107" t="s">
        <v>6598</v>
      </c>
      <c r="C3107" t="s">
        <v>6599</v>
      </c>
      <c r="D3107" t="s">
        <v>393</v>
      </c>
      <c r="E3107" t="s">
        <v>378</v>
      </c>
    </row>
    <row r="3108" spans="1:5">
      <c r="A3108" s="369">
        <v>2640003</v>
      </c>
      <c r="B3108" t="s">
        <v>6600</v>
      </c>
      <c r="C3108" t="s">
        <v>6601</v>
      </c>
      <c r="D3108" t="s">
        <v>393</v>
      </c>
      <c r="E3108" t="s">
        <v>378</v>
      </c>
    </row>
    <row r="3109" spans="1:5">
      <c r="A3109" s="369">
        <v>2640156</v>
      </c>
      <c r="B3109" t="s">
        <v>6602</v>
      </c>
      <c r="C3109" t="s">
        <v>6603</v>
      </c>
      <c r="D3109" t="s">
        <v>393</v>
      </c>
      <c r="E3109" t="s">
        <v>378</v>
      </c>
    </row>
    <row r="3110" spans="1:5">
      <c r="A3110" s="369">
        <v>2640296</v>
      </c>
      <c r="B3110" t="s">
        <v>6604</v>
      </c>
      <c r="C3110" t="s">
        <v>6605</v>
      </c>
      <c r="D3110" t="s">
        <v>393</v>
      </c>
      <c r="E3110" t="s">
        <v>378</v>
      </c>
    </row>
    <row r="3111" spans="1:5">
      <c r="A3111" s="369">
        <v>2640382</v>
      </c>
      <c r="B3111" t="s">
        <v>6606</v>
      </c>
      <c r="C3111" t="s">
        <v>6607</v>
      </c>
      <c r="D3111" t="s">
        <v>393</v>
      </c>
      <c r="E3111" t="s">
        <v>378</v>
      </c>
    </row>
    <row r="3112" spans="1:5">
      <c r="A3112" s="369">
        <v>264041864</v>
      </c>
      <c r="B3112" t="s">
        <v>6608</v>
      </c>
      <c r="C3112" t="s">
        <v>6609</v>
      </c>
      <c r="D3112" t="s">
        <v>393</v>
      </c>
      <c r="E3112" t="s">
        <v>378</v>
      </c>
    </row>
    <row r="3113" spans="1:5">
      <c r="A3113" s="369">
        <v>2640626</v>
      </c>
      <c r="B3113" t="s">
        <v>6610</v>
      </c>
      <c r="C3113" t="s">
        <v>6611</v>
      </c>
      <c r="D3113" t="s">
        <v>393</v>
      </c>
      <c r="E3113" t="s">
        <v>378</v>
      </c>
    </row>
    <row r="3114" spans="1:5">
      <c r="A3114" s="369">
        <v>2640898</v>
      </c>
      <c r="B3114" t="s">
        <v>6612</v>
      </c>
      <c r="C3114" t="s">
        <v>6613</v>
      </c>
      <c r="D3114" t="s">
        <v>393</v>
      </c>
      <c r="E3114" t="s">
        <v>378</v>
      </c>
    </row>
    <row r="3115" spans="1:5">
      <c r="A3115" s="369">
        <v>2640960</v>
      </c>
      <c r="B3115" t="s">
        <v>6614</v>
      </c>
      <c r="C3115" t="s">
        <v>6615</v>
      </c>
      <c r="D3115" t="s">
        <v>393</v>
      </c>
      <c r="E3115" t="s">
        <v>378</v>
      </c>
    </row>
    <row r="3116" spans="1:5">
      <c r="A3116" s="369">
        <v>2641347</v>
      </c>
      <c r="B3116" t="s">
        <v>6616</v>
      </c>
      <c r="C3116" t="s">
        <v>6617</v>
      </c>
      <c r="D3116" t="s">
        <v>393</v>
      </c>
      <c r="E3116" t="s">
        <v>378</v>
      </c>
    </row>
    <row r="3117" spans="1:5">
      <c r="A3117" s="369">
        <v>2641961</v>
      </c>
      <c r="B3117" t="s">
        <v>6618</v>
      </c>
      <c r="C3117" t="s">
        <v>6619</v>
      </c>
      <c r="D3117" t="s">
        <v>393</v>
      </c>
      <c r="E3117" t="s">
        <v>378</v>
      </c>
    </row>
    <row r="3118" spans="1:5">
      <c r="A3118" s="369">
        <v>2642356</v>
      </c>
      <c r="B3118" t="s">
        <v>6620</v>
      </c>
      <c r="C3118" t="s">
        <v>6621</v>
      </c>
      <c r="D3118" t="s">
        <v>393</v>
      </c>
      <c r="E3118" t="s">
        <v>378</v>
      </c>
    </row>
    <row r="3119" spans="1:5">
      <c r="A3119" s="369">
        <v>2642469</v>
      </c>
      <c r="B3119" t="s">
        <v>6622</v>
      </c>
      <c r="C3119" t="s">
        <v>6623</v>
      </c>
      <c r="D3119" t="s">
        <v>393</v>
      </c>
      <c r="E3119" t="s">
        <v>378</v>
      </c>
    </row>
    <row r="3120" spans="1:5">
      <c r="A3120" s="369">
        <v>2642491</v>
      </c>
      <c r="B3120" t="s">
        <v>6624</v>
      </c>
      <c r="C3120" t="s">
        <v>6625</v>
      </c>
      <c r="D3120" t="s">
        <v>393</v>
      </c>
      <c r="E3120" t="s">
        <v>378</v>
      </c>
    </row>
    <row r="3121" spans="1:5">
      <c r="A3121" s="369">
        <v>2642504</v>
      </c>
      <c r="B3121" t="s">
        <v>6626</v>
      </c>
      <c r="C3121" t="s">
        <v>6627</v>
      </c>
      <c r="D3121" t="s">
        <v>393</v>
      </c>
      <c r="E3121" t="s">
        <v>378</v>
      </c>
    </row>
    <row r="3122" spans="1:5">
      <c r="A3122" s="369">
        <v>2642608</v>
      </c>
      <c r="B3122" t="s">
        <v>6628</v>
      </c>
      <c r="C3122" t="s">
        <v>6629</v>
      </c>
      <c r="D3122" t="s">
        <v>393</v>
      </c>
      <c r="E3122" t="s">
        <v>378</v>
      </c>
    </row>
    <row r="3123" spans="1:5">
      <c r="A3123" s="369">
        <v>2642615</v>
      </c>
      <c r="B3123" t="s">
        <v>6630</v>
      </c>
      <c r="C3123" t="s">
        <v>6631</v>
      </c>
      <c r="D3123" t="s">
        <v>393</v>
      </c>
      <c r="E3123" t="s">
        <v>378</v>
      </c>
    </row>
    <row r="3124" spans="1:5">
      <c r="A3124" s="369">
        <v>2642645</v>
      </c>
      <c r="B3124" t="s">
        <v>6632</v>
      </c>
      <c r="C3124" t="s">
        <v>6633</v>
      </c>
      <c r="D3124" t="s">
        <v>393</v>
      </c>
      <c r="E3124" t="s">
        <v>378</v>
      </c>
    </row>
    <row r="3125" spans="1:5">
      <c r="A3125" s="369">
        <v>2642806</v>
      </c>
      <c r="B3125" t="s">
        <v>6634</v>
      </c>
      <c r="C3125" t="s">
        <v>6635</v>
      </c>
      <c r="D3125" t="s">
        <v>393</v>
      </c>
      <c r="E3125" t="s">
        <v>378</v>
      </c>
    </row>
    <row r="3126" spans="1:5">
      <c r="A3126" s="369">
        <v>2643047</v>
      </c>
      <c r="B3126" t="s">
        <v>6636</v>
      </c>
      <c r="C3126" t="s">
        <v>6637</v>
      </c>
      <c r="D3126" t="s">
        <v>393</v>
      </c>
      <c r="E3126" t="s">
        <v>378</v>
      </c>
    </row>
    <row r="3127" spans="1:5">
      <c r="A3127" s="369">
        <v>2643185</v>
      </c>
      <c r="B3127" t="s">
        <v>6638</v>
      </c>
      <c r="C3127" t="s">
        <v>6639</v>
      </c>
      <c r="D3127" t="s">
        <v>393</v>
      </c>
      <c r="E3127" t="s">
        <v>378</v>
      </c>
    </row>
    <row r="3128" spans="1:5">
      <c r="A3128" s="369">
        <v>2643240</v>
      </c>
      <c r="B3128" t="s">
        <v>6640</v>
      </c>
      <c r="C3128" t="s">
        <v>6641</v>
      </c>
      <c r="D3128" t="s">
        <v>393</v>
      </c>
      <c r="E3128" t="s">
        <v>378</v>
      </c>
    </row>
    <row r="3129" spans="1:5">
      <c r="A3129" s="369">
        <v>2643258</v>
      </c>
      <c r="B3129" t="s">
        <v>6642</v>
      </c>
      <c r="C3129" t="s">
        <v>6643</v>
      </c>
      <c r="D3129" t="s">
        <v>393</v>
      </c>
      <c r="E3129" t="s">
        <v>378</v>
      </c>
    </row>
    <row r="3130" spans="1:5">
      <c r="A3130" s="369">
        <v>2643282</v>
      </c>
      <c r="B3130" t="s">
        <v>6644</v>
      </c>
      <c r="C3130" t="s">
        <v>6645</v>
      </c>
      <c r="D3130" t="s">
        <v>393</v>
      </c>
      <c r="E3130" t="s">
        <v>378</v>
      </c>
    </row>
    <row r="3131" spans="1:5">
      <c r="A3131" s="369">
        <v>2643290</v>
      </c>
      <c r="B3131" t="s">
        <v>6646</v>
      </c>
      <c r="C3131" t="s">
        <v>6647</v>
      </c>
      <c r="D3131" t="s">
        <v>393</v>
      </c>
      <c r="E3131" t="s">
        <v>378</v>
      </c>
    </row>
    <row r="3132" spans="1:5">
      <c r="A3132" s="369">
        <v>2643403</v>
      </c>
      <c r="B3132" t="s">
        <v>6648</v>
      </c>
      <c r="C3132" t="s">
        <v>6649</v>
      </c>
      <c r="D3132" t="s">
        <v>393</v>
      </c>
      <c r="E3132" t="s">
        <v>378</v>
      </c>
    </row>
    <row r="3133" spans="1:5">
      <c r="A3133" s="369">
        <v>2643414</v>
      </c>
      <c r="B3133" t="s">
        <v>6650</v>
      </c>
      <c r="C3133" t="s">
        <v>6651</v>
      </c>
      <c r="D3133" t="s">
        <v>393</v>
      </c>
      <c r="E3133" t="s">
        <v>378</v>
      </c>
    </row>
    <row r="3134" spans="1:5">
      <c r="A3134" s="369">
        <v>2643430</v>
      </c>
      <c r="B3134" t="s">
        <v>6652</v>
      </c>
      <c r="C3134" t="s">
        <v>6653</v>
      </c>
      <c r="D3134" t="s">
        <v>393</v>
      </c>
      <c r="E3134" t="s">
        <v>378</v>
      </c>
    </row>
    <row r="3135" spans="1:5">
      <c r="A3135" s="369">
        <v>2643506</v>
      </c>
      <c r="B3135" t="s">
        <v>6654</v>
      </c>
      <c r="C3135" t="s">
        <v>6655</v>
      </c>
      <c r="D3135" t="s">
        <v>393</v>
      </c>
      <c r="E3135" t="s">
        <v>378</v>
      </c>
    </row>
    <row r="3136" spans="1:5">
      <c r="A3136" s="369">
        <v>2643636</v>
      </c>
      <c r="B3136" t="s">
        <v>6656</v>
      </c>
      <c r="C3136" t="s">
        <v>6657</v>
      </c>
      <c r="D3136" t="s">
        <v>393</v>
      </c>
      <c r="E3136" t="s">
        <v>378</v>
      </c>
    </row>
    <row r="3137" spans="1:5">
      <c r="A3137" s="369">
        <v>2643645</v>
      </c>
      <c r="B3137" t="s">
        <v>6658</v>
      </c>
      <c r="C3137" t="s">
        <v>6659</v>
      </c>
      <c r="D3137" t="s">
        <v>393</v>
      </c>
      <c r="E3137" t="s">
        <v>378</v>
      </c>
    </row>
    <row r="3138" spans="1:5">
      <c r="A3138" s="369">
        <v>2643671</v>
      </c>
      <c r="B3138" t="s">
        <v>6660</v>
      </c>
      <c r="C3138" t="s">
        <v>6661</v>
      </c>
      <c r="D3138" t="s">
        <v>393</v>
      </c>
      <c r="E3138" t="s">
        <v>378</v>
      </c>
    </row>
    <row r="3139" spans="1:5">
      <c r="A3139" s="369">
        <v>2643685</v>
      </c>
      <c r="B3139" t="s">
        <v>6662</v>
      </c>
      <c r="C3139" t="s">
        <v>6663</v>
      </c>
      <c r="D3139" t="s">
        <v>393</v>
      </c>
      <c r="E3139" t="s">
        <v>378</v>
      </c>
    </row>
    <row r="3140" spans="1:5">
      <c r="A3140" s="369">
        <v>2643686</v>
      </c>
      <c r="B3140" t="s">
        <v>6664</v>
      </c>
      <c r="C3140" t="s">
        <v>6665</v>
      </c>
      <c r="D3140" t="s">
        <v>393</v>
      </c>
      <c r="E3140" t="s">
        <v>378</v>
      </c>
    </row>
    <row r="3141" spans="1:5">
      <c r="A3141" s="369">
        <v>2643705</v>
      </c>
      <c r="B3141" t="s">
        <v>6666</v>
      </c>
      <c r="C3141" t="s">
        <v>6667</v>
      </c>
      <c r="D3141" t="s">
        <v>393</v>
      </c>
      <c r="E3141" t="s">
        <v>378</v>
      </c>
    </row>
    <row r="3142" spans="1:5">
      <c r="A3142" s="369">
        <v>2643709</v>
      </c>
      <c r="B3142" t="s">
        <v>6668</v>
      </c>
      <c r="C3142" t="s">
        <v>6669</v>
      </c>
      <c r="D3142" t="s">
        <v>393</v>
      </c>
      <c r="E3142" t="s">
        <v>378</v>
      </c>
    </row>
    <row r="3143" spans="1:5">
      <c r="A3143" s="369">
        <v>2643721</v>
      </c>
      <c r="B3143" t="s">
        <v>6670</v>
      </c>
      <c r="C3143" t="s">
        <v>6671</v>
      </c>
      <c r="D3143" t="s">
        <v>393</v>
      </c>
      <c r="E3143" t="s">
        <v>378</v>
      </c>
    </row>
    <row r="3144" spans="1:5">
      <c r="A3144" s="369">
        <v>2643722</v>
      </c>
      <c r="B3144" t="s">
        <v>6672</v>
      </c>
      <c r="C3144" t="s">
        <v>6673</v>
      </c>
      <c r="D3144" t="s">
        <v>393</v>
      </c>
      <c r="E3144" t="s">
        <v>378</v>
      </c>
    </row>
    <row r="3145" spans="1:5">
      <c r="A3145" s="369">
        <v>2643742</v>
      </c>
      <c r="B3145" t="s">
        <v>6674</v>
      </c>
      <c r="C3145" t="s">
        <v>6675</v>
      </c>
      <c r="D3145" t="s">
        <v>393</v>
      </c>
      <c r="E3145" t="s">
        <v>378</v>
      </c>
    </row>
    <row r="3146" spans="1:5">
      <c r="A3146" s="369">
        <v>2643758</v>
      </c>
      <c r="B3146" t="s">
        <v>6676</v>
      </c>
      <c r="C3146" t="s">
        <v>6677</v>
      </c>
      <c r="D3146" t="s">
        <v>393</v>
      </c>
      <c r="E3146" t="s">
        <v>378</v>
      </c>
    </row>
    <row r="3147" spans="1:5">
      <c r="A3147" s="369">
        <v>2643778</v>
      </c>
      <c r="B3147" t="s">
        <v>6678</v>
      </c>
      <c r="C3147" t="s">
        <v>6679</v>
      </c>
      <c r="D3147" t="s">
        <v>393</v>
      </c>
      <c r="E3147" t="s">
        <v>378</v>
      </c>
    </row>
    <row r="3148" spans="1:5">
      <c r="A3148" s="369">
        <v>2643930</v>
      </c>
      <c r="B3148" t="s">
        <v>6680</v>
      </c>
      <c r="C3148" t="s">
        <v>6681</v>
      </c>
      <c r="D3148" t="s">
        <v>393</v>
      </c>
      <c r="E3148" t="s">
        <v>378</v>
      </c>
    </row>
    <row r="3149" spans="1:5">
      <c r="A3149" s="369">
        <v>2643994</v>
      </c>
      <c r="B3149" t="s">
        <v>6682</v>
      </c>
      <c r="C3149" t="s">
        <v>6683</v>
      </c>
      <c r="D3149" t="s">
        <v>393</v>
      </c>
      <c r="E3149" t="s">
        <v>378</v>
      </c>
    </row>
    <row r="3150" spans="1:5">
      <c r="A3150" s="369">
        <v>2644025</v>
      </c>
      <c r="B3150" t="s">
        <v>6684</v>
      </c>
      <c r="C3150" t="s">
        <v>6685</v>
      </c>
      <c r="D3150" t="s">
        <v>393</v>
      </c>
      <c r="E3150" t="s">
        <v>378</v>
      </c>
    </row>
    <row r="3151" spans="1:5">
      <c r="A3151" s="369">
        <v>2644032</v>
      </c>
      <c r="B3151" t="s">
        <v>6686</v>
      </c>
      <c r="C3151" t="s">
        <v>6687</v>
      </c>
      <c r="D3151" t="s">
        <v>393</v>
      </c>
      <c r="E3151" t="s">
        <v>378</v>
      </c>
    </row>
    <row r="3152" spans="1:5">
      <c r="A3152" s="369">
        <v>2644056</v>
      </c>
      <c r="B3152" t="s">
        <v>6688</v>
      </c>
      <c r="C3152" t="s">
        <v>6689</v>
      </c>
      <c r="D3152" t="s">
        <v>393</v>
      </c>
      <c r="E3152" t="s">
        <v>378</v>
      </c>
    </row>
    <row r="3153" spans="1:5">
      <c r="A3153" s="369">
        <v>2644086</v>
      </c>
      <c r="B3153" t="s">
        <v>6690</v>
      </c>
      <c r="C3153" t="s">
        <v>6691</v>
      </c>
      <c r="D3153" t="s">
        <v>393</v>
      </c>
      <c r="E3153" t="s">
        <v>378</v>
      </c>
    </row>
    <row r="3154" spans="1:5">
      <c r="A3154" s="369">
        <v>2644092</v>
      </c>
      <c r="B3154" t="s">
        <v>6692</v>
      </c>
      <c r="C3154" t="s">
        <v>6693</v>
      </c>
      <c r="D3154" t="s">
        <v>393</v>
      </c>
      <c r="E3154" t="s">
        <v>378</v>
      </c>
    </row>
    <row r="3155" spans="1:5">
      <c r="A3155" s="369">
        <v>2644143</v>
      </c>
      <c r="B3155" t="s">
        <v>6694</v>
      </c>
      <c r="C3155" t="s">
        <v>6695</v>
      </c>
      <c r="D3155" t="s">
        <v>393</v>
      </c>
      <c r="E3155" t="s">
        <v>378</v>
      </c>
    </row>
    <row r="3156" spans="1:5">
      <c r="A3156" s="369">
        <v>2644162</v>
      </c>
      <c r="B3156" t="s">
        <v>6696</v>
      </c>
      <c r="C3156" t="s">
        <v>6697</v>
      </c>
      <c r="D3156" t="s">
        <v>393</v>
      </c>
      <c r="E3156" t="s">
        <v>378</v>
      </c>
    </row>
    <row r="3157" spans="1:5">
      <c r="A3157" s="369">
        <v>2644212</v>
      </c>
      <c r="B3157" t="s">
        <v>6698</v>
      </c>
      <c r="C3157" t="s">
        <v>6699</v>
      </c>
      <c r="D3157" t="s">
        <v>393</v>
      </c>
      <c r="E3157" t="s">
        <v>378</v>
      </c>
    </row>
    <row r="3158" spans="1:5">
      <c r="A3158" s="369">
        <v>2644268</v>
      </c>
      <c r="B3158" t="s">
        <v>6700</v>
      </c>
      <c r="C3158" t="s">
        <v>6701</v>
      </c>
      <c r="D3158" t="s">
        <v>393</v>
      </c>
      <c r="E3158" t="s">
        <v>378</v>
      </c>
    </row>
    <row r="3159" spans="1:5">
      <c r="A3159" s="369">
        <v>2644269</v>
      </c>
      <c r="B3159" t="s">
        <v>6702</v>
      </c>
      <c r="C3159" t="s">
        <v>6703</v>
      </c>
      <c r="D3159" t="s">
        <v>393</v>
      </c>
      <c r="E3159" t="s">
        <v>378</v>
      </c>
    </row>
    <row r="3160" spans="1:5">
      <c r="A3160" s="369">
        <v>2644360</v>
      </c>
      <c r="B3160" t="s">
        <v>6704</v>
      </c>
      <c r="C3160" t="s">
        <v>6705</v>
      </c>
      <c r="D3160" t="s">
        <v>393</v>
      </c>
      <c r="E3160" t="s">
        <v>378</v>
      </c>
    </row>
    <row r="3161" spans="1:5">
      <c r="A3161" s="369">
        <v>2644415</v>
      </c>
      <c r="B3161" t="s">
        <v>6706</v>
      </c>
      <c r="C3161" t="s">
        <v>6707</v>
      </c>
      <c r="D3161" t="s">
        <v>393</v>
      </c>
      <c r="E3161" t="s">
        <v>378</v>
      </c>
    </row>
    <row r="3162" spans="1:5">
      <c r="A3162" s="369">
        <v>2644528</v>
      </c>
      <c r="B3162" t="s">
        <v>6708</v>
      </c>
      <c r="C3162" t="s">
        <v>6709</v>
      </c>
      <c r="D3162" t="s">
        <v>393</v>
      </c>
      <c r="E3162" t="s">
        <v>378</v>
      </c>
    </row>
    <row r="3163" spans="1:5">
      <c r="A3163" s="369">
        <v>2644750</v>
      </c>
      <c r="B3163" t="s">
        <v>6710</v>
      </c>
      <c r="C3163" t="s">
        <v>6711</v>
      </c>
      <c r="D3163" t="s">
        <v>393</v>
      </c>
      <c r="E3163" t="s">
        <v>378</v>
      </c>
    </row>
    <row r="3164" spans="1:5">
      <c r="A3164" s="369">
        <v>2644849</v>
      </c>
      <c r="B3164" t="s">
        <v>6712</v>
      </c>
      <c r="C3164" t="s">
        <v>6713</v>
      </c>
      <c r="D3164" t="s">
        <v>393</v>
      </c>
      <c r="E3164" t="s">
        <v>378</v>
      </c>
    </row>
    <row r="3165" spans="1:5">
      <c r="A3165" s="369">
        <v>2645053</v>
      </c>
      <c r="B3165" t="s">
        <v>6714</v>
      </c>
      <c r="C3165" t="s">
        <v>6715</v>
      </c>
      <c r="D3165" t="s">
        <v>393</v>
      </c>
      <c r="E3165" t="s">
        <v>378</v>
      </c>
    </row>
    <row r="3166" spans="1:5">
      <c r="A3166" s="369">
        <v>2645075</v>
      </c>
      <c r="B3166" t="s">
        <v>6716</v>
      </c>
      <c r="C3166" t="s">
        <v>6717</v>
      </c>
      <c r="D3166" t="s">
        <v>393</v>
      </c>
      <c r="E3166" t="s">
        <v>378</v>
      </c>
    </row>
    <row r="3167" spans="1:5">
      <c r="A3167" s="369">
        <v>2645143</v>
      </c>
      <c r="B3167" t="s">
        <v>6718</v>
      </c>
      <c r="C3167" t="s">
        <v>6719</v>
      </c>
      <c r="D3167" t="s">
        <v>393</v>
      </c>
      <c r="E3167" t="s">
        <v>378</v>
      </c>
    </row>
    <row r="3168" spans="1:5">
      <c r="A3168" s="369">
        <v>2645158</v>
      </c>
      <c r="B3168" t="s">
        <v>6720</v>
      </c>
      <c r="C3168" t="s">
        <v>6721</v>
      </c>
      <c r="D3168" t="s">
        <v>393</v>
      </c>
      <c r="E3168" t="s">
        <v>378</v>
      </c>
    </row>
    <row r="3169" spans="1:5">
      <c r="A3169" s="369">
        <v>2645350</v>
      </c>
      <c r="B3169" t="s">
        <v>6722</v>
      </c>
      <c r="C3169" t="s">
        <v>6723</v>
      </c>
      <c r="D3169" t="s">
        <v>393</v>
      </c>
      <c r="E3169" t="s">
        <v>378</v>
      </c>
    </row>
    <row r="3170" spans="1:5">
      <c r="A3170" s="369">
        <v>2645369</v>
      </c>
      <c r="B3170" t="s">
        <v>6724</v>
      </c>
      <c r="C3170" t="s">
        <v>6725</v>
      </c>
      <c r="D3170" t="s">
        <v>393</v>
      </c>
      <c r="E3170" t="s">
        <v>378</v>
      </c>
    </row>
    <row r="3171" spans="1:5">
      <c r="A3171" s="369">
        <v>2645395</v>
      </c>
      <c r="B3171" t="s">
        <v>6726</v>
      </c>
      <c r="C3171" t="s">
        <v>6727</v>
      </c>
      <c r="D3171" t="s">
        <v>393</v>
      </c>
      <c r="E3171" t="s">
        <v>378</v>
      </c>
    </row>
    <row r="3172" spans="1:5">
      <c r="A3172" s="369">
        <v>2645445</v>
      </c>
      <c r="B3172" t="s">
        <v>6728</v>
      </c>
      <c r="C3172" t="s">
        <v>6729</v>
      </c>
      <c r="D3172" t="s">
        <v>393</v>
      </c>
      <c r="E3172" t="s">
        <v>378</v>
      </c>
    </row>
    <row r="3173" spans="1:5">
      <c r="A3173" s="369">
        <v>2645450</v>
      </c>
      <c r="B3173" t="s">
        <v>6730</v>
      </c>
      <c r="C3173" t="s">
        <v>6731</v>
      </c>
      <c r="D3173" t="s">
        <v>393</v>
      </c>
      <c r="E3173" t="s">
        <v>378</v>
      </c>
    </row>
    <row r="3174" spans="1:5">
      <c r="A3174" s="369">
        <v>2645457</v>
      </c>
      <c r="B3174" t="s">
        <v>6732</v>
      </c>
      <c r="C3174" t="s">
        <v>6733</v>
      </c>
      <c r="D3174" t="s">
        <v>393</v>
      </c>
      <c r="E3174" t="s">
        <v>378</v>
      </c>
    </row>
    <row r="3175" spans="1:5">
      <c r="A3175" s="369">
        <v>2645466</v>
      </c>
      <c r="B3175" t="s">
        <v>6734</v>
      </c>
      <c r="C3175" t="s">
        <v>6735</v>
      </c>
      <c r="D3175" t="s">
        <v>393</v>
      </c>
      <c r="E3175" t="s">
        <v>378</v>
      </c>
    </row>
    <row r="3176" spans="1:5">
      <c r="A3176" s="369">
        <v>2645469</v>
      </c>
      <c r="B3176" t="s">
        <v>6736</v>
      </c>
      <c r="C3176" t="s">
        <v>6737</v>
      </c>
      <c r="D3176" t="s">
        <v>393</v>
      </c>
      <c r="E3176" t="s">
        <v>378</v>
      </c>
    </row>
    <row r="3177" spans="1:5">
      <c r="A3177" s="369">
        <v>2645487</v>
      </c>
      <c r="B3177" t="s">
        <v>6738</v>
      </c>
      <c r="C3177" t="s">
        <v>6739</v>
      </c>
      <c r="D3177" t="s">
        <v>393</v>
      </c>
      <c r="E3177" t="s">
        <v>378</v>
      </c>
    </row>
    <row r="3178" spans="1:5">
      <c r="A3178" s="369">
        <v>2645705</v>
      </c>
      <c r="B3178" t="s">
        <v>6740</v>
      </c>
      <c r="C3178" t="s">
        <v>6741</v>
      </c>
      <c r="D3178" t="s">
        <v>393</v>
      </c>
      <c r="E3178" t="s">
        <v>378</v>
      </c>
    </row>
    <row r="3179" spans="1:5">
      <c r="A3179" s="369">
        <v>2645839</v>
      </c>
      <c r="B3179" t="s">
        <v>6742</v>
      </c>
      <c r="C3179" t="s">
        <v>6743</v>
      </c>
      <c r="D3179" t="s">
        <v>393</v>
      </c>
      <c r="E3179" t="s">
        <v>378</v>
      </c>
    </row>
    <row r="3180" spans="1:5">
      <c r="A3180" s="369">
        <v>2645886</v>
      </c>
      <c r="B3180" t="s">
        <v>6744</v>
      </c>
      <c r="C3180" t="s">
        <v>6745</v>
      </c>
      <c r="D3180" t="s">
        <v>393</v>
      </c>
      <c r="E3180" t="s">
        <v>378</v>
      </c>
    </row>
    <row r="3181" spans="1:5">
      <c r="A3181" s="369">
        <v>2645931</v>
      </c>
      <c r="B3181" t="s">
        <v>6746</v>
      </c>
      <c r="C3181" t="s">
        <v>6747</v>
      </c>
      <c r="D3181" t="s">
        <v>393</v>
      </c>
      <c r="E3181" t="s">
        <v>378</v>
      </c>
    </row>
    <row r="3182" spans="1:5">
      <c r="A3182" s="369">
        <v>2645962</v>
      </c>
      <c r="B3182" t="s">
        <v>6748</v>
      </c>
      <c r="C3182" t="s">
        <v>6749</v>
      </c>
      <c r="D3182" t="s">
        <v>393</v>
      </c>
      <c r="E3182" t="s">
        <v>378</v>
      </c>
    </row>
    <row r="3183" spans="1:5">
      <c r="A3183" s="369">
        <v>2646015</v>
      </c>
      <c r="B3183" t="s">
        <v>6750</v>
      </c>
      <c r="C3183" t="s">
        <v>6751</v>
      </c>
      <c r="D3183" t="s">
        <v>393</v>
      </c>
      <c r="E3183" t="s">
        <v>378</v>
      </c>
    </row>
    <row r="3184" spans="1:5">
      <c r="A3184" s="369">
        <v>2646065</v>
      </c>
      <c r="B3184" t="s">
        <v>6752</v>
      </c>
      <c r="C3184" t="s">
        <v>6753</v>
      </c>
      <c r="D3184" t="s">
        <v>393</v>
      </c>
      <c r="E3184" t="s">
        <v>378</v>
      </c>
    </row>
    <row r="3185" spans="1:5">
      <c r="A3185" s="369">
        <v>2646129</v>
      </c>
      <c r="B3185" t="s">
        <v>6754</v>
      </c>
      <c r="C3185" t="s">
        <v>6755</v>
      </c>
      <c r="D3185" t="s">
        <v>393</v>
      </c>
      <c r="E3185" t="s">
        <v>378</v>
      </c>
    </row>
    <row r="3186" spans="1:5">
      <c r="A3186" s="369">
        <v>2646460</v>
      </c>
      <c r="B3186" t="s">
        <v>6756</v>
      </c>
      <c r="C3186" t="s">
        <v>6757</v>
      </c>
      <c r="D3186" t="s">
        <v>393</v>
      </c>
      <c r="E3186" t="s">
        <v>378</v>
      </c>
    </row>
    <row r="3187" spans="1:5">
      <c r="A3187" s="369">
        <v>2646522</v>
      </c>
      <c r="B3187" t="s">
        <v>6758</v>
      </c>
      <c r="C3187" t="s">
        <v>6759</v>
      </c>
      <c r="D3187" t="s">
        <v>393</v>
      </c>
      <c r="E3187" t="s">
        <v>378</v>
      </c>
    </row>
    <row r="3188" spans="1:5">
      <c r="A3188" s="369">
        <v>2646640</v>
      </c>
      <c r="B3188" t="s">
        <v>6760</v>
      </c>
      <c r="C3188" t="s">
        <v>6761</v>
      </c>
      <c r="D3188" t="s">
        <v>393</v>
      </c>
      <c r="E3188" t="s">
        <v>378</v>
      </c>
    </row>
    <row r="3189" spans="1:5">
      <c r="A3189" s="369">
        <v>2646864</v>
      </c>
      <c r="B3189" t="s">
        <v>6762</v>
      </c>
      <c r="C3189" t="s">
        <v>6763</v>
      </c>
      <c r="D3189" t="s">
        <v>393</v>
      </c>
      <c r="E3189" t="s">
        <v>378</v>
      </c>
    </row>
    <row r="3190" spans="1:5">
      <c r="A3190" s="369">
        <v>2646971</v>
      </c>
      <c r="B3190" t="s">
        <v>6764</v>
      </c>
      <c r="C3190" t="s">
        <v>6765</v>
      </c>
      <c r="D3190" t="s">
        <v>393</v>
      </c>
      <c r="E3190" t="s">
        <v>378</v>
      </c>
    </row>
    <row r="3191" spans="1:5">
      <c r="A3191" s="369">
        <v>2647138</v>
      </c>
      <c r="B3191" t="s">
        <v>6766</v>
      </c>
      <c r="C3191" t="s">
        <v>6767</v>
      </c>
      <c r="D3191" t="s">
        <v>393</v>
      </c>
      <c r="E3191" t="s">
        <v>378</v>
      </c>
    </row>
    <row r="3192" spans="1:5">
      <c r="A3192" s="369">
        <v>2647250</v>
      </c>
      <c r="B3192" t="s">
        <v>6768</v>
      </c>
      <c r="C3192" t="s">
        <v>6769</v>
      </c>
      <c r="D3192" t="s">
        <v>393</v>
      </c>
      <c r="E3192" t="s">
        <v>378</v>
      </c>
    </row>
    <row r="3193" spans="1:5">
      <c r="A3193" s="369">
        <v>2647459</v>
      </c>
      <c r="B3193" t="s">
        <v>6770</v>
      </c>
      <c r="C3193" t="s">
        <v>6771</v>
      </c>
      <c r="D3193" t="s">
        <v>393</v>
      </c>
      <c r="E3193" t="s">
        <v>378</v>
      </c>
    </row>
    <row r="3194" spans="1:5">
      <c r="A3194" s="369">
        <v>2647561</v>
      </c>
      <c r="B3194" t="s">
        <v>6772</v>
      </c>
      <c r="C3194" t="s">
        <v>6773</v>
      </c>
      <c r="D3194" t="s">
        <v>393</v>
      </c>
      <c r="E3194" t="s">
        <v>378</v>
      </c>
    </row>
    <row r="3195" spans="1:5">
      <c r="A3195" s="369">
        <v>2647582</v>
      </c>
      <c r="B3195" t="s">
        <v>6774</v>
      </c>
      <c r="C3195" t="s">
        <v>6775</v>
      </c>
      <c r="D3195" t="s">
        <v>393</v>
      </c>
      <c r="E3195" t="s">
        <v>378</v>
      </c>
    </row>
    <row r="3196" spans="1:5">
      <c r="A3196" s="369">
        <v>2647690</v>
      </c>
      <c r="B3196" t="s">
        <v>6776</v>
      </c>
      <c r="C3196" t="s">
        <v>6777</v>
      </c>
      <c r="D3196" t="s">
        <v>393</v>
      </c>
      <c r="E3196" t="s">
        <v>378</v>
      </c>
    </row>
    <row r="3197" spans="1:5">
      <c r="A3197" s="369">
        <v>2647721</v>
      </c>
      <c r="B3197" t="s">
        <v>6778</v>
      </c>
      <c r="C3197" t="s">
        <v>6779</v>
      </c>
      <c r="D3197" t="s">
        <v>393</v>
      </c>
      <c r="E3197" t="s">
        <v>378</v>
      </c>
    </row>
    <row r="3198" spans="1:5">
      <c r="A3198" s="369">
        <v>2647856</v>
      </c>
      <c r="B3198" t="s">
        <v>6780</v>
      </c>
      <c r="C3198" t="s">
        <v>6781</v>
      </c>
      <c r="D3198" t="s">
        <v>393</v>
      </c>
      <c r="E3198" t="s">
        <v>378</v>
      </c>
    </row>
    <row r="3199" spans="1:5">
      <c r="A3199" s="369">
        <v>2647956</v>
      </c>
      <c r="B3199" t="s">
        <v>6782</v>
      </c>
      <c r="C3199" t="s">
        <v>6783</v>
      </c>
      <c r="D3199" t="s">
        <v>393</v>
      </c>
      <c r="E3199" t="s">
        <v>378</v>
      </c>
    </row>
    <row r="3200" spans="1:5">
      <c r="A3200" s="369">
        <v>2647975</v>
      </c>
      <c r="B3200" t="s">
        <v>6784</v>
      </c>
      <c r="C3200" t="s">
        <v>6785</v>
      </c>
      <c r="D3200" t="s">
        <v>393</v>
      </c>
      <c r="E3200" t="s">
        <v>378</v>
      </c>
    </row>
    <row r="3201" spans="1:5">
      <c r="A3201" s="369">
        <v>2647979</v>
      </c>
      <c r="B3201" t="s">
        <v>6786</v>
      </c>
      <c r="C3201" t="s">
        <v>6787</v>
      </c>
      <c r="D3201" t="s">
        <v>393</v>
      </c>
      <c r="E3201" t="s">
        <v>378</v>
      </c>
    </row>
    <row r="3202" spans="1:5">
      <c r="A3202" s="369">
        <v>2648119</v>
      </c>
      <c r="B3202" t="s">
        <v>6788</v>
      </c>
      <c r="C3202" t="s">
        <v>6789</v>
      </c>
      <c r="D3202" t="s">
        <v>393</v>
      </c>
      <c r="E3202" t="s">
        <v>378</v>
      </c>
    </row>
    <row r="3203" spans="1:5">
      <c r="A3203" s="369">
        <v>2648133</v>
      </c>
      <c r="B3203" t="s">
        <v>6790</v>
      </c>
      <c r="C3203" t="s">
        <v>6791</v>
      </c>
      <c r="D3203" t="s">
        <v>393</v>
      </c>
      <c r="E3203" t="s">
        <v>378</v>
      </c>
    </row>
    <row r="3204" spans="1:5">
      <c r="A3204" s="369">
        <v>2648178</v>
      </c>
      <c r="B3204" t="s">
        <v>6792</v>
      </c>
      <c r="C3204" t="s">
        <v>6793</v>
      </c>
      <c r="D3204" t="s">
        <v>393</v>
      </c>
      <c r="E3204" t="s">
        <v>378</v>
      </c>
    </row>
    <row r="3205" spans="1:5">
      <c r="A3205" s="369">
        <v>2648203</v>
      </c>
      <c r="B3205" t="s">
        <v>6794</v>
      </c>
      <c r="C3205" t="s">
        <v>6795</v>
      </c>
      <c r="D3205" t="s">
        <v>393</v>
      </c>
      <c r="E3205" t="s">
        <v>378</v>
      </c>
    </row>
    <row r="3206" spans="1:5">
      <c r="A3206" s="369">
        <v>2648230</v>
      </c>
      <c r="B3206" t="s">
        <v>6796</v>
      </c>
      <c r="C3206" t="s">
        <v>6797</v>
      </c>
      <c r="D3206" t="s">
        <v>393</v>
      </c>
      <c r="E3206" t="s">
        <v>378</v>
      </c>
    </row>
    <row r="3207" spans="1:5">
      <c r="A3207" s="369">
        <v>2648246</v>
      </c>
      <c r="B3207" t="s">
        <v>6798</v>
      </c>
      <c r="C3207" t="s">
        <v>6799</v>
      </c>
      <c r="D3207" t="s">
        <v>393</v>
      </c>
      <c r="E3207" t="s">
        <v>378</v>
      </c>
    </row>
    <row r="3208" spans="1:5">
      <c r="A3208" s="369">
        <v>2648248</v>
      </c>
      <c r="B3208" t="s">
        <v>6800</v>
      </c>
      <c r="C3208" t="s">
        <v>6801</v>
      </c>
      <c r="D3208" t="s">
        <v>393</v>
      </c>
      <c r="E3208" t="s">
        <v>378</v>
      </c>
    </row>
    <row r="3209" spans="1:5">
      <c r="A3209" s="369">
        <v>2648346</v>
      </c>
      <c r="B3209" t="s">
        <v>6802</v>
      </c>
      <c r="C3209" t="s">
        <v>6803</v>
      </c>
      <c r="D3209" t="s">
        <v>393</v>
      </c>
      <c r="E3209" t="s">
        <v>378</v>
      </c>
    </row>
    <row r="3210" spans="1:5">
      <c r="A3210" s="369">
        <v>2648505</v>
      </c>
      <c r="B3210" t="s">
        <v>6804</v>
      </c>
      <c r="C3210" t="s">
        <v>6805</v>
      </c>
      <c r="D3210" t="s">
        <v>393</v>
      </c>
      <c r="E3210" t="s">
        <v>378</v>
      </c>
    </row>
    <row r="3211" spans="1:5">
      <c r="A3211" s="369">
        <v>2648535</v>
      </c>
      <c r="B3211" t="s">
        <v>6806</v>
      </c>
      <c r="C3211" t="s">
        <v>6807</v>
      </c>
      <c r="D3211" t="s">
        <v>393</v>
      </c>
      <c r="E3211" t="s">
        <v>378</v>
      </c>
    </row>
    <row r="3212" spans="1:5">
      <c r="A3212" s="369">
        <v>2648566</v>
      </c>
      <c r="B3212" t="s">
        <v>6808</v>
      </c>
      <c r="C3212" t="s">
        <v>6809</v>
      </c>
      <c r="D3212" t="s">
        <v>393</v>
      </c>
      <c r="E3212" t="s">
        <v>378</v>
      </c>
    </row>
    <row r="3213" spans="1:5">
      <c r="A3213" s="369">
        <v>2648624</v>
      </c>
      <c r="B3213" t="s">
        <v>6810</v>
      </c>
      <c r="C3213" t="s">
        <v>6811</v>
      </c>
      <c r="D3213" t="s">
        <v>393</v>
      </c>
      <c r="E3213" t="s">
        <v>378</v>
      </c>
    </row>
    <row r="3214" spans="1:5">
      <c r="A3214" s="369">
        <v>2648692</v>
      </c>
      <c r="B3214" t="s">
        <v>6812</v>
      </c>
      <c r="C3214" t="s">
        <v>6813</v>
      </c>
      <c r="D3214" t="s">
        <v>393</v>
      </c>
      <c r="E3214" t="s">
        <v>378</v>
      </c>
    </row>
    <row r="3215" spans="1:5">
      <c r="A3215" s="369">
        <v>2648799</v>
      </c>
      <c r="B3215" t="s">
        <v>6814</v>
      </c>
      <c r="C3215" t="s">
        <v>6815</v>
      </c>
      <c r="D3215" t="s">
        <v>393</v>
      </c>
      <c r="E3215" t="s">
        <v>378</v>
      </c>
    </row>
    <row r="3216" spans="1:5">
      <c r="A3216" s="369">
        <v>2648915</v>
      </c>
      <c r="B3216" t="s">
        <v>6816</v>
      </c>
      <c r="C3216" t="s">
        <v>6817</v>
      </c>
      <c r="D3216" t="s">
        <v>393</v>
      </c>
      <c r="E3216" t="s">
        <v>378</v>
      </c>
    </row>
    <row r="3217" spans="1:5">
      <c r="A3217" s="369">
        <v>2648936</v>
      </c>
      <c r="B3217" t="s">
        <v>6818</v>
      </c>
      <c r="C3217" t="s">
        <v>6819</v>
      </c>
      <c r="D3217" t="s">
        <v>393</v>
      </c>
      <c r="E3217" t="s">
        <v>378</v>
      </c>
    </row>
    <row r="3218" spans="1:5">
      <c r="A3218" s="369">
        <v>2649014</v>
      </c>
      <c r="B3218" t="s">
        <v>6820</v>
      </c>
      <c r="C3218" t="s">
        <v>6821</v>
      </c>
      <c r="D3218" t="s">
        <v>393</v>
      </c>
      <c r="E3218" t="s">
        <v>378</v>
      </c>
    </row>
    <row r="3219" spans="1:5">
      <c r="A3219" s="369">
        <v>2649020</v>
      </c>
      <c r="B3219" t="s">
        <v>6822</v>
      </c>
      <c r="C3219" t="s">
        <v>6823</v>
      </c>
      <c r="D3219" t="s">
        <v>393</v>
      </c>
      <c r="E3219" t="s">
        <v>378</v>
      </c>
    </row>
    <row r="3220" spans="1:5">
      <c r="A3220" s="369">
        <v>2649260</v>
      </c>
      <c r="B3220" t="s">
        <v>6824</v>
      </c>
      <c r="C3220" t="s">
        <v>6825</v>
      </c>
      <c r="D3220" t="s">
        <v>393</v>
      </c>
      <c r="E3220" t="s">
        <v>378</v>
      </c>
    </row>
    <row r="3221" spans="1:5">
      <c r="A3221" s="369">
        <v>2649309</v>
      </c>
      <c r="B3221" t="s">
        <v>6826</v>
      </c>
      <c r="C3221" t="s">
        <v>6827</v>
      </c>
      <c r="D3221" t="s">
        <v>393</v>
      </c>
      <c r="E3221" t="s">
        <v>378</v>
      </c>
    </row>
    <row r="3222" spans="1:5">
      <c r="A3222" s="369">
        <v>2649363</v>
      </c>
      <c r="B3222" t="s">
        <v>6828</v>
      </c>
      <c r="C3222" t="s">
        <v>6829</v>
      </c>
      <c r="D3222" t="s">
        <v>393</v>
      </c>
      <c r="E3222" t="s">
        <v>378</v>
      </c>
    </row>
    <row r="3223" spans="1:5">
      <c r="A3223" s="369">
        <v>2649438</v>
      </c>
      <c r="B3223" t="s">
        <v>6830</v>
      </c>
      <c r="C3223" t="s">
        <v>6831</v>
      </c>
      <c r="D3223" t="s">
        <v>393</v>
      </c>
      <c r="E3223" t="s">
        <v>378</v>
      </c>
    </row>
    <row r="3224" spans="1:5">
      <c r="A3224" s="369">
        <v>2649580</v>
      </c>
      <c r="B3224" t="s">
        <v>6832</v>
      </c>
      <c r="C3224" t="s">
        <v>6833</v>
      </c>
      <c r="D3224" t="s">
        <v>393</v>
      </c>
      <c r="E3224" t="s">
        <v>378</v>
      </c>
    </row>
    <row r="3225" spans="1:5">
      <c r="A3225" s="369">
        <v>2650017</v>
      </c>
      <c r="B3225" t="s">
        <v>6834</v>
      </c>
      <c r="C3225" t="s">
        <v>6835</v>
      </c>
      <c r="D3225" t="s">
        <v>393</v>
      </c>
      <c r="E3225" t="s">
        <v>378</v>
      </c>
    </row>
    <row r="3226" spans="1:5">
      <c r="A3226" s="369">
        <v>2650073</v>
      </c>
      <c r="B3226" t="s">
        <v>6836</v>
      </c>
      <c r="C3226" t="s">
        <v>6837</v>
      </c>
      <c r="D3226" t="s">
        <v>393</v>
      </c>
      <c r="E3226" t="s">
        <v>378</v>
      </c>
    </row>
    <row r="3227" spans="1:5">
      <c r="A3227" s="369">
        <v>2650155</v>
      </c>
      <c r="B3227" t="s">
        <v>6838</v>
      </c>
      <c r="C3227" t="s">
        <v>6839</v>
      </c>
      <c r="D3227" t="s">
        <v>393</v>
      </c>
      <c r="E3227" t="s">
        <v>378</v>
      </c>
    </row>
    <row r="3228" spans="1:5">
      <c r="A3228" s="369">
        <v>2650211</v>
      </c>
      <c r="B3228" t="s">
        <v>6840</v>
      </c>
      <c r="C3228" t="s">
        <v>6841</v>
      </c>
      <c r="D3228" t="s">
        <v>393</v>
      </c>
      <c r="E3228" t="s">
        <v>378</v>
      </c>
    </row>
    <row r="3229" spans="1:5">
      <c r="A3229" s="369">
        <v>2650221</v>
      </c>
      <c r="B3229" t="s">
        <v>6842</v>
      </c>
      <c r="C3229" t="s">
        <v>6843</v>
      </c>
      <c r="D3229" t="s">
        <v>393</v>
      </c>
      <c r="E3229" t="s">
        <v>378</v>
      </c>
    </row>
    <row r="3230" spans="1:5">
      <c r="A3230" s="369">
        <v>2650322</v>
      </c>
      <c r="B3230" t="s">
        <v>6844</v>
      </c>
      <c r="C3230" t="s">
        <v>6845</v>
      </c>
      <c r="D3230" t="s">
        <v>393</v>
      </c>
      <c r="E3230" t="s">
        <v>378</v>
      </c>
    </row>
    <row r="3231" spans="1:5">
      <c r="A3231" s="369">
        <v>2650732</v>
      </c>
      <c r="B3231" t="s">
        <v>6846</v>
      </c>
      <c r="C3231" t="s">
        <v>6847</v>
      </c>
      <c r="D3231" t="s">
        <v>393</v>
      </c>
      <c r="E3231" t="s">
        <v>378</v>
      </c>
    </row>
    <row r="3232" spans="1:5">
      <c r="A3232" s="369">
        <v>2651101</v>
      </c>
      <c r="B3232" t="s">
        <v>6848</v>
      </c>
      <c r="C3232" t="s">
        <v>6849</v>
      </c>
      <c r="D3232" t="s">
        <v>393</v>
      </c>
      <c r="E3232" t="s">
        <v>378</v>
      </c>
    </row>
    <row r="3233" spans="1:5">
      <c r="A3233" s="369">
        <v>2651121</v>
      </c>
      <c r="B3233" t="s">
        <v>6850</v>
      </c>
      <c r="C3233" t="s">
        <v>6851</v>
      </c>
      <c r="D3233" t="s">
        <v>393</v>
      </c>
      <c r="E3233" t="s">
        <v>378</v>
      </c>
    </row>
    <row r="3234" spans="1:5">
      <c r="A3234" s="369">
        <v>2651223</v>
      </c>
      <c r="B3234" t="s">
        <v>6852</v>
      </c>
      <c r="C3234" t="s">
        <v>6853</v>
      </c>
      <c r="D3234" t="s">
        <v>393</v>
      </c>
      <c r="E3234" t="s">
        <v>378</v>
      </c>
    </row>
    <row r="3235" spans="1:5">
      <c r="A3235" s="369">
        <v>2651246</v>
      </c>
      <c r="B3235" t="s">
        <v>6854</v>
      </c>
      <c r="C3235" t="s">
        <v>6855</v>
      </c>
      <c r="D3235" t="s">
        <v>393</v>
      </c>
      <c r="E3235" t="s">
        <v>378</v>
      </c>
    </row>
    <row r="3236" spans="1:5">
      <c r="A3236" s="369">
        <v>2651970</v>
      </c>
      <c r="B3236" t="s">
        <v>6856</v>
      </c>
      <c r="C3236" t="s">
        <v>6857</v>
      </c>
      <c r="D3236" t="s">
        <v>393</v>
      </c>
      <c r="E3236" t="s">
        <v>378</v>
      </c>
    </row>
    <row r="3237" spans="1:5">
      <c r="A3237" s="369">
        <v>2651982</v>
      </c>
      <c r="B3237" t="s">
        <v>6858</v>
      </c>
      <c r="C3237" t="s">
        <v>6859</v>
      </c>
      <c r="D3237" t="s">
        <v>393</v>
      </c>
      <c r="E3237" t="s">
        <v>378</v>
      </c>
    </row>
    <row r="3238" spans="1:5">
      <c r="A3238" s="369">
        <v>2652042</v>
      </c>
      <c r="B3238" t="s">
        <v>6860</v>
      </c>
      <c r="C3238" t="s">
        <v>6861</v>
      </c>
      <c r="D3238" t="s">
        <v>393</v>
      </c>
      <c r="E3238" t="s">
        <v>378</v>
      </c>
    </row>
    <row r="3239" spans="1:5">
      <c r="A3239" s="369">
        <v>2652082</v>
      </c>
      <c r="B3239" t="s">
        <v>6862</v>
      </c>
      <c r="C3239" t="s">
        <v>6863</v>
      </c>
      <c r="D3239" t="s">
        <v>393</v>
      </c>
      <c r="E3239" t="s">
        <v>378</v>
      </c>
    </row>
    <row r="3240" spans="1:5">
      <c r="A3240" s="369">
        <v>2652154</v>
      </c>
      <c r="B3240" t="s">
        <v>6864</v>
      </c>
      <c r="C3240" t="s">
        <v>6865</v>
      </c>
      <c r="D3240" t="s">
        <v>393</v>
      </c>
      <c r="E3240" t="s">
        <v>378</v>
      </c>
    </row>
    <row r="3241" spans="1:5">
      <c r="A3241" s="369">
        <v>2652413</v>
      </c>
      <c r="B3241" t="s">
        <v>6866</v>
      </c>
      <c r="C3241" t="s">
        <v>6867</v>
      </c>
      <c r="D3241" t="s">
        <v>393</v>
      </c>
      <c r="E3241" t="s">
        <v>378</v>
      </c>
    </row>
    <row r="3242" spans="1:5">
      <c r="A3242" s="369">
        <v>2652622</v>
      </c>
      <c r="B3242" t="s">
        <v>6868</v>
      </c>
      <c r="C3242" t="s">
        <v>6869</v>
      </c>
      <c r="D3242" t="s">
        <v>393</v>
      </c>
      <c r="E3242" t="s">
        <v>378</v>
      </c>
    </row>
    <row r="3243" spans="1:5">
      <c r="A3243" s="369">
        <v>2652752</v>
      </c>
      <c r="B3243" t="s">
        <v>6870</v>
      </c>
      <c r="C3243" t="s">
        <v>6871</v>
      </c>
      <c r="D3243" t="s">
        <v>393</v>
      </c>
      <c r="E3243" t="s">
        <v>378</v>
      </c>
    </row>
    <row r="3244" spans="1:5">
      <c r="A3244" s="369">
        <v>2652779</v>
      </c>
      <c r="B3244" t="s">
        <v>6872</v>
      </c>
      <c r="C3244" t="s">
        <v>6873</v>
      </c>
      <c r="D3244" t="s">
        <v>393</v>
      </c>
      <c r="E3244" t="s">
        <v>378</v>
      </c>
    </row>
    <row r="3245" spans="1:5">
      <c r="A3245" s="369">
        <v>2652903</v>
      </c>
      <c r="B3245" t="s">
        <v>6874</v>
      </c>
      <c r="C3245" t="s">
        <v>6875</v>
      </c>
      <c r="D3245" t="s">
        <v>393</v>
      </c>
      <c r="E3245" t="s">
        <v>378</v>
      </c>
    </row>
    <row r="3246" spans="1:5">
      <c r="A3246" s="369">
        <v>2653114</v>
      </c>
      <c r="B3246" t="s">
        <v>6876</v>
      </c>
      <c r="C3246" t="s">
        <v>6877</v>
      </c>
      <c r="D3246" t="s">
        <v>393</v>
      </c>
      <c r="E3246" t="s">
        <v>378</v>
      </c>
    </row>
    <row r="3247" spans="1:5">
      <c r="A3247" s="369">
        <v>2653178</v>
      </c>
      <c r="B3247" t="s">
        <v>6878</v>
      </c>
      <c r="C3247" t="s">
        <v>6879</v>
      </c>
      <c r="D3247" t="s">
        <v>393</v>
      </c>
      <c r="E3247" t="s">
        <v>378</v>
      </c>
    </row>
    <row r="3248" spans="1:5">
      <c r="A3248" s="369">
        <v>2653481</v>
      </c>
      <c r="B3248" t="s">
        <v>6880</v>
      </c>
      <c r="C3248" t="s">
        <v>6881</v>
      </c>
      <c r="D3248" t="s">
        <v>393</v>
      </c>
      <c r="E3248" t="s">
        <v>378</v>
      </c>
    </row>
    <row r="3249" spans="1:5">
      <c r="A3249" s="369">
        <v>2653527</v>
      </c>
      <c r="B3249" t="s">
        <v>6882</v>
      </c>
      <c r="C3249" t="s">
        <v>6883</v>
      </c>
      <c r="D3249" t="s">
        <v>393</v>
      </c>
      <c r="E3249" t="s">
        <v>378</v>
      </c>
    </row>
    <row r="3250" spans="1:5">
      <c r="A3250" s="369">
        <v>2653831</v>
      </c>
      <c r="B3250" t="s">
        <v>6884</v>
      </c>
      <c r="C3250" t="s">
        <v>6885</v>
      </c>
      <c r="D3250" t="s">
        <v>393</v>
      </c>
      <c r="E3250" t="s">
        <v>378</v>
      </c>
    </row>
    <row r="3251" spans="1:5">
      <c r="A3251" s="369">
        <v>2654</v>
      </c>
      <c r="B3251" t="s">
        <v>6886</v>
      </c>
      <c r="C3251" t="s">
        <v>6887</v>
      </c>
      <c r="D3251" t="s">
        <v>393</v>
      </c>
      <c r="E3251" t="s">
        <v>378</v>
      </c>
    </row>
    <row r="3252" spans="1:5">
      <c r="A3252" s="369">
        <v>2654087</v>
      </c>
      <c r="B3252" t="s">
        <v>6888</v>
      </c>
      <c r="C3252" t="s">
        <v>6889</v>
      </c>
      <c r="D3252" t="s">
        <v>393</v>
      </c>
      <c r="E3252" t="s">
        <v>378</v>
      </c>
    </row>
    <row r="3253" spans="1:5">
      <c r="A3253" s="369">
        <v>2654303</v>
      </c>
      <c r="B3253" t="s">
        <v>6890</v>
      </c>
      <c r="C3253" t="s">
        <v>6891</v>
      </c>
      <c r="D3253" t="s">
        <v>393</v>
      </c>
      <c r="E3253" t="s">
        <v>378</v>
      </c>
    </row>
    <row r="3254" spans="1:5">
      <c r="A3254" s="369">
        <v>2654405</v>
      </c>
      <c r="B3254" t="s">
        <v>6892</v>
      </c>
      <c r="C3254" t="s">
        <v>6893</v>
      </c>
      <c r="D3254" t="s">
        <v>393</v>
      </c>
      <c r="E3254" t="s">
        <v>378</v>
      </c>
    </row>
    <row r="3255" spans="1:5">
      <c r="A3255" s="369">
        <v>2655029</v>
      </c>
      <c r="B3255" t="s">
        <v>6894</v>
      </c>
      <c r="C3255" t="s">
        <v>6895</v>
      </c>
      <c r="D3255" t="s">
        <v>393</v>
      </c>
      <c r="E3255" t="s">
        <v>378</v>
      </c>
    </row>
    <row r="3256" spans="1:5">
      <c r="A3256" s="369">
        <v>2655554</v>
      </c>
      <c r="B3256" t="s">
        <v>6896</v>
      </c>
      <c r="C3256" t="s">
        <v>6897</v>
      </c>
      <c r="D3256" t="s">
        <v>393</v>
      </c>
      <c r="E3256" t="s">
        <v>378</v>
      </c>
    </row>
    <row r="3257" spans="1:5">
      <c r="A3257" s="369">
        <v>2655959</v>
      </c>
      <c r="B3257" t="s">
        <v>6898</v>
      </c>
      <c r="C3257" t="s">
        <v>6899</v>
      </c>
      <c r="D3257" t="s">
        <v>393</v>
      </c>
      <c r="E3257" t="s">
        <v>378</v>
      </c>
    </row>
    <row r="3258" spans="1:5">
      <c r="A3258" s="369">
        <v>2656140</v>
      </c>
      <c r="B3258" t="s">
        <v>6900</v>
      </c>
      <c r="C3258" t="s">
        <v>6901</v>
      </c>
      <c r="D3258" t="s">
        <v>393</v>
      </c>
      <c r="E3258" t="s">
        <v>378</v>
      </c>
    </row>
    <row r="3259" spans="1:5">
      <c r="A3259" s="369">
        <v>2656197</v>
      </c>
      <c r="B3259" t="s">
        <v>6902</v>
      </c>
      <c r="C3259" t="s">
        <v>6903</v>
      </c>
      <c r="D3259" t="s">
        <v>393</v>
      </c>
      <c r="E3259" t="s">
        <v>378</v>
      </c>
    </row>
    <row r="3260" spans="1:5">
      <c r="A3260" s="369">
        <v>2656310</v>
      </c>
      <c r="B3260" t="s">
        <v>6904</v>
      </c>
      <c r="C3260" t="s">
        <v>6905</v>
      </c>
      <c r="D3260" t="s">
        <v>393</v>
      </c>
      <c r="E3260" t="s">
        <v>378</v>
      </c>
    </row>
    <row r="3261" spans="1:5">
      <c r="A3261" s="369">
        <v>2656993</v>
      </c>
      <c r="B3261" t="s">
        <v>6906</v>
      </c>
      <c r="C3261" t="s">
        <v>6907</v>
      </c>
      <c r="D3261" t="s">
        <v>393</v>
      </c>
      <c r="E3261" t="s">
        <v>378</v>
      </c>
    </row>
    <row r="3262" spans="1:5">
      <c r="A3262" s="369">
        <v>2657272</v>
      </c>
      <c r="B3262" t="s">
        <v>6908</v>
      </c>
      <c r="C3262" t="s">
        <v>6909</v>
      </c>
      <c r="D3262" t="s">
        <v>393</v>
      </c>
      <c r="E3262" t="s">
        <v>378</v>
      </c>
    </row>
    <row r="3263" spans="1:5">
      <c r="A3263" s="369">
        <v>2657306</v>
      </c>
      <c r="B3263" t="s">
        <v>6910</v>
      </c>
      <c r="C3263" t="s">
        <v>6911</v>
      </c>
      <c r="D3263" t="s">
        <v>393</v>
      </c>
      <c r="E3263" t="s">
        <v>378</v>
      </c>
    </row>
    <row r="3264" spans="1:5">
      <c r="A3264" s="369">
        <v>2657344</v>
      </c>
      <c r="B3264" t="s">
        <v>6912</v>
      </c>
      <c r="C3264" t="s">
        <v>6913</v>
      </c>
      <c r="D3264" t="s">
        <v>393</v>
      </c>
      <c r="E3264" t="s">
        <v>378</v>
      </c>
    </row>
    <row r="3265" spans="1:5">
      <c r="A3265" s="369">
        <v>2657359</v>
      </c>
      <c r="B3265" t="s">
        <v>6914</v>
      </c>
      <c r="C3265" t="s">
        <v>6915</v>
      </c>
      <c r="D3265" t="s">
        <v>393</v>
      </c>
      <c r="E3265" t="s">
        <v>378</v>
      </c>
    </row>
    <row r="3266" spans="1:5">
      <c r="A3266" s="369">
        <v>2660776</v>
      </c>
      <c r="B3266" t="s">
        <v>6916</v>
      </c>
      <c r="C3266" t="s">
        <v>6917</v>
      </c>
      <c r="D3266" t="s">
        <v>393</v>
      </c>
      <c r="E3266" t="s">
        <v>378</v>
      </c>
    </row>
    <row r="3267" spans="1:5">
      <c r="A3267" s="369">
        <v>2663368</v>
      </c>
      <c r="B3267" t="s">
        <v>6918</v>
      </c>
      <c r="C3267" t="s">
        <v>6919</v>
      </c>
      <c r="D3267" t="s">
        <v>393</v>
      </c>
      <c r="E3267" t="s">
        <v>378</v>
      </c>
    </row>
    <row r="3268" spans="1:5">
      <c r="A3268" s="369">
        <v>2663487</v>
      </c>
      <c r="B3268" t="s">
        <v>6920</v>
      </c>
      <c r="C3268" t="s">
        <v>6921</v>
      </c>
      <c r="D3268" t="s">
        <v>393</v>
      </c>
      <c r="E3268" t="s">
        <v>378</v>
      </c>
    </row>
    <row r="3269" spans="1:5">
      <c r="A3269" s="369">
        <v>2663507</v>
      </c>
      <c r="B3269" t="s">
        <v>6922</v>
      </c>
      <c r="C3269" t="s">
        <v>6923</v>
      </c>
      <c r="D3269" t="s">
        <v>393</v>
      </c>
      <c r="E3269" t="s">
        <v>378</v>
      </c>
    </row>
    <row r="3270" spans="1:5">
      <c r="A3270" s="369">
        <v>2670139</v>
      </c>
      <c r="B3270" t="s">
        <v>6924</v>
      </c>
      <c r="C3270" t="s">
        <v>6925</v>
      </c>
      <c r="D3270" t="s">
        <v>393</v>
      </c>
      <c r="E3270" t="s">
        <v>378</v>
      </c>
    </row>
    <row r="3271" spans="1:5">
      <c r="A3271" s="369">
        <v>2671532</v>
      </c>
      <c r="B3271" t="s">
        <v>6926</v>
      </c>
      <c r="C3271" t="s">
        <v>6927</v>
      </c>
      <c r="D3271" t="s">
        <v>393</v>
      </c>
      <c r="E3271" t="s">
        <v>378</v>
      </c>
    </row>
    <row r="3272" spans="1:5">
      <c r="A3272" s="369">
        <v>2673</v>
      </c>
      <c r="B3272" t="s">
        <v>6928</v>
      </c>
      <c r="C3272" t="s">
        <v>6929</v>
      </c>
      <c r="D3272" t="s">
        <v>393</v>
      </c>
      <c r="E3272" t="s">
        <v>378</v>
      </c>
    </row>
    <row r="3273" spans="1:5">
      <c r="A3273" s="369">
        <v>2676496</v>
      </c>
      <c r="B3273" t="s">
        <v>6930</v>
      </c>
      <c r="C3273" t="s">
        <v>6931</v>
      </c>
      <c r="D3273" t="s">
        <v>393</v>
      </c>
      <c r="E3273" t="s">
        <v>378</v>
      </c>
    </row>
    <row r="3274" spans="1:5">
      <c r="A3274" s="369">
        <v>2678004</v>
      </c>
      <c r="B3274" t="s">
        <v>6932</v>
      </c>
      <c r="C3274" t="s">
        <v>6933</v>
      </c>
      <c r="D3274" t="s">
        <v>393</v>
      </c>
      <c r="E3274" t="s">
        <v>378</v>
      </c>
    </row>
    <row r="3275" spans="1:5">
      <c r="A3275" s="369">
        <v>2678098</v>
      </c>
      <c r="B3275" t="s">
        <v>6934</v>
      </c>
      <c r="C3275" t="s">
        <v>6935</v>
      </c>
      <c r="D3275" t="s">
        <v>393</v>
      </c>
      <c r="E3275" t="s">
        <v>378</v>
      </c>
    </row>
    <row r="3276" spans="1:5">
      <c r="A3276" s="369">
        <v>2678294</v>
      </c>
      <c r="B3276" t="s">
        <v>6936</v>
      </c>
      <c r="C3276" t="s">
        <v>6937</v>
      </c>
      <c r="D3276" t="s">
        <v>393</v>
      </c>
      <c r="E3276" t="s">
        <v>378</v>
      </c>
    </row>
    <row r="3277" spans="1:5">
      <c r="A3277" s="369">
        <v>2678319</v>
      </c>
      <c r="B3277" t="s">
        <v>6938</v>
      </c>
      <c r="C3277" t="s">
        <v>6939</v>
      </c>
      <c r="D3277" t="s">
        <v>393</v>
      </c>
      <c r="E3277" t="s">
        <v>378</v>
      </c>
    </row>
    <row r="3278" spans="1:5">
      <c r="A3278" s="369">
        <v>2678475</v>
      </c>
      <c r="B3278" t="s">
        <v>6940</v>
      </c>
      <c r="C3278" t="s">
        <v>6941</v>
      </c>
      <c r="D3278" t="s">
        <v>393</v>
      </c>
      <c r="E3278" t="s">
        <v>378</v>
      </c>
    </row>
    <row r="3279" spans="1:5">
      <c r="A3279" s="369">
        <v>2678568</v>
      </c>
      <c r="B3279" t="s">
        <v>6942</v>
      </c>
      <c r="C3279" t="s">
        <v>6943</v>
      </c>
      <c r="D3279" t="s">
        <v>393</v>
      </c>
      <c r="E3279" t="s">
        <v>378</v>
      </c>
    </row>
    <row r="3280" spans="1:5">
      <c r="A3280" s="369">
        <v>2678581</v>
      </c>
      <c r="B3280" t="s">
        <v>6944</v>
      </c>
      <c r="C3280" t="s">
        <v>6945</v>
      </c>
      <c r="D3280" t="s">
        <v>393</v>
      </c>
      <c r="E3280" t="s">
        <v>378</v>
      </c>
    </row>
    <row r="3281" spans="1:5">
      <c r="A3281" s="369">
        <v>2679072</v>
      </c>
      <c r="B3281" t="s">
        <v>6946</v>
      </c>
      <c r="C3281" t="s">
        <v>6947</v>
      </c>
      <c r="D3281" t="s">
        <v>393</v>
      </c>
      <c r="E3281" t="s">
        <v>378</v>
      </c>
    </row>
    <row r="3282" spans="1:5">
      <c r="A3282" s="369">
        <v>2679809</v>
      </c>
      <c r="B3282" t="s">
        <v>6948</v>
      </c>
      <c r="C3282" t="s">
        <v>6949</v>
      </c>
      <c r="D3282" t="s">
        <v>393</v>
      </c>
      <c r="E3282" t="s">
        <v>378</v>
      </c>
    </row>
    <row r="3283" spans="1:5">
      <c r="A3283" s="369">
        <v>2679851</v>
      </c>
      <c r="B3283" t="s">
        <v>6950</v>
      </c>
      <c r="C3283" t="s">
        <v>6951</v>
      </c>
      <c r="D3283" t="s">
        <v>393</v>
      </c>
      <c r="E3283" t="s">
        <v>378</v>
      </c>
    </row>
    <row r="3284" spans="1:5">
      <c r="A3284" s="369">
        <v>2679930</v>
      </c>
      <c r="B3284" t="s">
        <v>6952</v>
      </c>
      <c r="C3284" t="s">
        <v>6953</v>
      </c>
      <c r="D3284" t="s">
        <v>393</v>
      </c>
      <c r="E3284" t="s">
        <v>378</v>
      </c>
    </row>
    <row r="3285" spans="1:5">
      <c r="A3285" s="369">
        <v>2680286</v>
      </c>
      <c r="B3285" t="s">
        <v>6954</v>
      </c>
      <c r="C3285" t="s">
        <v>6955</v>
      </c>
      <c r="D3285" t="s">
        <v>393</v>
      </c>
      <c r="E3285" t="s">
        <v>378</v>
      </c>
    </row>
    <row r="3286" spans="1:5">
      <c r="A3286" s="369">
        <v>2680323</v>
      </c>
      <c r="B3286" t="s">
        <v>6956</v>
      </c>
      <c r="C3286" t="s">
        <v>6957</v>
      </c>
      <c r="D3286" t="s">
        <v>393</v>
      </c>
      <c r="E3286" t="s">
        <v>378</v>
      </c>
    </row>
    <row r="3287" spans="1:5">
      <c r="A3287" s="369">
        <v>2680585</v>
      </c>
      <c r="B3287" t="s">
        <v>6958</v>
      </c>
      <c r="C3287" t="s">
        <v>6959</v>
      </c>
      <c r="D3287" t="s">
        <v>393</v>
      </c>
      <c r="E3287" t="s">
        <v>378</v>
      </c>
    </row>
    <row r="3288" spans="1:5">
      <c r="A3288" s="369">
        <v>2680659</v>
      </c>
      <c r="B3288" t="s">
        <v>6960</v>
      </c>
      <c r="C3288" t="s">
        <v>6961</v>
      </c>
      <c r="D3288" t="s">
        <v>393</v>
      </c>
      <c r="E3288" t="s">
        <v>378</v>
      </c>
    </row>
    <row r="3289" spans="1:5">
      <c r="A3289" s="369">
        <v>2680751</v>
      </c>
      <c r="B3289" t="s">
        <v>6962</v>
      </c>
      <c r="C3289" t="s">
        <v>6963</v>
      </c>
      <c r="D3289" t="s">
        <v>393</v>
      </c>
      <c r="E3289" t="s">
        <v>378</v>
      </c>
    </row>
    <row r="3290" spans="1:5">
      <c r="A3290" s="369">
        <v>2681158</v>
      </c>
      <c r="B3290" t="s">
        <v>6964</v>
      </c>
      <c r="C3290" t="s">
        <v>6965</v>
      </c>
      <c r="D3290" t="s">
        <v>393</v>
      </c>
      <c r="E3290" t="s">
        <v>378</v>
      </c>
    </row>
    <row r="3291" spans="1:5">
      <c r="A3291" s="369">
        <v>2688579</v>
      </c>
      <c r="B3291" t="s">
        <v>6966</v>
      </c>
      <c r="C3291" t="s">
        <v>6967</v>
      </c>
      <c r="D3291" t="s">
        <v>393</v>
      </c>
      <c r="E3291" t="s">
        <v>378</v>
      </c>
    </row>
    <row r="3292" spans="1:5">
      <c r="A3292" s="369">
        <v>2688742</v>
      </c>
      <c r="B3292" t="s">
        <v>6968</v>
      </c>
      <c r="C3292" t="s">
        <v>6969</v>
      </c>
      <c r="D3292" t="s">
        <v>393</v>
      </c>
      <c r="E3292" t="s">
        <v>378</v>
      </c>
    </row>
    <row r="3293" spans="1:5">
      <c r="A3293" s="369">
        <v>2690580</v>
      </c>
      <c r="B3293" t="s">
        <v>6970</v>
      </c>
      <c r="C3293" t="s">
        <v>6971</v>
      </c>
      <c r="D3293" t="s">
        <v>393</v>
      </c>
      <c r="E3293" t="s">
        <v>378</v>
      </c>
    </row>
    <row r="3294" spans="1:5">
      <c r="A3294" s="369">
        <v>2691108</v>
      </c>
      <c r="B3294" t="s">
        <v>6972</v>
      </c>
      <c r="C3294" t="s">
        <v>6973</v>
      </c>
      <c r="D3294" t="s">
        <v>393</v>
      </c>
      <c r="E3294" t="s">
        <v>378</v>
      </c>
    </row>
    <row r="3295" spans="1:5">
      <c r="A3295" s="369">
        <v>2691115</v>
      </c>
      <c r="B3295" t="s">
        <v>6974</v>
      </c>
      <c r="C3295" t="s">
        <v>6975</v>
      </c>
      <c r="D3295" t="s">
        <v>393</v>
      </c>
      <c r="E3295" t="s">
        <v>378</v>
      </c>
    </row>
    <row r="3296" spans="1:5">
      <c r="A3296" s="369">
        <v>2691155</v>
      </c>
      <c r="B3296" t="s">
        <v>6976</v>
      </c>
      <c r="C3296" t="s">
        <v>6977</v>
      </c>
      <c r="D3296" t="s">
        <v>393</v>
      </c>
      <c r="E3296" t="s">
        <v>378</v>
      </c>
    </row>
    <row r="3297" spans="1:5">
      <c r="A3297" s="369">
        <v>2691270</v>
      </c>
      <c r="B3297" t="s">
        <v>6978</v>
      </c>
      <c r="C3297" t="s">
        <v>6979</v>
      </c>
      <c r="D3297" t="s">
        <v>393</v>
      </c>
      <c r="E3297" t="s">
        <v>378</v>
      </c>
    </row>
    <row r="3298" spans="1:5">
      <c r="A3298" s="369">
        <v>2691309</v>
      </c>
      <c r="B3298" t="s">
        <v>6980</v>
      </c>
      <c r="C3298" t="s">
        <v>6981</v>
      </c>
      <c r="D3298" t="s">
        <v>393</v>
      </c>
      <c r="E3298" t="s">
        <v>378</v>
      </c>
    </row>
    <row r="3299" spans="1:5">
      <c r="A3299" s="369">
        <v>2691451</v>
      </c>
      <c r="B3299" t="s">
        <v>6982</v>
      </c>
      <c r="C3299" t="s">
        <v>6983</v>
      </c>
      <c r="D3299" t="s">
        <v>393</v>
      </c>
      <c r="E3299" t="s">
        <v>378</v>
      </c>
    </row>
    <row r="3300" spans="1:5">
      <c r="A3300" s="369">
        <v>2691495</v>
      </c>
      <c r="B3300" t="s">
        <v>6984</v>
      </c>
      <c r="C3300" t="s">
        <v>6985</v>
      </c>
      <c r="D3300" t="s">
        <v>393</v>
      </c>
      <c r="E3300" t="s">
        <v>378</v>
      </c>
    </row>
    <row r="3301" spans="1:5">
      <c r="A3301" s="369">
        <v>2691540</v>
      </c>
      <c r="B3301" t="s">
        <v>6986</v>
      </c>
      <c r="C3301" t="s">
        <v>6987</v>
      </c>
      <c r="D3301" t="s">
        <v>393</v>
      </c>
      <c r="E3301" t="s">
        <v>378</v>
      </c>
    </row>
    <row r="3302" spans="1:5">
      <c r="A3302" s="369">
        <v>2691549</v>
      </c>
      <c r="B3302" t="s">
        <v>6988</v>
      </c>
      <c r="C3302" t="s">
        <v>6989</v>
      </c>
      <c r="D3302" t="s">
        <v>393</v>
      </c>
      <c r="E3302" t="s">
        <v>378</v>
      </c>
    </row>
    <row r="3303" spans="1:5">
      <c r="A3303" s="369">
        <v>2691584</v>
      </c>
      <c r="B3303" t="s">
        <v>6990</v>
      </c>
      <c r="C3303" t="s">
        <v>6991</v>
      </c>
      <c r="D3303" t="s">
        <v>393</v>
      </c>
      <c r="E3303" t="s">
        <v>378</v>
      </c>
    </row>
    <row r="3304" spans="1:5">
      <c r="A3304" s="369">
        <v>2691705</v>
      </c>
      <c r="B3304" t="s">
        <v>6992</v>
      </c>
      <c r="C3304" t="s">
        <v>6993</v>
      </c>
      <c r="D3304" t="s">
        <v>393</v>
      </c>
      <c r="E3304" t="s">
        <v>378</v>
      </c>
    </row>
    <row r="3305" spans="1:5">
      <c r="A3305" s="369">
        <v>2691707</v>
      </c>
      <c r="B3305" t="s">
        <v>6994</v>
      </c>
      <c r="C3305" t="s">
        <v>6995</v>
      </c>
      <c r="D3305" t="s">
        <v>393</v>
      </c>
      <c r="E3305" t="s">
        <v>378</v>
      </c>
    </row>
    <row r="3306" spans="1:5">
      <c r="A3306" s="369">
        <v>2692037</v>
      </c>
      <c r="B3306" t="s">
        <v>6996</v>
      </c>
      <c r="C3306" t="s">
        <v>6997</v>
      </c>
      <c r="D3306" t="s">
        <v>393</v>
      </c>
      <c r="E3306" t="s">
        <v>378</v>
      </c>
    </row>
    <row r="3307" spans="1:5">
      <c r="A3307" s="369">
        <v>2692109</v>
      </c>
      <c r="B3307" t="s">
        <v>6998</v>
      </c>
      <c r="C3307" t="s">
        <v>6999</v>
      </c>
      <c r="D3307" t="s">
        <v>393</v>
      </c>
      <c r="E3307" t="s">
        <v>378</v>
      </c>
    </row>
    <row r="3308" spans="1:5">
      <c r="A3308" s="369">
        <v>2692135</v>
      </c>
      <c r="B3308" t="s">
        <v>7000</v>
      </c>
      <c r="C3308" t="s">
        <v>7001</v>
      </c>
      <c r="D3308" t="s">
        <v>393</v>
      </c>
      <c r="E3308" t="s">
        <v>378</v>
      </c>
    </row>
    <row r="3309" spans="1:5">
      <c r="A3309" s="369">
        <v>2692346</v>
      </c>
      <c r="B3309" t="s">
        <v>7002</v>
      </c>
      <c r="C3309" t="s">
        <v>7003</v>
      </c>
      <c r="D3309" t="s">
        <v>393</v>
      </c>
      <c r="E3309" t="s">
        <v>378</v>
      </c>
    </row>
    <row r="3310" spans="1:5">
      <c r="A3310" s="369">
        <v>2692370</v>
      </c>
      <c r="B3310" t="s">
        <v>7004</v>
      </c>
      <c r="C3310" t="s">
        <v>7005</v>
      </c>
      <c r="D3310" t="s">
        <v>393</v>
      </c>
      <c r="E3310" t="s">
        <v>378</v>
      </c>
    </row>
    <row r="3311" spans="1:5">
      <c r="A3311" s="369">
        <v>2692414</v>
      </c>
      <c r="B3311" t="s">
        <v>7006</v>
      </c>
      <c r="C3311" t="s">
        <v>7007</v>
      </c>
      <c r="D3311" t="s">
        <v>393</v>
      </c>
      <c r="E3311" t="s">
        <v>378</v>
      </c>
    </row>
    <row r="3312" spans="1:5">
      <c r="A3312" s="369">
        <v>2692421</v>
      </c>
      <c r="B3312" t="s">
        <v>7008</v>
      </c>
      <c r="C3312" t="s">
        <v>7009</v>
      </c>
      <c r="D3312" t="s">
        <v>393</v>
      </c>
      <c r="E3312" t="s">
        <v>378</v>
      </c>
    </row>
    <row r="3313" spans="1:5">
      <c r="A3313" s="369">
        <v>2692462</v>
      </c>
      <c r="B3313" t="s">
        <v>7010</v>
      </c>
      <c r="C3313" t="s">
        <v>7011</v>
      </c>
      <c r="D3313" t="s">
        <v>393</v>
      </c>
      <c r="E3313" t="s">
        <v>378</v>
      </c>
    </row>
    <row r="3314" spans="1:5">
      <c r="A3314" s="369">
        <v>2692478</v>
      </c>
      <c r="B3314" t="s">
        <v>7012</v>
      </c>
      <c r="C3314" t="s">
        <v>7013</v>
      </c>
      <c r="D3314" t="s">
        <v>393</v>
      </c>
      <c r="E3314" t="s">
        <v>378</v>
      </c>
    </row>
    <row r="3315" spans="1:5">
      <c r="A3315" s="369">
        <v>2692557</v>
      </c>
      <c r="B3315" t="s">
        <v>7014</v>
      </c>
      <c r="C3315" t="s">
        <v>7015</v>
      </c>
      <c r="D3315" t="s">
        <v>393</v>
      </c>
      <c r="E3315" t="s">
        <v>378</v>
      </c>
    </row>
    <row r="3316" spans="1:5">
      <c r="A3316" s="369">
        <v>2692700</v>
      </c>
      <c r="B3316" t="s">
        <v>7016</v>
      </c>
      <c r="C3316" t="s">
        <v>7017</v>
      </c>
      <c r="D3316" t="s">
        <v>393</v>
      </c>
      <c r="E3316" t="s">
        <v>378</v>
      </c>
    </row>
    <row r="3317" spans="1:5">
      <c r="A3317" s="369">
        <v>2692721</v>
      </c>
      <c r="B3317" t="s">
        <v>7018</v>
      </c>
      <c r="C3317" t="s">
        <v>7019</v>
      </c>
      <c r="D3317" t="s">
        <v>393</v>
      </c>
      <c r="E3317" t="s">
        <v>378</v>
      </c>
    </row>
    <row r="3318" spans="1:5">
      <c r="A3318" s="369">
        <v>2692812</v>
      </c>
      <c r="B3318" t="s">
        <v>7020</v>
      </c>
      <c r="C3318" t="s">
        <v>7021</v>
      </c>
      <c r="D3318" t="s">
        <v>393</v>
      </c>
      <c r="E3318" t="s">
        <v>378</v>
      </c>
    </row>
    <row r="3319" spans="1:5">
      <c r="A3319" s="369">
        <v>2692814</v>
      </c>
      <c r="B3319" t="s">
        <v>7022</v>
      </c>
      <c r="C3319" t="s">
        <v>7023</v>
      </c>
      <c r="D3319" t="s">
        <v>393</v>
      </c>
      <c r="E3319" t="s">
        <v>378</v>
      </c>
    </row>
    <row r="3320" spans="1:5">
      <c r="A3320" s="369">
        <v>2692898</v>
      </c>
      <c r="B3320" t="s">
        <v>7024</v>
      </c>
      <c r="C3320" t="s">
        <v>7025</v>
      </c>
      <c r="D3320" t="s">
        <v>393</v>
      </c>
      <c r="E3320" t="s">
        <v>378</v>
      </c>
    </row>
    <row r="3321" spans="1:5">
      <c r="A3321" s="369">
        <v>2692915</v>
      </c>
      <c r="B3321" t="s">
        <v>7026</v>
      </c>
      <c r="C3321" t="s">
        <v>7027</v>
      </c>
      <c r="D3321" t="s">
        <v>393</v>
      </c>
      <c r="E3321" t="s">
        <v>378</v>
      </c>
    </row>
    <row r="3322" spans="1:5">
      <c r="A3322" s="369">
        <v>2692933</v>
      </c>
      <c r="B3322" t="s">
        <v>7028</v>
      </c>
      <c r="C3322" t="s">
        <v>7029</v>
      </c>
      <c r="D3322" t="s">
        <v>393</v>
      </c>
      <c r="E3322" t="s">
        <v>378</v>
      </c>
    </row>
    <row r="3323" spans="1:5">
      <c r="A3323" s="369">
        <v>2693077</v>
      </c>
      <c r="B3323" t="s">
        <v>7030</v>
      </c>
      <c r="C3323" t="s">
        <v>7031</v>
      </c>
      <c r="D3323" t="s">
        <v>393</v>
      </c>
      <c r="E3323" t="s">
        <v>378</v>
      </c>
    </row>
    <row r="3324" spans="1:5">
      <c r="A3324" s="369">
        <v>2693103</v>
      </c>
      <c r="B3324" t="s">
        <v>7032</v>
      </c>
      <c r="C3324" t="s">
        <v>7033</v>
      </c>
      <c r="D3324" t="s">
        <v>393</v>
      </c>
      <c r="E3324" t="s">
        <v>378</v>
      </c>
    </row>
    <row r="3325" spans="1:5">
      <c r="A3325" s="369">
        <v>2693124</v>
      </c>
      <c r="B3325" t="s">
        <v>7034</v>
      </c>
      <c r="C3325" t="s">
        <v>7035</v>
      </c>
      <c r="D3325" t="s">
        <v>393</v>
      </c>
      <c r="E3325" t="s">
        <v>378</v>
      </c>
    </row>
    <row r="3326" spans="1:5">
      <c r="A3326" s="369">
        <v>2693150</v>
      </c>
      <c r="B3326" t="s">
        <v>7036</v>
      </c>
      <c r="C3326" t="s">
        <v>7037</v>
      </c>
      <c r="D3326" t="s">
        <v>393</v>
      </c>
      <c r="E3326" t="s">
        <v>378</v>
      </c>
    </row>
    <row r="3327" spans="1:5">
      <c r="A3327" s="369">
        <v>2693224</v>
      </c>
      <c r="B3327" t="s">
        <v>7038</v>
      </c>
      <c r="C3327" t="s">
        <v>7039</v>
      </c>
      <c r="D3327" t="s">
        <v>393</v>
      </c>
      <c r="E3327" t="s">
        <v>378</v>
      </c>
    </row>
    <row r="3328" spans="1:5">
      <c r="A3328" s="369">
        <v>2693410</v>
      </c>
      <c r="B3328" t="s">
        <v>7040</v>
      </c>
      <c r="C3328" t="s">
        <v>7041</v>
      </c>
      <c r="D3328" t="s">
        <v>393</v>
      </c>
      <c r="E3328" t="s">
        <v>378</v>
      </c>
    </row>
    <row r="3329" spans="1:5">
      <c r="A3329" s="369">
        <v>2693527</v>
      </c>
      <c r="B3329" t="s">
        <v>7042</v>
      </c>
      <c r="C3329" t="s">
        <v>7043</v>
      </c>
      <c r="D3329" t="s">
        <v>393</v>
      </c>
      <c r="E3329" t="s">
        <v>378</v>
      </c>
    </row>
    <row r="3330" spans="1:5">
      <c r="A3330" s="369">
        <v>2693924</v>
      </c>
      <c r="B3330" t="s">
        <v>7044</v>
      </c>
      <c r="C3330" t="s">
        <v>7045</v>
      </c>
      <c r="D3330" t="s">
        <v>393</v>
      </c>
      <c r="E3330" t="s">
        <v>378</v>
      </c>
    </row>
    <row r="3331" spans="1:5">
      <c r="A3331" s="369">
        <v>2693987</v>
      </c>
      <c r="B3331" t="s">
        <v>7046</v>
      </c>
      <c r="C3331" t="s">
        <v>7047</v>
      </c>
      <c r="D3331" t="s">
        <v>393</v>
      </c>
      <c r="E3331" t="s">
        <v>378</v>
      </c>
    </row>
    <row r="3332" spans="1:5">
      <c r="A3332" s="369">
        <v>2694289</v>
      </c>
      <c r="B3332" t="s">
        <v>7048</v>
      </c>
      <c r="C3332" t="s">
        <v>7049</v>
      </c>
      <c r="D3332" t="s">
        <v>393</v>
      </c>
      <c r="E3332" t="s">
        <v>378</v>
      </c>
    </row>
    <row r="3333" spans="1:5">
      <c r="A3333" s="369">
        <v>2694339</v>
      </c>
      <c r="B3333" t="s">
        <v>7050</v>
      </c>
      <c r="C3333" t="s">
        <v>7051</v>
      </c>
      <c r="D3333" t="s">
        <v>393</v>
      </c>
      <c r="E3333" t="s">
        <v>378</v>
      </c>
    </row>
    <row r="3334" spans="1:5">
      <c r="A3334" s="369">
        <v>2694783</v>
      </c>
      <c r="B3334" t="s">
        <v>7052</v>
      </c>
      <c r="C3334" t="s">
        <v>7053</v>
      </c>
      <c r="D3334" t="s">
        <v>393</v>
      </c>
      <c r="E3334" t="s">
        <v>378</v>
      </c>
    </row>
    <row r="3335" spans="1:5">
      <c r="A3335" s="369">
        <v>2694789</v>
      </c>
      <c r="B3335" t="s">
        <v>7054</v>
      </c>
      <c r="C3335" t="s">
        <v>7055</v>
      </c>
      <c r="D3335" t="s">
        <v>393</v>
      </c>
      <c r="E3335" t="s">
        <v>378</v>
      </c>
    </row>
    <row r="3336" spans="1:5">
      <c r="A3336" s="369">
        <v>2695259</v>
      </c>
      <c r="B3336" t="s">
        <v>7056</v>
      </c>
      <c r="C3336" t="s">
        <v>7057</v>
      </c>
      <c r="D3336" t="s">
        <v>393</v>
      </c>
      <c r="E3336" t="s">
        <v>378</v>
      </c>
    </row>
    <row r="3337" spans="1:5">
      <c r="A3337" s="369">
        <v>2695480</v>
      </c>
      <c r="B3337" t="s">
        <v>7058</v>
      </c>
      <c r="C3337" t="s">
        <v>7059</v>
      </c>
      <c r="D3337" t="s">
        <v>393</v>
      </c>
      <c r="E3337" t="s">
        <v>378</v>
      </c>
    </row>
    <row r="3338" spans="1:5">
      <c r="A3338" s="369">
        <v>2695686</v>
      </c>
      <c r="B3338" t="s">
        <v>7060</v>
      </c>
      <c r="C3338" t="s">
        <v>7061</v>
      </c>
      <c r="D3338" t="s">
        <v>393</v>
      </c>
      <c r="E3338" t="s">
        <v>378</v>
      </c>
    </row>
    <row r="3339" spans="1:5">
      <c r="A3339" s="369">
        <v>2695776</v>
      </c>
      <c r="B3339" t="s">
        <v>7062</v>
      </c>
      <c r="C3339" t="s">
        <v>7063</v>
      </c>
      <c r="D3339" t="s">
        <v>393</v>
      </c>
      <c r="E3339" t="s">
        <v>378</v>
      </c>
    </row>
    <row r="3340" spans="1:5">
      <c r="A3340" s="369">
        <v>2696176</v>
      </c>
      <c r="B3340" t="s">
        <v>7064</v>
      </c>
      <c r="C3340" t="s">
        <v>7065</v>
      </c>
      <c r="D3340" t="s">
        <v>393</v>
      </c>
      <c r="E3340" t="s">
        <v>378</v>
      </c>
    </row>
    <row r="3341" spans="1:5">
      <c r="A3341" s="369">
        <v>2696494</v>
      </c>
      <c r="B3341" t="s">
        <v>7066</v>
      </c>
      <c r="C3341" t="s">
        <v>7067</v>
      </c>
      <c r="D3341" t="s">
        <v>393</v>
      </c>
      <c r="E3341" t="s">
        <v>378</v>
      </c>
    </row>
    <row r="3342" spans="1:5">
      <c r="A3342" s="369">
        <v>2696557</v>
      </c>
      <c r="B3342" t="s">
        <v>7068</v>
      </c>
      <c r="C3342" t="s">
        <v>7069</v>
      </c>
      <c r="D3342" t="s">
        <v>393</v>
      </c>
      <c r="E3342" t="s">
        <v>378</v>
      </c>
    </row>
    <row r="3343" spans="1:5">
      <c r="A3343" s="369">
        <v>2696707</v>
      </c>
      <c r="B3343" t="s">
        <v>7070</v>
      </c>
      <c r="C3343" t="s">
        <v>7071</v>
      </c>
      <c r="D3343" t="s">
        <v>393</v>
      </c>
      <c r="E3343" t="s">
        <v>378</v>
      </c>
    </row>
    <row r="3344" spans="1:5">
      <c r="A3344" s="369">
        <v>2696777</v>
      </c>
      <c r="B3344" t="s">
        <v>7072</v>
      </c>
      <c r="C3344" t="s">
        <v>7073</v>
      </c>
      <c r="D3344" t="s">
        <v>393</v>
      </c>
      <c r="E3344" t="s">
        <v>378</v>
      </c>
    </row>
    <row r="3345" spans="1:5">
      <c r="A3345" s="369">
        <v>2696821</v>
      </c>
      <c r="B3345" t="s">
        <v>7074</v>
      </c>
      <c r="C3345" t="s">
        <v>7075</v>
      </c>
      <c r="D3345" t="s">
        <v>393</v>
      </c>
      <c r="E3345" t="s">
        <v>378</v>
      </c>
    </row>
    <row r="3346" spans="1:5">
      <c r="A3346" s="369">
        <v>2696942</v>
      </c>
      <c r="B3346" t="s">
        <v>7076</v>
      </c>
      <c r="C3346" t="s">
        <v>7077</v>
      </c>
      <c r="D3346" t="s">
        <v>393</v>
      </c>
      <c r="E3346" t="s">
        <v>378</v>
      </c>
    </row>
    <row r="3347" spans="1:5">
      <c r="A3347" s="369">
        <v>2697048</v>
      </c>
      <c r="B3347" t="s">
        <v>7078</v>
      </c>
      <c r="C3347" t="s">
        <v>7079</v>
      </c>
      <c r="D3347" t="s">
        <v>393</v>
      </c>
      <c r="E3347" t="s">
        <v>378</v>
      </c>
    </row>
    <row r="3348" spans="1:5">
      <c r="A3348" s="369">
        <v>269707854</v>
      </c>
      <c r="B3348" t="s">
        <v>7080</v>
      </c>
      <c r="C3348" t="s">
        <v>7081</v>
      </c>
      <c r="D3348" t="s">
        <v>393</v>
      </c>
      <c r="E3348" t="s">
        <v>378</v>
      </c>
    </row>
    <row r="3349" spans="1:5">
      <c r="A3349" s="369">
        <v>2697259</v>
      </c>
      <c r="B3349" t="s">
        <v>7082</v>
      </c>
      <c r="C3349" t="s">
        <v>7083</v>
      </c>
      <c r="D3349" t="s">
        <v>393</v>
      </c>
      <c r="E3349" t="s">
        <v>378</v>
      </c>
    </row>
    <row r="3350" spans="1:5">
      <c r="A3350" s="369">
        <v>2697268</v>
      </c>
      <c r="B3350" t="s">
        <v>7084</v>
      </c>
      <c r="C3350" t="s">
        <v>7085</v>
      </c>
      <c r="D3350" t="s">
        <v>393</v>
      </c>
      <c r="E3350" t="s">
        <v>378</v>
      </c>
    </row>
    <row r="3351" spans="1:5">
      <c r="A3351" s="369">
        <v>2697274</v>
      </c>
      <c r="B3351" t="s">
        <v>7086</v>
      </c>
      <c r="C3351" t="s">
        <v>7087</v>
      </c>
      <c r="D3351" t="s">
        <v>393</v>
      </c>
      <c r="E3351" t="s">
        <v>378</v>
      </c>
    </row>
    <row r="3352" spans="1:5">
      <c r="A3352" s="369">
        <v>2697558</v>
      </c>
      <c r="B3352" t="s">
        <v>7088</v>
      </c>
      <c r="C3352" t="s">
        <v>7089</v>
      </c>
      <c r="D3352" t="s">
        <v>393</v>
      </c>
      <c r="E3352" t="s">
        <v>378</v>
      </c>
    </row>
    <row r="3353" spans="1:5">
      <c r="A3353" s="369">
        <v>2697631</v>
      </c>
      <c r="B3353" t="s">
        <v>7090</v>
      </c>
      <c r="C3353" t="s">
        <v>7091</v>
      </c>
      <c r="D3353" t="s">
        <v>393</v>
      </c>
      <c r="E3353" t="s">
        <v>378</v>
      </c>
    </row>
    <row r="3354" spans="1:5">
      <c r="A3354" s="369">
        <v>2697770</v>
      </c>
      <c r="B3354" t="s">
        <v>7092</v>
      </c>
      <c r="C3354" t="s">
        <v>7093</v>
      </c>
      <c r="D3354" t="s">
        <v>393</v>
      </c>
      <c r="E3354" t="s">
        <v>378</v>
      </c>
    </row>
    <row r="3355" spans="1:5">
      <c r="A3355" s="369">
        <v>2697839</v>
      </c>
      <c r="B3355" t="s">
        <v>7094</v>
      </c>
      <c r="C3355" t="s">
        <v>7095</v>
      </c>
      <c r="D3355" t="s">
        <v>393</v>
      </c>
      <c r="E3355" t="s">
        <v>378</v>
      </c>
    </row>
    <row r="3356" spans="1:5">
      <c r="A3356" s="369">
        <v>2697958</v>
      </c>
      <c r="B3356" t="s">
        <v>7096</v>
      </c>
      <c r="C3356" t="s">
        <v>7097</v>
      </c>
      <c r="D3356" t="s">
        <v>393</v>
      </c>
      <c r="E3356" t="s">
        <v>378</v>
      </c>
    </row>
    <row r="3357" spans="1:5">
      <c r="A3357" s="369">
        <v>2697989</v>
      </c>
      <c r="B3357" t="s">
        <v>7098</v>
      </c>
      <c r="C3357" t="s">
        <v>7099</v>
      </c>
      <c r="D3357" t="s">
        <v>393</v>
      </c>
      <c r="E3357" t="s">
        <v>378</v>
      </c>
    </row>
    <row r="3358" spans="1:5">
      <c r="A3358" s="369">
        <v>2698048</v>
      </c>
      <c r="B3358" t="s">
        <v>7100</v>
      </c>
      <c r="C3358" t="s">
        <v>7101</v>
      </c>
      <c r="D3358" t="s">
        <v>393</v>
      </c>
      <c r="E3358" t="s">
        <v>378</v>
      </c>
    </row>
    <row r="3359" spans="1:5">
      <c r="A3359" s="369">
        <v>2698397</v>
      </c>
      <c r="B3359" t="s">
        <v>7102</v>
      </c>
      <c r="C3359" t="s">
        <v>7103</v>
      </c>
      <c r="D3359" t="s">
        <v>393</v>
      </c>
      <c r="E3359" t="s">
        <v>378</v>
      </c>
    </row>
    <row r="3360" spans="1:5">
      <c r="A3360" s="369">
        <v>2698433</v>
      </c>
      <c r="B3360" t="s">
        <v>7104</v>
      </c>
      <c r="C3360" t="s">
        <v>7105</v>
      </c>
      <c r="D3360" t="s">
        <v>393</v>
      </c>
      <c r="E3360" t="s">
        <v>378</v>
      </c>
    </row>
    <row r="3361" spans="1:5">
      <c r="A3361" s="369">
        <v>2698462</v>
      </c>
      <c r="B3361" t="s">
        <v>7106</v>
      </c>
      <c r="C3361" t="s">
        <v>7107</v>
      </c>
      <c r="D3361" t="s">
        <v>393</v>
      </c>
      <c r="E3361" t="s">
        <v>378</v>
      </c>
    </row>
    <row r="3362" spans="1:5">
      <c r="A3362" s="369">
        <v>2698585</v>
      </c>
      <c r="B3362" t="s">
        <v>7108</v>
      </c>
      <c r="C3362" t="s">
        <v>7109</v>
      </c>
      <c r="D3362" t="s">
        <v>393</v>
      </c>
      <c r="E3362" t="s">
        <v>378</v>
      </c>
    </row>
    <row r="3363" spans="1:5">
      <c r="A3363" s="369">
        <v>2698676</v>
      </c>
      <c r="B3363" t="s">
        <v>7110</v>
      </c>
      <c r="C3363" t="s">
        <v>7111</v>
      </c>
      <c r="D3363" t="s">
        <v>393</v>
      </c>
      <c r="E3363" t="s">
        <v>378</v>
      </c>
    </row>
    <row r="3364" spans="1:5">
      <c r="A3364" s="369">
        <v>2698740</v>
      </c>
      <c r="B3364" t="s">
        <v>7112</v>
      </c>
      <c r="C3364" t="s">
        <v>7113</v>
      </c>
      <c r="D3364" t="s">
        <v>393</v>
      </c>
      <c r="E3364" t="s">
        <v>378</v>
      </c>
    </row>
    <row r="3365" spans="1:5">
      <c r="A3365" s="369">
        <v>2698789</v>
      </c>
      <c r="B3365" t="s">
        <v>7114</v>
      </c>
      <c r="C3365" t="s">
        <v>7115</v>
      </c>
      <c r="D3365" t="s">
        <v>393</v>
      </c>
      <c r="E3365" t="s">
        <v>378</v>
      </c>
    </row>
    <row r="3366" spans="1:5">
      <c r="A3366" s="369">
        <v>2698908</v>
      </c>
      <c r="B3366" t="s">
        <v>7116</v>
      </c>
      <c r="C3366" t="s">
        <v>7117</v>
      </c>
      <c r="D3366" t="s">
        <v>393</v>
      </c>
      <c r="E3366" t="s">
        <v>378</v>
      </c>
    </row>
    <row r="3367" spans="1:5">
      <c r="A3367" s="369">
        <v>2698934</v>
      </c>
      <c r="B3367" t="s">
        <v>7118</v>
      </c>
      <c r="C3367" t="s">
        <v>7119</v>
      </c>
      <c r="D3367" t="s">
        <v>393</v>
      </c>
      <c r="E3367" t="s">
        <v>378</v>
      </c>
    </row>
    <row r="3368" spans="1:5">
      <c r="A3368" s="369">
        <v>2699117</v>
      </c>
      <c r="B3368" t="s">
        <v>7120</v>
      </c>
      <c r="C3368" t="s">
        <v>7121</v>
      </c>
      <c r="D3368" t="s">
        <v>393</v>
      </c>
      <c r="E3368" t="s">
        <v>378</v>
      </c>
    </row>
    <row r="3369" spans="1:5">
      <c r="A3369" s="369">
        <v>2699129</v>
      </c>
      <c r="B3369" t="s">
        <v>7122</v>
      </c>
      <c r="C3369" t="s">
        <v>7123</v>
      </c>
      <c r="D3369" t="s">
        <v>393</v>
      </c>
      <c r="E3369" t="s">
        <v>378</v>
      </c>
    </row>
    <row r="3370" spans="1:5">
      <c r="A3370" s="369">
        <v>2699130</v>
      </c>
      <c r="B3370" t="s">
        <v>7124</v>
      </c>
      <c r="C3370" t="s">
        <v>7125</v>
      </c>
      <c r="D3370" t="s">
        <v>393</v>
      </c>
      <c r="E3370" t="s">
        <v>378</v>
      </c>
    </row>
    <row r="3371" spans="1:5">
      <c r="A3371" s="369">
        <v>2699195</v>
      </c>
      <c r="B3371" t="s">
        <v>7126</v>
      </c>
      <c r="C3371" t="s">
        <v>7127</v>
      </c>
      <c r="D3371" t="s">
        <v>393</v>
      </c>
      <c r="E3371" t="s">
        <v>378</v>
      </c>
    </row>
    <row r="3372" spans="1:5">
      <c r="A3372" s="369">
        <v>2699442</v>
      </c>
      <c r="B3372" t="s">
        <v>7128</v>
      </c>
      <c r="C3372" t="s">
        <v>7129</v>
      </c>
      <c r="D3372" t="s">
        <v>393</v>
      </c>
      <c r="E3372" t="s">
        <v>378</v>
      </c>
    </row>
    <row r="3373" spans="1:5">
      <c r="A3373" s="369">
        <v>2699474</v>
      </c>
      <c r="B3373" t="s">
        <v>7130</v>
      </c>
      <c r="C3373" t="s">
        <v>7131</v>
      </c>
      <c r="D3373" t="s">
        <v>393</v>
      </c>
      <c r="E3373" t="s">
        <v>378</v>
      </c>
    </row>
    <row r="3374" spans="1:5">
      <c r="A3374" s="369">
        <v>2699695</v>
      </c>
      <c r="B3374" t="s">
        <v>7132</v>
      </c>
      <c r="C3374" t="s">
        <v>7133</v>
      </c>
      <c r="D3374" t="s">
        <v>393</v>
      </c>
      <c r="E3374" t="s">
        <v>378</v>
      </c>
    </row>
    <row r="3375" spans="1:5">
      <c r="A3375" s="369">
        <v>2699703</v>
      </c>
      <c r="B3375" t="s">
        <v>7134</v>
      </c>
      <c r="C3375" t="s">
        <v>7135</v>
      </c>
      <c r="D3375" t="s">
        <v>393</v>
      </c>
      <c r="E3375" t="s">
        <v>378</v>
      </c>
    </row>
    <row r="3376" spans="1:5">
      <c r="A3376" s="369">
        <v>2699722</v>
      </c>
      <c r="B3376" t="s">
        <v>7136</v>
      </c>
      <c r="C3376" t="s">
        <v>7137</v>
      </c>
      <c r="D3376" t="s">
        <v>393</v>
      </c>
      <c r="E3376" t="s">
        <v>378</v>
      </c>
    </row>
    <row r="3377" spans="1:5">
      <c r="A3377" s="369">
        <v>2699754</v>
      </c>
      <c r="B3377" t="s">
        <v>7138</v>
      </c>
      <c r="C3377" t="s">
        <v>7139</v>
      </c>
      <c r="D3377" t="s">
        <v>393</v>
      </c>
      <c r="E3377" t="s">
        <v>378</v>
      </c>
    </row>
    <row r="3378" spans="1:5">
      <c r="A3378" s="369">
        <v>26997707</v>
      </c>
      <c r="B3378" t="s">
        <v>7140</v>
      </c>
      <c r="C3378" t="s">
        <v>7141</v>
      </c>
      <c r="D3378" t="s">
        <v>393</v>
      </c>
      <c r="E3378" t="s">
        <v>378</v>
      </c>
    </row>
    <row r="3379" spans="1:5">
      <c r="A3379" s="369">
        <v>2699772</v>
      </c>
      <c r="B3379" t="s">
        <v>7142</v>
      </c>
      <c r="C3379" t="s">
        <v>7143</v>
      </c>
      <c r="D3379" t="s">
        <v>393</v>
      </c>
      <c r="E3379" t="s">
        <v>378</v>
      </c>
    </row>
    <row r="3380" spans="1:5">
      <c r="A3380" s="369">
        <v>2699787</v>
      </c>
      <c r="B3380" t="s">
        <v>7144</v>
      </c>
      <c r="C3380" t="s">
        <v>7145</v>
      </c>
      <c r="D3380" t="s">
        <v>393</v>
      </c>
      <c r="E3380" t="s">
        <v>378</v>
      </c>
    </row>
    <row r="3381" spans="1:5">
      <c r="A3381" s="369">
        <v>2699789</v>
      </c>
      <c r="B3381" t="s">
        <v>7146</v>
      </c>
      <c r="C3381" t="s">
        <v>7147</v>
      </c>
      <c r="D3381" t="s">
        <v>393</v>
      </c>
      <c r="E3381" t="s">
        <v>378</v>
      </c>
    </row>
    <row r="3382" spans="1:5">
      <c r="A3382" s="369">
        <v>2699828</v>
      </c>
      <c r="B3382" t="s">
        <v>7148</v>
      </c>
      <c r="C3382" t="s">
        <v>7149</v>
      </c>
      <c r="D3382" t="s">
        <v>393</v>
      </c>
      <c r="E3382" t="s">
        <v>378</v>
      </c>
    </row>
    <row r="3383" spans="1:5">
      <c r="A3383" s="369">
        <v>2699869</v>
      </c>
      <c r="B3383" t="s">
        <v>7150</v>
      </c>
      <c r="C3383" t="s">
        <v>7151</v>
      </c>
      <c r="D3383" t="s">
        <v>393</v>
      </c>
      <c r="E3383" t="s">
        <v>378</v>
      </c>
    </row>
    <row r="3384" spans="1:5">
      <c r="A3384" s="369">
        <v>2700117</v>
      </c>
      <c r="B3384" t="s">
        <v>7152</v>
      </c>
      <c r="C3384" t="s">
        <v>7153</v>
      </c>
      <c r="D3384" t="s">
        <v>393</v>
      </c>
      <c r="E3384" t="s">
        <v>378</v>
      </c>
    </row>
    <row r="3385" spans="1:5">
      <c r="A3385" s="369">
        <v>2700146</v>
      </c>
      <c r="B3385" t="s">
        <v>7154</v>
      </c>
      <c r="C3385" t="s">
        <v>7155</v>
      </c>
      <c r="D3385" t="s">
        <v>393</v>
      </c>
      <c r="E3385" t="s">
        <v>378</v>
      </c>
    </row>
    <row r="3386" spans="1:5">
      <c r="A3386" s="369">
        <v>2700209</v>
      </c>
      <c r="B3386" t="s">
        <v>7156</v>
      </c>
      <c r="C3386" t="s">
        <v>7157</v>
      </c>
      <c r="D3386" t="s">
        <v>393</v>
      </c>
      <c r="E3386" t="s">
        <v>378</v>
      </c>
    </row>
    <row r="3387" spans="1:5">
      <c r="A3387" s="369">
        <v>2700272</v>
      </c>
      <c r="B3387" t="s">
        <v>7158</v>
      </c>
      <c r="C3387" t="s">
        <v>7159</v>
      </c>
      <c r="D3387" t="s">
        <v>393</v>
      </c>
      <c r="E3387" t="s">
        <v>378</v>
      </c>
    </row>
    <row r="3388" spans="1:5">
      <c r="A3388" s="369">
        <v>2700302</v>
      </c>
      <c r="B3388" t="s">
        <v>7160</v>
      </c>
      <c r="C3388" t="s">
        <v>7161</v>
      </c>
      <c r="D3388" t="s">
        <v>393</v>
      </c>
      <c r="E3388" t="s">
        <v>378</v>
      </c>
    </row>
    <row r="3389" spans="1:5">
      <c r="A3389" s="369">
        <v>2700818</v>
      </c>
      <c r="B3389" t="s">
        <v>7162</v>
      </c>
      <c r="C3389" t="s">
        <v>7163</v>
      </c>
      <c r="D3389" t="s">
        <v>393</v>
      </c>
      <c r="E3389" t="s">
        <v>378</v>
      </c>
    </row>
    <row r="3390" spans="1:5">
      <c r="A3390" s="369">
        <v>2700868</v>
      </c>
      <c r="B3390" t="s">
        <v>7164</v>
      </c>
      <c r="C3390" t="s">
        <v>7165</v>
      </c>
      <c r="D3390" t="s">
        <v>393</v>
      </c>
      <c r="E3390" t="s">
        <v>378</v>
      </c>
    </row>
    <row r="3391" spans="1:5">
      <c r="A3391" s="369">
        <v>2700968</v>
      </c>
      <c r="B3391" t="s">
        <v>7166</v>
      </c>
      <c r="C3391" t="s">
        <v>7167</v>
      </c>
      <c r="D3391" t="s">
        <v>393</v>
      </c>
      <c r="E3391" t="s">
        <v>378</v>
      </c>
    </row>
    <row r="3392" spans="1:5">
      <c r="A3392" s="369">
        <v>2700991</v>
      </c>
      <c r="B3392" t="s">
        <v>7168</v>
      </c>
      <c r="C3392" t="s">
        <v>7169</v>
      </c>
      <c r="D3392" t="s">
        <v>393</v>
      </c>
      <c r="E3392" t="s">
        <v>378</v>
      </c>
    </row>
    <row r="3393" spans="1:5">
      <c r="A3393" s="369">
        <v>2701103</v>
      </c>
      <c r="B3393" t="s">
        <v>7170</v>
      </c>
      <c r="C3393" t="s">
        <v>7171</v>
      </c>
      <c r="D3393" t="s">
        <v>393</v>
      </c>
      <c r="E3393" t="s">
        <v>378</v>
      </c>
    </row>
    <row r="3394" spans="1:5">
      <c r="A3394" s="369">
        <v>2701179</v>
      </c>
      <c r="B3394" t="s">
        <v>7172</v>
      </c>
      <c r="C3394" t="s">
        <v>7173</v>
      </c>
      <c r="D3394" t="s">
        <v>393</v>
      </c>
      <c r="E3394" t="s">
        <v>378</v>
      </c>
    </row>
    <row r="3395" spans="1:5">
      <c r="A3395" s="369">
        <v>2701266</v>
      </c>
      <c r="B3395" t="s">
        <v>7174</v>
      </c>
      <c r="C3395" t="s">
        <v>7175</v>
      </c>
      <c r="D3395" t="s">
        <v>393</v>
      </c>
      <c r="E3395" t="s">
        <v>378</v>
      </c>
    </row>
    <row r="3396" spans="1:5">
      <c r="A3396" s="369">
        <v>2701316</v>
      </c>
      <c r="B3396" t="s">
        <v>7176</v>
      </c>
      <c r="C3396" t="s">
        <v>7177</v>
      </c>
      <c r="D3396" t="s">
        <v>393</v>
      </c>
      <c r="E3396" t="s">
        <v>378</v>
      </c>
    </row>
    <row r="3397" spans="1:5">
      <c r="A3397" s="369">
        <v>2701369</v>
      </c>
      <c r="B3397" t="s">
        <v>7178</v>
      </c>
      <c r="C3397" t="s">
        <v>7179</v>
      </c>
      <c r="D3397" t="s">
        <v>393</v>
      </c>
      <c r="E3397" t="s">
        <v>378</v>
      </c>
    </row>
    <row r="3398" spans="1:5">
      <c r="A3398" s="369">
        <v>2701371</v>
      </c>
      <c r="B3398" t="s">
        <v>7180</v>
      </c>
      <c r="C3398" t="s">
        <v>7181</v>
      </c>
      <c r="D3398" t="s">
        <v>393</v>
      </c>
      <c r="E3398" t="s">
        <v>378</v>
      </c>
    </row>
    <row r="3399" spans="1:5">
      <c r="A3399" s="369">
        <v>2701451</v>
      </c>
      <c r="B3399" t="s">
        <v>7182</v>
      </c>
      <c r="C3399" t="s">
        <v>7183</v>
      </c>
      <c r="D3399" t="s">
        <v>393</v>
      </c>
      <c r="E3399" t="s">
        <v>378</v>
      </c>
    </row>
    <row r="3400" spans="1:5">
      <c r="A3400" s="369">
        <v>2701571</v>
      </c>
      <c r="B3400" t="s">
        <v>7184</v>
      </c>
      <c r="C3400" t="s">
        <v>7185</v>
      </c>
      <c r="D3400" t="s">
        <v>393</v>
      </c>
      <c r="E3400" t="s">
        <v>378</v>
      </c>
    </row>
    <row r="3401" spans="1:5">
      <c r="A3401" s="369">
        <v>2701611</v>
      </c>
      <c r="B3401" t="s">
        <v>7186</v>
      </c>
      <c r="C3401" t="s">
        <v>7187</v>
      </c>
      <c r="D3401" t="s">
        <v>393</v>
      </c>
      <c r="E3401" t="s">
        <v>378</v>
      </c>
    </row>
    <row r="3402" spans="1:5">
      <c r="A3402" s="369">
        <v>2701633</v>
      </c>
      <c r="B3402" t="s">
        <v>7188</v>
      </c>
      <c r="C3402" t="s">
        <v>5438</v>
      </c>
      <c r="D3402" t="s">
        <v>393</v>
      </c>
      <c r="E3402" t="s">
        <v>378</v>
      </c>
    </row>
    <row r="3403" spans="1:5">
      <c r="A3403" s="369">
        <v>2701704</v>
      </c>
      <c r="B3403" t="s">
        <v>7189</v>
      </c>
      <c r="C3403" t="s">
        <v>7190</v>
      </c>
      <c r="D3403" t="s">
        <v>393</v>
      </c>
      <c r="E3403" t="s">
        <v>378</v>
      </c>
    </row>
    <row r="3404" spans="1:5">
      <c r="A3404" s="369">
        <v>2701742</v>
      </c>
      <c r="B3404" t="s">
        <v>7191</v>
      </c>
      <c r="C3404" t="s">
        <v>7192</v>
      </c>
      <c r="D3404" t="s">
        <v>393</v>
      </c>
      <c r="E3404" t="s">
        <v>378</v>
      </c>
    </row>
    <row r="3405" spans="1:5">
      <c r="A3405" s="369">
        <v>2701968</v>
      </c>
      <c r="B3405" t="s">
        <v>7193</v>
      </c>
      <c r="C3405" t="s">
        <v>7194</v>
      </c>
      <c r="D3405" t="s">
        <v>393</v>
      </c>
      <c r="E3405" t="s">
        <v>378</v>
      </c>
    </row>
    <row r="3406" spans="1:5">
      <c r="A3406" s="369">
        <v>2701996</v>
      </c>
      <c r="B3406" t="s">
        <v>7195</v>
      </c>
      <c r="C3406" t="s">
        <v>7196</v>
      </c>
      <c r="D3406" t="s">
        <v>393</v>
      </c>
      <c r="E3406" t="s">
        <v>378</v>
      </c>
    </row>
    <row r="3407" spans="1:5">
      <c r="A3407" s="369">
        <v>2702093</v>
      </c>
      <c r="B3407" t="s">
        <v>7197</v>
      </c>
      <c r="C3407" t="s">
        <v>7198</v>
      </c>
      <c r="D3407" t="s">
        <v>393</v>
      </c>
      <c r="E3407" t="s">
        <v>378</v>
      </c>
    </row>
    <row r="3408" spans="1:5">
      <c r="A3408" s="369">
        <v>2702101</v>
      </c>
      <c r="B3408" t="s">
        <v>7199</v>
      </c>
      <c r="C3408" t="s">
        <v>7200</v>
      </c>
      <c r="D3408" t="s">
        <v>393</v>
      </c>
      <c r="E3408" t="s">
        <v>378</v>
      </c>
    </row>
    <row r="3409" spans="1:5">
      <c r="A3409" s="369">
        <v>2702240</v>
      </c>
      <c r="B3409" t="s">
        <v>7201</v>
      </c>
      <c r="C3409" t="s">
        <v>7202</v>
      </c>
      <c r="D3409" t="s">
        <v>393</v>
      </c>
      <c r="E3409" t="s">
        <v>378</v>
      </c>
    </row>
    <row r="3410" spans="1:5">
      <c r="A3410" s="369">
        <v>2702374</v>
      </c>
      <c r="B3410" t="s">
        <v>7203</v>
      </c>
      <c r="C3410" t="s">
        <v>7204</v>
      </c>
      <c r="D3410" t="s">
        <v>393</v>
      </c>
      <c r="E3410" t="s">
        <v>378</v>
      </c>
    </row>
    <row r="3411" spans="1:5">
      <c r="A3411" s="369">
        <v>2702413</v>
      </c>
      <c r="B3411" t="s">
        <v>7205</v>
      </c>
      <c r="C3411" t="s">
        <v>7206</v>
      </c>
      <c r="D3411" t="s">
        <v>393</v>
      </c>
      <c r="E3411" t="s">
        <v>378</v>
      </c>
    </row>
    <row r="3412" spans="1:5">
      <c r="A3412" s="369">
        <v>2702436</v>
      </c>
      <c r="B3412" t="s">
        <v>7207</v>
      </c>
      <c r="C3412" t="s">
        <v>7208</v>
      </c>
      <c r="D3412" t="s">
        <v>393</v>
      </c>
      <c r="E3412" t="s">
        <v>378</v>
      </c>
    </row>
    <row r="3413" spans="1:5">
      <c r="A3413" s="369">
        <v>2702440</v>
      </c>
      <c r="B3413" t="s">
        <v>7209</v>
      </c>
      <c r="C3413" t="s">
        <v>7210</v>
      </c>
      <c r="D3413" t="s">
        <v>393</v>
      </c>
      <c r="E3413" t="s">
        <v>378</v>
      </c>
    </row>
    <row r="3414" spans="1:5">
      <c r="A3414" s="369">
        <v>2702496</v>
      </c>
      <c r="B3414" t="s">
        <v>7211</v>
      </c>
      <c r="C3414" t="s">
        <v>7212</v>
      </c>
      <c r="D3414" t="s">
        <v>393</v>
      </c>
      <c r="E3414" t="s">
        <v>378</v>
      </c>
    </row>
    <row r="3415" spans="1:5">
      <c r="A3415" s="369">
        <v>2702542</v>
      </c>
      <c r="B3415" t="s">
        <v>7213</v>
      </c>
      <c r="C3415" t="s">
        <v>7214</v>
      </c>
      <c r="D3415" t="s">
        <v>393</v>
      </c>
      <c r="E3415" t="s">
        <v>378</v>
      </c>
    </row>
    <row r="3416" spans="1:5">
      <c r="A3416" s="369">
        <v>2702694</v>
      </c>
      <c r="B3416" t="s">
        <v>7215</v>
      </c>
      <c r="C3416" t="s">
        <v>7216</v>
      </c>
      <c r="D3416" t="s">
        <v>393</v>
      </c>
      <c r="E3416" t="s">
        <v>378</v>
      </c>
    </row>
    <row r="3417" spans="1:5">
      <c r="A3417" s="369">
        <v>2702695</v>
      </c>
      <c r="B3417" t="s">
        <v>7217</v>
      </c>
      <c r="C3417" t="s">
        <v>7218</v>
      </c>
      <c r="D3417" t="s">
        <v>393</v>
      </c>
      <c r="E3417" t="s">
        <v>378</v>
      </c>
    </row>
    <row r="3418" spans="1:5">
      <c r="A3418" s="369">
        <v>2702929</v>
      </c>
      <c r="B3418" t="s">
        <v>7219</v>
      </c>
      <c r="C3418" t="s">
        <v>7220</v>
      </c>
      <c r="D3418" t="s">
        <v>393</v>
      </c>
      <c r="E3418" t="s">
        <v>378</v>
      </c>
    </row>
    <row r="3419" spans="1:5">
      <c r="A3419" s="369">
        <v>2703504</v>
      </c>
      <c r="B3419" t="s">
        <v>7221</v>
      </c>
      <c r="C3419" t="s">
        <v>7222</v>
      </c>
      <c r="D3419" t="s">
        <v>393</v>
      </c>
      <c r="E3419" t="s">
        <v>378</v>
      </c>
    </row>
    <row r="3420" spans="1:5">
      <c r="A3420" s="369">
        <v>2703554</v>
      </c>
      <c r="B3420" t="s">
        <v>7223</v>
      </c>
      <c r="C3420" t="s">
        <v>7224</v>
      </c>
      <c r="D3420" t="s">
        <v>393</v>
      </c>
      <c r="E3420" t="s">
        <v>378</v>
      </c>
    </row>
    <row r="3421" spans="1:5">
      <c r="A3421" s="369">
        <v>2703589</v>
      </c>
      <c r="B3421" t="s">
        <v>7225</v>
      </c>
      <c r="C3421" t="s">
        <v>7226</v>
      </c>
      <c r="D3421" t="s">
        <v>393</v>
      </c>
      <c r="E3421" t="s">
        <v>378</v>
      </c>
    </row>
    <row r="3422" spans="1:5">
      <c r="A3422" s="369">
        <v>2703616</v>
      </c>
      <c r="B3422" t="s">
        <v>7227</v>
      </c>
      <c r="C3422" t="s">
        <v>7228</v>
      </c>
      <c r="D3422" t="s">
        <v>393</v>
      </c>
      <c r="E3422" t="s">
        <v>378</v>
      </c>
    </row>
    <row r="3423" spans="1:5">
      <c r="A3423" s="369">
        <v>2703620</v>
      </c>
      <c r="B3423" t="s">
        <v>7229</v>
      </c>
      <c r="C3423" t="s">
        <v>7230</v>
      </c>
      <c r="D3423" t="s">
        <v>393</v>
      </c>
      <c r="E3423" t="s">
        <v>378</v>
      </c>
    </row>
    <row r="3424" spans="1:5">
      <c r="A3424" s="369">
        <v>2703784</v>
      </c>
      <c r="B3424" t="s">
        <v>7231</v>
      </c>
      <c r="C3424" t="s">
        <v>7232</v>
      </c>
      <c r="D3424" t="s">
        <v>393</v>
      </c>
      <c r="E3424" t="s">
        <v>378</v>
      </c>
    </row>
    <row r="3425" spans="1:5">
      <c r="A3425" s="369">
        <v>2703788</v>
      </c>
      <c r="B3425" t="s">
        <v>7233</v>
      </c>
      <c r="C3425" t="s">
        <v>7234</v>
      </c>
      <c r="D3425" t="s">
        <v>393</v>
      </c>
      <c r="E3425" t="s">
        <v>378</v>
      </c>
    </row>
    <row r="3426" spans="1:5">
      <c r="A3426" s="369">
        <v>2703822</v>
      </c>
      <c r="B3426" t="s">
        <v>7235</v>
      </c>
      <c r="C3426" t="s">
        <v>7236</v>
      </c>
      <c r="D3426" t="s">
        <v>393</v>
      </c>
      <c r="E3426" t="s">
        <v>378</v>
      </c>
    </row>
    <row r="3427" spans="1:5">
      <c r="A3427" s="369">
        <v>2703838</v>
      </c>
      <c r="B3427" t="s">
        <v>7237</v>
      </c>
      <c r="C3427" t="s">
        <v>7238</v>
      </c>
      <c r="D3427" t="s">
        <v>393</v>
      </c>
      <c r="E3427" t="s">
        <v>378</v>
      </c>
    </row>
    <row r="3428" spans="1:5">
      <c r="A3428" s="369">
        <v>2703997</v>
      </c>
      <c r="B3428" t="s">
        <v>7239</v>
      </c>
      <c r="C3428" t="s">
        <v>7240</v>
      </c>
      <c r="D3428" t="s">
        <v>393</v>
      </c>
      <c r="E3428" t="s">
        <v>378</v>
      </c>
    </row>
    <row r="3429" spans="1:5">
      <c r="A3429" s="369">
        <v>2704255</v>
      </c>
      <c r="B3429" t="s">
        <v>7241</v>
      </c>
      <c r="C3429" t="s">
        <v>7242</v>
      </c>
      <c r="D3429" t="s">
        <v>393</v>
      </c>
      <c r="E3429" t="s">
        <v>378</v>
      </c>
    </row>
    <row r="3430" spans="1:5">
      <c r="A3430" s="369">
        <v>2704608</v>
      </c>
      <c r="B3430" t="s">
        <v>7243</v>
      </c>
      <c r="C3430" t="s">
        <v>7244</v>
      </c>
      <c r="D3430" t="s">
        <v>393</v>
      </c>
      <c r="E3430" t="s">
        <v>378</v>
      </c>
    </row>
    <row r="3431" spans="1:5">
      <c r="A3431" s="369">
        <v>2704711</v>
      </c>
      <c r="B3431" t="s">
        <v>7245</v>
      </c>
      <c r="C3431" t="s">
        <v>7246</v>
      </c>
      <c r="D3431" t="s">
        <v>393</v>
      </c>
      <c r="E3431" t="s">
        <v>378</v>
      </c>
    </row>
    <row r="3432" spans="1:5">
      <c r="A3432" s="369">
        <v>2705009</v>
      </c>
      <c r="B3432" t="s">
        <v>7247</v>
      </c>
      <c r="C3432" t="s">
        <v>7248</v>
      </c>
      <c r="D3432" t="s">
        <v>393</v>
      </c>
      <c r="E3432" t="s">
        <v>378</v>
      </c>
    </row>
    <row r="3433" spans="1:5">
      <c r="A3433" s="369">
        <v>2705164</v>
      </c>
      <c r="B3433" t="s">
        <v>7249</v>
      </c>
      <c r="C3433" t="s">
        <v>7250</v>
      </c>
      <c r="D3433" t="s">
        <v>393</v>
      </c>
      <c r="E3433" t="s">
        <v>378</v>
      </c>
    </row>
    <row r="3434" spans="1:5">
      <c r="A3434" s="369">
        <v>2705195</v>
      </c>
      <c r="B3434" t="s">
        <v>7251</v>
      </c>
      <c r="C3434" t="s">
        <v>7252</v>
      </c>
      <c r="D3434" t="s">
        <v>393</v>
      </c>
      <c r="E3434" t="s">
        <v>378</v>
      </c>
    </row>
    <row r="3435" spans="1:5">
      <c r="A3435" s="369">
        <v>2705222</v>
      </c>
      <c r="B3435" t="s">
        <v>7253</v>
      </c>
      <c r="C3435" t="s">
        <v>7254</v>
      </c>
      <c r="D3435" t="s">
        <v>393</v>
      </c>
      <c r="E3435" t="s">
        <v>378</v>
      </c>
    </row>
    <row r="3436" spans="1:5">
      <c r="A3436" s="369">
        <v>2705248</v>
      </c>
      <c r="B3436" t="s">
        <v>7255</v>
      </c>
      <c r="C3436" t="s">
        <v>7256</v>
      </c>
      <c r="D3436" t="s">
        <v>393</v>
      </c>
      <c r="E3436" t="s">
        <v>378</v>
      </c>
    </row>
    <row r="3437" spans="1:5">
      <c r="A3437" s="369">
        <v>2705359</v>
      </c>
      <c r="B3437" t="s">
        <v>7257</v>
      </c>
      <c r="C3437" t="s">
        <v>7258</v>
      </c>
      <c r="D3437" t="s">
        <v>393</v>
      </c>
      <c r="E3437" t="s">
        <v>378</v>
      </c>
    </row>
    <row r="3438" spans="1:5">
      <c r="A3438" s="369">
        <v>2705591</v>
      </c>
      <c r="B3438" t="s">
        <v>7259</v>
      </c>
      <c r="C3438" t="s">
        <v>7260</v>
      </c>
      <c r="D3438" t="s">
        <v>393</v>
      </c>
      <c r="E3438" t="s">
        <v>378</v>
      </c>
    </row>
    <row r="3439" spans="1:5">
      <c r="A3439" s="369">
        <v>2705609</v>
      </c>
      <c r="B3439" t="s">
        <v>7261</v>
      </c>
      <c r="C3439" t="s">
        <v>7262</v>
      </c>
      <c r="D3439" t="s">
        <v>393</v>
      </c>
      <c r="E3439" t="s">
        <v>378</v>
      </c>
    </row>
    <row r="3440" spans="1:5">
      <c r="A3440" s="369">
        <v>2705678</v>
      </c>
      <c r="B3440" t="s">
        <v>7263</v>
      </c>
      <c r="C3440" t="s">
        <v>7264</v>
      </c>
      <c r="D3440" t="s">
        <v>393</v>
      </c>
      <c r="E3440" t="s">
        <v>378</v>
      </c>
    </row>
    <row r="3441" spans="1:5">
      <c r="A3441" s="369">
        <v>2705710</v>
      </c>
      <c r="B3441" t="s">
        <v>7265</v>
      </c>
      <c r="C3441" t="s">
        <v>7266</v>
      </c>
      <c r="D3441" t="s">
        <v>393</v>
      </c>
      <c r="E3441" t="s">
        <v>378</v>
      </c>
    </row>
    <row r="3442" spans="1:5">
      <c r="A3442" s="369">
        <v>2705932</v>
      </c>
      <c r="B3442" t="s">
        <v>7267</v>
      </c>
      <c r="C3442" t="s">
        <v>7268</v>
      </c>
      <c r="D3442" t="s">
        <v>393</v>
      </c>
      <c r="E3442" t="s">
        <v>378</v>
      </c>
    </row>
    <row r="3443" spans="1:5">
      <c r="A3443" s="369">
        <v>2705932</v>
      </c>
      <c r="B3443" t="s">
        <v>7269</v>
      </c>
      <c r="C3443" t="s">
        <v>7270</v>
      </c>
      <c r="D3443" t="s">
        <v>393</v>
      </c>
      <c r="E3443" t="s">
        <v>378</v>
      </c>
    </row>
    <row r="3444" spans="1:5">
      <c r="A3444" s="369">
        <v>2705934</v>
      </c>
      <c r="B3444" t="s">
        <v>7271</v>
      </c>
      <c r="C3444" t="s">
        <v>7272</v>
      </c>
      <c r="D3444" t="s">
        <v>393</v>
      </c>
      <c r="E3444" t="s">
        <v>378</v>
      </c>
    </row>
    <row r="3445" spans="1:5">
      <c r="A3445" s="369">
        <v>2705996</v>
      </c>
      <c r="B3445" t="s">
        <v>7273</v>
      </c>
      <c r="C3445" t="s">
        <v>7274</v>
      </c>
      <c r="D3445" t="s">
        <v>393</v>
      </c>
      <c r="E3445" t="s">
        <v>378</v>
      </c>
    </row>
    <row r="3446" spans="1:5">
      <c r="A3446" s="369">
        <v>2705997</v>
      </c>
      <c r="B3446" t="s">
        <v>7275</v>
      </c>
      <c r="C3446" t="s">
        <v>7276</v>
      </c>
      <c r="D3446" t="s">
        <v>393</v>
      </c>
      <c r="E3446" t="s">
        <v>378</v>
      </c>
    </row>
    <row r="3447" spans="1:5">
      <c r="A3447" s="369">
        <v>2706004</v>
      </c>
      <c r="B3447" t="s">
        <v>7277</v>
      </c>
      <c r="C3447" t="s">
        <v>7278</v>
      </c>
      <c r="D3447" t="s">
        <v>393</v>
      </c>
      <c r="E3447" t="s">
        <v>378</v>
      </c>
    </row>
    <row r="3448" spans="1:5">
      <c r="A3448" s="369">
        <v>2706015</v>
      </c>
      <c r="B3448" t="s">
        <v>7279</v>
      </c>
      <c r="C3448" t="s">
        <v>7280</v>
      </c>
      <c r="D3448" t="s">
        <v>393</v>
      </c>
      <c r="E3448" t="s">
        <v>378</v>
      </c>
    </row>
    <row r="3449" spans="1:5">
      <c r="A3449" s="369">
        <v>2706037</v>
      </c>
      <c r="B3449" t="s">
        <v>7281</v>
      </c>
      <c r="C3449" t="s">
        <v>7282</v>
      </c>
      <c r="D3449" t="s">
        <v>393</v>
      </c>
      <c r="E3449" t="s">
        <v>378</v>
      </c>
    </row>
    <row r="3450" spans="1:5">
      <c r="A3450" s="369">
        <v>2706073</v>
      </c>
      <c r="B3450" t="s">
        <v>7283</v>
      </c>
      <c r="C3450" t="s">
        <v>7284</v>
      </c>
      <c r="D3450" t="s">
        <v>393</v>
      </c>
      <c r="E3450" t="s">
        <v>378</v>
      </c>
    </row>
    <row r="3451" spans="1:5">
      <c r="A3451" s="369">
        <v>2706078</v>
      </c>
      <c r="B3451" t="s">
        <v>7285</v>
      </c>
      <c r="C3451" t="s">
        <v>7286</v>
      </c>
      <c r="D3451" t="s">
        <v>393</v>
      </c>
      <c r="E3451" t="s">
        <v>378</v>
      </c>
    </row>
    <row r="3452" spans="1:5">
      <c r="A3452" s="369">
        <v>2706110</v>
      </c>
      <c r="B3452" t="s">
        <v>7287</v>
      </c>
      <c r="C3452" t="s">
        <v>7288</v>
      </c>
      <c r="D3452" t="s">
        <v>393</v>
      </c>
      <c r="E3452" t="s">
        <v>378</v>
      </c>
    </row>
    <row r="3453" spans="1:5">
      <c r="A3453" s="369">
        <v>2706125</v>
      </c>
      <c r="B3453" t="s">
        <v>7289</v>
      </c>
      <c r="C3453" t="s">
        <v>7290</v>
      </c>
      <c r="D3453" t="s">
        <v>393</v>
      </c>
      <c r="E3453" t="s">
        <v>378</v>
      </c>
    </row>
    <row r="3454" spans="1:5">
      <c r="A3454" s="369">
        <v>2706289</v>
      </c>
      <c r="B3454" t="s">
        <v>7291</v>
      </c>
      <c r="C3454" t="s">
        <v>7292</v>
      </c>
      <c r="D3454" t="s">
        <v>393</v>
      </c>
      <c r="E3454" t="s">
        <v>378</v>
      </c>
    </row>
    <row r="3455" spans="1:5">
      <c r="A3455" s="369">
        <v>2706320</v>
      </c>
      <c r="B3455" t="s">
        <v>7293</v>
      </c>
      <c r="C3455" t="s">
        <v>7294</v>
      </c>
      <c r="D3455" t="s">
        <v>393</v>
      </c>
      <c r="E3455" t="s">
        <v>378</v>
      </c>
    </row>
    <row r="3456" spans="1:5">
      <c r="A3456" s="369">
        <v>2706439</v>
      </c>
      <c r="B3456" t="s">
        <v>7295</v>
      </c>
      <c r="C3456" t="s">
        <v>7296</v>
      </c>
      <c r="D3456" t="s">
        <v>393</v>
      </c>
      <c r="E3456" t="s">
        <v>378</v>
      </c>
    </row>
    <row r="3457" spans="1:5">
      <c r="A3457" s="369">
        <v>2706578</v>
      </c>
      <c r="B3457" t="s">
        <v>7297</v>
      </c>
      <c r="C3457" t="s">
        <v>7298</v>
      </c>
      <c r="D3457" t="s">
        <v>393</v>
      </c>
      <c r="E3457" t="s">
        <v>378</v>
      </c>
    </row>
    <row r="3458" spans="1:5">
      <c r="A3458" s="369">
        <v>2706604</v>
      </c>
      <c r="B3458" t="s">
        <v>7299</v>
      </c>
      <c r="C3458" t="s">
        <v>7300</v>
      </c>
      <c r="D3458" t="s">
        <v>393</v>
      </c>
      <c r="E3458" t="s">
        <v>378</v>
      </c>
    </row>
    <row r="3459" spans="1:5">
      <c r="A3459" s="369">
        <v>2706765</v>
      </c>
      <c r="B3459" t="s">
        <v>7301</v>
      </c>
      <c r="C3459" t="s">
        <v>7302</v>
      </c>
      <c r="D3459" t="s">
        <v>393</v>
      </c>
      <c r="E3459" t="s">
        <v>378</v>
      </c>
    </row>
    <row r="3460" spans="1:5">
      <c r="A3460" s="369">
        <v>2706783</v>
      </c>
      <c r="B3460" t="s">
        <v>7303</v>
      </c>
      <c r="C3460" t="s">
        <v>7304</v>
      </c>
      <c r="D3460" t="s">
        <v>393</v>
      </c>
      <c r="E3460" t="s">
        <v>378</v>
      </c>
    </row>
    <row r="3461" spans="1:5">
      <c r="A3461" s="369">
        <v>2706899</v>
      </c>
      <c r="B3461" t="s">
        <v>7305</v>
      </c>
      <c r="C3461" t="s">
        <v>7306</v>
      </c>
      <c r="D3461" t="s">
        <v>393</v>
      </c>
      <c r="E3461" t="s">
        <v>378</v>
      </c>
    </row>
    <row r="3462" spans="1:5">
      <c r="A3462" s="369">
        <v>2706920</v>
      </c>
      <c r="B3462" t="s">
        <v>7307</v>
      </c>
      <c r="C3462" t="s">
        <v>7308</v>
      </c>
      <c r="D3462" t="s">
        <v>393</v>
      </c>
      <c r="E3462" t="s">
        <v>378</v>
      </c>
    </row>
    <row r="3463" spans="1:5">
      <c r="A3463" s="369">
        <v>2706945</v>
      </c>
      <c r="B3463" t="s">
        <v>7309</v>
      </c>
      <c r="C3463" t="s">
        <v>7310</v>
      </c>
      <c r="D3463" t="s">
        <v>393</v>
      </c>
      <c r="E3463" t="s">
        <v>378</v>
      </c>
    </row>
    <row r="3464" spans="1:5">
      <c r="A3464" s="369">
        <v>2707115</v>
      </c>
      <c r="B3464" t="s">
        <v>7311</v>
      </c>
      <c r="C3464" t="s">
        <v>7312</v>
      </c>
      <c r="D3464" t="s">
        <v>393</v>
      </c>
      <c r="E3464" t="s">
        <v>378</v>
      </c>
    </row>
    <row r="3465" spans="1:5">
      <c r="A3465" s="369">
        <v>2707184</v>
      </c>
      <c r="B3465" t="s">
        <v>7313</v>
      </c>
      <c r="C3465" t="s">
        <v>7314</v>
      </c>
      <c r="D3465" t="s">
        <v>393</v>
      </c>
      <c r="E3465" t="s">
        <v>378</v>
      </c>
    </row>
    <row r="3466" spans="1:5">
      <c r="A3466" s="369">
        <v>2707208</v>
      </c>
      <c r="B3466" t="s">
        <v>7315</v>
      </c>
      <c r="C3466" t="s">
        <v>7316</v>
      </c>
      <c r="D3466" t="s">
        <v>393</v>
      </c>
      <c r="E3466" t="s">
        <v>378</v>
      </c>
    </row>
    <row r="3467" spans="1:5">
      <c r="A3467" s="369">
        <v>2707214</v>
      </c>
      <c r="B3467" t="s">
        <v>7317</v>
      </c>
      <c r="C3467" t="s">
        <v>7318</v>
      </c>
      <c r="D3467" t="s">
        <v>393</v>
      </c>
      <c r="E3467" t="s">
        <v>378</v>
      </c>
    </row>
    <row r="3468" spans="1:5">
      <c r="A3468" s="369">
        <v>2707215</v>
      </c>
      <c r="B3468" t="s">
        <v>7319</v>
      </c>
      <c r="C3468" t="s">
        <v>7320</v>
      </c>
      <c r="D3468" t="s">
        <v>393</v>
      </c>
      <c r="E3468" t="s">
        <v>378</v>
      </c>
    </row>
    <row r="3469" spans="1:5">
      <c r="A3469" s="369">
        <v>2707293</v>
      </c>
      <c r="B3469" t="s">
        <v>7321</v>
      </c>
      <c r="C3469" t="s">
        <v>7322</v>
      </c>
      <c r="D3469" t="s">
        <v>393</v>
      </c>
      <c r="E3469" t="s">
        <v>378</v>
      </c>
    </row>
    <row r="3470" spans="1:5">
      <c r="A3470" s="369">
        <v>2707335</v>
      </c>
      <c r="B3470" t="s">
        <v>7323</v>
      </c>
      <c r="C3470" t="s">
        <v>7324</v>
      </c>
      <c r="D3470" t="s">
        <v>393</v>
      </c>
      <c r="E3470" t="s">
        <v>378</v>
      </c>
    </row>
    <row r="3471" spans="1:5">
      <c r="A3471" s="369">
        <v>2707408</v>
      </c>
      <c r="B3471" t="s">
        <v>7325</v>
      </c>
      <c r="C3471" t="s">
        <v>7326</v>
      </c>
      <c r="D3471" t="s">
        <v>393</v>
      </c>
      <c r="E3471" t="s">
        <v>378</v>
      </c>
    </row>
    <row r="3472" spans="1:5">
      <c r="A3472" s="369">
        <v>2707807</v>
      </c>
      <c r="B3472" t="s">
        <v>7327</v>
      </c>
      <c r="C3472" t="s">
        <v>7328</v>
      </c>
      <c r="D3472" t="s">
        <v>393</v>
      </c>
      <c r="E3472" t="s">
        <v>378</v>
      </c>
    </row>
    <row r="3473" spans="1:5">
      <c r="A3473" s="369">
        <v>2707942</v>
      </c>
      <c r="B3473" t="s">
        <v>7329</v>
      </c>
      <c r="C3473" t="s">
        <v>7330</v>
      </c>
      <c r="D3473" t="s">
        <v>393</v>
      </c>
      <c r="E3473" t="s">
        <v>378</v>
      </c>
    </row>
    <row r="3474" spans="1:5">
      <c r="A3474" s="369">
        <v>2709266</v>
      </c>
      <c r="B3474" t="s">
        <v>7331</v>
      </c>
      <c r="C3474" t="s">
        <v>7332</v>
      </c>
      <c r="D3474" t="s">
        <v>393</v>
      </c>
      <c r="E3474" t="s">
        <v>378</v>
      </c>
    </row>
    <row r="3475" spans="1:5">
      <c r="A3475" s="369">
        <v>2709407</v>
      </c>
      <c r="B3475" t="s">
        <v>7333</v>
      </c>
      <c r="C3475" t="s">
        <v>7334</v>
      </c>
      <c r="D3475" t="s">
        <v>393</v>
      </c>
      <c r="E3475" t="s">
        <v>378</v>
      </c>
    </row>
    <row r="3476" spans="1:5">
      <c r="A3476" s="369">
        <v>2709643</v>
      </c>
      <c r="B3476" t="s">
        <v>7335</v>
      </c>
      <c r="C3476" t="s">
        <v>7336</v>
      </c>
      <c r="D3476" t="s">
        <v>393</v>
      </c>
      <c r="E3476" t="s">
        <v>378</v>
      </c>
    </row>
    <row r="3477" spans="1:5">
      <c r="A3477" s="369">
        <v>2710650</v>
      </c>
      <c r="B3477" t="s">
        <v>7337</v>
      </c>
      <c r="C3477" t="s">
        <v>7338</v>
      </c>
      <c r="D3477" t="s">
        <v>393</v>
      </c>
      <c r="E3477" t="s">
        <v>378</v>
      </c>
    </row>
    <row r="3478" spans="1:5">
      <c r="A3478" s="369">
        <v>2710736</v>
      </c>
      <c r="B3478" t="s">
        <v>7339</v>
      </c>
      <c r="C3478" t="s">
        <v>7340</v>
      </c>
      <c r="D3478" t="s">
        <v>393</v>
      </c>
      <c r="E3478" t="s">
        <v>378</v>
      </c>
    </row>
    <row r="3479" spans="1:5">
      <c r="A3479" s="369">
        <v>2710744</v>
      </c>
      <c r="B3479" t="s">
        <v>7341</v>
      </c>
      <c r="C3479" t="s">
        <v>7342</v>
      </c>
      <c r="D3479" t="s">
        <v>393</v>
      </c>
      <c r="E3479" t="s">
        <v>378</v>
      </c>
    </row>
    <row r="3480" spans="1:5">
      <c r="A3480" s="369">
        <v>2710875</v>
      </c>
      <c r="B3480" t="s">
        <v>7343</v>
      </c>
      <c r="C3480" t="s">
        <v>7344</v>
      </c>
      <c r="D3480" t="s">
        <v>393</v>
      </c>
      <c r="E3480" t="s">
        <v>378</v>
      </c>
    </row>
    <row r="3481" spans="1:5">
      <c r="A3481" s="369">
        <v>2711007</v>
      </c>
      <c r="B3481" t="s">
        <v>7345</v>
      </c>
      <c r="C3481" t="s">
        <v>7346</v>
      </c>
      <c r="D3481" t="s">
        <v>393</v>
      </c>
      <c r="E3481" t="s">
        <v>378</v>
      </c>
    </row>
    <row r="3482" spans="1:5">
      <c r="A3482" s="369">
        <v>2711663</v>
      </c>
      <c r="B3482" t="s">
        <v>7347</v>
      </c>
      <c r="C3482" t="s">
        <v>7348</v>
      </c>
      <c r="D3482" t="s">
        <v>393</v>
      </c>
      <c r="E3482" t="s">
        <v>378</v>
      </c>
    </row>
    <row r="3483" spans="1:5">
      <c r="A3483" s="369">
        <v>2711663</v>
      </c>
      <c r="B3483" t="s">
        <v>7349</v>
      </c>
      <c r="C3483" t="s">
        <v>7350</v>
      </c>
      <c r="D3483" t="s">
        <v>393</v>
      </c>
      <c r="E3483" t="s">
        <v>378</v>
      </c>
    </row>
    <row r="3484" spans="1:5">
      <c r="A3484" s="369">
        <v>2712030</v>
      </c>
      <c r="B3484" t="s">
        <v>7351</v>
      </c>
      <c r="C3484" t="s">
        <v>7352</v>
      </c>
      <c r="D3484" t="s">
        <v>393</v>
      </c>
      <c r="E3484" t="s">
        <v>378</v>
      </c>
    </row>
    <row r="3485" spans="1:5">
      <c r="A3485" s="369">
        <v>2712039</v>
      </c>
      <c r="B3485" t="s">
        <v>7353</v>
      </c>
      <c r="C3485" t="s">
        <v>7354</v>
      </c>
      <c r="D3485" t="s">
        <v>393</v>
      </c>
      <c r="E3485" t="s">
        <v>378</v>
      </c>
    </row>
    <row r="3486" spans="1:5">
      <c r="A3486" s="369">
        <v>2718594</v>
      </c>
      <c r="B3486" t="s">
        <v>7355</v>
      </c>
      <c r="C3486" t="s">
        <v>7356</v>
      </c>
      <c r="D3486" t="s">
        <v>393</v>
      </c>
      <c r="E3486" t="s">
        <v>378</v>
      </c>
    </row>
    <row r="3487" spans="1:5">
      <c r="A3487" s="369">
        <v>2718670</v>
      </c>
      <c r="B3487" t="s">
        <v>7357</v>
      </c>
      <c r="C3487" t="s">
        <v>7358</v>
      </c>
      <c r="D3487" t="s">
        <v>393</v>
      </c>
      <c r="E3487" t="s">
        <v>378</v>
      </c>
    </row>
    <row r="3488" spans="1:5">
      <c r="A3488" s="369">
        <v>2718874</v>
      </c>
      <c r="B3488" t="s">
        <v>7359</v>
      </c>
      <c r="C3488" t="s">
        <v>7360</v>
      </c>
      <c r="D3488" t="s">
        <v>393</v>
      </c>
      <c r="E3488" t="s">
        <v>378</v>
      </c>
    </row>
    <row r="3489" spans="1:5">
      <c r="A3489" s="369">
        <v>2719401</v>
      </c>
      <c r="B3489" t="s">
        <v>7361</v>
      </c>
      <c r="C3489" t="s">
        <v>7362</v>
      </c>
      <c r="D3489" t="s">
        <v>393</v>
      </c>
      <c r="E3489" t="s">
        <v>378</v>
      </c>
    </row>
    <row r="3490" spans="1:5">
      <c r="A3490" s="369">
        <v>2719497</v>
      </c>
      <c r="B3490" t="s">
        <v>7363</v>
      </c>
      <c r="C3490" t="s">
        <v>7364</v>
      </c>
      <c r="D3490" t="s">
        <v>393</v>
      </c>
      <c r="E3490" t="s">
        <v>378</v>
      </c>
    </row>
    <row r="3491" spans="1:5">
      <c r="A3491" s="369">
        <v>2719516</v>
      </c>
      <c r="B3491" t="s">
        <v>7365</v>
      </c>
      <c r="C3491" t="s">
        <v>7366</v>
      </c>
      <c r="D3491" t="s">
        <v>393</v>
      </c>
      <c r="E3491" t="s">
        <v>378</v>
      </c>
    </row>
    <row r="3492" spans="1:5">
      <c r="A3492" s="369">
        <v>2719545</v>
      </c>
      <c r="B3492" t="s">
        <v>7367</v>
      </c>
      <c r="C3492" t="s">
        <v>7368</v>
      </c>
      <c r="D3492" t="s">
        <v>393</v>
      </c>
      <c r="E3492" t="s">
        <v>378</v>
      </c>
    </row>
    <row r="3493" spans="1:5">
      <c r="A3493" s="369">
        <v>2719548</v>
      </c>
      <c r="B3493" t="s">
        <v>7369</v>
      </c>
      <c r="C3493" t="s">
        <v>7370</v>
      </c>
      <c r="D3493" t="s">
        <v>393</v>
      </c>
      <c r="E3493" t="s">
        <v>378</v>
      </c>
    </row>
    <row r="3494" spans="1:5">
      <c r="A3494" s="369">
        <v>2719572</v>
      </c>
      <c r="B3494" t="s">
        <v>7371</v>
      </c>
      <c r="C3494" t="s">
        <v>7372</v>
      </c>
      <c r="D3494" t="s">
        <v>393</v>
      </c>
      <c r="E3494" t="s">
        <v>378</v>
      </c>
    </row>
    <row r="3495" spans="1:5">
      <c r="A3495" s="369">
        <v>2719607</v>
      </c>
      <c r="B3495" t="s">
        <v>7373</v>
      </c>
      <c r="C3495" t="s">
        <v>7374</v>
      </c>
      <c r="D3495" t="s">
        <v>393</v>
      </c>
      <c r="E3495" t="s">
        <v>378</v>
      </c>
    </row>
    <row r="3496" spans="1:5">
      <c r="A3496" s="369">
        <v>2719859</v>
      </c>
      <c r="B3496" t="s">
        <v>7375</v>
      </c>
      <c r="C3496" t="s">
        <v>7376</v>
      </c>
      <c r="D3496" t="s">
        <v>393</v>
      </c>
      <c r="E3496" t="s">
        <v>378</v>
      </c>
    </row>
    <row r="3497" spans="1:5">
      <c r="A3497" s="369">
        <v>2719868</v>
      </c>
      <c r="B3497" t="s">
        <v>7377</v>
      </c>
      <c r="C3497" t="s">
        <v>7378</v>
      </c>
      <c r="D3497" t="s">
        <v>393</v>
      </c>
      <c r="E3497" t="s">
        <v>378</v>
      </c>
    </row>
    <row r="3498" spans="1:5">
      <c r="A3498" s="369">
        <v>2719871</v>
      </c>
      <c r="B3498" t="s">
        <v>7379</v>
      </c>
      <c r="C3498" t="s">
        <v>7380</v>
      </c>
      <c r="D3498" t="s">
        <v>393</v>
      </c>
      <c r="E3498" t="s">
        <v>378</v>
      </c>
    </row>
    <row r="3499" spans="1:5">
      <c r="A3499" s="369">
        <v>2719949</v>
      </c>
      <c r="B3499" t="s">
        <v>7381</v>
      </c>
      <c r="C3499" t="s">
        <v>7382</v>
      </c>
      <c r="D3499" t="s">
        <v>393</v>
      </c>
      <c r="E3499" t="s">
        <v>378</v>
      </c>
    </row>
    <row r="3500" spans="1:5">
      <c r="A3500" s="369">
        <v>2720031</v>
      </c>
      <c r="B3500" t="s">
        <v>7383</v>
      </c>
      <c r="C3500" t="s">
        <v>7384</v>
      </c>
      <c r="D3500" t="s">
        <v>393</v>
      </c>
      <c r="E3500" t="s">
        <v>378</v>
      </c>
    </row>
    <row r="3501" spans="1:5">
      <c r="A3501" s="369">
        <v>2720077</v>
      </c>
      <c r="B3501" t="s">
        <v>7385</v>
      </c>
      <c r="C3501" t="s">
        <v>7386</v>
      </c>
      <c r="D3501" t="s">
        <v>393</v>
      </c>
      <c r="E3501" t="s">
        <v>378</v>
      </c>
    </row>
    <row r="3502" spans="1:5">
      <c r="A3502" s="369">
        <v>2720088</v>
      </c>
      <c r="B3502" t="s">
        <v>7387</v>
      </c>
      <c r="C3502" t="s">
        <v>7388</v>
      </c>
      <c r="D3502" t="s">
        <v>393</v>
      </c>
      <c r="E3502" t="s">
        <v>378</v>
      </c>
    </row>
    <row r="3503" spans="1:5">
      <c r="A3503" s="369">
        <v>2720095</v>
      </c>
      <c r="B3503" t="s">
        <v>7389</v>
      </c>
      <c r="C3503" t="s">
        <v>7390</v>
      </c>
      <c r="D3503" t="s">
        <v>393</v>
      </c>
      <c r="E3503" t="s">
        <v>378</v>
      </c>
    </row>
    <row r="3504" spans="1:5">
      <c r="A3504" s="369">
        <v>2720202</v>
      </c>
      <c r="B3504" t="s">
        <v>7391</v>
      </c>
      <c r="C3504" t="s">
        <v>7392</v>
      </c>
      <c r="D3504" t="s">
        <v>393</v>
      </c>
      <c r="E3504" t="s">
        <v>378</v>
      </c>
    </row>
    <row r="3505" spans="1:5">
      <c r="A3505" s="369">
        <v>2720356</v>
      </c>
      <c r="B3505" t="s">
        <v>7393</v>
      </c>
      <c r="C3505" t="s">
        <v>7394</v>
      </c>
      <c r="D3505" t="s">
        <v>393</v>
      </c>
      <c r="E3505" t="s">
        <v>378</v>
      </c>
    </row>
    <row r="3506" spans="1:5">
      <c r="A3506" s="369">
        <v>2720371</v>
      </c>
      <c r="B3506" t="s">
        <v>7395</v>
      </c>
      <c r="C3506" t="s">
        <v>7396</v>
      </c>
      <c r="D3506" t="s">
        <v>393</v>
      </c>
      <c r="E3506" t="s">
        <v>378</v>
      </c>
    </row>
    <row r="3507" spans="1:5">
      <c r="A3507" s="369">
        <v>2720373</v>
      </c>
      <c r="B3507" t="s">
        <v>7397</v>
      </c>
      <c r="C3507" t="s">
        <v>7398</v>
      </c>
      <c r="D3507" t="s">
        <v>393</v>
      </c>
      <c r="E3507" t="s">
        <v>378</v>
      </c>
    </row>
    <row r="3508" spans="1:5">
      <c r="A3508" s="369">
        <v>2720412</v>
      </c>
      <c r="B3508" t="s">
        <v>7399</v>
      </c>
      <c r="C3508" t="s">
        <v>7400</v>
      </c>
      <c r="D3508" t="s">
        <v>393</v>
      </c>
      <c r="E3508" t="s">
        <v>378</v>
      </c>
    </row>
    <row r="3509" spans="1:5">
      <c r="A3509" s="369">
        <v>2720428</v>
      </c>
      <c r="B3509" t="s">
        <v>7401</v>
      </c>
      <c r="C3509" t="s">
        <v>7402</v>
      </c>
      <c r="D3509" t="s">
        <v>393</v>
      </c>
      <c r="E3509" t="s">
        <v>378</v>
      </c>
    </row>
    <row r="3510" spans="1:5">
      <c r="A3510" s="369">
        <v>2722511</v>
      </c>
      <c r="B3510" t="s">
        <v>7403</v>
      </c>
      <c r="C3510" t="s">
        <v>7404</v>
      </c>
      <c r="D3510" t="s">
        <v>393</v>
      </c>
      <c r="E3510" t="s">
        <v>378</v>
      </c>
    </row>
    <row r="3511" spans="1:5">
      <c r="A3511" s="369">
        <v>2722865</v>
      </c>
      <c r="B3511" t="s">
        <v>7405</v>
      </c>
      <c r="C3511" t="s">
        <v>7406</v>
      </c>
      <c r="D3511" t="s">
        <v>393</v>
      </c>
      <c r="E3511" t="s">
        <v>378</v>
      </c>
    </row>
    <row r="3512" spans="1:5">
      <c r="A3512" s="369">
        <v>2723090</v>
      </c>
      <c r="B3512" t="s">
        <v>7407</v>
      </c>
      <c r="C3512" t="s">
        <v>7408</v>
      </c>
      <c r="D3512" t="s">
        <v>393</v>
      </c>
      <c r="E3512" t="s">
        <v>378</v>
      </c>
    </row>
    <row r="3513" spans="1:5">
      <c r="A3513" s="369">
        <v>2723145</v>
      </c>
      <c r="B3513" t="s">
        <v>7409</v>
      </c>
      <c r="C3513" t="s">
        <v>7410</v>
      </c>
      <c r="D3513" t="s">
        <v>393</v>
      </c>
      <c r="E3513" t="s">
        <v>378</v>
      </c>
    </row>
    <row r="3514" spans="1:5">
      <c r="A3514" s="369">
        <v>2723786</v>
      </c>
      <c r="B3514" t="s">
        <v>7411</v>
      </c>
      <c r="C3514" t="s">
        <v>7412</v>
      </c>
      <c r="D3514" t="s">
        <v>393</v>
      </c>
      <c r="E3514" t="s">
        <v>378</v>
      </c>
    </row>
    <row r="3515" spans="1:5">
      <c r="A3515" s="369">
        <v>2724301</v>
      </c>
      <c r="B3515" t="s">
        <v>7413</v>
      </c>
      <c r="C3515" t="s">
        <v>7414</v>
      </c>
      <c r="D3515" t="s">
        <v>393</v>
      </c>
      <c r="E3515" t="s">
        <v>378</v>
      </c>
    </row>
    <row r="3516" spans="1:5">
      <c r="A3516" s="369">
        <v>2724303</v>
      </c>
      <c r="B3516" t="s">
        <v>7415</v>
      </c>
      <c r="C3516" t="s">
        <v>7416</v>
      </c>
      <c r="D3516" t="s">
        <v>393</v>
      </c>
      <c r="E3516" t="s">
        <v>378</v>
      </c>
    </row>
    <row r="3517" spans="1:5">
      <c r="A3517" s="369">
        <v>2724312</v>
      </c>
      <c r="B3517" t="s">
        <v>7417</v>
      </c>
      <c r="C3517" t="s">
        <v>7418</v>
      </c>
      <c r="D3517" t="s">
        <v>393</v>
      </c>
      <c r="E3517" t="s">
        <v>378</v>
      </c>
    </row>
    <row r="3518" spans="1:5">
      <c r="A3518" s="369">
        <v>2724345</v>
      </c>
      <c r="B3518" t="s">
        <v>7419</v>
      </c>
      <c r="C3518" t="s">
        <v>7420</v>
      </c>
      <c r="D3518" t="s">
        <v>393</v>
      </c>
      <c r="E3518" t="s">
        <v>378</v>
      </c>
    </row>
    <row r="3519" spans="1:5">
      <c r="A3519" s="369">
        <v>2724417</v>
      </c>
      <c r="B3519" t="s">
        <v>7421</v>
      </c>
      <c r="C3519" t="s">
        <v>7422</v>
      </c>
      <c r="D3519" t="s">
        <v>393</v>
      </c>
      <c r="E3519" t="s">
        <v>378</v>
      </c>
    </row>
    <row r="3520" spans="1:5">
      <c r="A3520" s="369">
        <v>2724425</v>
      </c>
      <c r="B3520" t="s">
        <v>7423</v>
      </c>
      <c r="C3520" t="s">
        <v>7424</v>
      </c>
      <c r="D3520" t="s">
        <v>393</v>
      </c>
      <c r="E3520" t="s">
        <v>378</v>
      </c>
    </row>
    <row r="3521" spans="1:5">
      <c r="A3521" s="369">
        <v>2724581</v>
      </c>
      <c r="B3521" t="s">
        <v>7425</v>
      </c>
      <c r="C3521" t="s">
        <v>7426</v>
      </c>
      <c r="D3521" t="s">
        <v>393</v>
      </c>
      <c r="E3521" t="s">
        <v>378</v>
      </c>
    </row>
    <row r="3522" spans="1:5">
      <c r="A3522" s="369">
        <v>2724636</v>
      </c>
      <c r="B3522" t="s">
        <v>7427</v>
      </c>
      <c r="C3522" t="s">
        <v>7428</v>
      </c>
      <c r="D3522" t="s">
        <v>393</v>
      </c>
      <c r="E3522" t="s">
        <v>378</v>
      </c>
    </row>
    <row r="3523" spans="1:5">
      <c r="A3523" s="369">
        <v>2724728</v>
      </c>
      <c r="B3523" t="s">
        <v>7429</v>
      </c>
      <c r="C3523" t="s">
        <v>7430</v>
      </c>
      <c r="D3523" t="s">
        <v>393</v>
      </c>
      <c r="E3523" t="s">
        <v>378</v>
      </c>
    </row>
    <row r="3524" spans="1:5">
      <c r="A3524" s="369">
        <v>2724745</v>
      </c>
      <c r="B3524" t="s">
        <v>7431</v>
      </c>
      <c r="C3524" t="s">
        <v>7432</v>
      </c>
      <c r="D3524" t="s">
        <v>393</v>
      </c>
      <c r="E3524" t="s">
        <v>378</v>
      </c>
    </row>
    <row r="3525" spans="1:5">
      <c r="A3525" s="369">
        <v>2724797</v>
      </c>
      <c r="B3525" t="s">
        <v>7433</v>
      </c>
      <c r="C3525" t="s">
        <v>7434</v>
      </c>
      <c r="D3525" t="s">
        <v>393</v>
      </c>
      <c r="E3525" t="s">
        <v>378</v>
      </c>
    </row>
    <row r="3526" spans="1:5">
      <c r="A3526" s="369">
        <v>2724888</v>
      </c>
      <c r="B3526" t="s">
        <v>7435</v>
      </c>
      <c r="C3526" t="s">
        <v>7436</v>
      </c>
      <c r="D3526" t="s">
        <v>393</v>
      </c>
      <c r="E3526" t="s">
        <v>378</v>
      </c>
    </row>
    <row r="3527" spans="1:5">
      <c r="A3527" s="369">
        <v>2724942</v>
      </c>
      <c r="B3527" t="s">
        <v>7437</v>
      </c>
      <c r="C3527" t="s">
        <v>7438</v>
      </c>
      <c r="D3527" t="s">
        <v>393</v>
      </c>
      <c r="E3527" t="s">
        <v>378</v>
      </c>
    </row>
    <row r="3528" spans="1:5">
      <c r="A3528" s="369">
        <v>2724972</v>
      </c>
      <c r="B3528" t="s">
        <v>7439</v>
      </c>
      <c r="C3528" t="s">
        <v>7440</v>
      </c>
      <c r="D3528" t="s">
        <v>393</v>
      </c>
      <c r="E3528" t="s">
        <v>378</v>
      </c>
    </row>
    <row r="3529" spans="1:5">
      <c r="A3529" s="369">
        <v>2724976</v>
      </c>
      <c r="B3529" t="s">
        <v>7441</v>
      </c>
      <c r="C3529" t="s">
        <v>7442</v>
      </c>
      <c r="D3529" t="s">
        <v>393</v>
      </c>
      <c r="E3529" t="s">
        <v>378</v>
      </c>
    </row>
    <row r="3530" spans="1:5">
      <c r="A3530" s="369">
        <v>2725096</v>
      </c>
      <c r="B3530" t="s">
        <v>7443</v>
      </c>
      <c r="C3530" t="s">
        <v>7444</v>
      </c>
      <c r="D3530" t="s">
        <v>393</v>
      </c>
      <c r="E3530" t="s">
        <v>378</v>
      </c>
    </row>
    <row r="3531" spans="1:5">
      <c r="A3531" s="369">
        <v>2725148</v>
      </c>
      <c r="B3531" t="s">
        <v>7445</v>
      </c>
      <c r="C3531" t="s">
        <v>7446</v>
      </c>
      <c r="D3531" t="s">
        <v>393</v>
      </c>
      <c r="E3531" t="s">
        <v>378</v>
      </c>
    </row>
    <row r="3532" spans="1:5">
      <c r="A3532" s="369">
        <v>2725187</v>
      </c>
      <c r="B3532" t="s">
        <v>7447</v>
      </c>
      <c r="C3532" t="s">
        <v>7448</v>
      </c>
      <c r="D3532" t="s">
        <v>393</v>
      </c>
      <c r="E3532" t="s">
        <v>378</v>
      </c>
    </row>
    <row r="3533" spans="1:5">
      <c r="A3533" s="369">
        <v>2725190</v>
      </c>
      <c r="B3533" t="s">
        <v>7449</v>
      </c>
      <c r="C3533" t="s">
        <v>7450</v>
      </c>
      <c r="D3533" t="s">
        <v>393</v>
      </c>
      <c r="E3533" t="s">
        <v>378</v>
      </c>
    </row>
    <row r="3534" spans="1:5">
      <c r="A3534" s="369">
        <v>2725228</v>
      </c>
      <c r="B3534" t="s">
        <v>7451</v>
      </c>
      <c r="C3534" t="s">
        <v>7452</v>
      </c>
      <c r="D3534" t="s">
        <v>393</v>
      </c>
      <c r="E3534" t="s">
        <v>378</v>
      </c>
    </row>
    <row r="3535" spans="1:5">
      <c r="A3535" s="369">
        <v>2725233</v>
      </c>
      <c r="B3535" t="s">
        <v>7453</v>
      </c>
      <c r="C3535" t="s">
        <v>7454</v>
      </c>
      <c r="D3535" t="s">
        <v>393</v>
      </c>
      <c r="E3535" t="s">
        <v>378</v>
      </c>
    </row>
    <row r="3536" spans="1:5">
      <c r="A3536" s="369">
        <v>2725255</v>
      </c>
      <c r="B3536" t="s">
        <v>7455</v>
      </c>
      <c r="C3536" t="s">
        <v>7456</v>
      </c>
      <c r="D3536" t="s">
        <v>393</v>
      </c>
      <c r="E3536" t="s">
        <v>378</v>
      </c>
    </row>
    <row r="3537" spans="1:5">
      <c r="A3537" s="369">
        <v>2725268</v>
      </c>
      <c r="B3537" t="s">
        <v>7457</v>
      </c>
      <c r="C3537" t="s">
        <v>7458</v>
      </c>
      <c r="D3537" t="s">
        <v>393</v>
      </c>
      <c r="E3537" t="s">
        <v>378</v>
      </c>
    </row>
    <row r="3538" spans="1:5">
      <c r="A3538" s="369">
        <v>2725305</v>
      </c>
      <c r="B3538" t="s">
        <v>7459</v>
      </c>
      <c r="C3538" t="s">
        <v>3142</v>
      </c>
      <c r="D3538" t="s">
        <v>393</v>
      </c>
      <c r="E3538" t="s">
        <v>378</v>
      </c>
    </row>
    <row r="3539" spans="1:5">
      <c r="A3539" s="369">
        <v>2725309</v>
      </c>
      <c r="B3539" t="s">
        <v>7460</v>
      </c>
      <c r="C3539" t="s">
        <v>7461</v>
      </c>
      <c r="D3539" t="s">
        <v>393</v>
      </c>
      <c r="E3539" t="s">
        <v>378</v>
      </c>
    </row>
    <row r="3540" spans="1:5">
      <c r="A3540" s="369">
        <v>2725344</v>
      </c>
      <c r="B3540" t="s">
        <v>7462</v>
      </c>
      <c r="C3540" t="s">
        <v>7463</v>
      </c>
      <c r="D3540" t="s">
        <v>393</v>
      </c>
      <c r="E3540" t="s">
        <v>378</v>
      </c>
    </row>
    <row r="3541" spans="1:5">
      <c r="A3541" s="369">
        <v>2725438</v>
      </c>
      <c r="B3541" t="s">
        <v>7464</v>
      </c>
      <c r="C3541" t="s">
        <v>7465</v>
      </c>
      <c r="D3541" t="s">
        <v>393</v>
      </c>
      <c r="E3541" t="s">
        <v>378</v>
      </c>
    </row>
    <row r="3542" spans="1:5">
      <c r="A3542" s="369">
        <v>2725444</v>
      </c>
      <c r="B3542" t="s">
        <v>7466</v>
      </c>
      <c r="C3542" t="s">
        <v>7467</v>
      </c>
      <c r="D3542" t="s">
        <v>393</v>
      </c>
      <c r="E3542" t="s">
        <v>378</v>
      </c>
    </row>
    <row r="3543" spans="1:5">
      <c r="A3543" s="369">
        <v>2725451</v>
      </c>
      <c r="B3543" t="s">
        <v>7468</v>
      </c>
      <c r="C3543" t="s">
        <v>7469</v>
      </c>
      <c r="D3543" t="s">
        <v>393</v>
      </c>
      <c r="E3543" t="s">
        <v>378</v>
      </c>
    </row>
    <row r="3544" spans="1:5">
      <c r="A3544" s="369">
        <v>2725466</v>
      </c>
      <c r="B3544" t="s">
        <v>7470</v>
      </c>
      <c r="C3544" t="s">
        <v>7471</v>
      </c>
      <c r="D3544" t="s">
        <v>393</v>
      </c>
      <c r="E3544" t="s">
        <v>378</v>
      </c>
    </row>
    <row r="3545" spans="1:5">
      <c r="A3545" s="369">
        <v>2725505</v>
      </c>
      <c r="B3545" t="s">
        <v>7472</v>
      </c>
      <c r="C3545" t="s">
        <v>7473</v>
      </c>
      <c r="D3545" t="s">
        <v>393</v>
      </c>
      <c r="E3545" t="s">
        <v>378</v>
      </c>
    </row>
    <row r="3546" spans="1:5">
      <c r="A3546" s="369">
        <v>2725545</v>
      </c>
      <c r="B3546" t="s">
        <v>7474</v>
      </c>
      <c r="C3546" t="s">
        <v>7475</v>
      </c>
      <c r="D3546" t="s">
        <v>393</v>
      </c>
      <c r="E3546" t="s">
        <v>378</v>
      </c>
    </row>
    <row r="3547" spans="1:5">
      <c r="A3547" s="369">
        <v>2725591</v>
      </c>
      <c r="B3547" t="s">
        <v>7476</v>
      </c>
      <c r="C3547" t="s">
        <v>7477</v>
      </c>
      <c r="D3547" t="s">
        <v>393</v>
      </c>
      <c r="E3547" t="s">
        <v>378</v>
      </c>
    </row>
    <row r="3548" spans="1:5">
      <c r="A3548" s="369">
        <v>2725714</v>
      </c>
      <c r="B3548" t="s">
        <v>7478</v>
      </c>
      <c r="C3548" t="s">
        <v>7479</v>
      </c>
      <c r="D3548" t="s">
        <v>393</v>
      </c>
      <c r="E3548" t="s">
        <v>378</v>
      </c>
    </row>
    <row r="3549" spans="1:5">
      <c r="A3549" s="369">
        <v>2725718</v>
      </c>
      <c r="B3549" t="s">
        <v>7480</v>
      </c>
      <c r="C3549" t="s">
        <v>7481</v>
      </c>
      <c r="D3549" t="s">
        <v>393</v>
      </c>
      <c r="E3549" t="s">
        <v>378</v>
      </c>
    </row>
    <row r="3550" spans="1:5">
      <c r="A3550" s="369">
        <v>2725735</v>
      </c>
      <c r="B3550" t="s">
        <v>7482</v>
      </c>
      <c r="C3550" t="s">
        <v>7483</v>
      </c>
      <c r="D3550" t="s">
        <v>393</v>
      </c>
      <c r="E3550" t="s">
        <v>378</v>
      </c>
    </row>
    <row r="3551" spans="1:5">
      <c r="A3551" s="369">
        <v>2725772</v>
      </c>
      <c r="B3551" t="s">
        <v>7484</v>
      </c>
      <c r="C3551" t="s">
        <v>7485</v>
      </c>
      <c r="D3551" t="s">
        <v>393</v>
      </c>
      <c r="E3551" t="s">
        <v>378</v>
      </c>
    </row>
    <row r="3552" spans="1:5">
      <c r="A3552" s="369">
        <v>2725775</v>
      </c>
      <c r="B3552" t="s">
        <v>7486</v>
      </c>
      <c r="C3552" t="s">
        <v>7487</v>
      </c>
      <c r="D3552" t="s">
        <v>393</v>
      </c>
      <c r="E3552" t="s">
        <v>378</v>
      </c>
    </row>
    <row r="3553" spans="1:5">
      <c r="A3553" s="369">
        <v>2725779</v>
      </c>
      <c r="B3553" t="s">
        <v>7488</v>
      </c>
      <c r="C3553" t="s">
        <v>7489</v>
      </c>
      <c r="D3553" t="s">
        <v>393</v>
      </c>
      <c r="E3553" t="s">
        <v>378</v>
      </c>
    </row>
    <row r="3554" spans="1:5">
      <c r="A3554" s="369">
        <v>2725788</v>
      </c>
      <c r="B3554" t="s">
        <v>7490</v>
      </c>
      <c r="C3554" t="s">
        <v>7491</v>
      </c>
      <c r="D3554" t="s">
        <v>393</v>
      </c>
      <c r="E3554" t="s">
        <v>378</v>
      </c>
    </row>
    <row r="3555" spans="1:5">
      <c r="A3555" s="369">
        <v>2725789</v>
      </c>
      <c r="B3555" t="s">
        <v>7492</v>
      </c>
      <c r="C3555" t="s">
        <v>7493</v>
      </c>
      <c r="D3555" t="s">
        <v>393</v>
      </c>
      <c r="E3555" t="s">
        <v>378</v>
      </c>
    </row>
    <row r="3556" spans="1:5">
      <c r="A3556" s="369">
        <v>2725800</v>
      </c>
      <c r="B3556" t="s">
        <v>7494</v>
      </c>
      <c r="C3556" t="s">
        <v>7495</v>
      </c>
      <c r="D3556" t="s">
        <v>393</v>
      </c>
      <c r="E3556" t="s">
        <v>378</v>
      </c>
    </row>
    <row r="3557" spans="1:5">
      <c r="A3557" s="369">
        <v>2725806</v>
      </c>
      <c r="B3557" t="s">
        <v>7496</v>
      </c>
      <c r="C3557" t="s">
        <v>7497</v>
      </c>
      <c r="D3557" t="s">
        <v>393</v>
      </c>
      <c r="E3557" t="s">
        <v>378</v>
      </c>
    </row>
    <row r="3558" spans="1:5">
      <c r="A3558" s="369">
        <v>2725831</v>
      </c>
      <c r="B3558" t="s">
        <v>7498</v>
      </c>
      <c r="C3558" t="s">
        <v>7499</v>
      </c>
      <c r="D3558" t="s">
        <v>393</v>
      </c>
      <c r="E3558" t="s">
        <v>378</v>
      </c>
    </row>
    <row r="3559" spans="1:5">
      <c r="A3559" s="369">
        <v>2725852</v>
      </c>
      <c r="B3559" t="s">
        <v>7500</v>
      </c>
      <c r="C3559" t="s">
        <v>7501</v>
      </c>
      <c r="D3559" t="s">
        <v>393</v>
      </c>
      <c r="E3559" t="s">
        <v>378</v>
      </c>
    </row>
    <row r="3560" spans="1:5">
      <c r="A3560" s="369">
        <v>2725854</v>
      </c>
      <c r="B3560" t="s">
        <v>7502</v>
      </c>
      <c r="C3560" t="s">
        <v>7503</v>
      </c>
      <c r="D3560" t="s">
        <v>393</v>
      </c>
      <c r="E3560" t="s">
        <v>378</v>
      </c>
    </row>
    <row r="3561" spans="1:5">
      <c r="A3561" s="369">
        <v>2725899</v>
      </c>
      <c r="B3561" t="s">
        <v>7504</v>
      </c>
      <c r="C3561" t="s">
        <v>7505</v>
      </c>
      <c r="D3561" t="s">
        <v>393</v>
      </c>
      <c r="E3561" t="s">
        <v>378</v>
      </c>
    </row>
    <row r="3562" spans="1:5">
      <c r="A3562" s="369">
        <v>2725923</v>
      </c>
      <c r="B3562" t="s">
        <v>7506</v>
      </c>
      <c r="C3562" t="s">
        <v>7507</v>
      </c>
      <c r="D3562" t="s">
        <v>393</v>
      </c>
      <c r="E3562" t="s">
        <v>378</v>
      </c>
    </row>
    <row r="3563" spans="1:5">
      <c r="A3563" s="369">
        <v>2725998</v>
      </c>
      <c r="B3563" t="s">
        <v>7508</v>
      </c>
      <c r="C3563" t="s">
        <v>7509</v>
      </c>
      <c r="D3563" t="s">
        <v>393</v>
      </c>
      <c r="E3563" t="s">
        <v>378</v>
      </c>
    </row>
    <row r="3564" spans="1:5">
      <c r="A3564" s="369">
        <v>2726039</v>
      </c>
      <c r="B3564" t="s">
        <v>7510</v>
      </c>
      <c r="C3564" t="s">
        <v>7511</v>
      </c>
      <c r="D3564" t="s">
        <v>393</v>
      </c>
      <c r="E3564" t="s">
        <v>378</v>
      </c>
    </row>
    <row r="3565" spans="1:5">
      <c r="A3565" s="369">
        <v>2726131</v>
      </c>
      <c r="B3565" t="s">
        <v>7512</v>
      </c>
      <c r="C3565" t="s">
        <v>7513</v>
      </c>
      <c r="D3565" t="s">
        <v>393</v>
      </c>
      <c r="E3565" t="s">
        <v>378</v>
      </c>
    </row>
    <row r="3566" spans="1:5">
      <c r="A3566" s="369">
        <v>2726135</v>
      </c>
      <c r="B3566" t="s">
        <v>7514</v>
      </c>
      <c r="C3566" t="s">
        <v>7515</v>
      </c>
      <c r="D3566" t="s">
        <v>393</v>
      </c>
      <c r="E3566" t="s">
        <v>378</v>
      </c>
    </row>
    <row r="3567" spans="1:5">
      <c r="A3567" s="369">
        <v>2726156</v>
      </c>
      <c r="B3567" t="s">
        <v>7516</v>
      </c>
      <c r="C3567" t="s">
        <v>7517</v>
      </c>
      <c r="D3567" t="s">
        <v>393</v>
      </c>
      <c r="E3567" t="s">
        <v>378</v>
      </c>
    </row>
    <row r="3568" spans="1:5">
      <c r="A3568" s="369">
        <v>2726242</v>
      </c>
      <c r="B3568" t="s">
        <v>7518</v>
      </c>
      <c r="C3568" t="s">
        <v>7519</v>
      </c>
      <c r="D3568" t="s">
        <v>393</v>
      </c>
      <c r="E3568" t="s">
        <v>378</v>
      </c>
    </row>
    <row r="3569" spans="1:5">
      <c r="A3569" s="369">
        <v>2726278</v>
      </c>
      <c r="B3569" t="s">
        <v>7520</v>
      </c>
      <c r="C3569" t="s">
        <v>7521</v>
      </c>
      <c r="D3569" t="s">
        <v>393</v>
      </c>
      <c r="E3569" t="s">
        <v>378</v>
      </c>
    </row>
    <row r="3570" spans="1:5">
      <c r="A3570" s="369">
        <v>2726358</v>
      </c>
      <c r="B3570" t="s">
        <v>7522</v>
      </c>
      <c r="C3570" t="s">
        <v>7523</v>
      </c>
      <c r="D3570" t="s">
        <v>393</v>
      </c>
      <c r="E3570" t="s">
        <v>378</v>
      </c>
    </row>
    <row r="3571" spans="1:5">
      <c r="A3571" s="369">
        <v>2726426</v>
      </c>
      <c r="B3571" t="s">
        <v>7524</v>
      </c>
      <c r="C3571" t="s">
        <v>7525</v>
      </c>
      <c r="D3571" t="s">
        <v>393</v>
      </c>
      <c r="E3571" t="s">
        <v>378</v>
      </c>
    </row>
    <row r="3572" spans="1:5">
      <c r="A3572" s="369">
        <v>2726428</v>
      </c>
      <c r="B3572" t="s">
        <v>7526</v>
      </c>
      <c r="C3572" t="s">
        <v>7527</v>
      </c>
      <c r="D3572" t="s">
        <v>393</v>
      </c>
      <c r="E3572" t="s">
        <v>378</v>
      </c>
    </row>
    <row r="3573" spans="1:5">
      <c r="A3573" s="369">
        <v>2726447</v>
      </c>
      <c r="B3573" t="s">
        <v>7528</v>
      </c>
      <c r="C3573" t="s">
        <v>7529</v>
      </c>
      <c r="D3573" t="s">
        <v>393</v>
      </c>
      <c r="E3573" t="s">
        <v>378</v>
      </c>
    </row>
    <row r="3574" spans="1:5">
      <c r="A3574" s="369">
        <v>2726470</v>
      </c>
      <c r="B3574" t="s">
        <v>7530</v>
      </c>
      <c r="C3574" t="s">
        <v>7531</v>
      </c>
      <c r="D3574" t="s">
        <v>393</v>
      </c>
      <c r="E3574" t="s">
        <v>378</v>
      </c>
    </row>
    <row r="3575" spans="1:5">
      <c r="A3575" s="369">
        <v>2726483</v>
      </c>
      <c r="B3575" t="s">
        <v>7532</v>
      </c>
      <c r="C3575" t="s">
        <v>7533</v>
      </c>
      <c r="D3575" t="s">
        <v>393</v>
      </c>
      <c r="E3575" t="s">
        <v>378</v>
      </c>
    </row>
    <row r="3576" spans="1:5">
      <c r="A3576" s="369">
        <v>2726484</v>
      </c>
      <c r="B3576" t="s">
        <v>7534</v>
      </c>
      <c r="C3576" t="s">
        <v>7535</v>
      </c>
      <c r="D3576" t="s">
        <v>393</v>
      </c>
      <c r="E3576" t="s">
        <v>378</v>
      </c>
    </row>
    <row r="3577" spans="1:5">
      <c r="A3577" s="369">
        <v>2726577</v>
      </c>
      <c r="B3577" t="s">
        <v>7536</v>
      </c>
      <c r="C3577" t="s">
        <v>7537</v>
      </c>
      <c r="D3577" t="s">
        <v>393</v>
      </c>
      <c r="E3577" t="s">
        <v>378</v>
      </c>
    </row>
    <row r="3578" spans="1:5">
      <c r="A3578" s="369">
        <v>2726778</v>
      </c>
      <c r="B3578" t="s">
        <v>7538</v>
      </c>
      <c r="C3578" t="s">
        <v>7539</v>
      </c>
      <c r="D3578" t="s">
        <v>393</v>
      </c>
      <c r="E3578" t="s">
        <v>378</v>
      </c>
    </row>
    <row r="3579" spans="1:5">
      <c r="A3579" s="369">
        <v>2726786</v>
      </c>
      <c r="B3579" t="s">
        <v>7540</v>
      </c>
      <c r="C3579" t="s">
        <v>7541</v>
      </c>
      <c r="D3579" t="s">
        <v>393</v>
      </c>
      <c r="E3579" t="s">
        <v>378</v>
      </c>
    </row>
    <row r="3580" spans="1:5">
      <c r="A3580" s="369">
        <v>2726870</v>
      </c>
      <c r="B3580" t="s">
        <v>7542</v>
      </c>
      <c r="C3580" t="s">
        <v>7543</v>
      </c>
      <c r="D3580" t="s">
        <v>393</v>
      </c>
      <c r="E3580" t="s">
        <v>378</v>
      </c>
    </row>
    <row r="3581" spans="1:5">
      <c r="A3581" s="369">
        <v>2726961</v>
      </c>
      <c r="B3581" t="s">
        <v>7544</v>
      </c>
      <c r="C3581" t="s">
        <v>7545</v>
      </c>
      <c r="D3581" t="s">
        <v>393</v>
      </c>
      <c r="E3581" t="s">
        <v>378</v>
      </c>
    </row>
    <row r="3582" spans="1:5">
      <c r="A3582" s="369">
        <v>2726963</v>
      </c>
      <c r="B3582" t="s">
        <v>7546</v>
      </c>
      <c r="C3582" t="s">
        <v>7547</v>
      </c>
      <c r="D3582" t="s">
        <v>393</v>
      </c>
      <c r="E3582" t="s">
        <v>378</v>
      </c>
    </row>
    <row r="3583" spans="1:5">
      <c r="A3583" s="369">
        <v>2727075</v>
      </c>
      <c r="B3583" t="s">
        <v>7548</v>
      </c>
      <c r="C3583" t="s">
        <v>7549</v>
      </c>
      <c r="D3583" t="s">
        <v>393</v>
      </c>
      <c r="E3583" t="s">
        <v>378</v>
      </c>
    </row>
    <row r="3584" spans="1:5">
      <c r="A3584" s="369">
        <v>2727116</v>
      </c>
      <c r="B3584" t="s">
        <v>7550</v>
      </c>
      <c r="C3584" t="s">
        <v>7551</v>
      </c>
      <c r="D3584" t="s">
        <v>393</v>
      </c>
      <c r="E3584" t="s">
        <v>378</v>
      </c>
    </row>
    <row r="3585" spans="1:5">
      <c r="A3585" s="369">
        <v>2727193</v>
      </c>
      <c r="B3585" t="s">
        <v>7552</v>
      </c>
      <c r="C3585" t="s">
        <v>7553</v>
      </c>
      <c r="D3585" t="s">
        <v>393</v>
      </c>
      <c r="E3585" t="s">
        <v>378</v>
      </c>
    </row>
    <row r="3586" spans="1:5">
      <c r="A3586" s="369">
        <v>2727205</v>
      </c>
      <c r="B3586" t="s">
        <v>7554</v>
      </c>
      <c r="C3586" t="s">
        <v>7555</v>
      </c>
      <c r="D3586" t="s">
        <v>393</v>
      </c>
      <c r="E3586" t="s">
        <v>378</v>
      </c>
    </row>
    <row r="3587" spans="1:5">
      <c r="A3587" s="369">
        <v>2727242</v>
      </c>
      <c r="B3587" t="s">
        <v>7556</v>
      </c>
      <c r="C3587" t="s">
        <v>7557</v>
      </c>
      <c r="D3587" t="s">
        <v>393</v>
      </c>
      <c r="E3587" t="s">
        <v>378</v>
      </c>
    </row>
    <row r="3588" spans="1:5">
      <c r="A3588" s="369">
        <v>2727247</v>
      </c>
      <c r="B3588" t="s">
        <v>7558</v>
      </c>
      <c r="C3588" t="s">
        <v>7559</v>
      </c>
      <c r="D3588" t="s">
        <v>393</v>
      </c>
      <c r="E3588" t="s">
        <v>378</v>
      </c>
    </row>
    <row r="3589" spans="1:5">
      <c r="A3589" s="369">
        <v>2727250</v>
      </c>
      <c r="B3589" t="s">
        <v>7560</v>
      </c>
      <c r="C3589" t="s">
        <v>7561</v>
      </c>
      <c r="D3589" t="s">
        <v>393</v>
      </c>
      <c r="E3589" t="s">
        <v>378</v>
      </c>
    </row>
    <row r="3590" spans="1:5">
      <c r="A3590" s="369">
        <v>2727259</v>
      </c>
      <c r="B3590" t="s">
        <v>7562</v>
      </c>
      <c r="C3590" t="s">
        <v>7563</v>
      </c>
      <c r="D3590" t="s">
        <v>393</v>
      </c>
      <c r="E3590" t="s">
        <v>378</v>
      </c>
    </row>
    <row r="3591" spans="1:5">
      <c r="A3591" s="369">
        <v>2727304</v>
      </c>
      <c r="B3591" t="s">
        <v>7564</v>
      </c>
      <c r="C3591" t="s">
        <v>7565</v>
      </c>
      <c r="D3591" t="s">
        <v>393</v>
      </c>
      <c r="E3591" t="s">
        <v>378</v>
      </c>
    </row>
    <row r="3592" spans="1:5">
      <c r="A3592" s="369">
        <v>2727522</v>
      </c>
      <c r="B3592" t="s">
        <v>7566</v>
      </c>
      <c r="C3592" t="s">
        <v>7567</v>
      </c>
      <c r="D3592" t="s">
        <v>393</v>
      </c>
      <c r="E3592" t="s">
        <v>378</v>
      </c>
    </row>
    <row r="3593" spans="1:5">
      <c r="A3593" s="369">
        <v>2727625</v>
      </c>
      <c r="B3593" t="s">
        <v>7568</v>
      </c>
      <c r="C3593" t="s">
        <v>7569</v>
      </c>
      <c r="D3593" t="s">
        <v>393</v>
      </c>
      <c r="E3593" t="s">
        <v>378</v>
      </c>
    </row>
    <row r="3594" spans="1:5">
      <c r="A3594" s="369">
        <v>2727634</v>
      </c>
      <c r="B3594" t="s">
        <v>7570</v>
      </c>
      <c r="C3594" t="s">
        <v>7571</v>
      </c>
      <c r="D3594" t="s">
        <v>393</v>
      </c>
      <c r="E3594" t="s">
        <v>378</v>
      </c>
    </row>
    <row r="3595" spans="1:5">
      <c r="A3595" s="369">
        <v>2727669</v>
      </c>
      <c r="B3595" t="s">
        <v>7572</v>
      </c>
      <c r="C3595" t="s">
        <v>7573</v>
      </c>
      <c r="D3595" t="s">
        <v>393</v>
      </c>
      <c r="E3595" t="s">
        <v>378</v>
      </c>
    </row>
    <row r="3596" spans="1:5">
      <c r="A3596" s="369">
        <v>2727726</v>
      </c>
      <c r="B3596" t="s">
        <v>7574</v>
      </c>
      <c r="C3596" t="s">
        <v>7575</v>
      </c>
      <c r="D3596" t="s">
        <v>393</v>
      </c>
      <c r="E3596" t="s">
        <v>378</v>
      </c>
    </row>
    <row r="3597" spans="1:5">
      <c r="A3597" s="369">
        <v>2727757</v>
      </c>
      <c r="B3597" t="s">
        <v>7576</v>
      </c>
      <c r="C3597" t="s">
        <v>7577</v>
      </c>
      <c r="D3597" t="s">
        <v>393</v>
      </c>
      <c r="E3597" t="s">
        <v>378</v>
      </c>
    </row>
    <row r="3598" spans="1:5">
      <c r="A3598" s="369">
        <v>2727891</v>
      </c>
      <c r="B3598" t="s">
        <v>7578</v>
      </c>
      <c r="C3598" t="s">
        <v>7579</v>
      </c>
      <c r="D3598" t="s">
        <v>393</v>
      </c>
      <c r="E3598" t="s">
        <v>378</v>
      </c>
    </row>
    <row r="3599" spans="1:5">
      <c r="A3599" s="369">
        <v>2727945</v>
      </c>
      <c r="B3599" t="s">
        <v>7580</v>
      </c>
      <c r="C3599" t="s">
        <v>7581</v>
      </c>
      <c r="D3599" t="s">
        <v>393</v>
      </c>
      <c r="E3599" t="s">
        <v>378</v>
      </c>
    </row>
    <row r="3600" spans="1:5">
      <c r="A3600" s="369">
        <v>2728024</v>
      </c>
      <c r="B3600" t="s">
        <v>7582</v>
      </c>
      <c r="C3600" t="s">
        <v>7583</v>
      </c>
      <c r="D3600" t="s">
        <v>393</v>
      </c>
      <c r="E3600" t="s">
        <v>378</v>
      </c>
    </row>
    <row r="3601" spans="1:5">
      <c r="A3601" s="369">
        <v>2728092</v>
      </c>
      <c r="B3601" t="s">
        <v>7584</v>
      </c>
      <c r="C3601" t="s">
        <v>7585</v>
      </c>
      <c r="D3601" t="s">
        <v>393</v>
      </c>
      <c r="E3601" t="s">
        <v>378</v>
      </c>
    </row>
    <row r="3602" spans="1:5">
      <c r="A3602" s="369">
        <v>2728121</v>
      </c>
      <c r="B3602" t="s">
        <v>7586</v>
      </c>
      <c r="C3602" t="s">
        <v>7587</v>
      </c>
      <c r="D3602" t="s">
        <v>393</v>
      </c>
      <c r="E3602" t="s">
        <v>378</v>
      </c>
    </row>
    <row r="3603" spans="1:5">
      <c r="A3603" s="369">
        <v>2728149</v>
      </c>
      <c r="B3603" t="s">
        <v>7588</v>
      </c>
      <c r="C3603" t="s">
        <v>7589</v>
      </c>
      <c r="D3603" t="s">
        <v>393</v>
      </c>
      <c r="E3603" t="s">
        <v>378</v>
      </c>
    </row>
    <row r="3604" spans="1:5">
      <c r="A3604" s="369">
        <v>2728211</v>
      </c>
      <c r="B3604" t="s">
        <v>7590</v>
      </c>
      <c r="C3604" t="s">
        <v>7591</v>
      </c>
      <c r="D3604" t="s">
        <v>393</v>
      </c>
      <c r="E3604" t="s">
        <v>378</v>
      </c>
    </row>
    <row r="3605" spans="1:5">
      <c r="A3605" s="369">
        <v>2728242</v>
      </c>
      <c r="B3605" t="s">
        <v>7592</v>
      </c>
      <c r="C3605" t="s">
        <v>7593</v>
      </c>
      <c r="D3605" t="s">
        <v>393</v>
      </c>
      <c r="E3605" t="s">
        <v>378</v>
      </c>
    </row>
    <row r="3606" spans="1:5">
      <c r="A3606" s="369">
        <v>2728255</v>
      </c>
      <c r="B3606" t="s">
        <v>7594</v>
      </c>
      <c r="C3606" t="s">
        <v>7595</v>
      </c>
      <c r="D3606" t="s">
        <v>393</v>
      </c>
      <c r="E3606" t="s">
        <v>378</v>
      </c>
    </row>
    <row r="3607" spans="1:5">
      <c r="A3607" s="369">
        <v>2728387</v>
      </c>
      <c r="B3607" t="s">
        <v>7596</v>
      </c>
      <c r="C3607" t="s">
        <v>7597</v>
      </c>
      <c r="D3607" t="s">
        <v>393</v>
      </c>
      <c r="E3607" t="s">
        <v>378</v>
      </c>
    </row>
    <row r="3608" spans="1:5">
      <c r="A3608" s="369">
        <v>2728459</v>
      </c>
      <c r="B3608" t="s">
        <v>7598</v>
      </c>
      <c r="C3608" t="s">
        <v>7599</v>
      </c>
      <c r="D3608" t="s">
        <v>393</v>
      </c>
      <c r="E3608" t="s">
        <v>378</v>
      </c>
    </row>
    <row r="3609" spans="1:5">
      <c r="A3609" s="369">
        <v>2728528</v>
      </c>
      <c r="B3609" t="s">
        <v>7600</v>
      </c>
      <c r="C3609" t="s">
        <v>7601</v>
      </c>
      <c r="D3609" t="s">
        <v>393</v>
      </c>
      <c r="E3609" t="s">
        <v>378</v>
      </c>
    </row>
    <row r="3610" spans="1:5">
      <c r="A3610" s="369">
        <v>2728591</v>
      </c>
      <c r="B3610" t="s">
        <v>7602</v>
      </c>
      <c r="C3610" t="s">
        <v>7603</v>
      </c>
      <c r="D3610" t="s">
        <v>393</v>
      </c>
      <c r="E3610" t="s">
        <v>378</v>
      </c>
    </row>
    <row r="3611" spans="1:5">
      <c r="A3611" s="369">
        <v>2728595</v>
      </c>
      <c r="B3611" t="s">
        <v>7604</v>
      </c>
      <c r="C3611" t="s">
        <v>7605</v>
      </c>
      <c r="D3611" t="s">
        <v>393</v>
      </c>
      <c r="E3611" t="s">
        <v>378</v>
      </c>
    </row>
    <row r="3612" spans="1:5">
      <c r="A3612" s="369">
        <v>2728600</v>
      </c>
      <c r="B3612" t="s">
        <v>7606</v>
      </c>
      <c r="C3612" t="s">
        <v>7607</v>
      </c>
      <c r="D3612" t="s">
        <v>393</v>
      </c>
      <c r="E3612" t="s">
        <v>378</v>
      </c>
    </row>
    <row r="3613" spans="1:5">
      <c r="A3613" s="369">
        <v>2728612</v>
      </c>
      <c r="B3613" t="s">
        <v>7608</v>
      </c>
      <c r="C3613" t="s">
        <v>7609</v>
      </c>
      <c r="D3613" t="s">
        <v>393</v>
      </c>
      <c r="E3613" t="s">
        <v>378</v>
      </c>
    </row>
    <row r="3614" spans="1:5">
      <c r="A3614" s="369">
        <v>2728715</v>
      </c>
      <c r="B3614" t="s">
        <v>7610</v>
      </c>
      <c r="C3614" t="s">
        <v>7611</v>
      </c>
      <c r="D3614" t="s">
        <v>393</v>
      </c>
      <c r="E3614" t="s">
        <v>378</v>
      </c>
    </row>
    <row r="3615" spans="1:5">
      <c r="A3615" s="369">
        <v>2728758</v>
      </c>
      <c r="B3615" t="s">
        <v>7612</v>
      </c>
      <c r="C3615" t="s">
        <v>7613</v>
      </c>
      <c r="D3615" t="s">
        <v>393</v>
      </c>
      <c r="E3615" t="s">
        <v>378</v>
      </c>
    </row>
    <row r="3616" spans="1:5">
      <c r="A3616" s="369">
        <v>2728888</v>
      </c>
      <c r="B3616" t="s">
        <v>7614</v>
      </c>
      <c r="C3616" t="s">
        <v>7615</v>
      </c>
      <c r="D3616" t="s">
        <v>393</v>
      </c>
      <c r="E3616" t="s">
        <v>378</v>
      </c>
    </row>
    <row r="3617" spans="1:5">
      <c r="A3617" s="369">
        <v>2728908</v>
      </c>
      <c r="B3617" t="s">
        <v>7616</v>
      </c>
      <c r="C3617" t="s">
        <v>7617</v>
      </c>
      <c r="D3617" t="s">
        <v>393</v>
      </c>
      <c r="E3617" t="s">
        <v>378</v>
      </c>
    </row>
    <row r="3618" spans="1:5">
      <c r="A3618" s="369">
        <v>2728952</v>
      </c>
      <c r="B3618" t="s">
        <v>7618</v>
      </c>
      <c r="C3618" t="s">
        <v>7619</v>
      </c>
      <c r="D3618" t="s">
        <v>393</v>
      </c>
      <c r="E3618" t="s">
        <v>378</v>
      </c>
    </row>
    <row r="3619" spans="1:5">
      <c r="A3619" s="369">
        <v>2728987</v>
      </c>
      <c r="B3619" t="s">
        <v>7620</v>
      </c>
      <c r="C3619" t="s">
        <v>7621</v>
      </c>
      <c r="D3619" t="s">
        <v>393</v>
      </c>
      <c r="E3619" t="s">
        <v>378</v>
      </c>
    </row>
    <row r="3620" spans="1:5">
      <c r="A3620" s="369">
        <v>2729446</v>
      </c>
      <c r="B3620" t="s">
        <v>7622</v>
      </c>
      <c r="C3620" t="s">
        <v>7623</v>
      </c>
      <c r="D3620" t="s">
        <v>393</v>
      </c>
      <c r="E3620" t="s">
        <v>378</v>
      </c>
    </row>
    <row r="3621" spans="1:5">
      <c r="A3621" s="369">
        <v>2729502</v>
      </c>
      <c r="B3621" t="s">
        <v>7624</v>
      </c>
      <c r="C3621" t="s">
        <v>7625</v>
      </c>
      <c r="D3621" t="s">
        <v>393</v>
      </c>
      <c r="E3621" t="s">
        <v>378</v>
      </c>
    </row>
    <row r="3622" spans="1:5">
      <c r="A3622" s="369">
        <v>2729526</v>
      </c>
      <c r="B3622" t="s">
        <v>7626</v>
      </c>
      <c r="C3622" t="s">
        <v>7627</v>
      </c>
      <c r="D3622" t="s">
        <v>393</v>
      </c>
      <c r="E3622" t="s">
        <v>378</v>
      </c>
    </row>
    <row r="3623" spans="1:5">
      <c r="A3623" s="369">
        <v>2729684</v>
      </c>
      <c r="B3623" t="s">
        <v>7628</v>
      </c>
      <c r="C3623" t="s">
        <v>7629</v>
      </c>
      <c r="D3623" t="s">
        <v>393</v>
      </c>
      <c r="E3623" t="s">
        <v>378</v>
      </c>
    </row>
    <row r="3624" spans="1:5">
      <c r="A3624" s="369">
        <v>2729809</v>
      </c>
      <c r="B3624" t="s">
        <v>7630</v>
      </c>
      <c r="C3624" t="s">
        <v>7631</v>
      </c>
      <c r="D3624" t="s">
        <v>393</v>
      </c>
      <c r="E3624" t="s">
        <v>378</v>
      </c>
    </row>
    <row r="3625" spans="1:5">
      <c r="A3625" s="369">
        <v>2729837</v>
      </c>
      <c r="B3625" t="s">
        <v>7632</v>
      </c>
      <c r="C3625" t="s">
        <v>7633</v>
      </c>
      <c r="D3625" t="s">
        <v>393</v>
      </c>
      <c r="E3625" t="s">
        <v>378</v>
      </c>
    </row>
    <row r="3626" spans="1:5">
      <c r="A3626" s="369">
        <v>2729858</v>
      </c>
      <c r="B3626" t="s">
        <v>7634</v>
      </c>
      <c r="C3626" t="s">
        <v>7635</v>
      </c>
      <c r="D3626" t="s">
        <v>393</v>
      </c>
      <c r="E3626" t="s">
        <v>378</v>
      </c>
    </row>
    <row r="3627" spans="1:5">
      <c r="A3627" s="369">
        <v>2729918</v>
      </c>
      <c r="B3627" t="s">
        <v>7636</v>
      </c>
      <c r="C3627" t="s">
        <v>7637</v>
      </c>
      <c r="D3627" t="s">
        <v>393</v>
      </c>
      <c r="E3627" t="s">
        <v>378</v>
      </c>
    </row>
    <row r="3628" spans="1:5">
      <c r="A3628" s="369">
        <v>2729918</v>
      </c>
      <c r="B3628" t="s">
        <v>7638</v>
      </c>
      <c r="C3628" t="s">
        <v>7637</v>
      </c>
      <c r="D3628" t="s">
        <v>393</v>
      </c>
      <c r="E3628" t="s">
        <v>378</v>
      </c>
    </row>
    <row r="3629" spans="1:5">
      <c r="A3629" s="369">
        <v>2729948</v>
      </c>
      <c r="B3629" t="s">
        <v>7639</v>
      </c>
      <c r="C3629" t="s">
        <v>7640</v>
      </c>
      <c r="D3629" t="s">
        <v>393</v>
      </c>
      <c r="E3629" t="s">
        <v>378</v>
      </c>
    </row>
    <row r="3630" spans="1:5">
      <c r="A3630" s="369">
        <v>2730009</v>
      </c>
      <c r="B3630" t="s">
        <v>7641</v>
      </c>
      <c r="C3630" t="s">
        <v>7642</v>
      </c>
      <c r="D3630" t="s">
        <v>393</v>
      </c>
      <c r="E3630" t="s">
        <v>378</v>
      </c>
    </row>
    <row r="3631" spans="1:5">
      <c r="A3631" s="369">
        <v>2730136</v>
      </c>
      <c r="B3631" t="s">
        <v>7643</v>
      </c>
      <c r="C3631" t="s">
        <v>7644</v>
      </c>
      <c r="D3631" t="s">
        <v>393</v>
      </c>
      <c r="E3631" t="s">
        <v>378</v>
      </c>
    </row>
    <row r="3632" spans="1:5">
      <c r="A3632" s="369">
        <v>2730182</v>
      </c>
      <c r="B3632" t="s">
        <v>7645</v>
      </c>
      <c r="C3632" t="s">
        <v>7646</v>
      </c>
      <c r="D3632" t="s">
        <v>393</v>
      </c>
      <c r="E3632" t="s">
        <v>378</v>
      </c>
    </row>
    <row r="3633" spans="1:5">
      <c r="A3633" s="369">
        <v>2730208</v>
      </c>
      <c r="B3633" t="s">
        <v>7647</v>
      </c>
      <c r="C3633" t="s">
        <v>7648</v>
      </c>
      <c r="D3633" t="s">
        <v>393</v>
      </c>
      <c r="E3633" t="s">
        <v>378</v>
      </c>
    </row>
    <row r="3634" spans="1:5">
      <c r="A3634" s="369">
        <v>2730334</v>
      </c>
      <c r="B3634" t="s">
        <v>7649</v>
      </c>
      <c r="C3634" t="s">
        <v>7650</v>
      </c>
      <c r="D3634" t="s">
        <v>393</v>
      </c>
      <c r="E3634" t="s">
        <v>378</v>
      </c>
    </row>
    <row r="3635" spans="1:5">
      <c r="A3635" s="369">
        <v>2730358</v>
      </c>
      <c r="B3635" t="s">
        <v>7651</v>
      </c>
      <c r="C3635" t="s">
        <v>7652</v>
      </c>
      <c r="D3635" t="s">
        <v>393</v>
      </c>
      <c r="E3635" t="s">
        <v>378</v>
      </c>
    </row>
    <row r="3636" spans="1:5">
      <c r="A3636" s="369">
        <v>2730454</v>
      </c>
      <c r="B3636" t="s">
        <v>7653</v>
      </c>
      <c r="C3636" t="s">
        <v>7654</v>
      </c>
      <c r="D3636" t="s">
        <v>393</v>
      </c>
      <c r="E3636" t="s">
        <v>378</v>
      </c>
    </row>
    <row r="3637" spans="1:5">
      <c r="A3637" s="369">
        <v>2730615</v>
      </c>
      <c r="B3637" t="s">
        <v>7655</v>
      </c>
      <c r="C3637" t="s">
        <v>7656</v>
      </c>
      <c r="D3637" t="s">
        <v>393</v>
      </c>
      <c r="E3637" t="s">
        <v>378</v>
      </c>
    </row>
    <row r="3638" spans="1:5">
      <c r="A3638" s="369">
        <v>2730763</v>
      </c>
      <c r="B3638" t="s">
        <v>7657</v>
      </c>
      <c r="C3638" t="s">
        <v>7658</v>
      </c>
      <c r="D3638" t="s">
        <v>393</v>
      </c>
      <c r="E3638" t="s">
        <v>378</v>
      </c>
    </row>
    <row r="3639" spans="1:5">
      <c r="A3639" s="369">
        <v>2731496</v>
      </c>
      <c r="B3639" t="s">
        <v>7659</v>
      </c>
      <c r="C3639" t="s">
        <v>7660</v>
      </c>
      <c r="D3639" t="s">
        <v>393</v>
      </c>
      <c r="E3639" t="s">
        <v>378</v>
      </c>
    </row>
    <row r="3640" spans="1:5">
      <c r="A3640" s="369">
        <v>2731518</v>
      </c>
      <c r="B3640" t="s">
        <v>7661</v>
      </c>
      <c r="C3640" t="s">
        <v>7662</v>
      </c>
      <c r="D3640" t="s">
        <v>393</v>
      </c>
      <c r="E3640" t="s">
        <v>378</v>
      </c>
    </row>
    <row r="3641" spans="1:5">
      <c r="A3641" s="369">
        <v>2731639</v>
      </c>
      <c r="B3641" t="s">
        <v>7663</v>
      </c>
      <c r="C3641" t="s">
        <v>7664</v>
      </c>
      <c r="D3641" t="s">
        <v>393</v>
      </c>
      <c r="E3641" t="s">
        <v>378</v>
      </c>
    </row>
    <row r="3642" spans="1:5">
      <c r="A3642" s="369">
        <v>2731672</v>
      </c>
      <c r="B3642" t="s">
        <v>7665</v>
      </c>
      <c r="C3642" t="s">
        <v>7666</v>
      </c>
      <c r="D3642" t="s">
        <v>393</v>
      </c>
      <c r="E3642" t="s">
        <v>378</v>
      </c>
    </row>
    <row r="3643" spans="1:5">
      <c r="A3643" s="369">
        <v>2731705</v>
      </c>
      <c r="B3643" t="s">
        <v>7667</v>
      </c>
      <c r="C3643" t="s">
        <v>7668</v>
      </c>
      <c r="D3643" t="s">
        <v>393</v>
      </c>
      <c r="E3643" t="s">
        <v>378</v>
      </c>
    </row>
    <row r="3644" spans="1:5">
      <c r="A3644" s="369">
        <v>2731771</v>
      </c>
      <c r="B3644" t="s">
        <v>7669</v>
      </c>
      <c r="C3644" t="s">
        <v>7670</v>
      </c>
      <c r="D3644" t="s">
        <v>393</v>
      </c>
      <c r="E3644" t="s">
        <v>378</v>
      </c>
    </row>
    <row r="3645" spans="1:5">
      <c r="A3645" s="369">
        <v>2731789</v>
      </c>
      <c r="B3645" t="s">
        <v>7671</v>
      </c>
      <c r="C3645" t="s">
        <v>7672</v>
      </c>
      <c r="D3645" t="s">
        <v>393</v>
      </c>
      <c r="E3645" t="s">
        <v>378</v>
      </c>
    </row>
    <row r="3646" spans="1:5">
      <c r="A3646" s="369">
        <v>2731831</v>
      </c>
      <c r="B3646" t="s">
        <v>7673</v>
      </c>
      <c r="C3646" t="s">
        <v>7674</v>
      </c>
      <c r="D3646" t="s">
        <v>393</v>
      </c>
      <c r="E3646" t="s">
        <v>378</v>
      </c>
    </row>
    <row r="3647" spans="1:5">
      <c r="A3647" s="369">
        <v>2731907</v>
      </c>
      <c r="B3647" t="s">
        <v>7675</v>
      </c>
      <c r="C3647" t="s">
        <v>7676</v>
      </c>
      <c r="D3647" t="s">
        <v>393</v>
      </c>
      <c r="E3647" t="s">
        <v>378</v>
      </c>
    </row>
    <row r="3648" spans="1:5">
      <c r="A3648" s="369">
        <v>2731915</v>
      </c>
      <c r="B3648" t="s">
        <v>7677</v>
      </c>
      <c r="C3648" t="s">
        <v>7678</v>
      </c>
      <c r="D3648" t="s">
        <v>393</v>
      </c>
      <c r="E3648" t="s">
        <v>378</v>
      </c>
    </row>
    <row r="3649" spans="1:5">
      <c r="A3649" s="369">
        <v>2732019</v>
      </c>
      <c r="B3649" t="s">
        <v>7679</v>
      </c>
      <c r="C3649" t="s">
        <v>7680</v>
      </c>
      <c r="D3649" t="s">
        <v>393</v>
      </c>
      <c r="E3649" t="s">
        <v>378</v>
      </c>
    </row>
    <row r="3650" spans="1:5">
      <c r="A3650" s="369">
        <v>2732091</v>
      </c>
      <c r="B3650" t="s">
        <v>7681</v>
      </c>
      <c r="C3650" t="s">
        <v>7682</v>
      </c>
      <c r="D3650" t="s">
        <v>393</v>
      </c>
      <c r="E3650" t="s">
        <v>378</v>
      </c>
    </row>
    <row r="3651" spans="1:5">
      <c r="A3651" s="369">
        <v>2732318</v>
      </c>
      <c r="B3651" t="s">
        <v>7683</v>
      </c>
      <c r="C3651" t="s">
        <v>7684</v>
      </c>
      <c r="D3651" t="s">
        <v>393</v>
      </c>
      <c r="E3651" t="s">
        <v>378</v>
      </c>
    </row>
    <row r="3652" spans="1:5">
      <c r="A3652" s="369">
        <v>2732361</v>
      </c>
      <c r="B3652" t="s">
        <v>7685</v>
      </c>
      <c r="C3652" t="s">
        <v>7686</v>
      </c>
      <c r="D3652" t="s">
        <v>393</v>
      </c>
      <c r="E3652" t="s">
        <v>378</v>
      </c>
    </row>
    <row r="3653" spans="1:5">
      <c r="A3653" s="369">
        <v>2732458</v>
      </c>
      <c r="B3653" t="s">
        <v>7687</v>
      </c>
      <c r="C3653" t="s">
        <v>7688</v>
      </c>
      <c r="D3653" t="s">
        <v>393</v>
      </c>
      <c r="E3653" t="s">
        <v>378</v>
      </c>
    </row>
    <row r="3654" spans="1:5">
      <c r="A3654" s="369">
        <v>2732698</v>
      </c>
      <c r="B3654" t="s">
        <v>7689</v>
      </c>
      <c r="C3654" t="s">
        <v>7690</v>
      </c>
      <c r="D3654" t="s">
        <v>393</v>
      </c>
      <c r="E3654" t="s">
        <v>378</v>
      </c>
    </row>
    <row r="3655" spans="1:5">
      <c r="A3655" s="369">
        <v>2732714</v>
      </c>
      <c r="B3655" t="s">
        <v>7691</v>
      </c>
      <c r="C3655" t="s">
        <v>7692</v>
      </c>
      <c r="D3655" t="s">
        <v>393</v>
      </c>
      <c r="E3655" t="s">
        <v>378</v>
      </c>
    </row>
    <row r="3656" spans="1:5">
      <c r="A3656" s="369">
        <v>2732724</v>
      </c>
      <c r="B3656" t="s">
        <v>7693</v>
      </c>
      <c r="C3656" t="s">
        <v>7694</v>
      </c>
      <c r="D3656" t="s">
        <v>393</v>
      </c>
      <c r="E3656" t="s">
        <v>378</v>
      </c>
    </row>
    <row r="3657" spans="1:5">
      <c r="A3657" s="369">
        <v>2732811</v>
      </c>
      <c r="B3657" t="s">
        <v>7695</v>
      </c>
      <c r="C3657" t="s">
        <v>7696</v>
      </c>
      <c r="D3657" t="s">
        <v>393</v>
      </c>
      <c r="E3657" t="s">
        <v>378</v>
      </c>
    </row>
    <row r="3658" spans="1:5">
      <c r="A3658" s="369">
        <v>2732834</v>
      </c>
      <c r="B3658" t="s">
        <v>7697</v>
      </c>
      <c r="C3658" t="s">
        <v>7698</v>
      </c>
      <c r="D3658" t="s">
        <v>393</v>
      </c>
      <c r="E3658" t="s">
        <v>378</v>
      </c>
    </row>
    <row r="3659" spans="1:5">
      <c r="A3659" s="369">
        <v>2732840</v>
      </c>
      <c r="B3659" t="s">
        <v>7699</v>
      </c>
      <c r="C3659" t="s">
        <v>7700</v>
      </c>
      <c r="D3659" t="s">
        <v>393</v>
      </c>
      <c r="E3659" t="s">
        <v>378</v>
      </c>
    </row>
    <row r="3660" spans="1:5">
      <c r="A3660" s="369">
        <v>2732856</v>
      </c>
      <c r="B3660" t="s">
        <v>7701</v>
      </c>
      <c r="C3660" t="s">
        <v>7702</v>
      </c>
      <c r="D3660" t="s">
        <v>393</v>
      </c>
      <c r="E3660" t="s">
        <v>378</v>
      </c>
    </row>
    <row r="3661" spans="1:5">
      <c r="A3661" s="369">
        <v>2733099</v>
      </c>
      <c r="B3661" t="s">
        <v>7703</v>
      </c>
      <c r="C3661" t="s">
        <v>7704</v>
      </c>
      <c r="D3661" t="s">
        <v>393</v>
      </c>
      <c r="E3661" t="s">
        <v>378</v>
      </c>
    </row>
    <row r="3662" spans="1:5">
      <c r="A3662" s="369">
        <v>2733127</v>
      </c>
      <c r="B3662" t="s">
        <v>7705</v>
      </c>
      <c r="C3662" t="s">
        <v>7706</v>
      </c>
      <c r="D3662" t="s">
        <v>393</v>
      </c>
      <c r="E3662" t="s">
        <v>378</v>
      </c>
    </row>
    <row r="3663" spans="1:5">
      <c r="A3663" s="369">
        <v>2733207</v>
      </c>
      <c r="B3663" t="s">
        <v>7707</v>
      </c>
      <c r="C3663" t="s">
        <v>7708</v>
      </c>
      <c r="D3663" t="s">
        <v>393</v>
      </c>
      <c r="E3663" t="s">
        <v>378</v>
      </c>
    </row>
    <row r="3664" spans="1:5">
      <c r="A3664" s="369">
        <v>2733238</v>
      </c>
      <c r="B3664" t="s">
        <v>7709</v>
      </c>
      <c r="C3664" t="s">
        <v>7710</v>
      </c>
      <c r="D3664" t="s">
        <v>393</v>
      </c>
      <c r="E3664" t="s">
        <v>378</v>
      </c>
    </row>
    <row r="3665" spans="1:5">
      <c r="A3665" s="369">
        <v>2733304</v>
      </c>
      <c r="B3665" t="s">
        <v>7711</v>
      </c>
      <c r="C3665" t="s">
        <v>7712</v>
      </c>
      <c r="D3665" t="s">
        <v>393</v>
      </c>
      <c r="E3665" t="s">
        <v>378</v>
      </c>
    </row>
    <row r="3666" spans="1:5">
      <c r="A3666" s="369">
        <v>2733314</v>
      </c>
      <c r="B3666" t="s">
        <v>7713</v>
      </c>
      <c r="C3666" t="s">
        <v>7714</v>
      </c>
      <c r="D3666" t="s">
        <v>393</v>
      </c>
      <c r="E3666" t="s">
        <v>378</v>
      </c>
    </row>
    <row r="3667" spans="1:5">
      <c r="A3667" s="369">
        <v>2733397</v>
      </c>
      <c r="B3667" t="s">
        <v>7715</v>
      </c>
      <c r="C3667" t="s">
        <v>7716</v>
      </c>
      <c r="D3667" t="s">
        <v>393</v>
      </c>
      <c r="E3667" t="s">
        <v>378</v>
      </c>
    </row>
    <row r="3668" spans="1:5">
      <c r="A3668" s="369">
        <v>2733452</v>
      </c>
      <c r="B3668" t="s">
        <v>7717</v>
      </c>
      <c r="C3668" t="s">
        <v>7718</v>
      </c>
      <c r="D3668" t="s">
        <v>393</v>
      </c>
      <c r="E3668" t="s">
        <v>378</v>
      </c>
    </row>
    <row r="3669" spans="1:5">
      <c r="A3669" s="369">
        <v>2733490</v>
      </c>
      <c r="B3669" t="s">
        <v>7719</v>
      </c>
      <c r="C3669" t="s">
        <v>7720</v>
      </c>
      <c r="D3669" t="s">
        <v>393</v>
      </c>
      <c r="E3669" t="s">
        <v>378</v>
      </c>
    </row>
    <row r="3670" spans="1:5">
      <c r="A3670" s="369">
        <v>2733524</v>
      </c>
      <c r="B3670" t="s">
        <v>7721</v>
      </c>
      <c r="C3670" t="s">
        <v>7722</v>
      </c>
      <c r="D3670" t="s">
        <v>393</v>
      </c>
      <c r="E3670" t="s">
        <v>378</v>
      </c>
    </row>
    <row r="3671" spans="1:5">
      <c r="A3671" s="369">
        <v>2733526</v>
      </c>
      <c r="B3671" t="s">
        <v>7723</v>
      </c>
      <c r="C3671" t="s">
        <v>7724</v>
      </c>
      <c r="D3671" t="s">
        <v>393</v>
      </c>
      <c r="E3671" t="s">
        <v>378</v>
      </c>
    </row>
    <row r="3672" spans="1:5">
      <c r="A3672" s="369">
        <v>2733661</v>
      </c>
      <c r="B3672" t="s">
        <v>7725</v>
      </c>
      <c r="C3672" t="s">
        <v>7726</v>
      </c>
      <c r="D3672" t="s">
        <v>393</v>
      </c>
      <c r="E3672" t="s">
        <v>378</v>
      </c>
    </row>
    <row r="3673" spans="1:5">
      <c r="A3673" s="369">
        <v>2733670</v>
      </c>
      <c r="B3673" t="s">
        <v>7727</v>
      </c>
      <c r="C3673" t="s">
        <v>7728</v>
      </c>
      <c r="D3673" t="s">
        <v>393</v>
      </c>
      <c r="E3673" t="s">
        <v>378</v>
      </c>
    </row>
    <row r="3674" spans="1:5">
      <c r="A3674" s="369">
        <v>2733703</v>
      </c>
      <c r="B3674" t="s">
        <v>7729</v>
      </c>
      <c r="C3674" t="s">
        <v>7730</v>
      </c>
      <c r="D3674" t="s">
        <v>393</v>
      </c>
      <c r="E3674" t="s">
        <v>378</v>
      </c>
    </row>
    <row r="3675" spans="1:5">
      <c r="A3675" s="369">
        <v>2733755</v>
      </c>
      <c r="B3675" t="s">
        <v>7731</v>
      </c>
      <c r="C3675" t="s">
        <v>7732</v>
      </c>
      <c r="D3675" t="s">
        <v>393</v>
      </c>
      <c r="E3675" t="s">
        <v>378</v>
      </c>
    </row>
    <row r="3676" spans="1:5">
      <c r="A3676" s="369">
        <v>2733763</v>
      </c>
      <c r="B3676" t="s">
        <v>7733</v>
      </c>
      <c r="C3676" t="s">
        <v>7734</v>
      </c>
      <c r="D3676" t="s">
        <v>393</v>
      </c>
      <c r="E3676" t="s">
        <v>378</v>
      </c>
    </row>
    <row r="3677" spans="1:5">
      <c r="A3677" s="369">
        <v>2733834</v>
      </c>
      <c r="B3677" t="s">
        <v>7735</v>
      </c>
      <c r="C3677" t="s">
        <v>7736</v>
      </c>
      <c r="D3677" t="s">
        <v>393</v>
      </c>
      <c r="E3677" t="s">
        <v>378</v>
      </c>
    </row>
    <row r="3678" spans="1:5">
      <c r="A3678" s="369">
        <v>2733959</v>
      </c>
      <c r="B3678" t="s">
        <v>7737</v>
      </c>
      <c r="C3678" t="s">
        <v>7738</v>
      </c>
      <c r="D3678" t="s">
        <v>393</v>
      </c>
      <c r="E3678" t="s">
        <v>378</v>
      </c>
    </row>
    <row r="3679" spans="1:5">
      <c r="A3679" s="369">
        <v>2734076</v>
      </c>
      <c r="B3679" t="s">
        <v>7739</v>
      </c>
      <c r="C3679" t="s">
        <v>7740</v>
      </c>
      <c r="D3679" t="s">
        <v>393</v>
      </c>
      <c r="E3679" t="s">
        <v>378</v>
      </c>
    </row>
    <row r="3680" spans="1:5">
      <c r="A3680" s="369">
        <v>2734811</v>
      </c>
      <c r="B3680" t="s">
        <v>7741</v>
      </c>
      <c r="C3680" t="s">
        <v>7742</v>
      </c>
      <c r="D3680" t="s">
        <v>393</v>
      </c>
      <c r="E3680" t="s">
        <v>378</v>
      </c>
    </row>
    <row r="3681" spans="1:5">
      <c r="A3681" s="369">
        <v>2734959</v>
      </c>
      <c r="B3681" t="s">
        <v>7743</v>
      </c>
      <c r="C3681" t="s">
        <v>7744</v>
      </c>
      <c r="D3681" t="s">
        <v>393</v>
      </c>
      <c r="E3681" t="s">
        <v>378</v>
      </c>
    </row>
    <row r="3682" spans="1:5">
      <c r="A3682" s="369">
        <v>2735061</v>
      </c>
      <c r="B3682" t="s">
        <v>7745</v>
      </c>
      <c r="C3682" t="s">
        <v>7746</v>
      </c>
      <c r="D3682" t="s">
        <v>393</v>
      </c>
      <c r="E3682" t="s">
        <v>378</v>
      </c>
    </row>
    <row r="3683" spans="1:5">
      <c r="A3683" s="369">
        <v>2735640</v>
      </c>
      <c r="B3683" t="s">
        <v>7747</v>
      </c>
      <c r="C3683" t="s">
        <v>7748</v>
      </c>
      <c r="D3683" t="s">
        <v>393</v>
      </c>
      <c r="E3683" t="s">
        <v>378</v>
      </c>
    </row>
    <row r="3684" spans="1:5">
      <c r="A3684" s="369">
        <v>2735816</v>
      </c>
      <c r="B3684" t="s">
        <v>7749</v>
      </c>
      <c r="C3684" t="s">
        <v>7750</v>
      </c>
      <c r="D3684" t="s">
        <v>393</v>
      </c>
      <c r="E3684" t="s">
        <v>378</v>
      </c>
    </row>
    <row r="3685" spans="1:5">
      <c r="A3685" s="369">
        <v>2736031</v>
      </c>
      <c r="B3685" t="s">
        <v>7751</v>
      </c>
      <c r="C3685" t="s">
        <v>7752</v>
      </c>
      <c r="D3685" t="s">
        <v>393</v>
      </c>
      <c r="E3685" t="s">
        <v>378</v>
      </c>
    </row>
    <row r="3686" spans="1:5">
      <c r="A3686" s="369">
        <v>2738059</v>
      </c>
      <c r="B3686" t="s">
        <v>7753</v>
      </c>
      <c r="C3686" t="s">
        <v>7754</v>
      </c>
      <c r="D3686" t="s">
        <v>393</v>
      </c>
      <c r="E3686" t="s">
        <v>378</v>
      </c>
    </row>
    <row r="3687" spans="1:5">
      <c r="A3687" s="369">
        <v>2738114</v>
      </c>
      <c r="B3687" t="s">
        <v>7755</v>
      </c>
      <c r="C3687" t="s">
        <v>7756</v>
      </c>
      <c r="D3687" t="s">
        <v>393</v>
      </c>
      <c r="E3687" t="s">
        <v>378</v>
      </c>
    </row>
    <row r="3688" spans="1:5">
      <c r="A3688" s="369">
        <v>2738341</v>
      </c>
      <c r="B3688" t="s">
        <v>7757</v>
      </c>
      <c r="C3688" t="s">
        <v>7758</v>
      </c>
      <c r="D3688" t="s">
        <v>393</v>
      </c>
      <c r="E3688" t="s">
        <v>378</v>
      </c>
    </row>
    <row r="3689" spans="1:5">
      <c r="A3689" s="369">
        <v>2738464</v>
      </c>
      <c r="B3689" t="s">
        <v>7759</v>
      </c>
      <c r="C3689" t="s">
        <v>7760</v>
      </c>
      <c r="D3689" t="s">
        <v>393</v>
      </c>
      <c r="E3689" t="s">
        <v>378</v>
      </c>
    </row>
    <row r="3690" spans="1:5">
      <c r="A3690" s="369">
        <v>2738476</v>
      </c>
      <c r="B3690" t="s">
        <v>7761</v>
      </c>
      <c r="C3690" t="s">
        <v>7762</v>
      </c>
      <c r="D3690" t="s">
        <v>393</v>
      </c>
      <c r="E3690" t="s">
        <v>378</v>
      </c>
    </row>
    <row r="3691" spans="1:5">
      <c r="A3691" s="369">
        <v>2738552</v>
      </c>
      <c r="B3691" t="s">
        <v>7763</v>
      </c>
      <c r="C3691" t="s">
        <v>7764</v>
      </c>
      <c r="D3691" t="s">
        <v>393</v>
      </c>
      <c r="E3691" t="s">
        <v>378</v>
      </c>
    </row>
    <row r="3692" spans="1:5">
      <c r="A3692" s="369">
        <v>2738584</v>
      </c>
      <c r="B3692" t="s">
        <v>7765</v>
      </c>
      <c r="C3692" t="s">
        <v>7766</v>
      </c>
      <c r="D3692" t="s">
        <v>393</v>
      </c>
      <c r="E3692" t="s">
        <v>378</v>
      </c>
    </row>
    <row r="3693" spans="1:5">
      <c r="A3693" s="369">
        <v>2738848</v>
      </c>
      <c r="B3693" t="s">
        <v>7767</v>
      </c>
      <c r="C3693" t="s">
        <v>7768</v>
      </c>
      <c r="D3693" t="s">
        <v>393</v>
      </c>
      <c r="E3693" t="s">
        <v>378</v>
      </c>
    </row>
    <row r="3694" spans="1:5">
      <c r="A3694" s="369">
        <v>2739619</v>
      </c>
      <c r="B3694" t="s">
        <v>7769</v>
      </c>
      <c r="C3694" t="s">
        <v>7770</v>
      </c>
      <c r="D3694" t="s">
        <v>393</v>
      </c>
      <c r="E3694" t="s">
        <v>378</v>
      </c>
    </row>
    <row r="3695" spans="1:5">
      <c r="A3695" s="369">
        <v>2740016</v>
      </c>
      <c r="B3695" t="s">
        <v>7771</v>
      </c>
      <c r="C3695" t="s">
        <v>7772</v>
      </c>
      <c r="D3695" t="s">
        <v>393</v>
      </c>
      <c r="E3695" t="s">
        <v>378</v>
      </c>
    </row>
    <row r="3696" spans="1:5">
      <c r="A3696" s="369">
        <v>2740463</v>
      </c>
      <c r="B3696" t="s">
        <v>7773</v>
      </c>
      <c r="C3696" t="s">
        <v>7774</v>
      </c>
      <c r="D3696" t="s">
        <v>393</v>
      </c>
      <c r="E3696" t="s">
        <v>378</v>
      </c>
    </row>
    <row r="3697" spans="1:5">
      <c r="A3697" s="369">
        <v>2740797</v>
      </c>
      <c r="B3697" t="s">
        <v>7775</v>
      </c>
      <c r="C3697" t="s">
        <v>7776</v>
      </c>
      <c r="D3697" t="s">
        <v>393</v>
      </c>
      <c r="E3697" t="s">
        <v>378</v>
      </c>
    </row>
    <row r="3698" spans="1:5">
      <c r="A3698" s="369">
        <v>2742272</v>
      </c>
      <c r="B3698" t="s">
        <v>7777</v>
      </c>
      <c r="C3698" t="s">
        <v>7778</v>
      </c>
      <c r="D3698" t="s">
        <v>393</v>
      </c>
      <c r="E3698" t="s">
        <v>378</v>
      </c>
    </row>
    <row r="3699" spans="1:5">
      <c r="A3699" s="369">
        <v>2742276</v>
      </c>
      <c r="B3699" t="s">
        <v>7779</v>
      </c>
      <c r="C3699" t="s">
        <v>7780</v>
      </c>
      <c r="D3699" t="s">
        <v>393</v>
      </c>
      <c r="E3699" t="s">
        <v>378</v>
      </c>
    </row>
    <row r="3700" spans="1:5">
      <c r="A3700" s="369">
        <v>2742351</v>
      </c>
      <c r="B3700" t="s">
        <v>7781</v>
      </c>
      <c r="C3700" t="s">
        <v>7782</v>
      </c>
      <c r="D3700" t="s">
        <v>393</v>
      </c>
      <c r="E3700" t="s">
        <v>378</v>
      </c>
    </row>
    <row r="3701" spans="1:5">
      <c r="A3701" s="369">
        <v>2742377</v>
      </c>
      <c r="B3701" t="s">
        <v>7783</v>
      </c>
      <c r="C3701" t="s">
        <v>7784</v>
      </c>
      <c r="D3701" t="s">
        <v>393</v>
      </c>
      <c r="E3701" t="s">
        <v>378</v>
      </c>
    </row>
    <row r="3702" spans="1:5">
      <c r="A3702" s="369">
        <v>2742593</v>
      </c>
      <c r="B3702" t="s">
        <v>7785</v>
      </c>
      <c r="C3702" t="s">
        <v>7786</v>
      </c>
      <c r="D3702" t="s">
        <v>393</v>
      </c>
      <c r="E3702" t="s">
        <v>378</v>
      </c>
    </row>
    <row r="3703" spans="1:5">
      <c r="A3703" s="369">
        <v>2742607</v>
      </c>
      <c r="B3703" t="s">
        <v>7787</v>
      </c>
      <c r="C3703" t="s">
        <v>7788</v>
      </c>
      <c r="D3703" t="s">
        <v>393</v>
      </c>
      <c r="E3703" t="s">
        <v>378</v>
      </c>
    </row>
    <row r="3704" spans="1:5">
      <c r="A3704" s="369">
        <v>2742641</v>
      </c>
      <c r="B3704" t="s">
        <v>7789</v>
      </c>
      <c r="C3704" t="s">
        <v>7790</v>
      </c>
      <c r="D3704" t="s">
        <v>393</v>
      </c>
      <c r="E3704" t="s">
        <v>378</v>
      </c>
    </row>
    <row r="3705" spans="1:5">
      <c r="A3705" s="369">
        <v>2742799</v>
      </c>
      <c r="B3705" t="s">
        <v>7791</v>
      </c>
      <c r="C3705" t="s">
        <v>7792</v>
      </c>
      <c r="D3705" t="s">
        <v>393</v>
      </c>
      <c r="E3705" t="s">
        <v>378</v>
      </c>
    </row>
    <row r="3706" spans="1:5">
      <c r="A3706" s="369">
        <v>2742802</v>
      </c>
      <c r="B3706" t="s">
        <v>7793</v>
      </c>
      <c r="C3706" t="s">
        <v>7794</v>
      </c>
      <c r="D3706" t="s">
        <v>393</v>
      </c>
      <c r="E3706" t="s">
        <v>378</v>
      </c>
    </row>
    <row r="3707" spans="1:5">
      <c r="A3707" s="369">
        <v>2742832</v>
      </c>
      <c r="B3707" t="s">
        <v>7795</v>
      </c>
      <c r="C3707" t="s">
        <v>7796</v>
      </c>
      <c r="D3707" t="s">
        <v>393</v>
      </c>
      <c r="E3707" t="s">
        <v>378</v>
      </c>
    </row>
    <row r="3708" spans="1:5">
      <c r="A3708" s="369">
        <v>2742939</v>
      </c>
      <c r="B3708" t="s">
        <v>7797</v>
      </c>
      <c r="C3708" t="s">
        <v>7798</v>
      </c>
      <c r="D3708" t="s">
        <v>393</v>
      </c>
      <c r="E3708" t="s">
        <v>378</v>
      </c>
    </row>
    <row r="3709" spans="1:5">
      <c r="A3709" s="369">
        <v>2743139</v>
      </c>
      <c r="B3709" t="s">
        <v>7799</v>
      </c>
      <c r="C3709" t="s">
        <v>7800</v>
      </c>
      <c r="D3709" t="s">
        <v>393</v>
      </c>
      <c r="E3709" t="s">
        <v>378</v>
      </c>
    </row>
    <row r="3710" spans="1:5">
      <c r="A3710" s="369">
        <v>2743826</v>
      </c>
      <c r="B3710" t="s">
        <v>7801</v>
      </c>
      <c r="C3710" t="s">
        <v>7802</v>
      </c>
      <c r="D3710" t="s">
        <v>393</v>
      </c>
      <c r="E3710" t="s">
        <v>378</v>
      </c>
    </row>
    <row r="3711" spans="1:5">
      <c r="A3711" s="369">
        <v>2743876</v>
      </c>
      <c r="B3711" t="s">
        <v>7803</v>
      </c>
      <c r="C3711" t="s">
        <v>7804</v>
      </c>
      <c r="D3711" t="s">
        <v>393</v>
      </c>
      <c r="E3711" t="s">
        <v>378</v>
      </c>
    </row>
    <row r="3712" spans="1:5">
      <c r="A3712" s="369">
        <v>2743915</v>
      </c>
      <c r="B3712" t="s">
        <v>7805</v>
      </c>
      <c r="C3712" t="s">
        <v>7806</v>
      </c>
      <c r="D3712" t="s">
        <v>393</v>
      </c>
      <c r="E3712" t="s">
        <v>378</v>
      </c>
    </row>
    <row r="3713" spans="1:5">
      <c r="A3713" s="369">
        <v>2743972</v>
      </c>
      <c r="B3713" t="s">
        <v>7807</v>
      </c>
      <c r="C3713" t="s">
        <v>7808</v>
      </c>
      <c r="D3713" t="s">
        <v>393</v>
      </c>
      <c r="E3713" t="s">
        <v>378</v>
      </c>
    </row>
    <row r="3714" spans="1:5">
      <c r="A3714" s="369">
        <v>2744087</v>
      </c>
      <c r="B3714" t="s">
        <v>7809</v>
      </c>
      <c r="C3714" t="s">
        <v>7810</v>
      </c>
      <c r="D3714" t="s">
        <v>393</v>
      </c>
      <c r="E3714" t="s">
        <v>378</v>
      </c>
    </row>
    <row r="3715" spans="1:5">
      <c r="A3715" s="369">
        <v>2744090</v>
      </c>
      <c r="B3715" t="s">
        <v>7811</v>
      </c>
      <c r="C3715" t="s">
        <v>7812</v>
      </c>
      <c r="D3715" t="s">
        <v>393</v>
      </c>
      <c r="E3715" t="s">
        <v>378</v>
      </c>
    </row>
    <row r="3716" spans="1:5">
      <c r="A3716" s="369">
        <v>2744261</v>
      </c>
      <c r="B3716" t="s">
        <v>7813</v>
      </c>
      <c r="C3716" t="s">
        <v>7814</v>
      </c>
      <c r="D3716" t="s">
        <v>393</v>
      </c>
      <c r="E3716" t="s">
        <v>378</v>
      </c>
    </row>
    <row r="3717" spans="1:5">
      <c r="A3717" s="369">
        <v>2744261</v>
      </c>
      <c r="B3717" t="s">
        <v>7815</v>
      </c>
      <c r="C3717" t="s">
        <v>7816</v>
      </c>
      <c r="D3717" t="s">
        <v>393</v>
      </c>
      <c r="E3717" t="s">
        <v>378</v>
      </c>
    </row>
    <row r="3718" spans="1:5">
      <c r="A3718" s="369">
        <v>274427530</v>
      </c>
      <c r="B3718" t="s">
        <v>7817</v>
      </c>
      <c r="C3718" t="s">
        <v>7818</v>
      </c>
      <c r="D3718" t="s">
        <v>393</v>
      </c>
      <c r="E3718" t="s">
        <v>378</v>
      </c>
    </row>
    <row r="3719" spans="1:5">
      <c r="A3719" s="369">
        <v>2744291</v>
      </c>
      <c r="B3719" t="s">
        <v>7819</v>
      </c>
      <c r="C3719" t="s">
        <v>7820</v>
      </c>
      <c r="D3719" t="s">
        <v>393</v>
      </c>
      <c r="E3719" t="s">
        <v>378</v>
      </c>
    </row>
    <row r="3720" spans="1:5">
      <c r="A3720" s="369">
        <v>2744313</v>
      </c>
      <c r="B3720" t="s">
        <v>7821</v>
      </c>
      <c r="C3720" t="s">
        <v>7822</v>
      </c>
      <c r="D3720" t="s">
        <v>393</v>
      </c>
      <c r="E3720" t="s">
        <v>378</v>
      </c>
    </row>
    <row r="3721" spans="1:5">
      <c r="A3721" s="369">
        <v>2744534</v>
      </c>
      <c r="B3721" t="s">
        <v>7823</v>
      </c>
      <c r="C3721" t="s">
        <v>7824</v>
      </c>
      <c r="D3721" t="s">
        <v>393</v>
      </c>
      <c r="E3721" t="s">
        <v>378</v>
      </c>
    </row>
    <row r="3722" spans="1:5">
      <c r="A3722" s="369">
        <v>2744647</v>
      </c>
      <c r="B3722" t="s">
        <v>7825</v>
      </c>
      <c r="C3722" t="s">
        <v>7826</v>
      </c>
      <c r="D3722" t="s">
        <v>393</v>
      </c>
      <c r="E3722" t="s">
        <v>378</v>
      </c>
    </row>
    <row r="3723" spans="1:5">
      <c r="A3723" s="369">
        <v>2744724</v>
      </c>
      <c r="B3723" t="s">
        <v>7827</v>
      </c>
      <c r="C3723" t="s">
        <v>7828</v>
      </c>
      <c r="D3723" t="s">
        <v>393</v>
      </c>
      <c r="E3723" t="s">
        <v>378</v>
      </c>
    </row>
    <row r="3724" spans="1:5">
      <c r="A3724" s="369">
        <v>2744823</v>
      </c>
      <c r="B3724" t="s">
        <v>7829</v>
      </c>
      <c r="C3724" t="s">
        <v>7830</v>
      </c>
      <c r="D3724" t="s">
        <v>393</v>
      </c>
      <c r="E3724" t="s">
        <v>378</v>
      </c>
    </row>
    <row r="3725" spans="1:5">
      <c r="A3725" s="369">
        <v>2744927</v>
      </c>
      <c r="B3725" t="s">
        <v>7831</v>
      </c>
      <c r="C3725" t="s">
        <v>7832</v>
      </c>
      <c r="D3725" t="s">
        <v>393</v>
      </c>
      <c r="E3725" t="s">
        <v>378</v>
      </c>
    </row>
    <row r="3726" spans="1:5">
      <c r="A3726" s="369">
        <v>2745209</v>
      </c>
      <c r="B3726" t="s">
        <v>7833</v>
      </c>
      <c r="C3726" t="s">
        <v>7834</v>
      </c>
      <c r="D3726" t="s">
        <v>393</v>
      </c>
      <c r="E3726" t="s">
        <v>378</v>
      </c>
    </row>
    <row r="3727" spans="1:5">
      <c r="A3727" s="369">
        <v>2745226</v>
      </c>
      <c r="B3727" t="s">
        <v>7835</v>
      </c>
      <c r="C3727" t="s">
        <v>7836</v>
      </c>
      <c r="D3727" t="s">
        <v>393</v>
      </c>
      <c r="E3727" t="s">
        <v>378</v>
      </c>
    </row>
    <row r="3728" spans="1:5">
      <c r="A3728" s="369">
        <v>2745255</v>
      </c>
      <c r="B3728" t="s">
        <v>7837</v>
      </c>
      <c r="C3728" t="s">
        <v>7838</v>
      </c>
      <c r="D3728" t="s">
        <v>393</v>
      </c>
      <c r="E3728" t="s">
        <v>378</v>
      </c>
    </row>
    <row r="3729" spans="1:5">
      <c r="A3729" s="369">
        <v>2745381</v>
      </c>
      <c r="B3729" t="s">
        <v>7839</v>
      </c>
      <c r="C3729" t="s">
        <v>7840</v>
      </c>
      <c r="D3729" t="s">
        <v>393</v>
      </c>
      <c r="E3729" t="s">
        <v>378</v>
      </c>
    </row>
    <row r="3730" spans="1:5">
      <c r="A3730" s="369">
        <v>2745384</v>
      </c>
      <c r="B3730" t="s">
        <v>7841</v>
      </c>
      <c r="C3730" t="s">
        <v>7842</v>
      </c>
      <c r="D3730" t="s">
        <v>393</v>
      </c>
      <c r="E3730" t="s">
        <v>378</v>
      </c>
    </row>
    <row r="3731" spans="1:5">
      <c r="A3731" s="369">
        <v>2745489</v>
      </c>
      <c r="B3731" t="s">
        <v>7843</v>
      </c>
      <c r="C3731" t="s">
        <v>7844</v>
      </c>
      <c r="D3731" t="s">
        <v>393</v>
      </c>
      <c r="E3731" t="s">
        <v>378</v>
      </c>
    </row>
    <row r="3732" spans="1:5">
      <c r="A3732" s="369">
        <v>2745510</v>
      </c>
      <c r="B3732" t="s">
        <v>7845</v>
      </c>
      <c r="C3732" t="s">
        <v>7846</v>
      </c>
      <c r="D3732" t="s">
        <v>393</v>
      </c>
      <c r="E3732" t="s">
        <v>378</v>
      </c>
    </row>
    <row r="3733" spans="1:5">
      <c r="A3733" s="369">
        <v>2745697</v>
      </c>
      <c r="B3733" t="s">
        <v>7847</v>
      </c>
      <c r="C3733" t="s">
        <v>7848</v>
      </c>
      <c r="D3733" t="s">
        <v>393</v>
      </c>
      <c r="E3733" t="s">
        <v>378</v>
      </c>
    </row>
    <row r="3734" spans="1:5">
      <c r="A3734" s="369">
        <v>2745705</v>
      </c>
      <c r="B3734" t="s">
        <v>7849</v>
      </c>
      <c r="C3734" t="s">
        <v>7850</v>
      </c>
      <c r="D3734" t="s">
        <v>393</v>
      </c>
      <c r="E3734" t="s">
        <v>378</v>
      </c>
    </row>
    <row r="3735" spans="1:5">
      <c r="A3735" s="369">
        <v>2745747</v>
      </c>
      <c r="B3735" t="s">
        <v>7851</v>
      </c>
      <c r="C3735" t="s">
        <v>7852</v>
      </c>
      <c r="D3735" t="s">
        <v>393</v>
      </c>
      <c r="E3735" t="s">
        <v>378</v>
      </c>
    </row>
    <row r="3736" spans="1:5">
      <c r="A3736" s="369">
        <v>2745768</v>
      </c>
      <c r="B3736" t="s">
        <v>7853</v>
      </c>
      <c r="C3736" t="s">
        <v>7854</v>
      </c>
      <c r="D3736" t="s">
        <v>393</v>
      </c>
      <c r="E3736" t="s">
        <v>378</v>
      </c>
    </row>
    <row r="3737" spans="1:5">
      <c r="A3737" s="369">
        <v>2745786</v>
      </c>
      <c r="B3737" t="s">
        <v>7855</v>
      </c>
      <c r="C3737" t="s">
        <v>7856</v>
      </c>
      <c r="D3737" t="s">
        <v>393</v>
      </c>
      <c r="E3737" t="s">
        <v>378</v>
      </c>
    </row>
    <row r="3738" spans="1:5">
      <c r="A3738" s="369">
        <v>2745812</v>
      </c>
      <c r="B3738" t="s">
        <v>7857</v>
      </c>
      <c r="C3738" t="s">
        <v>7858</v>
      </c>
      <c r="D3738" t="s">
        <v>393</v>
      </c>
      <c r="E3738" t="s">
        <v>378</v>
      </c>
    </row>
    <row r="3739" spans="1:5">
      <c r="A3739" s="369">
        <v>2745905</v>
      </c>
      <c r="B3739" t="s">
        <v>7859</v>
      </c>
      <c r="C3739" t="s">
        <v>7860</v>
      </c>
      <c r="D3739" t="s">
        <v>393</v>
      </c>
      <c r="E3739" t="s">
        <v>378</v>
      </c>
    </row>
    <row r="3740" spans="1:5">
      <c r="A3740" s="369">
        <v>2746134</v>
      </c>
      <c r="B3740" t="s">
        <v>7861</v>
      </c>
      <c r="C3740" t="s">
        <v>7862</v>
      </c>
      <c r="D3740" t="s">
        <v>393</v>
      </c>
      <c r="E3740" t="s">
        <v>378</v>
      </c>
    </row>
    <row r="3741" spans="1:5">
      <c r="A3741" s="369">
        <v>2746163</v>
      </c>
      <c r="B3741" t="s">
        <v>7863</v>
      </c>
      <c r="C3741" t="s">
        <v>7864</v>
      </c>
      <c r="D3741" t="s">
        <v>393</v>
      </c>
      <c r="E3741" t="s">
        <v>378</v>
      </c>
    </row>
    <row r="3742" spans="1:5">
      <c r="A3742" s="369">
        <v>2746301</v>
      </c>
      <c r="B3742" t="s">
        <v>7865</v>
      </c>
      <c r="C3742" t="s">
        <v>7866</v>
      </c>
      <c r="D3742" t="s">
        <v>393</v>
      </c>
      <c r="E3742" t="s">
        <v>378</v>
      </c>
    </row>
    <row r="3743" spans="1:5">
      <c r="A3743" s="369">
        <v>2746417</v>
      </c>
      <c r="B3743" t="s">
        <v>7867</v>
      </c>
      <c r="C3743" t="s">
        <v>7868</v>
      </c>
      <c r="D3743" t="s">
        <v>393</v>
      </c>
      <c r="E3743" t="s">
        <v>378</v>
      </c>
    </row>
    <row r="3744" spans="1:5">
      <c r="A3744" s="369">
        <v>2746478</v>
      </c>
      <c r="B3744" t="s">
        <v>7869</v>
      </c>
      <c r="C3744" t="s">
        <v>7870</v>
      </c>
      <c r="D3744" t="s">
        <v>393</v>
      </c>
      <c r="E3744" t="s">
        <v>378</v>
      </c>
    </row>
    <row r="3745" spans="1:5">
      <c r="A3745" s="369">
        <v>2746596</v>
      </c>
      <c r="B3745" t="s">
        <v>7871</v>
      </c>
      <c r="C3745" t="s">
        <v>7872</v>
      </c>
      <c r="D3745" t="s">
        <v>393</v>
      </c>
      <c r="E3745" t="s">
        <v>378</v>
      </c>
    </row>
    <row r="3746" spans="1:5">
      <c r="A3746" s="369">
        <v>2746798</v>
      </c>
      <c r="B3746" t="s">
        <v>7873</v>
      </c>
      <c r="C3746" t="s">
        <v>7874</v>
      </c>
      <c r="D3746" t="s">
        <v>393</v>
      </c>
      <c r="E3746" t="s">
        <v>378</v>
      </c>
    </row>
    <row r="3747" spans="1:5">
      <c r="A3747" s="369">
        <v>2746817</v>
      </c>
      <c r="B3747" t="s">
        <v>7875</v>
      </c>
      <c r="C3747" t="s">
        <v>7876</v>
      </c>
      <c r="D3747" t="s">
        <v>393</v>
      </c>
      <c r="E3747" t="s">
        <v>378</v>
      </c>
    </row>
    <row r="3748" spans="1:5">
      <c r="A3748" s="369">
        <v>2746848</v>
      </c>
      <c r="B3748" t="s">
        <v>7877</v>
      </c>
      <c r="C3748" t="s">
        <v>7878</v>
      </c>
      <c r="D3748" t="s">
        <v>393</v>
      </c>
      <c r="E3748" t="s">
        <v>378</v>
      </c>
    </row>
    <row r="3749" spans="1:5">
      <c r="A3749" s="369">
        <v>2746885</v>
      </c>
      <c r="B3749" t="s">
        <v>7879</v>
      </c>
      <c r="C3749" t="s">
        <v>7880</v>
      </c>
      <c r="D3749" t="s">
        <v>393</v>
      </c>
      <c r="E3749" t="s">
        <v>378</v>
      </c>
    </row>
    <row r="3750" spans="1:5">
      <c r="A3750" s="369">
        <v>2746938</v>
      </c>
      <c r="B3750" t="s">
        <v>7881</v>
      </c>
      <c r="C3750" t="s">
        <v>7882</v>
      </c>
      <c r="D3750" t="s">
        <v>393</v>
      </c>
      <c r="E3750" t="s">
        <v>378</v>
      </c>
    </row>
    <row r="3751" spans="1:5">
      <c r="A3751" s="369">
        <v>2746995</v>
      </c>
      <c r="B3751" t="s">
        <v>7883</v>
      </c>
      <c r="C3751" t="s">
        <v>7884</v>
      </c>
      <c r="D3751" t="s">
        <v>393</v>
      </c>
      <c r="E3751" t="s">
        <v>378</v>
      </c>
    </row>
    <row r="3752" spans="1:5">
      <c r="A3752" s="369">
        <v>2752390</v>
      </c>
      <c r="B3752" t="s">
        <v>7885</v>
      </c>
      <c r="C3752" t="s">
        <v>7886</v>
      </c>
      <c r="D3752" t="s">
        <v>393</v>
      </c>
      <c r="E3752" t="s">
        <v>378</v>
      </c>
    </row>
    <row r="3753" spans="1:5">
      <c r="A3753" s="369">
        <v>2755885</v>
      </c>
      <c r="B3753" t="s">
        <v>7887</v>
      </c>
      <c r="C3753" t="s">
        <v>7888</v>
      </c>
      <c r="D3753" t="s">
        <v>393</v>
      </c>
      <c r="E3753" t="s">
        <v>378</v>
      </c>
    </row>
    <row r="3754" spans="1:5">
      <c r="A3754" s="369">
        <v>2759728</v>
      </c>
      <c r="B3754" t="s">
        <v>7889</v>
      </c>
      <c r="C3754" t="s">
        <v>7890</v>
      </c>
      <c r="D3754" t="s">
        <v>393</v>
      </c>
      <c r="E3754" t="s">
        <v>378</v>
      </c>
    </row>
    <row r="3755" spans="1:5">
      <c r="A3755" s="369">
        <v>2761040</v>
      </c>
      <c r="B3755" t="s">
        <v>7891</v>
      </c>
      <c r="C3755" t="s">
        <v>7892</v>
      </c>
      <c r="D3755" t="s">
        <v>393</v>
      </c>
      <c r="E3755" t="s">
        <v>378</v>
      </c>
    </row>
    <row r="3756" spans="1:5">
      <c r="A3756" s="369">
        <v>2768894</v>
      </c>
      <c r="B3756" t="s">
        <v>7893</v>
      </c>
      <c r="C3756" t="s">
        <v>7894</v>
      </c>
      <c r="D3756" t="s">
        <v>393</v>
      </c>
      <c r="E3756" t="s">
        <v>378</v>
      </c>
    </row>
    <row r="3757" spans="1:5">
      <c r="A3757" s="369">
        <v>2770863</v>
      </c>
      <c r="B3757" t="s">
        <v>7895</v>
      </c>
      <c r="C3757" t="s">
        <v>7896</v>
      </c>
      <c r="D3757" t="s">
        <v>393</v>
      </c>
      <c r="E3757" t="s">
        <v>378</v>
      </c>
    </row>
    <row r="3758" spans="1:5">
      <c r="A3758" s="369">
        <v>2776</v>
      </c>
      <c r="B3758" t="s">
        <v>7897</v>
      </c>
      <c r="C3758" t="s">
        <v>7898</v>
      </c>
      <c r="D3758" t="s">
        <v>393</v>
      </c>
      <c r="E3758" t="s">
        <v>378</v>
      </c>
    </row>
    <row r="3759" spans="1:5">
      <c r="A3759" s="369">
        <v>2778844</v>
      </c>
      <c r="B3759" t="s">
        <v>7899</v>
      </c>
      <c r="C3759" t="s">
        <v>7900</v>
      </c>
      <c r="D3759" t="s">
        <v>393</v>
      </c>
      <c r="E3759" t="s">
        <v>378</v>
      </c>
    </row>
    <row r="3760" spans="1:5">
      <c r="A3760" s="369">
        <v>2778952</v>
      </c>
      <c r="B3760" t="s">
        <v>7901</v>
      </c>
      <c r="C3760" t="s">
        <v>7902</v>
      </c>
      <c r="D3760" t="s">
        <v>393</v>
      </c>
      <c r="E3760" t="s">
        <v>378</v>
      </c>
    </row>
    <row r="3761" spans="1:5">
      <c r="A3761" s="369">
        <v>2779104</v>
      </c>
      <c r="B3761" t="s">
        <v>7903</v>
      </c>
      <c r="C3761" t="s">
        <v>7904</v>
      </c>
      <c r="D3761" t="s">
        <v>393</v>
      </c>
      <c r="E3761" t="s">
        <v>378</v>
      </c>
    </row>
    <row r="3762" spans="1:5">
      <c r="A3762" s="369">
        <v>2779555</v>
      </c>
      <c r="B3762" t="s">
        <v>7905</v>
      </c>
      <c r="C3762" t="s">
        <v>7906</v>
      </c>
      <c r="D3762" t="s">
        <v>393</v>
      </c>
      <c r="E3762" t="s">
        <v>378</v>
      </c>
    </row>
    <row r="3763" spans="1:5">
      <c r="A3763" s="369">
        <v>2779630</v>
      </c>
      <c r="B3763" t="s">
        <v>7907</v>
      </c>
      <c r="C3763" t="s">
        <v>7908</v>
      </c>
      <c r="D3763" t="s">
        <v>393</v>
      </c>
      <c r="E3763" t="s">
        <v>378</v>
      </c>
    </row>
    <row r="3764" spans="1:5">
      <c r="A3764" s="369">
        <v>2779644</v>
      </c>
      <c r="B3764" t="s">
        <v>7909</v>
      </c>
      <c r="C3764" t="s">
        <v>7910</v>
      </c>
      <c r="D3764" t="s">
        <v>393</v>
      </c>
      <c r="E3764" t="s">
        <v>378</v>
      </c>
    </row>
    <row r="3765" spans="1:5">
      <c r="A3765" s="369">
        <v>2779770</v>
      </c>
      <c r="B3765" t="s">
        <v>7911</v>
      </c>
      <c r="C3765" t="s">
        <v>7912</v>
      </c>
      <c r="D3765" t="s">
        <v>393</v>
      </c>
      <c r="E3765" t="s">
        <v>378</v>
      </c>
    </row>
    <row r="3766" spans="1:5">
      <c r="A3766" s="369">
        <v>2779992</v>
      </c>
      <c r="B3766" t="s">
        <v>7913</v>
      </c>
      <c r="C3766" t="s">
        <v>7914</v>
      </c>
      <c r="D3766" t="s">
        <v>393</v>
      </c>
      <c r="E3766" t="s">
        <v>378</v>
      </c>
    </row>
    <row r="3767" spans="1:5">
      <c r="A3767" s="369">
        <v>2780098</v>
      </c>
      <c r="B3767" t="s">
        <v>7915</v>
      </c>
      <c r="C3767" t="s">
        <v>7916</v>
      </c>
      <c r="D3767" t="s">
        <v>393</v>
      </c>
      <c r="E3767" t="s">
        <v>378</v>
      </c>
    </row>
    <row r="3768" spans="1:5">
      <c r="A3768" s="369">
        <v>2780545</v>
      </c>
      <c r="B3768" t="s">
        <v>7917</v>
      </c>
      <c r="C3768" t="s">
        <v>7918</v>
      </c>
      <c r="D3768" t="s">
        <v>393</v>
      </c>
      <c r="E3768" t="s">
        <v>378</v>
      </c>
    </row>
    <row r="3769" spans="1:5">
      <c r="A3769" s="369">
        <v>2780962</v>
      </c>
      <c r="B3769" t="s">
        <v>7919</v>
      </c>
      <c r="C3769" t="s">
        <v>7920</v>
      </c>
      <c r="D3769" t="s">
        <v>393</v>
      </c>
      <c r="E3769" t="s">
        <v>378</v>
      </c>
    </row>
    <row r="3770" spans="1:5">
      <c r="A3770" s="369">
        <v>2781049</v>
      </c>
      <c r="B3770" t="s">
        <v>7921</v>
      </c>
      <c r="C3770" t="s">
        <v>7922</v>
      </c>
      <c r="D3770" t="s">
        <v>393</v>
      </c>
      <c r="E3770" t="s">
        <v>378</v>
      </c>
    </row>
    <row r="3771" spans="1:5">
      <c r="A3771" s="369">
        <v>2781061</v>
      </c>
      <c r="B3771" t="s">
        <v>7923</v>
      </c>
      <c r="C3771" t="s">
        <v>7924</v>
      </c>
      <c r="D3771" t="s">
        <v>393</v>
      </c>
      <c r="E3771" t="s">
        <v>378</v>
      </c>
    </row>
    <row r="3772" spans="1:5">
      <c r="A3772" s="369">
        <v>2781604</v>
      </c>
      <c r="B3772" t="s">
        <v>7925</v>
      </c>
      <c r="C3772" t="s">
        <v>7926</v>
      </c>
      <c r="D3772" t="s">
        <v>393</v>
      </c>
      <c r="E3772" t="s">
        <v>378</v>
      </c>
    </row>
    <row r="3773" spans="1:5">
      <c r="A3773" s="369">
        <v>2781613</v>
      </c>
      <c r="B3773" t="s">
        <v>7927</v>
      </c>
      <c r="C3773" t="s">
        <v>7928</v>
      </c>
      <c r="D3773" t="s">
        <v>393</v>
      </c>
      <c r="E3773" t="s">
        <v>378</v>
      </c>
    </row>
    <row r="3774" spans="1:5">
      <c r="A3774" s="369">
        <v>2781623</v>
      </c>
      <c r="B3774" t="s">
        <v>7929</v>
      </c>
      <c r="C3774" t="s">
        <v>7930</v>
      </c>
      <c r="D3774" t="s">
        <v>393</v>
      </c>
      <c r="E3774" t="s">
        <v>378</v>
      </c>
    </row>
    <row r="3775" spans="1:5">
      <c r="A3775" s="369">
        <v>2781825</v>
      </c>
      <c r="B3775" t="s">
        <v>7931</v>
      </c>
      <c r="C3775" t="s">
        <v>7932</v>
      </c>
      <c r="D3775" t="s">
        <v>393</v>
      </c>
      <c r="E3775" t="s">
        <v>378</v>
      </c>
    </row>
    <row r="3776" spans="1:5">
      <c r="A3776" s="369">
        <v>2781902</v>
      </c>
      <c r="B3776" t="s">
        <v>7933</v>
      </c>
      <c r="C3776" t="s">
        <v>7934</v>
      </c>
      <c r="D3776" t="s">
        <v>393</v>
      </c>
      <c r="E3776" t="s">
        <v>378</v>
      </c>
    </row>
    <row r="3777" spans="1:5">
      <c r="A3777" s="369">
        <v>2781969</v>
      </c>
      <c r="B3777" t="s">
        <v>7935</v>
      </c>
      <c r="C3777" t="s">
        <v>7936</v>
      </c>
      <c r="D3777" t="s">
        <v>393</v>
      </c>
      <c r="E3777" t="s">
        <v>378</v>
      </c>
    </row>
    <row r="3778" spans="1:5">
      <c r="A3778" s="369">
        <v>2781994</v>
      </c>
      <c r="B3778" t="s">
        <v>7937</v>
      </c>
      <c r="C3778" t="s">
        <v>7938</v>
      </c>
      <c r="D3778" t="s">
        <v>393</v>
      </c>
      <c r="E3778" t="s">
        <v>378</v>
      </c>
    </row>
    <row r="3779" spans="1:5">
      <c r="A3779" s="369">
        <v>2782111</v>
      </c>
      <c r="B3779" t="s">
        <v>7939</v>
      </c>
      <c r="C3779" t="s">
        <v>7940</v>
      </c>
      <c r="D3779" t="s">
        <v>393</v>
      </c>
      <c r="E3779" t="s">
        <v>378</v>
      </c>
    </row>
    <row r="3780" spans="1:5">
      <c r="A3780" s="369">
        <v>2782285</v>
      </c>
      <c r="B3780" t="s">
        <v>7941</v>
      </c>
      <c r="C3780" t="s">
        <v>7942</v>
      </c>
      <c r="D3780" t="s">
        <v>393</v>
      </c>
      <c r="E3780" t="s">
        <v>378</v>
      </c>
    </row>
    <row r="3781" spans="1:5">
      <c r="A3781" s="369">
        <v>2782497</v>
      </c>
      <c r="B3781" t="s">
        <v>7943</v>
      </c>
      <c r="C3781" t="s">
        <v>7944</v>
      </c>
      <c r="D3781" t="s">
        <v>393</v>
      </c>
      <c r="E3781" t="s">
        <v>378</v>
      </c>
    </row>
    <row r="3782" spans="1:5">
      <c r="A3782" s="369">
        <v>2782529</v>
      </c>
      <c r="B3782" t="s">
        <v>7945</v>
      </c>
      <c r="C3782" t="s">
        <v>7946</v>
      </c>
      <c r="D3782" t="s">
        <v>393</v>
      </c>
      <c r="E3782" t="s">
        <v>378</v>
      </c>
    </row>
    <row r="3783" spans="1:5">
      <c r="A3783" s="369">
        <v>2782560</v>
      </c>
      <c r="B3783" t="s">
        <v>7947</v>
      </c>
      <c r="C3783" t="s">
        <v>7948</v>
      </c>
      <c r="D3783" t="s">
        <v>393</v>
      </c>
      <c r="E3783" t="s">
        <v>378</v>
      </c>
    </row>
    <row r="3784" spans="1:5">
      <c r="A3784" s="369">
        <v>2782615</v>
      </c>
      <c r="B3784" t="s">
        <v>7949</v>
      </c>
      <c r="C3784" t="s">
        <v>7950</v>
      </c>
      <c r="D3784" t="s">
        <v>393</v>
      </c>
      <c r="E3784" t="s">
        <v>378</v>
      </c>
    </row>
    <row r="3785" spans="1:5">
      <c r="A3785" s="369">
        <v>2782633</v>
      </c>
      <c r="B3785" t="s">
        <v>7951</v>
      </c>
      <c r="C3785" t="s">
        <v>7952</v>
      </c>
      <c r="D3785" t="s">
        <v>393</v>
      </c>
      <c r="E3785" t="s">
        <v>378</v>
      </c>
    </row>
    <row r="3786" spans="1:5">
      <c r="A3786" s="369">
        <v>2783057</v>
      </c>
      <c r="B3786" t="s">
        <v>7953</v>
      </c>
      <c r="C3786" t="s">
        <v>7954</v>
      </c>
      <c r="D3786" t="s">
        <v>393</v>
      </c>
      <c r="E3786" t="s">
        <v>378</v>
      </c>
    </row>
    <row r="3787" spans="1:5">
      <c r="A3787" s="369">
        <v>2783073</v>
      </c>
      <c r="B3787" t="s">
        <v>7955</v>
      </c>
      <c r="C3787" t="s">
        <v>7956</v>
      </c>
      <c r="D3787" t="s">
        <v>393</v>
      </c>
      <c r="E3787" t="s">
        <v>378</v>
      </c>
    </row>
    <row r="3788" spans="1:5">
      <c r="A3788" s="369">
        <v>2783107</v>
      </c>
      <c r="B3788" t="s">
        <v>7957</v>
      </c>
      <c r="C3788" t="s">
        <v>7958</v>
      </c>
      <c r="D3788" t="s">
        <v>393</v>
      </c>
      <c r="E3788" t="s">
        <v>378</v>
      </c>
    </row>
    <row r="3789" spans="1:5">
      <c r="A3789" s="369">
        <v>2783198</v>
      </c>
      <c r="B3789" t="s">
        <v>7959</v>
      </c>
      <c r="C3789" t="s">
        <v>7960</v>
      </c>
      <c r="D3789" t="s">
        <v>393</v>
      </c>
      <c r="E3789" t="s">
        <v>378</v>
      </c>
    </row>
    <row r="3790" spans="1:5">
      <c r="A3790" s="369">
        <v>2783550</v>
      </c>
      <c r="B3790" t="s">
        <v>7961</v>
      </c>
      <c r="C3790" t="s">
        <v>7962</v>
      </c>
      <c r="D3790" t="s">
        <v>393</v>
      </c>
      <c r="E3790" t="s">
        <v>378</v>
      </c>
    </row>
    <row r="3791" spans="1:5">
      <c r="A3791" s="369">
        <v>2783638</v>
      </c>
      <c r="B3791" t="s">
        <v>7963</v>
      </c>
      <c r="C3791" t="s">
        <v>7964</v>
      </c>
      <c r="D3791" t="s">
        <v>393</v>
      </c>
      <c r="E3791" t="s">
        <v>378</v>
      </c>
    </row>
    <row r="3792" spans="1:5">
      <c r="A3792" s="369">
        <v>2783994</v>
      </c>
      <c r="B3792" t="s">
        <v>7965</v>
      </c>
      <c r="C3792" t="s">
        <v>7966</v>
      </c>
      <c r="D3792" t="s">
        <v>393</v>
      </c>
      <c r="E3792" t="s">
        <v>378</v>
      </c>
    </row>
    <row r="3793" spans="1:5">
      <c r="A3793" s="369">
        <v>2784031</v>
      </c>
      <c r="B3793" t="s">
        <v>7967</v>
      </c>
      <c r="C3793" t="s">
        <v>7968</v>
      </c>
      <c r="D3793" t="s">
        <v>393</v>
      </c>
      <c r="E3793" t="s">
        <v>378</v>
      </c>
    </row>
    <row r="3794" spans="1:5">
      <c r="A3794" s="369">
        <v>2784185</v>
      </c>
      <c r="B3794" t="s">
        <v>7969</v>
      </c>
      <c r="C3794" t="s">
        <v>7970</v>
      </c>
      <c r="D3794" t="s">
        <v>393</v>
      </c>
      <c r="E3794" t="s">
        <v>378</v>
      </c>
    </row>
    <row r="3795" spans="1:5">
      <c r="A3795" s="369">
        <v>2784267</v>
      </c>
      <c r="B3795" t="s">
        <v>7971</v>
      </c>
      <c r="C3795" t="s">
        <v>7972</v>
      </c>
      <c r="D3795" t="s">
        <v>393</v>
      </c>
      <c r="E3795" t="s">
        <v>378</v>
      </c>
    </row>
    <row r="3796" spans="1:5">
      <c r="A3796" s="369">
        <v>2784413</v>
      </c>
      <c r="B3796" t="s">
        <v>7973</v>
      </c>
      <c r="C3796" t="s">
        <v>7974</v>
      </c>
      <c r="D3796" t="s">
        <v>393</v>
      </c>
      <c r="E3796" t="s">
        <v>378</v>
      </c>
    </row>
    <row r="3797" spans="1:5">
      <c r="A3797" s="369">
        <v>2784565</v>
      </c>
      <c r="B3797" t="s">
        <v>7975</v>
      </c>
      <c r="C3797" t="s">
        <v>7976</v>
      </c>
      <c r="D3797" t="s">
        <v>393</v>
      </c>
      <c r="E3797" t="s">
        <v>378</v>
      </c>
    </row>
    <row r="3798" spans="1:5">
      <c r="A3798" s="369">
        <v>2784702</v>
      </c>
      <c r="B3798" t="s">
        <v>7977</v>
      </c>
      <c r="C3798" t="s">
        <v>7978</v>
      </c>
      <c r="D3798" t="s">
        <v>393</v>
      </c>
      <c r="E3798" t="s">
        <v>378</v>
      </c>
    </row>
    <row r="3799" spans="1:5">
      <c r="A3799" s="369">
        <v>2785384</v>
      </c>
      <c r="B3799" t="s">
        <v>7979</v>
      </c>
      <c r="C3799" t="s">
        <v>7980</v>
      </c>
      <c r="D3799" t="s">
        <v>393</v>
      </c>
      <c r="E3799" t="s">
        <v>378</v>
      </c>
    </row>
    <row r="3800" spans="1:5">
      <c r="A3800" s="369">
        <v>2785391</v>
      </c>
      <c r="B3800" t="s">
        <v>7981</v>
      </c>
      <c r="C3800" t="s">
        <v>7982</v>
      </c>
      <c r="D3800" t="s">
        <v>393</v>
      </c>
      <c r="E3800" t="s">
        <v>378</v>
      </c>
    </row>
    <row r="3801" spans="1:5">
      <c r="A3801" s="369">
        <v>2785607</v>
      </c>
      <c r="B3801" t="s">
        <v>7983</v>
      </c>
      <c r="C3801" t="s">
        <v>7984</v>
      </c>
      <c r="D3801" t="s">
        <v>393</v>
      </c>
      <c r="E3801" t="s">
        <v>378</v>
      </c>
    </row>
    <row r="3802" spans="1:5">
      <c r="A3802" s="369">
        <v>2785788</v>
      </c>
      <c r="B3802" t="s">
        <v>7985</v>
      </c>
      <c r="C3802" t="s">
        <v>7986</v>
      </c>
      <c r="D3802" t="s">
        <v>393</v>
      </c>
      <c r="E3802" t="s">
        <v>378</v>
      </c>
    </row>
    <row r="3803" spans="1:5">
      <c r="A3803" s="369">
        <v>2785950</v>
      </c>
      <c r="B3803" t="s">
        <v>7987</v>
      </c>
      <c r="C3803" t="s">
        <v>7988</v>
      </c>
      <c r="D3803" t="s">
        <v>393</v>
      </c>
      <c r="E3803" t="s">
        <v>378</v>
      </c>
    </row>
    <row r="3804" spans="1:5">
      <c r="A3804" s="369">
        <v>2786215</v>
      </c>
      <c r="B3804" t="s">
        <v>7989</v>
      </c>
      <c r="C3804" t="s">
        <v>7990</v>
      </c>
      <c r="D3804" t="s">
        <v>393</v>
      </c>
      <c r="E3804" t="s">
        <v>378</v>
      </c>
    </row>
    <row r="3805" spans="1:5">
      <c r="A3805" s="369">
        <v>2786244</v>
      </c>
      <c r="B3805" t="s">
        <v>7991</v>
      </c>
      <c r="C3805" t="s">
        <v>7992</v>
      </c>
      <c r="D3805" t="s">
        <v>393</v>
      </c>
      <c r="E3805" t="s">
        <v>378</v>
      </c>
    </row>
    <row r="3806" spans="1:5">
      <c r="A3806" s="369">
        <v>2786249</v>
      </c>
      <c r="B3806" t="s">
        <v>7993</v>
      </c>
      <c r="C3806" t="s">
        <v>7994</v>
      </c>
      <c r="D3806" t="s">
        <v>393</v>
      </c>
      <c r="E3806" t="s">
        <v>378</v>
      </c>
    </row>
    <row r="3807" spans="1:5">
      <c r="A3807" s="369">
        <v>2786505</v>
      </c>
      <c r="B3807" t="s">
        <v>7995</v>
      </c>
      <c r="C3807" t="s">
        <v>7996</v>
      </c>
      <c r="D3807" t="s">
        <v>393</v>
      </c>
      <c r="E3807" t="s">
        <v>378</v>
      </c>
    </row>
    <row r="3808" spans="1:5">
      <c r="A3808" s="369">
        <v>278670</v>
      </c>
      <c r="B3808" t="s">
        <v>7997</v>
      </c>
      <c r="C3808" t="s">
        <v>7998</v>
      </c>
      <c r="D3808" t="s">
        <v>393</v>
      </c>
      <c r="E3808" t="s">
        <v>378</v>
      </c>
    </row>
    <row r="3809" spans="1:5">
      <c r="A3809" s="369">
        <v>2786782</v>
      </c>
      <c r="B3809" t="s">
        <v>7999</v>
      </c>
      <c r="C3809" t="s">
        <v>8000</v>
      </c>
      <c r="D3809" t="s">
        <v>393</v>
      </c>
      <c r="E3809" t="s">
        <v>378</v>
      </c>
    </row>
    <row r="3810" spans="1:5">
      <c r="A3810" s="369">
        <v>2786810</v>
      </c>
      <c r="B3810" t="s">
        <v>8001</v>
      </c>
      <c r="C3810" t="s">
        <v>8002</v>
      </c>
      <c r="D3810" t="s">
        <v>393</v>
      </c>
      <c r="E3810" t="s">
        <v>378</v>
      </c>
    </row>
    <row r="3811" spans="1:5">
      <c r="A3811" s="369">
        <v>2787236</v>
      </c>
      <c r="B3811" t="s">
        <v>8003</v>
      </c>
      <c r="C3811" t="s">
        <v>8004</v>
      </c>
      <c r="D3811" t="s">
        <v>393</v>
      </c>
      <c r="E3811" t="s">
        <v>378</v>
      </c>
    </row>
    <row r="3812" spans="1:5">
      <c r="A3812" s="369">
        <v>2787645</v>
      </c>
      <c r="B3812" t="s">
        <v>8005</v>
      </c>
      <c r="C3812" t="s">
        <v>8006</v>
      </c>
      <c r="D3812" t="s">
        <v>393</v>
      </c>
      <c r="E3812" t="s">
        <v>378</v>
      </c>
    </row>
    <row r="3813" spans="1:5">
      <c r="A3813" s="369">
        <v>2787691</v>
      </c>
      <c r="B3813" t="s">
        <v>8007</v>
      </c>
      <c r="C3813" t="s">
        <v>8008</v>
      </c>
      <c r="D3813" t="s">
        <v>393</v>
      </c>
      <c r="E3813" t="s">
        <v>378</v>
      </c>
    </row>
    <row r="3814" spans="1:5">
      <c r="A3814" s="369">
        <v>2788817</v>
      </c>
      <c r="B3814" t="s">
        <v>8009</v>
      </c>
      <c r="C3814" t="s">
        <v>8010</v>
      </c>
      <c r="D3814" t="s">
        <v>393</v>
      </c>
      <c r="E3814" t="s">
        <v>378</v>
      </c>
    </row>
    <row r="3815" spans="1:5">
      <c r="A3815" s="369">
        <v>2789245</v>
      </c>
      <c r="B3815" t="s">
        <v>8011</v>
      </c>
      <c r="C3815" t="s">
        <v>8012</v>
      </c>
      <c r="D3815" t="s">
        <v>393</v>
      </c>
      <c r="E3815" t="s">
        <v>378</v>
      </c>
    </row>
    <row r="3816" spans="1:5">
      <c r="A3816" s="369">
        <v>2789351</v>
      </c>
      <c r="B3816" t="s">
        <v>8013</v>
      </c>
      <c r="C3816" t="s">
        <v>8014</v>
      </c>
      <c r="D3816" t="s">
        <v>393</v>
      </c>
      <c r="E3816" t="s">
        <v>378</v>
      </c>
    </row>
    <row r="3817" spans="1:5">
      <c r="A3817" s="369">
        <v>2789384</v>
      </c>
      <c r="B3817" t="s">
        <v>8015</v>
      </c>
      <c r="C3817" t="s">
        <v>8016</v>
      </c>
      <c r="D3817" t="s">
        <v>393</v>
      </c>
      <c r="E3817" t="s">
        <v>378</v>
      </c>
    </row>
    <row r="3818" spans="1:5">
      <c r="A3818" s="369">
        <v>2789553</v>
      </c>
      <c r="B3818" t="s">
        <v>8017</v>
      </c>
      <c r="C3818" t="s">
        <v>8018</v>
      </c>
      <c r="D3818" t="s">
        <v>393</v>
      </c>
      <c r="E3818" t="s">
        <v>378</v>
      </c>
    </row>
    <row r="3819" spans="1:5">
      <c r="A3819" s="369">
        <v>2789585</v>
      </c>
      <c r="B3819" t="s">
        <v>8019</v>
      </c>
      <c r="C3819" t="s">
        <v>8020</v>
      </c>
      <c r="D3819" t="s">
        <v>393</v>
      </c>
      <c r="E3819" t="s">
        <v>378</v>
      </c>
    </row>
    <row r="3820" spans="1:5">
      <c r="A3820" s="369">
        <v>2790050</v>
      </c>
      <c r="B3820" t="s">
        <v>8021</v>
      </c>
      <c r="C3820" t="s">
        <v>8022</v>
      </c>
      <c r="D3820" t="s">
        <v>393</v>
      </c>
      <c r="E3820" t="s">
        <v>378</v>
      </c>
    </row>
    <row r="3821" spans="1:5">
      <c r="A3821" s="369">
        <v>2790142</v>
      </c>
      <c r="B3821" t="s">
        <v>8023</v>
      </c>
      <c r="C3821" t="s">
        <v>8024</v>
      </c>
      <c r="D3821" t="s">
        <v>393</v>
      </c>
      <c r="E3821" t="s">
        <v>378</v>
      </c>
    </row>
    <row r="3822" spans="1:5">
      <c r="A3822" s="369">
        <v>2790143</v>
      </c>
      <c r="B3822" t="s">
        <v>8025</v>
      </c>
      <c r="C3822" t="s">
        <v>8026</v>
      </c>
      <c r="D3822" t="s">
        <v>393</v>
      </c>
      <c r="E3822" t="s">
        <v>378</v>
      </c>
    </row>
    <row r="3823" spans="1:5">
      <c r="A3823" s="369">
        <v>2790182</v>
      </c>
      <c r="B3823" t="s">
        <v>8027</v>
      </c>
      <c r="C3823" t="s">
        <v>8028</v>
      </c>
      <c r="D3823" t="s">
        <v>393</v>
      </c>
      <c r="E3823" t="s">
        <v>378</v>
      </c>
    </row>
    <row r="3824" spans="1:5">
      <c r="A3824" s="369">
        <v>279046890</v>
      </c>
      <c r="B3824" t="s">
        <v>8029</v>
      </c>
      <c r="C3824" t="s">
        <v>8030</v>
      </c>
      <c r="D3824" t="s">
        <v>393</v>
      </c>
      <c r="E3824" t="s">
        <v>378</v>
      </c>
    </row>
    <row r="3825" spans="1:5">
      <c r="A3825" s="369">
        <v>2790519</v>
      </c>
      <c r="B3825" t="s">
        <v>8031</v>
      </c>
      <c r="C3825" t="s">
        <v>8032</v>
      </c>
      <c r="D3825" t="s">
        <v>393</v>
      </c>
      <c r="E3825" t="s">
        <v>378</v>
      </c>
    </row>
    <row r="3826" spans="1:5">
      <c r="A3826" s="369">
        <v>2790758</v>
      </c>
      <c r="B3826" t="s">
        <v>8033</v>
      </c>
      <c r="C3826" t="s">
        <v>8034</v>
      </c>
      <c r="D3826" t="s">
        <v>393</v>
      </c>
      <c r="E3826" t="s">
        <v>378</v>
      </c>
    </row>
    <row r="3827" spans="1:5">
      <c r="A3827" s="369">
        <v>2790804</v>
      </c>
      <c r="B3827" t="s">
        <v>8035</v>
      </c>
      <c r="C3827" t="s">
        <v>8036</v>
      </c>
      <c r="D3827" t="s">
        <v>393</v>
      </c>
      <c r="E3827" t="s">
        <v>378</v>
      </c>
    </row>
    <row r="3828" spans="1:5">
      <c r="A3828" s="369">
        <v>2790978</v>
      </c>
      <c r="B3828" t="s">
        <v>8037</v>
      </c>
      <c r="C3828" t="s">
        <v>8038</v>
      </c>
      <c r="D3828" t="s">
        <v>393</v>
      </c>
      <c r="E3828" t="s">
        <v>378</v>
      </c>
    </row>
    <row r="3829" spans="1:5">
      <c r="A3829" s="369">
        <v>2791068</v>
      </c>
      <c r="B3829" t="s">
        <v>8039</v>
      </c>
      <c r="C3829" t="s">
        <v>8040</v>
      </c>
      <c r="D3829" t="s">
        <v>393</v>
      </c>
      <c r="E3829" t="s">
        <v>378</v>
      </c>
    </row>
    <row r="3830" spans="1:5">
      <c r="A3830" s="369">
        <v>2791087</v>
      </c>
      <c r="B3830" t="s">
        <v>8041</v>
      </c>
      <c r="C3830" t="s">
        <v>8042</v>
      </c>
      <c r="D3830" t="s">
        <v>393</v>
      </c>
      <c r="E3830" t="s">
        <v>378</v>
      </c>
    </row>
    <row r="3831" spans="1:5">
      <c r="A3831" s="369">
        <v>2791095</v>
      </c>
      <c r="B3831" t="s">
        <v>8043</v>
      </c>
      <c r="C3831" t="s">
        <v>8044</v>
      </c>
      <c r="D3831" t="s">
        <v>393</v>
      </c>
      <c r="E3831" t="s">
        <v>378</v>
      </c>
    </row>
    <row r="3832" spans="1:5">
      <c r="A3832" s="369">
        <v>2791095</v>
      </c>
      <c r="B3832" t="s">
        <v>8045</v>
      </c>
      <c r="C3832" t="s">
        <v>8046</v>
      </c>
      <c r="D3832" t="s">
        <v>393</v>
      </c>
      <c r="E3832" t="s">
        <v>378</v>
      </c>
    </row>
    <row r="3833" spans="1:5">
      <c r="A3833" s="369">
        <v>2791101</v>
      </c>
      <c r="B3833" t="s">
        <v>8047</v>
      </c>
      <c r="C3833" t="s">
        <v>8048</v>
      </c>
      <c r="D3833" t="s">
        <v>393</v>
      </c>
      <c r="E3833" t="s">
        <v>378</v>
      </c>
    </row>
    <row r="3834" spans="1:5">
      <c r="A3834" s="369">
        <v>2791296</v>
      </c>
      <c r="B3834" t="s">
        <v>8049</v>
      </c>
      <c r="C3834" t="s">
        <v>8050</v>
      </c>
      <c r="D3834" t="s">
        <v>393</v>
      </c>
      <c r="E3834" t="s">
        <v>378</v>
      </c>
    </row>
    <row r="3835" spans="1:5">
      <c r="A3835" s="369">
        <v>2791297</v>
      </c>
      <c r="B3835" t="s">
        <v>8051</v>
      </c>
      <c r="C3835" t="s">
        <v>8052</v>
      </c>
      <c r="D3835" t="s">
        <v>393</v>
      </c>
      <c r="E3835" t="s">
        <v>378</v>
      </c>
    </row>
    <row r="3836" spans="1:5">
      <c r="A3836" s="369">
        <v>2791298</v>
      </c>
      <c r="B3836" t="s">
        <v>8053</v>
      </c>
      <c r="C3836" t="s">
        <v>8054</v>
      </c>
      <c r="D3836" t="s">
        <v>393</v>
      </c>
      <c r="E3836" t="s">
        <v>378</v>
      </c>
    </row>
    <row r="3837" spans="1:5">
      <c r="A3837" s="369">
        <v>2792445</v>
      </c>
      <c r="B3837" t="s">
        <v>8055</v>
      </c>
      <c r="C3837" t="s">
        <v>8056</v>
      </c>
      <c r="D3837" t="s">
        <v>393</v>
      </c>
      <c r="E3837" t="s">
        <v>378</v>
      </c>
    </row>
    <row r="3838" spans="1:5">
      <c r="A3838" s="369">
        <v>2792467</v>
      </c>
      <c r="B3838" t="s">
        <v>8057</v>
      </c>
      <c r="C3838" t="s">
        <v>8058</v>
      </c>
      <c r="D3838" t="s">
        <v>393</v>
      </c>
      <c r="E3838" t="s">
        <v>378</v>
      </c>
    </row>
    <row r="3839" spans="1:5">
      <c r="A3839" s="369">
        <v>2792469</v>
      </c>
      <c r="B3839" t="s">
        <v>8059</v>
      </c>
      <c r="C3839" t="s">
        <v>8060</v>
      </c>
      <c r="D3839" t="s">
        <v>393</v>
      </c>
      <c r="E3839" t="s">
        <v>378</v>
      </c>
    </row>
    <row r="3840" spans="1:5">
      <c r="A3840" s="369">
        <v>2792544</v>
      </c>
      <c r="B3840" t="s">
        <v>8061</v>
      </c>
      <c r="C3840" t="s">
        <v>8062</v>
      </c>
      <c r="D3840" t="s">
        <v>393</v>
      </c>
      <c r="E3840" t="s">
        <v>378</v>
      </c>
    </row>
    <row r="3841" spans="1:5">
      <c r="A3841" s="369">
        <v>2792607</v>
      </c>
      <c r="B3841" t="s">
        <v>8063</v>
      </c>
      <c r="C3841" t="s">
        <v>8064</v>
      </c>
      <c r="D3841" t="s">
        <v>393</v>
      </c>
      <c r="E3841" t="s">
        <v>378</v>
      </c>
    </row>
    <row r="3842" spans="1:5">
      <c r="A3842" s="369">
        <v>2792611</v>
      </c>
      <c r="B3842" t="s">
        <v>8065</v>
      </c>
      <c r="C3842" t="s">
        <v>8066</v>
      </c>
      <c r="D3842" t="s">
        <v>393</v>
      </c>
      <c r="E3842" t="s">
        <v>378</v>
      </c>
    </row>
    <row r="3843" spans="1:5">
      <c r="A3843" s="369">
        <v>2792622</v>
      </c>
      <c r="B3843" t="s">
        <v>8067</v>
      </c>
      <c r="C3843" t="s">
        <v>8068</v>
      </c>
      <c r="D3843" t="s">
        <v>393</v>
      </c>
      <c r="E3843" t="s">
        <v>378</v>
      </c>
    </row>
    <row r="3844" spans="1:5">
      <c r="A3844" s="369">
        <v>2792743</v>
      </c>
      <c r="B3844" t="s">
        <v>8069</v>
      </c>
      <c r="C3844" t="s">
        <v>8070</v>
      </c>
      <c r="D3844" t="s">
        <v>393</v>
      </c>
      <c r="E3844" t="s">
        <v>378</v>
      </c>
    </row>
    <row r="3845" spans="1:5">
      <c r="A3845" s="369">
        <v>2792774</v>
      </c>
      <c r="B3845" t="s">
        <v>8071</v>
      </c>
      <c r="C3845" t="s">
        <v>8072</v>
      </c>
      <c r="D3845" t="s">
        <v>393</v>
      </c>
      <c r="E3845" t="s">
        <v>378</v>
      </c>
    </row>
    <row r="3846" spans="1:5">
      <c r="A3846" s="369">
        <v>2793013</v>
      </c>
      <c r="B3846" t="s">
        <v>8073</v>
      </c>
      <c r="C3846" t="s">
        <v>8074</v>
      </c>
      <c r="D3846" t="s">
        <v>393</v>
      </c>
      <c r="E3846" t="s">
        <v>378</v>
      </c>
    </row>
    <row r="3847" spans="1:5">
      <c r="A3847" s="369">
        <v>2793028</v>
      </c>
      <c r="B3847" t="s">
        <v>8075</v>
      </c>
      <c r="C3847" t="s">
        <v>8076</v>
      </c>
      <c r="D3847" t="s">
        <v>393</v>
      </c>
      <c r="E3847" t="s">
        <v>378</v>
      </c>
    </row>
    <row r="3848" spans="1:5">
      <c r="A3848" s="369">
        <v>2793051</v>
      </c>
      <c r="B3848" t="s">
        <v>8077</v>
      </c>
      <c r="C3848" t="s">
        <v>8078</v>
      </c>
      <c r="D3848" t="s">
        <v>393</v>
      </c>
      <c r="E3848" t="s">
        <v>378</v>
      </c>
    </row>
    <row r="3849" spans="1:5">
      <c r="A3849" s="369">
        <v>2793113</v>
      </c>
      <c r="B3849" t="s">
        <v>8079</v>
      </c>
      <c r="C3849" t="s">
        <v>8080</v>
      </c>
      <c r="D3849" t="s">
        <v>393</v>
      </c>
      <c r="E3849" t="s">
        <v>378</v>
      </c>
    </row>
    <row r="3850" spans="1:5">
      <c r="A3850" s="369">
        <v>2793114</v>
      </c>
      <c r="B3850" t="s">
        <v>8081</v>
      </c>
      <c r="C3850" t="s">
        <v>8082</v>
      </c>
      <c r="D3850" t="s">
        <v>393</v>
      </c>
      <c r="E3850" t="s">
        <v>378</v>
      </c>
    </row>
    <row r="3851" spans="1:5">
      <c r="A3851" s="369">
        <v>2793156</v>
      </c>
      <c r="B3851" t="s">
        <v>8083</v>
      </c>
      <c r="C3851" t="s">
        <v>8084</v>
      </c>
      <c r="D3851" t="s">
        <v>393</v>
      </c>
      <c r="E3851" t="s">
        <v>378</v>
      </c>
    </row>
    <row r="3852" spans="1:5">
      <c r="A3852" s="369">
        <v>2793162</v>
      </c>
      <c r="B3852" t="s">
        <v>8085</v>
      </c>
      <c r="C3852" t="s">
        <v>8086</v>
      </c>
      <c r="D3852" t="s">
        <v>393</v>
      </c>
      <c r="E3852" t="s">
        <v>378</v>
      </c>
    </row>
    <row r="3853" spans="1:5">
      <c r="A3853" s="369">
        <v>2793165</v>
      </c>
      <c r="B3853" t="s">
        <v>8087</v>
      </c>
      <c r="C3853" t="s">
        <v>8088</v>
      </c>
      <c r="D3853" t="s">
        <v>393</v>
      </c>
      <c r="E3853" t="s">
        <v>378</v>
      </c>
    </row>
    <row r="3854" spans="1:5">
      <c r="A3854" s="369">
        <v>2793244</v>
      </c>
      <c r="B3854" t="s">
        <v>8089</v>
      </c>
      <c r="C3854" t="s">
        <v>8090</v>
      </c>
      <c r="D3854" t="s">
        <v>393</v>
      </c>
      <c r="E3854" t="s">
        <v>378</v>
      </c>
    </row>
    <row r="3855" spans="1:5">
      <c r="A3855" s="369">
        <v>2793253</v>
      </c>
      <c r="B3855" t="s">
        <v>8091</v>
      </c>
      <c r="C3855" t="s">
        <v>8092</v>
      </c>
      <c r="D3855" t="s">
        <v>393</v>
      </c>
      <c r="E3855" t="s">
        <v>378</v>
      </c>
    </row>
    <row r="3856" spans="1:5">
      <c r="A3856" s="369">
        <v>2793254</v>
      </c>
      <c r="B3856" t="s">
        <v>8093</v>
      </c>
      <c r="C3856" t="s">
        <v>8094</v>
      </c>
      <c r="D3856" t="s">
        <v>393</v>
      </c>
      <c r="E3856" t="s">
        <v>378</v>
      </c>
    </row>
    <row r="3857" spans="1:5">
      <c r="A3857" s="369">
        <v>2793268</v>
      </c>
      <c r="B3857" t="s">
        <v>8095</v>
      </c>
      <c r="C3857" t="s">
        <v>8096</v>
      </c>
      <c r="D3857" t="s">
        <v>393</v>
      </c>
      <c r="E3857" t="s">
        <v>378</v>
      </c>
    </row>
    <row r="3858" spans="1:5">
      <c r="A3858" s="369">
        <v>2793295</v>
      </c>
      <c r="B3858" t="s">
        <v>8097</v>
      </c>
      <c r="C3858" t="s">
        <v>8098</v>
      </c>
      <c r="D3858" t="s">
        <v>393</v>
      </c>
      <c r="E3858" t="s">
        <v>378</v>
      </c>
    </row>
    <row r="3859" spans="1:5">
      <c r="A3859" s="369">
        <v>2793307</v>
      </c>
      <c r="B3859" t="s">
        <v>8099</v>
      </c>
      <c r="C3859" t="s">
        <v>8100</v>
      </c>
      <c r="D3859" t="s">
        <v>393</v>
      </c>
      <c r="E3859" t="s">
        <v>378</v>
      </c>
    </row>
    <row r="3860" spans="1:5">
      <c r="A3860" s="369">
        <v>2793328</v>
      </c>
      <c r="B3860" t="s">
        <v>8101</v>
      </c>
      <c r="C3860" t="s">
        <v>8102</v>
      </c>
      <c r="D3860" t="s">
        <v>393</v>
      </c>
      <c r="E3860" t="s">
        <v>378</v>
      </c>
    </row>
    <row r="3861" spans="1:5">
      <c r="A3861" s="369">
        <v>2793370</v>
      </c>
      <c r="B3861" t="s">
        <v>8103</v>
      </c>
      <c r="C3861" t="s">
        <v>8104</v>
      </c>
      <c r="D3861" t="s">
        <v>393</v>
      </c>
      <c r="E3861" t="s">
        <v>378</v>
      </c>
    </row>
    <row r="3862" spans="1:5">
      <c r="A3862" s="369">
        <v>2793376</v>
      </c>
      <c r="B3862" t="s">
        <v>8105</v>
      </c>
      <c r="C3862" t="s">
        <v>8106</v>
      </c>
      <c r="D3862" t="s">
        <v>393</v>
      </c>
      <c r="E3862" t="s">
        <v>378</v>
      </c>
    </row>
    <row r="3863" spans="1:5">
      <c r="A3863" s="369">
        <v>2793495</v>
      </c>
      <c r="B3863" t="s">
        <v>8107</v>
      </c>
      <c r="C3863" t="s">
        <v>8108</v>
      </c>
      <c r="D3863" t="s">
        <v>393</v>
      </c>
      <c r="E3863" t="s">
        <v>378</v>
      </c>
    </row>
    <row r="3864" spans="1:5">
      <c r="A3864" s="369">
        <v>2793499</v>
      </c>
      <c r="B3864" t="s">
        <v>8109</v>
      </c>
      <c r="C3864" t="s">
        <v>8110</v>
      </c>
      <c r="D3864" t="s">
        <v>393</v>
      </c>
      <c r="E3864" t="s">
        <v>378</v>
      </c>
    </row>
    <row r="3865" spans="1:5">
      <c r="A3865" s="369">
        <v>2793509</v>
      </c>
      <c r="B3865" t="s">
        <v>8111</v>
      </c>
      <c r="C3865" t="s">
        <v>8112</v>
      </c>
      <c r="D3865" t="s">
        <v>393</v>
      </c>
      <c r="E3865" t="s">
        <v>378</v>
      </c>
    </row>
    <row r="3866" spans="1:5">
      <c r="A3866" s="369">
        <v>2793553</v>
      </c>
      <c r="B3866" t="s">
        <v>8113</v>
      </c>
      <c r="C3866" t="s">
        <v>8114</v>
      </c>
      <c r="D3866" t="s">
        <v>393</v>
      </c>
      <c r="E3866" t="s">
        <v>378</v>
      </c>
    </row>
    <row r="3867" spans="1:5">
      <c r="A3867" s="369">
        <v>2793629</v>
      </c>
      <c r="B3867" t="s">
        <v>8115</v>
      </c>
      <c r="C3867" t="s">
        <v>8116</v>
      </c>
      <c r="D3867" t="s">
        <v>393</v>
      </c>
      <c r="E3867" t="s">
        <v>378</v>
      </c>
    </row>
    <row r="3868" spans="1:5">
      <c r="A3868" s="369">
        <v>2793633</v>
      </c>
      <c r="B3868" t="s">
        <v>8117</v>
      </c>
      <c r="C3868" t="s">
        <v>8118</v>
      </c>
      <c r="D3868" t="s">
        <v>393</v>
      </c>
      <c r="E3868" t="s">
        <v>378</v>
      </c>
    </row>
    <row r="3869" spans="1:5">
      <c r="A3869" s="369">
        <v>2793667</v>
      </c>
      <c r="B3869" t="s">
        <v>8119</v>
      </c>
      <c r="C3869" t="s">
        <v>8120</v>
      </c>
      <c r="D3869" t="s">
        <v>393</v>
      </c>
      <c r="E3869" t="s">
        <v>378</v>
      </c>
    </row>
    <row r="3870" spans="1:5">
      <c r="A3870" s="369">
        <v>2793712</v>
      </c>
      <c r="B3870" t="s">
        <v>8121</v>
      </c>
      <c r="C3870" t="s">
        <v>8122</v>
      </c>
      <c r="D3870" t="s">
        <v>393</v>
      </c>
      <c r="E3870" t="s">
        <v>378</v>
      </c>
    </row>
    <row r="3871" spans="1:5">
      <c r="A3871" s="369">
        <v>2793715</v>
      </c>
      <c r="B3871" t="s">
        <v>8123</v>
      </c>
      <c r="C3871" t="s">
        <v>8124</v>
      </c>
      <c r="D3871" t="s">
        <v>393</v>
      </c>
      <c r="E3871" t="s">
        <v>378</v>
      </c>
    </row>
    <row r="3872" spans="1:5">
      <c r="A3872" s="369">
        <v>2793758</v>
      </c>
      <c r="B3872" t="s">
        <v>8125</v>
      </c>
      <c r="C3872" t="s">
        <v>8126</v>
      </c>
      <c r="D3872" t="s">
        <v>393</v>
      </c>
      <c r="E3872" t="s">
        <v>378</v>
      </c>
    </row>
    <row r="3873" spans="1:5">
      <c r="A3873" s="369">
        <v>2793785</v>
      </c>
      <c r="B3873" t="s">
        <v>8127</v>
      </c>
      <c r="C3873" t="s">
        <v>8128</v>
      </c>
      <c r="D3873" t="s">
        <v>393</v>
      </c>
      <c r="E3873" t="s">
        <v>378</v>
      </c>
    </row>
    <row r="3874" spans="1:5">
      <c r="A3874" s="369">
        <v>2793807</v>
      </c>
      <c r="B3874" t="s">
        <v>8129</v>
      </c>
      <c r="C3874" t="s">
        <v>8130</v>
      </c>
      <c r="D3874" t="s">
        <v>393</v>
      </c>
      <c r="E3874" t="s">
        <v>378</v>
      </c>
    </row>
    <row r="3875" spans="1:5">
      <c r="A3875" s="369">
        <v>2794060</v>
      </c>
      <c r="B3875" t="s">
        <v>8131</v>
      </c>
      <c r="C3875" t="s">
        <v>8132</v>
      </c>
      <c r="D3875" t="s">
        <v>393</v>
      </c>
      <c r="E3875" t="s">
        <v>378</v>
      </c>
    </row>
    <row r="3876" spans="1:5">
      <c r="A3876" s="369">
        <v>2794145</v>
      </c>
      <c r="B3876" t="s">
        <v>8133</v>
      </c>
      <c r="C3876" t="s">
        <v>8134</v>
      </c>
      <c r="D3876" t="s">
        <v>393</v>
      </c>
      <c r="E3876" t="s">
        <v>378</v>
      </c>
    </row>
    <row r="3877" spans="1:5">
      <c r="A3877" s="369">
        <v>2794342</v>
      </c>
      <c r="B3877" t="s">
        <v>8135</v>
      </c>
      <c r="C3877" t="s">
        <v>8136</v>
      </c>
      <c r="D3877" t="s">
        <v>393</v>
      </c>
      <c r="E3877" t="s">
        <v>378</v>
      </c>
    </row>
    <row r="3878" spans="1:5">
      <c r="A3878" s="369">
        <v>2794525</v>
      </c>
      <c r="B3878" t="s">
        <v>8137</v>
      </c>
      <c r="C3878" t="s">
        <v>8138</v>
      </c>
      <c r="D3878" t="s">
        <v>393</v>
      </c>
      <c r="E3878" t="s">
        <v>378</v>
      </c>
    </row>
    <row r="3879" spans="1:5">
      <c r="A3879" s="369">
        <v>2794623</v>
      </c>
      <c r="B3879" t="s">
        <v>8139</v>
      </c>
      <c r="C3879" t="s">
        <v>8140</v>
      </c>
      <c r="D3879" t="s">
        <v>393</v>
      </c>
      <c r="E3879" t="s">
        <v>378</v>
      </c>
    </row>
    <row r="3880" spans="1:5">
      <c r="A3880" s="369">
        <v>2794814</v>
      </c>
      <c r="B3880" t="s">
        <v>8141</v>
      </c>
      <c r="C3880" t="s">
        <v>8142</v>
      </c>
      <c r="D3880" t="s">
        <v>393</v>
      </c>
      <c r="E3880" t="s">
        <v>378</v>
      </c>
    </row>
    <row r="3881" spans="1:5">
      <c r="A3881" s="369">
        <v>2794895</v>
      </c>
      <c r="B3881" t="s">
        <v>8143</v>
      </c>
      <c r="C3881" t="s">
        <v>8144</v>
      </c>
      <c r="D3881" t="s">
        <v>393</v>
      </c>
      <c r="E3881" t="s">
        <v>378</v>
      </c>
    </row>
    <row r="3882" spans="1:5">
      <c r="A3882" s="369">
        <v>2794973</v>
      </c>
      <c r="B3882" t="s">
        <v>8145</v>
      </c>
      <c r="C3882" t="s">
        <v>8146</v>
      </c>
      <c r="D3882" t="s">
        <v>393</v>
      </c>
      <c r="E3882" t="s">
        <v>378</v>
      </c>
    </row>
    <row r="3883" spans="1:5">
      <c r="A3883" s="369">
        <v>2795317</v>
      </c>
      <c r="B3883" t="s">
        <v>8147</v>
      </c>
      <c r="C3883" t="s">
        <v>8148</v>
      </c>
      <c r="D3883" t="s">
        <v>393</v>
      </c>
      <c r="E3883" t="s">
        <v>378</v>
      </c>
    </row>
    <row r="3884" spans="1:5">
      <c r="A3884" s="369">
        <v>2795441</v>
      </c>
      <c r="B3884" t="s">
        <v>8149</v>
      </c>
      <c r="C3884" t="s">
        <v>8150</v>
      </c>
      <c r="D3884" t="s">
        <v>393</v>
      </c>
      <c r="E3884" t="s">
        <v>378</v>
      </c>
    </row>
    <row r="3885" spans="1:5">
      <c r="A3885" s="369">
        <v>2795685</v>
      </c>
      <c r="B3885" t="s">
        <v>8151</v>
      </c>
      <c r="C3885" t="s">
        <v>8152</v>
      </c>
      <c r="D3885" t="s">
        <v>393</v>
      </c>
      <c r="E3885" t="s">
        <v>378</v>
      </c>
    </row>
    <row r="3886" spans="1:5">
      <c r="A3886" s="369">
        <v>2795717</v>
      </c>
      <c r="B3886" t="s">
        <v>8153</v>
      </c>
      <c r="C3886" t="s">
        <v>8154</v>
      </c>
      <c r="D3886" t="s">
        <v>393</v>
      </c>
      <c r="E3886" t="s">
        <v>378</v>
      </c>
    </row>
    <row r="3887" spans="1:5">
      <c r="A3887" s="369">
        <v>2795824</v>
      </c>
      <c r="B3887" t="s">
        <v>8155</v>
      </c>
      <c r="C3887" t="s">
        <v>8156</v>
      </c>
      <c r="D3887" t="s">
        <v>393</v>
      </c>
      <c r="E3887" t="s">
        <v>378</v>
      </c>
    </row>
    <row r="3888" spans="1:5">
      <c r="A3888" s="369">
        <v>2795826</v>
      </c>
      <c r="B3888" t="s">
        <v>8157</v>
      </c>
      <c r="C3888" t="s">
        <v>8158</v>
      </c>
      <c r="D3888" t="s">
        <v>393</v>
      </c>
      <c r="E3888" t="s">
        <v>378</v>
      </c>
    </row>
    <row r="3889" spans="1:5">
      <c r="A3889" s="369">
        <v>2795914</v>
      </c>
      <c r="B3889" t="s">
        <v>8159</v>
      </c>
      <c r="C3889" t="s">
        <v>8160</v>
      </c>
      <c r="D3889" t="s">
        <v>393</v>
      </c>
      <c r="E3889" t="s">
        <v>378</v>
      </c>
    </row>
    <row r="3890" spans="1:5">
      <c r="A3890" s="369">
        <v>2796048</v>
      </c>
      <c r="B3890" t="s">
        <v>8161</v>
      </c>
      <c r="C3890" t="s">
        <v>8162</v>
      </c>
      <c r="D3890" t="s">
        <v>393</v>
      </c>
      <c r="E3890" t="s">
        <v>378</v>
      </c>
    </row>
    <row r="3891" spans="1:5">
      <c r="A3891" s="369">
        <v>2796055</v>
      </c>
      <c r="B3891" t="s">
        <v>8163</v>
      </c>
      <c r="C3891" t="s">
        <v>8164</v>
      </c>
      <c r="D3891" t="s">
        <v>393</v>
      </c>
      <c r="E3891" t="s">
        <v>378</v>
      </c>
    </row>
    <row r="3892" spans="1:5">
      <c r="A3892" s="369">
        <v>2796056</v>
      </c>
      <c r="B3892" t="s">
        <v>8165</v>
      </c>
      <c r="C3892" t="s">
        <v>8166</v>
      </c>
      <c r="D3892" t="s">
        <v>393</v>
      </c>
      <c r="E3892" t="s">
        <v>378</v>
      </c>
    </row>
    <row r="3893" spans="1:5">
      <c r="A3893" s="369">
        <v>2796065</v>
      </c>
      <c r="B3893" t="s">
        <v>8167</v>
      </c>
      <c r="C3893" t="s">
        <v>8168</v>
      </c>
      <c r="D3893" t="s">
        <v>393</v>
      </c>
      <c r="E3893" t="s">
        <v>378</v>
      </c>
    </row>
    <row r="3894" spans="1:5">
      <c r="A3894" s="369">
        <v>2796108</v>
      </c>
      <c r="B3894" t="s">
        <v>8169</v>
      </c>
      <c r="C3894" t="s">
        <v>8170</v>
      </c>
      <c r="D3894" t="s">
        <v>393</v>
      </c>
      <c r="E3894" t="s">
        <v>378</v>
      </c>
    </row>
    <row r="3895" spans="1:5">
      <c r="A3895" s="369">
        <v>2796119</v>
      </c>
      <c r="B3895" t="s">
        <v>8171</v>
      </c>
      <c r="C3895" t="s">
        <v>8172</v>
      </c>
      <c r="D3895" t="s">
        <v>393</v>
      </c>
      <c r="E3895" t="s">
        <v>378</v>
      </c>
    </row>
    <row r="3896" spans="1:5">
      <c r="A3896" s="369">
        <v>2796123</v>
      </c>
      <c r="B3896" t="s">
        <v>8173</v>
      </c>
      <c r="C3896" t="s">
        <v>8174</v>
      </c>
      <c r="D3896" t="s">
        <v>393</v>
      </c>
      <c r="E3896" t="s">
        <v>378</v>
      </c>
    </row>
    <row r="3897" spans="1:5">
      <c r="A3897" s="369">
        <v>2796167</v>
      </c>
      <c r="B3897" t="s">
        <v>8175</v>
      </c>
      <c r="C3897" t="s">
        <v>8176</v>
      </c>
      <c r="D3897" t="s">
        <v>393</v>
      </c>
      <c r="E3897" t="s">
        <v>378</v>
      </c>
    </row>
    <row r="3898" spans="1:5">
      <c r="A3898" s="369">
        <v>2796192</v>
      </c>
      <c r="B3898" t="s">
        <v>8177</v>
      </c>
      <c r="C3898" t="s">
        <v>8178</v>
      </c>
      <c r="D3898" t="s">
        <v>393</v>
      </c>
      <c r="E3898" t="s">
        <v>378</v>
      </c>
    </row>
    <row r="3899" spans="1:5">
      <c r="A3899" s="369">
        <v>2796218</v>
      </c>
      <c r="B3899" t="s">
        <v>8179</v>
      </c>
      <c r="C3899" t="s">
        <v>8180</v>
      </c>
      <c r="D3899" t="s">
        <v>393</v>
      </c>
      <c r="E3899" t="s">
        <v>378</v>
      </c>
    </row>
    <row r="3900" spans="1:5">
      <c r="A3900" s="369">
        <v>2796255</v>
      </c>
      <c r="B3900" t="s">
        <v>8181</v>
      </c>
      <c r="C3900" t="s">
        <v>8182</v>
      </c>
      <c r="D3900" t="s">
        <v>393</v>
      </c>
      <c r="E3900" t="s">
        <v>378</v>
      </c>
    </row>
    <row r="3901" spans="1:5">
      <c r="A3901" s="369">
        <v>2796266</v>
      </c>
      <c r="B3901" t="s">
        <v>8183</v>
      </c>
      <c r="C3901" t="s">
        <v>8184</v>
      </c>
      <c r="D3901" t="s">
        <v>393</v>
      </c>
      <c r="E3901" t="s">
        <v>378</v>
      </c>
    </row>
    <row r="3902" spans="1:5">
      <c r="A3902" s="369">
        <v>2796436</v>
      </c>
      <c r="B3902" t="s">
        <v>8185</v>
      </c>
      <c r="C3902" t="s">
        <v>8186</v>
      </c>
      <c r="D3902" t="s">
        <v>393</v>
      </c>
      <c r="E3902" t="s">
        <v>378</v>
      </c>
    </row>
    <row r="3903" spans="1:5">
      <c r="A3903" s="369">
        <v>2796451</v>
      </c>
      <c r="B3903" t="s">
        <v>8187</v>
      </c>
      <c r="C3903" t="s">
        <v>8188</v>
      </c>
      <c r="D3903" t="s">
        <v>393</v>
      </c>
      <c r="E3903" t="s">
        <v>378</v>
      </c>
    </row>
    <row r="3904" spans="1:5">
      <c r="A3904" s="369">
        <v>2796466</v>
      </c>
      <c r="B3904" t="s">
        <v>8189</v>
      </c>
      <c r="C3904" t="s">
        <v>8190</v>
      </c>
      <c r="D3904" t="s">
        <v>393</v>
      </c>
      <c r="E3904" t="s">
        <v>378</v>
      </c>
    </row>
    <row r="3905" spans="1:5">
      <c r="A3905" s="369">
        <v>2796542</v>
      </c>
      <c r="B3905" t="s">
        <v>8191</v>
      </c>
      <c r="C3905" t="s">
        <v>8192</v>
      </c>
      <c r="D3905" t="s">
        <v>393</v>
      </c>
      <c r="E3905" t="s">
        <v>378</v>
      </c>
    </row>
    <row r="3906" spans="1:5">
      <c r="A3906" s="369">
        <v>2796565</v>
      </c>
      <c r="B3906" t="s">
        <v>8193</v>
      </c>
      <c r="C3906" t="s">
        <v>8194</v>
      </c>
      <c r="D3906" t="s">
        <v>393</v>
      </c>
      <c r="E3906" t="s">
        <v>378</v>
      </c>
    </row>
    <row r="3907" spans="1:5">
      <c r="A3907" s="369">
        <v>2796617</v>
      </c>
      <c r="B3907" t="s">
        <v>8195</v>
      </c>
      <c r="C3907" t="s">
        <v>8196</v>
      </c>
      <c r="D3907" t="s">
        <v>393</v>
      </c>
      <c r="E3907" t="s">
        <v>378</v>
      </c>
    </row>
    <row r="3908" spans="1:5">
      <c r="A3908" s="369">
        <v>2796840</v>
      </c>
      <c r="B3908" t="s">
        <v>8197</v>
      </c>
      <c r="C3908" t="s">
        <v>8198</v>
      </c>
      <c r="D3908" t="s">
        <v>393</v>
      </c>
      <c r="E3908" t="s">
        <v>378</v>
      </c>
    </row>
    <row r="3909" spans="1:5">
      <c r="A3909" s="369">
        <v>2796862</v>
      </c>
      <c r="B3909" t="s">
        <v>8199</v>
      </c>
      <c r="C3909" t="s">
        <v>8200</v>
      </c>
      <c r="D3909" t="s">
        <v>393</v>
      </c>
      <c r="E3909" t="s">
        <v>378</v>
      </c>
    </row>
    <row r="3910" spans="1:5">
      <c r="A3910" s="369">
        <v>2796870</v>
      </c>
      <c r="B3910" t="s">
        <v>8201</v>
      </c>
      <c r="C3910" t="s">
        <v>8202</v>
      </c>
      <c r="D3910" t="s">
        <v>393</v>
      </c>
      <c r="E3910" t="s">
        <v>378</v>
      </c>
    </row>
    <row r="3911" spans="1:5">
      <c r="A3911" s="369">
        <v>2796912</v>
      </c>
      <c r="B3911" t="s">
        <v>8203</v>
      </c>
      <c r="C3911" t="s">
        <v>8204</v>
      </c>
      <c r="D3911" t="s">
        <v>393</v>
      </c>
      <c r="E3911" t="s">
        <v>378</v>
      </c>
    </row>
    <row r="3912" spans="1:5">
      <c r="A3912" s="369">
        <v>2796922</v>
      </c>
      <c r="B3912" t="s">
        <v>8205</v>
      </c>
      <c r="C3912" t="s">
        <v>8206</v>
      </c>
      <c r="D3912" t="s">
        <v>393</v>
      </c>
      <c r="E3912" t="s">
        <v>378</v>
      </c>
    </row>
    <row r="3913" spans="1:5">
      <c r="A3913" s="369">
        <v>2797032</v>
      </c>
      <c r="B3913" t="s">
        <v>8207</v>
      </c>
      <c r="C3913" t="s">
        <v>8208</v>
      </c>
      <c r="D3913" t="s">
        <v>393</v>
      </c>
      <c r="E3913" t="s">
        <v>378</v>
      </c>
    </row>
    <row r="3914" spans="1:5">
      <c r="A3914" s="369">
        <v>2797172</v>
      </c>
      <c r="B3914" t="s">
        <v>8209</v>
      </c>
      <c r="C3914" t="s">
        <v>8210</v>
      </c>
      <c r="D3914" t="s">
        <v>393</v>
      </c>
      <c r="E3914" t="s">
        <v>378</v>
      </c>
    </row>
    <row r="3915" spans="1:5">
      <c r="A3915" s="369">
        <v>2797199</v>
      </c>
      <c r="B3915" t="s">
        <v>8211</v>
      </c>
      <c r="C3915" t="s">
        <v>8212</v>
      </c>
      <c r="D3915" t="s">
        <v>393</v>
      </c>
      <c r="E3915" t="s">
        <v>378</v>
      </c>
    </row>
    <row r="3916" spans="1:5">
      <c r="A3916" s="369">
        <v>2797335</v>
      </c>
      <c r="B3916" t="s">
        <v>8213</v>
      </c>
      <c r="C3916" t="s">
        <v>8214</v>
      </c>
      <c r="D3916" t="s">
        <v>393</v>
      </c>
      <c r="E3916" t="s">
        <v>378</v>
      </c>
    </row>
    <row r="3917" spans="1:5">
      <c r="A3917" s="369">
        <v>2797395</v>
      </c>
      <c r="B3917" t="s">
        <v>8215</v>
      </c>
      <c r="C3917" t="s">
        <v>8216</v>
      </c>
      <c r="D3917" t="s">
        <v>393</v>
      </c>
      <c r="E3917" t="s">
        <v>378</v>
      </c>
    </row>
    <row r="3918" spans="1:5">
      <c r="A3918" s="369">
        <v>2797401</v>
      </c>
      <c r="B3918" t="s">
        <v>8217</v>
      </c>
      <c r="C3918" t="s">
        <v>8218</v>
      </c>
      <c r="D3918" t="s">
        <v>393</v>
      </c>
      <c r="E3918" t="s">
        <v>378</v>
      </c>
    </row>
    <row r="3919" spans="1:5">
      <c r="A3919" s="369">
        <v>2797451</v>
      </c>
      <c r="B3919" t="s">
        <v>8219</v>
      </c>
      <c r="C3919" t="s">
        <v>8220</v>
      </c>
      <c r="D3919" t="s">
        <v>393</v>
      </c>
      <c r="E3919" t="s">
        <v>378</v>
      </c>
    </row>
    <row r="3920" spans="1:5">
      <c r="A3920" s="369">
        <v>2797564</v>
      </c>
      <c r="B3920" t="s">
        <v>8221</v>
      </c>
      <c r="C3920" t="s">
        <v>8222</v>
      </c>
      <c r="D3920" t="s">
        <v>393</v>
      </c>
      <c r="E3920" t="s">
        <v>378</v>
      </c>
    </row>
    <row r="3921" spans="1:5">
      <c r="A3921" s="369">
        <v>2797592</v>
      </c>
      <c r="B3921" t="s">
        <v>8223</v>
      </c>
      <c r="C3921" t="s">
        <v>8224</v>
      </c>
      <c r="D3921" t="s">
        <v>393</v>
      </c>
      <c r="E3921" t="s">
        <v>378</v>
      </c>
    </row>
    <row r="3922" spans="1:5">
      <c r="A3922" s="369">
        <v>2797705</v>
      </c>
      <c r="B3922" t="s">
        <v>8225</v>
      </c>
      <c r="C3922" t="s">
        <v>8226</v>
      </c>
      <c r="D3922" t="s">
        <v>393</v>
      </c>
      <c r="E3922" t="s">
        <v>378</v>
      </c>
    </row>
    <row r="3923" spans="1:5">
      <c r="A3923" s="369">
        <v>2797743</v>
      </c>
      <c r="B3923" t="s">
        <v>8227</v>
      </c>
      <c r="C3923" t="s">
        <v>8228</v>
      </c>
      <c r="D3923" t="s">
        <v>393</v>
      </c>
      <c r="E3923" t="s">
        <v>378</v>
      </c>
    </row>
    <row r="3924" spans="1:5">
      <c r="A3924" s="369">
        <v>2797764</v>
      </c>
      <c r="B3924" t="s">
        <v>8229</v>
      </c>
      <c r="C3924" t="s">
        <v>8230</v>
      </c>
      <c r="D3924" t="s">
        <v>393</v>
      </c>
      <c r="E3924" t="s">
        <v>378</v>
      </c>
    </row>
    <row r="3925" spans="1:5">
      <c r="A3925" s="369">
        <v>2797819</v>
      </c>
      <c r="B3925" t="s">
        <v>8231</v>
      </c>
      <c r="C3925" t="s">
        <v>8232</v>
      </c>
      <c r="D3925" t="s">
        <v>393</v>
      </c>
      <c r="E3925" t="s">
        <v>378</v>
      </c>
    </row>
    <row r="3926" spans="1:5">
      <c r="A3926" s="369">
        <v>2797865</v>
      </c>
      <c r="B3926" t="s">
        <v>8233</v>
      </c>
      <c r="C3926" t="s">
        <v>8234</v>
      </c>
      <c r="D3926" t="s">
        <v>393</v>
      </c>
      <c r="E3926" t="s">
        <v>378</v>
      </c>
    </row>
    <row r="3927" spans="1:5">
      <c r="A3927" s="369">
        <v>2797965</v>
      </c>
      <c r="B3927" t="s">
        <v>8235</v>
      </c>
      <c r="C3927" t="s">
        <v>8236</v>
      </c>
      <c r="D3927" t="s">
        <v>393</v>
      </c>
      <c r="E3927" t="s">
        <v>378</v>
      </c>
    </row>
    <row r="3928" spans="1:5">
      <c r="A3928" s="369">
        <v>2797974</v>
      </c>
      <c r="B3928" t="s">
        <v>8237</v>
      </c>
      <c r="C3928" t="s">
        <v>8238</v>
      </c>
      <c r="D3928" t="s">
        <v>393</v>
      </c>
      <c r="E3928" t="s">
        <v>378</v>
      </c>
    </row>
    <row r="3929" spans="1:5">
      <c r="A3929" s="369">
        <v>2798075</v>
      </c>
      <c r="B3929" t="s">
        <v>8239</v>
      </c>
      <c r="C3929" t="s">
        <v>8240</v>
      </c>
      <c r="D3929" t="s">
        <v>393</v>
      </c>
      <c r="E3929" t="s">
        <v>378</v>
      </c>
    </row>
    <row r="3930" spans="1:5">
      <c r="A3930" s="369">
        <v>2798076</v>
      </c>
      <c r="B3930" t="s">
        <v>8241</v>
      </c>
      <c r="C3930" t="s">
        <v>8242</v>
      </c>
      <c r="D3930" t="s">
        <v>393</v>
      </c>
      <c r="E3930" t="s">
        <v>378</v>
      </c>
    </row>
    <row r="3931" spans="1:5">
      <c r="A3931" s="369">
        <v>2798194</v>
      </c>
      <c r="B3931" t="s">
        <v>8243</v>
      </c>
      <c r="C3931" t="s">
        <v>8244</v>
      </c>
      <c r="D3931" t="s">
        <v>393</v>
      </c>
      <c r="E3931" t="s">
        <v>378</v>
      </c>
    </row>
    <row r="3932" spans="1:5">
      <c r="A3932" s="369">
        <v>2798279</v>
      </c>
      <c r="B3932" t="s">
        <v>8245</v>
      </c>
      <c r="C3932" t="s">
        <v>8246</v>
      </c>
      <c r="D3932" t="s">
        <v>393</v>
      </c>
      <c r="E3932" t="s">
        <v>378</v>
      </c>
    </row>
    <row r="3933" spans="1:5">
      <c r="A3933" s="369">
        <v>2798438</v>
      </c>
      <c r="B3933" t="s">
        <v>8247</v>
      </c>
      <c r="C3933" t="s">
        <v>8248</v>
      </c>
      <c r="D3933" t="s">
        <v>393</v>
      </c>
      <c r="E3933" t="s">
        <v>378</v>
      </c>
    </row>
    <row r="3934" spans="1:5">
      <c r="A3934" s="369">
        <v>2798443</v>
      </c>
      <c r="B3934" t="s">
        <v>8249</v>
      </c>
      <c r="C3934" t="s">
        <v>8250</v>
      </c>
      <c r="D3934" t="s">
        <v>393</v>
      </c>
      <c r="E3934" t="s">
        <v>378</v>
      </c>
    </row>
    <row r="3935" spans="1:5">
      <c r="A3935" s="369">
        <v>2798585</v>
      </c>
      <c r="B3935" t="s">
        <v>8251</v>
      </c>
      <c r="C3935" t="s">
        <v>8252</v>
      </c>
      <c r="D3935" t="s">
        <v>393</v>
      </c>
      <c r="E3935" t="s">
        <v>378</v>
      </c>
    </row>
    <row r="3936" spans="1:5">
      <c r="A3936" s="369">
        <v>2798655</v>
      </c>
      <c r="B3936" t="s">
        <v>8253</v>
      </c>
      <c r="C3936" t="s">
        <v>8254</v>
      </c>
      <c r="D3936" t="s">
        <v>393</v>
      </c>
      <c r="E3936" t="s">
        <v>378</v>
      </c>
    </row>
    <row r="3937" spans="1:5">
      <c r="A3937" s="369">
        <v>2798662</v>
      </c>
      <c r="B3937" t="s">
        <v>8255</v>
      </c>
      <c r="C3937" t="s">
        <v>8256</v>
      </c>
      <c r="D3937" t="s">
        <v>393</v>
      </c>
      <c r="E3937" t="s">
        <v>378</v>
      </c>
    </row>
    <row r="3938" spans="1:5">
      <c r="A3938" s="369">
        <v>2798798</v>
      </c>
      <c r="B3938" t="s">
        <v>8257</v>
      </c>
      <c r="C3938" t="s">
        <v>8258</v>
      </c>
      <c r="D3938" t="s">
        <v>393</v>
      </c>
      <c r="E3938" t="s">
        <v>378</v>
      </c>
    </row>
    <row r="3939" spans="1:5">
      <c r="A3939" s="369">
        <v>2798889</v>
      </c>
      <c r="B3939" t="s">
        <v>8259</v>
      </c>
      <c r="C3939" t="s">
        <v>8260</v>
      </c>
      <c r="D3939" t="s">
        <v>393</v>
      </c>
      <c r="E3939" t="s">
        <v>378</v>
      </c>
    </row>
    <row r="3940" spans="1:5">
      <c r="A3940" s="369">
        <v>2798985</v>
      </c>
      <c r="B3940" t="s">
        <v>8261</v>
      </c>
      <c r="C3940" t="s">
        <v>8262</v>
      </c>
      <c r="D3940" t="s">
        <v>393</v>
      </c>
      <c r="E3940" t="s">
        <v>378</v>
      </c>
    </row>
    <row r="3941" spans="1:5">
      <c r="A3941" s="369">
        <v>2799053</v>
      </c>
      <c r="B3941" t="s">
        <v>8263</v>
      </c>
      <c r="C3941" t="s">
        <v>8264</v>
      </c>
      <c r="D3941" t="s">
        <v>393</v>
      </c>
      <c r="E3941" t="s">
        <v>378</v>
      </c>
    </row>
    <row r="3942" spans="1:5">
      <c r="A3942" s="369">
        <v>2799054</v>
      </c>
      <c r="B3942" t="s">
        <v>8265</v>
      </c>
      <c r="C3942" t="s">
        <v>8266</v>
      </c>
      <c r="D3942" t="s">
        <v>393</v>
      </c>
      <c r="E3942" t="s">
        <v>378</v>
      </c>
    </row>
    <row r="3943" spans="1:5">
      <c r="A3943" s="369">
        <v>2799077</v>
      </c>
      <c r="B3943" t="s">
        <v>8267</v>
      </c>
      <c r="C3943" t="s">
        <v>8268</v>
      </c>
      <c r="D3943" t="s">
        <v>393</v>
      </c>
      <c r="E3943" t="s">
        <v>378</v>
      </c>
    </row>
    <row r="3944" spans="1:5">
      <c r="A3944" s="369">
        <v>2799130</v>
      </c>
      <c r="B3944" t="s">
        <v>8269</v>
      </c>
      <c r="C3944" t="s">
        <v>8270</v>
      </c>
      <c r="D3944" t="s">
        <v>393</v>
      </c>
      <c r="E3944" t="s">
        <v>378</v>
      </c>
    </row>
    <row r="3945" spans="1:5">
      <c r="A3945" s="369">
        <v>2799131</v>
      </c>
      <c r="B3945" t="s">
        <v>8271</v>
      </c>
      <c r="C3945" t="s">
        <v>8272</v>
      </c>
      <c r="D3945" t="s">
        <v>393</v>
      </c>
      <c r="E3945" t="s">
        <v>378</v>
      </c>
    </row>
    <row r="3946" spans="1:5">
      <c r="A3946" s="369">
        <v>2799200</v>
      </c>
      <c r="B3946" t="s">
        <v>8273</v>
      </c>
      <c r="C3946" t="s">
        <v>8274</v>
      </c>
      <c r="D3946" t="s">
        <v>393</v>
      </c>
      <c r="E3946" t="s">
        <v>378</v>
      </c>
    </row>
    <row r="3947" spans="1:5">
      <c r="A3947" s="369">
        <v>2799256</v>
      </c>
      <c r="B3947" t="s">
        <v>8275</v>
      </c>
      <c r="C3947" t="s">
        <v>8276</v>
      </c>
      <c r="D3947" t="s">
        <v>393</v>
      </c>
      <c r="E3947" t="s">
        <v>378</v>
      </c>
    </row>
    <row r="3948" spans="1:5">
      <c r="A3948" s="369">
        <v>2799421</v>
      </c>
      <c r="B3948" t="s">
        <v>8277</v>
      </c>
      <c r="C3948" t="s">
        <v>8278</v>
      </c>
      <c r="D3948" t="s">
        <v>393</v>
      </c>
      <c r="E3948" t="s">
        <v>378</v>
      </c>
    </row>
    <row r="3949" spans="1:5">
      <c r="A3949" s="369">
        <v>2799423</v>
      </c>
      <c r="B3949" t="s">
        <v>8279</v>
      </c>
      <c r="C3949" t="s">
        <v>8280</v>
      </c>
      <c r="D3949" t="s">
        <v>393</v>
      </c>
      <c r="E3949" t="s">
        <v>378</v>
      </c>
    </row>
    <row r="3950" spans="1:5">
      <c r="A3950" s="369">
        <v>2799552</v>
      </c>
      <c r="B3950" t="s">
        <v>8281</v>
      </c>
      <c r="C3950" t="s">
        <v>8282</v>
      </c>
      <c r="D3950" t="s">
        <v>393</v>
      </c>
      <c r="E3950" t="s">
        <v>378</v>
      </c>
    </row>
    <row r="3951" spans="1:5">
      <c r="A3951" s="369">
        <v>2799557</v>
      </c>
      <c r="B3951" t="s">
        <v>8283</v>
      </c>
      <c r="C3951" t="s">
        <v>8284</v>
      </c>
      <c r="D3951" t="s">
        <v>393</v>
      </c>
      <c r="E3951" t="s">
        <v>378</v>
      </c>
    </row>
    <row r="3952" spans="1:5">
      <c r="A3952" s="369">
        <v>2799569</v>
      </c>
      <c r="B3952" t="s">
        <v>8285</v>
      </c>
      <c r="C3952" t="s">
        <v>8286</v>
      </c>
      <c r="D3952" t="s">
        <v>393</v>
      </c>
      <c r="E3952" t="s">
        <v>378</v>
      </c>
    </row>
    <row r="3953" spans="1:5">
      <c r="A3953" s="369">
        <v>2799570</v>
      </c>
      <c r="B3953" t="s">
        <v>8287</v>
      </c>
      <c r="C3953" t="s">
        <v>8288</v>
      </c>
      <c r="D3953" t="s">
        <v>393</v>
      </c>
      <c r="E3953" t="s">
        <v>378</v>
      </c>
    </row>
    <row r="3954" spans="1:5">
      <c r="A3954" s="369">
        <v>2799745</v>
      </c>
      <c r="B3954" t="s">
        <v>8289</v>
      </c>
      <c r="C3954" t="s">
        <v>8290</v>
      </c>
      <c r="D3954" t="s">
        <v>393</v>
      </c>
      <c r="E3954" t="s">
        <v>378</v>
      </c>
    </row>
    <row r="3955" spans="1:5">
      <c r="A3955" s="369">
        <v>2799810</v>
      </c>
      <c r="B3955" t="s">
        <v>8291</v>
      </c>
      <c r="C3955" t="s">
        <v>8292</v>
      </c>
      <c r="D3955" t="s">
        <v>393</v>
      </c>
      <c r="E3955" t="s">
        <v>378</v>
      </c>
    </row>
    <row r="3956" spans="1:5">
      <c r="A3956" s="369">
        <v>2799811</v>
      </c>
      <c r="B3956" t="s">
        <v>8293</v>
      </c>
      <c r="C3956" t="s">
        <v>8294</v>
      </c>
      <c r="D3956" t="s">
        <v>393</v>
      </c>
      <c r="E3956" t="s">
        <v>378</v>
      </c>
    </row>
    <row r="3957" spans="1:5">
      <c r="A3957" s="369">
        <v>2799936</v>
      </c>
      <c r="B3957" t="s">
        <v>8295</v>
      </c>
      <c r="C3957" t="s">
        <v>8296</v>
      </c>
      <c r="D3957" t="s">
        <v>393</v>
      </c>
      <c r="E3957" t="s">
        <v>378</v>
      </c>
    </row>
    <row r="3958" spans="1:5">
      <c r="A3958" s="369">
        <v>2800116</v>
      </c>
      <c r="B3958" t="s">
        <v>8297</v>
      </c>
      <c r="C3958" t="s">
        <v>8298</v>
      </c>
      <c r="D3958" t="s">
        <v>393</v>
      </c>
      <c r="E3958" t="s">
        <v>378</v>
      </c>
    </row>
    <row r="3959" spans="1:5">
      <c r="A3959" s="369">
        <v>2800155</v>
      </c>
      <c r="B3959" t="s">
        <v>8299</v>
      </c>
      <c r="C3959" t="s">
        <v>8300</v>
      </c>
      <c r="D3959" t="s">
        <v>393</v>
      </c>
      <c r="E3959" t="s">
        <v>378</v>
      </c>
    </row>
    <row r="3960" spans="1:5">
      <c r="A3960" s="369">
        <v>2800251</v>
      </c>
      <c r="B3960" t="s">
        <v>8301</v>
      </c>
      <c r="C3960" t="s">
        <v>8302</v>
      </c>
      <c r="D3960" t="s">
        <v>393</v>
      </c>
      <c r="E3960" t="s">
        <v>378</v>
      </c>
    </row>
    <row r="3961" spans="1:5">
      <c r="A3961" s="369">
        <v>2800354</v>
      </c>
      <c r="B3961" t="s">
        <v>8303</v>
      </c>
      <c r="C3961" t="s">
        <v>8304</v>
      </c>
      <c r="D3961" t="s">
        <v>393</v>
      </c>
      <c r="E3961" t="s">
        <v>378</v>
      </c>
    </row>
    <row r="3962" spans="1:5">
      <c r="A3962" s="369">
        <v>2800369</v>
      </c>
      <c r="B3962" t="s">
        <v>8305</v>
      </c>
      <c r="C3962" t="s">
        <v>8306</v>
      </c>
      <c r="D3962" t="s">
        <v>393</v>
      </c>
      <c r="E3962" t="s">
        <v>378</v>
      </c>
    </row>
    <row r="3963" spans="1:5">
      <c r="A3963" s="369">
        <v>2800414</v>
      </c>
      <c r="B3963" t="s">
        <v>8307</v>
      </c>
      <c r="C3963" t="s">
        <v>8308</v>
      </c>
      <c r="D3963" t="s">
        <v>393</v>
      </c>
      <c r="E3963" t="s">
        <v>378</v>
      </c>
    </row>
    <row r="3964" spans="1:5">
      <c r="A3964" s="369">
        <v>2800433</v>
      </c>
      <c r="B3964" t="s">
        <v>8309</v>
      </c>
      <c r="C3964" t="s">
        <v>8310</v>
      </c>
      <c r="D3964" t="s">
        <v>393</v>
      </c>
      <c r="E3964" t="s">
        <v>378</v>
      </c>
    </row>
    <row r="3965" spans="1:5">
      <c r="A3965" s="369">
        <v>2800593</v>
      </c>
      <c r="B3965" t="s">
        <v>8311</v>
      </c>
      <c r="C3965" t="s">
        <v>8312</v>
      </c>
      <c r="D3965" t="s">
        <v>393</v>
      </c>
      <c r="E3965" t="s">
        <v>378</v>
      </c>
    </row>
    <row r="3966" spans="1:5">
      <c r="A3966" s="369">
        <v>2800608</v>
      </c>
      <c r="B3966" t="s">
        <v>8313</v>
      </c>
      <c r="C3966" t="s">
        <v>8314</v>
      </c>
      <c r="D3966" t="s">
        <v>393</v>
      </c>
      <c r="E3966" t="s">
        <v>378</v>
      </c>
    </row>
    <row r="3967" spans="1:5">
      <c r="A3967" s="369">
        <v>2800634</v>
      </c>
      <c r="B3967" t="s">
        <v>8315</v>
      </c>
      <c r="C3967" t="s">
        <v>8316</v>
      </c>
      <c r="D3967" t="s">
        <v>393</v>
      </c>
      <c r="E3967" t="s">
        <v>378</v>
      </c>
    </row>
    <row r="3968" spans="1:5">
      <c r="A3968" s="369">
        <v>2800912</v>
      </c>
      <c r="B3968" t="s">
        <v>8317</v>
      </c>
      <c r="C3968" t="s">
        <v>8318</v>
      </c>
      <c r="D3968" t="s">
        <v>393</v>
      </c>
      <c r="E3968" t="s">
        <v>378</v>
      </c>
    </row>
    <row r="3969" spans="1:5">
      <c r="A3969" s="369">
        <v>2800935</v>
      </c>
      <c r="B3969" t="s">
        <v>8319</v>
      </c>
      <c r="C3969" t="s">
        <v>8320</v>
      </c>
      <c r="D3969" t="s">
        <v>393</v>
      </c>
      <c r="E3969" t="s">
        <v>378</v>
      </c>
    </row>
    <row r="3970" spans="1:5">
      <c r="A3970" s="369">
        <v>2800944</v>
      </c>
      <c r="B3970" t="s">
        <v>8321</v>
      </c>
      <c r="C3970" t="s">
        <v>8322</v>
      </c>
      <c r="D3970" t="s">
        <v>393</v>
      </c>
      <c r="E3970" t="s">
        <v>378</v>
      </c>
    </row>
    <row r="3971" spans="1:5">
      <c r="A3971" s="369">
        <v>2800964</v>
      </c>
      <c r="B3971" t="s">
        <v>8323</v>
      </c>
      <c r="C3971" t="s">
        <v>8324</v>
      </c>
      <c r="D3971" t="s">
        <v>393</v>
      </c>
      <c r="E3971" t="s">
        <v>378</v>
      </c>
    </row>
    <row r="3972" spans="1:5">
      <c r="A3972" s="369">
        <v>2800975</v>
      </c>
      <c r="B3972" t="s">
        <v>8325</v>
      </c>
      <c r="C3972" t="s">
        <v>8326</v>
      </c>
      <c r="D3972" t="s">
        <v>393</v>
      </c>
      <c r="E3972" t="s">
        <v>378</v>
      </c>
    </row>
    <row r="3973" spans="1:5">
      <c r="A3973" s="369">
        <v>2800984</v>
      </c>
      <c r="B3973" t="s">
        <v>8327</v>
      </c>
      <c r="C3973" t="s">
        <v>8328</v>
      </c>
      <c r="D3973" t="s">
        <v>393</v>
      </c>
      <c r="E3973" t="s">
        <v>378</v>
      </c>
    </row>
    <row r="3974" spans="1:5">
      <c r="A3974" s="369">
        <v>2801117</v>
      </c>
      <c r="B3974" t="s">
        <v>8329</v>
      </c>
      <c r="C3974" t="s">
        <v>8330</v>
      </c>
      <c r="D3974" t="s">
        <v>393</v>
      </c>
      <c r="E3974" t="s">
        <v>378</v>
      </c>
    </row>
    <row r="3975" spans="1:5">
      <c r="A3975" s="369">
        <v>2801201</v>
      </c>
      <c r="B3975" t="s">
        <v>8331</v>
      </c>
      <c r="C3975" t="s">
        <v>8332</v>
      </c>
      <c r="D3975" t="s">
        <v>393</v>
      </c>
      <c r="E3975" t="s">
        <v>378</v>
      </c>
    </row>
    <row r="3976" spans="1:5">
      <c r="A3976" s="369">
        <v>2801260</v>
      </c>
      <c r="B3976" t="s">
        <v>8333</v>
      </c>
      <c r="C3976" t="s">
        <v>8334</v>
      </c>
      <c r="D3976" t="s">
        <v>393</v>
      </c>
      <c r="E3976" t="s">
        <v>378</v>
      </c>
    </row>
    <row r="3977" spans="1:5">
      <c r="A3977" s="369">
        <v>2801262</v>
      </c>
      <c r="B3977" t="s">
        <v>8335</v>
      </c>
      <c r="C3977" t="s">
        <v>8336</v>
      </c>
      <c r="D3977" t="s">
        <v>393</v>
      </c>
      <c r="E3977" t="s">
        <v>378</v>
      </c>
    </row>
    <row r="3978" spans="1:5">
      <c r="A3978" s="369">
        <v>2801389</v>
      </c>
      <c r="B3978" t="s">
        <v>8337</v>
      </c>
      <c r="C3978" t="s">
        <v>8338</v>
      </c>
      <c r="D3978" t="s">
        <v>393</v>
      </c>
      <c r="E3978" t="s">
        <v>378</v>
      </c>
    </row>
    <row r="3979" spans="1:5">
      <c r="A3979" s="369">
        <v>2801652</v>
      </c>
      <c r="B3979" t="s">
        <v>8339</v>
      </c>
      <c r="C3979" t="s">
        <v>8340</v>
      </c>
      <c r="D3979" t="s">
        <v>393</v>
      </c>
      <c r="E3979" t="s">
        <v>378</v>
      </c>
    </row>
    <row r="3980" spans="1:5">
      <c r="A3980" s="369">
        <v>2801656</v>
      </c>
      <c r="B3980" t="s">
        <v>8341</v>
      </c>
      <c r="C3980" t="s">
        <v>8342</v>
      </c>
      <c r="D3980" t="s">
        <v>393</v>
      </c>
      <c r="E3980" t="s">
        <v>378</v>
      </c>
    </row>
    <row r="3981" spans="1:5">
      <c r="A3981" s="369">
        <v>2801727</v>
      </c>
      <c r="B3981" t="s">
        <v>8343</v>
      </c>
      <c r="C3981" t="s">
        <v>8344</v>
      </c>
      <c r="D3981" t="s">
        <v>393</v>
      </c>
      <c r="E3981" t="s">
        <v>378</v>
      </c>
    </row>
    <row r="3982" spans="1:5">
      <c r="A3982" s="369">
        <v>2801770</v>
      </c>
      <c r="B3982" t="s">
        <v>8345</v>
      </c>
      <c r="C3982" t="s">
        <v>8346</v>
      </c>
      <c r="D3982" t="s">
        <v>393</v>
      </c>
      <c r="E3982" t="s">
        <v>378</v>
      </c>
    </row>
    <row r="3983" spans="1:5">
      <c r="A3983" s="369">
        <v>2801803</v>
      </c>
      <c r="B3983" t="s">
        <v>8347</v>
      </c>
      <c r="C3983" t="s">
        <v>8348</v>
      </c>
      <c r="D3983" t="s">
        <v>393</v>
      </c>
      <c r="E3983" t="s">
        <v>378</v>
      </c>
    </row>
    <row r="3984" spans="1:5">
      <c r="A3984" s="369">
        <v>2801835</v>
      </c>
      <c r="B3984" t="s">
        <v>8349</v>
      </c>
      <c r="C3984" t="s">
        <v>8350</v>
      </c>
      <c r="D3984" t="s">
        <v>393</v>
      </c>
      <c r="E3984" t="s">
        <v>378</v>
      </c>
    </row>
    <row r="3985" spans="1:5">
      <c r="A3985" s="369">
        <v>2801835</v>
      </c>
      <c r="B3985" t="s">
        <v>8351</v>
      </c>
      <c r="C3985" t="s">
        <v>8350</v>
      </c>
      <c r="D3985" t="s">
        <v>393</v>
      </c>
      <c r="E3985" t="s">
        <v>378</v>
      </c>
    </row>
    <row r="3986" spans="1:5">
      <c r="A3986" s="369">
        <v>2801874</v>
      </c>
      <c r="B3986" t="s">
        <v>8352</v>
      </c>
      <c r="C3986" t="s">
        <v>8353</v>
      </c>
      <c r="D3986" t="s">
        <v>393</v>
      </c>
      <c r="E3986" t="s">
        <v>378</v>
      </c>
    </row>
    <row r="3987" spans="1:5">
      <c r="A3987" s="369">
        <v>2801874</v>
      </c>
      <c r="B3987" t="s">
        <v>8354</v>
      </c>
      <c r="C3987" t="s">
        <v>8355</v>
      </c>
      <c r="D3987" t="s">
        <v>393</v>
      </c>
      <c r="E3987" t="s">
        <v>378</v>
      </c>
    </row>
    <row r="3988" spans="1:5">
      <c r="A3988" s="369">
        <v>2802009</v>
      </c>
      <c r="B3988" t="s">
        <v>8356</v>
      </c>
      <c r="C3988" t="s">
        <v>8357</v>
      </c>
      <c r="D3988" t="s">
        <v>393</v>
      </c>
      <c r="E3988" t="s">
        <v>378</v>
      </c>
    </row>
    <row r="3989" spans="1:5">
      <c r="A3989" s="369">
        <v>2802113</v>
      </c>
      <c r="B3989" t="s">
        <v>8358</v>
      </c>
      <c r="C3989" t="s">
        <v>8359</v>
      </c>
      <c r="D3989" t="s">
        <v>393</v>
      </c>
      <c r="E3989" t="s">
        <v>378</v>
      </c>
    </row>
    <row r="3990" spans="1:5">
      <c r="A3990" s="369">
        <v>2802146</v>
      </c>
      <c r="B3990" t="s">
        <v>8360</v>
      </c>
      <c r="C3990" t="s">
        <v>8361</v>
      </c>
      <c r="D3990" t="s">
        <v>393</v>
      </c>
      <c r="E3990" t="s">
        <v>378</v>
      </c>
    </row>
    <row r="3991" spans="1:5">
      <c r="A3991" s="369">
        <v>2802243</v>
      </c>
      <c r="B3991" t="s">
        <v>8362</v>
      </c>
      <c r="C3991" t="s">
        <v>8363</v>
      </c>
      <c r="D3991" t="s">
        <v>393</v>
      </c>
      <c r="E3991" t="s">
        <v>378</v>
      </c>
    </row>
    <row r="3992" spans="1:5">
      <c r="A3992" s="369">
        <v>2802469</v>
      </c>
      <c r="B3992" t="s">
        <v>8364</v>
      </c>
      <c r="C3992" t="s">
        <v>8365</v>
      </c>
      <c r="D3992" t="s">
        <v>393</v>
      </c>
      <c r="E3992" t="s">
        <v>378</v>
      </c>
    </row>
    <row r="3993" spans="1:5">
      <c r="A3993" s="369">
        <v>2802474</v>
      </c>
      <c r="B3993" t="s">
        <v>8366</v>
      </c>
      <c r="C3993" t="s">
        <v>8367</v>
      </c>
      <c r="D3993" t="s">
        <v>393</v>
      </c>
      <c r="E3993" t="s">
        <v>378</v>
      </c>
    </row>
    <row r="3994" spans="1:5">
      <c r="A3994" s="369">
        <v>2802564</v>
      </c>
      <c r="B3994" t="s">
        <v>8368</v>
      </c>
      <c r="C3994" t="s">
        <v>8369</v>
      </c>
      <c r="D3994" t="s">
        <v>393</v>
      </c>
      <c r="E3994" t="s">
        <v>378</v>
      </c>
    </row>
    <row r="3995" spans="1:5">
      <c r="A3995" s="369">
        <v>2802654</v>
      </c>
      <c r="B3995" t="s">
        <v>8370</v>
      </c>
      <c r="C3995" t="s">
        <v>8371</v>
      </c>
      <c r="D3995" t="s">
        <v>393</v>
      </c>
      <c r="E3995" t="s">
        <v>378</v>
      </c>
    </row>
    <row r="3996" spans="1:5">
      <c r="A3996" s="369">
        <v>2802662</v>
      </c>
      <c r="B3996" t="s">
        <v>8372</v>
      </c>
      <c r="C3996" t="s">
        <v>8373</v>
      </c>
      <c r="D3996" t="s">
        <v>393</v>
      </c>
      <c r="E3996" t="s">
        <v>378</v>
      </c>
    </row>
    <row r="3997" spans="1:5">
      <c r="A3997" s="369">
        <v>2802699</v>
      </c>
      <c r="B3997" t="s">
        <v>8374</v>
      </c>
      <c r="C3997" t="s">
        <v>8375</v>
      </c>
      <c r="D3997" t="s">
        <v>393</v>
      </c>
      <c r="E3997" t="s">
        <v>378</v>
      </c>
    </row>
    <row r="3998" spans="1:5">
      <c r="A3998" s="369">
        <v>2802803</v>
      </c>
      <c r="B3998" t="s">
        <v>8376</v>
      </c>
      <c r="C3998" t="s">
        <v>8377</v>
      </c>
      <c r="D3998" t="s">
        <v>393</v>
      </c>
      <c r="E3998" t="s">
        <v>378</v>
      </c>
    </row>
    <row r="3999" spans="1:5">
      <c r="A3999" s="369">
        <v>2802902</v>
      </c>
      <c r="B3999" t="s">
        <v>8378</v>
      </c>
      <c r="C3999" t="s">
        <v>8379</v>
      </c>
      <c r="D3999" t="s">
        <v>393</v>
      </c>
      <c r="E3999" t="s">
        <v>378</v>
      </c>
    </row>
    <row r="4000" spans="1:5">
      <c r="A4000" s="369">
        <v>2803016</v>
      </c>
      <c r="B4000" t="s">
        <v>8380</v>
      </c>
      <c r="C4000" t="s">
        <v>8381</v>
      </c>
      <c r="D4000" t="s">
        <v>393</v>
      </c>
      <c r="E4000" t="s">
        <v>378</v>
      </c>
    </row>
    <row r="4001" spans="1:5">
      <c r="A4001" s="369">
        <v>2803051</v>
      </c>
      <c r="B4001" t="s">
        <v>8382</v>
      </c>
      <c r="C4001" t="s">
        <v>8383</v>
      </c>
      <c r="D4001" t="s">
        <v>393</v>
      </c>
      <c r="E4001" t="s">
        <v>378</v>
      </c>
    </row>
    <row r="4002" spans="1:5">
      <c r="A4002" s="369">
        <v>2803101</v>
      </c>
      <c r="B4002" t="s">
        <v>8384</v>
      </c>
      <c r="C4002" t="s">
        <v>8385</v>
      </c>
      <c r="D4002" t="s">
        <v>393</v>
      </c>
      <c r="E4002" t="s">
        <v>378</v>
      </c>
    </row>
    <row r="4003" spans="1:5">
      <c r="A4003" s="369">
        <v>2803342</v>
      </c>
      <c r="B4003" t="s">
        <v>8386</v>
      </c>
      <c r="C4003" t="s">
        <v>8387</v>
      </c>
      <c r="D4003" t="s">
        <v>393</v>
      </c>
      <c r="E4003" t="s">
        <v>378</v>
      </c>
    </row>
    <row r="4004" spans="1:5">
      <c r="A4004" s="369">
        <v>2803422</v>
      </c>
      <c r="B4004" t="s">
        <v>8388</v>
      </c>
      <c r="C4004" t="s">
        <v>8389</v>
      </c>
      <c r="D4004" t="s">
        <v>393</v>
      </c>
      <c r="E4004" t="s">
        <v>378</v>
      </c>
    </row>
    <row r="4005" spans="1:5">
      <c r="A4005" s="369">
        <v>2803461</v>
      </c>
      <c r="B4005" t="s">
        <v>8390</v>
      </c>
      <c r="C4005" t="s">
        <v>8391</v>
      </c>
      <c r="D4005" t="s">
        <v>393</v>
      </c>
      <c r="E4005" t="s">
        <v>378</v>
      </c>
    </row>
    <row r="4006" spans="1:5">
      <c r="A4006" s="369">
        <v>2803469</v>
      </c>
      <c r="B4006" t="s">
        <v>8392</v>
      </c>
      <c r="C4006" t="s">
        <v>8393</v>
      </c>
      <c r="D4006" t="s">
        <v>393</v>
      </c>
      <c r="E4006" t="s">
        <v>378</v>
      </c>
    </row>
    <row r="4007" spans="1:5">
      <c r="A4007" s="369">
        <v>2803494</v>
      </c>
      <c r="B4007" t="s">
        <v>8394</v>
      </c>
      <c r="C4007" t="s">
        <v>8395</v>
      </c>
      <c r="D4007" t="s">
        <v>393</v>
      </c>
      <c r="E4007" t="s">
        <v>378</v>
      </c>
    </row>
    <row r="4008" spans="1:5">
      <c r="A4008" s="369">
        <v>2803583</v>
      </c>
      <c r="B4008" t="s">
        <v>8396</v>
      </c>
      <c r="C4008" t="s">
        <v>8397</v>
      </c>
      <c r="D4008" t="s">
        <v>393</v>
      </c>
      <c r="E4008" t="s">
        <v>378</v>
      </c>
    </row>
    <row r="4009" spans="1:5">
      <c r="A4009" s="369">
        <v>2803715</v>
      </c>
      <c r="B4009" t="s">
        <v>8398</v>
      </c>
      <c r="C4009" t="s">
        <v>8399</v>
      </c>
      <c r="D4009" t="s">
        <v>393</v>
      </c>
      <c r="E4009" t="s">
        <v>378</v>
      </c>
    </row>
    <row r="4010" spans="1:5">
      <c r="A4010" s="369">
        <v>2803795</v>
      </c>
      <c r="B4010" t="s">
        <v>8400</v>
      </c>
      <c r="C4010" t="s">
        <v>8401</v>
      </c>
      <c r="D4010" t="s">
        <v>393</v>
      </c>
      <c r="E4010" t="s">
        <v>378</v>
      </c>
    </row>
    <row r="4011" spans="1:5">
      <c r="A4011" s="369">
        <v>2804017</v>
      </c>
      <c r="B4011" t="s">
        <v>8402</v>
      </c>
      <c r="C4011" t="s">
        <v>8403</v>
      </c>
      <c r="D4011" t="s">
        <v>393</v>
      </c>
      <c r="E4011" t="s">
        <v>378</v>
      </c>
    </row>
    <row r="4012" spans="1:5">
      <c r="A4012" s="369">
        <v>2804018</v>
      </c>
      <c r="B4012" t="s">
        <v>8404</v>
      </c>
      <c r="C4012" t="s">
        <v>8405</v>
      </c>
      <c r="D4012" t="s">
        <v>393</v>
      </c>
      <c r="E4012" t="s">
        <v>378</v>
      </c>
    </row>
    <row r="4013" spans="1:5">
      <c r="A4013" s="369">
        <v>2804056</v>
      </c>
      <c r="B4013" t="s">
        <v>8406</v>
      </c>
      <c r="C4013" t="s">
        <v>8407</v>
      </c>
      <c r="D4013" t="s">
        <v>393</v>
      </c>
      <c r="E4013" t="s">
        <v>378</v>
      </c>
    </row>
    <row r="4014" spans="1:5">
      <c r="A4014" s="369">
        <v>2804066</v>
      </c>
      <c r="B4014" t="s">
        <v>8408</v>
      </c>
      <c r="C4014" t="s">
        <v>8409</v>
      </c>
      <c r="D4014" t="s">
        <v>393</v>
      </c>
      <c r="E4014" t="s">
        <v>378</v>
      </c>
    </row>
    <row r="4015" spans="1:5">
      <c r="A4015" s="369">
        <v>2804111</v>
      </c>
      <c r="B4015" t="s">
        <v>8410</v>
      </c>
      <c r="C4015" t="s">
        <v>8411</v>
      </c>
      <c r="D4015" t="s">
        <v>393</v>
      </c>
      <c r="E4015" t="s">
        <v>378</v>
      </c>
    </row>
    <row r="4016" spans="1:5">
      <c r="A4016" s="369">
        <v>2804114</v>
      </c>
      <c r="B4016" t="s">
        <v>8412</v>
      </c>
      <c r="C4016" t="s">
        <v>8413</v>
      </c>
      <c r="D4016" t="s">
        <v>393</v>
      </c>
      <c r="E4016" t="s">
        <v>378</v>
      </c>
    </row>
    <row r="4017" spans="1:5">
      <c r="A4017" s="369">
        <v>2804167</v>
      </c>
      <c r="B4017" t="s">
        <v>8414</v>
      </c>
      <c r="C4017" t="s">
        <v>8415</v>
      </c>
      <c r="D4017" t="s">
        <v>393</v>
      </c>
      <c r="E4017" t="s">
        <v>378</v>
      </c>
    </row>
    <row r="4018" spans="1:5">
      <c r="A4018" s="369">
        <v>2804207</v>
      </c>
      <c r="B4018" t="s">
        <v>8416</v>
      </c>
      <c r="C4018" t="s">
        <v>8417</v>
      </c>
      <c r="D4018" t="s">
        <v>393</v>
      </c>
      <c r="E4018" t="s">
        <v>378</v>
      </c>
    </row>
    <row r="4019" spans="1:5">
      <c r="A4019" s="369">
        <v>2804324</v>
      </c>
      <c r="B4019" t="s">
        <v>8418</v>
      </c>
      <c r="C4019" t="s">
        <v>8419</v>
      </c>
      <c r="D4019" t="s">
        <v>393</v>
      </c>
      <c r="E4019" t="s">
        <v>378</v>
      </c>
    </row>
    <row r="4020" spans="1:5">
      <c r="A4020" s="369">
        <v>2804467</v>
      </c>
      <c r="B4020" t="s">
        <v>8420</v>
      </c>
      <c r="C4020" t="s">
        <v>8421</v>
      </c>
      <c r="D4020" t="s">
        <v>393</v>
      </c>
      <c r="E4020" t="s">
        <v>378</v>
      </c>
    </row>
    <row r="4021" spans="1:5">
      <c r="A4021" s="369">
        <v>2804475</v>
      </c>
      <c r="B4021" t="s">
        <v>8422</v>
      </c>
      <c r="C4021" t="s">
        <v>8423</v>
      </c>
      <c r="D4021" t="s">
        <v>393</v>
      </c>
      <c r="E4021" t="s">
        <v>378</v>
      </c>
    </row>
    <row r="4022" spans="1:5">
      <c r="A4022" s="369">
        <v>2804580</v>
      </c>
      <c r="B4022" t="s">
        <v>8424</v>
      </c>
      <c r="C4022" t="s">
        <v>8425</v>
      </c>
      <c r="D4022" t="s">
        <v>393</v>
      </c>
      <c r="E4022" t="s">
        <v>378</v>
      </c>
    </row>
    <row r="4023" spans="1:5">
      <c r="A4023" s="369">
        <v>2804588</v>
      </c>
      <c r="B4023" t="s">
        <v>8426</v>
      </c>
      <c r="C4023" t="s">
        <v>8427</v>
      </c>
      <c r="D4023" t="s">
        <v>393</v>
      </c>
      <c r="E4023" t="s">
        <v>378</v>
      </c>
    </row>
    <row r="4024" spans="1:5">
      <c r="A4024" s="369">
        <v>2804613</v>
      </c>
      <c r="B4024" t="s">
        <v>8428</v>
      </c>
      <c r="C4024" t="s">
        <v>8429</v>
      </c>
      <c r="D4024" t="s">
        <v>393</v>
      </c>
      <c r="E4024" t="s">
        <v>378</v>
      </c>
    </row>
    <row r="4025" spans="1:5">
      <c r="A4025" s="369">
        <v>2804710</v>
      </c>
      <c r="B4025" t="s">
        <v>8430</v>
      </c>
      <c r="C4025" t="s">
        <v>8431</v>
      </c>
      <c r="D4025" t="s">
        <v>393</v>
      </c>
      <c r="E4025" t="s">
        <v>378</v>
      </c>
    </row>
    <row r="4026" spans="1:5">
      <c r="A4026" s="369">
        <v>2804921</v>
      </c>
      <c r="B4026" t="s">
        <v>8432</v>
      </c>
      <c r="C4026" t="s">
        <v>8433</v>
      </c>
      <c r="D4026" t="s">
        <v>393</v>
      </c>
      <c r="E4026" t="s">
        <v>378</v>
      </c>
    </row>
    <row r="4027" spans="1:5">
      <c r="A4027" s="369">
        <v>2804928</v>
      </c>
      <c r="B4027" t="s">
        <v>8434</v>
      </c>
      <c r="C4027" t="s">
        <v>8435</v>
      </c>
      <c r="D4027" t="s">
        <v>393</v>
      </c>
      <c r="E4027" t="s">
        <v>378</v>
      </c>
    </row>
    <row r="4028" spans="1:5">
      <c r="A4028" s="369">
        <v>2804960</v>
      </c>
      <c r="B4028" t="s">
        <v>8436</v>
      </c>
      <c r="C4028" t="s">
        <v>8437</v>
      </c>
      <c r="D4028" t="s">
        <v>393</v>
      </c>
      <c r="E4028" t="s">
        <v>378</v>
      </c>
    </row>
    <row r="4029" spans="1:5">
      <c r="A4029" s="369">
        <v>2804988</v>
      </c>
      <c r="B4029" t="s">
        <v>8438</v>
      </c>
      <c r="C4029" t="s">
        <v>8439</v>
      </c>
      <c r="D4029" t="s">
        <v>393</v>
      </c>
      <c r="E4029" t="s">
        <v>378</v>
      </c>
    </row>
    <row r="4030" spans="1:5">
      <c r="A4030" s="369">
        <v>2805058</v>
      </c>
      <c r="B4030" t="s">
        <v>8440</v>
      </c>
      <c r="C4030" t="s">
        <v>8441</v>
      </c>
      <c r="D4030" t="s">
        <v>393</v>
      </c>
      <c r="E4030" t="s">
        <v>378</v>
      </c>
    </row>
    <row r="4031" spans="1:5">
      <c r="A4031" s="369">
        <v>2805170</v>
      </c>
      <c r="B4031" t="s">
        <v>8442</v>
      </c>
      <c r="C4031" t="s">
        <v>8443</v>
      </c>
      <c r="D4031" t="s">
        <v>393</v>
      </c>
      <c r="E4031" t="s">
        <v>378</v>
      </c>
    </row>
    <row r="4032" spans="1:5">
      <c r="A4032" s="369">
        <v>2805405</v>
      </c>
      <c r="B4032" t="s">
        <v>8444</v>
      </c>
      <c r="C4032" t="s">
        <v>8445</v>
      </c>
      <c r="D4032" t="s">
        <v>393</v>
      </c>
      <c r="E4032" t="s">
        <v>378</v>
      </c>
    </row>
    <row r="4033" spans="1:5">
      <c r="A4033" s="369">
        <v>2805406</v>
      </c>
      <c r="B4033" t="s">
        <v>8446</v>
      </c>
      <c r="C4033" t="s">
        <v>8447</v>
      </c>
      <c r="D4033" t="s">
        <v>393</v>
      </c>
      <c r="E4033" t="s">
        <v>378</v>
      </c>
    </row>
    <row r="4034" spans="1:5">
      <c r="A4034" s="369">
        <v>2805446</v>
      </c>
      <c r="B4034" t="s">
        <v>8448</v>
      </c>
      <c r="C4034" t="s">
        <v>8449</v>
      </c>
      <c r="D4034" t="s">
        <v>393</v>
      </c>
      <c r="E4034" t="s">
        <v>378</v>
      </c>
    </row>
    <row r="4035" spans="1:5">
      <c r="A4035" s="369">
        <v>2805456</v>
      </c>
      <c r="B4035" t="s">
        <v>8450</v>
      </c>
      <c r="C4035" t="s">
        <v>8451</v>
      </c>
      <c r="D4035" t="s">
        <v>393</v>
      </c>
      <c r="E4035" t="s">
        <v>378</v>
      </c>
    </row>
    <row r="4036" spans="1:5">
      <c r="A4036" s="369">
        <v>2805464</v>
      </c>
      <c r="B4036" t="s">
        <v>8452</v>
      </c>
      <c r="C4036" t="s">
        <v>8453</v>
      </c>
      <c r="D4036" t="s">
        <v>393</v>
      </c>
      <c r="E4036" t="s">
        <v>378</v>
      </c>
    </row>
    <row r="4037" spans="1:5">
      <c r="A4037" s="369">
        <v>2805507</v>
      </c>
      <c r="B4037" t="s">
        <v>8454</v>
      </c>
      <c r="C4037" t="s">
        <v>8455</v>
      </c>
      <c r="D4037" t="s">
        <v>393</v>
      </c>
      <c r="E4037" t="s">
        <v>378</v>
      </c>
    </row>
    <row r="4038" spans="1:5">
      <c r="A4038" s="369">
        <v>2805549</v>
      </c>
      <c r="B4038" t="s">
        <v>8456</v>
      </c>
      <c r="C4038" t="s">
        <v>8457</v>
      </c>
      <c r="D4038" t="s">
        <v>393</v>
      </c>
      <c r="E4038" t="s">
        <v>378</v>
      </c>
    </row>
    <row r="4039" spans="1:5">
      <c r="A4039" s="369">
        <v>2805623</v>
      </c>
      <c r="B4039" t="s">
        <v>8458</v>
      </c>
      <c r="C4039" t="s">
        <v>8459</v>
      </c>
      <c r="D4039" t="s">
        <v>393</v>
      </c>
      <c r="E4039" t="s">
        <v>378</v>
      </c>
    </row>
    <row r="4040" spans="1:5">
      <c r="A4040" s="369">
        <v>2805625</v>
      </c>
      <c r="B4040" t="s">
        <v>8460</v>
      </c>
      <c r="C4040" t="s">
        <v>8461</v>
      </c>
      <c r="D4040" t="s">
        <v>393</v>
      </c>
      <c r="E4040" t="s">
        <v>378</v>
      </c>
    </row>
    <row r="4041" spans="1:5">
      <c r="A4041" s="369">
        <v>2805742</v>
      </c>
      <c r="B4041" t="s">
        <v>8462</v>
      </c>
      <c r="C4041" t="s">
        <v>8463</v>
      </c>
      <c r="D4041" t="s">
        <v>393</v>
      </c>
      <c r="E4041" t="s">
        <v>378</v>
      </c>
    </row>
    <row r="4042" spans="1:5">
      <c r="A4042" s="369">
        <v>2805840</v>
      </c>
      <c r="B4042" t="s">
        <v>8464</v>
      </c>
      <c r="C4042" t="s">
        <v>8465</v>
      </c>
      <c r="D4042" t="s">
        <v>393</v>
      </c>
      <c r="E4042" t="s">
        <v>378</v>
      </c>
    </row>
    <row r="4043" spans="1:5">
      <c r="A4043" s="369">
        <v>2805850</v>
      </c>
      <c r="B4043" t="s">
        <v>8466</v>
      </c>
      <c r="C4043" t="s">
        <v>8467</v>
      </c>
      <c r="D4043" t="s">
        <v>393</v>
      </c>
      <c r="E4043" t="s">
        <v>378</v>
      </c>
    </row>
    <row r="4044" spans="1:5">
      <c r="A4044" s="369">
        <v>2805931</v>
      </c>
      <c r="B4044" t="s">
        <v>8468</v>
      </c>
      <c r="C4044" t="s">
        <v>8469</v>
      </c>
      <c r="D4044" t="s">
        <v>393</v>
      </c>
      <c r="E4044" t="s">
        <v>378</v>
      </c>
    </row>
    <row r="4045" spans="1:5">
      <c r="A4045" s="369">
        <v>2805983</v>
      </c>
      <c r="B4045" t="s">
        <v>8470</v>
      </c>
      <c r="C4045" t="s">
        <v>8471</v>
      </c>
      <c r="D4045" t="s">
        <v>393</v>
      </c>
      <c r="E4045" t="s">
        <v>378</v>
      </c>
    </row>
    <row r="4046" spans="1:5">
      <c r="A4046" s="369">
        <v>2806036</v>
      </c>
      <c r="B4046" t="s">
        <v>8472</v>
      </c>
      <c r="C4046" t="s">
        <v>8473</v>
      </c>
      <c r="D4046" t="s">
        <v>393</v>
      </c>
      <c r="E4046" t="s">
        <v>378</v>
      </c>
    </row>
    <row r="4047" spans="1:5">
      <c r="A4047" s="369">
        <v>2806065</v>
      </c>
      <c r="B4047" t="s">
        <v>8474</v>
      </c>
      <c r="C4047" t="s">
        <v>8475</v>
      </c>
      <c r="D4047" t="s">
        <v>393</v>
      </c>
      <c r="E4047" t="s">
        <v>378</v>
      </c>
    </row>
    <row r="4048" spans="1:5">
      <c r="A4048" s="369">
        <v>2806159</v>
      </c>
      <c r="B4048" t="s">
        <v>8476</v>
      </c>
      <c r="C4048" t="s">
        <v>8477</v>
      </c>
      <c r="D4048" t="s">
        <v>393</v>
      </c>
      <c r="E4048" t="s">
        <v>378</v>
      </c>
    </row>
    <row r="4049" spans="1:5">
      <c r="A4049" s="369">
        <v>2806325</v>
      </c>
      <c r="B4049" t="s">
        <v>8478</v>
      </c>
      <c r="C4049" t="s">
        <v>8479</v>
      </c>
      <c r="D4049" t="s">
        <v>393</v>
      </c>
      <c r="E4049" t="s">
        <v>378</v>
      </c>
    </row>
    <row r="4050" spans="1:5">
      <c r="A4050" s="369">
        <v>2806361</v>
      </c>
      <c r="B4050" t="s">
        <v>8480</v>
      </c>
      <c r="C4050" t="s">
        <v>8481</v>
      </c>
      <c r="D4050" t="s">
        <v>393</v>
      </c>
      <c r="E4050" t="s">
        <v>378</v>
      </c>
    </row>
    <row r="4051" spans="1:5">
      <c r="A4051" s="369">
        <v>2806387</v>
      </c>
      <c r="B4051" t="s">
        <v>8482</v>
      </c>
      <c r="C4051" t="s">
        <v>8483</v>
      </c>
      <c r="D4051" t="s">
        <v>393</v>
      </c>
      <c r="E4051" t="s">
        <v>378</v>
      </c>
    </row>
    <row r="4052" spans="1:5">
      <c r="A4052" s="369">
        <v>2806400</v>
      </c>
      <c r="B4052" t="s">
        <v>8484</v>
      </c>
      <c r="C4052" t="s">
        <v>8485</v>
      </c>
      <c r="D4052" t="s">
        <v>393</v>
      </c>
      <c r="E4052" t="s">
        <v>378</v>
      </c>
    </row>
    <row r="4053" spans="1:5">
      <c r="A4053" s="369">
        <v>2806475</v>
      </c>
      <c r="B4053" t="s">
        <v>8486</v>
      </c>
      <c r="C4053" t="s">
        <v>8487</v>
      </c>
      <c r="D4053" t="s">
        <v>393</v>
      </c>
      <c r="E4053" t="s">
        <v>378</v>
      </c>
    </row>
    <row r="4054" spans="1:5">
      <c r="A4054" s="369">
        <v>2806478</v>
      </c>
      <c r="B4054" t="s">
        <v>8488</v>
      </c>
      <c r="C4054" t="s">
        <v>8489</v>
      </c>
      <c r="D4054" t="s">
        <v>393</v>
      </c>
      <c r="E4054" t="s">
        <v>378</v>
      </c>
    </row>
    <row r="4055" spans="1:5">
      <c r="A4055" s="369">
        <v>2806619</v>
      </c>
      <c r="B4055" t="s">
        <v>8490</v>
      </c>
      <c r="C4055" t="s">
        <v>8491</v>
      </c>
      <c r="D4055" t="s">
        <v>393</v>
      </c>
      <c r="E4055" t="s">
        <v>378</v>
      </c>
    </row>
    <row r="4056" spans="1:5">
      <c r="A4056" s="369">
        <v>2806699</v>
      </c>
      <c r="B4056" t="s">
        <v>8492</v>
      </c>
      <c r="C4056" t="s">
        <v>8493</v>
      </c>
      <c r="D4056" t="s">
        <v>393</v>
      </c>
      <c r="E4056" t="s">
        <v>378</v>
      </c>
    </row>
    <row r="4057" spans="1:5">
      <c r="A4057" s="369">
        <v>2806718</v>
      </c>
      <c r="B4057" t="s">
        <v>8494</v>
      </c>
      <c r="C4057" t="s">
        <v>8495</v>
      </c>
      <c r="D4057" t="s">
        <v>393</v>
      </c>
      <c r="E4057" t="s">
        <v>378</v>
      </c>
    </row>
    <row r="4058" spans="1:5">
      <c r="A4058" s="369">
        <v>2806757</v>
      </c>
      <c r="B4058" t="s">
        <v>8496</v>
      </c>
      <c r="C4058" t="s">
        <v>8497</v>
      </c>
      <c r="D4058" t="s">
        <v>393</v>
      </c>
      <c r="E4058" t="s">
        <v>378</v>
      </c>
    </row>
    <row r="4059" spans="1:5">
      <c r="A4059" s="369">
        <v>2806761</v>
      </c>
      <c r="B4059" t="s">
        <v>8498</v>
      </c>
      <c r="C4059" t="s">
        <v>8499</v>
      </c>
      <c r="D4059" t="s">
        <v>393</v>
      </c>
      <c r="E4059" t="s">
        <v>378</v>
      </c>
    </row>
    <row r="4060" spans="1:5">
      <c r="A4060" s="369">
        <v>2806814</v>
      </c>
      <c r="B4060" t="s">
        <v>8500</v>
      </c>
      <c r="C4060" t="s">
        <v>8501</v>
      </c>
      <c r="D4060" t="s">
        <v>393</v>
      </c>
      <c r="E4060" t="s">
        <v>378</v>
      </c>
    </row>
    <row r="4061" spans="1:5">
      <c r="A4061" s="369">
        <v>2806850</v>
      </c>
      <c r="B4061" t="s">
        <v>8502</v>
      </c>
      <c r="C4061" t="s">
        <v>8503</v>
      </c>
      <c r="D4061" t="s">
        <v>393</v>
      </c>
      <c r="E4061" t="s">
        <v>378</v>
      </c>
    </row>
    <row r="4062" spans="1:5">
      <c r="A4062" s="369">
        <v>2806881</v>
      </c>
      <c r="B4062" t="s">
        <v>8504</v>
      </c>
      <c r="C4062" t="s">
        <v>8505</v>
      </c>
      <c r="D4062" t="s">
        <v>393</v>
      </c>
      <c r="E4062" t="s">
        <v>378</v>
      </c>
    </row>
    <row r="4063" spans="1:5">
      <c r="A4063" s="369">
        <v>2806984</v>
      </c>
      <c r="B4063" t="s">
        <v>8506</v>
      </c>
      <c r="C4063" t="s">
        <v>8507</v>
      </c>
      <c r="D4063" t="s">
        <v>393</v>
      </c>
      <c r="E4063" t="s">
        <v>378</v>
      </c>
    </row>
    <row r="4064" spans="1:5">
      <c r="A4064" s="369">
        <v>2807033</v>
      </c>
      <c r="B4064" t="s">
        <v>8508</v>
      </c>
      <c r="C4064" t="s">
        <v>8509</v>
      </c>
      <c r="D4064" t="s">
        <v>393</v>
      </c>
      <c r="E4064" t="s">
        <v>378</v>
      </c>
    </row>
    <row r="4065" spans="1:5">
      <c r="A4065" s="369">
        <v>2807682</v>
      </c>
      <c r="B4065" t="s">
        <v>8510</v>
      </c>
      <c r="C4065" t="s">
        <v>8511</v>
      </c>
      <c r="D4065" t="s">
        <v>393</v>
      </c>
      <c r="E4065" t="s">
        <v>378</v>
      </c>
    </row>
    <row r="4066" spans="1:5">
      <c r="A4066" s="369">
        <v>2807732</v>
      </c>
      <c r="B4066" t="s">
        <v>8512</v>
      </c>
      <c r="C4066" t="s">
        <v>8513</v>
      </c>
      <c r="D4066" t="s">
        <v>393</v>
      </c>
      <c r="E4066" t="s">
        <v>378</v>
      </c>
    </row>
    <row r="4067" spans="1:5">
      <c r="A4067" s="369">
        <v>2808787</v>
      </c>
      <c r="B4067" t="s">
        <v>8514</v>
      </c>
      <c r="C4067" t="s">
        <v>8515</v>
      </c>
      <c r="D4067" t="s">
        <v>393</v>
      </c>
      <c r="E4067" t="s">
        <v>378</v>
      </c>
    </row>
    <row r="4068" spans="1:5">
      <c r="A4068" s="369">
        <v>2808859</v>
      </c>
      <c r="B4068" t="s">
        <v>8516</v>
      </c>
      <c r="C4068" t="s">
        <v>8517</v>
      </c>
      <c r="D4068" t="s">
        <v>393</v>
      </c>
      <c r="E4068" t="s">
        <v>378</v>
      </c>
    </row>
    <row r="4069" spans="1:5">
      <c r="A4069" s="369">
        <v>2808915</v>
      </c>
      <c r="B4069" t="s">
        <v>8518</v>
      </c>
      <c r="C4069" t="s">
        <v>8519</v>
      </c>
      <c r="D4069" t="s">
        <v>393</v>
      </c>
      <c r="E4069" t="s">
        <v>378</v>
      </c>
    </row>
    <row r="4070" spans="1:5">
      <c r="A4070" s="369">
        <v>2809806</v>
      </c>
      <c r="B4070" t="s">
        <v>8520</v>
      </c>
      <c r="C4070" t="s">
        <v>8521</v>
      </c>
      <c r="D4070" t="s">
        <v>393</v>
      </c>
      <c r="E4070" t="s">
        <v>378</v>
      </c>
    </row>
    <row r="4071" spans="1:5">
      <c r="A4071" s="369">
        <v>2809878</v>
      </c>
      <c r="B4071" t="s">
        <v>8522</v>
      </c>
      <c r="C4071" t="s">
        <v>8523</v>
      </c>
      <c r="D4071" t="s">
        <v>393</v>
      </c>
      <c r="E4071" t="s">
        <v>378</v>
      </c>
    </row>
    <row r="4072" spans="1:5">
      <c r="A4072" s="369">
        <v>2809927</v>
      </c>
      <c r="B4072" t="s">
        <v>8524</v>
      </c>
      <c r="C4072" t="s">
        <v>8525</v>
      </c>
      <c r="D4072" t="s">
        <v>393</v>
      </c>
      <c r="E4072" t="s">
        <v>378</v>
      </c>
    </row>
    <row r="4073" spans="1:5">
      <c r="A4073" s="369">
        <v>2810703</v>
      </c>
      <c r="B4073" t="s">
        <v>8526</v>
      </c>
      <c r="C4073" t="s">
        <v>8527</v>
      </c>
      <c r="D4073" t="s">
        <v>393</v>
      </c>
      <c r="E4073" t="s">
        <v>378</v>
      </c>
    </row>
    <row r="4074" spans="1:5">
      <c r="A4074" s="369">
        <v>2810753</v>
      </c>
      <c r="B4074" t="s">
        <v>8528</v>
      </c>
      <c r="C4074" t="s">
        <v>8529</v>
      </c>
      <c r="D4074" t="s">
        <v>393</v>
      </c>
      <c r="E4074" t="s">
        <v>378</v>
      </c>
    </row>
    <row r="4075" spans="1:5">
      <c r="A4075" s="369">
        <v>2811108</v>
      </c>
      <c r="B4075" t="s">
        <v>8530</v>
      </c>
      <c r="C4075" t="s">
        <v>8531</v>
      </c>
      <c r="D4075" t="s">
        <v>393</v>
      </c>
      <c r="E4075" t="s">
        <v>378</v>
      </c>
    </row>
    <row r="4076" spans="1:5">
      <c r="A4076" s="369">
        <v>2811197</v>
      </c>
      <c r="B4076" t="s">
        <v>8532</v>
      </c>
      <c r="C4076" t="s">
        <v>8533</v>
      </c>
      <c r="D4076" t="s">
        <v>393</v>
      </c>
      <c r="E4076" t="s">
        <v>378</v>
      </c>
    </row>
    <row r="4077" spans="1:5">
      <c r="A4077" s="369">
        <v>2811200</v>
      </c>
      <c r="B4077" t="s">
        <v>8534</v>
      </c>
      <c r="C4077" t="s">
        <v>8535</v>
      </c>
      <c r="D4077" t="s">
        <v>393</v>
      </c>
      <c r="E4077" t="s">
        <v>378</v>
      </c>
    </row>
    <row r="4078" spans="1:5">
      <c r="A4078" s="369">
        <v>2811810</v>
      </c>
      <c r="B4078" t="s">
        <v>8536</v>
      </c>
      <c r="C4078" t="s">
        <v>8537</v>
      </c>
      <c r="D4078" t="s">
        <v>393</v>
      </c>
      <c r="E4078" t="s">
        <v>378</v>
      </c>
    </row>
    <row r="4079" spans="1:5">
      <c r="A4079" s="369">
        <v>2812207</v>
      </c>
      <c r="B4079" t="s">
        <v>8538</v>
      </c>
      <c r="C4079" t="s">
        <v>8539</v>
      </c>
      <c r="D4079" t="s">
        <v>393</v>
      </c>
      <c r="E4079" t="s">
        <v>378</v>
      </c>
    </row>
    <row r="4080" spans="1:5">
      <c r="A4080" s="369">
        <v>2812775</v>
      </c>
      <c r="B4080" t="s">
        <v>8540</v>
      </c>
      <c r="C4080" t="s">
        <v>8541</v>
      </c>
      <c r="D4080" t="s">
        <v>393</v>
      </c>
      <c r="E4080" t="s">
        <v>378</v>
      </c>
    </row>
    <row r="4081" spans="1:5">
      <c r="A4081" s="369">
        <v>28131515</v>
      </c>
      <c r="B4081" t="s">
        <v>8542</v>
      </c>
      <c r="C4081" t="s">
        <v>8543</v>
      </c>
      <c r="D4081" t="s">
        <v>393</v>
      </c>
      <c r="E4081" t="s">
        <v>378</v>
      </c>
    </row>
    <row r="4082" spans="1:5">
      <c r="A4082" s="369">
        <v>2813253</v>
      </c>
      <c r="B4082" t="s">
        <v>8544</v>
      </c>
      <c r="C4082" t="s">
        <v>8545</v>
      </c>
      <c r="D4082" t="s">
        <v>393</v>
      </c>
      <c r="E4082" t="s">
        <v>378</v>
      </c>
    </row>
    <row r="4083" spans="1:5">
      <c r="A4083" s="369">
        <v>2813567</v>
      </c>
      <c r="B4083" t="s">
        <v>8546</v>
      </c>
      <c r="C4083" t="s">
        <v>8547</v>
      </c>
      <c r="D4083" t="s">
        <v>393</v>
      </c>
      <c r="E4083" t="s">
        <v>378</v>
      </c>
    </row>
    <row r="4084" spans="1:5">
      <c r="A4084" s="369">
        <v>2814544</v>
      </c>
      <c r="B4084" t="s">
        <v>8548</v>
      </c>
      <c r="C4084" t="s">
        <v>8549</v>
      </c>
      <c r="D4084" t="s">
        <v>393</v>
      </c>
      <c r="E4084" t="s">
        <v>378</v>
      </c>
    </row>
    <row r="4085" spans="1:5">
      <c r="A4085" s="369">
        <v>2814561</v>
      </c>
      <c r="B4085" t="s">
        <v>8550</v>
      </c>
      <c r="C4085" t="s">
        <v>8551</v>
      </c>
      <c r="D4085" t="s">
        <v>393</v>
      </c>
      <c r="E4085" t="s">
        <v>378</v>
      </c>
    </row>
    <row r="4086" spans="1:5">
      <c r="A4086" s="369">
        <v>2814671</v>
      </c>
      <c r="B4086" t="s">
        <v>8552</v>
      </c>
      <c r="C4086" t="s">
        <v>8553</v>
      </c>
      <c r="D4086" t="s">
        <v>393</v>
      </c>
      <c r="E4086" t="s">
        <v>378</v>
      </c>
    </row>
    <row r="4087" spans="1:5">
      <c r="A4087" s="369">
        <v>2814844</v>
      </c>
      <c r="B4087" t="s">
        <v>8554</v>
      </c>
      <c r="C4087" t="s">
        <v>8555</v>
      </c>
      <c r="D4087" t="s">
        <v>393</v>
      </c>
      <c r="E4087" t="s">
        <v>378</v>
      </c>
    </row>
    <row r="4088" spans="1:5">
      <c r="A4088" s="369">
        <v>2815004</v>
      </c>
      <c r="B4088" t="s">
        <v>8556</v>
      </c>
      <c r="C4088" t="s">
        <v>8557</v>
      </c>
      <c r="D4088" t="s">
        <v>393</v>
      </c>
      <c r="E4088" t="s">
        <v>378</v>
      </c>
    </row>
    <row r="4089" spans="1:5">
      <c r="A4089" s="369">
        <v>2815159</v>
      </c>
      <c r="B4089" t="s">
        <v>8558</v>
      </c>
      <c r="C4089" t="s">
        <v>8559</v>
      </c>
      <c r="D4089" t="s">
        <v>393</v>
      </c>
      <c r="E4089" t="s">
        <v>378</v>
      </c>
    </row>
    <row r="4090" spans="1:5">
      <c r="A4090" s="369">
        <v>2815229</v>
      </c>
      <c r="B4090" t="s">
        <v>8560</v>
      </c>
      <c r="C4090" t="s">
        <v>8561</v>
      </c>
      <c r="D4090" t="s">
        <v>393</v>
      </c>
      <c r="E4090" t="s">
        <v>378</v>
      </c>
    </row>
    <row r="4091" spans="1:5">
      <c r="A4091" s="369">
        <v>2815252</v>
      </c>
      <c r="B4091" t="s">
        <v>8562</v>
      </c>
      <c r="C4091" t="s">
        <v>8563</v>
      </c>
      <c r="D4091" t="s">
        <v>393</v>
      </c>
      <c r="E4091" t="s">
        <v>378</v>
      </c>
    </row>
    <row r="4092" spans="1:5">
      <c r="A4092" s="369">
        <v>2815263</v>
      </c>
      <c r="B4092" t="s">
        <v>8564</v>
      </c>
      <c r="C4092" t="s">
        <v>8565</v>
      </c>
      <c r="D4092" t="s">
        <v>393</v>
      </c>
      <c r="E4092" t="s">
        <v>378</v>
      </c>
    </row>
    <row r="4093" spans="1:5">
      <c r="A4093" s="369">
        <v>2815299</v>
      </c>
      <c r="B4093" t="s">
        <v>8566</v>
      </c>
      <c r="C4093" t="s">
        <v>8567</v>
      </c>
      <c r="D4093" t="s">
        <v>393</v>
      </c>
      <c r="E4093" t="s">
        <v>378</v>
      </c>
    </row>
    <row r="4094" spans="1:5">
      <c r="A4094" s="369">
        <v>2815317</v>
      </c>
      <c r="B4094" t="s">
        <v>8568</v>
      </c>
      <c r="C4094" t="s">
        <v>8569</v>
      </c>
      <c r="D4094" t="s">
        <v>393</v>
      </c>
      <c r="E4094" t="s">
        <v>378</v>
      </c>
    </row>
    <row r="4095" spans="1:5">
      <c r="A4095" s="369">
        <v>2815389</v>
      </c>
      <c r="B4095" t="s">
        <v>8570</v>
      </c>
      <c r="C4095" t="s">
        <v>8571</v>
      </c>
      <c r="D4095" t="s">
        <v>393</v>
      </c>
      <c r="E4095" t="s">
        <v>378</v>
      </c>
    </row>
    <row r="4096" spans="1:5">
      <c r="A4096" s="369">
        <v>2815430</v>
      </c>
      <c r="B4096" t="s">
        <v>8572</v>
      </c>
      <c r="C4096" t="s">
        <v>8573</v>
      </c>
      <c r="D4096" t="s">
        <v>393</v>
      </c>
      <c r="E4096" t="s">
        <v>378</v>
      </c>
    </row>
    <row r="4097" spans="1:5">
      <c r="A4097" s="369">
        <v>2815440</v>
      </c>
      <c r="B4097" t="s">
        <v>8574</v>
      </c>
      <c r="C4097" t="s">
        <v>8575</v>
      </c>
      <c r="D4097" t="s">
        <v>393</v>
      </c>
      <c r="E4097" t="s">
        <v>378</v>
      </c>
    </row>
    <row r="4098" spans="1:5">
      <c r="A4098" s="369">
        <v>2815456</v>
      </c>
      <c r="B4098" t="s">
        <v>8576</v>
      </c>
      <c r="C4098" t="s">
        <v>8577</v>
      </c>
      <c r="D4098" t="s">
        <v>393</v>
      </c>
      <c r="E4098" t="s">
        <v>378</v>
      </c>
    </row>
    <row r="4099" spans="1:5">
      <c r="A4099" s="369">
        <v>2815539</v>
      </c>
      <c r="B4099" t="s">
        <v>8578</v>
      </c>
      <c r="C4099" t="s">
        <v>8579</v>
      </c>
      <c r="D4099" t="s">
        <v>393</v>
      </c>
      <c r="E4099" t="s">
        <v>378</v>
      </c>
    </row>
    <row r="4100" spans="1:5">
      <c r="A4100" s="369">
        <v>2815539</v>
      </c>
      <c r="B4100" t="s">
        <v>8580</v>
      </c>
      <c r="C4100" t="s">
        <v>8579</v>
      </c>
      <c r="D4100" t="s">
        <v>393</v>
      </c>
      <c r="E4100" t="s">
        <v>378</v>
      </c>
    </row>
    <row r="4101" spans="1:5">
      <c r="A4101" s="369">
        <v>2815765</v>
      </c>
      <c r="B4101" t="s">
        <v>8581</v>
      </c>
      <c r="C4101" t="s">
        <v>8582</v>
      </c>
      <c r="D4101" t="s">
        <v>393</v>
      </c>
      <c r="E4101" t="s">
        <v>378</v>
      </c>
    </row>
    <row r="4102" spans="1:5">
      <c r="A4102" s="369">
        <v>2815899</v>
      </c>
      <c r="B4102" t="s">
        <v>8583</v>
      </c>
      <c r="C4102" t="s">
        <v>8584</v>
      </c>
      <c r="D4102" t="s">
        <v>393</v>
      </c>
      <c r="E4102" t="s">
        <v>378</v>
      </c>
    </row>
    <row r="4103" spans="1:5">
      <c r="A4103" s="369">
        <v>2815938</v>
      </c>
      <c r="B4103" t="s">
        <v>8585</v>
      </c>
      <c r="C4103" t="s">
        <v>8586</v>
      </c>
      <c r="D4103" t="s">
        <v>393</v>
      </c>
      <c r="E4103" t="s">
        <v>378</v>
      </c>
    </row>
    <row r="4104" spans="1:5">
      <c r="A4104" s="369">
        <v>2815965</v>
      </c>
      <c r="B4104" t="s">
        <v>8587</v>
      </c>
      <c r="C4104" t="s">
        <v>8588</v>
      </c>
      <c r="D4104" t="s">
        <v>393</v>
      </c>
      <c r="E4104" t="s">
        <v>378</v>
      </c>
    </row>
    <row r="4105" spans="1:5">
      <c r="A4105" s="369">
        <v>2815997</v>
      </c>
      <c r="B4105" t="s">
        <v>8589</v>
      </c>
      <c r="C4105" t="s">
        <v>8590</v>
      </c>
      <c r="D4105" t="s">
        <v>393</v>
      </c>
      <c r="E4105" t="s">
        <v>378</v>
      </c>
    </row>
    <row r="4106" spans="1:5">
      <c r="A4106" s="369">
        <v>2816041</v>
      </c>
      <c r="B4106" t="s">
        <v>8591</v>
      </c>
      <c r="C4106" t="s">
        <v>8592</v>
      </c>
      <c r="D4106" t="s">
        <v>393</v>
      </c>
      <c r="E4106" t="s">
        <v>378</v>
      </c>
    </row>
    <row r="4107" spans="1:5">
      <c r="A4107" s="369">
        <v>2816080</v>
      </c>
      <c r="B4107" t="s">
        <v>8593</v>
      </c>
      <c r="C4107" t="s">
        <v>8594</v>
      </c>
      <c r="D4107" t="s">
        <v>393</v>
      </c>
      <c r="E4107" t="s">
        <v>378</v>
      </c>
    </row>
    <row r="4108" spans="1:5">
      <c r="A4108" s="369">
        <v>2816171</v>
      </c>
      <c r="B4108" t="s">
        <v>8595</v>
      </c>
      <c r="C4108" t="s">
        <v>8596</v>
      </c>
      <c r="D4108" t="s">
        <v>393</v>
      </c>
      <c r="E4108" t="s">
        <v>378</v>
      </c>
    </row>
    <row r="4109" spans="1:5">
      <c r="A4109" s="369">
        <v>2816174</v>
      </c>
      <c r="B4109" t="s">
        <v>8597</v>
      </c>
      <c r="C4109" t="s">
        <v>8598</v>
      </c>
      <c r="D4109" t="s">
        <v>393</v>
      </c>
      <c r="E4109" t="s">
        <v>378</v>
      </c>
    </row>
    <row r="4110" spans="1:5">
      <c r="A4110" s="369">
        <v>2816188</v>
      </c>
      <c r="B4110" t="s">
        <v>8599</v>
      </c>
      <c r="C4110" t="s">
        <v>8600</v>
      </c>
      <c r="D4110" t="s">
        <v>393</v>
      </c>
      <c r="E4110" t="s">
        <v>378</v>
      </c>
    </row>
    <row r="4111" spans="1:5">
      <c r="A4111" s="369">
        <v>2816272</v>
      </c>
      <c r="B4111" t="s">
        <v>8601</v>
      </c>
      <c r="C4111" t="s">
        <v>8602</v>
      </c>
      <c r="D4111" t="s">
        <v>393</v>
      </c>
      <c r="E4111" t="s">
        <v>378</v>
      </c>
    </row>
    <row r="4112" spans="1:5">
      <c r="A4112" s="369">
        <v>2816335</v>
      </c>
      <c r="B4112" t="s">
        <v>8603</v>
      </c>
      <c r="C4112" t="s">
        <v>8604</v>
      </c>
      <c r="D4112" t="s">
        <v>393</v>
      </c>
      <c r="E4112" t="s">
        <v>378</v>
      </c>
    </row>
    <row r="4113" spans="1:5">
      <c r="A4113" s="369">
        <v>2816385</v>
      </c>
      <c r="B4113" t="s">
        <v>8605</v>
      </c>
      <c r="C4113" t="s">
        <v>8606</v>
      </c>
      <c r="D4113" t="s">
        <v>393</v>
      </c>
      <c r="E4113" t="s">
        <v>378</v>
      </c>
    </row>
    <row r="4114" spans="1:5">
      <c r="A4114" s="369">
        <v>2816442</v>
      </c>
      <c r="B4114" t="s">
        <v>8607</v>
      </c>
      <c r="C4114" t="s">
        <v>8608</v>
      </c>
      <c r="D4114" t="s">
        <v>393</v>
      </c>
      <c r="E4114" t="s">
        <v>378</v>
      </c>
    </row>
    <row r="4115" spans="1:5">
      <c r="A4115" s="369">
        <v>2816509</v>
      </c>
      <c r="B4115" t="s">
        <v>8609</v>
      </c>
      <c r="C4115" t="s">
        <v>8610</v>
      </c>
      <c r="D4115" t="s">
        <v>393</v>
      </c>
      <c r="E4115" t="s">
        <v>378</v>
      </c>
    </row>
    <row r="4116" spans="1:5">
      <c r="A4116" s="369">
        <v>2816538</v>
      </c>
      <c r="B4116" t="s">
        <v>8611</v>
      </c>
      <c r="C4116" t="s">
        <v>8612</v>
      </c>
      <c r="D4116" t="s">
        <v>393</v>
      </c>
      <c r="E4116" t="s">
        <v>378</v>
      </c>
    </row>
    <row r="4117" spans="1:5">
      <c r="A4117" s="369">
        <v>2816549</v>
      </c>
      <c r="B4117" t="s">
        <v>8613</v>
      </c>
      <c r="C4117" t="s">
        <v>8614</v>
      </c>
      <c r="D4117" t="s">
        <v>393</v>
      </c>
      <c r="E4117" t="s">
        <v>378</v>
      </c>
    </row>
    <row r="4118" spans="1:5">
      <c r="A4118" s="369">
        <v>2816698</v>
      </c>
      <c r="B4118" t="s">
        <v>8615</v>
      </c>
      <c r="C4118" t="s">
        <v>8616</v>
      </c>
      <c r="D4118" t="s">
        <v>393</v>
      </c>
      <c r="E4118" t="s">
        <v>378</v>
      </c>
    </row>
    <row r="4119" spans="1:5">
      <c r="A4119" s="369">
        <v>2816875</v>
      </c>
      <c r="B4119" t="s">
        <v>8617</v>
      </c>
      <c r="C4119" t="s">
        <v>8618</v>
      </c>
      <c r="D4119" t="s">
        <v>393</v>
      </c>
      <c r="E4119" t="s">
        <v>378</v>
      </c>
    </row>
    <row r="4120" spans="1:5">
      <c r="A4120" s="369">
        <v>281689</v>
      </c>
      <c r="B4120" t="s">
        <v>8619</v>
      </c>
      <c r="C4120" t="s">
        <v>8620</v>
      </c>
      <c r="D4120" t="s">
        <v>393</v>
      </c>
      <c r="E4120" t="s">
        <v>378</v>
      </c>
    </row>
    <row r="4121" spans="1:5">
      <c r="A4121" s="369">
        <v>2816958</v>
      </c>
      <c r="B4121" t="s">
        <v>8621</v>
      </c>
      <c r="C4121" t="s">
        <v>8622</v>
      </c>
      <c r="D4121" t="s">
        <v>393</v>
      </c>
      <c r="E4121" t="s">
        <v>378</v>
      </c>
    </row>
    <row r="4122" spans="1:5">
      <c r="A4122" s="369">
        <v>2817014</v>
      </c>
      <c r="B4122" t="s">
        <v>8623</v>
      </c>
      <c r="C4122" t="s">
        <v>8624</v>
      </c>
      <c r="D4122" t="s">
        <v>393</v>
      </c>
      <c r="E4122" t="s">
        <v>378</v>
      </c>
    </row>
    <row r="4123" spans="1:5">
      <c r="A4123" s="369">
        <v>2817026</v>
      </c>
      <c r="B4123" t="s">
        <v>8625</v>
      </c>
      <c r="C4123" t="s">
        <v>8626</v>
      </c>
      <c r="D4123" t="s">
        <v>393</v>
      </c>
      <c r="E4123" t="s">
        <v>378</v>
      </c>
    </row>
    <row r="4124" spans="1:5">
      <c r="A4124" s="369">
        <v>2817042</v>
      </c>
      <c r="B4124" t="s">
        <v>8627</v>
      </c>
      <c r="C4124" t="s">
        <v>8628</v>
      </c>
      <c r="D4124" t="s">
        <v>393</v>
      </c>
      <c r="E4124" t="s">
        <v>378</v>
      </c>
    </row>
    <row r="4125" spans="1:5">
      <c r="A4125" s="369">
        <v>2817133</v>
      </c>
      <c r="B4125" t="s">
        <v>8629</v>
      </c>
      <c r="C4125" t="s">
        <v>8630</v>
      </c>
      <c r="D4125" t="s">
        <v>393</v>
      </c>
      <c r="E4125" t="s">
        <v>378</v>
      </c>
    </row>
    <row r="4126" spans="1:5">
      <c r="A4126" s="369">
        <v>2817184</v>
      </c>
      <c r="B4126" t="s">
        <v>8631</v>
      </c>
      <c r="C4126" t="s">
        <v>8632</v>
      </c>
      <c r="D4126" t="s">
        <v>393</v>
      </c>
      <c r="E4126" t="s">
        <v>378</v>
      </c>
    </row>
    <row r="4127" spans="1:5">
      <c r="A4127" s="369">
        <v>2817186</v>
      </c>
      <c r="B4127" t="s">
        <v>8633</v>
      </c>
      <c r="C4127" t="s">
        <v>8634</v>
      </c>
      <c r="D4127" t="s">
        <v>393</v>
      </c>
      <c r="E4127" t="s">
        <v>378</v>
      </c>
    </row>
    <row r="4128" spans="1:5">
      <c r="A4128" s="369">
        <v>2817400</v>
      </c>
      <c r="B4128" t="s">
        <v>8635</v>
      </c>
      <c r="C4128" t="s">
        <v>8636</v>
      </c>
      <c r="D4128" t="s">
        <v>393</v>
      </c>
      <c r="E4128" t="s">
        <v>378</v>
      </c>
    </row>
    <row r="4129" spans="1:5">
      <c r="A4129" s="369">
        <v>2817414</v>
      </c>
      <c r="B4129" t="s">
        <v>8637</v>
      </c>
      <c r="C4129" t="s">
        <v>8638</v>
      </c>
      <c r="D4129" t="s">
        <v>393</v>
      </c>
      <c r="E4129" t="s">
        <v>378</v>
      </c>
    </row>
    <row r="4130" spans="1:5">
      <c r="A4130" s="369">
        <v>2817509</v>
      </c>
      <c r="B4130" t="s">
        <v>8639</v>
      </c>
      <c r="C4130" t="s">
        <v>8640</v>
      </c>
      <c r="D4130" t="s">
        <v>393</v>
      </c>
      <c r="E4130" t="s">
        <v>378</v>
      </c>
    </row>
    <row r="4131" spans="1:5">
      <c r="A4131" s="369">
        <v>2817604</v>
      </c>
      <c r="B4131" t="s">
        <v>8641</v>
      </c>
      <c r="C4131" t="s">
        <v>8642</v>
      </c>
      <c r="D4131" t="s">
        <v>393</v>
      </c>
      <c r="E4131" t="s">
        <v>378</v>
      </c>
    </row>
    <row r="4132" spans="1:5">
      <c r="A4132" s="369">
        <v>2817637</v>
      </c>
      <c r="B4132" t="s">
        <v>8643</v>
      </c>
      <c r="C4132" t="s">
        <v>8644</v>
      </c>
      <c r="D4132" t="s">
        <v>393</v>
      </c>
      <c r="E4132" t="s">
        <v>378</v>
      </c>
    </row>
    <row r="4133" spans="1:5">
      <c r="A4133" s="369">
        <v>2817834</v>
      </c>
      <c r="B4133" t="s">
        <v>8645</v>
      </c>
      <c r="C4133" t="s">
        <v>8646</v>
      </c>
      <c r="D4133" t="s">
        <v>393</v>
      </c>
      <c r="E4133" t="s">
        <v>378</v>
      </c>
    </row>
    <row r="4134" spans="1:5">
      <c r="A4134" s="369">
        <v>2817873</v>
      </c>
      <c r="B4134" t="s">
        <v>8647</v>
      </c>
      <c r="C4134" t="s">
        <v>8648</v>
      </c>
      <c r="D4134" t="s">
        <v>393</v>
      </c>
      <c r="E4134" t="s">
        <v>378</v>
      </c>
    </row>
    <row r="4135" spans="1:5">
      <c r="A4135" s="369">
        <v>2817890</v>
      </c>
      <c r="B4135" t="s">
        <v>8649</v>
      </c>
      <c r="C4135" t="s">
        <v>8650</v>
      </c>
      <c r="D4135" t="s">
        <v>393</v>
      </c>
      <c r="E4135" t="s">
        <v>378</v>
      </c>
    </row>
    <row r="4136" spans="1:5">
      <c r="A4136" s="369">
        <v>2817896</v>
      </c>
      <c r="B4136" t="s">
        <v>8651</v>
      </c>
      <c r="C4136" t="s">
        <v>8652</v>
      </c>
      <c r="D4136" t="s">
        <v>393</v>
      </c>
      <c r="E4136" t="s">
        <v>378</v>
      </c>
    </row>
    <row r="4137" spans="1:5">
      <c r="A4137" s="369">
        <v>2817914</v>
      </c>
      <c r="B4137" t="s">
        <v>8653</v>
      </c>
      <c r="C4137" t="s">
        <v>8654</v>
      </c>
      <c r="D4137" t="s">
        <v>393</v>
      </c>
      <c r="E4137" t="s">
        <v>378</v>
      </c>
    </row>
    <row r="4138" spans="1:5">
      <c r="A4138" s="369">
        <v>2817960</v>
      </c>
      <c r="B4138" t="s">
        <v>8655</v>
      </c>
      <c r="C4138" t="s">
        <v>8656</v>
      </c>
      <c r="D4138" t="s">
        <v>393</v>
      </c>
      <c r="E4138" t="s">
        <v>378</v>
      </c>
    </row>
    <row r="4139" spans="1:5">
      <c r="A4139" s="369">
        <v>2818003</v>
      </c>
      <c r="B4139" t="s">
        <v>8657</v>
      </c>
      <c r="C4139" t="s">
        <v>8658</v>
      </c>
      <c r="D4139" t="s">
        <v>393</v>
      </c>
      <c r="E4139" t="s">
        <v>378</v>
      </c>
    </row>
    <row r="4140" spans="1:5">
      <c r="A4140" s="369">
        <v>2818174</v>
      </c>
      <c r="B4140" t="s">
        <v>8659</v>
      </c>
      <c r="C4140" t="s">
        <v>8660</v>
      </c>
      <c r="D4140" t="s">
        <v>393</v>
      </c>
      <c r="E4140" t="s">
        <v>378</v>
      </c>
    </row>
    <row r="4141" spans="1:5">
      <c r="A4141" s="369">
        <v>2818209</v>
      </c>
      <c r="B4141" t="s">
        <v>8661</v>
      </c>
      <c r="C4141" t="s">
        <v>8662</v>
      </c>
      <c r="D4141" t="s">
        <v>393</v>
      </c>
      <c r="E4141" t="s">
        <v>378</v>
      </c>
    </row>
    <row r="4142" spans="1:5">
      <c r="A4142" s="369">
        <v>2818217</v>
      </c>
      <c r="B4142" t="s">
        <v>8663</v>
      </c>
      <c r="C4142" t="s">
        <v>8664</v>
      </c>
      <c r="D4142" t="s">
        <v>393</v>
      </c>
      <c r="E4142" t="s">
        <v>378</v>
      </c>
    </row>
    <row r="4143" spans="1:5">
      <c r="A4143" s="369">
        <v>2818244</v>
      </c>
      <c r="B4143" t="s">
        <v>8665</v>
      </c>
      <c r="C4143" t="s">
        <v>8666</v>
      </c>
      <c r="D4143" t="s">
        <v>393</v>
      </c>
      <c r="E4143" t="s">
        <v>378</v>
      </c>
    </row>
    <row r="4144" spans="1:5">
      <c r="A4144" s="369">
        <v>2818304</v>
      </c>
      <c r="B4144" t="s">
        <v>8667</v>
      </c>
      <c r="C4144" t="s">
        <v>8668</v>
      </c>
      <c r="D4144" t="s">
        <v>393</v>
      </c>
      <c r="E4144" t="s">
        <v>378</v>
      </c>
    </row>
    <row r="4145" spans="1:5">
      <c r="A4145" s="369">
        <v>2818307</v>
      </c>
      <c r="B4145" t="s">
        <v>8669</v>
      </c>
      <c r="C4145" t="s">
        <v>8670</v>
      </c>
      <c r="D4145" t="s">
        <v>393</v>
      </c>
      <c r="E4145" t="s">
        <v>378</v>
      </c>
    </row>
    <row r="4146" spans="1:5">
      <c r="A4146" s="369">
        <v>2818347</v>
      </c>
      <c r="B4146" t="s">
        <v>8671</v>
      </c>
      <c r="C4146" t="s">
        <v>8672</v>
      </c>
      <c r="D4146" t="s">
        <v>393</v>
      </c>
      <c r="E4146" t="s">
        <v>378</v>
      </c>
    </row>
    <row r="4147" spans="1:5">
      <c r="A4147" s="369">
        <v>2818393</v>
      </c>
      <c r="B4147" t="s">
        <v>8673</v>
      </c>
      <c r="C4147" t="s">
        <v>8674</v>
      </c>
      <c r="D4147" t="s">
        <v>393</v>
      </c>
      <c r="E4147" t="s">
        <v>378</v>
      </c>
    </row>
    <row r="4148" spans="1:5">
      <c r="A4148" s="369">
        <v>2818402</v>
      </c>
      <c r="B4148" t="s">
        <v>8675</v>
      </c>
      <c r="C4148" t="s">
        <v>8676</v>
      </c>
      <c r="D4148" t="s">
        <v>393</v>
      </c>
      <c r="E4148" t="s">
        <v>378</v>
      </c>
    </row>
    <row r="4149" spans="1:5">
      <c r="A4149" s="369">
        <v>2818541</v>
      </c>
      <c r="B4149" t="s">
        <v>8677</v>
      </c>
      <c r="C4149" t="s">
        <v>8678</v>
      </c>
      <c r="D4149" t="s">
        <v>393</v>
      </c>
      <c r="E4149" t="s">
        <v>378</v>
      </c>
    </row>
    <row r="4150" spans="1:5">
      <c r="A4150" s="369">
        <v>2818808</v>
      </c>
      <c r="B4150" t="s">
        <v>8679</v>
      </c>
      <c r="C4150" t="s">
        <v>8680</v>
      </c>
      <c r="D4150" t="s">
        <v>393</v>
      </c>
      <c r="E4150" t="s">
        <v>378</v>
      </c>
    </row>
    <row r="4151" spans="1:5">
      <c r="A4151" s="369">
        <v>2818808</v>
      </c>
      <c r="B4151" t="s">
        <v>8681</v>
      </c>
      <c r="C4151" t="s">
        <v>8680</v>
      </c>
      <c r="D4151" t="s">
        <v>393</v>
      </c>
      <c r="E4151" t="s">
        <v>378</v>
      </c>
    </row>
    <row r="4152" spans="1:5">
      <c r="A4152" s="369">
        <v>2818823</v>
      </c>
      <c r="B4152" t="s">
        <v>8682</v>
      </c>
      <c r="C4152" t="s">
        <v>8683</v>
      </c>
      <c r="D4152" t="s">
        <v>393</v>
      </c>
      <c r="E4152" t="s">
        <v>378</v>
      </c>
    </row>
    <row r="4153" spans="1:5">
      <c r="A4153" s="369">
        <v>2818831</v>
      </c>
      <c r="B4153" t="s">
        <v>8684</v>
      </c>
      <c r="C4153" t="s">
        <v>8685</v>
      </c>
      <c r="D4153" t="s">
        <v>393</v>
      </c>
      <c r="E4153" t="s">
        <v>378</v>
      </c>
    </row>
    <row r="4154" spans="1:5">
      <c r="A4154" s="369">
        <v>2818856</v>
      </c>
      <c r="B4154" t="s">
        <v>8686</v>
      </c>
      <c r="C4154" t="s">
        <v>8687</v>
      </c>
      <c r="D4154" t="s">
        <v>393</v>
      </c>
      <c r="E4154" t="s">
        <v>378</v>
      </c>
    </row>
    <row r="4155" spans="1:5">
      <c r="A4155" s="369">
        <v>2818863</v>
      </c>
      <c r="B4155" t="s">
        <v>8688</v>
      </c>
      <c r="C4155" t="s">
        <v>8689</v>
      </c>
      <c r="D4155" t="s">
        <v>393</v>
      </c>
      <c r="E4155" t="s">
        <v>378</v>
      </c>
    </row>
    <row r="4156" spans="1:5">
      <c r="A4156" s="369">
        <v>2818930</v>
      </c>
      <c r="B4156" t="s">
        <v>8690</v>
      </c>
      <c r="C4156" t="s">
        <v>8691</v>
      </c>
      <c r="D4156" t="s">
        <v>393</v>
      </c>
      <c r="E4156" t="s">
        <v>378</v>
      </c>
    </row>
    <row r="4157" spans="1:5">
      <c r="A4157" s="369">
        <v>2819025</v>
      </c>
      <c r="B4157" t="s">
        <v>8692</v>
      </c>
      <c r="C4157" t="s">
        <v>8693</v>
      </c>
      <c r="D4157" t="s">
        <v>393</v>
      </c>
      <c r="E4157" t="s">
        <v>378</v>
      </c>
    </row>
    <row r="4158" spans="1:5">
      <c r="A4158" s="369">
        <v>2819034</v>
      </c>
      <c r="B4158" t="s">
        <v>8694</v>
      </c>
      <c r="C4158" t="s">
        <v>8695</v>
      </c>
      <c r="D4158" t="s">
        <v>393</v>
      </c>
      <c r="E4158" t="s">
        <v>378</v>
      </c>
    </row>
    <row r="4159" spans="1:5">
      <c r="A4159" s="369">
        <v>2819038</v>
      </c>
      <c r="B4159" t="s">
        <v>8696</v>
      </c>
      <c r="C4159" t="s">
        <v>8697</v>
      </c>
      <c r="D4159" t="s">
        <v>393</v>
      </c>
      <c r="E4159" t="s">
        <v>378</v>
      </c>
    </row>
    <row r="4160" spans="1:5">
      <c r="A4160" s="369">
        <v>2819299</v>
      </c>
      <c r="B4160" t="s">
        <v>8698</v>
      </c>
      <c r="C4160" t="s">
        <v>8699</v>
      </c>
      <c r="D4160" t="s">
        <v>393</v>
      </c>
      <c r="E4160" t="s">
        <v>378</v>
      </c>
    </row>
    <row r="4161" spans="1:5">
      <c r="A4161" s="369">
        <v>2820202</v>
      </c>
      <c r="B4161" t="s">
        <v>8700</v>
      </c>
      <c r="C4161" t="s">
        <v>8701</v>
      </c>
      <c r="D4161" t="s">
        <v>393</v>
      </c>
      <c r="E4161" t="s">
        <v>378</v>
      </c>
    </row>
    <row r="4162" spans="1:5">
      <c r="A4162" s="369">
        <v>2821521</v>
      </c>
      <c r="B4162" t="s">
        <v>8702</v>
      </c>
      <c r="C4162" t="s">
        <v>8703</v>
      </c>
      <c r="D4162" t="s">
        <v>393</v>
      </c>
      <c r="E4162" t="s">
        <v>378</v>
      </c>
    </row>
    <row r="4163" spans="1:5">
      <c r="A4163" s="369">
        <v>2821583</v>
      </c>
      <c r="B4163" t="s">
        <v>8704</v>
      </c>
      <c r="C4163" t="s">
        <v>8705</v>
      </c>
      <c r="D4163" t="s">
        <v>393</v>
      </c>
      <c r="E4163" t="s">
        <v>378</v>
      </c>
    </row>
    <row r="4164" spans="1:5">
      <c r="A4164" s="369">
        <v>2821630</v>
      </c>
      <c r="B4164" t="s">
        <v>8706</v>
      </c>
      <c r="C4164" t="s">
        <v>8707</v>
      </c>
      <c r="D4164" t="s">
        <v>393</v>
      </c>
      <c r="E4164" t="s">
        <v>378</v>
      </c>
    </row>
    <row r="4165" spans="1:5">
      <c r="A4165" s="369">
        <v>2821665</v>
      </c>
      <c r="B4165" t="s">
        <v>8708</v>
      </c>
      <c r="C4165" t="s">
        <v>8709</v>
      </c>
      <c r="D4165" t="s">
        <v>393</v>
      </c>
      <c r="E4165" t="s">
        <v>378</v>
      </c>
    </row>
    <row r="4166" spans="1:5">
      <c r="A4166" s="369">
        <v>2821716</v>
      </c>
      <c r="B4166" t="s">
        <v>8710</v>
      </c>
      <c r="C4166" t="s">
        <v>8711</v>
      </c>
      <c r="D4166" t="s">
        <v>393</v>
      </c>
      <c r="E4166" t="s">
        <v>378</v>
      </c>
    </row>
    <row r="4167" spans="1:5">
      <c r="A4167" s="369">
        <v>2822207</v>
      </c>
      <c r="B4167" t="s">
        <v>8712</v>
      </c>
      <c r="C4167" t="s">
        <v>8713</v>
      </c>
      <c r="D4167" t="s">
        <v>393</v>
      </c>
      <c r="E4167" t="s">
        <v>378</v>
      </c>
    </row>
    <row r="4168" spans="1:5">
      <c r="A4168" s="369">
        <v>2822503</v>
      </c>
      <c r="B4168" t="s">
        <v>8714</v>
      </c>
      <c r="C4168" t="s">
        <v>8715</v>
      </c>
      <c r="D4168" t="s">
        <v>393</v>
      </c>
      <c r="E4168" t="s">
        <v>378</v>
      </c>
    </row>
    <row r="4169" spans="1:5">
      <c r="A4169" s="369">
        <v>2822557</v>
      </c>
      <c r="B4169" t="s">
        <v>8716</v>
      </c>
      <c r="C4169" t="s">
        <v>8717</v>
      </c>
      <c r="D4169" t="s">
        <v>393</v>
      </c>
      <c r="E4169" t="s">
        <v>378</v>
      </c>
    </row>
    <row r="4170" spans="1:5">
      <c r="A4170" s="369">
        <v>2822733</v>
      </c>
      <c r="B4170" t="s">
        <v>8718</v>
      </c>
      <c r="C4170" t="s">
        <v>8719</v>
      </c>
      <c r="D4170" t="s">
        <v>393</v>
      </c>
      <c r="E4170" t="s">
        <v>378</v>
      </c>
    </row>
    <row r="4171" spans="1:5">
      <c r="A4171" s="369">
        <v>2822939</v>
      </c>
      <c r="B4171" t="s">
        <v>8720</v>
      </c>
      <c r="C4171" t="s">
        <v>8721</v>
      </c>
      <c r="D4171" t="s">
        <v>393</v>
      </c>
      <c r="E4171" t="s">
        <v>378</v>
      </c>
    </row>
    <row r="4172" spans="1:5">
      <c r="A4172" s="369">
        <v>2823200</v>
      </c>
      <c r="B4172" t="s">
        <v>8722</v>
      </c>
      <c r="C4172" t="s">
        <v>8723</v>
      </c>
      <c r="D4172" t="s">
        <v>393</v>
      </c>
      <c r="E4172" t="s">
        <v>378</v>
      </c>
    </row>
    <row r="4173" spans="1:5">
      <c r="A4173" s="369">
        <v>2823229</v>
      </c>
      <c r="B4173" t="s">
        <v>8724</v>
      </c>
      <c r="C4173" t="s">
        <v>8725</v>
      </c>
      <c r="D4173" t="s">
        <v>393</v>
      </c>
      <c r="E4173" t="s">
        <v>378</v>
      </c>
    </row>
    <row r="4174" spans="1:5">
      <c r="A4174" s="369">
        <v>2823233</v>
      </c>
      <c r="B4174" t="s">
        <v>8726</v>
      </c>
      <c r="C4174" t="s">
        <v>8727</v>
      </c>
      <c r="D4174" t="s">
        <v>393</v>
      </c>
      <c r="E4174" t="s">
        <v>378</v>
      </c>
    </row>
    <row r="4175" spans="1:5">
      <c r="A4175" s="369">
        <v>2823249</v>
      </c>
      <c r="B4175" t="s">
        <v>8728</v>
      </c>
      <c r="C4175" t="s">
        <v>8729</v>
      </c>
      <c r="D4175" t="s">
        <v>393</v>
      </c>
      <c r="E4175" t="s">
        <v>378</v>
      </c>
    </row>
    <row r="4176" spans="1:5">
      <c r="A4176" s="369">
        <v>2823372</v>
      </c>
      <c r="B4176" t="s">
        <v>8730</v>
      </c>
      <c r="C4176" t="s">
        <v>8731</v>
      </c>
      <c r="D4176" t="s">
        <v>393</v>
      </c>
      <c r="E4176" t="s">
        <v>378</v>
      </c>
    </row>
    <row r="4177" spans="1:5">
      <c r="A4177" s="369">
        <v>2823642</v>
      </c>
      <c r="B4177" t="s">
        <v>8732</v>
      </c>
      <c r="C4177" t="s">
        <v>8733</v>
      </c>
      <c r="D4177" t="s">
        <v>393</v>
      </c>
      <c r="E4177" t="s">
        <v>378</v>
      </c>
    </row>
    <row r="4178" spans="1:5">
      <c r="A4178" s="369">
        <v>2823648</v>
      </c>
      <c r="B4178" t="s">
        <v>8734</v>
      </c>
      <c r="C4178" t="s">
        <v>8735</v>
      </c>
      <c r="D4178" t="s">
        <v>393</v>
      </c>
      <c r="E4178" t="s">
        <v>378</v>
      </c>
    </row>
    <row r="4179" spans="1:5">
      <c r="A4179" s="369">
        <v>2823670</v>
      </c>
      <c r="B4179" t="s">
        <v>8736</v>
      </c>
      <c r="C4179" t="s">
        <v>8737</v>
      </c>
      <c r="D4179" t="s">
        <v>393</v>
      </c>
      <c r="E4179" t="s">
        <v>378</v>
      </c>
    </row>
    <row r="4180" spans="1:5">
      <c r="A4180" s="369">
        <v>2823741</v>
      </c>
      <c r="B4180" t="s">
        <v>8738</v>
      </c>
      <c r="C4180" t="s">
        <v>8739</v>
      </c>
      <c r="D4180" t="s">
        <v>393</v>
      </c>
      <c r="E4180" t="s">
        <v>378</v>
      </c>
    </row>
    <row r="4181" spans="1:5">
      <c r="A4181" s="369">
        <v>2823781</v>
      </c>
      <c r="B4181" t="s">
        <v>8740</v>
      </c>
      <c r="C4181" t="s">
        <v>8741</v>
      </c>
      <c r="D4181" t="s">
        <v>393</v>
      </c>
      <c r="E4181" t="s">
        <v>378</v>
      </c>
    </row>
    <row r="4182" spans="1:5">
      <c r="A4182" s="369">
        <v>2823812</v>
      </c>
      <c r="B4182" t="s">
        <v>8742</v>
      </c>
      <c r="C4182" t="s">
        <v>8743</v>
      </c>
      <c r="D4182" t="s">
        <v>393</v>
      </c>
      <c r="E4182" t="s">
        <v>378</v>
      </c>
    </row>
    <row r="4183" spans="1:5">
      <c r="A4183" s="369">
        <v>2823817</v>
      </c>
      <c r="B4183" t="s">
        <v>8744</v>
      </c>
      <c r="C4183" t="s">
        <v>8745</v>
      </c>
      <c r="D4183" t="s">
        <v>393</v>
      </c>
      <c r="E4183" t="s">
        <v>378</v>
      </c>
    </row>
    <row r="4184" spans="1:5">
      <c r="A4184" s="369">
        <v>2823867</v>
      </c>
      <c r="B4184" t="s">
        <v>8746</v>
      </c>
      <c r="C4184" t="s">
        <v>8747</v>
      </c>
      <c r="D4184" t="s">
        <v>393</v>
      </c>
      <c r="E4184" t="s">
        <v>378</v>
      </c>
    </row>
    <row r="4185" spans="1:5">
      <c r="A4185" s="369">
        <v>2823931</v>
      </c>
      <c r="B4185" t="s">
        <v>8748</v>
      </c>
      <c r="C4185" t="s">
        <v>8749</v>
      </c>
      <c r="D4185" t="s">
        <v>393</v>
      </c>
      <c r="E4185" t="s">
        <v>378</v>
      </c>
    </row>
    <row r="4186" spans="1:5">
      <c r="A4186" s="369">
        <v>2823962</v>
      </c>
      <c r="B4186" t="s">
        <v>8750</v>
      </c>
      <c r="C4186" t="s">
        <v>8751</v>
      </c>
      <c r="D4186" t="s">
        <v>393</v>
      </c>
      <c r="E4186" t="s">
        <v>378</v>
      </c>
    </row>
    <row r="4187" spans="1:5">
      <c r="A4187" s="369">
        <v>2824123</v>
      </c>
      <c r="B4187" t="s">
        <v>8752</v>
      </c>
      <c r="C4187" t="s">
        <v>8753</v>
      </c>
      <c r="D4187" t="s">
        <v>393</v>
      </c>
      <c r="E4187" t="s">
        <v>378</v>
      </c>
    </row>
    <row r="4188" spans="1:5">
      <c r="A4188" s="369">
        <v>2824310</v>
      </c>
      <c r="B4188" t="s">
        <v>8754</v>
      </c>
      <c r="C4188" t="s">
        <v>8755</v>
      </c>
      <c r="D4188" t="s">
        <v>393</v>
      </c>
      <c r="E4188" t="s">
        <v>378</v>
      </c>
    </row>
    <row r="4189" spans="1:5">
      <c r="A4189" s="369">
        <v>2824322</v>
      </c>
      <c r="B4189" t="s">
        <v>8756</v>
      </c>
      <c r="C4189" t="s">
        <v>8757</v>
      </c>
      <c r="D4189" t="s">
        <v>393</v>
      </c>
      <c r="E4189" t="s">
        <v>378</v>
      </c>
    </row>
    <row r="4190" spans="1:5">
      <c r="A4190" s="369">
        <v>2824475</v>
      </c>
      <c r="B4190" t="s">
        <v>8758</v>
      </c>
      <c r="C4190" t="s">
        <v>8759</v>
      </c>
      <c r="D4190" t="s">
        <v>393</v>
      </c>
      <c r="E4190" t="s">
        <v>378</v>
      </c>
    </row>
    <row r="4191" spans="1:5">
      <c r="A4191" s="369">
        <v>2824721</v>
      </c>
      <c r="B4191" t="s">
        <v>8760</v>
      </c>
      <c r="C4191" t="s">
        <v>8761</v>
      </c>
      <c r="D4191" t="s">
        <v>393</v>
      </c>
      <c r="E4191" t="s">
        <v>378</v>
      </c>
    </row>
    <row r="4192" spans="1:5">
      <c r="A4192" s="369">
        <v>2824731</v>
      </c>
      <c r="B4192" t="s">
        <v>8762</v>
      </c>
      <c r="C4192" t="s">
        <v>8763</v>
      </c>
      <c r="D4192" t="s">
        <v>393</v>
      </c>
      <c r="E4192" t="s">
        <v>378</v>
      </c>
    </row>
    <row r="4193" spans="1:5">
      <c r="A4193" s="369">
        <v>2824731</v>
      </c>
      <c r="B4193" t="s">
        <v>8764</v>
      </c>
      <c r="C4193" t="s">
        <v>8765</v>
      </c>
      <c r="D4193" t="s">
        <v>393</v>
      </c>
      <c r="E4193" t="s">
        <v>378</v>
      </c>
    </row>
    <row r="4194" spans="1:5">
      <c r="A4194" s="369">
        <v>2824749</v>
      </c>
      <c r="B4194" t="s">
        <v>8766</v>
      </c>
      <c r="C4194" t="s">
        <v>8767</v>
      </c>
      <c r="D4194" t="s">
        <v>393</v>
      </c>
      <c r="E4194" t="s">
        <v>378</v>
      </c>
    </row>
    <row r="4195" spans="1:5">
      <c r="A4195" s="369">
        <v>2824771</v>
      </c>
      <c r="B4195" t="s">
        <v>8768</v>
      </c>
      <c r="C4195" t="s">
        <v>8769</v>
      </c>
      <c r="D4195" t="s">
        <v>393</v>
      </c>
      <c r="E4195" t="s">
        <v>378</v>
      </c>
    </row>
    <row r="4196" spans="1:5">
      <c r="A4196" s="369">
        <v>2824793</v>
      </c>
      <c r="B4196" t="s">
        <v>8770</v>
      </c>
      <c r="C4196" t="s">
        <v>8771</v>
      </c>
      <c r="D4196" t="s">
        <v>393</v>
      </c>
      <c r="E4196" t="s">
        <v>378</v>
      </c>
    </row>
    <row r="4197" spans="1:5">
      <c r="A4197" s="369">
        <v>2824798</v>
      </c>
      <c r="B4197" t="s">
        <v>8772</v>
      </c>
      <c r="C4197" t="s">
        <v>8773</v>
      </c>
      <c r="D4197" t="s">
        <v>393</v>
      </c>
      <c r="E4197" t="s">
        <v>378</v>
      </c>
    </row>
    <row r="4198" spans="1:5">
      <c r="A4198" s="369">
        <v>2824811</v>
      </c>
      <c r="B4198" t="s">
        <v>8774</v>
      </c>
      <c r="C4198" t="s">
        <v>8775</v>
      </c>
      <c r="D4198" t="s">
        <v>393</v>
      </c>
      <c r="E4198" t="s">
        <v>378</v>
      </c>
    </row>
    <row r="4199" spans="1:5">
      <c r="A4199" s="369">
        <v>2824826</v>
      </c>
      <c r="B4199" t="s">
        <v>8776</v>
      </c>
      <c r="C4199" t="s">
        <v>8777</v>
      </c>
      <c r="D4199" t="s">
        <v>393</v>
      </c>
      <c r="E4199" t="s">
        <v>378</v>
      </c>
    </row>
    <row r="4200" spans="1:5">
      <c r="A4200" s="369">
        <v>2824867</v>
      </c>
      <c r="B4200" t="s">
        <v>8778</v>
      </c>
      <c r="C4200" t="s">
        <v>8779</v>
      </c>
      <c r="D4200" t="s">
        <v>393</v>
      </c>
      <c r="E4200" t="s">
        <v>378</v>
      </c>
    </row>
    <row r="4201" spans="1:5">
      <c r="A4201" s="369">
        <v>2824867</v>
      </c>
      <c r="B4201" t="s">
        <v>8780</v>
      </c>
      <c r="C4201" t="s">
        <v>8779</v>
      </c>
      <c r="D4201" t="s">
        <v>393</v>
      </c>
      <c r="E4201" t="s">
        <v>378</v>
      </c>
    </row>
    <row r="4202" spans="1:5">
      <c r="A4202" s="369">
        <v>2824875</v>
      </c>
      <c r="B4202" t="s">
        <v>8781</v>
      </c>
      <c r="C4202" t="s">
        <v>8782</v>
      </c>
      <c r="D4202" t="s">
        <v>393</v>
      </c>
      <c r="E4202" t="s">
        <v>378</v>
      </c>
    </row>
    <row r="4203" spans="1:5">
      <c r="A4203" s="369">
        <v>2825225</v>
      </c>
      <c r="B4203" t="s">
        <v>8783</v>
      </c>
      <c r="C4203" t="s">
        <v>8784</v>
      </c>
      <c r="D4203" t="s">
        <v>393</v>
      </c>
      <c r="E4203" t="s">
        <v>378</v>
      </c>
    </row>
    <row r="4204" spans="1:5">
      <c r="A4204" s="369">
        <v>2825919</v>
      </c>
      <c r="B4204" t="s">
        <v>8785</v>
      </c>
      <c r="C4204" t="s">
        <v>8786</v>
      </c>
      <c r="D4204" t="s">
        <v>393</v>
      </c>
      <c r="E4204" t="s">
        <v>378</v>
      </c>
    </row>
    <row r="4205" spans="1:5">
      <c r="A4205" s="369">
        <v>2826220</v>
      </c>
      <c r="B4205" t="s">
        <v>8787</v>
      </c>
      <c r="C4205" t="s">
        <v>8788</v>
      </c>
      <c r="D4205" t="s">
        <v>393</v>
      </c>
      <c r="E4205" t="s">
        <v>378</v>
      </c>
    </row>
    <row r="4206" spans="1:5">
      <c r="A4206" s="369">
        <v>2826303</v>
      </c>
      <c r="B4206" t="s">
        <v>8789</v>
      </c>
      <c r="C4206" t="s">
        <v>8790</v>
      </c>
      <c r="D4206" t="s">
        <v>393</v>
      </c>
      <c r="E4206" t="s">
        <v>378</v>
      </c>
    </row>
    <row r="4207" spans="1:5">
      <c r="A4207" s="369">
        <v>2826314</v>
      </c>
      <c r="B4207" t="s">
        <v>8791</v>
      </c>
      <c r="C4207" t="s">
        <v>8792</v>
      </c>
      <c r="D4207" t="s">
        <v>393</v>
      </c>
      <c r="E4207" t="s">
        <v>378</v>
      </c>
    </row>
    <row r="4208" spans="1:5">
      <c r="A4208" s="369">
        <v>2826320</v>
      </c>
      <c r="B4208" t="s">
        <v>8793</v>
      </c>
      <c r="C4208" t="s">
        <v>8794</v>
      </c>
      <c r="D4208" t="s">
        <v>393</v>
      </c>
      <c r="E4208" t="s">
        <v>378</v>
      </c>
    </row>
    <row r="4209" spans="1:5">
      <c r="A4209" s="369">
        <v>2826446</v>
      </c>
      <c r="B4209" t="s">
        <v>8795</v>
      </c>
      <c r="C4209" t="s">
        <v>8796</v>
      </c>
      <c r="D4209" t="s">
        <v>393</v>
      </c>
      <c r="E4209" t="s">
        <v>378</v>
      </c>
    </row>
    <row r="4210" spans="1:5">
      <c r="A4210" s="369">
        <v>2826479</v>
      </c>
      <c r="B4210" t="s">
        <v>8797</v>
      </c>
      <c r="C4210" t="s">
        <v>8798</v>
      </c>
      <c r="D4210" t="s">
        <v>393</v>
      </c>
      <c r="E4210" t="s">
        <v>378</v>
      </c>
    </row>
    <row r="4211" spans="1:5">
      <c r="A4211" s="369">
        <v>2826579</v>
      </c>
      <c r="B4211" t="s">
        <v>8799</v>
      </c>
      <c r="C4211" t="s">
        <v>8800</v>
      </c>
      <c r="D4211" t="s">
        <v>393</v>
      </c>
      <c r="E4211" t="s">
        <v>378</v>
      </c>
    </row>
    <row r="4212" spans="1:5">
      <c r="A4212" s="369">
        <v>2826711</v>
      </c>
      <c r="B4212" t="s">
        <v>8801</v>
      </c>
      <c r="C4212" t="s">
        <v>8802</v>
      </c>
      <c r="D4212" t="s">
        <v>393</v>
      </c>
      <c r="E4212" t="s">
        <v>378</v>
      </c>
    </row>
    <row r="4213" spans="1:5">
      <c r="A4213" s="369">
        <v>2826782</v>
      </c>
      <c r="B4213" t="s">
        <v>8803</v>
      </c>
      <c r="C4213" t="s">
        <v>8804</v>
      </c>
      <c r="D4213" t="s">
        <v>393</v>
      </c>
      <c r="E4213" t="s">
        <v>378</v>
      </c>
    </row>
    <row r="4214" spans="1:5">
      <c r="A4214" s="369">
        <v>2826977</v>
      </c>
      <c r="B4214" t="s">
        <v>8805</v>
      </c>
      <c r="C4214" t="s">
        <v>8806</v>
      </c>
      <c r="D4214" t="s">
        <v>393</v>
      </c>
      <c r="E4214" t="s">
        <v>378</v>
      </c>
    </row>
    <row r="4215" spans="1:5">
      <c r="A4215" s="369">
        <v>2827003</v>
      </c>
      <c r="B4215" t="s">
        <v>8807</v>
      </c>
      <c r="C4215" t="s">
        <v>8808</v>
      </c>
      <c r="D4215" t="s">
        <v>393</v>
      </c>
      <c r="E4215" t="s">
        <v>378</v>
      </c>
    </row>
    <row r="4216" spans="1:5">
      <c r="A4216" s="369">
        <v>2827201</v>
      </c>
      <c r="B4216" t="s">
        <v>8809</v>
      </c>
      <c r="C4216" t="s">
        <v>8810</v>
      </c>
      <c r="D4216" t="s">
        <v>393</v>
      </c>
      <c r="E4216" t="s">
        <v>378</v>
      </c>
    </row>
    <row r="4217" spans="1:5">
      <c r="A4217" s="369">
        <v>2827235</v>
      </c>
      <c r="B4217" t="s">
        <v>8811</v>
      </c>
      <c r="C4217" t="s">
        <v>8812</v>
      </c>
      <c r="D4217" t="s">
        <v>393</v>
      </c>
      <c r="E4217" t="s">
        <v>378</v>
      </c>
    </row>
    <row r="4218" spans="1:5">
      <c r="A4218" s="369">
        <v>2827327</v>
      </c>
      <c r="B4218" t="s">
        <v>8813</v>
      </c>
      <c r="C4218" t="s">
        <v>8814</v>
      </c>
      <c r="D4218" t="s">
        <v>393</v>
      </c>
      <c r="E4218" t="s">
        <v>378</v>
      </c>
    </row>
    <row r="4219" spans="1:5">
      <c r="A4219" s="369">
        <v>2827338</v>
      </c>
      <c r="B4219" t="s">
        <v>8815</v>
      </c>
      <c r="C4219" t="s">
        <v>8816</v>
      </c>
      <c r="D4219" t="s">
        <v>393</v>
      </c>
      <c r="E4219" t="s">
        <v>378</v>
      </c>
    </row>
    <row r="4220" spans="1:5">
      <c r="A4220" s="369">
        <v>2827462</v>
      </c>
      <c r="B4220" t="s">
        <v>8817</v>
      </c>
      <c r="C4220" t="s">
        <v>8818</v>
      </c>
      <c r="D4220" t="s">
        <v>393</v>
      </c>
      <c r="E4220" t="s">
        <v>378</v>
      </c>
    </row>
    <row r="4221" spans="1:5">
      <c r="A4221" s="369">
        <v>2827476</v>
      </c>
      <c r="B4221" t="s">
        <v>8819</v>
      </c>
      <c r="C4221" t="s">
        <v>8820</v>
      </c>
      <c r="D4221" t="s">
        <v>393</v>
      </c>
      <c r="E4221" t="s">
        <v>378</v>
      </c>
    </row>
    <row r="4222" spans="1:5">
      <c r="A4222" s="369">
        <v>2827501</v>
      </c>
      <c r="B4222" t="s">
        <v>8821</v>
      </c>
      <c r="C4222" t="s">
        <v>8822</v>
      </c>
      <c r="D4222" t="s">
        <v>393</v>
      </c>
      <c r="E4222" t="s">
        <v>378</v>
      </c>
    </row>
    <row r="4223" spans="1:5">
      <c r="A4223" s="369">
        <v>2827508</v>
      </c>
      <c r="B4223" t="s">
        <v>8823</v>
      </c>
      <c r="C4223" t="s">
        <v>8824</v>
      </c>
      <c r="D4223" t="s">
        <v>393</v>
      </c>
      <c r="E4223" t="s">
        <v>378</v>
      </c>
    </row>
    <row r="4224" spans="1:5">
      <c r="A4224" s="369">
        <v>2827754</v>
      </c>
      <c r="B4224" t="s">
        <v>8825</v>
      </c>
      <c r="C4224" t="s">
        <v>8826</v>
      </c>
      <c r="D4224" t="s">
        <v>393</v>
      </c>
      <c r="E4224" t="s">
        <v>378</v>
      </c>
    </row>
    <row r="4225" spans="1:5">
      <c r="A4225" s="369">
        <v>2827757</v>
      </c>
      <c r="B4225" t="s">
        <v>8827</v>
      </c>
      <c r="C4225" t="s">
        <v>8828</v>
      </c>
      <c r="D4225" t="s">
        <v>393</v>
      </c>
      <c r="E4225" t="s">
        <v>378</v>
      </c>
    </row>
    <row r="4226" spans="1:5">
      <c r="A4226" s="369">
        <v>2827757</v>
      </c>
      <c r="B4226" t="s">
        <v>8829</v>
      </c>
      <c r="C4226" t="s">
        <v>8828</v>
      </c>
      <c r="D4226" t="s">
        <v>393</v>
      </c>
      <c r="E4226" t="s">
        <v>378</v>
      </c>
    </row>
    <row r="4227" spans="1:5">
      <c r="A4227" s="369">
        <v>2827763</v>
      </c>
      <c r="B4227" t="s">
        <v>8830</v>
      </c>
      <c r="C4227" t="s">
        <v>8831</v>
      </c>
      <c r="D4227" t="s">
        <v>393</v>
      </c>
      <c r="E4227" t="s">
        <v>378</v>
      </c>
    </row>
    <row r="4228" spans="1:5">
      <c r="A4228" s="369">
        <v>2827764</v>
      </c>
      <c r="B4228" t="s">
        <v>8832</v>
      </c>
      <c r="C4228" t="s">
        <v>8833</v>
      </c>
      <c r="D4228" t="s">
        <v>393</v>
      </c>
      <c r="E4228" t="s">
        <v>378</v>
      </c>
    </row>
    <row r="4229" spans="1:5">
      <c r="A4229" s="369">
        <v>2827815</v>
      </c>
      <c r="B4229" t="s">
        <v>8834</v>
      </c>
      <c r="C4229" t="s">
        <v>8835</v>
      </c>
      <c r="D4229" t="s">
        <v>393</v>
      </c>
      <c r="E4229" t="s">
        <v>378</v>
      </c>
    </row>
    <row r="4230" spans="1:5">
      <c r="A4230" s="369">
        <v>2827864</v>
      </c>
      <c r="B4230" t="s">
        <v>8836</v>
      </c>
      <c r="C4230" t="s">
        <v>8837</v>
      </c>
      <c r="D4230" t="s">
        <v>393</v>
      </c>
      <c r="E4230" t="s">
        <v>378</v>
      </c>
    </row>
    <row r="4231" spans="1:5">
      <c r="A4231" s="369">
        <v>2827968</v>
      </c>
      <c r="B4231" t="s">
        <v>8838</v>
      </c>
      <c r="C4231" t="s">
        <v>8839</v>
      </c>
      <c r="D4231" t="s">
        <v>393</v>
      </c>
      <c r="E4231" t="s">
        <v>378</v>
      </c>
    </row>
    <row r="4232" spans="1:5">
      <c r="A4232" s="369">
        <v>2828</v>
      </c>
      <c r="B4232" t="s">
        <v>8840</v>
      </c>
      <c r="C4232" t="s">
        <v>8841</v>
      </c>
      <c r="D4232" t="s">
        <v>393</v>
      </c>
      <c r="E4232" t="s">
        <v>378</v>
      </c>
    </row>
    <row r="4233" spans="1:5">
      <c r="A4233" s="369">
        <v>2828075</v>
      </c>
      <c r="B4233" t="s">
        <v>8842</v>
      </c>
      <c r="C4233" t="s">
        <v>8843</v>
      </c>
      <c r="D4233" t="s">
        <v>393</v>
      </c>
      <c r="E4233" t="s">
        <v>378</v>
      </c>
    </row>
    <row r="4234" spans="1:5">
      <c r="A4234" s="369">
        <v>2828133</v>
      </c>
      <c r="B4234" t="s">
        <v>8844</v>
      </c>
      <c r="C4234" t="s">
        <v>8845</v>
      </c>
      <c r="D4234" t="s">
        <v>393</v>
      </c>
      <c r="E4234" t="s">
        <v>378</v>
      </c>
    </row>
    <row r="4235" spans="1:5">
      <c r="A4235" s="369">
        <v>2828162</v>
      </c>
      <c r="B4235" t="s">
        <v>8846</v>
      </c>
      <c r="C4235" t="s">
        <v>8847</v>
      </c>
      <c r="D4235" t="s">
        <v>393</v>
      </c>
      <c r="E4235" t="s">
        <v>378</v>
      </c>
    </row>
    <row r="4236" spans="1:5">
      <c r="A4236" s="369">
        <v>2828200</v>
      </c>
      <c r="B4236" t="s">
        <v>8848</v>
      </c>
      <c r="C4236" t="s">
        <v>8849</v>
      </c>
      <c r="D4236" t="s">
        <v>393</v>
      </c>
      <c r="E4236" t="s">
        <v>378</v>
      </c>
    </row>
    <row r="4237" spans="1:5">
      <c r="A4237" s="369">
        <v>2828244</v>
      </c>
      <c r="B4237" t="s">
        <v>8850</v>
      </c>
      <c r="C4237" t="s">
        <v>8851</v>
      </c>
      <c r="D4237" t="s">
        <v>393</v>
      </c>
      <c r="E4237" t="s">
        <v>378</v>
      </c>
    </row>
    <row r="4238" spans="1:5">
      <c r="A4238" s="369">
        <v>2828258</v>
      </c>
      <c r="B4238" t="s">
        <v>8852</v>
      </c>
      <c r="C4238" t="s">
        <v>8853</v>
      </c>
      <c r="D4238" t="s">
        <v>393</v>
      </c>
      <c r="E4238" t="s">
        <v>378</v>
      </c>
    </row>
    <row r="4239" spans="1:5">
      <c r="A4239" s="369">
        <v>2828302</v>
      </c>
      <c r="B4239" t="s">
        <v>8854</v>
      </c>
      <c r="C4239" t="s">
        <v>8855</v>
      </c>
      <c r="D4239" t="s">
        <v>393</v>
      </c>
      <c r="E4239" t="s">
        <v>378</v>
      </c>
    </row>
    <row r="4240" spans="1:5">
      <c r="A4240" s="369">
        <v>2828355</v>
      </c>
      <c r="B4240" t="s">
        <v>8856</v>
      </c>
      <c r="C4240" t="s">
        <v>8857</v>
      </c>
      <c r="D4240" t="s">
        <v>393</v>
      </c>
      <c r="E4240" t="s">
        <v>378</v>
      </c>
    </row>
    <row r="4241" spans="1:5">
      <c r="A4241" s="369">
        <v>2828368</v>
      </c>
      <c r="B4241" t="s">
        <v>8858</v>
      </c>
      <c r="C4241" t="s">
        <v>8859</v>
      </c>
      <c r="D4241" t="s">
        <v>393</v>
      </c>
      <c r="E4241" t="s">
        <v>378</v>
      </c>
    </row>
    <row r="4242" spans="1:5">
      <c r="A4242" s="369">
        <v>2828389</v>
      </c>
      <c r="B4242" t="s">
        <v>8860</v>
      </c>
      <c r="C4242" t="s">
        <v>8861</v>
      </c>
      <c r="D4242" t="s">
        <v>393</v>
      </c>
      <c r="E4242" t="s">
        <v>378</v>
      </c>
    </row>
    <row r="4243" spans="1:5">
      <c r="A4243" s="369">
        <v>2828542</v>
      </c>
      <c r="B4243" t="s">
        <v>8862</v>
      </c>
      <c r="C4243" t="s">
        <v>8863</v>
      </c>
      <c r="D4243" t="s">
        <v>393</v>
      </c>
      <c r="E4243" t="s">
        <v>378</v>
      </c>
    </row>
    <row r="4244" spans="1:5">
      <c r="A4244" s="369">
        <v>2828554</v>
      </c>
      <c r="B4244" t="s">
        <v>8864</v>
      </c>
      <c r="C4244" t="s">
        <v>8865</v>
      </c>
      <c r="D4244" t="s">
        <v>393</v>
      </c>
      <c r="E4244" t="s">
        <v>378</v>
      </c>
    </row>
    <row r="4245" spans="1:5">
      <c r="A4245" s="369">
        <v>2828554</v>
      </c>
      <c r="B4245" t="s">
        <v>8866</v>
      </c>
      <c r="C4245" t="s">
        <v>8865</v>
      </c>
      <c r="D4245" t="s">
        <v>393</v>
      </c>
      <c r="E4245" t="s">
        <v>378</v>
      </c>
    </row>
    <row r="4246" spans="1:5">
      <c r="A4246" s="369">
        <v>2828557</v>
      </c>
      <c r="B4246" t="s">
        <v>8867</v>
      </c>
      <c r="C4246" t="s">
        <v>8868</v>
      </c>
      <c r="D4246" t="s">
        <v>393</v>
      </c>
      <c r="E4246" t="s">
        <v>378</v>
      </c>
    </row>
    <row r="4247" spans="1:5">
      <c r="A4247" s="369">
        <v>2828617</v>
      </c>
      <c r="B4247" t="s">
        <v>8869</v>
      </c>
      <c r="C4247" t="s">
        <v>8870</v>
      </c>
      <c r="D4247" t="s">
        <v>393</v>
      </c>
      <c r="E4247" t="s">
        <v>378</v>
      </c>
    </row>
    <row r="4248" spans="1:5">
      <c r="A4248" s="369">
        <v>2828624</v>
      </c>
      <c r="B4248" t="s">
        <v>8871</v>
      </c>
      <c r="C4248" t="s">
        <v>8872</v>
      </c>
      <c r="D4248" t="s">
        <v>393</v>
      </c>
      <c r="E4248" t="s">
        <v>378</v>
      </c>
    </row>
    <row r="4249" spans="1:5">
      <c r="A4249" s="369">
        <v>2828644</v>
      </c>
      <c r="B4249" t="s">
        <v>8873</v>
      </c>
      <c r="C4249" t="s">
        <v>8874</v>
      </c>
      <c r="D4249" t="s">
        <v>393</v>
      </c>
      <c r="E4249" t="s">
        <v>378</v>
      </c>
    </row>
    <row r="4250" spans="1:5">
      <c r="A4250" s="369">
        <v>2828666</v>
      </c>
      <c r="B4250" t="s">
        <v>8875</v>
      </c>
      <c r="C4250" t="s">
        <v>8876</v>
      </c>
      <c r="D4250" t="s">
        <v>393</v>
      </c>
      <c r="E4250" t="s">
        <v>378</v>
      </c>
    </row>
    <row r="4251" spans="1:5">
      <c r="A4251" s="369">
        <v>2828667</v>
      </c>
      <c r="B4251" t="s">
        <v>8877</v>
      </c>
      <c r="C4251" t="s">
        <v>8878</v>
      </c>
      <c r="D4251" t="s">
        <v>393</v>
      </c>
      <c r="E4251" t="s">
        <v>378</v>
      </c>
    </row>
    <row r="4252" spans="1:5">
      <c r="A4252" s="369">
        <v>2828668</v>
      </c>
      <c r="B4252" t="s">
        <v>8879</v>
      </c>
      <c r="C4252" t="s">
        <v>8880</v>
      </c>
      <c r="D4252" t="s">
        <v>393</v>
      </c>
      <c r="E4252" t="s">
        <v>378</v>
      </c>
    </row>
    <row r="4253" spans="1:5">
      <c r="A4253" s="369">
        <v>2828675</v>
      </c>
      <c r="B4253" t="s">
        <v>8881</v>
      </c>
      <c r="C4253" t="s">
        <v>8882</v>
      </c>
      <c r="D4253" t="s">
        <v>393</v>
      </c>
      <c r="E4253" t="s">
        <v>378</v>
      </c>
    </row>
    <row r="4254" spans="1:5">
      <c r="A4254" s="369">
        <v>2828690</v>
      </c>
      <c r="B4254" t="s">
        <v>8883</v>
      </c>
      <c r="C4254" t="s">
        <v>8884</v>
      </c>
      <c r="D4254" t="s">
        <v>393</v>
      </c>
      <c r="E4254" t="s">
        <v>378</v>
      </c>
    </row>
    <row r="4255" spans="1:5">
      <c r="A4255" s="369">
        <v>2828695</v>
      </c>
      <c r="B4255" t="s">
        <v>8885</v>
      </c>
      <c r="C4255" t="s">
        <v>8886</v>
      </c>
      <c r="D4255" t="s">
        <v>393</v>
      </c>
      <c r="E4255" t="s">
        <v>378</v>
      </c>
    </row>
    <row r="4256" spans="1:5">
      <c r="A4256" s="369">
        <v>2828701</v>
      </c>
      <c r="B4256" t="s">
        <v>8887</v>
      </c>
      <c r="C4256" t="s">
        <v>8888</v>
      </c>
      <c r="D4256" t="s">
        <v>393</v>
      </c>
      <c r="E4256" t="s">
        <v>378</v>
      </c>
    </row>
    <row r="4257" spans="1:5">
      <c r="A4257" s="369">
        <v>2828704</v>
      </c>
      <c r="B4257" t="s">
        <v>8889</v>
      </c>
      <c r="C4257" t="s">
        <v>8890</v>
      </c>
      <c r="D4257" t="s">
        <v>393</v>
      </c>
      <c r="E4257" t="s">
        <v>378</v>
      </c>
    </row>
    <row r="4258" spans="1:5">
      <c r="A4258" s="369">
        <v>2828774</v>
      </c>
      <c r="B4258" t="s">
        <v>8891</v>
      </c>
      <c r="C4258" t="s">
        <v>8892</v>
      </c>
      <c r="D4258" t="s">
        <v>393</v>
      </c>
      <c r="E4258" t="s">
        <v>378</v>
      </c>
    </row>
    <row r="4259" spans="1:5">
      <c r="A4259" s="369">
        <v>2828790</v>
      </c>
      <c r="B4259" t="s">
        <v>8893</v>
      </c>
      <c r="C4259" t="s">
        <v>8894</v>
      </c>
      <c r="D4259" t="s">
        <v>393</v>
      </c>
      <c r="E4259" t="s">
        <v>378</v>
      </c>
    </row>
    <row r="4260" spans="1:5">
      <c r="A4260" s="369">
        <v>2828987</v>
      </c>
      <c r="B4260" t="s">
        <v>8895</v>
      </c>
      <c r="C4260" t="s">
        <v>8896</v>
      </c>
      <c r="D4260" t="s">
        <v>393</v>
      </c>
      <c r="E4260" t="s">
        <v>378</v>
      </c>
    </row>
    <row r="4261" spans="1:5">
      <c r="A4261" s="369">
        <v>2829006</v>
      </c>
      <c r="B4261" t="s">
        <v>8897</v>
      </c>
      <c r="C4261" t="s">
        <v>8898</v>
      </c>
      <c r="D4261" t="s">
        <v>393</v>
      </c>
      <c r="E4261" t="s">
        <v>378</v>
      </c>
    </row>
    <row r="4262" spans="1:5">
      <c r="A4262" s="369">
        <v>2829052</v>
      </c>
      <c r="B4262" t="s">
        <v>8899</v>
      </c>
      <c r="C4262" t="s">
        <v>8900</v>
      </c>
      <c r="D4262" t="s">
        <v>393</v>
      </c>
      <c r="E4262" t="s">
        <v>378</v>
      </c>
    </row>
    <row r="4263" spans="1:5">
      <c r="A4263" s="369">
        <v>2829078</v>
      </c>
      <c r="B4263" t="s">
        <v>8901</v>
      </c>
      <c r="C4263" t="s">
        <v>8902</v>
      </c>
      <c r="D4263" t="s">
        <v>393</v>
      </c>
      <c r="E4263" t="s">
        <v>378</v>
      </c>
    </row>
    <row r="4264" spans="1:5">
      <c r="A4264" s="369">
        <v>2829080</v>
      </c>
      <c r="B4264" t="s">
        <v>8903</v>
      </c>
      <c r="C4264" t="s">
        <v>8904</v>
      </c>
      <c r="D4264" t="s">
        <v>393</v>
      </c>
      <c r="E4264" t="s">
        <v>378</v>
      </c>
    </row>
    <row r="4265" spans="1:5">
      <c r="A4265" s="369">
        <v>2829311</v>
      </c>
      <c r="B4265" t="s">
        <v>8905</v>
      </c>
      <c r="C4265" t="s">
        <v>8906</v>
      </c>
      <c r="D4265" t="s">
        <v>393</v>
      </c>
      <c r="E4265" t="s">
        <v>378</v>
      </c>
    </row>
    <row r="4266" spans="1:5">
      <c r="A4266" s="369">
        <v>2829365</v>
      </c>
      <c r="B4266" t="s">
        <v>8907</v>
      </c>
      <c r="C4266" t="s">
        <v>8908</v>
      </c>
      <c r="D4266" t="s">
        <v>393</v>
      </c>
      <c r="E4266" t="s">
        <v>378</v>
      </c>
    </row>
    <row r="4267" spans="1:5">
      <c r="A4267" s="369">
        <v>2829370</v>
      </c>
      <c r="B4267" t="s">
        <v>8909</v>
      </c>
      <c r="C4267" t="s">
        <v>8910</v>
      </c>
      <c r="D4267" t="s">
        <v>393</v>
      </c>
      <c r="E4267" t="s">
        <v>378</v>
      </c>
    </row>
    <row r="4268" spans="1:5">
      <c r="A4268" s="369">
        <v>2829389</v>
      </c>
      <c r="B4268" t="s">
        <v>8911</v>
      </c>
      <c r="C4268" t="s">
        <v>8912</v>
      </c>
      <c r="D4268" t="s">
        <v>393</v>
      </c>
      <c r="E4268" t="s">
        <v>378</v>
      </c>
    </row>
    <row r="4269" spans="1:5">
      <c r="A4269" s="369">
        <v>2829398</v>
      </c>
      <c r="B4269" t="s">
        <v>8913</v>
      </c>
      <c r="C4269" t="s">
        <v>8914</v>
      </c>
      <c r="D4269" t="s">
        <v>393</v>
      </c>
      <c r="E4269" t="s">
        <v>378</v>
      </c>
    </row>
    <row r="4270" spans="1:5">
      <c r="A4270" s="369">
        <v>2829421</v>
      </c>
      <c r="B4270" t="s">
        <v>8915</v>
      </c>
      <c r="C4270" t="s">
        <v>8916</v>
      </c>
      <c r="D4270" t="s">
        <v>393</v>
      </c>
      <c r="E4270" t="s">
        <v>378</v>
      </c>
    </row>
    <row r="4271" spans="1:5">
      <c r="A4271" s="369">
        <v>2829460</v>
      </c>
      <c r="B4271" t="s">
        <v>8917</v>
      </c>
      <c r="C4271" t="s">
        <v>8918</v>
      </c>
      <c r="D4271" t="s">
        <v>393</v>
      </c>
      <c r="E4271" t="s">
        <v>378</v>
      </c>
    </row>
    <row r="4272" spans="1:5">
      <c r="A4272" s="369">
        <v>2829480</v>
      </c>
      <c r="B4272" t="s">
        <v>8919</v>
      </c>
      <c r="C4272" t="s">
        <v>8920</v>
      </c>
      <c r="D4272" t="s">
        <v>393</v>
      </c>
      <c r="E4272" t="s">
        <v>378</v>
      </c>
    </row>
    <row r="4273" spans="1:5">
      <c r="A4273" s="369">
        <v>2829520</v>
      </c>
      <c r="B4273" t="s">
        <v>8921</v>
      </c>
      <c r="C4273" t="s">
        <v>8922</v>
      </c>
      <c r="D4273" t="s">
        <v>393</v>
      </c>
      <c r="E4273" t="s">
        <v>378</v>
      </c>
    </row>
    <row r="4274" spans="1:5">
      <c r="A4274" s="369">
        <v>2829632</v>
      </c>
      <c r="B4274" t="s">
        <v>8923</v>
      </c>
      <c r="C4274" t="s">
        <v>8924</v>
      </c>
      <c r="D4274" t="s">
        <v>393</v>
      </c>
      <c r="E4274" t="s">
        <v>378</v>
      </c>
    </row>
    <row r="4275" spans="1:5">
      <c r="A4275" s="369">
        <v>2829681</v>
      </c>
      <c r="B4275" t="s">
        <v>8925</v>
      </c>
      <c r="C4275" t="s">
        <v>8926</v>
      </c>
      <c r="D4275" t="s">
        <v>393</v>
      </c>
      <c r="E4275" t="s">
        <v>378</v>
      </c>
    </row>
    <row r="4276" spans="1:5">
      <c r="A4276" s="369">
        <v>2829760</v>
      </c>
      <c r="B4276" t="s">
        <v>8927</v>
      </c>
      <c r="C4276" t="s">
        <v>8928</v>
      </c>
      <c r="D4276" t="s">
        <v>393</v>
      </c>
      <c r="E4276" t="s">
        <v>378</v>
      </c>
    </row>
    <row r="4277" spans="1:5">
      <c r="A4277" s="369">
        <v>2829780</v>
      </c>
      <c r="B4277" t="s">
        <v>8929</v>
      </c>
      <c r="C4277" t="s">
        <v>8930</v>
      </c>
      <c r="D4277" t="s">
        <v>393</v>
      </c>
      <c r="E4277" t="s">
        <v>378</v>
      </c>
    </row>
    <row r="4278" spans="1:5">
      <c r="A4278" s="369">
        <v>2829926</v>
      </c>
      <c r="B4278" t="s">
        <v>8931</v>
      </c>
      <c r="C4278" t="s">
        <v>8932</v>
      </c>
      <c r="D4278" t="s">
        <v>393</v>
      </c>
      <c r="E4278" t="s">
        <v>378</v>
      </c>
    </row>
    <row r="4279" spans="1:5">
      <c r="A4279" s="369">
        <v>2829985</v>
      </c>
      <c r="B4279" t="s">
        <v>8933</v>
      </c>
      <c r="C4279" t="s">
        <v>8934</v>
      </c>
      <c r="D4279" t="s">
        <v>393</v>
      </c>
      <c r="E4279" t="s">
        <v>378</v>
      </c>
    </row>
    <row r="4280" spans="1:5">
      <c r="A4280" s="369">
        <v>2830010</v>
      </c>
      <c r="B4280" t="s">
        <v>8935</v>
      </c>
      <c r="C4280" t="s">
        <v>8936</v>
      </c>
      <c r="D4280" t="s">
        <v>393</v>
      </c>
      <c r="E4280" t="s">
        <v>378</v>
      </c>
    </row>
    <row r="4281" spans="1:5">
      <c r="A4281" s="369">
        <v>2830028</v>
      </c>
      <c r="B4281" t="s">
        <v>8937</v>
      </c>
      <c r="C4281" t="s">
        <v>8938</v>
      </c>
      <c r="D4281" t="s">
        <v>393</v>
      </c>
      <c r="E4281" t="s">
        <v>378</v>
      </c>
    </row>
    <row r="4282" spans="1:5">
      <c r="A4282" s="369">
        <v>2830051</v>
      </c>
      <c r="B4282" t="s">
        <v>8939</v>
      </c>
      <c r="C4282" t="s">
        <v>8940</v>
      </c>
      <c r="D4282" t="s">
        <v>393</v>
      </c>
      <c r="E4282" t="s">
        <v>378</v>
      </c>
    </row>
    <row r="4283" spans="1:5">
      <c r="A4283" s="369">
        <v>2830057</v>
      </c>
      <c r="B4283" t="s">
        <v>8941</v>
      </c>
      <c r="C4283" t="s">
        <v>8942</v>
      </c>
      <c r="D4283" t="s">
        <v>393</v>
      </c>
      <c r="E4283" t="s">
        <v>378</v>
      </c>
    </row>
    <row r="4284" spans="1:5">
      <c r="A4284" s="369">
        <v>2830076</v>
      </c>
      <c r="B4284" t="s">
        <v>8943</v>
      </c>
      <c r="C4284" t="s">
        <v>8944</v>
      </c>
      <c r="D4284" t="s">
        <v>393</v>
      </c>
      <c r="E4284" t="s">
        <v>378</v>
      </c>
    </row>
    <row r="4285" spans="1:5">
      <c r="A4285" s="369">
        <v>2830092</v>
      </c>
      <c r="B4285" t="s">
        <v>8945</v>
      </c>
      <c r="C4285" t="s">
        <v>8946</v>
      </c>
      <c r="D4285" t="s">
        <v>393</v>
      </c>
      <c r="E4285" t="s">
        <v>378</v>
      </c>
    </row>
    <row r="4286" spans="1:5">
      <c r="A4286" s="369">
        <v>2830228</v>
      </c>
      <c r="B4286" t="s">
        <v>8947</v>
      </c>
      <c r="C4286" t="s">
        <v>8948</v>
      </c>
      <c r="D4286" t="s">
        <v>393</v>
      </c>
      <c r="E4286" t="s">
        <v>378</v>
      </c>
    </row>
    <row r="4287" spans="1:5">
      <c r="A4287" s="369">
        <v>2830359</v>
      </c>
      <c r="B4287" t="s">
        <v>8949</v>
      </c>
      <c r="C4287" t="s">
        <v>8950</v>
      </c>
      <c r="D4287" t="s">
        <v>393</v>
      </c>
      <c r="E4287" t="s">
        <v>378</v>
      </c>
    </row>
    <row r="4288" spans="1:5">
      <c r="A4288" s="369">
        <v>283043526</v>
      </c>
      <c r="B4288" t="s">
        <v>8951</v>
      </c>
      <c r="C4288" t="s">
        <v>8952</v>
      </c>
      <c r="D4288" t="s">
        <v>393</v>
      </c>
      <c r="E4288" t="s">
        <v>378</v>
      </c>
    </row>
    <row r="4289" spans="1:5">
      <c r="A4289" s="369">
        <v>2830933</v>
      </c>
      <c r="B4289" t="s">
        <v>8953</v>
      </c>
      <c r="C4289" t="s">
        <v>8954</v>
      </c>
      <c r="D4289" t="s">
        <v>393</v>
      </c>
      <c r="E4289" t="s">
        <v>378</v>
      </c>
    </row>
    <row r="4290" spans="1:5">
      <c r="A4290" s="369">
        <v>2831059</v>
      </c>
      <c r="B4290" t="s">
        <v>8955</v>
      </c>
      <c r="C4290" t="s">
        <v>8956</v>
      </c>
      <c r="D4290" t="s">
        <v>393</v>
      </c>
      <c r="E4290" t="s">
        <v>378</v>
      </c>
    </row>
    <row r="4291" spans="1:5">
      <c r="A4291" s="369">
        <v>2831250</v>
      </c>
      <c r="B4291" t="s">
        <v>8957</v>
      </c>
      <c r="C4291" t="s">
        <v>8958</v>
      </c>
      <c r="D4291" t="s">
        <v>393</v>
      </c>
      <c r="E4291" t="s">
        <v>378</v>
      </c>
    </row>
    <row r="4292" spans="1:5">
      <c r="A4292" s="369">
        <v>2831548</v>
      </c>
      <c r="B4292" t="s">
        <v>8959</v>
      </c>
      <c r="C4292" t="s">
        <v>8960</v>
      </c>
      <c r="D4292" t="s">
        <v>393</v>
      </c>
      <c r="E4292" t="s">
        <v>378</v>
      </c>
    </row>
    <row r="4293" spans="1:5">
      <c r="A4293" s="369">
        <v>2831722</v>
      </c>
      <c r="B4293" t="s">
        <v>8961</v>
      </c>
      <c r="C4293" t="s">
        <v>8962</v>
      </c>
      <c r="D4293" t="s">
        <v>393</v>
      </c>
      <c r="E4293" t="s">
        <v>378</v>
      </c>
    </row>
    <row r="4294" spans="1:5">
      <c r="A4294" s="369">
        <v>2832621</v>
      </c>
      <c r="B4294" t="s">
        <v>8963</v>
      </c>
      <c r="C4294" t="s">
        <v>8964</v>
      </c>
      <c r="D4294" t="s">
        <v>393</v>
      </c>
      <c r="E4294" t="s">
        <v>378</v>
      </c>
    </row>
    <row r="4295" spans="1:5">
      <c r="A4295" s="369">
        <v>2832867</v>
      </c>
      <c r="B4295" t="s">
        <v>8965</v>
      </c>
      <c r="C4295" t="s">
        <v>8966</v>
      </c>
      <c r="D4295" t="s">
        <v>393</v>
      </c>
      <c r="E4295" t="s">
        <v>378</v>
      </c>
    </row>
    <row r="4296" spans="1:5">
      <c r="A4296" s="369">
        <v>2833027</v>
      </c>
      <c r="B4296" t="s">
        <v>8967</v>
      </c>
      <c r="C4296" t="s">
        <v>8968</v>
      </c>
      <c r="D4296" t="s">
        <v>393</v>
      </c>
      <c r="E4296" t="s">
        <v>378</v>
      </c>
    </row>
    <row r="4297" spans="1:5">
      <c r="A4297" s="369">
        <v>2833067</v>
      </c>
      <c r="B4297" t="s">
        <v>8969</v>
      </c>
      <c r="C4297" t="s">
        <v>8970</v>
      </c>
      <c r="D4297" t="s">
        <v>393</v>
      </c>
      <c r="E4297" t="s">
        <v>378</v>
      </c>
    </row>
    <row r="4298" spans="1:5">
      <c r="A4298" s="369">
        <v>2833171</v>
      </c>
      <c r="B4298" t="s">
        <v>8971</v>
      </c>
      <c r="C4298" t="s">
        <v>8972</v>
      </c>
      <c r="D4298" t="s">
        <v>393</v>
      </c>
      <c r="E4298" t="s">
        <v>378</v>
      </c>
    </row>
    <row r="4299" spans="1:5">
      <c r="A4299" s="369">
        <v>2833261</v>
      </c>
      <c r="B4299" t="s">
        <v>8973</v>
      </c>
      <c r="C4299" t="s">
        <v>8974</v>
      </c>
      <c r="D4299" t="s">
        <v>393</v>
      </c>
      <c r="E4299" t="s">
        <v>378</v>
      </c>
    </row>
    <row r="4300" spans="1:5">
      <c r="A4300" s="369">
        <v>2833376</v>
      </c>
      <c r="B4300" t="s">
        <v>8975</v>
      </c>
      <c r="C4300" t="s">
        <v>8976</v>
      </c>
      <c r="D4300" t="s">
        <v>393</v>
      </c>
      <c r="E4300" t="s">
        <v>378</v>
      </c>
    </row>
    <row r="4301" spans="1:5">
      <c r="A4301" s="369">
        <v>2833497</v>
      </c>
      <c r="B4301" t="s">
        <v>8977</v>
      </c>
      <c r="C4301" t="s">
        <v>8978</v>
      </c>
      <c r="D4301" t="s">
        <v>393</v>
      </c>
      <c r="E4301" t="s">
        <v>378</v>
      </c>
    </row>
    <row r="4302" spans="1:5">
      <c r="A4302" s="369">
        <v>2833589</v>
      </c>
      <c r="B4302" t="s">
        <v>8979</v>
      </c>
      <c r="C4302" t="s">
        <v>8980</v>
      </c>
      <c r="D4302" t="s">
        <v>393</v>
      </c>
      <c r="E4302" t="s">
        <v>378</v>
      </c>
    </row>
    <row r="4303" spans="1:5">
      <c r="A4303" s="369">
        <v>2833718</v>
      </c>
      <c r="B4303" t="s">
        <v>8981</v>
      </c>
      <c r="C4303" t="s">
        <v>8982</v>
      </c>
      <c r="D4303" t="s">
        <v>393</v>
      </c>
      <c r="E4303" t="s">
        <v>378</v>
      </c>
    </row>
    <row r="4304" spans="1:5">
      <c r="A4304" s="369">
        <v>2833752</v>
      </c>
      <c r="B4304" t="s">
        <v>8983</v>
      </c>
      <c r="C4304" t="s">
        <v>8984</v>
      </c>
      <c r="D4304" t="s">
        <v>393</v>
      </c>
      <c r="E4304" t="s">
        <v>378</v>
      </c>
    </row>
    <row r="4305" spans="1:5">
      <c r="A4305" s="369">
        <v>2834789</v>
      </c>
      <c r="B4305" t="s">
        <v>8985</v>
      </c>
      <c r="C4305" t="s">
        <v>8986</v>
      </c>
      <c r="D4305" t="s">
        <v>393</v>
      </c>
      <c r="E4305" t="s">
        <v>378</v>
      </c>
    </row>
    <row r="4306" spans="1:5">
      <c r="A4306" s="369">
        <v>2834875</v>
      </c>
      <c r="B4306" t="s">
        <v>8987</v>
      </c>
      <c r="C4306" t="s">
        <v>8988</v>
      </c>
      <c r="D4306" t="s">
        <v>393</v>
      </c>
      <c r="E4306" t="s">
        <v>378</v>
      </c>
    </row>
    <row r="4307" spans="1:5">
      <c r="A4307" s="369">
        <v>2835</v>
      </c>
      <c r="B4307" t="s">
        <v>8989</v>
      </c>
      <c r="C4307" t="s">
        <v>8990</v>
      </c>
      <c r="D4307" t="s">
        <v>393</v>
      </c>
      <c r="E4307" t="s">
        <v>378</v>
      </c>
    </row>
    <row r="4308" spans="1:5">
      <c r="A4308" s="369">
        <v>2835131</v>
      </c>
      <c r="B4308" t="s">
        <v>8991</v>
      </c>
      <c r="C4308" t="s">
        <v>8992</v>
      </c>
      <c r="D4308" t="s">
        <v>393</v>
      </c>
      <c r="E4308" t="s">
        <v>378</v>
      </c>
    </row>
    <row r="4309" spans="1:5">
      <c r="A4309" s="369">
        <v>2835222</v>
      </c>
      <c r="B4309" t="s">
        <v>8993</v>
      </c>
      <c r="C4309" t="s">
        <v>8994</v>
      </c>
      <c r="D4309" t="s">
        <v>393</v>
      </c>
      <c r="E4309" t="s">
        <v>378</v>
      </c>
    </row>
    <row r="4310" spans="1:5">
      <c r="A4310" s="369">
        <v>2835353</v>
      </c>
      <c r="B4310" t="s">
        <v>8995</v>
      </c>
      <c r="C4310" t="s">
        <v>8996</v>
      </c>
      <c r="D4310" t="s">
        <v>393</v>
      </c>
      <c r="E4310" t="s">
        <v>378</v>
      </c>
    </row>
    <row r="4311" spans="1:5">
      <c r="A4311" s="369">
        <v>2835452</v>
      </c>
      <c r="B4311" t="s">
        <v>8997</v>
      </c>
      <c r="C4311" t="s">
        <v>8998</v>
      </c>
      <c r="D4311" t="s">
        <v>393</v>
      </c>
      <c r="E4311" t="s">
        <v>378</v>
      </c>
    </row>
    <row r="4312" spans="1:5">
      <c r="A4312" s="369">
        <v>2835557</v>
      </c>
      <c r="B4312" t="s">
        <v>8999</v>
      </c>
      <c r="C4312" t="s">
        <v>9000</v>
      </c>
      <c r="D4312" t="s">
        <v>393</v>
      </c>
      <c r="E4312" t="s">
        <v>378</v>
      </c>
    </row>
    <row r="4313" spans="1:5">
      <c r="A4313" s="369">
        <v>2835705</v>
      </c>
      <c r="B4313" t="s">
        <v>9001</v>
      </c>
      <c r="C4313" t="s">
        <v>9002</v>
      </c>
      <c r="D4313" t="s">
        <v>393</v>
      </c>
      <c r="E4313" t="s">
        <v>378</v>
      </c>
    </row>
    <row r="4314" spans="1:5">
      <c r="A4314" s="369">
        <v>2835706</v>
      </c>
      <c r="B4314" t="s">
        <v>9003</v>
      </c>
      <c r="C4314" t="s">
        <v>9004</v>
      </c>
      <c r="D4314" t="s">
        <v>393</v>
      </c>
      <c r="E4314" t="s">
        <v>378</v>
      </c>
    </row>
    <row r="4315" spans="1:5">
      <c r="A4315" s="369">
        <v>2836321</v>
      </c>
      <c r="B4315" t="s">
        <v>9005</v>
      </c>
      <c r="C4315" t="s">
        <v>9006</v>
      </c>
      <c r="D4315" t="s">
        <v>393</v>
      </c>
      <c r="E4315" t="s">
        <v>378</v>
      </c>
    </row>
    <row r="4316" spans="1:5">
      <c r="A4316" s="369">
        <v>2836370</v>
      </c>
      <c r="B4316" t="s">
        <v>9007</v>
      </c>
      <c r="C4316" t="s">
        <v>9008</v>
      </c>
      <c r="D4316" t="s">
        <v>393</v>
      </c>
      <c r="E4316" t="s">
        <v>378</v>
      </c>
    </row>
    <row r="4317" spans="1:5">
      <c r="A4317" s="369">
        <v>2837256</v>
      </c>
      <c r="B4317" t="s">
        <v>9009</v>
      </c>
      <c r="C4317" t="s">
        <v>9010</v>
      </c>
      <c r="D4317" t="s">
        <v>393</v>
      </c>
      <c r="E4317" t="s">
        <v>378</v>
      </c>
    </row>
    <row r="4318" spans="1:5">
      <c r="A4318" s="369">
        <v>2837563</v>
      </c>
      <c r="B4318" t="s">
        <v>9011</v>
      </c>
      <c r="C4318" t="s">
        <v>9012</v>
      </c>
      <c r="D4318" t="s">
        <v>393</v>
      </c>
      <c r="E4318" t="s">
        <v>378</v>
      </c>
    </row>
    <row r="4319" spans="1:5">
      <c r="A4319" s="369">
        <v>2837737</v>
      </c>
      <c r="B4319" t="s">
        <v>9013</v>
      </c>
      <c r="C4319" t="s">
        <v>9014</v>
      </c>
      <c r="D4319" t="s">
        <v>393</v>
      </c>
      <c r="E4319" t="s">
        <v>378</v>
      </c>
    </row>
    <row r="4320" spans="1:5">
      <c r="A4320" s="369">
        <v>2838071</v>
      </c>
      <c r="B4320" t="s">
        <v>9015</v>
      </c>
      <c r="C4320" t="s">
        <v>9016</v>
      </c>
      <c r="D4320" t="s">
        <v>393</v>
      </c>
      <c r="E4320" t="s">
        <v>378</v>
      </c>
    </row>
    <row r="4321" spans="1:5">
      <c r="A4321" s="369">
        <v>2838382</v>
      </c>
      <c r="B4321" t="s">
        <v>9017</v>
      </c>
      <c r="C4321" t="s">
        <v>9018</v>
      </c>
      <c r="D4321" t="s">
        <v>393</v>
      </c>
      <c r="E4321" t="s">
        <v>378</v>
      </c>
    </row>
    <row r="4322" spans="1:5">
      <c r="A4322" s="369">
        <v>2838599</v>
      </c>
      <c r="B4322" t="s">
        <v>9019</v>
      </c>
      <c r="C4322" t="s">
        <v>9020</v>
      </c>
      <c r="D4322" t="s">
        <v>393</v>
      </c>
      <c r="E4322" t="s">
        <v>378</v>
      </c>
    </row>
    <row r="4323" spans="1:5">
      <c r="A4323" s="369">
        <v>2838658</v>
      </c>
      <c r="B4323" t="s">
        <v>9021</v>
      </c>
      <c r="C4323" t="s">
        <v>9022</v>
      </c>
      <c r="D4323" t="s">
        <v>393</v>
      </c>
      <c r="E4323" t="s">
        <v>378</v>
      </c>
    </row>
    <row r="4324" spans="1:5">
      <c r="A4324" s="369">
        <v>2838670</v>
      </c>
      <c r="B4324" t="s">
        <v>9023</v>
      </c>
      <c r="C4324" t="s">
        <v>9024</v>
      </c>
      <c r="D4324" t="s">
        <v>393</v>
      </c>
      <c r="E4324" t="s">
        <v>378</v>
      </c>
    </row>
    <row r="4325" spans="1:5">
      <c r="A4325" s="369">
        <v>2839201</v>
      </c>
      <c r="B4325" t="s">
        <v>9025</v>
      </c>
      <c r="C4325" t="s">
        <v>9026</v>
      </c>
      <c r="D4325" t="s">
        <v>393</v>
      </c>
      <c r="E4325" t="s">
        <v>378</v>
      </c>
    </row>
    <row r="4326" spans="1:5">
      <c r="A4326" s="369">
        <v>2839820</v>
      </c>
      <c r="B4326" t="s">
        <v>9027</v>
      </c>
      <c r="C4326" t="s">
        <v>9028</v>
      </c>
      <c r="D4326" t="s">
        <v>393</v>
      </c>
      <c r="E4326" t="s">
        <v>378</v>
      </c>
    </row>
    <row r="4327" spans="1:5">
      <c r="A4327" s="369">
        <v>2840046</v>
      </c>
      <c r="B4327" t="s">
        <v>9029</v>
      </c>
      <c r="C4327" t="s">
        <v>9030</v>
      </c>
      <c r="D4327" t="s">
        <v>393</v>
      </c>
      <c r="E4327" t="s">
        <v>378</v>
      </c>
    </row>
    <row r="4328" spans="1:5">
      <c r="A4328" s="369">
        <v>2840207</v>
      </c>
      <c r="B4328" t="s">
        <v>9031</v>
      </c>
      <c r="C4328" t="s">
        <v>9032</v>
      </c>
      <c r="D4328" t="s">
        <v>393</v>
      </c>
      <c r="E4328" t="s">
        <v>378</v>
      </c>
    </row>
    <row r="4329" spans="1:5">
      <c r="A4329" s="369">
        <v>2840278</v>
      </c>
      <c r="B4329" t="s">
        <v>9033</v>
      </c>
      <c r="C4329" t="s">
        <v>9034</v>
      </c>
      <c r="D4329" t="s">
        <v>393</v>
      </c>
      <c r="E4329" t="s">
        <v>378</v>
      </c>
    </row>
    <row r="4330" spans="1:5">
      <c r="A4330" s="369">
        <v>284044132</v>
      </c>
      <c r="B4330" t="s">
        <v>9035</v>
      </c>
      <c r="C4330" t="s">
        <v>9036</v>
      </c>
      <c r="D4330" t="s">
        <v>393</v>
      </c>
      <c r="E4330" t="s">
        <v>378</v>
      </c>
    </row>
    <row r="4331" spans="1:5">
      <c r="A4331" s="369">
        <v>2840615</v>
      </c>
      <c r="B4331" t="s">
        <v>9037</v>
      </c>
      <c r="C4331" t="s">
        <v>9038</v>
      </c>
      <c r="D4331" t="s">
        <v>393</v>
      </c>
      <c r="E4331" t="s">
        <v>378</v>
      </c>
    </row>
    <row r="4332" spans="1:5">
      <c r="A4332" s="369">
        <v>2840742</v>
      </c>
      <c r="B4332" t="s">
        <v>9039</v>
      </c>
      <c r="C4332" t="s">
        <v>9040</v>
      </c>
      <c r="D4332" t="s">
        <v>393</v>
      </c>
      <c r="E4332" t="s">
        <v>378</v>
      </c>
    </row>
    <row r="4333" spans="1:5">
      <c r="A4333" s="369">
        <v>2840830</v>
      </c>
      <c r="B4333" t="s">
        <v>9041</v>
      </c>
      <c r="C4333" t="s">
        <v>9042</v>
      </c>
      <c r="D4333" t="s">
        <v>393</v>
      </c>
      <c r="E4333" t="s">
        <v>378</v>
      </c>
    </row>
    <row r="4334" spans="1:5">
      <c r="A4334" s="369">
        <v>2841021</v>
      </c>
      <c r="B4334" t="s">
        <v>9043</v>
      </c>
      <c r="C4334" t="s">
        <v>9044</v>
      </c>
      <c r="D4334" t="s">
        <v>393</v>
      </c>
      <c r="E4334" t="s">
        <v>378</v>
      </c>
    </row>
    <row r="4335" spans="1:5">
      <c r="A4335" s="369">
        <v>2841345</v>
      </c>
      <c r="B4335" t="s">
        <v>9045</v>
      </c>
      <c r="C4335" t="s">
        <v>9046</v>
      </c>
      <c r="D4335" t="s">
        <v>393</v>
      </c>
      <c r="E4335" t="s">
        <v>378</v>
      </c>
    </row>
    <row r="4336" spans="1:5">
      <c r="A4336" s="369">
        <v>2841506</v>
      </c>
      <c r="B4336" t="s">
        <v>9047</v>
      </c>
      <c r="C4336" t="s">
        <v>9048</v>
      </c>
      <c r="D4336" t="s">
        <v>393</v>
      </c>
      <c r="E4336" t="s">
        <v>378</v>
      </c>
    </row>
    <row r="4337" spans="1:5">
      <c r="A4337" s="369">
        <v>2841599</v>
      </c>
      <c r="B4337" t="s">
        <v>9049</v>
      </c>
      <c r="C4337" t="s">
        <v>9050</v>
      </c>
      <c r="D4337" t="s">
        <v>393</v>
      </c>
      <c r="E4337" t="s">
        <v>378</v>
      </c>
    </row>
    <row r="4338" spans="1:5">
      <c r="A4338" s="369">
        <v>2841863</v>
      </c>
      <c r="B4338" t="s">
        <v>9051</v>
      </c>
      <c r="C4338" t="s">
        <v>9052</v>
      </c>
      <c r="D4338" t="s">
        <v>393</v>
      </c>
      <c r="E4338" t="s">
        <v>378</v>
      </c>
    </row>
    <row r="4339" spans="1:5">
      <c r="A4339" s="369">
        <v>2842164</v>
      </c>
      <c r="B4339" t="s">
        <v>9053</v>
      </c>
      <c r="C4339" t="s">
        <v>9054</v>
      </c>
      <c r="D4339" t="s">
        <v>393</v>
      </c>
      <c r="E4339" t="s">
        <v>378</v>
      </c>
    </row>
    <row r="4340" spans="1:5">
      <c r="A4340" s="369">
        <v>2842319</v>
      </c>
      <c r="B4340" t="s">
        <v>9055</v>
      </c>
      <c r="C4340" t="s">
        <v>9056</v>
      </c>
      <c r="D4340" t="s">
        <v>393</v>
      </c>
      <c r="E4340" t="s">
        <v>378</v>
      </c>
    </row>
    <row r="4341" spans="1:5">
      <c r="A4341" s="369">
        <v>2842347</v>
      </c>
      <c r="B4341" t="s">
        <v>9057</v>
      </c>
      <c r="C4341" t="s">
        <v>9058</v>
      </c>
      <c r="D4341" t="s">
        <v>393</v>
      </c>
      <c r="E4341" t="s">
        <v>378</v>
      </c>
    </row>
    <row r="4342" spans="1:5">
      <c r="A4342" s="369">
        <v>2842373</v>
      </c>
      <c r="B4342" t="s">
        <v>9059</v>
      </c>
      <c r="C4342" t="s">
        <v>9060</v>
      </c>
      <c r="D4342" t="s">
        <v>393</v>
      </c>
      <c r="E4342" t="s">
        <v>378</v>
      </c>
    </row>
    <row r="4343" spans="1:5">
      <c r="A4343" s="369">
        <v>2842379</v>
      </c>
      <c r="B4343" t="s">
        <v>9061</v>
      </c>
      <c r="C4343" t="s">
        <v>9062</v>
      </c>
      <c r="D4343" t="s">
        <v>393</v>
      </c>
      <c r="E4343" t="s">
        <v>378</v>
      </c>
    </row>
    <row r="4344" spans="1:5">
      <c r="A4344" s="369">
        <v>2842487</v>
      </c>
      <c r="B4344" t="s">
        <v>9063</v>
      </c>
      <c r="C4344" t="s">
        <v>9064</v>
      </c>
      <c r="D4344" t="s">
        <v>393</v>
      </c>
      <c r="E4344" t="s">
        <v>378</v>
      </c>
    </row>
    <row r="4345" spans="1:5">
      <c r="A4345" s="369">
        <v>2842722</v>
      </c>
      <c r="B4345" t="s">
        <v>9065</v>
      </c>
      <c r="C4345" t="s">
        <v>9066</v>
      </c>
      <c r="D4345" t="s">
        <v>393</v>
      </c>
      <c r="E4345" t="s">
        <v>378</v>
      </c>
    </row>
    <row r="4346" spans="1:5">
      <c r="A4346" s="369">
        <v>2843299</v>
      </c>
      <c r="B4346" t="s">
        <v>9067</v>
      </c>
      <c r="C4346" t="s">
        <v>9068</v>
      </c>
      <c r="D4346" t="s">
        <v>393</v>
      </c>
      <c r="E4346" t="s">
        <v>378</v>
      </c>
    </row>
    <row r="4347" spans="1:5">
      <c r="A4347" s="369">
        <v>2843693</v>
      </c>
      <c r="B4347" t="s">
        <v>9069</v>
      </c>
      <c r="C4347" t="s">
        <v>9070</v>
      </c>
      <c r="D4347" t="s">
        <v>393</v>
      </c>
      <c r="E4347" t="s">
        <v>378</v>
      </c>
    </row>
    <row r="4348" spans="1:5">
      <c r="A4348" s="369">
        <v>2843875</v>
      </c>
      <c r="B4348" t="s">
        <v>9071</v>
      </c>
      <c r="C4348" t="s">
        <v>9072</v>
      </c>
      <c r="D4348" t="s">
        <v>393</v>
      </c>
      <c r="E4348" t="s">
        <v>378</v>
      </c>
    </row>
    <row r="4349" spans="1:5">
      <c r="A4349" s="369">
        <v>2844736</v>
      </c>
      <c r="B4349" t="s">
        <v>9073</v>
      </c>
      <c r="C4349" t="s">
        <v>9074</v>
      </c>
      <c r="D4349" t="s">
        <v>393</v>
      </c>
      <c r="E4349" t="s">
        <v>378</v>
      </c>
    </row>
    <row r="4350" spans="1:5">
      <c r="A4350" s="369">
        <v>2845054</v>
      </c>
      <c r="B4350" t="s">
        <v>9075</v>
      </c>
      <c r="C4350" t="s">
        <v>9076</v>
      </c>
      <c r="D4350" t="s">
        <v>393</v>
      </c>
      <c r="E4350" t="s">
        <v>378</v>
      </c>
    </row>
    <row r="4351" spans="1:5">
      <c r="A4351" s="369">
        <v>2845106</v>
      </c>
      <c r="B4351" t="s">
        <v>9077</v>
      </c>
      <c r="C4351" t="s">
        <v>9078</v>
      </c>
      <c r="D4351" t="s">
        <v>393</v>
      </c>
      <c r="E4351" t="s">
        <v>378</v>
      </c>
    </row>
    <row r="4352" spans="1:5">
      <c r="A4352" s="369">
        <v>2845544</v>
      </c>
      <c r="B4352" t="s">
        <v>9079</v>
      </c>
      <c r="C4352" t="s">
        <v>9080</v>
      </c>
      <c r="D4352" t="s">
        <v>393</v>
      </c>
      <c r="E4352" t="s">
        <v>378</v>
      </c>
    </row>
    <row r="4353" spans="1:5">
      <c r="A4353" s="369">
        <v>2846098</v>
      </c>
      <c r="B4353" t="s">
        <v>9081</v>
      </c>
      <c r="C4353" t="s">
        <v>9082</v>
      </c>
      <c r="D4353" t="s">
        <v>393</v>
      </c>
      <c r="E4353" t="s">
        <v>378</v>
      </c>
    </row>
    <row r="4354" spans="1:5">
      <c r="A4354" s="369">
        <v>2846187</v>
      </c>
      <c r="B4354" t="s">
        <v>9083</v>
      </c>
      <c r="C4354" t="s">
        <v>9084</v>
      </c>
      <c r="D4354" t="s">
        <v>393</v>
      </c>
      <c r="E4354" t="s">
        <v>378</v>
      </c>
    </row>
    <row r="4355" spans="1:5">
      <c r="A4355" s="369">
        <v>2846230</v>
      </c>
      <c r="B4355" t="s">
        <v>9085</v>
      </c>
      <c r="C4355" t="s">
        <v>9086</v>
      </c>
      <c r="D4355" t="s">
        <v>393</v>
      </c>
      <c r="E4355" t="s">
        <v>378</v>
      </c>
    </row>
    <row r="4356" spans="1:5">
      <c r="A4356" s="369">
        <v>2846368</v>
      </c>
      <c r="B4356" t="s">
        <v>9087</v>
      </c>
      <c r="C4356" t="s">
        <v>9088</v>
      </c>
      <c r="D4356" t="s">
        <v>393</v>
      </c>
      <c r="E4356" t="s">
        <v>378</v>
      </c>
    </row>
    <row r="4357" spans="1:5">
      <c r="A4357" s="369">
        <v>2846420</v>
      </c>
      <c r="B4357" t="s">
        <v>9089</v>
      </c>
      <c r="C4357" t="s">
        <v>9090</v>
      </c>
      <c r="D4357" t="s">
        <v>393</v>
      </c>
      <c r="E4357" t="s">
        <v>378</v>
      </c>
    </row>
    <row r="4358" spans="1:5">
      <c r="A4358" s="369">
        <v>2846429</v>
      </c>
      <c r="B4358" t="s">
        <v>9091</v>
      </c>
      <c r="C4358" t="s">
        <v>9092</v>
      </c>
      <c r="D4358" t="s">
        <v>393</v>
      </c>
      <c r="E4358" t="s">
        <v>378</v>
      </c>
    </row>
    <row r="4359" spans="1:5">
      <c r="A4359" s="369">
        <v>2846943</v>
      </c>
      <c r="B4359" t="s">
        <v>9093</v>
      </c>
      <c r="C4359" t="s">
        <v>9094</v>
      </c>
      <c r="D4359" t="s">
        <v>393</v>
      </c>
      <c r="E4359" t="s">
        <v>378</v>
      </c>
    </row>
    <row r="4360" spans="1:5">
      <c r="A4360" s="369">
        <v>2847027</v>
      </c>
      <c r="B4360" t="s">
        <v>9095</v>
      </c>
      <c r="C4360" t="s">
        <v>9096</v>
      </c>
      <c r="D4360" t="s">
        <v>393</v>
      </c>
      <c r="E4360" t="s">
        <v>378</v>
      </c>
    </row>
    <row r="4361" spans="1:5">
      <c r="A4361" s="369">
        <v>2847366</v>
      </c>
      <c r="B4361" t="s">
        <v>9097</v>
      </c>
      <c r="C4361" t="s">
        <v>9098</v>
      </c>
      <c r="D4361" t="s">
        <v>393</v>
      </c>
      <c r="E4361" t="s">
        <v>378</v>
      </c>
    </row>
    <row r="4362" spans="1:5">
      <c r="A4362" s="369">
        <v>2847537</v>
      </c>
      <c r="B4362" t="s">
        <v>9099</v>
      </c>
      <c r="C4362" t="s">
        <v>9100</v>
      </c>
      <c r="D4362" t="s">
        <v>393</v>
      </c>
      <c r="E4362" t="s">
        <v>378</v>
      </c>
    </row>
    <row r="4363" spans="1:5">
      <c r="A4363" s="369">
        <v>2847762</v>
      </c>
      <c r="B4363" t="s">
        <v>9101</v>
      </c>
      <c r="C4363" t="s">
        <v>9102</v>
      </c>
      <c r="D4363" t="s">
        <v>393</v>
      </c>
      <c r="E4363" t="s">
        <v>378</v>
      </c>
    </row>
    <row r="4364" spans="1:5">
      <c r="A4364" s="369">
        <v>2847848</v>
      </c>
      <c r="B4364" t="s">
        <v>9103</v>
      </c>
      <c r="C4364" t="s">
        <v>9104</v>
      </c>
      <c r="D4364" t="s">
        <v>393</v>
      </c>
      <c r="E4364" t="s">
        <v>378</v>
      </c>
    </row>
    <row r="4365" spans="1:5">
      <c r="A4365" s="369">
        <v>2847860</v>
      </c>
      <c r="B4365" t="s">
        <v>9105</v>
      </c>
      <c r="C4365" t="s">
        <v>9106</v>
      </c>
      <c r="D4365" t="s">
        <v>393</v>
      </c>
      <c r="E4365" t="s">
        <v>378</v>
      </c>
    </row>
    <row r="4366" spans="1:5">
      <c r="A4366" s="369">
        <v>2848005</v>
      </c>
      <c r="B4366" t="s">
        <v>9107</v>
      </c>
      <c r="C4366" t="s">
        <v>9108</v>
      </c>
      <c r="D4366" t="s">
        <v>393</v>
      </c>
      <c r="E4366" t="s">
        <v>378</v>
      </c>
    </row>
    <row r="4367" spans="1:5">
      <c r="A4367" s="369">
        <v>2848042</v>
      </c>
      <c r="B4367" t="s">
        <v>9109</v>
      </c>
      <c r="C4367" t="s">
        <v>9110</v>
      </c>
      <c r="D4367" t="s">
        <v>393</v>
      </c>
      <c r="E4367" t="s">
        <v>378</v>
      </c>
    </row>
    <row r="4368" spans="1:5">
      <c r="A4368" s="369">
        <v>2848375</v>
      </c>
      <c r="B4368" t="s">
        <v>9111</v>
      </c>
      <c r="C4368" t="s">
        <v>9112</v>
      </c>
      <c r="D4368" t="s">
        <v>393</v>
      </c>
      <c r="E4368" t="s">
        <v>378</v>
      </c>
    </row>
    <row r="4369" spans="1:5">
      <c r="A4369" s="369">
        <v>2848445</v>
      </c>
      <c r="B4369" t="s">
        <v>9113</v>
      </c>
      <c r="C4369" t="s">
        <v>2212</v>
      </c>
      <c r="D4369" t="s">
        <v>393</v>
      </c>
      <c r="E4369" t="s">
        <v>378</v>
      </c>
    </row>
    <row r="4370" spans="1:5">
      <c r="A4370" s="369">
        <v>2848650</v>
      </c>
      <c r="B4370" t="s">
        <v>9114</v>
      </c>
      <c r="C4370" t="s">
        <v>9115</v>
      </c>
      <c r="D4370" t="s">
        <v>393</v>
      </c>
      <c r="E4370" t="s">
        <v>378</v>
      </c>
    </row>
    <row r="4371" spans="1:5">
      <c r="A4371" s="369">
        <v>2848702</v>
      </c>
      <c r="B4371" t="s">
        <v>9116</v>
      </c>
      <c r="C4371" t="s">
        <v>9117</v>
      </c>
      <c r="D4371" t="s">
        <v>393</v>
      </c>
      <c r="E4371" t="s">
        <v>378</v>
      </c>
    </row>
    <row r="4372" spans="1:5">
      <c r="A4372" s="369">
        <v>2848818</v>
      </c>
      <c r="B4372" t="s">
        <v>9118</v>
      </c>
      <c r="C4372" t="s">
        <v>9119</v>
      </c>
      <c r="D4372" t="s">
        <v>393</v>
      </c>
      <c r="E4372" t="s">
        <v>378</v>
      </c>
    </row>
    <row r="4373" spans="1:5">
      <c r="A4373" s="369">
        <v>2848837</v>
      </c>
      <c r="B4373" t="s">
        <v>9120</v>
      </c>
      <c r="C4373" t="s">
        <v>9121</v>
      </c>
      <c r="D4373" t="s">
        <v>393</v>
      </c>
      <c r="E4373" t="s">
        <v>378</v>
      </c>
    </row>
    <row r="4374" spans="1:5">
      <c r="A4374" s="369">
        <v>2848983</v>
      </c>
      <c r="B4374" t="s">
        <v>9122</v>
      </c>
      <c r="C4374" t="s">
        <v>9123</v>
      </c>
      <c r="D4374" t="s">
        <v>393</v>
      </c>
      <c r="E4374" t="s">
        <v>378</v>
      </c>
    </row>
    <row r="4375" spans="1:5">
      <c r="A4375" s="369">
        <v>2849046</v>
      </c>
      <c r="B4375" t="s">
        <v>9124</v>
      </c>
      <c r="C4375" t="s">
        <v>9125</v>
      </c>
      <c r="D4375" t="s">
        <v>393</v>
      </c>
      <c r="E4375" t="s">
        <v>378</v>
      </c>
    </row>
    <row r="4376" spans="1:5">
      <c r="A4376" s="369">
        <v>2849069</v>
      </c>
      <c r="B4376" t="s">
        <v>9126</v>
      </c>
      <c r="C4376" t="s">
        <v>9127</v>
      </c>
      <c r="D4376" t="s">
        <v>393</v>
      </c>
      <c r="E4376" t="s">
        <v>378</v>
      </c>
    </row>
    <row r="4377" spans="1:5">
      <c r="A4377" s="369">
        <v>2849137</v>
      </c>
      <c r="B4377" t="s">
        <v>9128</v>
      </c>
      <c r="C4377" t="s">
        <v>9129</v>
      </c>
      <c r="D4377" t="s">
        <v>393</v>
      </c>
      <c r="E4377" t="s">
        <v>378</v>
      </c>
    </row>
    <row r="4378" spans="1:5">
      <c r="A4378" s="369">
        <v>2849192</v>
      </c>
      <c r="B4378" t="s">
        <v>9130</v>
      </c>
      <c r="C4378" t="s">
        <v>9131</v>
      </c>
      <c r="D4378" t="s">
        <v>393</v>
      </c>
      <c r="E4378" t="s">
        <v>378</v>
      </c>
    </row>
    <row r="4379" spans="1:5">
      <c r="A4379" s="369">
        <v>2849286</v>
      </c>
      <c r="B4379" t="s">
        <v>9132</v>
      </c>
      <c r="C4379" t="s">
        <v>9133</v>
      </c>
      <c r="D4379" t="s">
        <v>393</v>
      </c>
      <c r="E4379" t="s">
        <v>378</v>
      </c>
    </row>
    <row r="4380" spans="1:5">
      <c r="A4380" s="369">
        <v>2849429</v>
      </c>
      <c r="B4380" t="s">
        <v>9134</v>
      </c>
      <c r="C4380" t="s">
        <v>9135</v>
      </c>
      <c r="D4380" t="s">
        <v>393</v>
      </c>
      <c r="E4380" t="s">
        <v>378</v>
      </c>
    </row>
    <row r="4381" spans="1:5">
      <c r="A4381" s="369">
        <v>2849778</v>
      </c>
      <c r="B4381" t="s">
        <v>9136</v>
      </c>
      <c r="C4381" t="s">
        <v>9137</v>
      </c>
      <c r="D4381" t="s">
        <v>393</v>
      </c>
      <c r="E4381" t="s">
        <v>378</v>
      </c>
    </row>
    <row r="4382" spans="1:5">
      <c r="A4382" s="369">
        <v>2849803</v>
      </c>
      <c r="B4382" t="s">
        <v>9138</v>
      </c>
      <c r="C4382" t="s">
        <v>9139</v>
      </c>
      <c r="D4382" t="s">
        <v>393</v>
      </c>
      <c r="E4382" t="s">
        <v>378</v>
      </c>
    </row>
    <row r="4383" spans="1:5">
      <c r="A4383" s="369">
        <v>2849887</v>
      </c>
      <c r="B4383" t="s">
        <v>9140</v>
      </c>
      <c r="C4383" t="s">
        <v>9141</v>
      </c>
      <c r="D4383" t="s">
        <v>393</v>
      </c>
      <c r="E4383" t="s">
        <v>378</v>
      </c>
    </row>
    <row r="4384" spans="1:5">
      <c r="A4384" s="369">
        <v>2849983</v>
      </c>
      <c r="B4384" t="s">
        <v>9142</v>
      </c>
      <c r="C4384" t="s">
        <v>9143</v>
      </c>
      <c r="D4384" t="s">
        <v>393</v>
      </c>
      <c r="E4384" t="s">
        <v>378</v>
      </c>
    </row>
    <row r="4385" spans="1:5">
      <c r="A4385" s="369">
        <v>2850371</v>
      </c>
      <c r="B4385" t="s">
        <v>9144</v>
      </c>
      <c r="C4385" t="s">
        <v>9145</v>
      </c>
      <c r="D4385" t="s">
        <v>393</v>
      </c>
      <c r="E4385" t="s">
        <v>378</v>
      </c>
    </row>
    <row r="4386" spans="1:5">
      <c r="A4386" s="369">
        <v>2850376</v>
      </c>
      <c r="B4386" t="s">
        <v>9146</v>
      </c>
      <c r="C4386" t="s">
        <v>9147</v>
      </c>
      <c r="D4386" t="s">
        <v>393</v>
      </c>
      <c r="E4386" t="s">
        <v>378</v>
      </c>
    </row>
    <row r="4387" spans="1:5">
      <c r="A4387" s="369">
        <v>2850419</v>
      </c>
      <c r="B4387" t="s">
        <v>9148</v>
      </c>
      <c r="C4387" t="s">
        <v>9149</v>
      </c>
      <c r="D4387" t="s">
        <v>393</v>
      </c>
      <c r="E4387" t="s">
        <v>378</v>
      </c>
    </row>
    <row r="4388" spans="1:5">
      <c r="A4388" s="369">
        <v>2850495</v>
      </c>
      <c r="B4388" t="s">
        <v>9150</v>
      </c>
      <c r="C4388" t="s">
        <v>9151</v>
      </c>
      <c r="D4388" t="s">
        <v>393</v>
      </c>
      <c r="E4388" t="s">
        <v>378</v>
      </c>
    </row>
    <row r="4389" spans="1:5">
      <c r="A4389" s="369">
        <v>2850586</v>
      </c>
      <c r="B4389" t="s">
        <v>9152</v>
      </c>
      <c r="C4389" t="s">
        <v>9153</v>
      </c>
      <c r="D4389" t="s">
        <v>393</v>
      </c>
      <c r="E4389" t="s">
        <v>378</v>
      </c>
    </row>
    <row r="4390" spans="1:5">
      <c r="A4390" s="369">
        <v>2850642</v>
      </c>
      <c r="B4390" t="s">
        <v>9154</v>
      </c>
      <c r="C4390" t="s">
        <v>9155</v>
      </c>
      <c r="D4390" t="s">
        <v>393</v>
      </c>
      <c r="E4390" t="s">
        <v>378</v>
      </c>
    </row>
    <row r="4391" spans="1:5">
      <c r="A4391" s="369">
        <v>2850693</v>
      </c>
      <c r="B4391" t="s">
        <v>9156</v>
      </c>
      <c r="C4391" t="s">
        <v>9157</v>
      </c>
      <c r="D4391" t="s">
        <v>393</v>
      </c>
      <c r="E4391" t="s">
        <v>378</v>
      </c>
    </row>
    <row r="4392" spans="1:5">
      <c r="A4392" s="369">
        <v>2850774</v>
      </c>
      <c r="B4392" t="s">
        <v>9158</v>
      </c>
      <c r="C4392" t="s">
        <v>9159</v>
      </c>
      <c r="D4392" t="s">
        <v>393</v>
      </c>
      <c r="E4392" t="s">
        <v>378</v>
      </c>
    </row>
    <row r="4393" spans="1:5">
      <c r="A4393" s="369">
        <v>2850880</v>
      </c>
      <c r="B4393" t="s">
        <v>9160</v>
      </c>
      <c r="C4393" t="s">
        <v>9161</v>
      </c>
      <c r="D4393" t="s">
        <v>393</v>
      </c>
      <c r="E4393" t="s">
        <v>378</v>
      </c>
    </row>
    <row r="4394" spans="1:5">
      <c r="A4394" s="369">
        <v>2850892</v>
      </c>
      <c r="B4394" t="s">
        <v>9162</v>
      </c>
      <c r="C4394" t="s">
        <v>9163</v>
      </c>
      <c r="D4394" t="s">
        <v>393</v>
      </c>
      <c r="E4394" t="s">
        <v>378</v>
      </c>
    </row>
    <row r="4395" spans="1:5">
      <c r="A4395" s="369">
        <v>2851113</v>
      </c>
      <c r="B4395" t="s">
        <v>9164</v>
      </c>
      <c r="C4395" t="s">
        <v>9165</v>
      </c>
      <c r="D4395" t="s">
        <v>393</v>
      </c>
      <c r="E4395" t="s">
        <v>378</v>
      </c>
    </row>
    <row r="4396" spans="1:5">
      <c r="A4396" s="369">
        <v>2851236</v>
      </c>
      <c r="B4396" t="s">
        <v>9166</v>
      </c>
      <c r="C4396" t="s">
        <v>9167</v>
      </c>
      <c r="D4396" t="s">
        <v>393</v>
      </c>
      <c r="E4396" t="s">
        <v>378</v>
      </c>
    </row>
    <row r="4397" spans="1:5">
      <c r="A4397" s="369">
        <v>2851347</v>
      </c>
      <c r="B4397" t="s">
        <v>9168</v>
      </c>
      <c r="C4397" t="s">
        <v>9169</v>
      </c>
      <c r="D4397" t="s">
        <v>393</v>
      </c>
      <c r="E4397" t="s">
        <v>378</v>
      </c>
    </row>
    <row r="4398" spans="1:5">
      <c r="A4398" s="369">
        <v>2851477</v>
      </c>
      <c r="B4398" t="s">
        <v>9170</v>
      </c>
      <c r="C4398" t="s">
        <v>9171</v>
      </c>
      <c r="D4398" t="s">
        <v>393</v>
      </c>
      <c r="E4398" t="s">
        <v>378</v>
      </c>
    </row>
    <row r="4399" spans="1:5">
      <c r="A4399" s="369">
        <v>2851931</v>
      </c>
      <c r="B4399" t="s">
        <v>9172</v>
      </c>
      <c r="C4399" t="s">
        <v>9173</v>
      </c>
      <c r="D4399" t="s">
        <v>393</v>
      </c>
      <c r="E4399" t="s">
        <v>378</v>
      </c>
    </row>
    <row r="4400" spans="1:5">
      <c r="A4400" s="369">
        <v>2852184</v>
      </c>
      <c r="B4400" t="s">
        <v>9174</v>
      </c>
      <c r="C4400" t="s">
        <v>9175</v>
      </c>
      <c r="D4400" t="s">
        <v>393</v>
      </c>
      <c r="E4400" t="s">
        <v>378</v>
      </c>
    </row>
    <row r="4401" spans="1:5">
      <c r="A4401" s="369">
        <v>2852202</v>
      </c>
      <c r="B4401" t="s">
        <v>9176</v>
      </c>
      <c r="C4401" t="s">
        <v>9177</v>
      </c>
      <c r="D4401" t="s">
        <v>393</v>
      </c>
      <c r="E4401" t="s">
        <v>378</v>
      </c>
    </row>
    <row r="4402" spans="1:5">
      <c r="A4402" s="369">
        <v>2852428</v>
      </c>
      <c r="B4402" t="s">
        <v>9178</v>
      </c>
      <c r="C4402" t="s">
        <v>9179</v>
      </c>
      <c r="D4402" t="s">
        <v>393</v>
      </c>
      <c r="E4402" t="s">
        <v>378</v>
      </c>
    </row>
    <row r="4403" spans="1:5">
      <c r="A4403" s="369">
        <v>2852431</v>
      </c>
      <c r="B4403" t="s">
        <v>9180</v>
      </c>
      <c r="C4403" t="s">
        <v>9181</v>
      </c>
      <c r="D4403" t="s">
        <v>393</v>
      </c>
      <c r="E4403" t="s">
        <v>378</v>
      </c>
    </row>
    <row r="4404" spans="1:5">
      <c r="A4404" s="369">
        <v>2852486</v>
      </c>
      <c r="B4404" t="s">
        <v>9182</v>
      </c>
      <c r="C4404" t="s">
        <v>9183</v>
      </c>
      <c r="D4404" t="s">
        <v>393</v>
      </c>
      <c r="E4404" t="s">
        <v>378</v>
      </c>
    </row>
    <row r="4405" spans="1:5">
      <c r="A4405" s="369">
        <v>2852621</v>
      </c>
      <c r="B4405" t="s">
        <v>9184</v>
      </c>
      <c r="C4405" t="s">
        <v>9185</v>
      </c>
      <c r="D4405" t="s">
        <v>393</v>
      </c>
      <c r="E4405" t="s">
        <v>378</v>
      </c>
    </row>
    <row r="4406" spans="1:5">
      <c r="A4406" s="369">
        <v>2852624</v>
      </c>
      <c r="B4406" t="s">
        <v>9186</v>
      </c>
      <c r="C4406" t="s">
        <v>9187</v>
      </c>
      <c r="D4406" t="s">
        <v>393</v>
      </c>
      <c r="E4406" t="s">
        <v>378</v>
      </c>
    </row>
    <row r="4407" spans="1:5">
      <c r="A4407" s="369">
        <v>2852697</v>
      </c>
      <c r="B4407" t="s">
        <v>9188</v>
      </c>
      <c r="C4407" t="s">
        <v>9189</v>
      </c>
      <c r="D4407" t="s">
        <v>393</v>
      </c>
      <c r="E4407" t="s">
        <v>378</v>
      </c>
    </row>
    <row r="4408" spans="1:5">
      <c r="A4408" s="369">
        <v>2852830</v>
      </c>
      <c r="B4408" t="s">
        <v>9190</v>
      </c>
      <c r="C4408" t="s">
        <v>9191</v>
      </c>
      <c r="D4408" t="s">
        <v>393</v>
      </c>
      <c r="E4408" t="s">
        <v>378</v>
      </c>
    </row>
    <row r="4409" spans="1:5">
      <c r="A4409" s="369">
        <v>2852833</v>
      </c>
      <c r="B4409" t="s">
        <v>9192</v>
      </c>
      <c r="C4409" t="s">
        <v>9193</v>
      </c>
      <c r="D4409" t="s">
        <v>393</v>
      </c>
      <c r="E4409" t="s">
        <v>378</v>
      </c>
    </row>
    <row r="4410" spans="1:5">
      <c r="A4410" s="369">
        <v>2852903</v>
      </c>
      <c r="B4410" t="s">
        <v>9194</v>
      </c>
      <c r="C4410" t="s">
        <v>9195</v>
      </c>
      <c r="D4410" t="s">
        <v>393</v>
      </c>
      <c r="E4410" t="s">
        <v>378</v>
      </c>
    </row>
    <row r="4411" spans="1:5">
      <c r="A4411" s="369">
        <v>2852917</v>
      </c>
      <c r="B4411" t="s">
        <v>9196</v>
      </c>
      <c r="C4411" t="s">
        <v>9197</v>
      </c>
      <c r="D4411" t="s">
        <v>393</v>
      </c>
      <c r="E4411" t="s">
        <v>378</v>
      </c>
    </row>
    <row r="4412" spans="1:5">
      <c r="A4412" s="369">
        <v>2852942</v>
      </c>
      <c r="B4412" t="s">
        <v>9198</v>
      </c>
      <c r="C4412" t="s">
        <v>9199</v>
      </c>
      <c r="D4412" t="s">
        <v>393</v>
      </c>
      <c r="E4412" t="s">
        <v>378</v>
      </c>
    </row>
    <row r="4413" spans="1:5">
      <c r="A4413" s="369">
        <v>2852971</v>
      </c>
      <c r="B4413" t="s">
        <v>9200</v>
      </c>
      <c r="C4413" t="s">
        <v>9201</v>
      </c>
      <c r="D4413" t="s">
        <v>393</v>
      </c>
      <c r="E4413" t="s">
        <v>378</v>
      </c>
    </row>
    <row r="4414" spans="1:5">
      <c r="A4414" s="369">
        <v>2852989</v>
      </c>
      <c r="B4414" t="s">
        <v>9202</v>
      </c>
      <c r="C4414" t="s">
        <v>9203</v>
      </c>
      <c r="D4414" t="s">
        <v>393</v>
      </c>
      <c r="E4414" t="s">
        <v>378</v>
      </c>
    </row>
    <row r="4415" spans="1:5">
      <c r="A4415" s="369">
        <v>2853041</v>
      </c>
      <c r="B4415" t="s">
        <v>9204</v>
      </c>
      <c r="C4415" t="s">
        <v>9205</v>
      </c>
      <c r="D4415" t="s">
        <v>393</v>
      </c>
      <c r="E4415" t="s">
        <v>378</v>
      </c>
    </row>
    <row r="4416" spans="1:5">
      <c r="A4416" s="369">
        <v>2853050</v>
      </c>
      <c r="B4416" t="s">
        <v>9206</v>
      </c>
      <c r="C4416" t="s">
        <v>9207</v>
      </c>
      <c r="D4416" t="s">
        <v>393</v>
      </c>
      <c r="E4416" t="s">
        <v>378</v>
      </c>
    </row>
    <row r="4417" spans="1:5">
      <c r="A4417" s="369">
        <v>2853082</v>
      </c>
      <c r="B4417" t="s">
        <v>9208</v>
      </c>
      <c r="C4417" t="s">
        <v>9209</v>
      </c>
      <c r="D4417" t="s">
        <v>393</v>
      </c>
      <c r="E4417" t="s">
        <v>378</v>
      </c>
    </row>
    <row r="4418" spans="1:5">
      <c r="A4418" s="369">
        <v>2853094</v>
      </c>
      <c r="B4418" t="s">
        <v>9210</v>
      </c>
      <c r="C4418" t="s">
        <v>9211</v>
      </c>
      <c r="D4418" t="s">
        <v>393</v>
      </c>
      <c r="E4418" t="s">
        <v>378</v>
      </c>
    </row>
    <row r="4419" spans="1:5">
      <c r="A4419" s="369">
        <v>2853113</v>
      </c>
      <c r="B4419" t="s">
        <v>9212</v>
      </c>
      <c r="C4419" t="s">
        <v>9213</v>
      </c>
      <c r="D4419" t="s">
        <v>393</v>
      </c>
      <c r="E4419" t="s">
        <v>378</v>
      </c>
    </row>
    <row r="4420" spans="1:5">
      <c r="A4420" s="369">
        <v>2853191</v>
      </c>
      <c r="B4420" t="s">
        <v>9214</v>
      </c>
      <c r="C4420" t="s">
        <v>9215</v>
      </c>
      <c r="D4420" t="s">
        <v>393</v>
      </c>
      <c r="E4420" t="s">
        <v>378</v>
      </c>
    </row>
    <row r="4421" spans="1:5">
      <c r="A4421" s="369">
        <v>2853233</v>
      </c>
      <c r="B4421" t="s">
        <v>9216</v>
      </c>
      <c r="C4421" t="s">
        <v>9217</v>
      </c>
      <c r="D4421" t="s">
        <v>393</v>
      </c>
      <c r="E4421" t="s">
        <v>378</v>
      </c>
    </row>
    <row r="4422" spans="1:5">
      <c r="A4422" s="369">
        <v>2853375</v>
      </c>
      <c r="B4422" t="s">
        <v>9218</v>
      </c>
      <c r="C4422" t="s">
        <v>9219</v>
      </c>
      <c r="D4422" t="s">
        <v>393</v>
      </c>
      <c r="E4422" t="s">
        <v>378</v>
      </c>
    </row>
    <row r="4423" spans="1:5">
      <c r="A4423" s="369">
        <v>2853987</v>
      </c>
      <c r="B4423" t="s">
        <v>9220</v>
      </c>
      <c r="C4423" t="s">
        <v>9221</v>
      </c>
      <c r="D4423" t="s">
        <v>393</v>
      </c>
      <c r="E4423" t="s">
        <v>378</v>
      </c>
    </row>
    <row r="4424" spans="1:5">
      <c r="A4424" s="369">
        <v>2853999</v>
      </c>
      <c r="B4424" t="s">
        <v>9222</v>
      </c>
      <c r="C4424" t="s">
        <v>9223</v>
      </c>
      <c r="D4424" t="s">
        <v>393</v>
      </c>
      <c r="E4424" t="s">
        <v>378</v>
      </c>
    </row>
    <row r="4425" spans="1:5">
      <c r="A4425" s="369">
        <v>2854028</v>
      </c>
      <c r="B4425" t="s">
        <v>9224</v>
      </c>
      <c r="C4425" t="s">
        <v>9225</v>
      </c>
      <c r="D4425" t="s">
        <v>393</v>
      </c>
      <c r="E4425" t="s">
        <v>378</v>
      </c>
    </row>
    <row r="4426" spans="1:5">
      <c r="A4426" s="369">
        <v>2854029</v>
      </c>
      <c r="B4426" t="s">
        <v>9226</v>
      </c>
      <c r="C4426" t="s">
        <v>9227</v>
      </c>
      <c r="D4426" t="s">
        <v>393</v>
      </c>
      <c r="E4426" t="s">
        <v>378</v>
      </c>
    </row>
    <row r="4427" spans="1:5">
      <c r="A4427" s="369">
        <v>2854273</v>
      </c>
      <c r="B4427" t="s">
        <v>9228</v>
      </c>
      <c r="C4427" t="s">
        <v>9229</v>
      </c>
      <c r="D4427" t="s">
        <v>393</v>
      </c>
      <c r="E4427" t="s">
        <v>378</v>
      </c>
    </row>
    <row r="4428" spans="1:5">
      <c r="A4428" s="369">
        <v>2854334</v>
      </c>
      <c r="B4428" t="s">
        <v>9230</v>
      </c>
      <c r="C4428" t="s">
        <v>9231</v>
      </c>
      <c r="D4428" t="s">
        <v>393</v>
      </c>
      <c r="E4428" t="s">
        <v>378</v>
      </c>
    </row>
    <row r="4429" spans="1:5">
      <c r="A4429" s="369">
        <v>2854338</v>
      </c>
      <c r="B4429" t="s">
        <v>9232</v>
      </c>
      <c r="C4429" t="s">
        <v>9233</v>
      </c>
      <c r="D4429" t="s">
        <v>393</v>
      </c>
      <c r="E4429" t="s">
        <v>378</v>
      </c>
    </row>
    <row r="4430" spans="1:5">
      <c r="A4430" s="369">
        <v>2854484</v>
      </c>
      <c r="B4430" t="s">
        <v>9234</v>
      </c>
      <c r="C4430" t="s">
        <v>9235</v>
      </c>
      <c r="D4430" t="s">
        <v>393</v>
      </c>
      <c r="E4430" t="s">
        <v>378</v>
      </c>
    </row>
    <row r="4431" spans="1:5">
      <c r="A4431" s="369">
        <v>2854495</v>
      </c>
      <c r="B4431" t="s">
        <v>9236</v>
      </c>
      <c r="C4431" t="s">
        <v>9237</v>
      </c>
      <c r="D4431" t="s">
        <v>393</v>
      </c>
      <c r="E4431" t="s">
        <v>378</v>
      </c>
    </row>
    <row r="4432" spans="1:5">
      <c r="A4432" s="369">
        <v>2854560</v>
      </c>
      <c r="B4432" t="s">
        <v>9238</v>
      </c>
      <c r="C4432" t="s">
        <v>9239</v>
      </c>
      <c r="D4432" t="s">
        <v>393</v>
      </c>
      <c r="E4432" t="s">
        <v>378</v>
      </c>
    </row>
    <row r="4433" spans="1:5">
      <c r="A4433" s="369">
        <v>2854612</v>
      </c>
      <c r="B4433" t="s">
        <v>9240</v>
      </c>
      <c r="C4433" t="s">
        <v>9241</v>
      </c>
      <c r="D4433" t="s">
        <v>393</v>
      </c>
      <c r="E4433" t="s">
        <v>378</v>
      </c>
    </row>
    <row r="4434" spans="1:5">
      <c r="A4434" s="369">
        <v>2854653</v>
      </c>
      <c r="B4434" t="s">
        <v>9242</v>
      </c>
      <c r="C4434" t="s">
        <v>9243</v>
      </c>
      <c r="D4434" t="s">
        <v>393</v>
      </c>
      <c r="E4434" t="s">
        <v>378</v>
      </c>
    </row>
    <row r="4435" spans="1:5">
      <c r="A4435" s="369">
        <v>2854710</v>
      </c>
      <c r="B4435" t="s">
        <v>9244</v>
      </c>
      <c r="C4435" t="s">
        <v>9245</v>
      </c>
      <c r="D4435" t="s">
        <v>393</v>
      </c>
      <c r="E4435" t="s">
        <v>378</v>
      </c>
    </row>
    <row r="4436" spans="1:5">
      <c r="A4436" s="369">
        <v>2854745</v>
      </c>
      <c r="B4436" t="s">
        <v>9246</v>
      </c>
      <c r="C4436" t="s">
        <v>9247</v>
      </c>
      <c r="D4436" t="s">
        <v>393</v>
      </c>
      <c r="E4436" t="s">
        <v>378</v>
      </c>
    </row>
    <row r="4437" spans="1:5">
      <c r="A4437" s="369">
        <v>2854810</v>
      </c>
      <c r="B4437" t="s">
        <v>9248</v>
      </c>
      <c r="C4437" t="s">
        <v>9249</v>
      </c>
      <c r="D4437" t="s">
        <v>393</v>
      </c>
      <c r="E4437" t="s">
        <v>378</v>
      </c>
    </row>
    <row r="4438" spans="1:5">
      <c r="A4438" s="369">
        <v>2854812</v>
      </c>
      <c r="B4438" t="s">
        <v>9250</v>
      </c>
      <c r="C4438" t="s">
        <v>9251</v>
      </c>
      <c r="D4438" t="s">
        <v>393</v>
      </c>
      <c r="E4438" t="s">
        <v>378</v>
      </c>
    </row>
    <row r="4439" spans="1:5">
      <c r="A4439" s="369">
        <v>2854846</v>
      </c>
      <c r="B4439" t="s">
        <v>9252</v>
      </c>
      <c r="C4439" t="s">
        <v>9253</v>
      </c>
      <c r="D4439" t="s">
        <v>393</v>
      </c>
      <c r="E4439" t="s">
        <v>378</v>
      </c>
    </row>
    <row r="4440" spans="1:5">
      <c r="A4440" s="369">
        <v>2854914</v>
      </c>
      <c r="B4440" t="s">
        <v>9254</v>
      </c>
      <c r="C4440" t="s">
        <v>9255</v>
      </c>
      <c r="D4440" t="s">
        <v>393</v>
      </c>
      <c r="E4440" t="s">
        <v>378</v>
      </c>
    </row>
    <row r="4441" spans="1:5">
      <c r="A4441" s="369">
        <v>2854937</v>
      </c>
      <c r="B4441" t="s">
        <v>9256</v>
      </c>
      <c r="C4441" t="s">
        <v>9257</v>
      </c>
      <c r="D4441" t="s">
        <v>393</v>
      </c>
      <c r="E4441" t="s">
        <v>378</v>
      </c>
    </row>
    <row r="4442" spans="1:5">
      <c r="A4442" s="369">
        <v>2854956</v>
      </c>
      <c r="B4442" t="s">
        <v>9258</v>
      </c>
      <c r="C4442" t="s">
        <v>9259</v>
      </c>
      <c r="D4442" t="s">
        <v>393</v>
      </c>
      <c r="E4442" t="s">
        <v>378</v>
      </c>
    </row>
    <row r="4443" spans="1:5">
      <c r="A4443" s="369">
        <v>2854969</v>
      </c>
      <c r="B4443" t="s">
        <v>9260</v>
      </c>
      <c r="C4443" t="s">
        <v>9261</v>
      </c>
      <c r="D4443" t="s">
        <v>393</v>
      </c>
      <c r="E4443" t="s">
        <v>378</v>
      </c>
    </row>
    <row r="4444" spans="1:5">
      <c r="A4444" s="369">
        <v>2854984</v>
      </c>
      <c r="B4444" t="s">
        <v>9262</v>
      </c>
      <c r="C4444" t="s">
        <v>9263</v>
      </c>
      <c r="D4444" t="s">
        <v>393</v>
      </c>
      <c r="E4444" t="s">
        <v>378</v>
      </c>
    </row>
    <row r="4445" spans="1:5">
      <c r="A4445" s="369">
        <v>2855193</v>
      </c>
      <c r="B4445" t="s">
        <v>9264</v>
      </c>
      <c r="C4445" t="s">
        <v>9265</v>
      </c>
      <c r="D4445" t="s">
        <v>393</v>
      </c>
      <c r="E4445" t="s">
        <v>378</v>
      </c>
    </row>
    <row r="4446" spans="1:5">
      <c r="A4446" s="369">
        <v>2855239</v>
      </c>
      <c r="B4446" t="s">
        <v>9266</v>
      </c>
      <c r="C4446" t="s">
        <v>9267</v>
      </c>
      <c r="D4446" t="s">
        <v>393</v>
      </c>
      <c r="E4446" t="s">
        <v>378</v>
      </c>
    </row>
    <row r="4447" spans="1:5">
      <c r="A4447" s="369">
        <v>2855254</v>
      </c>
      <c r="B4447" t="s">
        <v>9268</v>
      </c>
      <c r="C4447" t="s">
        <v>9269</v>
      </c>
      <c r="D4447" t="s">
        <v>393</v>
      </c>
      <c r="E4447" t="s">
        <v>378</v>
      </c>
    </row>
    <row r="4448" spans="1:5">
      <c r="A4448" s="369">
        <v>2855265</v>
      </c>
      <c r="B4448" t="s">
        <v>9270</v>
      </c>
      <c r="C4448" t="s">
        <v>9271</v>
      </c>
      <c r="D4448" t="s">
        <v>393</v>
      </c>
      <c r="E4448" t="s">
        <v>378</v>
      </c>
    </row>
    <row r="4449" spans="1:5">
      <c r="A4449" s="369">
        <v>2855291</v>
      </c>
      <c r="B4449" t="s">
        <v>9272</v>
      </c>
      <c r="C4449" t="s">
        <v>9273</v>
      </c>
      <c r="D4449" t="s">
        <v>393</v>
      </c>
      <c r="E4449" t="s">
        <v>378</v>
      </c>
    </row>
    <row r="4450" spans="1:5">
      <c r="A4450" s="369">
        <v>2855371</v>
      </c>
      <c r="B4450" t="s">
        <v>9274</v>
      </c>
      <c r="C4450" t="s">
        <v>9275</v>
      </c>
      <c r="D4450" t="s">
        <v>393</v>
      </c>
      <c r="E4450" t="s">
        <v>378</v>
      </c>
    </row>
    <row r="4451" spans="1:5">
      <c r="A4451" s="369">
        <v>2856416</v>
      </c>
      <c r="B4451" t="s">
        <v>9276</v>
      </c>
      <c r="C4451" t="s">
        <v>9277</v>
      </c>
      <c r="D4451" t="s">
        <v>393</v>
      </c>
      <c r="E4451" t="s">
        <v>378</v>
      </c>
    </row>
    <row r="4452" spans="1:5">
      <c r="A4452" s="369">
        <v>285845</v>
      </c>
      <c r="B4452" t="s">
        <v>9278</v>
      </c>
      <c r="C4452" t="s">
        <v>9279</v>
      </c>
      <c r="D4452" t="s">
        <v>393</v>
      </c>
      <c r="E4452" t="s">
        <v>378</v>
      </c>
    </row>
    <row r="4453" spans="1:5">
      <c r="A4453" s="369">
        <v>2860178</v>
      </c>
      <c r="B4453" t="s">
        <v>9280</v>
      </c>
      <c r="C4453" t="s">
        <v>9281</v>
      </c>
      <c r="D4453" t="s">
        <v>393</v>
      </c>
      <c r="E4453" t="s">
        <v>378</v>
      </c>
    </row>
    <row r="4454" spans="1:5">
      <c r="A4454" s="369">
        <v>2863135</v>
      </c>
      <c r="B4454" t="s">
        <v>9282</v>
      </c>
      <c r="C4454" t="s">
        <v>9283</v>
      </c>
      <c r="D4454" t="s">
        <v>393</v>
      </c>
      <c r="E4454" t="s">
        <v>378</v>
      </c>
    </row>
    <row r="4455" spans="1:5">
      <c r="A4455" s="369">
        <v>2864037</v>
      </c>
      <c r="B4455" t="s">
        <v>9284</v>
      </c>
      <c r="C4455" t="s">
        <v>9285</v>
      </c>
      <c r="D4455" t="s">
        <v>393</v>
      </c>
      <c r="E4455" t="s">
        <v>378</v>
      </c>
    </row>
    <row r="4456" spans="1:5">
      <c r="A4456" s="369">
        <v>2864407</v>
      </c>
      <c r="B4456" t="s">
        <v>9286</v>
      </c>
      <c r="C4456" t="s">
        <v>9287</v>
      </c>
      <c r="D4456" t="s">
        <v>393</v>
      </c>
      <c r="E4456" t="s">
        <v>378</v>
      </c>
    </row>
    <row r="4457" spans="1:5">
      <c r="A4457" s="369">
        <v>2864979</v>
      </c>
      <c r="B4457" t="s">
        <v>9288</v>
      </c>
      <c r="C4457" t="s">
        <v>9289</v>
      </c>
      <c r="D4457" t="s">
        <v>393</v>
      </c>
      <c r="E4457" t="s">
        <v>378</v>
      </c>
    </row>
    <row r="4458" spans="1:5">
      <c r="A4458" s="369">
        <v>2866582</v>
      </c>
      <c r="B4458" t="s">
        <v>9290</v>
      </c>
      <c r="C4458" t="s">
        <v>9291</v>
      </c>
      <c r="D4458" t="s">
        <v>393</v>
      </c>
      <c r="E4458" t="s">
        <v>378</v>
      </c>
    </row>
    <row r="4459" spans="1:5">
      <c r="A4459" s="369">
        <v>2873389</v>
      </c>
      <c r="B4459" t="s">
        <v>9292</v>
      </c>
      <c r="C4459" t="s">
        <v>9293</v>
      </c>
      <c r="D4459" t="s">
        <v>393</v>
      </c>
      <c r="E4459" t="s">
        <v>378</v>
      </c>
    </row>
    <row r="4460" spans="1:5">
      <c r="A4460" s="369">
        <v>2873405</v>
      </c>
      <c r="B4460" t="s">
        <v>9294</v>
      </c>
      <c r="C4460" t="s">
        <v>9295</v>
      </c>
      <c r="D4460" t="s">
        <v>393</v>
      </c>
      <c r="E4460" t="s">
        <v>378</v>
      </c>
    </row>
    <row r="4461" spans="1:5">
      <c r="A4461" s="369">
        <v>2873434</v>
      </c>
      <c r="B4461" t="s">
        <v>9296</v>
      </c>
      <c r="C4461" t="s">
        <v>9297</v>
      </c>
      <c r="D4461" t="s">
        <v>393</v>
      </c>
      <c r="E4461" t="s">
        <v>378</v>
      </c>
    </row>
    <row r="4462" spans="1:5">
      <c r="A4462" s="369">
        <v>2873451</v>
      </c>
      <c r="B4462" t="s">
        <v>9298</v>
      </c>
      <c r="C4462" t="s">
        <v>9299</v>
      </c>
      <c r="D4462" t="s">
        <v>393</v>
      </c>
      <c r="E4462" t="s">
        <v>378</v>
      </c>
    </row>
    <row r="4463" spans="1:5">
      <c r="A4463" s="369">
        <v>2873461</v>
      </c>
      <c r="B4463" t="s">
        <v>9300</v>
      </c>
      <c r="C4463" t="s">
        <v>9301</v>
      </c>
      <c r="D4463" t="s">
        <v>393</v>
      </c>
      <c r="E4463" t="s">
        <v>378</v>
      </c>
    </row>
    <row r="4464" spans="1:5">
      <c r="A4464" s="369">
        <v>2873499</v>
      </c>
      <c r="B4464" t="s">
        <v>9302</v>
      </c>
      <c r="C4464" t="s">
        <v>9303</v>
      </c>
      <c r="D4464" t="s">
        <v>393</v>
      </c>
      <c r="E4464" t="s">
        <v>378</v>
      </c>
    </row>
    <row r="4465" spans="1:5">
      <c r="A4465" s="369">
        <v>2873532</v>
      </c>
      <c r="B4465" t="s">
        <v>9304</v>
      </c>
      <c r="C4465" t="s">
        <v>9305</v>
      </c>
      <c r="D4465" t="s">
        <v>393</v>
      </c>
      <c r="E4465" t="s">
        <v>378</v>
      </c>
    </row>
    <row r="4466" spans="1:5">
      <c r="A4466" s="369">
        <v>2873533</v>
      </c>
      <c r="B4466" t="s">
        <v>9306</v>
      </c>
      <c r="C4466" t="s">
        <v>9307</v>
      </c>
      <c r="D4466" t="s">
        <v>393</v>
      </c>
      <c r="E4466" t="s">
        <v>378</v>
      </c>
    </row>
    <row r="4467" spans="1:5">
      <c r="A4467" s="369">
        <v>2873591</v>
      </c>
      <c r="B4467" t="s">
        <v>9308</v>
      </c>
      <c r="C4467" t="s">
        <v>9309</v>
      </c>
      <c r="D4467" t="s">
        <v>393</v>
      </c>
      <c r="E4467" t="s">
        <v>378</v>
      </c>
    </row>
    <row r="4468" spans="1:5">
      <c r="A4468" s="369">
        <v>2881571</v>
      </c>
      <c r="B4468" t="s">
        <v>9310</v>
      </c>
      <c r="C4468" t="s">
        <v>9311</v>
      </c>
      <c r="D4468" t="s">
        <v>393</v>
      </c>
      <c r="E4468" t="s">
        <v>378</v>
      </c>
    </row>
    <row r="4469" spans="1:5">
      <c r="A4469" s="369">
        <v>2883700</v>
      </c>
      <c r="B4469" t="s">
        <v>9312</v>
      </c>
      <c r="C4469" t="s">
        <v>9313</v>
      </c>
      <c r="D4469" t="s">
        <v>393</v>
      </c>
      <c r="E4469" t="s">
        <v>378</v>
      </c>
    </row>
    <row r="4470" spans="1:5">
      <c r="A4470" s="369">
        <v>2885629</v>
      </c>
      <c r="B4470" t="s">
        <v>9314</v>
      </c>
      <c r="C4470" t="s">
        <v>9315</v>
      </c>
      <c r="D4470" t="s">
        <v>393</v>
      </c>
      <c r="E4470" t="s">
        <v>378</v>
      </c>
    </row>
    <row r="4471" spans="1:5">
      <c r="A4471" s="369">
        <v>2886833</v>
      </c>
      <c r="B4471" t="s">
        <v>9316</v>
      </c>
      <c r="C4471" t="s">
        <v>9317</v>
      </c>
      <c r="D4471" t="s">
        <v>393</v>
      </c>
      <c r="E4471" t="s">
        <v>378</v>
      </c>
    </row>
    <row r="4472" spans="1:5">
      <c r="A4472" s="369">
        <v>2887977</v>
      </c>
      <c r="B4472" t="s">
        <v>9318</v>
      </c>
      <c r="C4472" t="s">
        <v>9319</v>
      </c>
      <c r="D4472" t="s">
        <v>393</v>
      </c>
      <c r="E4472" t="s">
        <v>378</v>
      </c>
    </row>
    <row r="4473" spans="1:5">
      <c r="A4473" s="369">
        <v>2888314</v>
      </c>
      <c r="B4473" t="s">
        <v>9320</v>
      </c>
      <c r="C4473" t="s">
        <v>9321</v>
      </c>
      <c r="D4473" t="s">
        <v>393</v>
      </c>
      <c r="E4473" t="s">
        <v>378</v>
      </c>
    </row>
    <row r="4474" spans="1:5">
      <c r="A4474" s="369">
        <v>2888330</v>
      </c>
      <c r="B4474" t="s">
        <v>9322</v>
      </c>
      <c r="C4474" t="s">
        <v>9323</v>
      </c>
      <c r="D4474" t="s">
        <v>393</v>
      </c>
      <c r="E4474" t="s">
        <v>378</v>
      </c>
    </row>
    <row r="4475" spans="1:5">
      <c r="A4475" s="369">
        <v>2888358</v>
      </c>
      <c r="B4475" t="s">
        <v>9324</v>
      </c>
      <c r="C4475" t="s">
        <v>9325</v>
      </c>
      <c r="D4475" t="s">
        <v>393</v>
      </c>
      <c r="E4475" t="s">
        <v>378</v>
      </c>
    </row>
    <row r="4476" spans="1:5">
      <c r="A4476" s="369">
        <v>2888382</v>
      </c>
      <c r="B4476" t="s">
        <v>9326</v>
      </c>
      <c r="C4476" t="s">
        <v>9327</v>
      </c>
      <c r="D4476" t="s">
        <v>393</v>
      </c>
      <c r="E4476" t="s">
        <v>378</v>
      </c>
    </row>
    <row r="4477" spans="1:5">
      <c r="A4477" s="369">
        <v>2888408</v>
      </c>
      <c r="B4477" t="s">
        <v>9328</v>
      </c>
      <c r="C4477" t="s">
        <v>9329</v>
      </c>
      <c r="D4477" t="s">
        <v>393</v>
      </c>
      <c r="E4477" t="s">
        <v>378</v>
      </c>
    </row>
    <row r="4478" spans="1:5">
      <c r="A4478" s="369">
        <v>2888414</v>
      </c>
      <c r="B4478" t="s">
        <v>9330</v>
      </c>
      <c r="C4478" t="s">
        <v>9331</v>
      </c>
      <c r="D4478" t="s">
        <v>393</v>
      </c>
      <c r="E4478" t="s">
        <v>378</v>
      </c>
    </row>
    <row r="4479" spans="1:5">
      <c r="A4479" s="369">
        <v>2888420</v>
      </c>
      <c r="B4479" t="s">
        <v>9332</v>
      </c>
      <c r="C4479" t="s">
        <v>9333</v>
      </c>
      <c r="D4479" t="s">
        <v>393</v>
      </c>
      <c r="E4479" t="s">
        <v>378</v>
      </c>
    </row>
    <row r="4480" spans="1:5">
      <c r="A4480" s="369">
        <v>2888424</v>
      </c>
      <c r="B4480" t="s">
        <v>9334</v>
      </c>
      <c r="C4480" t="s">
        <v>9335</v>
      </c>
      <c r="D4480" t="s">
        <v>393</v>
      </c>
      <c r="E4480" t="s">
        <v>378</v>
      </c>
    </row>
    <row r="4481" spans="1:5">
      <c r="A4481" s="369">
        <v>2888426</v>
      </c>
      <c r="B4481" t="s">
        <v>9336</v>
      </c>
      <c r="C4481" t="s">
        <v>9337</v>
      </c>
      <c r="D4481" t="s">
        <v>393</v>
      </c>
      <c r="E4481" t="s">
        <v>378</v>
      </c>
    </row>
    <row r="4482" spans="1:5">
      <c r="A4482" s="369">
        <v>2888472</v>
      </c>
      <c r="B4482" t="s">
        <v>9338</v>
      </c>
      <c r="C4482" t="s">
        <v>9339</v>
      </c>
      <c r="D4482" t="s">
        <v>393</v>
      </c>
      <c r="E4482" t="s">
        <v>378</v>
      </c>
    </row>
    <row r="4483" spans="1:5">
      <c r="A4483" s="369">
        <v>2888480</v>
      </c>
      <c r="B4483" t="s">
        <v>9340</v>
      </c>
      <c r="C4483" t="s">
        <v>9341</v>
      </c>
      <c r="D4483" t="s">
        <v>393</v>
      </c>
      <c r="E4483" t="s">
        <v>378</v>
      </c>
    </row>
    <row r="4484" spans="1:5">
      <c r="A4484" s="369">
        <v>2888490</v>
      </c>
      <c r="B4484" t="s">
        <v>9342</v>
      </c>
      <c r="C4484" t="s">
        <v>9343</v>
      </c>
      <c r="D4484" t="s">
        <v>393</v>
      </c>
      <c r="E4484" t="s">
        <v>378</v>
      </c>
    </row>
    <row r="4485" spans="1:5">
      <c r="A4485" s="369">
        <v>2888506</v>
      </c>
      <c r="B4485" t="s">
        <v>9344</v>
      </c>
      <c r="C4485" t="s">
        <v>9345</v>
      </c>
      <c r="D4485" t="s">
        <v>393</v>
      </c>
      <c r="E4485" t="s">
        <v>378</v>
      </c>
    </row>
    <row r="4486" spans="1:5">
      <c r="A4486" s="369">
        <v>2888531</v>
      </c>
      <c r="B4486" t="s">
        <v>9346</v>
      </c>
      <c r="C4486" t="s">
        <v>9347</v>
      </c>
      <c r="D4486" t="s">
        <v>393</v>
      </c>
      <c r="E4486" t="s">
        <v>378</v>
      </c>
    </row>
    <row r="4487" spans="1:5">
      <c r="A4487" s="369">
        <v>2888544</v>
      </c>
      <c r="B4487" t="s">
        <v>9348</v>
      </c>
      <c r="C4487" t="s">
        <v>9349</v>
      </c>
      <c r="D4487" t="s">
        <v>393</v>
      </c>
      <c r="E4487" t="s">
        <v>378</v>
      </c>
    </row>
    <row r="4488" spans="1:5">
      <c r="A4488" s="369">
        <v>2888561</v>
      </c>
      <c r="B4488" t="s">
        <v>9350</v>
      </c>
      <c r="C4488" t="s">
        <v>9351</v>
      </c>
      <c r="D4488" t="s">
        <v>393</v>
      </c>
      <c r="E4488" t="s">
        <v>378</v>
      </c>
    </row>
    <row r="4489" spans="1:5">
      <c r="A4489" s="369">
        <v>2888576</v>
      </c>
      <c r="B4489" t="s">
        <v>9352</v>
      </c>
      <c r="C4489" t="s">
        <v>9353</v>
      </c>
      <c r="D4489" t="s">
        <v>393</v>
      </c>
      <c r="E4489" t="s">
        <v>378</v>
      </c>
    </row>
    <row r="4490" spans="1:5">
      <c r="A4490" s="369">
        <v>2888679</v>
      </c>
      <c r="B4490" t="s">
        <v>9354</v>
      </c>
      <c r="C4490" t="s">
        <v>9355</v>
      </c>
      <c r="D4490" t="s">
        <v>393</v>
      </c>
      <c r="E4490" t="s">
        <v>378</v>
      </c>
    </row>
    <row r="4491" spans="1:5">
      <c r="A4491" s="369">
        <v>2888688</v>
      </c>
      <c r="B4491" t="s">
        <v>9356</v>
      </c>
      <c r="C4491" t="s">
        <v>9357</v>
      </c>
      <c r="D4491" t="s">
        <v>393</v>
      </c>
      <c r="E4491" t="s">
        <v>378</v>
      </c>
    </row>
    <row r="4492" spans="1:5">
      <c r="A4492" s="369">
        <v>2888706</v>
      </c>
      <c r="B4492" t="s">
        <v>9358</v>
      </c>
      <c r="C4492" t="s">
        <v>9359</v>
      </c>
      <c r="D4492" t="s">
        <v>393</v>
      </c>
      <c r="E4492" t="s">
        <v>378</v>
      </c>
    </row>
    <row r="4493" spans="1:5">
      <c r="A4493" s="369">
        <v>2888714</v>
      </c>
      <c r="B4493" t="s">
        <v>9360</v>
      </c>
      <c r="C4493" t="s">
        <v>9361</v>
      </c>
      <c r="D4493" t="s">
        <v>393</v>
      </c>
      <c r="E4493" t="s">
        <v>378</v>
      </c>
    </row>
    <row r="4494" spans="1:5">
      <c r="A4494" s="369">
        <v>2888720</v>
      </c>
      <c r="B4494" t="s">
        <v>9362</v>
      </c>
      <c r="C4494" t="s">
        <v>9363</v>
      </c>
      <c r="D4494" t="s">
        <v>393</v>
      </c>
      <c r="E4494" t="s">
        <v>378</v>
      </c>
    </row>
    <row r="4495" spans="1:5">
      <c r="A4495" s="369">
        <v>2888786</v>
      </c>
      <c r="B4495" t="s">
        <v>9364</v>
      </c>
      <c r="C4495" t="s">
        <v>9365</v>
      </c>
      <c r="D4495" t="s">
        <v>393</v>
      </c>
      <c r="E4495" t="s">
        <v>378</v>
      </c>
    </row>
    <row r="4496" spans="1:5">
      <c r="A4496" s="369">
        <v>2888828</v>
      </c>
      <c r="B4496" t="s">
        <v>9366</v>
      </c>
      <c r="C4496" t="s">
        <v>9367</v>
      </c>
      <c r="D4496" t="s">
        <v>393</v>
      </c>
      <c r="E4496" t="s">
        <v>378</v>
      </c>
    </row>
    <row r="4497" spans="1:5">
      <c r="A4497" s="369">
        <v>2888830</v>
      </c>
      <c r="B4497" t="s">
        <v>9368</v>
      </c>
      <c r="C4497" t="s">
        <v>9369</v>
      </c>
      <c r="D4497" t="s">
        <v>393</v>
      </c>
      <c r="E4497" t="s">
        <v>378</v>
      </c>
    </row>
    <row r="4498" spans="1:5">
      <c r="A4498" s="369">
        <v>2888867</v>
      </c>
      <c r="B4498" t="s">
        <v>9370</v>
      </c>
      <c r="C4498" t="s">
        <v>9371</v>
      </c>
      <c r="D4498" t="s">
        <v>393</v>
      </c>
      <c r="E4498" t="s">
        <v>378</v>
      </c>
    </row>
    <row r="4499" spans="1:5">
      <c r="A4499" s="369">
        <v>2888872</v>
      </c>
      <c r="B4499" t="s">
        <v>9372</v>
      </c>
      <c r="C4499" t="s">
        <v>9373</v>
      </c>
      <c r="D4499" t="s">
        <v>393</v>
      </c>
      <c r="E4499" t="s">
        <v>378</v>
      </c>
    </row>
    <row r="4500" spans="1:5">
      <c r="A4500" s="369">
        <v>2888894</v>
      </c>
      <c r="B4500" t="s">
        <v>9374</v>
      </c>
      <c r="C4500" t="s">
        <v>9375</v>
      </c>
      <c r="D4500" t="s">
        <v>393</v>
      </c>
      <c r="E4500" t="s">
        <v>378</v>
      </c>
    </row>
    <row r="4501" spans="1:5">
      <c r="A4501" s="369">
        <v>2888896</v>
      </c>
      <c r="B4501" t="s">
        <v>9376</v>
      </c>
      <c r="C4501" t="s">
        <v>9377</v>
      </c>
      <c r="D4501" t="s">
        <v>393</v>
      </c>
      <c r="E4501" t="s">
        <v>378</v>
      </c>
    </row>
    <row r="4502" spans="1:5">
      <c r="A4502" s="369">
        <v>2888897</v>
      </c>
      <c r="B4502" t="s">
        <v>9378</v>
      </c>
      <c r="C4502" t="s">
        <v>9379</v>
      </c>
      <c r="D4502" t="s">
        <v>393</v>
      </c>
      <c r="E4502" t="s">
        <v>378</v>
      </c>
    </row>
    <row r="4503" spans="1:5">
      <c r="A4503" s="369">
        <v>2888912</v>
      </c>
      <c r="B4503" t="s">
        <v>9380</v>
      </c>
      <c r="C4503" t="s">
        <v>9381</v>
      </c>
      <c r="D4503" t="s">
        <v>393</v>
      </c>
      <c r="E4503" t="s">
        <v>378</v>
      </c>
    </row>
    <row r="4504" spans="1:5">
      <c r="A4504" s="369">
        <v>2888913</v>
      </c>
      <c r="B4504" t="s">
        <v>9382</v>
      </c>
      <c r="C4504" t="s">
        <v>9383</v>
      </c>
      <c r="D4504" t="s">
        <v>393</v>
      </c>
      <c r="E4504" t="s">
        <v>378</v>
      </c>
    </row>
    <row r="4505" spans="1:5">
      <c r="A4505" s="369">
        <v>2888951</v>
      </c>
      <c r="B4505" t="s">
        <v>9384</v>
      </c>
      <c r="C4505" t="s">
        <v>9385</v>
      </c>
      <c r="D4505" t="s">
        <v>393</v>
      </c>
      <c r="E4505" t="s">
        <v>378</v>
      </c>
    </row>
    <row r="4506" spans="1:5">
      <c r="A4506" s="369">
        <v>2888957</v>
      </c>
      <c r="B4506" t="s">
        <v>9386</v>
      </c>
      <c r="C4506" t="s">
        <v>9387</v>
      </c>
      <c r="D4506" t="s">
        <v>393</v>
      </c>
      <c r="E4506" t="s">
        <v>378</v>
      </c>
    </row>
    <row r="4507" spans="1:5">
      <c r="A4507" s="369">
        <v>2888971</v>
      </c>
      <c r="B4507" t="s">
        <v>9388</v>
      </c>
      <c r="C4507" t="s">
        <v>9389</v>
      </c>
      <c r="D4507" t="s">
        <v>393</v>
      </c>
      <c r="E4507" t="s">
        <v>378</v>
      </c>
    </row>
    <row r="4508" spans="1:5">
      <c r="A4508" s="369">
        <v>2889138</v>
      </c>
      <c r="B4508" t="s">
        <v>9390</v>
      </c>
      <c r="C4508" t="s">
        <v>9391</v>
      </c>
      <c r="D4508" t="s">
        <v>393</v>
      </c>
      <c r="E4508" t="s">
        <v>378</v>
      </c>
    </row>
    <row r="4509" spans="1:5">
      <c r="A4509" s="369">
        <v>2889203</v>
      </c>
      <c r="B4509" t="s">
        <v>9392</v>
      </c>
      <c r="C4509" t="s">
        <v>9393</v>
      </c>
      <c r="D4509" t="s">
        <v>393</v>
      </c>
      <c r="E4509" t="s">
        <v>378</v>
      </c>
    </row>
    <row r="4510" spans="1:5">
      <c r="A4510" s="369">
        <v>2889255</v>
      </c>
      <c r="B4510" t="s">
        <v>9394</v>
      </c>
      <c r="C4510" t="s">
        <v>9395</v>
      </c>
      <c r="D4510" t="s">
        <v>393</v>
      </c>
      <c r="E4510" t="s">
        <v>378</v>
      </c>
    </row>
    <row r="4511" spans="1:5">
      <c r="A4511" s="369">
        <v>2889344</v>
      </c>
      <c r="B4511" t="s">
        <v>9396</v>
      </c>
      <c r="C4511" t="s">
        <v>9397</v>
      </c>
      <c r="D4511" t="s">
        <v>393</v>
      </c>
      <c r="E4511" t="s">
        <v>378</v>
      </c>
    </row>
    <row r="4512" spans="1:5">
      <c r="A4512" s="369">
        <v>2889351</v>
      </c>
      <c r="B4512" t="s">
        <v>9398</v>
      </c>
      <c r="C4512" t="s">
        <v>9399</v>
      </c>
      <c r="D4512" t="s">
        <v>393</v>
      </c>
      <c r="E4512" t="s">
        <v>378</v>
      </c>
    </row>
    <row r="4513" spans="1:5">
      <c r="A4513" s="369">
        <v>2889406</v>
      </c>
      <c r="B4513" t="s">
        <v>9400</v>
      </c>
      <c r="C4513" t="s">
        <v>9401</v>
      </c>
      <c r="D4513" t="s">
        <v>393</v>
      </c>
      <c r="E4513" t="s">
        <v>378</v>
      </c>
    </row>
    <row r="4514" spans="1:5">
      <c r="A4514" s="369">
        <v>2889494</v>
      </c>
      <c r="B4514" t="s">
        <v>9402</v>
      </c>
      <c r="C4514" t="s">
        <v>9403</v>
      </c>
      <c r="D4514" t="s">
        <v>393</v>
      </c>
      <c r="E4514" t="s">
        <v>378</v>
      </c>
    </row>
    <row r="4515" spans="1:5">
      <c r="A4515" s="369">
        <v>2889559</v>
      </c>
      <c r="B4515" t="s">
        <v>9404</v>
      </c>
      <c r="C4515" t="s">
        <v>9405</v>
      </c>
      <c r="D4515" t="s">
        <v>393</v>
      </c>
      <c r="E4515" t="s">
        <v>378</v>
      </c>
    </row>
    <row r="4516" spans="1:5">
      <c r="A4516" s="369">
        <v>2889560</v>
      </c>
      <c r="B4516" t="s">
        <v>9406</v>
      </c>
      <c r="C4516" t="s">
        <v>9407</v>
      </c>
      <c r="D4516" t="s">
        <v>393</v>
      </c>
      <c r="E4516" t="s">
        <v>378</v>
      </c>
    </row>
    <row r="4517" spans="1:5">
      <c r="A4517" s="369">
        <v>2889606</v>
      </c>
      <c r="B4517" t="s">
        <v>9408</v>
      </c>
      <c r="C4517" t="s">
        <v>9409</v>
      </c>
      <c r="D4517" t="s">
        <v>393</v>
      </c>
      <c r="E4517" t="s">
        <v>378</v>
      </c>
    </row>
    <row r="4518" spans="1:5">
      <c r="A4518" s="369">
        <v>2889607</v>
      </c>
      <c r="B4518" t="s">
        <v>9410</v>
      </c>
      <c r="C4518" t="s">
        <v>9411</v>
      </c>
      <c r="D4518" t="s">
        <v>393</v>
      </c>
      <c r="E4518" t="s">
        <v>378</v>
      </c>
    </row>
    <row r="4519" spans="1:5">
      <c r="A4519" s="369">
        <v>2889632</v>
      </c>
      <c r="B4519" t="s">
        <v>9412</v>
      </c>
      <c r="C4519" t="s">
        <v>9413</v>
      </c>
      <c r="D4519" t="s">
        <v>393</v>
      </c>
      <c r="E4519" t="s">
        <v>378</v>
      </c>
    </row>
    <row r="4520" spans="1:5">
      <c r="A4520" s="369">
        <v>2889646</v>
      </c>
      <c r="B4520" t="s">
        <v>9414</v>
      </c>
      <c r="C4520" t="s">
        <v>9415</v>
      </c>
      <c r="D4520" t="s">
        <v>393</v>
      </c>
      <c r="E4520" t="s">
        <v>378</v>
      </c>
    </row>
    <row r="4521" spans="1:5">
      <c r="A4521" s="369">
        <v>2889665</v>
      </c>
      <c r="B4521" t="s">
        <v>9416</v>
      </c>
      <c r="C4521" t="s">
        <v>9417</v>
      </c>
      <c r="D4521" t="s">
        <v>393</v>
      </c>
      <c r="E4521" t="s">
        <v>378</v>
      </c>
    </row>
    <row r="4522" spans="1:5">
      <c r="A4522" s="369">
        <v>2889669</v>
      </c>
      <c r="B4522" t="s">
        <v>9418</v>
      </c>
      <c r="C4522" t="s">
        <v>9419</v>
      </c>
      <c r="D4522" t="s">
        <v>393</v>
      </c>
      <c r="E4522" t="s">
        <v>378</v>
      </c>
    </row>
    <row r="4523" spans="1:5">
      <c r="A4523" s="369">
        <v>2889726</v>
      </c>
      <c r="B4523" t="s">
        <v>9420</v>
      </c>
      <c r="C4523" t="s">
        <v>9421</v>
      </c>
      <c r="D4523" t="s">
        <v>393</v>
      </c>
      <c r="E4523" t="s">
        <v>378</v>
      </c>
    </row>
    <row r="4524" spans="1:5">
      <c r="A4524" s="369">
        <v>2889853</v>
      </c>
      <c r="B4524" t="s">
        <v>9422</v>
      </c>
      <c r="C4524" t="s">
        <v>9423</v>
      </c>
      <c r="D4524" t="s">
        <v>393</v>
      </c>
      <c r="E4524" t="s">
        <v>378</v>
      </c>
    </row>
    <row r="4525" spans="1:5">
      <c r="A4525" s="369">
        <v>2889870</v>
      </c>
      <c r="B4525" t="s">
        <v>9424</v>
      </c>
      <c r="C4525" t="s">
        <v>9425</v>
      </c>
      <c r="D4525" t="s">
        <v>393</v>
      </c>
      <c r="E4525" t="s">
        <v>378</v>
      </c>
    </row>
    <row r="4526" spans="1:5">
      <c r="A4526" s="369">
        <v>2889913</v>
      </c>
      <c r="B4526" t="s">
        <v>9426</v>
      </c>
      <c r="C4526" t="s">
        <v>9427</v>
      </c>
      <c r="D4526" t="s">
        <v>393</v>
      </c>
      <c r="E4526" t="s">
        <v>378</v>
      </c>
    </row>
    <row r="4527" spans="1:5">
      <c r="A4527" s="369">
        <v>2889930</v>
      </c>
      <c r="B4527" t="s">
        <v>9428</v>
      </c>
      <c r="C4527" t="s">
        <v>9429</v>
      </c>
      <c r="D4527" t="s">
        <v>393</v>
      </c>
      <c r="E4527" t="s">
        <v>378</v>
      </c>
    </row>
    <row r="4528" spans="1:5">
      <c r="A4528" s="369">
        <v>2890236</v>
      </c>
      <c r="B4528" t="s">
        <v>9430</v>
      </c>
      <c r="C4528" t="s">
        <v>9431</v>
      </c>
      <c r="D4528" t="s">
        <v>393</v>
      </c>
      <c r="E4528" t="s">
        <v>378</v>
      </c>
    </row>
    <row r="4529" spans="1:5">
      <c r="A4529" s="369">
        <v>2890322</v>
      </c>
      <c r="B4529" t="s">
        <v>9432</v>
      </c>
      <c r="C4529" t="s">
        <v>9433</v>
      </c>
      <c r="D4529" t="s">
        <v>393</v>
      </c>
      <c r="E4529" t="s">
        <v>378</v>
      </c>
    </row>
    <row r="4530" spans="1:5">
      <c r="A4530" s="369">
        <v>2890323</v>
      </c>
      <c r="B4530" t="s">
        <v>9434</v>
      </c>
      <c r="C4530" t="s">
        <v>9435</v>
      </c>
      <c r="D4530" t="s">
        <v>393</v>
      </c>
      <c r="E4530" t="s">
        <v>378</v>
      </c>
    </row>
    <row r="4531" spans="1:5">
      <c r="A4531" s="369">
        <v>2890357</v>
      </c>
      <c r="B4531" t="s">
        <v>9436</v>
      </c>
      <c r="C4531" t="s">
        <v>9437</v>
      </c>
      <c r="D4531" t="s">
        <v>393</v>
      </c>
      <c r="E4531" t="s">
        <v>378</v>
      </c>
    </row>
    <row r="4532" spans="1:5">
      <c r="A4532" s="369">
        <v>2890366</v>
      </c>
      <c r="B4532" t="s">
        <v>9438</v>
      </c>
      <c r="C4532" t="s">
        <v>9439</v>
      </c>
      <c r="D4532" t="s">
        <v>393</v>
      </c>
      <c r="E4532" t="s">
        <v>378</v>
      </c>
    </row>
    <row r="4533" spans="1:5">
      <c r="A4533" s="369">
        <v>2890400</v>
      </c>
      <c r="B4533" t="s">
        <v>9440</v>
      </c>
      <c r="C4533" t="s">
        <v>9441</v>
      </c>
      <c r="D4533" t="s">
        <v>393</v>
      </c>
      <c r="E4533" t="s">
        <v>378</v>
      </c>
    </row>
    <row r="4534" spans="1:5">
      <c r="A4534" s="369">
        <v>2890410</v>
      </c>
      <c r="B4534" t="s">
        <v>9442</v>
      </c>
      <c r="C4534" t="s">
        <v>9443</v>
      </c>
      <c r="D4534" t="s">
        <v>393</v>
      </c>
      <c r="E4534" t="s">
        <v>378</v>
      </c>
    </row>
    <row r="4535" spans="1:5">
      <c r="A4535" s="369">
        <v>2890502</v>
      </c>
      <c r="B4535" t="s">
        <v>9444</v>
      </c>
      <c r="C4535" t="s">
        <v>9445</v>
      </c>
      <c r="D4535" t="s">
        <v>393</v>
      </c>
      <c r="E4535" t="s">
        <v>378</v>
      </c>
    </row>
    <row r="4536" spans="1:5">
      <c r="A4536" s="369">
        <v>2890519</v>
      </c>
      <c r="B4536" t="s">
        <v>9446</v>
      </c>
      <c r="C4536" t="s">
        <v>9447</v>
      </c>
      <c r="D4536" t="s">
        <v>393</v>
      </c>
      <c r="E4536" t="s">
        <v>378</v>
      </c>
    </row>
    <row r="4537" spans="1:5">
      <c r="A4537" s="369">
        <v>2890578</v>
      </c>
      <c r="B4537" t="s">
        <v>9448</v>
      </c>
      <c r="C4537" t="s">
        <v>9449</v>
      </c>
      <c r="D4537" t="s">
        <v>393</v>
      </c>
      <c r="E4537" t="s">
        <v>378</v>
      </c>
    </row>
    <row r="4538" spans="1:5">
      <c r="A4538" s="369">
        <v>2890690</v>
      </c>
      <c r="B4538" t="s">
        <v>9450</v>
      </c>
      <c r="C4538" t="s">
        <v>9451</v>
      </c>
      <c r="D4538" t="s">
        <v>393</v>
      </c>
      <c r="E4538" t="s">
        <v>378</v>
      </c>
    </row>
    <row r="4539" spans="1:5">
      <c r="A4539" s="369">
        <v>2890788</v>
      </c>
      <c r="B4539" t="s">
        <v>9452</v>
      </c>
      <c r="C4539" t="s">
        <v>9453</v>
      </c>
      <c r="D4539" t="s">
        <v>393</v>
      </c>
      <c r="E4539" t="s">
        <v>378</v>
      </c>
    </row>
    <row r="4540" spans="1:5">
      <c r="A4540" s="369">
        <v>2890857</v>
      </c>
      <c r="B4540" t="s">
        <v>9454</v>
      </c>
      <c r="C4540" t="s">
        <v>9455</v>
      </c>
      <c r="D4540" t="s">
        <v>393</v>
      </c>
      <c r="E4540" t="s">
        <v>378</v>
      </c>
    </row>
    <row r="4541" spans="1:5">
      <c r="A4541" s="369">
        <v>2890864</v>
      </c>
      <c r="B4541" t="s">
        <v>9456</v>
      </c>
      <c r="C4541" t="s">
        <v>9457</v>
      </c>
      <c r="D4541" t="s">
        <v>393</v>
      </c>
      <c r="E4541" t="s">
        <v>378</v>
      </c>
    </row>
    <row r="4542" spans="1:5">
      <c r="A4542" s="369">
        <v>2890965</v>
      </c>
      <c r="B4542" t="s">
        <v>9458</v>
      </c>
      <c r="C4542" t="s">
        <v>9459</v>
      </c>
      <c r="D4542" t="s">
        <v>393</v>
      </c>
      <c r="E4542" t="s">
        <v>378</v>
      </c>
    </row>
    <row r="4543" spans="1:5">
      <c r="A4543" s="369">
        <v>2890965</v>
      </c>
      <c r="B4543" t="s">
        <v>9460</v>
      </c>
      <c r="C4543" t="s">
        <v>9461</v>
      </c>
      <c r="D4543" t="s">
        <v>393</v>
      </c>
      <c r="E4543" t="s">
        <v>378</v>
      </c>
    </row>
    <row r="4544" spans="1:5">
      <c r="A4544" s="369">
        <v>2891</v>
      </c>
      <c r="B4544" t="s">
        <v>9462</v>
      </c>
      <c r="C4544" t="s">
        <v>9463</v>
      </c>
      <c r="D4544" t="s">
        <v>393</v>
      </c>
      <c r="E4544" t="s">
        <v>378</v>
      </c>
    </row>
    <row r="4545" spans="1:5">
      <c r="A4545" s="369">
        <v>2891032</v>
      </c>
      <c r="B4545" t="s">
        <v>9464</v>
      </c>
      <c r="C4545" t="s">
        <v>9465</v>
      </c>
      <c r="D4545" t="s">
        <v>393</v>
      </c>
      <c r="E4545" t="s">
        <v>378</v>
      </c>
    </row>
    <row r="4546" spans="1:5">
      <c r="A4546" s="369">
        <v>2891137</v>
      </c>
      <c r="B4546" t="s">
        <v>9466</v>
      </c>
      <c r="C4546" t="s">
        <v>9467</v>
      </c>
      <c r="D4546" t="s">
        <v>393</v>
      </c>
      <c r="E4546" t="s">
        <v>378</v>
      </c>
    </row>
    <row r="4547" spans="1:5">
      <c r="A4547" s="369">
        <v>2891156</v>
      </c>
      <c r="B4547" t="s">
        <v>9468</v>
      </c>
      <c r="C4547" t="s">
        <v>9469</v>
      </c>
      <c r="D4547" t="s">
        <v>393</v>
      </c>
      <c r="E4547" t="s">
        <v>378</v>
      </c>
    </row>
    <row r="4548" spans="1:5">
      <c r="A4548" s="369">
        <v>2891313</v>
      </c>
      <c r="B4548" t="s">
        <v>9470</v>
      </c>
      <c r="C4548" t="s">
        <v>9471</v>
      </c>
      <c r="D4548" t="s">
        <v>393</v>
      </c>
      <c r="E4548" t="s">
        <v>378</v>
      </c>
    </row>
    <row r="4549" spans="1:5">
      <c r="A4549" s="369">
        <v>2891387</v>
      </c>
      <c r="B4549" t="s">
        <v>9472</v>
      </c>
      <c r="C4549" t="s">
        <v>9473</v>
      </c>
      <c r="D4549" t="s">
        <v>393</v>
      </c>
      <c r="E4549" t="s">
        <v>378</v>
      </c>
    </row>
    <row r="4550" spans="1:5">
      <c r="A4550" s="369">
        <v>2891434</v>
      </c>
      <c r="B4550" t="s">
        <v>9474</v>
      </c>
      <c r="C4550" t="s">
        <v>9475</v>
      </c>
      <c r="D4550" t="s">
        <v>393</v>
      </c>
      <c r="E4550" t="s">
        <v>378</v>
      </c>
    </row>
    <row r="4551" spans="1:5">
      <c r="A4551" s="369">
        <v>2891571</v>
      </c>
      <c r="B4551" t="s">
        <v>9476</v>
      </c>
      <c r="C4551" t="s">
        <v>9477</v>
      </c>
      <c r="D4551" t="s">
        <v>393</v>
      </c>
      <c r="E4551" t="s">
        <v>378</v>
      </c>
    </row>
    <row r="4552" spans="1:5">
      <c r="A4552" s="369">
        <v>2891645</v>
      </c>
      <c r="B4552" t="s">
        <v>9478</v>
      </c>
      <c r="C4552" t="s">
        <v>9479</v>
      </c>
      <c r="D4552" t="s">
        <v>393</v>
      </c>
      <c r="E4552" t="s">
        <v>378</v>
      </c>
    </row>
    <row r="4553" spans="1:5">
      <c r="A4553" s="369">
        <v>2891701</v>
      </c>
      <c r="B4553" t="s">
        <v>9480</v>
      </c>
      <c r="C4553" t="s">
        <v>9481</v>
      </c>
      <c r="D4553" t="s">
        <v>393</v>
      </c>
      <c r="E4553" t="s">
        <v>378</v>
      </c>
    </row>
    <row r="4554" spans="1:5">
      <c r="A4554" s="369">
        <v>2891710</v>
      </c>
      <c r="B4554" t="s">
        <v>9482</v>
      </c>
      <c r="C4554" t="s">
        <v>9483</v>
      </c>
      <c r="D4554" t="s">
        <v>393</v>
      </c>
      <c r="E4554" t="s">
        <v>378</v>
      </c>
    </row>
    <row r="4555" spans="1:5">
      <c r="A4555" s="369">
        <v>2891720</v>
      </c>
      <c r="B4555" t="s">
        <v>9484</v>
      </c>
      <c r="C4555" t="s">
        <v>9485</v>
      </c>
      <c r="D4555" t="s">
        <v>393</v>
      </c>
      <c r="E4555" t="s">
        <v>378</v>
      </c>
    </row>
    <row r="4556" spans="1:5">
      <c r="A4556" s="369">
        <v>2891721</v>
      </c>
      <c r="B4556" t="s">
        <v>9486</v>
      </c>
      <c r="C4556" t="s">
        <v>9487</v>
      </c>
      <c r="D4556" t="s">
        <v>393</v>
      </c>
      <c r="E4556" t="s">
        <v>378</v>
      </c>
    </row>
    <row r="4557" spans="1:5">
      <c r="A4557" s="369">
        <v>2891785</v>
      </c>
      <c r="B4557" t="s">
        <v>9488</v>
      </c>
      <c r="C4557" t="s">
        <v>9489</v>
      </c>
      <c r="D4557" t="s">
        <v>393</v>
      </c>
      <c r="E4557" t="s">
        <v>378</v>
      </c>
    </row>
    <row r="4558" spans="1:5">
      <c r="A4558" s="369">
        <v>2891790</v>
      </c>
      <c r="B4558" t="s">
        <v>9490</v>
      </c>
      <c r="C4558" t="s">
        <v>9491</v>
      </c>
      <c r="D4558" t="s">
        <v>393</v>
      </c>
      <c r="E4558" t="s">
        <v>378</v>
      </c>
    </row>
    <row r="4559" spans="1:5">
      <c r="A4559" s="369">
        <v>2891833</v>
      </c>
      <c r="B4559" t="s">
        <v>9492</v>
      </c>
      <c r="C4559" t="s">
        <v>9493</v>
      </c>
      <c r="D4559" t="s">
        <v>393</v>
      </c>
      <c r="E4559" t="s">
        <v>378</v>
      </c>
    </row>
    <row r="4560" spans="1:5">
      <c r="A4560" s="369">
        <v>2891866</v>
      </c>
      <c r="B4560" t="s">
        <v>9494</v>
      </c>
      <c r="C4560" t="s">
        <v>9495</v>
      </c>
      <c r="D4560" t="s">
        <v>393</v>
      </c>
      <c r="E4560" t="s">
        <v>378</v>
      </c>
    </row>
    <row r="4561" spans="1:5">
      <c r="A4561" s="369">
        <v>2891867</v>
      </c>
      <c r="B4561" t="s">
        <v>9496</v>
      </c>
      <c r="C4561" t="s">
        <v>9497</v>
      </c>
      <c r="D4561" t="s">
        <v>393</v>
      </c>
      <c r="E4561" t="s">
        <v>378</v>
      </c>
    </row>
    <row r="4562" spans="1:5">
      <c r="A4562" s="369">
        <v>2895653</v>
      </c>
      <c r="B4562" t="s">
        <v>9498</v>
      </c>
      <c r="C4562" t="s">
        <v>9499</v>
      </c>
      <c r="D4562" t="s">
        <v>393</v>
      </c>
      <c r="E4562" t="s">
        <v>378</v>
      </c>
    </row>
    <row r="4563" spans="1:5">
      <c r="A4563" s="369">
        <v>2896678</v>
      </c>
      <c r="B4563" t="s">
        <v>9500</v>
      </c>
      <c r="C4563" t="s">
        <v>9501</v>
      </c>
      <c r="D4563" t="s">
        <v>393</v>
      </c>
      <c r="E4563" t="s">
        <v>378</v>
      </c>
    </row>
    <row r="4564" spans="1:5">
      <c r="A4564" s="369">
        <v>28986577</v>
      </c>
      <c r="B4564" t="s">
        <v>9502</v>
      </c>
      <c r="C4564" t="s">
        <v>9503</v>
      </c>
      <c r="D4564" t="s">
        <v>393</v>
      </c>
      <c r="E4564" t="s">
        <v>378</v>
      </c>
    </row>
    <row r="4565" spans="1:5">
      <c r="A4565" s="369">
        <v>2898714</v>
      </c>
      <c r="B4565" t="s">
        <v>9504</v>
      </c>
      <c r="C4565" t="s">
        <v>9505</v>
      </c>
      <c r="D4565" t="s">
        <v>393</v>
      </c>
      <c r="E4565" t="s">
        <v>378</v>
      </c>
    </row>
    <row r="4566" spans="1:5">
      <c r="A4566" s="369">
        <v>2898717</v>
      </c>
      <c r="B4566" t="s">
        <v>9506</v>
      </c>
      <c r="C4566" t="s">
        <v>9507</v>
      </c>
      <c r="D4566" t="s">
        <v>393</v>
      </c>
      <c r="E4566" t="s">
        <v>378</v>
      </c>
    </row>
    <row r="4567" spans="1:5">
      <c r="A4567" s="369">
        <v>2899285</v>
      </c>
      <c r="B4567" t="s">
        <v>9508</v>
      </c>
      <c r="C4567" t="s">
        <v>9509</v>
      </c>
      <c r="D4567" t="s">
        <v>393</v>
      </c>
      <c r="E4567" t="s">
        <v>378</v>
      </c>
    </row>
    <row r="4568" spans="1:5">
      <c r="A4568" s="369">
        <v>2900095</v>
      </c>
      <c r="B4568" t="s">
        <v>9510</v>
      </c>
      <c r="C4568" t="s">
        <v>9511</v>
      </c>
      <c r="D4568" t="s">
        <v>393</v>
      </c>
      <c r="E4568" t="s">
        <v>378</v>
      </c>
    </row>
    <row r="4569" spans="1:5">
      <c r="A4569" s="369">
        <v>2900104</v>
      </c>
      <c r="B4569" t="s">
        <v>9512</v>
      </c>
      <c r="C4569" t="s">
        <v>9513</v>
      </c>
      <c r="D4569" t="s">
        <v>393</v>
      </c>
      <c r="E4569" t="s">
        <v>378</v>
      </c>
    </row>
    <row r="4570" spans="1:5">
      <c r="A4570" s="369">
        <v>2900368</v>
      </c>
      <c r="B4570" t="s">
        <v>9514</v>
      </c>
      <c r="C4570" t="s">
        <v>9515</v>
      </c>
      <c r="D4570" t="s">
        <v>393</v>
      </c>
      <c r="E4570" t="s">
        <v>378</v>
      </c>
    </row>
    <row r="4571" spans="1:5">
      <c r="A4571" s="369">
        <v>2900660</v>
      </c>
      <c r="B4571" t="s">
        <v>9516</v>
      </c>
      <c r="C4571" t="s">
        <v>9517</v>
      </c>
      <c r="D4571" t="s">
        <v>393</v>
      </c>
      <c r="E4571" t="s">
        <v>378</v>
      </c>
    </row>
    <row r="4572" spans="1:5">
      <c r="A4572" s="369">
        <v>2901679</v>
      </c>
      <c r="B4572" t="s">
        <v>9518</v>
      </c>
      <c r="C4572" t="s">
        <v>9519</v>
      </c>
      <c r="D4572" t="s">
        <v>393</v>
      </c>
      <c r="E4572" t="s">
        <v>378</v>
      </c>
    </row>
    <row r="4573" spans="1:5">
      <c r="A4573" s="369">
        <v>2901988</v>
      </c>
      <c r="B4573" t="s">
        <v>9520</v>
      </c>
      <c r="C4573" t="s">
        <v>9521</v>
      </c>
      <c r="D4573" t="s">
        <v>393</v>
      </c>
      <c r="E4573" t="s">
        <v>378</v>
      </c>
    </row>
    <row r="4574" spans="1:5">
      <c r="A4574" s="369">
        <v>2902</v>
      </c>
      <c r="B4574" t="s">
        <v>9522</v>
      </c>
      <c r="C4574" t="s">
        <v>9523</v>
      </c>
      <c r="D4574" t="s">
        <v>393</v>
      </c>
      <c r="E4574" t="s">
        <v>378</v>
      </c>
    </row>
    <row r="4575" spans="1:5">
      <c r="A4575" s="369">
        <v>2902248</v>
      </c>
      <c r="B4575" t="s">
        <v>9524</v>
      </c>
      <c r="C4575" t="s">
        <v>9525</v>
      </c>
      <c r="D4575" t="s">
        <v>393</v>
      </c>
      <c r="E4575" t="s">
        <v>378</v>
      </c>
    </row>
    <row r="4576" spans="1:5">
      <c r="A4576" s="369">
        <v>2902777</v>
      </c>
      <c r="B4576" t="s">
        <v>9526</v>
      </c>
      <c r="C4576" t="s">
        <v>9527</v>
      </c>
      <c r="D4576" t="s">
        <v>393</v>
      </c>
      <c r="E4576" t="s">
        <v>378</v>
      </c>
    </row>
    <row r="4577" spans="1:5">
      <c r="A4577" s="369">
        <v>2902884</v>
      </c>
      <c r="B4577" t="s">
        <v>9528</v>
      </c>
      <c r="C4577" t="s">
        <v>9529</v>
      </c>
      <c r="D4577" t="s">
        <v>393</v>
      </c>
      <c r="E4577" t="s">
        <v>378</v>
      </c>
    </row>
    <row r="4578" spans="1:5">
      <c r="A4578" s="369">
        <v>2902914</v>
      </c>
      <c r="B4578" t="s">
        <v>9530</v>
      </c>
      <c r="C4578" t="s">
        <v>9531</v>
      </c>
      <c r="D4578" t="s">
        <v>393</v>
      </c>
      <c r="E4578" t="s">
        <v>378</v>
      </c>
    </row>
    <row r="4579" spans="1:5">
      <c r="A4579" s="369">
        <v>2902929</v>
      </c>
      <c r="B4579" t="s">
        <v>9532</v>
      </c>
      <c r="C4579" t="s">
        <v>9533</v>
      </c>
      <c r="D4579" t="s">
        <v>393</v>
      </c>
      <c r="E4579" t="s">
        <v>378</v>
      </c>
    </row>
    <row r="4580" spans="1:5">
      <c r="A4580" s="369">
        <v>2903365</v>
      </c>
      <c r="B4580" t="s">
        <v>9534</v>
      </c>
      <c r="C4580" t="s">
        <v>9535</v>
      </c>
      <c r="D4580" t="s">
        <v>393</v>
      </c>
      <c r="E4580" t="s">
        <v>378</v>
      </c>
    </row>
    <row r="4581" spans="1:5">
      <c r="A4581" s="369">
        <v>2903392</v>
      </c>
      <c r="B4581" t="s">
        <v>9536</v>
      </c>
      <c r="C4581" t="s">
        <v>9537</v>
      </c>
      <c r="D4581" t="s">
        <v>393</v>
      </c>
      <c r="E4581" t="s">
        <v>378</v>
      </c>
    </row>
    <row r="4582" spans="1:5">
      <c r="A4582" s="369">
        <v>2903393</v>
      </c>
      <c r="B4582" t="s">
        <v>9538</v>
      </c>
      <c r="C4582" t="s">
        <v>9539</v>
      </c>
      <c r="D4582" t="s">
        <v>393</v>
      </c>
      <c r="E4582" t="s">
        <v>378</v>
      </c>
    </row>
    <row r="4583" spans="1:5">
      <c r="A4583" s="369">
        <v>2903399</v>
      </c>
      <c r="B4583" t="s">
        <v>9540</v>
      </c>
      <c r="C4583" t="s">
        <v>9541</v>
      </c>
      <c r="D4583" t="s">
        <v>393</v>
      </c>
      <c r="E4583" t="s">
        <v>378</v>
      </c>
    </row>
    <row r="4584" spans="1:5">
      <c r="A4584" s="369">
        <v>2903401</v>
      </c>
      <c r="B4584" t="s">
        <v>9542</v>
      </c>
      <c r="C4584" t="s">
        <v>9543</v>
      </c>
      <c r="D4584" t="s">
        <v>393</v>
      </c>
      <c r="E4584" t="s">
        <v>378</v>
      </c>
    </row>
    <row r="4585" spans="1:5">
      <c r="A4585" s="369">
        <v>2903488</v>
      </c>
      <c r="B4585" t="s">
        <v>9544</v>
      </c>
      <c r="C4585" t="s">
        <v>9545</v>
      </c>
      <c r="D4585" t="s">
        <v>393</v>
      </c>
      <c r="E4585" t="s">
        <v>378</v>
      </c>
    </row>
    <row r="4586" spans="1:5">
      <c r="A4586" s="369">
        <v>2903526</v>
      </c>
      <c r="B4586" t="s">
        <v>9546</v>
      </c>
      <c r="C4586" t="s">
        <v>9547</v>
      </c>
      <c r="D4586" t="s">
        <v>393</v>
      </c>
      <c r="E4586" t="s">
        <v>378</v>
      </c>
    </row>
    <row r="4587" spans="1:5">
      <c r="A4587" s="369">
        <v>2903575</v>
      </c>
      <c r="B4587" t="s">
        <v>9548</v>
      </c>
      <c r="C4587" t="s">
        <v>9549</v>
      </c>
      <c r="D4587" t="s">
        <v>393</v>
      </c>
      <c r="E4587" t="s">
        <v>378</v>
      </c>
    </row>
    <row r="4588" spans="1:5">
      <c r="A4588" s="369">
        <v>2903593</v>
      </c>
      <c r="B4588" t="s">
        <v>9550</v>
      </c>
      <c r="C4588" t="s">
        <v>9551</v>
      </c>
      <c r="D4588" t="s">
        <v>393</v>
      </c>
      <c r="E4588" t="s">
        <v>378</v>
      </c>
    </row>
    <row r="4589" spans="1:5">
      <c r="A4589" s="369">
        <v>2903605</v>
      </c>
      <c r="B4589" t="s">
        <v>9552</v>
      </c>
      <c r="C4589" t="s">
        <v>9553</v>
      </c>
      <c r="D4589" t="s">
        <v>393</v>
      </c>
      <c r="E4589" t="s">
        <v>378</v>
      </c>
    </row>
    <row r="4590" spans="1:5">
      <c r="A4590" s="369">
        <v>2903623</v>
      </c>
      <c r="B4590" t="s">
        <v>9554</v>
      </c>
      <c r="C4590" t="s">
        <v>9555</v>
      </c>
      <c r="D4590" t="s">
        <v>393</v>
      </c>
      <c r="E4590" t="s">
        <v>378</v>
      </c>
    </row>
    <row r="4591" spans="1:5">
      <c r="A4591" s="369">
        <v>2903635</v>
      </c>
      <c r="B4591" t="s">
        <v>9556</v>
      </c>
      <c r="C4591" t="s">
        <v>9557</v>
      </c>
      <c r="D4591" t="s">
        <v>393</v>
      </c>
      <c r="E4591" t="s">
        <v>378</v>
      </c>
    </row>
    <row r="4592" spans="1:5">
      <c r="A4592" s="369">
        <v>2903657</v>
      </c>
      <c r="B4592" t="s">
        <v>9558</v>
      </c>
      <c r="C4592" t="s">
        <v>9559</v>
      </c>
      <c r="D4592" t="s">
        <v>393</v>
      </c>
      <c r="E4592" t="s">
        <v>378</v>
      </c>
    </row>
    <row r="4593" spans="1:5">
      <c r="A4593" s="369">
        <v>2903663</v>
      </c>
      <c r="B4593" t="s">
        <v>9560</v>
      </c>
      <c r="C4593" t="s">
        <v>9561</v>
      </c>
      <c r="D4593" t="s">
        <v>393</v>
      </c>
      <c r="E4593" t="s">
        <v>378</v>
      </c>
    </row>
    <row r="4594" spans="1:5">
      <c r="A4594" s="369">
        <v>2903745</v>
      </c>
      <c r="B4594" t="s">
        <v>9562</v>
      </c>
      <c r="C4594" t="s">
        <v>9563</v>
      </c>
      <c r="D4594" t="s">
        <v>393</v>
      </c>
      <c r="E4594" t="s">
        <v>378</v>
      </c>
    </row>
    <row r="4595" spans="1:5">
      <c r="A4595" s="369">
        <v>2903754</v>
      </c>
      <c r="B4595" t="s">
        <v>9564</v>
      </c>
      <c r="C4595" t="s">
        <v>9565</v>
      </c>
      <c r="D4595" t="s">
        <v>393</v>
      </c>
      <c r="E4595" t="s">
        <v>378</v>
      </c>
    </row>
    <row r="4596" spans="1:5">
      <c r="A4596" s="369">
        <v>2903884</v>
      </c>
      <c r="B4596" t="s">
        <v>9566</v>
      </c>
      <c r="C4596" t="s">
        <v>9567</v>
      </c>
      <c r="D4596" t="s">
        <v>393</v>
      </c>
      <c r="E4596" t="s">
        <v>378</v>
      </c>
    </row>
    <row r="4597" spans="1:5">
      <c r="A4597" s="369">
        <v>2903894</v>
      </c>
      <c r="B4597" t="s">
        <v>9568</v>
      </c>
      <c r="C4597" t="s">
        <v>9569</v>
      </c>
      <c r="D4597" t="s">
        <v>393</v>
      </c>
      <c r="E4597" t="s">
        <v>378</v>
      </c>
    </row>
    <row r="4598" spans="1:5">
      <c r="A4598" s="369">
        <v>2903903</v>
      </c>
      <c r="B4598" t="s">
        <v>9570</v>
      </c>
      <c r="C4598" t="s">
        <v>9571</v>
      </c>
      <c r="D4598" t="s">
        <v>393</v>
      </c>
      <c r="E4598" t="s">
        <v>378</v>
      </c>
    </row>
    <row r="4599" spans="1:5">
      <c r="A4599" s="369">
        <v>2904096</v>
      </c>
      <c r="B4599" t="s">
        <v>9572</v>
      </c>
      <c r="C4599" t="s">
        <v>9573</v>
      </c>
      <c r="D4599" t="s">
        <v>393</v>
      </c>
      <c r="E4599" t="s">
        <v>378</v>
      </c>
    </row>
    <row r="4600" spans="1:5">
      <c r="A4600" s="369">
        <v>2904132</v>
      </c>
      <c r="B4600" t="s">
        <v>9574</v>
      </c>
      <c r="C4600" t="s">
        <v>9575</v>
      </c>
      <c r="D4600" t="s">
        <v>393</v>
      </c>
      <c r="E4600" t="s">
        <v>378</v>
      </c>
    </row>
    <row r="4601" spans="1:5">
      <c r="A4601" s="369">
        <v>2904182</v>
      </c>
      <c r="B4601" t="s">
        <v>9576</v>
      </c>
      <c r="C4601" t="s">
        <v>9577</v>
      </c>
      <c r="D4601" t="s">
        <v>393</v>
      </c>
      <c r="E4601" t="s">
        <v>378</v>
      </c>
    </row>
    <row r="4602" spans="1:5">
      <c r="A4602" s="369">
        <v>2904244</v>
      </c>
      <c r="B4602" t="s">
        <v>9578</v>
      </c>
      <c r="C4602" t="s">
        <v>9579</v>
      </c>
      <c r="D4602" t="s">
        <v>393</v>
      </c>
      <c r="E4602" t="s">
        <v>378</v>
      </c>
    </row>
    <row r="4603" spans="1:5">
      <c r="A4603" s="369">
        <v>2904256</v>
      </c>
      <c r="B4603" t="s">
        <v>9580</v>
      </c>
      <c r="C4603" t="s">
        <v>9581</v>
      </c>
      <c r="D4603" t="s">
        <v>393</v>
      </c>
      <c r="E4603" t="s">
        <v>378</v>
      </c>
    </row>
    <row r="4604" spans="1:5">
      <c r="A4604" s="369">
        <v>2904410</v>
      </c>
      <c r="B4604" t="s">
        <v>9582</v>
      </c>
      <c r="C4604" t="s">
        <v>9583</v>
      </c>
      <c r="D4604" t="s">
        <v>393</v>
      </c>
      <c r="E4604" t="s">
        <v>378</v>
      </c>
    </row>
    <row r="4605" spans="1:5">
      <c r="A4605" s="369">
        <v>2904435</v>
      </c>
      <c r="B4605" t="s">
        <v>9584</v>
      </c>
      <c r="C4605" t="s">
        <v>9585</v>
      </c>
      <c r="D4605" t="s">
        <v>393</v>
      </c>
      <c r="E4605" t="s">
        <v>378</v>
      </c>
    </row>
    <row r="4606" spans="1:5">
      <c r="A4606" s="369">
        <v>2904483</v>
      </c>
      <c r="B4606" t="s">
        <v>9586</v>
      </c>
      <c r="C4606" t="s">
        <v>9587</v>
      </c>
      <c r="D4606" t="s">
        <v>393</v>
      </c>
      <c r="E4606" t="s">
        <v>378</v>
      </c>
    </row>
    <row r="4607" spans="1:5">
      <c r="A4607" s="369">
        <v>2904637</v>
      </c>
      <c r="B4607" t="s">
        <v>9588</v>
      </c>
      <c r="C4607" t="s">
        <v>9589</v>
      </c>
      <c r="D4607" t="s">
        <v>393</v>
      </c>
      <c r="E4607" t="s">
        <v>378</v>
      </c>
    </row>
    <row r="4608" spans="1:5">
      <c r="A4608" s="369">
        <v>2904729</v>
      </c>
      <c r="B4608" t="s">
        <v>9590</v>
      </c>
      <c r="C4608" t="s">
        <v>9591</v>
      </c>
      <c r="D4608" t="s">
        <v>393</v>
      </c>
      <c r="E4608" t="s">
        <v>378</v>
      </c>
    </row>
    <row r="4609" spans="1:5">
      <c r="A4609" s="369">
        <v>2904934</v>
      </c>
      <c r="B4609" t="s">
        <v>9592</v>
      </c>
      <c r="C4609" t="s">
        <v>9593</v>
      </c>
      <c r="D4609" t="s">
        <v>393</v>
      </c>
      <c r="E4609" t="s">
        <v>378</v>
      </c>
    </row>
    <row r="4610" spans="1:5">
      <c r="A4610" s="369">
        <v>2904991</v>
      </c>
      <c r="B4610" t="s">
        <v>9594</v>
      </c>
      <c r="C4610" t="s">
        <v>9595</v>
      </c>
      <c r="D4610" t="s">
        <v>393</v>
      </c>
      <c r="E4610" t="s">
        <v>378</v>
      </c>
    </row>
    <row r="4611" spans="1:5">
      <c r="A4611" s="369">
        <v>2905039</v>
      </c>
      <c r="B4611" t="s">
        <v>9596</v>
      </c>
      <c r="C4611" t="s">
        <v>9597</v>
      </c>
      <c r="D4611" t="s">
        <v>393</v>
      </c>
      <c r="E4611" t="s">
        <v>378</v>
      </c>
    </row>
    <row r="4612" spans="1:5">
      <c r="A4612" s="369">
        <v>2905064</v>
      </c>
      <c r="B4612" t="s">
        <v>9598</v>
      </c>
      <c r="C4612" t="s">
        <v>9599</v>
      </c>
      <c r="D4612" t="s">
        <v>393</v>
      </c>
      <c r="E4612" t="s">
        <v>378</v>
      </c>
    </row>
    <row r="4613" spans="1:5">
      <c r="A4613" s="369">
        <v>2905090</v>
      </c>
      <c r="B4613" t="s">
        <v>9600</v>
      </c>
      <c r="C4613" t="s">
        <v>9601</v>
      </c>
      <c r="D4613" t="s">
        <v>393</v>
      </c>
      <c r="E4613" t="s">
        <v>378</v>
      </c>
    </row>
    <row r="4614" spans="1:5">
      <c r="A4614" s="369">
        <v>2905119</v>
      </c>
      <c r="B4614" t="s">
        <v>9602</v>
      </c>
      <c r="C4614" t="s">
        <v>9603</v>
      </c>
      <c r="D4614" t="s">
        <v>393</v>
      </c>
      <c r="E4614" t="s">
        <v>378</v>
      </c>
    </row>
    <row r="4615" spans="1:5">
      <c r="A4615" s="369">
        <v>2905123</v>
      </c>
      <c r="B4615" t="s">
        <v>9604</v>
      </c>
      <c r="C4615" t="s">
        <v>9605</v>
      </c>
      <c r="D4615" t="s">
        <v>393</v>
      </c>
      <c r="E4615" t="s">
        <v>378</v>
      </c>
    </row>
    <row r="4616" spans="1:5">
      <c r="A4616" s="369">
        <v>2905262</v>
      </c>
      <c r="B4616" t="s">
        <v>9606</v>
      </c>
      <c r="C4616" t="s">
        <v>9607</v>
      </c>
      <c r="D4616" t="s">
        <v>393</v>
      </c>
      <c r="E4616" t="s">
        <v>378</v>
      </c>
    </row>
    <row r="4617" spans="1:5">
      <c r="A4617" s="369">
        <v>2905326</v>
      </c>
      <c r="B4617" t="s">
        <v>9608</v>
      </c>
      <c r="C4617" t="s">
        <v>9609</v>
      </c>
      <c r="D4617" t="s">
        <v>393</v>
      </c>
      <c r="E4617" t="s">
        <v>378</v>
      </c>
    </row>
    <row r="4618" spans="1:5">
      <c r="A4618" s="369">
        <v>2905554</v>
      </c>
      <c r="B4618" t="s">
        <v>9610</v>
      </c>
      <c r="C4618" t="s">
        <v>9611</v>
      </c>
      <c r="D4618" t="s">
        <v>393</v>
      </c>
      <c r="E4618" t="s">
        <v>378</v>
      </c>
    </row>
    <row r="4619" spans="1:5">
      <c r="A4619" s="369">
        <v>2905560</v>
      </c>
      <c r="B4619" t="s">
        <v>9612</v>
      </c>
      <c r="C4619" t="s">
        <v>9613</v>
      </c>
      <c r="D4619" t="s">
        <v>393</v>
      </c>
      <c r="E4619" t="s">
        <v>378</v>
      </c>
    </row>
    <row r="4620" spans="1:5">
      <c r="A4620" s="369">
        <v>2905576</v>
      </c>
      <c r="B4620" t="s">
        <v>9614</v>
      </c>
      <c r="C4620" t="s">
        <v>9615</v>
      </c>
      <c r="D4620" t="s">
        <v>393</v>
      </c>
      <c r="E4620" t="s">
        <v>378</v>
      </c>
    </row>
    <row r="4621" spans="1:5">
      <c r="A4621" s="369">
        <v>290801030</v>
      </c>
      <c r="B4621" t="s">
        <v>9616</v>
      </c>
      <c r="C4621" t="s">
        <v>9617</v>
      </c>
      <c r="D4621" t="s">
        <v>393</v>
      </c>
      <c r="E4621" t="s">
        <v>378</v>
      </c>
    </row>
    <row r="4622" spans="1:5">
      <c r="A4622" s="369">
        <v>2915704</v>
      </c>
      <c r="B4622" t="s">
        <v>9618</v>
      </c>
      <c r="C4622" t="s">
        <v>9619</v>
      </c>
      <c r="D4622" t="s">
        <v>393</v>
      </c>
      <c r="E4622" t="s">
        <v>378</v>
      </c>
    </row>
    <row r="4623" spans="1:5">
      <c r="A4623" s="369">
        <v>2915710</v>
      </c>
      <c r="B4623" t="s">
        <v>9620</v>
      </c>
      <c r="C4623" t="s">
        <v>9621</v>
      </c>
      <c r="D4623" t="s">
        <v>393</v>
      </c>
      <c r="E4623" t="s">
        <v>378</v>
      </c>
    </row>
    <row r="4624" spans="1:5">
      <c r="A4624" s="369">
        <v>2915729</v>
      </c>
      <c r="B4624" t="s">
        <v>9622</v>
      </c>
      <c r="C4624" t="s">
        <v>9623</v>
      </c>
      <c r="D4624" t="s">
        <v>393</v>
      </c>
      <c r="E4624" t="s">
        <v>378</v>
      </c>
    </row>
    <row r="4625" spans="1:5">
      <c r="A4625" s="369">
        <v>2919508</v>
      </c>
      <c r="B4625" t="s">
        <v>9624</v>
      </c>
      <c r="C4625" t="s">
        <v>9625</v>
      </c>
      <c r="D4625" t="s">
        <v>393</v>
      </c>
      <c r="E4625" t="s">
        <v>378</v>
      </c>
    </row>
    <row r="4626" spans="1:5">
      <c r="A4626" s="369">
        <v>2919612</v>
      </c>
      <c r="B4626" t="s">
        <v>9626</v>
      </c>
      <c r="C4626" t="s">
        <v>9627</v>
      </c>
      <c r="D4626" t="s">
        <v>393</v>
      </c>
      <c r="E4626" t="s">
        <v>378</v>
      </c>
    </row>
    <row r="4627" spans="1:5">
      <c r="A4627" s="369">
        <v>2920025</v>
      </c>
      <c r="B4627" t="s">
        <v>9628</v>
      </c>
      <c r="C4627" t="s">
        <v>9629</v>
      </c>
      <c r="D4627" t="s">
        <v>393</v>
      </c>
      <c r="E4627" t="s">
        <v>378</v>
      </c>
    </row>
    <row r="4628" spans="1:5">
      <c r="A4628" s="369">
        <v>2920748</v>
      </c>
      <c r="B4628" t="s">
        <v>9630</v>
      </c>
      <c r="C4628" t="s">
        <v>9631</v>
      </c>
      <c r="D4628" t="s">
        <v>393</v>
      </c>
      <c r="E4628" t="s">
        <v>378</v>
      </c>
    </row>
    <row r="4629" spans="1:5">
      <c r="A4629" s="369">
        <v>2920835</v>
      </c>
      <c r="B4629" t="s">
        <v>9632</v>
      </c>
      <c r="C4629" t="s">
        <v>9633</v>
      </c>
      <c r="D4629" t="s">
        <v>393</v>
      </c>
      <c r="E4629" t="s">
        <v>378</v>
      </c>
    </row>
    <row r="4630" spans="1:5">
      <c r="A4630" s="369">
        <v>2921399</v>
      </c>
      <c r="B4630" t="s">
        <v>9634</v>
      </c>
      <c r="C4630" t="s">
        <v>9635</v>
      </c>
      <c r="D4630" t="s">
        <v>393</v>
      </c>
      <c r="E4630" t="s">
        <v>378</v>
      </c>
    </row>
    <row r="4631" spans="1:5">
      <c r="A4631" s="369">
        <v>2921638</v>
      </c>
      <c r="B4631" t="s">
        <v>9636</v>
      </c>
      <c r="C4631" t="s">
        <v>9637</v>
      </c>
      <c r="D4631" t="s">
        <v>393</v>
      </c>
      <c r="E4631" t="s">
        <v>378</v>
      </c>
    </row>
    <row r="4632" spans="1:5">
      <c r="A4632" s="369">
        <v>2921662</v>
      </c>
      <c r="B4632" t="s">
        <v>9638</v>
      </c>
      <c r="C4632" t="s">
        <v>9639</v>
      </c>
      <c r="D4632" t="s">
        <v>393</v>
      </c>
      <c r="E4632" t="s">
        <v>378</v>
      </c>
    </row>
    <row r="4633" spans="1:5">
      <c r="A4633" s="369">
        <v>2922101</v>
      </c>
      <c r="B4633" t="s">
        <v>9640</v>
      </c>
      <c r="C4633" t="s">
        <v>9641</v>
      </c>
      <c r="D4633" t="s">
        <v>393</v>
      </c>
      <c r="E4633" t="s">
        <v>378</v>
      </c>
    </row>
    <row r="4634" spans="1:5">
      <c r="A4634" s="369">
        <v>2922204</v>
      </c>
      <c r="B4634" t="s">
        <v>9642</v>
      </c>
      <c r="C4634" t="s">
        <v>9643</v>
      </c>
      <c r="D4634" t="s">
        <v>393</v>
      </c>
      <c r="E4634" t="s">
        <v>378</v>
      </c>
    </row>
    <row r="4635" spans="1:5">
      <c r="A4635" s="369">
        <v>2922607</v>
      </c>
      <c r="B4635" t="s">
        <v>9644</v>
      </c>
      <c r="C4635" t="s">
        <v>9645</v>
      </c>
      <c r="D4635" t="s">
        <v>393</v>
      </c>
      <c r="E4635" t="s">
        <v>378</v>
      </c>
    </row>
    <row r="4636" spans="1:5">
      <c r="A4636" s="369">
        <v>2922707</v>
      </c>
      <c r="B4636" t="s">
        <v>9646</v>
      </c>
      <c r="C4636" t="s">
        <v>9647</v>
      </c>
      <c r="D4636" t="s">
        <v>393</v>
      </c>
      <c r="E4636" t="s">
        <v>378</v>
      </c>
    </row>
    <row r="4637" spans="1:5">
      <c r="A4637" s="369">
        <v>2922758</v>
      </c>
      <c r="B4637" t="s">
        <v>9648</v>
      </c>
      <c r="C4637" t="s">
        <v>9649</v>
      </c>
      <c r="D4637" t="s">
        <v>393</v>
      </c>
      <c r="E4637" t="s">
        <v>378</v>
      </c>
    </row>
    <row r="4638" spans="1:5">
      <c r="A4638" s="369">
        <v>2922804</v>
      </c>
      <c r="B4638" t="s">
        <v>9650</v>
      </c>
      <c r="C4638" t="s">
        <v>9651</v>
      </c>
      <c r="D4638" t="s">
        <v>393</v>
      </c>
      <c r="E4638" t="s">
        <v>378</v>
      </c>
    </row>
    <row r="4639" spans="1:5">
      <c r="A4639" s="369">
        <v>2922870</v>
      </c>
      <c r="B4639" t="s">
        <v>9652</v>
      </c>
      <c r="C4639" t="s">
        <v>9653</v>
      </c>
      <c r="D4639" t="s">
        <v>393</v>
      </c>
      <c r="E4639" t="s">
        <v>378</v>
      </c>
    </row>
    <row r="4640" spans="1:5">
      <c r="A4640" s="369">
        <v>2922964</v>
      </c>
      <c r="B4640" t="s">
        <v>9654</v>
      </c>
      <c r="C4640" t="s">
        <v>9655</v>
      </c>
      <c r="D4640" t="s">
        <v>393</v>
      </c>
      <c r="E4640" t="s">
        <v>378</v>
      </c>
    </row>
    <row r="4641" spans="1:5">
      <c r="A4641" s="369">
        <v>2922967</v>
      </c>
      <c r="B4641" t="s">
        <v>9656</v>
      </c>
      <c r="C4641" t="s">
        <v>9657</v>
      </c>
      <c r="D4641" t="s">
        <v>393</v>
      </c>
      <c r="E4641" t="s">
        <v>378</v>
      </c>
    </row>
    <row r="4642" spans="1:5">
      <c r="A4642" s="369">
        <v>2922984</v>
      </c>
      <c r="B4642" t="s">
        <v>9658</v>
      </c>
      <c r="C4642" t="s">
        <v>9659</v>
      </c>
      <c r="D4642" t="s">
        <v>393</v>
      </c>
      <c r="E4642" t="s">
        <v>378</v>
      </c>
    </row>
    <row r="4643" spans="1:5">
      <c r="A4643" s="369">
        <v>2923447</v>
      </c>
      <c r="B4643" t="s">
        <v>9660</v>
      </c>
      <c r="C4643" t="s">
        <v>9661</v>
      </c>
      <c r="D4643" t="s">
        <v>393</v>
      </c>
      <c r="E4643" t="s">
        <v>378</v>
      </c>
    </row>
    <row r="4644" spans="1:5">
      <c r="A4644" s="369">
        <v>2923465</v>
      </c>
      <c r="B4644" t="s">
        <v>9662</v>
      </c>
      <c r="C4644" t="s">
        <v>9663</v>
      </c>
      <c r="D4644" t="s">
        <v>393</v>
      </c>
      <c r="E4644" t="s">
        <v>378</v>
      </c>
    </row>
    <row r="4645" spans="1:5">
      <c r="A4645" s="369">
        <v>2923680</v>
      </c>
      <c r="B4645" t="s">
        <v>9664</v>
      </c>
      <c r="C4645" t="s">
        <v>9665</v>
      </c>
      <c r="D4645" t="s">
        <v>393</v>
      </c>
      <c r="E4645" t="s">
        <v>378</v>
      </c>
    </row>
    <row r="4646" spans="1:5">
      <c r="A4646" s="369">
        <v>2924040</v>
      </c>
      <c r="B4646" t="s">
        <v>9666</v>
      </c>
      <c r="C4646" t="s">
        <v>9667</v>
      </c>
      <c r="D4646" t="s">
        <v>393</v>
      </c>
      <c r="E4646" t="s">
        <v>378</v>
      </c>
    </row>
    <row r="4647" spans="1:5">
      <c r="A4647" s="369">
        <v>2924042</v>
      </c>
      <c r="B4647" t="s">
        <v>9668</v>
      </c>
      <c r="C4647" t="s">
        <v>9669</v>
      </c>
      <c r="D4647" t="s">
        <v>393</v>
      </c>
      <c r="E4647" t="s">
        <v>378</v>
      </c>
    </row>
    <row r="4648" spans="1:5">
      <c r="A4648" s="369">
        <v>2924196</v>
      </c>
      <c r="B4648" t="s">
        <v>9670</v>
      </c>
      <c r="C4648" t="s">
        <v>9671</v>
      </c>
      <c r="D4648" t="s">
        <v>393</v>
      </c>
      <c r="E4648" t="s">
        <v>378</v>
      </c>
    </row>
    <row r="4649" spans="1:5">
      <c r="A4649" s="369">
        <v>2924334</v>
      </c>
      <c r="B4649" t="s">
        <v>9672</v>
      </c>
      <c r="C4649" t="s">
        <v>9673</v>
      </c>
      <c r="D4649" t="s">
        <v>393</v>
      </c>
      <c r="E4649" t="s">
        <v>378</v>
      </c>
    </row>
    <row r="4650" spans="1:5">
      <c r="A4650" s="369">
        <v>2924444</v>
      </c>
      <c r="B4650" t="s">
        <v>9674</v>
      </c>
      <c r="C4650" t="s">
        <v>9675</v>
      </c>
      <c r="D4650" t="s">
        <v>393</v>
      </c>
      <c r="E4650" t="s">
        <v>378</v>
      </c>
    </row>
    <row r="4651" spans="1:5">
      <c r="A4651" s="369">
        <v>2925474</v>
      </c>
      <c r="B4651" t="s">
        <v>9676</v>
      </c>
      <c r="C4651" t="s">
        <v>9677</v>
      </c>
      <c r="D4651" t="s">
        <v>393</v>
      </c>
      <c r="E4651" t="s">
        <v>378</v>
      </c>
    </row>
    <row r="4652" spans="1:5">
      <c r="A4652" s="369">
        <v>2926317</v>
      </c>
      <c r="B4652" t="s">
        <v>9678</v>
      </c>
      <c r="C4652" t="s">
        <v>9679</v>
      </c>
      <c r="D4652" t="s">
        <v>393</v>
      </c>
      <c r="E4652" t="s">
        <v>378</v>
      </c>
    </row>
    <row r="4653" spans="1:5">
      <c r="A4653" s="369">
        <v>2930984</v>
      </c>
      <c r="B4653" t="s">
        <v>9680</v>
      </c>
      <c r="C4653" t="s">
        <v>9681</v>
      </c>
      <c r="D4653" t="s">
        <v>393</v>
      </c>
      <c r="E4653" t="s">
        <v>378</v>
      </c>
    </row>
    <row r="4654" spans="1:5">
      <c r="A4654" s="369">
        <v>2931009</v>
      </c>
      <c r="B4654" t="s">
        <v>9682</v>
      </c>
      <c r="C4654" t="s">
        <v>9683</v>
      </c>
      <c r="D4654" t="s">
        <v>393</v>
      </c>
      <c r="E4654" t="s">
        <v>378</v>
      </c>
    </row>
    <row r="4655" spans="1:5">
      <c r="A4655" s="369">
        <v>2931016</v>
      </c>
      <c r="B4655" t="s">
        <v>9684</v>
      </c>
      <c r="C4655" t="s">
        <v>9685</v>
      </c>
      <c r="D4655" t="s">
        <v>393</v>
      </c>
      <c r="E4655" t="s">
        <v>378</v>
      </c>
    </row>
    <row r="4656" spans="1:5">
      <c r="A4656" s="369">
        <v>2931059</v>
      </c>
      <c r="B4656" t="s">
        <v>9686</v>
      </c>
      <c r="C4656" t="s">
        <v>9687</v>
      </c>
      <c r="D4656" t="s">
        <v>393</v>
      </c>
      <c r="E4656" t="s">
        <v>378</v>
      </c>
    </row>
    <row r="4657" spans="1:5">
      <c r="A4657" s="369">
        <v>2931285</v>
      </c>
      <c r="B4657" t="s">
        <v>9688</v>
      </c>
      <c r="C4657" t="s">
        <v>9689</v>
      </c>
      <c r="D4657" t="s">
        <v>393</v>
      </c>
      <c r="E4657" t="s">
        <v>378</v>
      </c>
    </row>
    <row r="4658" spans="1:5">
      <c r="A4658" s="369">
        <v>2931416</v>
      </c>
      <c r="B4658" t="s">
        <v>9690</v>
      </c>
      <c r="C4658" t="s">
        <v>9691</v>
      </c>
      <c r="D4658" t="s">
        <v>393</v>
      </c>
      <c r="E4658" t="s">
        <v>378</v>
      </c>
    </row>
    <row r="4659" spans="1:5">
      <c r="A4659" s="369">
        <v>2931462</v>
      </c>
      <c r="B4659" t="s">
        <v>9692</v>
      </c>
      <c r="C4659" t="s">
        <v>9693</v>
      </c>
      <c r="D4659" t="s">
        <v>393</v>
      </c>
      <c r="E4659" t="s">
        <v>378</v>
      </c>
    </row>
    <row r="4660" spans="1:5">
      <c r="A4660" s="369">
        <v>2931466</v>
      </c>
      <c r="B4660" t="s">
        <v>9694</v>
      </c>
      <c r="C4660" t="s">
        <v>9695</v>
      </c>
      <c r="D4660" t="s">
        <v>393</v>
      </c>
      <c r="E4660" t="s">
        <v>378</v>
      </c>
    </row>
    <row r="4661" spans="1:5">
      <c r="A4661" s="369">
        <v>2931474</v>
      </c>
      <c r="B4661" t="s">
        <v>9696</v>
      </c>
      <c r="C4661" t="s">
        <v>9697</v>
      </c>
      <c r="D4661" t="s">
        <v>393</v>
      </c>
      <c r="E4661" t="s">
        <v>378</v>
      </c>
    </row>
    <row r="4662" spans="1:5">
      <c r="A4662" s="369">
        <v>2931478</v>
      </c>
      <c r="B4662" t="s">
        <v>9698</v>
      </c>
      <c r="C4662" t="s">
        <v>9699</v>
      </c>
      <c r="D4662" t="s">
        <v>393</v>
      </c>
      <c r="E4662" t="s">
        <v>378</v>
      </c>
    </row>
    <row r="4663" spans="1:5">
      <c r="A4663" s="369">
        <v>2931589</v>
      </c>
      <c r="B4663" t="s">
        <v>9700</v>
      </c>
      <c r="C4663" t="s">
        <v>9701</v>
      </c>
      <c r="D4663" t="s">
        <v>393</v>
      </c>
      <c r="E4663" t="s">
        <v>378</v>
      </c>
    </row>
    <row r="4664" spans="1:5">
      <c r="A4664" s="369">
        <v>2931785</v>
      </c>
      <c r="B4664" t="s">
        <v>9702</v>
      </c>
      <c r="C4664" t="s">
        <v>9703</v>
      </c>
      <c r="D4664" t="s">
        <v>393</v>
      </c>
      <c r="E4664" t="s">
        <v>378</v>
      </c>
    </row>
    <row r="4665" spans="1:5">
      <c r="A4665" s="369">
        <v>2931801</v>
      </c>
      <c r="B4665" t="s">
        <v>9704</v>
      </c>
      <c r="C4665" t="s">
        <v>9705</v>
      </c>
      <c r="D4665" t="s">
        <v>393</v>
      </c>
      <c r="E4665" t="s">
        <v>378</v>
      </c>
    </row>
    <row r="4666" spans="1:5">
      <c r="A4666" s="369">
        <v>2931816</v>
      </c>
      <c r="B4666" t="s">
        <v>9706</v>
      </c>
      <c r="C4666" t="s">
        <v>9707</v>
      </c>
      <c r="D4666" t="s">
        <v>393</v>
      </c>
      <c r="E4666" t="s">
        <v>378</v>
      </c>
    </row>
    <row r="4667" spans="1:5">
      <c r="A4667" s="369">
        <v>2931961</v>
      </c>
      <c r="B4667" t="s">
        <v>9708</v>
      </c>
      <c r="C4667" t="s">
        <v>9709</v>
      </c>
      <c r="D4667" t="s">
        <v>393</v>
      </c>
      <c r="E4667" t="s">
        <v>378</v>
      </c>
    </row>
    <row r="4668" spans="1:5">
      <c r="A4668" s="369">
        <v>2932006</v>
      </c>
      <c r="B4668" t="s">
        <v>9710</v>
      </c>
      <c r="C4668" t="s">
        <v>9711</v>
      </c>
      <c r="D4668" t="s">
        <v>393</v>
      </c>
      <c r="E4668" t="s">
        <v>378</v>
      </c>
    </row>
    <row r="4669" spans="1:5">
      <c r="A4669" s="369">
        <v>2932007</v>
      </c>
      <c r="B4669" t="s">
        <v>9712</v>
      </c>
      <c r="C4669" t="s">
        <v>9713</v>
      </c>
      <c r="D4669" t="s">
        <v>393</v>
      </c>
      <c r="E4669" t="s">
        <v>378</v>
      </c>
    </row>
    <row r="4670" spans="1:5">
      <c r="A4670" s="369">
        <v>2932029</v>
      </c>
      <c r="B4670" t="s">
        <v>9714</v>
      </c>
      <c r="C4670" t="s">
        <v>9715</v>
      </c>
      <c r="D4670" t="s">
        <v>393</v>
      </c>
      <c r="E4670" t="s">
        <v>378</v>
      </c>
    </row>
    <row r="4671" spans="1:5">
      <c r="A4671" s="369">
        <v>2932033</v>
      </c>
      <c r="B4671" t="s">
        <v>9716</v>
      </c>
      <c r="C4671" t="s">
        <v>9717</v>
      </c>
      <c r="D4671" t="s">
        <v>393</v>
      </c>
      <c r="E4671" t="s">
        <v>378</v>
      </c>
    </row>
    <row r="4672" spans="1:5">
      <c r="A4672" s="369">
        <v>2932068</v>
      </c>
      <c r="B4672" t="s">
        <v>9718</v>
      </c>
      <c r="C4672" t="s">
        <v>9719</v>
      </c>
      <c r="D4672" t="s">
        <v>393</v>
      </c>
      <c r="E4672" t="s">
        <v>378</v>
      </c>
    </row>
    <row r="4673" spans="1:5">
      <c r="A4673" s="369">
        <v>2932142</v>
      </c>
      <c r="B4673" t="s">
        <v>9720</v>
      </c>
      <c r="C4673" t="s">
        <v>9721</v>
      </c>
      <c r="D4673" t="s">
        <v>393</v>
      </c>
      <c r="E4673" t="s">
        <v>378</v>
      </c>
    </row>
    <row r="4674" spans="1:5">
      <c r="A4674" s="369">
        <v>2932239</v>
      </c>
      <c r="B4674" t="s">
        <v>9722</v>
      </c>
      <c r="C4674" t="s">
        <v>9723</v>
      </c>
      <c r="D4674" t="s">
        <v>393</v>
      </c>
      <c r="E4674" t="s">
        <v>378</v>
      </c>
    </row>
    <row r="4675" spans="1:5">
      <c r="A4675" s="369">
        <v>2932272</v>
      </c>
      <c r="B4675" t="s">
        <v>9724</v>
      </c>
      <c r="C4675" t="s">
        <v>9725</v>
      </c>
      <c r="D4675" t="s">
        <v>393</v>
      </c>
      <c r="E4675" t="s">
        <v>378</v>
      </c>
    </row>
    <row r="4676" spans="1:5">
      <c r="A4676" s="369">
        <v>2932285</v>
      </c>
      <c r="B4676" t="s">
        <v>9726</v>
      </c>
      <c r="C4676" t="s">
        <v>9727</v>
      </c>
      <c r="D4676" t="s">
        <v>393</v>
      </c>
      <c r="E4676" t="s">
        <v>378</v>
      </c>
    </row>
    <row r="4677" spans="1:5">
      <c r="A4677" s="369">
        <v>2932430</v>
      </c>
      <c r="B4677" t="s">
        <v>9728</v>
      </c>
      <c r="C4677" t="s">
        <v>9729</v>
      </c>
      <c r="D4677" t="s">
        <v>393</v>
      </c>
      <c r="E4677" t="s">
        <v>378</v>
      </c>
    </row>
    <row r="4678" spans="1:5">
      <c r="A4678" s="369">
        <v>2932442</v>
      </c>
      <c r="B4678" t="s">
        <v>9730</v>
      </c>
      <c r="C4678" t="s">
        <v>9731</v>
      </c>
      <c r="D4678" t="s">
        <v>393</v>
      </c>
      <c r="E4678" t="s">
        <v>378</v>
      </c>
    </row>
    <row r="4679" spans="1:5">
      <c r="A4679" s="369">
        <v>2932488</v>
      </c>
      <c r="B4679" t="s">
        <v>9732</v>
      </c>
      <c r="C4679" t="s">
        <v>9733</v>
      </c>
      <c r="D4679" t="s">
        <v>393</v>
      </c>
      <c r="E4679" t="s">
        <v>378</v>
      </c>
    </row>
    <row r="4680" spans="1:5">
      <c r="A4680" s="369">
        <v>2932544</v>
      </c>
      <c r="B4680" t="s">
        <v>9734</v>
      </c>
      <c r="C4680" t="s">
        <v>9735</v>
      </c>
      <c r="D4680" t="s">
        <v>393</v>
      </c>
      <c r="E4680" t="s">
        <v>378</v>
      </c>
    </row>
    <row r="4681" spans="1:5">
      <c r="A4681" s="369">
        <v>2932559</v>
      </c>
      <c r="B4681" t="s">
        <v>9736</v>
      </c>
      <c r="C4681" t="s">
        <v>9737</v>
      </c>
      <c r="D4681" t="s">
        <v>393</v>
      </c>
      <c r="E4681" t="s">
        <v>378</v>
      </c>
    </row>
    <row r="4682" spans="1:5">
      <c r="A4682" s="369">
        <v>2932569</v>
      </c>
      <c r="B4682" t="s">
        <v>9738</v>
      </c>
      <c r="C4682" t="s">
        <v>9739</v>
      </c>
      <c r="D4682" t="s">
        <v>393</v>
      </c>
      <c r="E4682" t="s">
        <v>378</v>
      </c>
    </row>
    <row r="4683" spans="1:5">
      <c r="A4683" s="369">
        <v>2932591</v>
      </c>
      <c r="B4683" t="s">
        <v>9740</v>
      </c>
      <c r="C4683" t="s">
        <v>9741</v>
      </c>
      <c r="D4683" t="s">
        <v>393</v>
      </c>
      <c r="E4683" t="s">
        <v>378</v>
      </c>
    </row>
    <row r="4684" spans="1:5">
      <c r="A4684" s="369">
        <v>2932682</v>
      </c>
      <c r="B4684" t="s">
        <v>9742</v>
      </c>
      <c r="C4684" t="s">
        <v>9743</v>
      </c>
      <c r="D4684" t="s">
        <v>393</v>
      </c>
      <c r="E4684" t="s">
        <v>378</v>
      </c>
    </row>
    <row r="4685" spans="1:5">
      <c r="A4685" s="369">
        <v>2932685</v>
      </c>
      <c r="B4685" t="s">
        <v>9744</v>
      </c>
      <c r="C4685" t="s">
        <v>9745</v>
      </c>
      <c r="D4685" t="s">
        <v>393</v>
      </c>
      <c r="E4685" t="s">
        <v>378</v>
      </c>
    </row>
    <row r="4686" spans="1:5">
      <c r="A4686" s="369">
        <v>2932688</v>
      </c>
      <c r="B4686" t="s">
        <v>9746</v>
      </c>
      <c r="C4686" t="s">
        <v>9747</v>
      </c>
      <c r="D4686" t="s">
        <v>393</v>
      </c>
      <c r="E4686" t="s">
        <v>378</v>
      </c>
    </row>
    <row r="4687" spans="1:5">
      <c r="A4687" s="369">
        <v>2932732</v>
      </c>
      <c r="B4687" t="s">
        <v>9748</v>
      </c>
      <c r="C4687" t="s">
        <v>9749</v>
      </c>
      <c r="D4687" t="s">
        <v>393</v>
      </c>
      <c r="E4687" t="s">
        <v>378</v>
      </c>
    </row>
    <row r="4688" spans="1:5">
      <c r="A4688" s="369">
        <v>2932750</v>
      </c>
      <c r="B4688" t="s">
        <v>9750</v>
      </c>
      <c r="C4688" t="s">
        <v>9751</v>
      </c>
      <c r="D4688" t="s">
        <v>393</v>
      </c>
      <c r="E4688" t="s">
        <v>378</v>
      </c>
    </row>
    <row r="4689" spans="1:5">
      <c r="A4689" s="369">
        <v>2932752</v>
      </c>
      <c r="B4689" t="s">
        <v>9752</v>
      </c>
      <c r="C4689" t="s">
        <v>9753</v>
      </c>
      <c r="D4689" t="s">
        <v>393</v>
      </c>
      <c r="E4689" t="s">
        <v>378</v>
      </c>
    </row>
    <row r="4690" spans="1:5">
      <c r="A4690" s="369">
        <v>2934852</v>
      </c>
      <c r="B4690" t="s">
        <v>9754</v>
      </c>
      <c r="C4690" t="s">
        <v>9755</v>
      </c>
      <c r="D4690" t="s">
        <v>393</v>
      </c>
      <c r="E4690" t="s">
        <v>378</v>
      </c>
    </row>
    <row r="4691" spans="1:5">
      <c r="A4691" s="369">
        <v>2935586</v>
      </c>
      <c r="B4691" t="s">
        <v>9756</v>
      </c>
      <c r="C4691" t="s">
        <v>9757</v>
      </c>
      <c r="D4691" t="s">
        <v>393</v>
      </c>
      <c r="E4691" t="s">
        <v>378</v>
      </c>
    </row>
    <row r="4692" spans="1:5">
      <c r="A4692" s="369">
        <v>2935687</v>
      </c>
      <c r="B4692" t="s">
        <v>9758</v>
      </c>
      <c r="C4692" t="s">
        <v>9759</v>
      </c>
      <c r="D4692" t="s">
        <v>393</v>
      </c>
      <c r="E4692" t="s">
        <v>378</v>
      </c>
    </row>
    <row r="4693" spans="1:5">
      <c r="A4693" s="369">
        <v>2935797</v>
      </c>
      <c r="B4693" t="s">
        <v>9760</v>
      </c>
      <c r="C4693" t="s">
        <v>9761</v>
      </c>
      <c r="D4693" t="s">
        <v>393</v>
      </c>
      <c r="E4693" t="s">
        <v>378</v>
      </c>
    </row>
    <row r="4694" spans="1:5">
      <c r="A4694" s="369">
        <v>293886247</v>
      </c>
      <c r="B4694" t="s">
        <v>9762</v>
      </c>
      <c r="C4694" t="s">
        <v>9763</v>
      </c>
      <c r="D4694" t="s">
        <v>393</v>
      </c>
      <c r="E4694" t="s">
        <v>378</v>
      </c>
    </row>
    <row r="4695" spans="1:5">
      <c r="A4695" s="369">
        <v>2942932</v>
      </c>
      <c r="B4695" t="s">
        <v>9764</v>
      </c>
      <c r="C4695" t="s">
        <v>9765</v>
      </c>
      <c r="D4695" t="s">
        <v>393</v>
      </c>
      <c r="E4695" t="s">
        <v>378</v>
      </c>
    </row>
    <row r="4696" spans="1:5">
      <c r="A4696" s="369">
        <v>2943108</v>
      </c>
      <c r="B4696" t="s">
        <v>9766</v>
      </c>
      <c r="C4696" t="s">
        <v>9767</v>
      </c>
      <c r="D4696" t="s">
        <v>393</v>
      </c>
      <c r="E4696" t="s">
        <v>378</v>
      </c>
    </row>
    <row r="4697" spans="1:5">
      <c r="A4697" s="369">
        <v>2943237</v>
      </c>
      <c r="B4697" t="s">
        <v>9768</v>
      </c>
      <c r="C4697" t="s">
        <v>9769</v>
      </c>
      <c r="D4697" t="s">
        <v>393</v>
      </c>
      <c r="E4697" t="s">
        <v>378</v>
      </c>
    </row>
    <row r="4698" spans="1:5">
      <c r="A4698" s="369">
        <v>2943454</v>
      </c>
      <c r="B4698" t="s">
        <v>9770</v>
      </c>
      <c r="C4698" t="s">
        <v>9771</v>
      </c>
      <c r="D4698" t="s">
        <v>393</v>
      </c>
      <c r="E4698" t="s">
        <v>378</v>
      </c>
    </row>
    <row r="4699" spans="1:5">
      <c r="A4699" s="369">
        <v>2943555</v>
      </c>
      <c r="B4699" t="s">
        <v>9772</v>
      </c>
      <c r="C4699" t="s">
        <v>9773</v>
      </c>
      <c r="D4699" t="s">
        <v>393</v>
      </c>
      <c r="E4699" t="s">
        <v>378</v>
      </c>
    </row>
    <row r="4700" spans="1:5">
      <c r="A4700" s="369">
        <v>2943963</v>
      </c>
      <c r="B4700" t="s">
        <v>9774</v>
      </c>
      <c r="C4700" t="s">
        <v>9775</v>
      </c>
      <c r="D4700" t="s">
        <v>393</v>
      </c>
      <c r="E4700" t="s">
        <v>378</v>
      </c>
    </row>
    <row r="4701" spans="1:5">
      <c r="A4701" s="369">
        <v>2944269</v>
      </c>
      <c r="B4701" t="s">
        <v>9776</v>
      </c>
      <c r="C4701" t="s">
        <v>9777</v>
      </c>
      <c r="D4701" t="s">
        <v>393</v>
      </c>
      <c r="E4701" t="s">
        <v>378</v>
      </c>
    </row>
    <row r="4702" spans="1:5">
      <c r="A4702" s="369">
        <v>2945216</v>
      </c>
      <c r="B4702" t="s">
        <v>9778</v>
      </c>
      <c r="C4702" t="s">
        <v>9779</v>
      </c>
      <c r="D4702" t="s">
        <v>393</v>
      </c>
      <c r="E4702" t="s">
        <v>378</v>
      </c>
    </row>
    <row r="4703" spans="1:5">
      <c r="A4703" s="369">
        <v>2945322</v>
      </c>
      <c r="B4703" t="s">
        <v>9780</v>
      </c>
      <c r="C4703" t="s">
        <v>9781</v>
      </c>
      <c r="D4703" t="s">
        <v>393</v>
      </c>
      <c r="E4703" t="s">
        <v>378</v>
      </c>
    </row>
    <row r="4704" spans="1:5">
      <c r="A4704" s="369">
        <v>2945325</v>
      </c>
      <c r="B4704" t="s">
        <v>9782</v>
      </c>
      <c r="C4704" t="s">
        <v>9783</v>
      </c>
      <c r="D4704" t="s">
        <v>393</v>
      </c>
      <c r="E4704" t="s">
        <v>378</v>
      </c>
    </row>
    <row r="4705" spans="1:5">
      <c r="A4705" s="369">
        <v>2945572</v>
      </c>
      <c r="B4705" t="s">
        <v>9784</v>
      </c>
      <c r="C4705" t="s">
        <v>9785</v>
      </c>
      <c r="D4705" t="s">
        <v>393</v>
      </c>
      <c r="E4705" t="s">
        <v>378</v>
      </c>
    </row>
    <row r="4706" spans="1:5">
      <c r="A4706" s="369">
        <v>2945954</v>
      </c>
      <c r="B4706" t="s">
        <v>9786</v>
      </c>
      <c r="C4706" t="s">
        <v>9787</v>
      </c>
      <c r="D4706" t="s">
        <v>393</v>
      </c>
      <c r="E4706" t="s">
        <v>378</v>
      </c>
    </row>
    <row r="4707" spans="1:5">
      <c r="A4707" s="369">
        <v>2946968</v>
      </c>
      <c r="B4707" t="s">
        <v>9788</v>
      </c>
      <c r="C4707" t="s">
        <v>9789</v>
      </c>
      <c r="D4707" t="s">
        <v>393</v>
      </c>
      <c r="E4707" t="s">
        <v>378</v>
      </c>
    </row>
    <row r="4708" spans="1:5">
      <c r="A4708" s="369">
        <v>2947091</v>
      </c>
      <c r="B4708" t="s">
        <v>9790</v>
      </c>
      <c r="C4708" t="s">
        <v>9791</v>
      </c>
      <c r="D4708" t="s">
        <v>393</v>
      </c>
      <c r="E4708" t="s">
        <v>378</v>
      </c>
    </row>
    <row r="4709" spans="1:5">
      <c r="A4709" s="369">
        <v>2947149</v>
      </c>
      <c r="B4709" t="s">
        <v>9792</v>
      </c>
      <c r="C4709" t="s">
        <v>9793</v>
      </c>
      <c r="D4709" t="s">
        <v>393</v>
      </c>
      <c r="E4709" t="s">
        <v>378</v>
      </c>
    </row>
    <row r="4710" spans="1:5">
      <c r="A4710" s="369">
        <v>2947215</v>
      </c>
      <c r="B4710" t="s">
        <v>9794</v>
      </c>
      <c r="C4710" t="s">
        <v>9795</v>
      </c>
      <c r="D4710" t="s">
        <v>393</v>
      </c>
      <c r="E4710" t="s">
        <v>378</v>
      </c>
    </row>
    <row r="4711" spans="1:5">
      <c r="A4711" s="369">
        <v>2947256</v>
      </c>
      <c r="B4711" t="s">
        <v>9796</v>
      </c>
      <c r="C4711" t="s">
        <v>9797</v>
      </c>
      <c r="D4711" t="s">
        <v>393</v>
      </c>
      <c r="E4711" t="s">
        <v>378</v>
      </c>
    </row>
    <row r="4712" spans="1:5">
      <c r="A4712" s="369">
        <v>2947350</v>
      </c>
      <c r="B4712" t="s">
        <v>9798</v>
      </c>
      <c r="C4712" t="s">
        <v>9799</v>
      </c>
      <c r="D4712" t="s">
        <v>393</v>
      </c>
      <c r="E4712" t="s">
        <v>378</v>
      </c>
    </row>
    <row r="4713" spans="1:5">
      <c r="A4713" s="369">
        <v>2947517</v>
      </c>
      <c r="B4713" t="s">
        <v>9800</v>
      </c>
      <c r="C4713" t="s">
        <v>9801</v>
      </c>
      <c r="D4713" t="s">
        <v>393</v>
      </c>
      <c r="E4713" t="s">
        <v>378</v>
      </c>
    </row>
    <row r="4714" spans="1:5">
      <c r="A4714" s="369">
        <v>2947599</v>
      </c>
      <c r="B4714" t="s">
        <v>9802</v>
      </c>
      <c r="C4714" t="s">
        <v>9803</v>
      </c>
      <c r="D4714" t="s">
        <v>393</v>
      </c>
      <c r="E4714" t="s">
        <v>378</v>
      </c>
    </row>
    <row r="4715" spans="1:5">
      <c r="A4715" s="369">
        <v>2947630</v>
      </c>
      <c r="B4715" t="s">
        <v>9804</v>
      </c>
      <c r="C4715" t="s">
        <v>9805</v>
      </c>
      <c r="D4715" t="s">
        <v>393</v>
      </c>
      <c r="E4715" t="s">
        <v>378</v>
      </c>
    </row>
    <row r="4716" spans="1:5">
      <c r="A4716" s="369">
        <v>2947674</v>
      </c>
      <c r="B4716" t="s">
        <v>9806</v>
      </c>
      <c r="C4716" t="s">
        <v>9807</v>
      </c>
      <c r="D4716" t="s">
        <v>393</v>
      </c>
      <c r="E4716" t="s">
        <v>378</v>
      </c>
    </row>
    <row r="4717" spans="1:5">
      <c r="A4717" s="369">
        <v>2947953</v>
      </c>
      <c r="B4717" t="s">
        <v>9808</v>
      </c>
      <c r="C4717" t="s">
        <v>9809</v>
      </c>
      <c r="D4717" t="s">
        <v>393</v>
      </c>
      <c r="E4717" t="s">
        <v>378</v>
      </c>
    </row>
    <row r="4718" spans="1:5">
      <c r="A4718" s="369">
        <v>2948077</v>
      </c>
      <c r="B4718" t="s">
        <v>9810</v>
      </c>
      <c r="C4718" t="s">
        <v>9811</v>
      </c>
      <c r="D4718" t="s">
        <v>393</v>
      </c>
      <c r="E4718" t="s">
        <v>378</v>
      </c>
    </row>
    <row r="4719" spans="1:5">
      <c r="A4719" s="369">
        <v>2948125</v>
      </c>
      <c r="B4719" t="s">
        <v>9812</v>
      </c>
      <c r="C4719" t="s">
        <v>9813</v>
      </c>
      <c r="D4719" t="s">
        <v>393</v>
      </c>
      <c r="E4719" t="s">
        <v>378</v>
      </c>
    </row>
    <row r="4720" spans="1:5">
      <c r="A4720" s="369">
        <v>2948887</v>
      </c>
      <c r="B4720" t="s">
        <v>9814</v>
      </c>
      <c r="C4720" t="s">
        <v>9815</v>
      </c>
      <c r="D4720" t="s">
        <v>393</v>
      </c>
      <c r="E4720" t="s">
        <v>378</v>
      </c>
    </row>
    <row r="4721" spans="1:5">
      <c r="A4721" s="369">
        <v>2948933</v>
      </c>
      <c r="B4721" t="s">
        <v>9816</v>
      </c>
      <c r="C4721" t="s">
        <v>9817</v>
      </c>
      <c r="D4721" t="s">
        <v>393</v>
      </c>
      <c r="E4721" t="s">
        <v>378</v>
      </c>
    </row>
    <row r="4722" spans="1:5">
      <c r="A4722" s="369">
        <v>2949132</v>
      </c>
      <c r="B4722" t="s">
        <v>9818</v>
      </c>
      <c r="C4722" t="s">
        <v>9819</v>
      </c>
      <c r="D4722" t="s">
        <v>393</v>
      </c>
      <c r="E4722" t="s">
        <v>378</v>
      </c>
    </row>
    <row r="4723" spans="1:5">
      <c r="A4723" s="369">
        <v>2949188</v>
      </c>
      <c r="B4723" t="s">
        <v>9820</v>
      </c>
      <c r="C4723" t="s">
        <v>9821</v>
      </c>
      <c r="D4723" t="s">
        <v>393</v>
      </c>
      <c r="E4723" t="s">
        <v>378</v>
      </c>
    </row>
    <row r="4724" spans="1:5">
      <c r="A4724" s="369">
        <v>2949494</v>
      </c>
      <c r="B4724" t="s">
        <v>9822</v>
      </c>
      <c r="C4724" t="s">
        <v>9823</v>
      </c>
      <c r="D4724" t="s">
        <v>393</v>
      </c>
      <c r="E4724" t="s">
        <v>378</v>
      </c>
    </row>
    <row r="4725" spans="1:5">
      <c r="A4725" s="369">
        <v>2949713</v>
      </c>
      <c r="B4725" t="s">
        <v>9824</v>
      </c>
      <c r="C4725" t="s">
        <v>9825</v>
      </c>
      <c r="D4725" t="s">
        <v>393</v>
      </c>
      <c r="E4725" t="s">
        <v>378</v>
      </c>
    </row>
    <row r="4726" spans="1:5">
      <c r="A4726" s="369">
        <v>2949862</v>
      </c>
      <c r="B4726" t="s">
        <v>9826</v>
      </c>
      <c r="C4726" t="s">
        <v>9827</v>
      </c>
      <c r="D4726" t="s">
        <v>393</v>
      </c>
      <c r="E4726" t="s">
        <v>378</v>
      </c>
    </row>
    <row r="4727" spans="1:5">
      <c r="A4727" s="369">
        <v>2950112</v>
      </c>
      <c r="B4727" t="s">
        <v>9828</v>
      </c>
      <c r="C4727" t="s">
        <v>9829</v>
      </c>
      <c r="D4727" t="s">
        <v>393</v>
      </c>
      <c r="E4727" t="s">
        <v>378</v>
      </c>
    </row>
    <row r="4728" spans="1:5">
      <c r="A4728" s="369">
        <v>2950318</v>
      </c>
      <c r="B4728" t="s">
        <v>9830</v>
      </c>
      <c r="C4728" t="s">
        <v>9831</v>
      </c>
      <c r="D4728" t="s">
        <v>393</v>
      </c>
      <c r="E4728" t="s">
        <v>378</v>
      </c>
    </row>
    <row r="4729" spans="1:5">
      <c r="A4729" s="369">
        <v>2950495</v>
      </c>
      <c r="B4729" t="s">
        <v>9832</v>
      </c>
      <c r="C4729" t="s">
        <v>9833</v>
      </c>
      <c r="D4729" t="s">
        <v>393</v>
      </c>
      <c r="E4729" t="s">
        <v>378</v>
      </c>
    </row>
    <row r="4730" spans="1:5">
      <c r="A4730" s="369">
        <v>2951210</v>
      </c>
      <c r="B4730" t="s">
        <v>9834</v>
      </c>
      <c r="C4730" t="s">
        <v>9835</v>
      </c>
      <c r="D4730" t="s">
        <v>393</v>
      </c>
      <c r="E4730" t="s">
        <v>378</v>
      </c>
    </row>
    <row r="4731" spans="1:5">
      <c r="A4731" s="369">
        <v>2951278</v>
      </c>
      <c r="B4731" t="s">
        <v>9836</v>
      </c>
      <c r="C4731" t="s">
        <v>9837</v>
      </c>
      <c r="D4731" t="s">
        <v>393</v>
      </c>
      <c r="E4731" t="s">
        <v>378</v>
      </c>
    </row>
    <row r="4732" spans="1:5">
      <c r="A4732" s="369">
        <v>2951280</v>
      </c>
      <c r="B4732" t="s">
        <v>9838</v>
      </c>
      <c r="C4732" t="s">
        <v>9839</v>
      </c>
      <c r="D4732" t="s">
        <v>393</v>
      </c>
      <c r="E4732" t="s">
        <v>378</v>
      </c>
    </row>
    <row r="4733" spans="1:5">
      <c r="A4733" s="369">
        <v>2951317</v>
      </c>
      <c r="B4733" t="s">
        <v>9840</v>
      </c>
      <c r="C4733" t="s">
        <v>9841</v>
      </c>
      <c r="D4733" t="s">
        <v>393</v>
      </c>
      <c r="E4733" t="s">
        <v>378</v>
      </c>
    </row>
    <row r="4734" spans="1:5">
      <c r="A4734" s="369">
        <v>2951424</v>
      </c>
      <c r="B4734" t="s">
        <v>9842</v>
      </c>
      <c r="C4734" t="s">
        <v>9843</v>
      </c>
      <c r="D4734" t="s">
        <v>393</v>
      </c>
      <c r="E4734" t="s">
        <v>378</v>
      </c>
    </row>
    <row r="4735" spans="1:5">
      <c r="A4735" s="369">
        <v>2951473</v>
      </c>
      <c r="B4735" t="s">
        <v>9844</v>
      </c>
      <c r="C4735" t="s">
        <v>9845</v>
      </c>
      <c r="D4735" t="s">
        <v>393</v>
      </c>
      <c r="E4735" t="s">
        <v>378</v>
      </c>
    </row>
    <row r="4736" spans="1:5">
      <c r="A4736" s="369">
        <v>2951491</v>
      </c>
      <c r="B4736" t="s">
        <v>9846</v>
      </c>
      <c r="C4736" t="s">
        <v>9847</v>
      </c>
      <c r="D4736" t="s">
        <v>393</v>
      </c>
      <c r="E4736" t="s">
        <v>378</v>
      </c>
    </row>
    <row r="4737" spans="1:5">
      <c r="A4737" s="369">
        <v>2951515</v>
      </c>
      <c r="B4737" t="s">
        <v>9848</v>
      </c>
      <c r="C4737" t="s">
        <v>9849</v>
      </c>
      <c r="D4737" t="s">
        <v>393</v>
      </c>
      <c r="E4737" t="s">
        <v>378</v>
      </c>
    </row>
    <row r="4738" spans="1:5">
      <c r="A4738" s="369">
        <v>2951565</v>
      </c>
      <c r="B4738" t="s">
        <v>9850</v>
      </c>
      <c r="C4738" t="s">
        <v>9851</v>
      </c>
      <c r="D4738" t="s">
        <v>393</v>
      </c>
      <c r="E4738" t="s">
        <v>378</v>
      </c>
    </row>
    <row r="4739" spans="1:5">
      <c r="A4739" s="369">
        <v>2951620</v>
      </c>
      <c r="B4739" t="s">
        <v>9852</v>
      </c>
      <c r="C4739" t="s">
        <v>9853</v>
      </c>
      <c r="D4739" t="s">
        <v>393</v>
      </c>
      <c r="E4739" t="s">
        <v>378</v>
      </c>
    </row>
    <row r="4740" spans="1:5">
      <c r="A4740" s="369">
        <v>2951712</v>
      </c>
      <c r="B4740" t="s">
        <v>9854</v>
      </c>
      <c r="C4740" t="s">
        <v>9855</v>
      </c>
      <c r="D4740" t="s">
        <v>393</v>
      </c>
      <c r="E4740" t="s">
        <v>378</v>
      </c>
    </row>
    <row r="4741" spans="1:5">
      <c r="A4741" s="369">
        <v>2951748</v>
      </c>
      <c r="B4741" t="s">
        <v>9856</v>
      </c>
      <c r="C4741" t="s">
        <v>9857</v>
      </c>
      <c r="D4741" t="s">
        <v>393</v>
      </c>
      <c r="E4741" t="s">
        <v>378</v>
      </c>
    </row>
    <row r="4742" spans="1:5">
      <c r="A4742" s="369">
        <v>2951876</v>
      </c>
      <c r="B4742" t="s">
        <v>9858</v>
      </c>
      <c r="C4742" t="s">
        <v>9859</v>
      </c>
      <c r="D4742" t="s">
        <v>393</v>
      </c>
      <c r="E4742" t="s">
        <v>378</v>
      </c>
    </row>
    <row r="4743" spans="1:5">
      <c r="A4743" s="369">
        <v>2951878</v>
      </c>
      <c r="B4743" t="s">
        <v>9860</v>
      </c>
      <c r="C4743" t="s">
        <v>9861</v>
      </c>
      <c r="D4743" t="s">
        <v>393</v>
      </c>
      <c r="E4743" t="s">
        <v>378</v>
      </c>
    </row>
    <row r="4744" spans="1:5">
      <c r="A4744" s="369">
        <v>2951955</v>
      </c>
      <c r="B4744" t="s">
        <v>9862</v>
      </c>
      <c r="C4744" t="s">
        <v>9863</v>
      </c>
      <c r="D4744" t="s">
        <v>393</v>
      </c>
      <c r="E4744" t="s">
        <v>378</v>
      </c>
    </row>
    <row r="4745" spans="1:5">
      <c r="A4745" s="369">
        <v>2952017</v>
      </c>
      <c r="B4745" t="s">
        <v>9864</v>
      </c>
      <c r="C4745" t="s">
        <v>9865</v>
      </c>
      <c r="D4745" t="s">
        <v>393</v>
      </c>
      <c r="E4745" t="s">
        <v>378</v>
      </c>
    </row>
    <row r="4746" spans="1:5">
      <c r="A4746" s="369">
        <v>2952049</v>
      </c>
      <c r="B4746" t="s">
        <v>9866</v>
      </c>
      <c r="C4746" t="s">
        <v>9867</v>
      </c>
      <c r="D4746" t="s">
        <v>393</v>
      </c>
      <c r="E4746" t="s">
        <v>378</v>
      </c>
    </row>
    <row r="4747" spans="1:5">
      <c r="A4747" s="369">
        <v>2952133</v>
      </c>
      <c r="B4747" t="s">
        <v>9868</v>
      </c>
      <c r="C4747" t="s">
        <v>9869</v>
      </c>
      <c r="D4747" t="s">
        <v>393</v>
      </c>
      <c r="E4747" t="s">
        <v>378</v>
      </c>
    </row>
    <row r="4748" spans="1:5">
      <c r="A4748" s="369">
        <v>2952225</v>
      </c>
      <c r="B4748" t="s">
        <v>9870</v>
      </c>
      <c r="C4748" t="s">
        <v>9871</v>
      </c>
      <c r="D4748" t="s">
        <v>393</v>
      </c>
      <c r="E4748" t="s">
        <v>378</v>
      </c>
    </row>
    <row r="4749" spans="1:5">
      <c r="A4749" s="369">
        <v>2952298</v>
      </c>
      <c r="B4749" t="s">
        <v>9872</v>
      </c>
      <c r="C4749" t="s">
        <v>9873</v>
      </c>
      <c r="D4749" t="s">
        <v>393</v>
      </c>
      <c r="E4749" t="s">
        <v>378</v>
      </c>
    </row>
    <row r="4750" spans="1:5">
      <c r="A4750" s="369">
        <v>2952316</v>
      </c>
      <c r="B4750" t="s">
        <v>9874</v>
      </c>
      <c r="C4750" t="s">
        <v>9875</v>
      </c>
      <c r="D4750" t="s">
        <v>393</v>
      </c>
      <c r="E4750" t="s">
        <v>378</v>
      </c>
    </row>
    <row r="4751" spans="1:5">
      <c r="A4751" s="369">
        <v>2952324</v>
      </c>
      <c r="B4751" t="s">
        <v>9876</v>
      </c>
      <c r="C4751" t="s">
        <v>9877</v>
      </c>
      <c r="D4751" t="s">
        <v>393</v>
      </c>
      <c r="E4751" t="s">
        <v>378</v>
      </c>
    </row>
    <row r="4752" spans="1:5">
      <c r="A4752" s="369">
        <v>2952327</v>
      </c>
      <c r="B4752" t="s">
        <v>9878</v>
      </c>
      <c r="C4752" t="s">
        <v>9879</v>
      </c>
      <c r="D4752" t="s">
        <v>393</v>
      </c>
      <c r="E4752" t="s">
        <v>378</v>
      </c>
    </row>
    <row r="4753" spans="1:5">
      <c r="A4753" s="369">
        <v>2952336</v>
      </c>
      <c r="B4753" t="s">
        <v>9880</v>
      </c>
      <c r="C4753" t="s">
        <v>9881</v>
      </c>
      <c r="D4753" t="s">
        <v>393</v>
      </c>
      <c r="E4753" t="s">
        <v>378</v>
      </c>
    </row>
    <row r="4754" spans="1:5">
      <c r="A4754" s="369">
        <v>2952386</v>
      </c>
      <c r="B4754" t="s">
        <v>9882</v>
      </c>
      <c r="C4754" t="s">
        <v>9883</v>
      </c>
      <c r="D4754" t="s">
        <v>393</v>
      </c>
      <c r="E4754" t="s">
        <v>378</v>
      </c>
    </row>
    <row r="4755" spans="1:5">
      <c r="A4755" s="369">
        <v>2952404</v>
      </c>
      <c r="B4755" t="s">
        <v>9884</v>
      </c>
      <c r="C4755" t="s">
        <v>9885</v>
      </c>
      <c r="D4755" t="s">
        <v>393</v>
      </c>
      <c r="E4755" t="s">
        <v>378</v>
      </c>
    </row>
    <row r="4756" spans="1:5">
      <c r="A4756" s="369">
        <v>2952434</v>
      </c>
      <c r="B4756" t="s">
        <v>9886</v>
      </c>
      <c r="C4756" t="s">
        <v>9887</v>
      </c>
      <c r="D4756" t="s">
        <v>393</v>
      </c>
      <c r="E4756" t="s">
        <v>378</v>
      </c>
    </row>
    <row r="4757" spans="1:5">
      <c r="A4757" s="369">
        <v>2952453</v>
      </c>
      <c r="B4757" t="s">
        <v>9888</v>
      </c>
      <c r="C4757" t="s">
        <v>9889</v>
      </c>
      <c r="D4757" t="s">
        <v>393</v>
      </c>
      <c r="E4757" t="s">
        <v>378</v>
      </c>
    </row>
    <row r="4758" spans="1:5">
      <c r="A4758" s="369">
        <v>2952460</v>
      </c>
      <c r="B4758" t="s">
        <v>9890</v>
      </c>
      <c r="C4758" t="s">
        <v>9891</v>
      </c>
      <c r="D4758" t="s">
        <v>393</v>
      </c>
      <c r="E4758" t="s">
        <v>378</v>
      </c>
    </row>
    <row r="4759" spans="1:5">
      <c r="A4759" s="369">
        <v>2952477</v>
      </c>
      <c r="B4759" t="s">
        <v>9892</v>
      </c>
      <c r="C4759" t="s">
        <v>9893</v>
      </c>
      <c r="D4759" t="s">
        <v>393</v>
      </c>
      <c r="E4759" t="s">
        <v>378</v>
      </c>
    </row>
    <row r="4760" spans="1:5">
      <c r="A4760" s="369">
        <v>2952518</v>
      </c>
      <c r="B4760" t="s">
        <v>9894</v>
      </c>
      <c r="C4760" t="s">
        <v>9895</v>
      </c>
      <c r="D4760" t="s">
        <v>393</v>
      </c>
      <c r="E4760" t="s">
        <v>378</v>
      </c>
    </row>
    <row r="4761" spans="1:5">
      <c r="A4761" s="369">
        <v>2952641</v>
      </c>
      <c r="B4761" t="s">
        <v>9896</v>
      </c>
      <c r="C4761" t="s">
        <v>9897</v>
      </c>
      <c r="D4761" t="s">
        <v>393</v>
      </c>
      <c r="E4761" t="s">
        <v>378</v>
      </c>
    </row>
    <row r="4762" spans="1:5">
      <c r="A4762" s="369">
        <v>2952665</v>
      </c>
      <c r="B4762" t="s">
        <v>9898</v>
      </c>
      <c r="C4762" t="s">
        <v>9899</v>
      </c>
      <c r="D4762" t="s">
        <v>393</v>
      </c>
      <c r="E4762" t="s">
        <v>378</v>
      </c>
    </row>
    <row r="4763" spans="1:5">
      <c r="A4763" s="369">
        <v>2952717</v>
      </c>
      <c r="B4763" t="s">
        <v>9900</v>
      </c>
      <c r="C4763" t="s">
        <v>9901</v>
      </c>
      <c r="D4763" t="s">
        <v>393</v>
      </c>
      <c r="E4763" t="s">
        <v>378</v>
      </c>
    </row>
    <row r="4764" spans="1:5">
      <c r="A4764" s="369">
        <v>2952975</v>
      </c>
      <c r="B4764" t="s">
        <v>9902</v>
      </c>
      <c r="C4764" t="s">
        <v>9903</v>
      </c>
      <c r="D4764" t="s">
        <v>393</v>
      </c>
      <c r="E4764" t="s">
        <v>378</v>
      </c>
    </row>
    <row r="4765" spans="1:5">
      <c r="A4765" s="369">
        <v>2953021</v>
      </c>
      <c r="B4765" t="s">
        <v>9904</v>
      </c>
      <c r="C4765" t="s">
        <v>9905</v>
      </c>
      <c r="D4765" t="s">
        <v>393</v>
      </c>
      <c r="E4765" t="s">
        <v>378</v>
      </c>
    </row>
    <row r="4766" spans="1:5">
      <c r="A4766" s="369">
        <v>2953332</v>
      </c>
      <c r="B4766" t="s">
        <v>9906</v>
      </c>
      <c r="C4766" t="s">
        <v>9907</v>
      </c>
      <c r="D4766" t="s">
        <v>393</v>
      </c>
      <c r="E4766" t="s">
        <v>378</v>
      </c>
    </row>
    <row r="4767" spans="1:5">
      <c r="A4767" s="369">
        <v>2953607</v>
      </c>
      <c r="B4767" t="s">
        <v>9908</v>
      </c>
      <c r="C4767" t="s">
        <v>9909</v>
      </c>
      <c r="D4767" t="s">
        <v>393</v>
      </c>
      <c r="E4767" t="s">
        <v>378</v>
      </c>
    </row>
    <row r="4768" spans="1:5">
      <c r="A4768" s="369">
        <v>2953628</v>
      </c>
      <c r="B4768" t="s">
        <v>9910</v>
      </c>
      <c r="C4768" t="s">
        <v>9911</v>
      </c>
      <c r="D4768" t="s">
        <v>393</v>
      </c>
      <c r="E4768" t="s">
        <v>378</v>
      </c>
    </row>
    <row r="4769" spans="1:5">
      <c r="A4769" s="369">
        <v>2953711</v>
      </c>
      <c r="B4769" t="s">
        <v>9912</v>
      </c>
      <c r="C4769" t="s">
        <v>9913</v>
      </c>
      <c r="D4769" t="s">
        <v>393</v>
      </c>
      <c r="E4769" t="s">
        <v>378</v>
      </c>
    </row>
    <row r="4770" spans="1:5">
      <c r="A4770" s="369">
        <v>2953745</v>
      </c>
      <c r="B4770" t="s">
        <v>9914</v>
      </c>
      <c r="C4770" t="s">
        <v>9915</v>
      </c>
      <c r="D4770" t="s">
        <v>393</v>
      </c>
      <c r="E4770" t="s">
        <v>378</v>
      </c>
    </row>
    <row r="4771" spans="1:5">
      <c r="A4771" s="369">
        <v>2953890</v>
      </c>
      <c r="B4771" t="s">
        <v>9916</v>
      </c>
      <c r="C4771" t="s">
        <v>9917</v>
      </c>
      <c r="D4771" t="s">
        <v>393</v>
      </c>
      <c r="E4771" t="s">
        <v>378</v>
      </c>
    </row>
    <row r="4772" spans="1:5">
      <c r="A4772" s="369">
        <v>2953920</v>
      </c>
      <c r="B4772" t="s">
        <v>9918</v>
      </c>
      <c r="C4772" t="s">
        <v>9919</v>
      </c>
      <c r="D4772" t="s">
        <v>393</v>
      </c>
      <c r="E4772" t="s">
        <v>378</v>
      </c>
    </row>
    <row r="4773" spans="1:5">
      <c r="A4773" s="369">
        <v>2953931</v>
      </c>
      <c r="B4773" t="s">
        <v>9920</v>
      </c>
      <c r="C4773" t="s">
        <v>9921</v>
      </c>
      <c r="D4773" t="s">
        <v>393</v>
      </c>
      <c r="E4773" t="s">
        <v>378</v>
      </c>
    </row>
    <row r="4774" spans="1:5">
      <c r="A4774" s="369">
        <v>2953952</v>
      </c>
      <c r="B4774" t="s">
        <v>9922</v>
      </c>
      <c r="C4774" t="s">
        <v>9923</v>
      </c>
      <c r="D4774" t="s">
        <v>393</v>
      </c>
      <c r="E4774" t="s">
        <v>378</v>
      </c>
    </row>
    <row r="4775" spans="1:5">
      <c r="A4775" s="369">
        <v>2953960</v>
      </c>
      <c r="B4775" t="s">
        <v>9924</v>
      </c>
      <c r="C4775" t="s">
        <v>9925</v>
      </c>
      <c r="D4775" t="s">
        <v>393</v>
      </c>
      <c r="E4775" t="s">
        <v>378</v>
      </c>
    </row>
    <row r="4776" spans="1:5">
      <c r="A4776" s="369">
        <v>2953964</v>
      </c>
      <c r="B4776" t="s">
        <v>9926</v>
      </c>
      <c r="C4776" t="s">
        <v>9927</v>
      </c>
      <c r="D4776" t="s">
        <v>393</v>
      </c>
      <c r="E4776" t="s">
        <v>378</v>
      </c>
    </row>
    <row r="4777" spans="1:5">
      <c r="A4777" s="369">
        <v>2954048</v>
      </c>
      <c r="B4777" t="s">
        <v>9928</v>
      </c>
      <c r="C4777" t="s">
        <v>9929</v>
      </c>
      <c r="D4777" t="s">
        <v>393</v>
      </c>
      <c r="E4777" t="s">
        <v>378</v>
      </c>
    </row>
    <row r="4778" spans="1:5">
      <c r="A4778" s="369">
        <v>2954210</v>
      </c>
      <c r="B4778" t="s">
        <v>9930</v>
      </c>
      <c r="C4778" t="s">
        <v>9931</v>
      </c>
      <c r="D4778" t="s">
        <v>393</v>
      </c>
      <c r="E4778" t="s">
        <v>378</v>
      </c>
    </row>
    <row r="4779" spans="1:5">
      <c r="A4779" s="369">
        <v>2954372</v>
      </c>
      <c r="B4779" t="s">
        <v>9932</v>
      </c>
      <c r="C4779" t="s">
        <v>9933</v>
      </c>
      <c r="D4779" t="s">
        <v>393</v>
      </c>
      <c r="E4779" t="s">
        <v>378</v>
      </c>
    </row>
    <row r="4780" spans="1:5">
      <c r="A4780" s="369">
        <v>2954387</v>
      </c>
      <c r="B4780" t="s">
        <v>9934</v>
      </c>
      <c r="C4780" t="s">
        <v>9935</v>
      </c>
      <c r="D4780" t="s">
        <v>393</v>
      </c>
      <c r="E4780" t="s">
        <v>378</v>
      </c>
    </row>
    <row r="4781" spans="1:5">
      <c r="A4781" s="369">
        <v>2954494</v>
      </c>
      <c r="B4781" t="s">
        <v>9936</v>
      </c>
      <c r="C4781" t="s">
        <v>9937</v>
      </c>
      <c r="D4781" t="s">
        <v>393</v>
      </c>
      <c r="E4781" t="s">
        <v>378</v>
      </c>
    </row>
    <row r="4782" spans="1:5">
      <c r="A4782" s="369">
        <v>2954526</v>
      </c>
      <c r="B4782" t="s">
        <v>9938</v>
      </c>
      <c r="C4782" t="s">
        <v>9939</v>
      </c>
      <c r="D4782" t="s">
        <v>393</v>
      </c>
      <c r="E4782" t="s">
        <v>378</v>
      </c>
    </row>
    <row r="4783" spans="1:5">
      <c r="A4783" s="369">
        <v>2954549</v>
      </c>
      <c r="B4783" t="s">
        <v>9940</v>
      </c>
      <c r="C4783" t="s">
        <v>9941</v>
      </c>
      <c r="D4783" t="s">
        <v>393</v>
      </c>
      <c r="E4783" t="s">
        <v>378</v>
      </c>
    </row>
    <row r="4784" spans="1:5">
      <c r="A4784" s="369">
        <v>2954572</v>
      </c>
      <c r="B4784" t="s">
        <v>9942</v>
      </c>
      <c r="C4784" t="s">
        <v>9943</v>
      </c>
      <c r="D4784" t="s">
        <v>393</v>
      </c>
      <c r="E4784" t="s">
        <v>378</v>
      </c>
    </row>
    <row r="4785" spans="1:5">
      <c r="A4785" s="369">
        <v>2954574</v>
      </c>
      <c r="B4785" t="s">
        <v>9944</v>
      </c>
      <c r="C4785" t="s">
        <v>9945</v>
      </c>
      <c r="D4785" t="s">
        <v>393</v>
      </c>
      <c r="E4785" t="s">
        <v>378</v>
      </c>
    </row>
    <row r="4786" spans="1:5">
      <c r="A4786" s="369">
        <v>2954604</v>
      </c>
      <c r="B4786" t="s">
        <v>9946</v>
      </c>
      <c r="C4786" t="s">
        <v>9947</v>
      </c>
      <c r="D4786" t="s">
        <v>393</v>
      </c>
      <c r="E4786" t="s">
        <v>378</v>
      </c>
    </row>
    <row r="4787" spans="1:5">
      <c r="A4787" s="369">
        <v>2954624</v>
      </c>
      <c r="B4787" t="s">
        <v>9948</v>
      </c>
      <c r="C4787" t="s">
        <v>9949</v>
      </c>
      <c r="D4787" t="s">
        <v>393</v>
      </c>
      <c r="E4787" t="s">
        <v>378</v>
      </c>
    </row>
    <row r="4788" spans="1:5">
      <c r="A4788" s="369">
        <v>2954768</v>
      </c>
      <c r="B4788" t="s">
        <v>9950</v>
      </c>
      <c r="C4788" t="s">
        <v>9951</v>
      </c>
      <c r="D4788" t="s">
        <v>393</v>
      </c>
      <c r="E4788" t="s">
        <v>378</v>
      </c>
    </row>
    <row r="4789" spans="1:5">
      <c r="A4789" s="369">
        <v>2955060</v>
      </c>
      <c r="B4789" t="s">
        <v>9952</v>
      </c>
      <c r="C4789" t="s">
        <v>9953</v>
      </c>
      <c r="D4789" t="s">
        <v>393</v>
      </c>
      <c r="E4789" t="s">
        <v>378</v>
      </c>
    </row>
    <row r="4790" spans="1:5">
      <c r="A4790" s="369">
        <v>2955517</v>
      </c>
      <c r="B4790" t="s">
        <v>9954</v>
      </c>
      <c r="C4790" t="s">
        <v>9955</v>
      </c>
      <c r="D4790" t="s">
        <v>393</v>
      </c>
      <c r="E4790" t="s">
        <v>378</v>
      </c>
    </row>
    <row r="4791" spans="1:5">
      <c r="A4791" s="369">
        <v>2955635</v>
      </c>
      <c r="B4791" t="s">
        <v>9956</v>
      </c>
      <c r="C4791" t="s">
        <v>9957</v>
      </c>
      <c r="D4791" t="s">
        <v>393</v>
      </c>
      <c r="E4791" t="s">
        <v>378</v>
      </c>
    </row>
    <row r="4792" spans="1:5">
      <c r="A4792" s="369">
        <v>2956072</v>
      </c>
      <c r="B4792" t="s">
        <v>9958</v>
      </c>
      <c r="C4792" t="s">
        <v>9959</v>
      </c>
      <c r="D4792" t="s">
        <v>393</v>
      </c>
      <c r="E4792" t="s">
        <v>378</v>
      </c>
    </row>
    <row r="4793" spans="1:5">
      <c r="A4793" s="369">
        <v>2956309</v>
      </c>
      <c r="B4793" t="s">
        <v>9960</v>
      </c>
      <c r="C4793" t="s">
        <v>9961</v>
      </c>
      <c r="D4793" t="s">
        <v>393</v>
      </c>
      <c r="E4793" t="s">
        <v>378</v>
      </c>
    </row>
    <row r="4794" spans="1:5">
      <c r="A4794" s="369">
        <v>2956319</v>
      </c>
      <c r="B4794" t="s">
        <v>9962</v>
      </c>
      <c r="C4794" t="s">
        <v>9963</v>
      </c>
      <c r="D4794" t="s">
        <v>393</v>
      </c>
      <c r="E4794" t="s">
        <v>378</v>
      </c>
    </row>
    <row r="4795" spans="1:5">
      <c r="A4795" s="369">
        <v>2956459</v>
      </c>
      <c r="B4795" t="s">
        <v>9964</v>
      </c>
      <c r="C4795" t="s">
        <v>9965</v>
      </c>
      <c r="D4795" t="s">
        <v>393</v>
      </c>
      <c r="E4795" t="s">
        <v>378</v>
      </c>
    </row>
    <row r="4796" spans="1:5">
      <c r="A4796" s="369">
        <v>2956620</v>
      </c>
      <c r="B4796" t="s">
        <v>9966</v>
      </c>
      <c r="C4796" t="s">
        <v>9967</v>
      </c>
      <c r="D4796" t="s">
        <v>393</v>
      </c>
      <c r="E4796" t="s">
        <v>378</v>
      </c>
    </row>
    <row r="4797" spans="1:5">
      <c r="A4797" s="369">
        <v>2958681</v>
      </c>
      <c r="B4797" t="s">
        <v>9968</v>
      </c>
      <c r="C4797" t="s">
        <v>9969</v>
      </c>
      <c r="D4797" t="s">
        <v>393</v>
      </c>
      <c r="E4797" t="s">
        <v>378</v>
      </c>
    </row>
    <row r="4798" spans="1:5">
      <c r="A4798" s="369">
        <v>2959447</v>
      </c>
      <c r="B4798" t="s">
        <v>9970</v>
      </c>
      <c r="C4798" t="s">
        <v>9971</v>
      </c>
      <c r="D4798" t="s">
        <v>393</v>
      </c>
      <c r="E4798" t="s">
        <v>378</v>
      </c>
    </row>
    <row r="4799" spans="1:5">
      <c r="A4799" s="369">
        <v>2962789</v>
      </c>
      <c r="B4799" t="s">
        <v>9972</v>
      </c>
      <c r="C4799" t="s">
        <v>9973</v>
      </c>
      <c r="D4799" t="s">
        <v>393</v>
      </c>
      <c r="E4799" t="s">
        <v>378</v>
      </c>
    </row>
    <row r="4800" spans="1:5">
      <c r="A4800" s="369">
        <v>2963110</v>
      </c>
      <c r="B4800" t="s">
        <v>9974</v>
      </c>
      <c r="C4800" t="s">
        <v>9975</v>
      </c>
      <c r="D4800" t="s">
        <v>393</v>
      </c>
      <c r="E4800" t="s">
        <v>378</v>
      </c>
    </row>
    <row r="4801" spans="1:5">
      <c r="A4801" s="369">
        <v>2964364</v>
      </c>
      <c r="B4801" t="s">
        <v>9976</v>
      </c>
      <c r="C4801" t="s">
        <v>9977</v>
      </c>
      <c r="D4801" t="s">
        <v>393</v>
      </c>
      <c r="E4801" t="s">
        <v>378</v>
      </c>
    </row>
    <row r="4802" spans="1:5">
      <c r="A4802" s="369">
        <v>2964556</v>
      </c>
      <c r="B4802" t="s">
        <v>9978</v>
      </c>
      <c r="C4802" t="s">
        <v>9979</v>
      </c>
      <c r="D4802" t="s">
        <v>393</v>
      </c>
      <c r="E4802" t="s">
        <v>378</v>
      </c>
    </row>
    <row r="4803" spans="1:5">
      <c r="A4803" s="369">
        <v>296502302</v>
      </c>
      <c r="B4803" t="s">
        <v>9980</v>
      </c>
      <c r="C4803" t="s">
        <v>9981</v>
      </c>
      <c r="D4803" t="s">
        <v>393</v>
      </c>
      <c r="E4803" t="s">
        <v>378</v>
      </c>
    </row>
    <row r="4804" spans="1:5">
      <c r="A4804" s="369">
        <v>2965220</v>
      </c>
      <c r="B4804" t="s">
        <v>9982</v>
      </c>
      <c r="C4804" t="s">
        <v>9983</v>
      </c>
      <c r="D4804" t="s">
        <v>393</v>
      </c>
      <c r="E4804" t="s">
        <v>378</v>
      </c>
    </row>
    <row r="4805" spans="1:5">
      <c r="A4805" s="369">
        <v>2965431</v>
      </c>
      <c r="B4805" t="s">
        <v>9984</v>
      </c>
      <c r="C4805" t="s">
        <v>9985</v>
      </c>
      <c r="D4805" t="s">
        <v>393</v>
      </c>
      <c r="E4805" t="s">
        <v>378</v>
      </c>
    </row>
    <row r="4806" spans="1:5">
      <c r="A4806" s="369">
        <v>2965446</v>
      </c>
      <c r="B4806" t="s">
        <v>9986</v>
      </c>
      <c r="C4806" t="s">
        <v>9987</v>
      </c>
      <c r="D4806" t="s">
        <v>393</v>
      </c>
      <c r="E4806" t="s">
        <v>378</v>
      </c>
    </row>
    <row r="4807" spans="1:5">
      <c r="A4807" s="369">
        <v>2965557</v>
      </c>
      <c r="B4807" t="s">
        <v>9988</v>
      </c>
      <c r="C4807" t="s">
        <v>9989</v>
      </c>
      <c r="D4807" t="s">
        <v>393</v>
      </c>
      <c r="E4807" t="s">
        <v>378</v>
      </c>
    </row>
    <row r="4808" spans="1:5">
      <c r="A4808" s="369">
        <v>2965709</v>
      </c>
      <c r="B4808" t="s">
        <v>9990</v>
      </c>
      <c r="C4808" t="s">
        <v>9991</v>
      </c>
      <c r="D4808" t="s">
        <v>393</v>
      </c>
      <c r="E4808" t="s">
        <v>378</v>
      </c>
    </row>
    <row r="4809" spans="1:5">
      <c r="A4809" s="369">
        <v>2965780</v>
      </c>
      <c r="B4809" t="s">
        <v>9992</v>
      </c>
      <c r="C4809" t="s">
        <v>9993</v>
      </c>
      <c r="D4809" t="s">
        <v>393</v>
      </c>
      <c r="E4809" t="s">
        <v>378</v>
      </c>
    </row>
    <row r="4810" spans="1:5">
      <c r="A4810" s="369">
        <v>2966017</v>
      </c>
      <c r="B4810" t="s">
        <v>9994</v>
      </c>
      <c r="C4810" t="s">
        <v>9995</v>
      </c>
      <c r="D4810" t="s">
        <v>393</v>
      </c>
      <c r="E4810" t="s">
        <v>378</v>
      </c>
    </row>
    <row r="4811" spans="1:5">
      <c r="A4811" s="369">
        <v>2966275</v>
      </c>
      <c r="B4811" t="s">
        <v>9996</v>
      </c>
      <c r="C4811" t="s">
        <v>9997</v>
      </c>
      <c r="D4811" t="s">
        <v>393</v>
      </c>
      <c r="E4811" t="s">
        <v>378</v>
      </c>
    </row>
    <row r="4812" spans="1:5">
      <c r="A4812" s="369">
        <v>2966349</v>
      </c>
      <c r="B4812" t="s">
        <v>9998</v>
      </c>
      <c r="C4812" t="s">
        <v>9999</v>
      </c>
      <c r="D4812" t="s">
        <v>393</v>
      </c>
      <c r="E4812" t="s">
        <v>378</v>
      </c>
    </row>
    <row r="4813" spans="1:5">
      <c r="A4813" s="369">
        <v>2966610</v>
      </c>
      <c r="B4813" t="s">
        <v>10000</v>
      </c>
      <c r="C4813" t="s">
        <v>10001</v>
      </c>
      <c r="D4813" t="s">
        <v>393</v>
      </c>
      <c r="E4813" t="s">
        <v>378</v>
      </c>
    </row>
    <row r="4814" spans="1:5">
      <c r="A4814" s="369">
        <v>2966861</v>
      </c>
      <c r="B4814" t="s">
        <v>10002</v>
      </c>
      <c r="C4814" t="s">
        <v>10003</v>
      </c>
      <c r="D4814" t="s">
        <v>393</v>
      </c>
      <c r="E4814" t="s">
        <v>378</v>
      </c>
    </row>
    <row r="4815" spans="1:5">
      <c r="A4815" s="369">
        <v>2966882</v>
      </c>
      <c r="B4815" t="s">
        <v>10004</v>
      </c>
      <c r="C4815" t="s">
        <v>10005</v>
      </c>
      <c r="D4815" t="s">
        <v>393</v>
      </c>
      <c r="E4815" t="s">
        <v>378</v>
      </c>
    </row>
    <row r="4816" spans="1:5">
      <c r="A4816" s="369">
        <v>2967149</v>
      </c>
      <c r="B4816" t="s">
        <v>10006</v>
      </c>
      <c r="C4816" t="s">
        <v>10007</v>
      </c>
      <c r="D4816" t="s">
        <v>393</v>
      </c>
      <c r="E4816" t="s">
        <v>378</v>
      </c>
    </row>
    <row r="4817" spans="1:5">
      <c r="A4817" s="369">
        <v>2967157</v>
      </c>
      <c r="B4817" t="s">
        <v>10008</v>
      </c>
      <c r="C4817" t="s">
        <v>10009</v>
      </c>
      <c r="D4817" t="s">
        <v>393</v>
      </c>
      <c r="E4817" t="s">
        <v>378</v>
      </c>
    </row>
    <row r="4818" spans="1:5">
      <c r="A4818" s="369">
        <v>2967185</v>
      </c>
      <c r="B4818" t="s">
        <v>10010</v>
      </c>
      <c r="C4818" t="s">
        <v>10011</v>
      </c>
      <c r="D4818" t="s">
        <v>393</v>
      </c>
      <c r="E4818" t="s">
        <v>378</v>
      </c>
    </row>
    <row r="4819" spans="1:5">
      <c r="A4819" s="369">
        <v>2967247</v>
      </c>
      <c r="B4819" t="s">
        <v>10012</v>
      </c>
      <c r="C4819" t="s">
        <v>10013</v>
      </c>
      <c r="D4819" t="s">
        <v>393</v>
      </c>
      <c r="E4819" t="s">
        <v>378</v>
      </c>
    </row>
    <row r="4820" spans="1:5">
      <c r="A4820" s="369">
        <v>2967285</v>
      </c>
      <c r="B4820" t="s">
        <v>10014</v>
      </c>
      <c r="C4820" t="s">
        <v>10015</v>
      </c>
      <c r="D4820" t="s">
        <v>393</v>
      </c>
      <c r="E4820" t="s">
        <v>378</v>
      </c>
    </row>
    <row r="4821" spans="1:5">
      <c r="A4821" s="369">
        <v>2968081</v>
      </c>
      <c r="B4821" t="s">
        <v>10016</v>
      </c>
      <c r="C4821" t="s">
        <v>10017</v>
      </c>
      <c r="D4821" t="s">
        <v>393</v>
      </c>
      <c r="E4821" t="s">
        <v>378</v>
      </c>
    </row>
    <row r="4822" spans="1:5">
      <c r="A4822" s="369">
        <v>2968409</v>
      </c>
      <c r="B4822" t="s">
        <v>10018</v>
      </c>
      <c r="C4822" t="s">
        <v>10019</v>
      </c>
      <c r="D4822" t="s">
        <v>393</v>
      </c>
      <c r="E4822" t="s">
        <v>378</v>
      </c>
    </row>
    <row r="4823" spans="1:5">
      <c r="A4823" s="369">
        <v>2968454</v>
      </c>
      <c r="B4823" t="s">
        <v>10020</v>
      </c>
      <c r="C4823" t="s">
        <v>10021</v>
      </c>
      <c r="D4823" t="s">
        <v>393</v>
      </c>
      <c r="E4823" t="s">
        <v>378</v>
      </c>
    </row>
    <row r="4824" spans="1:5">
      <c r="A4824" s="369">
        <v>2968481</v>
      </c>
      <c r="B4824" t="s">
        <v>10022</v>
      </c>
      <c r="C4824" t="s">
        <v>10023</v>
      </c>
      <c r="D4824" t="s">
        <v>393</v>
      </c>
      <c r="E4824" t="s">
        <v>378</v>
      </c>
    </row>
    <row r="4825" spans="1:5">
      <c r="A4825" s="369">
        <v>2976953</v>
      </c>
      <c r="B4825" t="s">
        <v>10024</v>
      </c>
      <c r="C4825" t="s">
        <v>10025</v>
      </c>
      <c r="D4825" t="s">
        <v>393</v>
      </c>
      <c r="E4825" t="s">
        <v>378</v>
      </c>
    </row>
    <row r="4826" spans="1:5">
      <c r="A4826" s="369">
        <v>2977914</v>
      </c>
      <c r="B4826" t="s">
        <v>10026</v>
      </c>
      <c r="C4826" t="s">
        <v>10027</v>
      </c>
      <c r="D4826" t="s">
        <v>393</v>
      </c>
      <c r="E4826" t="s">
        <v>378</v>
      </c>
    </row>
    <row r="4827" spans="1:5">
      <c r="A4827" s="369">
        <v>2977917</v>
      </c>
      <c r="B4827" t="s">
        <v>10028</v>
      </c>
      <c r="C4827" t="s">
        <v>10029</v>
      </c>
      <c r="D4827" t="s">
        <v>393</v>
      </c>
      <c r="E4827" t="s">
        <v>378</v>
      </c>
    </row>
    <row r="4828" spans="1:5">
      <c r="A4828" s="369">
        <v>2977942</v>
      </c>
      <c r="B4828" t="s">
        <v>10030</v>
      </c>
      <c r="C4828" t="s">
        <v>10031</v>
      </c>
      <c r="D4828" t="s">
        <v>393</v>
      </c>
      <c r="E4828" t="s">
        <v>378</v>
      </c>
    </row>
    <row r="4829" spans="1:5">
      <c r="A4829" s="369">
        <v>2978114</v>
      </c>
      <c r="B4829" t="s">
        <v>10032</v>
      </c>
      <c r="C4829" t="s">
        <v>10033</v>
      </c>
      <c r="D4829" t="s">
        <v>393</v>
      </c>
      <c r="E4829" t="s">
        <v>378</v>
      </c>
    </row>
    <row r="4830" spans="1:5">
      <c r="A4830" s="369">
        <v>2978229</v>
      </c>
      <c r="B4830" t="s">
        <v>10034</v>
      </c>
      <c r="C4830" t="s">
        <v>10035</v>
      </c>
      <c r="D4830" t="s">
        <v>393</v>
      </c>
      <c r="E4830" t="s">
        <v>378</v>
      </c>
    </row>
    <row r="4831" spans="1:5">
      <c r="A4831" s="369">
        <v>2978239</v>
      </c>
      <c r="B4831" t="s">
        <v>10036</v>
      </c>
      <c r="C4831" t="s">
        <v>10037</v>
      </c>
      <c r="D4831" t="s">
        <v>393</v>
      </c>
      <c r="E4831" t="s">
        <v>378</v>
      </c>
    </row>
    <row r="4832" spans="1:5">
      <c r="A4832" s="369">
        <v>2978282</v>
      </c>
      <c r="B4832" t="s">
        <v>10038</v>
      </c>
      <c r="C4832" t="s">
        <v>10039</v>
      </c>
      <c r="D4832" t="s">
        <v>393</v>
      </c>
      <c r="E4832" t="s">
        <v>378</v>
      </c>
    </row>
    <row r="4833" spans="1:5">
      <c r="A4833" s="369">
        <v>2978301</v>
      </c>
      <c r="B4833" t="s">
        <v>10040</v>
      </c>
      <c r="C4833" t="s">
        <v>10041</v>
      </c>
      <c r="D4833" t="s">
        <v>393</v>
      </c>
      <c r="E4833" t="s">
        <v>378</v>
      </c>
    </row>
    <row r="4834" spans="1:5">
      <c r="A4834" s="369">
        <v>2978401</v>
      </c>
      <c r="B4834" t="s">
        <v>10042</v>
      </c>
      <c r="C4834" t="s">
        <v>10043</v>
      </c>
      <c r="D4834" t="s">
        <v>393</v>
      </c>
      <c r="E4834" t="s">
        <v>378</v>
      </c>
    </row>
    <row r="4835" spans="1:5">
      <c r="A4835" s="369">
        <v>2978412</v>
      </c>
      <c r="B4835" t="s">
        <v>10044</v>
      </c>
      <c r="C4835" t="s">
        <v>10045</v>
      </c>
      <c r="D4835" t="s">
        <v>393</v>
      </c>
      <c r="E4835" t="s">
        <v>378</v>
      </c>
    </row>
    <row r="4836" spans="1:5">
      <c r="A4836" s="369">
        <v>2978555</v>
      </c>
      <c r="B4836" t="s">
        <v>10046</v>
      </c>
      <c r="C4836" t="s">
        <v>10047</v>
      </c>
      <c r="D4836" t="s">
        <v>393</v>
      </c>
      <c r="E4836" t="s">
        <v>378</v>
      </c>
    </row>
    <row r="4837" spans="1:5">
      <c r="A4837" s="369">
        <v>2978559</v>
      </c>
      <c r="B4837" t="s">
        <v>10048</v>
      </c>
      <c r="C4837" t="s">
        <v>10049</v>
      </c>
      <c r="D4837" t="s">
        <v>393</v>
      </c>
      <c r="E4837" t="s">
        <v>378</v>
      </c>
    </row>
    <row r="4838" spans="1:5">
      <c r="A4838" s="369">
        <v>2978598</v>
      </c>
      <c r="B4838" t="s">
        <v>10050</v>
      </c>
      <c r="C4838" t="s">
        <v>10051</v>
      </c>
      <c r="D4838" t="s">
        <v>393</v>
      </c>
      <c r="E4838" t="s">
        <v>378</v>
      </c>
    </row>
    <row r="4839" spans="1:5">
      <c r="A4839" s="369">
        <v>2978599</v>
      </c>
      <c r="B4839" t="s">
        <v>10052</v>
      </c>
      <c r="C4839" t="s">
        <v>10053</v>
      </c>
      <c r="D4839" t="s">
        <v>393</v>
      </c>
      <c r="E4839" t="s">
        <v>378</v>
      </c>
    </row>
    <row r="4840" spans="1:5">
      <c r="A4840" s="369">
        <v>2978608</v>
      </c>
      <c r="B4840" t="s">
        <v>10054</v>
      </c>
      <c r="C4840" t="s">
        <v>10055</v>
      </c>
      <c r="D4840" t="s">
        <v>393</v>
      </c>
      <c r="E4840" t="s">
        <v>378</v>
      </c>
    </row>
    <row r="4841" spans="1:5">
      <c r="A4841" s="369">
        <v>2978626</v>
      </c>
      <c r="B4841" t="s">
        <v>10056</v>
      </c>
      <c r="C4841" t="s">
        <v>10057</v>
      </c>
      <c r="D4841" t="s">
        <v>393</v>
      </c>
      <c r="E4841" t="s">
        <v>378</v>
      </c>
    </row>
    <row r="4842" spans="1:5">
      <c r="A4842" s="369">
        <v>2978644</v>
      </c>
      <c r="B4842" t="s">
        <v>10058</v>
      </c>
      <c r="C4842" t="s">
        <v>10059</v>
      </c>
      <c r="D4842" t="s">
        <v>393</v>
      </c>
      <c r="E4842" t="s">
        <v>378</v>
      </c>
    </row>
    <row r="4843" spans="1:5">
      <c r="A4843" s="369">
        <v>2978793</v>
      </c>
      <c r="B4843" t="s">
        <v>10060</v>
      </c>
      <c r="C4843" t="s">
        <v>10061</v>
      </c>
      <c r="D4843" t="s">
        <v>393</v>
      </c>
      <c r="E4843" t="s">
        <v>378</v>
      </c>
    </row>
    <row r="4844" spans="1:5">
      <c r="A4844" s="369">
        <v>2978918</v>
      </c>
      <c r="B4844" t="s">
        <v>10062</v>
      </c>
      <c r="C4844" t="s">
        <v>10063</v>
      </c>
      <c r="D4844" t="s">
        <v>393</v>
      </c>
      <c r="E4844" t="s">
        <v>378</v>
      </c>
    </row>
    <row r="4845" spans="1:5">
      <c r="A4845" s="369">
        <v>2979018</v>
      </c>
      <c r="B4845" t="s">
        <v>10064</v>
      </c>
      <c r="C4845" t="s">
        <v>10065</v>
      </c>
      <c r="D4845" t="s">
        <v>393</v>
      </c>
      <c r="E4845" t="s">
        <v>378</v>
      </c>
    </row>
    <row r="4846" spans="1:5">
      <c r="A4846" s="369">
        <v>2979051</v>
      </c>
      <c r="B4846" t="s">
        <v>10066</v>
      </c>
      <c r="C4846" t="s">
        <v>10067</v>
      </c>
      <c r="D4846" t="s">
        <v>393</v>
      </c>
      <c r="E4846" t="s">
        <v>378</v>
      </c>
    </row>
    <row r="4847" spans="1:5">
      <c r="A4847" s="369">
        <v>2979059</v>
      </c>
      <c r="B4847" t="s">
        <v>10068</v>
      </c>
      <c r="C4847" t="s">
        <v>10069</v>
      </c>
      <c r="D4847" t="s">
        <v>393</v>
      </c>
      <c r="E4847" t="s">
        <v>378</v>
      </c>
    </row>
    <row r="4848" spans="1:5">
      <c r="A4848" s="369">
        <v>2979164</v>
      </c>
      <c r="B4848" t="s">
        <v>10070</v>
      </c>
      <c r="C4848" t="s">
        <v>10071</v>
      </c>
      <c r="D4848" t="s">
        <v>393</v>
      </c>
      <c r="E4848" t="s">
        <v>378</v>
      </c>
    </row>
    <row r="4849" spans="1:5">
      <c r="A4849" s="369">
        <v>2979207</v>
      </c>
      <c r="B4849" t="s">
        <v>10072</v>
      </c>
      <c r="C4849" t="s">
        <v>10073</v>
      </c>
      <c r="D4849" t="s">
        <v>393</v>
      </c>
      <c r="E4849" t="s">
        <v>378</v>
      </c>
    </row>
    <row r="4850" spans="1:5">
      <c r="A4850" s="369">
        <v>2979302</v>
      </c>
      <c r="B4850" t="s">
        <v>10074</v>
      </c>
      <c r="C4850" t="s">
        <v>10075</v>
      </c>
      <c r="D4850" t="s">
        <v>393</v>
      </c>
      <c r="E4850" t="s">
        <v>378</v>
      </c>
    </row>
    <row r="4851" spans="1:5">
      <c r="A4851" s="369">
        <v>2979930</v>
      </c>
      <c r="B4851" t="s">
        <v>10076</v>
      </c>
      <c r="C4851" t="s">
        <v>10077</v>
      </c>
      <c r="D4851" t="s">
        <v>393</v>
      </c>
      <c r="E4851" t="s">
        <v>378</v>
      </c>
    </row>
    <row r="4852" spans="1:5">
      <c r="A4852" s="369">
        <v>2980058</v>
      </c>
      <c r="B4852" t="s">
        <v>10078</v>
      </c>
      <c r="C4852" t="s">
        <v>10079</v>
      </c>
      <c r="D4852" t="s">
        <v>393</v>
      </c>
      <c r="E4852" t="s">
        <v>378</v>
      </c>
    </row>
    <row r="4853" spans="1:5">
      <c r="A4853" s="369">
        <v>298026445</v>
      </c>
      <c r="B4853" t="s">
        <v>10080</v>
      </c>
      <c r="C4853" t="s">
        <v>10081</v>
      </c>
      <c r="D4853" t="s">
        <v>393</v>
      </c>
      <c r="E4853" t="s">
        <v>378</v>
      </c>
    </row>
    <row r="4854" spans="1:5">
      <c r="A4854" s="369">
        <v>2980573</v>
      </c>
      <c r="B4854" t="s">
        <v>10082</v>
      </c>
      <c r="C4854" t="s">
        <v>10083</v>
      </c>
      <c r="D4854" t="s">
        <v>393</v>
      </c>
      <c r="E4854" t="s">
        <v>378</v>
      </c>
    </row>
    <row r="4855" spans="1:5">
      <c r="A4855" s="369">
        <v>2981285</v>
      </c>
      <c r="B4855" t="s">
        <v>10084</v>
      </c>
      <c r="C4855" t="s">
        <v>10085</v>
      </c>
      <c r="D4855" t="s">
        <v>393</v>
      </c>
      <c r="E4855" t="s">
        <v>378</v>
      </c>
    </row>
    <row r="4856" spans="1:5">
      <c r="A4856" s="369">
        <v>2981464</v>
      </c>
      <c r="B4856" t="s">
        <v>10086</v>
      </c>
      <c r="C4856" t="s">
        <v>10087</v>
      </c>
      <c r="D4856" t="s">
        <v>393</v>
      </c>
      <c r="E4856" t="s">
        <v>378</v>
      </c>
    </row>
    <row r="4857" spans="1:5">
      <c r="A4857" s="369">
        <v>2982244</v>
      </c>
      <c r="B4857" t="s">
        <v>10088</v>
      </c>
      <c r="C4857" t="s">
        <v>10089</v>
      </c>
      <c r="D4857" t="s">
        <v>393</v>
      </c>
      <c r="E4857" t="s">
        <v>378</v>
      </c>
    </row>
    <row r="4858" spans="1:5">
      <c r="A4858" s="369">
        <v>2983463</v>
      </c>
      <c r="B4858" t="s">
        <v>10090</v>
      </c>
      <c r="C4858" t="s">
        <v>10091</v>
      </c>
      <c r="D4858" t="s">
        <v>393</v>
      </c>
      <c r="E4858" t="s">
        <v>378</v>
      </c>
    </row>
    <row r="4859" spans="1:5">
      <c r="A4859" s="369">
        <v>2983531</v>
      </c>
      <c r="B4859" t="s">
        <v>10092</v>
      </c>
      <c r="C4859" t="s">
        <v>10093</v>
      </c>
      <c r="D4859" t="s">
        <v>393</v>
      </c>
      <c r="E4859" t="s">
        <v>378</v>
      </c>
    </row>
    <row r="4860" spans="1:5">
      <c r="A4860" s="369">
        <v>2983698</v>
      </c>
      <c r="B4860" t="s">
        <v>10094</v>
      </c>
      <c r="C4860" t="s">
        <v>10095</v>
      </c>
      <c r="D4860" t="s">
        <v>393</v>
      </c>
      <c r="E4860" t="s">
        <v>378</v>
      </c>
    </row>
    <row r="4861" spans="1:5">
      <c r="A4861" s="369">
        <v>2983882</v>
      </c>
      <c r="B4861" t="s">
        <v>10096</v>
      </c>
      <c r="C4861" t="s">
        <v>10097</v>
      </c>
      <c r="D4861" t="s">
        <v>393</v>
      </c>
      <c r="E4861" t="s">
        <v>378</v>
      </c>
    </row>
    <row r="4862" spans="1:5">
      <c r="A4862" s="369">
        <v>2983951</v>
      </c>
      <c r="B4862" t="s">
        <v>10098</v>
      </c>
      <c r="C4862" t="s">
        <v>10099</v>
      </c>
      <c r="D4862" t="s">
        <v>393</v>
      </c>
      <c r="E4862" t="s">
        <v>378</v>
      </c>
    </row>
    <row r="4863" spans="1:5">
      <c r="A4863" s="369">
        <v>2984024</v>
      </c>
      <c r="B4863" t="s">
        <v>10100</v>
      </c>
      <c r="C4863" t="s">
        <v>10101</v>
      </c>
      <c r="D4863" t="s">
        <v>393</v>
      </c>
      <c r="E4863" t="s">
        <v>378</v>
      </c>
    </row>
    <row r="4864" spans="1:5">
      <c r="A4864" s="369">
        <v>2984203</v>
      </c>
      <c r="B4864" t="s">
        <v>10102</v>
      </c>
      <c r="C4864" t="s">
        <v>10103</v>
      </c>
      <c r="D4864" t="s">
        <v>393</v>
      </c>
      <c r="E4864" t="s">
        <v>378</v>
      </c>
    </row>
    <row r="4865" spans="1:5">
      <c r="A4865" s="369">
        <v>2984353</v>
      </c>
      <c r="B4865" t="s">
        <v>10104</v>
      </c>
      <c r="C4865" t="s">
        <v>10105</v>
      </c>
      <c r="D4865" t="s">
        <v>393</v>
      </c>
      <c r="E4865" t="s">
        <v>378</v>
      </c>
    </row>
    <row r="4866" spans="1:5">
      <c r="A4866" s="369">
        <v>2984481</v>
      </c>
      <c r="B4866" t="s">
        <v>10106</v>
      </c>
      <c r="C4866" t="s">
        <v>10107</v>
      </c>
      <c r="D4866" t="s">
        <v>393</v>
      </c>
      <c r="E4866" t="s">
        <v>378</v>
      </c>
    </row>
    <row r="4867" spans="1:5">
      <c r="A4867" s="369">
        <v>2984499</v>
      </c>
      <c r="B4867" t="s">
        <v>10108</v>
      </c>
      <c r="C4867" t="s">
        <v>10109</v>
      </c>
      <c r="D4867" t="s">
        <v>393</v>
      </c>
      <c r="E4867" t="s">
        <v>378</v>
      </c>
    </row>
    <row r="4868" spans="1:5">
      <c r="A4868" s="369">
        <v>2984551</v>
      </c>
      <c r="B4868" t="s">
        <v>10110</v>
      </c>
      <c r="C4868" t="s">
        <v>10111</v>
      </c>
      <c r="D4868" t="s">
        <v>393</v>
      </c>
      <c r="E4868" t="s">
        <v>378</v>
      </c>
    </row>
    <row r="4869" spans="1:5">
      <c r="A4869" s="369">
        <v>2984563</v>
      </c>
      <c r="B4869" t="s">
        <v>10112</v>
      </c>
      <c r="C4869" t="s">
        <v>10113</v>
      </c>
      <c r="D4869" t="s">
        <v>393</v>
      </c>
      <c r="E4869" t="s">
        <v>378</v>
      </c>
    </row>
    <row r="4870" spans="1:5">
      <c r="A4870" s="369">
        <v>2984570</v>
      </c>
      <c r="B4870" t="s">
        <v>10114</v>
      </c>
      <c r="C4870" t="s">
        <v>10115</v>
      </c>
      <c r="D4870" t="s">
        <v>393</v>
      </c>
      <c r="E4870" t="s">
        <v>378</v>
      </c>
    </row>
    <row r="4871" spans="1:5">
      <c r="A4871" s="369">
        <v>2984593</v>
      </c>
      <c r="B4871" t="s">
        <v>10116</v>
      </c>
      <c r="C4871" t="s">
        <v>10117</v>
      </c>
      <c r="D4871" t="s">
        <v>393</v>
      </c>
      <c r="E4871" t="s">
        <v>378</v>
      </c>
    </row>
    <row r="4872" spans="1:5">
      <c r="A4872" s="369">
        <v>2984606</v>
      </c>
      <c r="B4872" t="s">
        <v>10118</v>
      </c>
      <c r="C4872" t="s">
        <v>10119</v>
      </c>
      <c r="D4872" t="s">
        <v>393</v>
      </c>
      <c r="E4872" t="s">
        <v>378</v>
      </c>
    </row>
    <row r="4873" spans="1:5">
      <c r="A4873" s="369">
        <v>2984633</v>
      </c>
      <c r="B4873" t="s">
        <v>10120</v>
      </c>
      <c r="C4873" t="s">
        <v>10121</v>
      </c>
      <c r="D4873" t="s">
        <v>393</v>
      </c>
      <c r="E4873" t="s">
        <v>378</v>
      </c>
    </row>
    <row r="4874" spans="1:5">
      <c r="A4874" s="369">
        <v>2984643</v>
      </c>
      <c r="B4874" t="s">
        <v>10122</v>
      </c>
      <c r="C4874" t="s">
        <v>10123</v>
      </c>
      <c r="D4874" t="s">
        <v>393</v>
      </c>
      <c r="E4874" t="s">
        <v>378</v>
      </c>
    </row>
    <row r="4875" spans="1:5">
      <c r="A4875" s="369">
        <v>2984647</v>
      </c>
      <c r="B4875" t="s">
        <v>10124</v>
      </c>
      <c r="C4875" t="s">
        <v>10125</v>
      </c>
      <c r="D4875" t="s">
        <v>393</v>
      </c>
      <c r="E4875" t="s">
        <v>378</v>
      </c>
    </row>
    <row r="4876" spans="1:5">
      <c r="A4876" s="369">
        <v>2984738</v>
      </c>
      <c r="B4876" t="s">
        <v>10126</v>
      </c>
      <c r="C4876" t="s">
        <v>10127</v>
      </c>
      <c r="D4876" t="s">
        <v>393</v>
      </c>
      <c r="E4876" t="s">
        <v>378</v>
      </c>
    </row>
    <row r="4877" spans="1:5">
      <c r="A4877" s="369">
        <v>2984750</v>
      </c>
      <c r="B4877" t="s">
        <v>10128</v>
      </c>
      <c r="C4877" t="s">
        <v>10129</v>
      </c>
      <c r="D4877" t="s">
        <v>393</v>
      </c>
      <c r="E4877" t="s">
        <v>378</v>
      </c>
    </row>
    <row r="4878" spans="1:5">
      <c r="A4878" s="369">
        <v>2984765</v>
      </c>
      <c r="B4878" t="s">
        <v>10130</v>
      </c>
      <c r="C4878" t="s">
        <v>10131</v>
      </c>
      <c r="D4878" t="s">
        <v>393</v>
      </c>
      <c r="E4878" t="s">
        <v>378</v>
      </c>
    </row>
    <row r="4879" spans="1:5">
      <c r="A4879" s="369">
        <v>2984779</v>
      </c>
      <c r="B4879" t="s">
        <v>10132</v>
      </c>
      <c r="C4879" t="s">
        <v>10133</v>
      </c>
      <c r="D4879" t="s">
        <v>393</v>
      </c>
      <c r="E4879" t="s">
        <v>378</v>
      </c>
    </row>
    <row r="4880" spans="1:5">
      <c r="A4880" s="369">
        <v>2984832</v>
      </c>
      <c r="B4880" t="s">
        <v>10134</v>
      </c>
      <c r="C4880" t="s">
        <v>10135</v>
      </c>
      <c r="D4880" t="s">
        <v>393</v>
      </c>
      <c r="E4880" t="s">
        <v>378</v>
      </c>
    </row>
    <row r="4881" spans="1:5">
      <c r="A4881" s="369">
        <v>2984858</v>
      </c>
      <c r="B4881" t="s">
        <v>10136</v>
      </c>
      <c r="C4881" t="s">
        <v>10137</v>
      </c>
      <c r="D4881" t="s">
        <v>393</v>
      </c>
      <c r="E4881" t="s">
        <v>378</v>
      </c>
    </row>
    <row r="4882" spans="1:5">
      <c r="A4882" s="369">
        <v>2984986</v>
      </c>
      <c r="B4882" t="s">
        <v>10138</v>
      </c>
      <c r="C4882" t="s">
        <v>10139</v>
      </c>
      <c r="D4882" t="s">
        <v>393</v>
      </c>
      <c r="E4882" t="s">
        <v>378</v>
      </c>
    </row>
    <row r="4883" spans="1:5">
      <c r="A4883" s="369">
        <v>2985021</v>
      </c>
      <c r="B4883" t="s">
        <v>10140</v>
      </c>
      <c r="C4883" t="s">
        <v>10141</v>
      </c>
      <c r="D4883" t="s">
        <v>393</v>
      </c>
      <c r="E4883" t="s">
        <v>378</v>
      </c>
    </row>
    <row r="4884" spans="1:5">
      <c r="A4884" s="369">
        <v>2985043</v>
      </c>
      <c r="B4884" t="s">
        <v>10142</v>
      </c>
      <c r="C4884" t="s">
        <v>10143</v>
      </c>
      <c r="D4884" t="s">
        <v>393</v>
      </c>
      <c r="E4884" t="s">
        <v>378</v>
      </c>
    </row>
    <row r="4885" spans="1:5">
      <c r="A4885" s="369">
        <v>2985049</v>
      </c>
      <c r="B4885" t="s">
        <v>10144</v>
      </c>
      <c r="C4885" t="s">
        <v>10145</v>
      </c>
      <c r="D4885" t="s">
        <v>393</v>
      </c>
      <c r="E4885" t="s">
        <v>378</v>
      </c>
    </row>
    <row r="4886" spans="1:5">
      <c r="A4886" s="369">
        <v>2985239</v>
      </c>
      <c r="B4886" t="s">
        <v>10146</v>
      </c>
      <c r="C4886" t="s">
        <v>10147</v>
      </c>
      <c r="D4886" t="s">
        <v>393</v>
      </c>
      <c r="E4886" t="s">
        <v>378</v>
      </c>
    </row>
    <row r="4887" spans="1:5">
      <c r="A4887" s="369">
        <v>2985303</v>
      </c>
      <c r="B4887" t="s">
        <v>10148</v>
      </c>
      <c r="C4887" t="s">
        <v>10149</v>
      </c>
      <c r="D4887" t="s">
        <v>393</v>
      </c>
      <c r="E4887" t="s">
        <v>378</v>
      </c>
    </row>
    <row r="4888" spans="1:5">
      <c r="A4888" s="369">
        <v>2985309</v>
      </c>
      <c r="B4888" t="s">
        <v>10150</v>
      </c>
      <c r="C4888" t="s">
        <v>10151</v>
      </c>
      <c r="D4888" t="s">
        <v>393</v>
      </c>
      <c r="E4888" t="s">
        <v>378</v>
      </c>
    </row>
    <row r="4889" spans="1:5">
      <c r="A4889" s="369">
        <v>2985401</v>
      </c>
      <c r="B4889" t="s">
        <v>10152</v>
      </c>
      <c r="C4889" t="s">
        <v>10153</v>
      </c>
      <c r="D4889" t="s">
        <v>393</v>
      </c>
      <c r="E4889" t="s">
        <v>378</v>
      </c>
    </row>
    <row r="4890" spans="1:5">
      <c r="A4890" s="369">
        <v>2985405</v>
      </c>
      <c r="B4890" t="s">
        <v>10154</v>
      </c>
      <c r="C4890" t="s">
        <v>10155</v>
      </c>
      <c r="D4890" t="s">
        <v>393</v>
      </c>
      <c r="E4890" t="s">
        <v>378</v>
      </c>
    </row>
    <row r="4891" spans="1:5">
      <c r="A4891" s="369">
        <v>2985455</v>
      </c>
      <c r="B4891" t="s">
        <v>10156</v>
      </c>
      <c r="C4891" t="s">
        <v>10157</v>
      </c>
      <c r="D4891" t="s">
        <v>393</v>
      </c>
      <c r="E4891" t="s">
        <v>378</v>
      </c>
    </row>
    <row r="4892" spans="1:5">
      <c r="A4892" s="369">
        <v>2985468</v>
      </c>
      <c r="B4892" t="s">
        <v>10158</v>
      </c>
      <c r="C4892" t="s">
        <v>10159</v>
      </c>
      <c r="D4892" t="s">
        <v>393</v>
      </c>
      <c r="E4892" t="s">
        <v>378</v>
      </c>
    </row>
    <row r="4893" spans="1:5">
      <c r="A4893" s="369">
        <v>2985491</v>
      </c>
      <c r="B4893" t="s">
        <v>10160</v>
      </c>
      <c r="C4893" t="s">
        <v>10161</v>
      </c>
      <c r="D4893" t="s">
        <v>393</v>
      </c>
      <c r="E4893" t="s">
        <v>378</v>
      </c>
    </row>
    <row r="4894" spans="1:5">
      <c r="A4894" s="369">
        <v>2985550</v>
      </c>
      <c r="B4894" t="s">
        <v>10162</v>
      </c>
      <c r="C4894" t="s">
        <v>10163</v>
      </c>
      <c r="D4894" t="s">
        <v>393</v>
      </c>
      <c r="E4894" t="s">
        <v>378</v>
      </c>
    </row>
    <row r="4895" spans="1:5">
      <c r="A4895" s="369">
        <v>2985595</v>
      </c>
      <c r="B4895" t="s">
        <v>10164</v>
      </c>
      <c r="C4895" t="s">
        <v>10165</v>
      </c>
      <c r="D4895" t="s">
        <v>393</v>
      </c>
      <c r="E4895" t="s">
        <v>378</v>
      </c>
    </row>
    <row r="4896" spans="1:5">
      <c r="A4896" s="369">
        <v>2985627</v>
      </c>
      <c r="B4896" t="s">
        <v>10166</v>
      </c>
      <c r="C4896" t="s">
        <v>10167</v>
      </c>
      <c r="D4896" t="s">
        <v>393</v>
      </c>
      <c r="E4896" t="s">
        <v>378</v>
      </c>
    </row>
    <row r="4897" spans="1:5">
      <c r="A4897" s="369">
        <v>2985662</v>
      </c>
      <c r="B4897" t="s">
        <v>10168</v>
      </c>
      <c r="C4897" t="s">
        <v>10169</v>
      </c>
      <c r="D4897" t="s">
        <v>393</v>
      </c>
      <c r="E4897" t="s">
        <v>378</v>
      </c>
    </row>
    <row r="4898" spans="1:5">
      <c r="A4898" s="369">
        <v>2985670</v>
      </c>
      <c r="B4898" t="s">
        <v>10170</v>
      </c>
      <c r="C4898" t="s">
        <v>10171</v>
      </c>
      <c r="D4898" t="s">
        <v>393</v>
      </c>
      <c r="E4898" t="s">
        <v>378</v>
      </c>
    </row>
    <row r="4899" spans="1:5">
      <c r="A4899" s="369">
        <v>2985674</v>
      </c>
      <c r="B4899" t="s">
        <v>10172</v>
      </c>
      <c r="C4899" t="s">
        <v>10173</v>
      </c>
      <c r="D4899" t="s">
        <v>393</v>
      </c>
      <c r="E4899" t="s">
        <v>378</v>
      </c>
    </row>
    <row r="4900" spans="1:5">
      <c r="A4900" s="369">
        <v>2985691</v>
      </c>
      <c r="B4900" t="s">
        <v>10174</v>
      </c>
      <c r="C4900" t="s">
        <v>10175</v>
      </c>
      <c r="D4900" t="s">
        <v>393</v>
      </c>
      <c r="E4900" t="s">
        <v>378</v>
      </c>
    </row>
    <row r="4901" spans="1:5">
      <c r="A4901" s="369">
        <v>2985710</v>
      </c>
      <c r="B4901" t="s">
        <v>10176</v>
      </c>
      <c r="C4901" t="s">
        <v>10177</v>
      </c>
      <c r="D4901" t="s">
        <v>393</v>
      </c>
      <c r="E4901" t="s">
        <v>378</v>
      </c>
    </row>
    <row r="4902" spans="1:5">
      <c r="A4902" s="369">
        <v>2985753</v>
      </c>
      <c r="B4902" t="s">
        <v>10178</v>
      </c>
      <c r="C4902" t="s">
        <v>10179</v>
      </c>
      <c r="D4902" t="s">
        <v>393</v>
      </c>
      <c r="E4902" t="s">
        <v>378</v>
      </c>
    </row>
    <row r="4903" spans="1:5">
      <c r="A4903" s="369">
        <v>2985763</v>
      </c>
      <c r="B4903" t="s">
        <v>10180</v>
      </c>
      <c r="C4903" t="s">
        <v>10181</v>
      </c>
      <c r="D4903" t="s">
        <v>393</v>
      </c>
      <c r="E4903" t="s">
        <v>378</v>
      </c>
    </row>
    <row r="4904" spans="1:5">
      <c r="A4904" s="369">
        <v>2986675</v>
      </c>
      <c r="B4904" t="s">
        <v>10182</v>
      </c>
      <c r="C4904" t="s">
        <v>10183</v>
      </c>
      <c r="D4904" t="s">
        <v>393</v>
      </c>
      <c r="E4904" t="s">
        <v>378</v>
      </c>
    </row>
    <row r="4905" spans="1:5">
      <c r="A4905" s="369">
        <v>2986679</v>
      </c>
      <c r="B4905" t="s">
        <v>10184</v>
      </c>
      <c r="C4905" t="s">
        <v>10185</v>
      </c>
      <c r="D4905" t="s">
        <v>393</v>
      </c>
      <c r="E4905" t="s">
        <v>378</v>
      </c>
    </row>
    <row r="4906" spans="1:5">
      <c r="A4906" s="369">
        <v>2987339</v>
      </c>
      <c r="B4906" t="s">
        <v>10186</v>
      </c>
      <c r="C4906" t="s">
        <v>10187</v>
      </c>
      <c r="D4906" t="s">
        <v>393</v>
      </c>
      <c r="E4906" t="s">
        <v>378</v>
      </c>
    </row>
    <row r="4907" spans="1:5">
      <c r="A4907" s="369">
        <v>2987452</v>
      </c>
      <c r="B4907" t="s">
        <v>10188</v>
      </c>
      <c r="C4907" t="s">
        <v>10189</v>
      </c>
      <c r="D4907" t="s">
        <v>393</v>
      </c>
      <c r="E4907" t="s">
        <v>378</v>
      </c>
    </row>
    <row r="4908" spans="1:5">
      <c r="A4908" s="369">
        <v>2987893</v>
      </c>
      <c r="B4908" t="s">
        <v>10190</v>
      </c>
      <c r="C4908" t="s">
        <v>10191</v>
      </c>
      <c r="D4908" t="s">
        <v>393</v>
      </c>
      <c r="E4908" t="s">
        <v>378</v>
      </c>
    </row>
    <row r="4909" spans="1:5">
      <c r="A4909" s="369">
        <v>2989749</v>
      </c>
      <c r="B4909" t="s">
        <v>10192</v>
      </c>
      <c r="C4909" t="s">
        <v>10193</v>
      </c>
      <c r="D4909" t="s">
        <v>393</v>
      </c>
      <c r="E4909" t="s">
        <v>378</v>
      </c>
    </row>
    <row r="4910" spans="1:5">
      <c r="A4910" s="369">
        <v>2990157</v>
      </c>
      <c r="B4910" t="s">
        <v>10194</v>
      </c>
      <c r="C4910" t="s">
        <v>10195</v>
      </c>
      <c r="D4910" t="s">
        <v>393</v>
      </c>
      <c r="E4910" t="s">
        <v>378</v>
      </c>
    </row>
    <row r="4911" spans="1:5">
      <c r="A4911" s="369">
        <v>2991947</v>
      </c>
      <c r="B4911" t="s">
        <v>10196</v>
      </c>
      <c r="C4911" t="s">
        <v>10197</v>
      </c>
      <c r="D4911" t="s">
        <v>393</v>
      </c>
      <c r="E4911" t="s">
        <v>378</v>
      </c>
    </row>
    <row r="4912" spans="1:5">
      <c r="A4912" s="369">
        <v>2991984</v>
      </c>
      <c r="B4912" t="s">
        <v>10198</v>
      </c>
      <c r="C4912" t="s">
        <v>10199</v>
      </c>
      <c r="D4912" t="s">
        <v>393</v>
      </c>
      <c r="E4912" t="s">
        <v>378</v>
      </c>
    </row>
    <row r="4913" spans="1:5">
      <c r="A4913" s="369">
        <v>2992184</v>
      </c>
      <c r="B4913" t="s">
        <v>10200</v>
      </c>
      <c r="C4913" t="s">
        <v>10201</v>
      </c>
      <c r="D4913" t="s">
        <v>393</v>
      </c>
      <c r="E4913" t="s">
        <v>378</v>
      </c>
    </row>
    <row r="4914" spans="1:5">
      <c r="A4914" s="369">
        <v>2992588</v>
      </c>
      <c r="B4914" t="s">
        <v>10202</v>
      </c>
      <c r="C4914" t="s">
        <v>10203</v>
      </c>
      <c r="D4914" t="s">
        <v>393</v>
      </c>
      <c r="E4914" t="s">
        <v>378</v>
      </c>
    </row>
    <row r="4915" spans="1:5">
      <c r="A4915" s="369">
        <v>2993077</v>
      </c>
      <c r="B4915" t="s">
        <v>10204</v>
      </c>
      <c r="C4915" t="s">
        <v>10205</v>
      </c>
      <c r="D4915" t="s">
        <v>393</v>
      </c>
      <c r="E4915" t="s">
        <v>378</v>
      </c>
    </row>
    <row r="4916" spans="1:5">
      <c r="A4916" s="369">
        <v>2993895</v>
      </c>
      <c r="B4916" t="s">
        <v>10206</v>
      </c>
      <c r="C4916" t="s">
        <v>10207</v>
      </c>
      <c r="D4916" t="s">
        <v>393</v>
      </c>
      <c r="E4916" t="s">
        <v>378</v>
      </c>
    </row>
    <row r="4917" spans="1:5">
      <c r="A4917" s="369">
        <v>2994772</v>
      </c>
      <c r="B4917" t="s">
        <v>10208</v>
      </c>
      <c r="C4917" t="s">
        <v>10209</v>
      </c>
      <c r="D4917" t="s">
        <v>393</v>
      </c>
      <c r="E4917" t="s">
        <v>378</v>
      </c>
    </row>
    <row r="4918" spans="1:5">
      <c r="A4918" s="369">
        <v>2994942</v>
      </c>
      <c r="B4918" t="s">
        <v>10210</v>
      </c>
      <c r="C4918" t="s">
        <v>10211</v>
      </c>
      <c r="D4918" t="s">
        <v>393</v>
      </c>
      <c r="E4918" t="s">
        <v>378</v>
      </c>
    </row>
    <row r="4919" spans="1:5">
      <c r="A4919" s="369">
        <v>2995532</v>
      </c>
      <c r="B4919" t="s">
        <v>10212</v>
      </c>
      <c r="C4919" t="s">
        <v>10213</v>
      </c>
      <c r="D4919" t="s">
        <v>393</v>
      </c>
      <c r="E4919" t="s">
        <v>378</v>
      </c>
    </row>
    <row r="4920" spans="1:5">
      <c r="A4920" s="369">
        <v>2996699</v>
      </c>
      <c r="B4920" t="s">
        <v>10214</v>
      </c>
      <c r="C4920" t="s">
        <v>10215</v>
      </c>
      <c r="D4920" t="s">
        <v>393</v>
      </c>
      <c r="E4920" t="s">
        <v>378</v>
      </c>
    </row>
    <row r="4921" spans="1:5">
      <c r="A4921" s="369">
        <v>2997750</v>
      </c>
      <c r="B4921" t="s">
        <v>10216</v>
      </c>
      <c r="C4921" t="s">
        <v>10217</v>
      </c>
      <c r="D4921" t="s">
        <v>393</v>
      </c>
      <c r="E4921" t="s">
        <v>378</v>
      </c>
    </row>
    <row r="4922" spans="1:5">
      <c r="A4922" s="369">
        <v>2998473</v>
      </c>
      <c r="B4922" t="s">
        <v>10218</v>
      </c>
      <c r="C4922" t="s">
        <v>10219</v>
      </c>
      <c r="D4922" t="s">
        <v>393</v>
      </c>
      <c r="E4922" t="s">
        <v>378</v>
      </c>
    </row>
    <row r="4923" spans="1:5">
      <c r="A4923" s="369">
        <v>2998670</v>
      </c>
      <c r="B4923" t="s">
        <v>10220</v>
      </c>
      <c r="C4923" t="s">
        <v>10221</v>
      </c>
      <c r="D4923" t="s">
        <v>393</v>
      </c>
      <c r="E4923" t="s">
        <v>378</v>
      </c>
    </row>
    <row r="4924" spans="1:5">
      <c r="A4924" s="369">
        <v>2999059</v>
      </c>
      <c r="B4924" t="s">
        <v>10222</v>
      </c>
      <c r="C4924" t="s">
        <v>10223</v>
      </c>
      <c r="D4924" t="s">
        <v>393</v>
      </c>
      <c r="E4924" t="s">
        <v>378</v>
      </c>
    </row>
    <row r="4925" spans="1:5">
      <c r="A4925" s="369">
        <v>2999618</v>
      </c>
      <c r="B4925" t="s">
        <v>10224</v>
      </c>
      <c r="C4925" t="s">
        <v>10225</v>
      </c>
      <c r="D4925" t="s">
        <v>393</v>
      </c>
      <c r="E4925" t="s">
        <v>378</v>
      </c>
    </row>
    <row r="4926" spans="1:5">
      <c r="A4926" s="369">
        <v>2999921</v>
      </c>
      <c r="B4926" t="s">
        <v>10226</v>
      </c>
      <c r="C4926" t="s">
        <v>10227</v>
      </c>
      <c r="D4926" t="s">
        <v>393</v>
      </c>
      <c r="E4926" t="s">
        <v>378</v>
      </c>
    </row>
    <row r="4927" spans="1:5">
      <c r="A4927" s="369">
        <v>300065066</v>
      </c>
      <c r="B4927" t="s">
        <v>10228</v>
      </c>
      <c r="C4927" t="s">
        <v>10229</v>
      </c>
      <c r="D4927" t="s">
        <v>393</v>
      </c>
      <c r="E4927" t="s">
        <v>378</v>
      </c>
    </row>
    <row r="4928" spans="1:5">
      <c r="A4928" s="369">
        <v>3000756</v>
      </c>
      <c r="B4928" t="s">
        <v>10230</v>
      </c>
      <c r="C4928" t="s">
        <v>10231</v>
      </c>
      <c r="D4928" t="s">
        <v>393</v>
      </c>
      <c r="E4928" t="s">
        <v>378</v>
      </c>
    </row>
    <row r="4929" spans="1:5">
      <c r="A4929" s="369">
        <v>3000983</v>
      </c>
      <c r="B4929" t="s">
        <v>10232</v>
      </c>
      <c r="C4929" t="s">
        <v>10233</v>
      </c>
      <c r="D4929" t="s">
        <v>393</v>
      </c>
      <c r="E4929" t="s">
        <v>378</v>
      </c>
    </row>
    <row r="4930" spans="1:5">
      <c r="A4930" s="369">
        <v>3001690</v>
      </c>
      <c r="B4930" t="s">
        <v>10234</v>
      </c>
      <c r="C4930" t="s">
        <v>10235</v>
      </c>
      <c r="D4930" t="s">
        <v>393</v>
      </c>
      <c r="E4930" t="s">
        <v>378</v>
      </c>
    </row>
    <row r="4931" spans="1:5">
      <c r="A4931" s="369">
        <v>3001749</v>
      </c>
      <c r="B4931" t="s">
        <v>10236</v>
      </c>
      <c r="C4931" t="s">
        <v>10237</v>
      </c>
      <c r="D4931" t="s">
        <v>393</v>
      </c>
      <c r="E4931" t="s">
        <v>378</v>
      </c>
    </row>
    <row r="4932" spans="1:5">
      <c r="A4932" s="369">
        <v>3001761</v>
      </c>
      <c r="B4932" t="s">
        <v>10238</v>
      </c>
      <c r="C4932" t="s">
        <v>10239</v>
      </c>
      <c r="D4932" t="s">
        <v>393</v>
      </c>
      <c r="E4932" t="s">
        <v>378</v>
      </c>
    </row>
    <row r="4933" spans="1:5">
      <c r="A4933" s="369">
        <v>3002160</v>
      </c>
      <c r="B4933" t="s">
        <v>10240</v>
      </c>
      <c r="C4933" t="s">
        <v>10241</v>
      </c>
      <c r="D4933" t="s">
        <v>393</v>
      </c>
      <c r="E4933" t="s">
        <v>378</v>
      </c>
    </row>
    <row r="4934" spans="1:5">
      <c r="A4934" s="369">
        <v>3002182</v>
      </c>
      <c r="B4934" t="s">
        <v>10242</v>
      </c>
      <c r="C4934" t="s">
        <v>10243</v>
      </c>
      <c r="D4934" t="s">
        <v>393</v>
      </c>
      <c r="E4934" t="s">
        <v>378</v>
      </c>
    </row>
    <row r="4935" spans="1:5">
      <c r="A4935" s="369">
        <v>3002194</v>
      </c>
      <c r="B4935" t="s">
        <v>10244</v>
      </c>
      <c r="C4935" t="s">
        <v>10245</v>
      </c>
      <c r="D4935" t="s">
        <v>393</v>
      </c>
      <c r="E4935" t="s">
        <v>378</v>
      </c>
    </row>
    <row r="4936" spans="1:5">
      <c r="A4936" s="369">
        <v>3002311</v>
      </c>
      <c r="B4936" t="s">
        <v>10246</v>
      </c>
      <c r="C4936" t="s">
        <v>10247</v>
      </c>
      <c r="D4936" t="s">
        <v>393</v>
      </c>
      <c r="E4936" t="s">
        <v>378</v>
      </c>
    </row>
    <row r="4937" spans="1:5">
      <c r="A4937" s="369">
        <v>3002335</v>
      </c>
      <c r="B4937" t="s">
        <v>10248</v>
      </c>
      <c r="C4937" t="s">
        <v>10249</v>
      </c>
      <c r="D4937" t="s">
        <v>393</v>
      </c>
      <c r="E4937" t="s">
        <v>378</v>
      </c>
    </row>
    <row r="4938" spans="1:5">
      <c r="A4938" s="369">
        <v>3002422</v>
      </c>
      <c r="B4938" t="s">
        <v>10250</v>
      </c>
      <c r="C4938" t="s">
        <v>10251</v>
      </c>
      <c r="D4938" t="s">
        <v>393</v>
      </c>
      <c r="E4938" t="s">
        <v>378</v>
      </c>
    </row>
    <row r="4939" spans="1:5">
      <c r="A4939" s="369">
        <v>3002439</v>
      </c>
      <c r="B4939" t="s">
        <v>10252</v>
      </c>
      <c r="C4939" t="s">
        <v>10253</v>
      </c>
      <c r="D4939" t="s">
        <v>393</v>
      </c>
      <c r="E4939" t="s">
        <v>378</v>
      </c>
    </row>
    <row r="4940" spans="1:5">
      <c r="A4940" s="369">
        <v>3002467</v>
      </c>
      <c r="B4940" t="s">
        <v>10254</v>
      </c>
      <c r="C4940" t="s">
        <v>10255</v>
      </c>
      <c r="D4940" t="s">
        <v>393</v>
      </c>
      <c r="E4940" t="s">
        <v>378</v>
      </c>
    </row>
    <row r="4941" spans="1:5">
      <c r="A4941" s="369">
        <v>3002472</v>
      </c>
      <c r="B4941" t="s">
        <v>10256</v>
      </c>
      <c r="C4941" t="s">
        <v>10257</v>
      </c>
      <c r="D4941" t="s">
        <v>393</v>
      </c>
      <c r="E4941" t="s">
        <v>378</v>
      </c>
    </row>
    <row r="4942" spans="1:5">
      <c r="A4942" s="369">
        <v>3002486</v>
      </c>
      <c r="B4942" t="s">
        <v>10258</v>
      </c>
      <c r="C4942" t="s">
        <v>10259</v>
      </c>
      <c r="D4942" t="s">
        <v>393</v>
      </c>
      <c r="E4942" t="s">
        <v>378</v>
      </c>
    </row>
    <row r="4943" spans="1:5">
      <c r="A4943" s="369">
        <v>3002502</v>
      </c>
      <c r="B4943" t="s">
        <v>10260</v>
      </c>
      <c r="C4943" t="s">
        <v>10261</v>
      </c>
      <c r="D4943" t="s">
        <v>393</v>
      </c>
      <c r="E4943" t="s">
        <v>378</v>
      </c>
    </row>
    <row r="4944" spans="1:5">
      <c r="A4944" s="369">
        <v>3002585</v>
      </c>
      <c r="B4944" t="s">
        <v>10262</v>
      </c>
      <c r="C4944" t="s">
        <v>10263</v>
      </c>
      <c r="D4944" t="s">
        <v>393</v>
      </c>
      <c r="E4944" t="s">
        <v>378</v>
      </c>
    </row>
    <row r="4945" spans="1:5">
      <c r="A4945" s="369">
        <v>3002597</v>
      </c>
      <c r="B4945" t="s">
        <v>10264</v>
      </c>
      <c r="C4945" t="s">
        <v>10265</v>
      </c>
      <c r="D4945" t="s">
        <v>393</v>
      </c>
      <c r="E4945" t="s">
        <v>378</v>
      </c>
    </row>
    <row r="4946" spans="1:5">
      <c r="A4946" s="369">
        <v>3002604</v>
      </c>
      <c r="B4946" t="s">
        <v>10266</v>
      </c>
      <c r="C4946" t="s">
        <v>10267</v>
      </c>
      <c r="D4946" t="s">
        <v>393</v>
      </c>
      <c r="E4946" t="s">
        <v>378</v>
      </c>
    </row>
    <row r="4947" spans="1:5">
      <c r="A4947" s="369">
        <v>3002681</v>
      </c>
      <c r="B4947" t="s">
        <v>10268</v>
      </c>
      <c r="C4947" t="s">
        <v>10269</v>
      </c>
      <c r="D4947" t="s">
        <v>393</v>
      </c>
      <c r="E4947" t="s">
        <v>378</v>
      </c>
    </row>
    <row r="4948" spans="1:5">
      <c r="A4948" s="369">
        <v>3002720</v>
      </c>
      <c r="B4948" t="s">
        <v>10270</v>
      </c>
      <c r="C4948" t="s">
        <v>10271</v>
      </c>
      <c r="D4948" t="s">
        <v>393</v>
      </c>
      <c r="E4948" t="s">
        <v>378</v>
      </c>
    </row>
    <row r="4949" spans="1:5">
      <c r="A4949" s="369">
        <v>3002745</v>
      </c>
      <c r="B4949" t="s">
        <v>10272</v>
      </c>
      <c r="C4949" t="s">
        <v>10273</v>
      </c>
      <c r="D4949" t="s">
        <v>393</v>
      </c>
      <c r="E4949" t="s">
        <v>378</v>
      </c>
    </row>
    <row r="4950" spans="1:5">
      <c r="A4950" s="369">
        <v>3002796</v>
      </c>
      <c r="B4950" t="s">
        <v>10274</v>
      </c>
      <c r="C4950" t="s">
        <v>10275</v>
      </c>
      <c r="D4950" t="s">
        <v>393</v>
      </c>
      <c r="E4950" t="s">
        <v>378</v>
      </c>
    </row>
    <row r="4951" spans="1:5">
      <c r="A4951" s="369">
        <v>3002814</v>
      </c>
      <c r="B4951" t="s">
        <v>10276</v>
      </c>
      <c r="C4951" t="s">
        <v>10277</v>
      </c>
      <c r="D4951" t="s">
        <v>393</v>
      </c>
      <c r="E4951" t="s">
        <v>378</v>
      </c>
    </row>
    <row r="4952" spans="1:5">
      <c r="A4952" s="369">
        <v>3002939</v>
      </c>
      <c r="B4952" t="s">
        <v>10278</v>
      </c>
      <c r="C4952" t="s">
        <v>10279</v>
      </c>
      <c r="D4952" t="s">
        <v>393</v>
      </c>
      <c r="E4952" t="s">
        <v>378</v>
      </c>
    </row>
    <row r="4953" spans="1:5">
      <c r="A4953" s="369">
        <v>3002972</v>
      </c>
      <c r="B4953" t="s">
        <v>10280</v>
      </c>
      <c r="C4953" t="s">
        <v>10281</v>
      </c>
      <c r="D4953" t="s">
        <v>393</v>
      </c>
      <c r="E4953" t="s">
        <v>378</v>
      </c>
    </row>
    <row r="4954" spans="1:5">
      <c r="A4954" s="369">
        <v>3003035</v>
      </c>
      <c r="B4954" t="s">
        <v>10282</v>
      </c>
      <c r="C4954" t="s">
        <v>10283</v>
      </c>
      <c r="D4954" t="s">
        <v>393</v>
      </c>
      <c r="E4954" t="s">
        <v>378</v>
      </c>
    </row>
    <row r="4955" spans="1:5">
      <c r="A4955" s="369">
        <v>3003066</v>
      </c>
      <c r="B4955" t="s">
        <v>10284</v>
      </c>
      <c r="C4955" t="s">
        <v>10285</v>
      </c>
      <c r="D4955" t="s">
        <v>393</v>
      </c>
      <c r="E4955" t="s">
        <v>378</v>
      </c>
    </row>
    <row r="4956" spans="1:5">
      <c r="A4956" s="369">
        <v>3003072</v>
      </c>
      <c r="B4956" t="s">
        <v>10286</v>
      </c>
      <c r="C4956" t="s">
        <v>10287</v>
      </c>
      <c r="D4956" t="s">
        <v>393</v>
      </c>
      <c r="E4956" t="s">
        <v>378</v>
      </c>
    </row>
    <row r="4957" spans="1:5">
      <c r="A4957" s="369">
        <v>3003180</v>
      </c>
      <c r="B4957" t="s">
        <v>10288</v>
      </c>
      <c r="C4957" t="s">
        <v>10289</v>
      </c>
      <c r="D4957" t="s">
        <v>393</v>
      </c>
      <c r="E4957" t="s">
        <v>378</v>
      </c>
    </row>
    <row r="4958" spans="1:5">
      <c r="A4958" s="369">
        <v>3003199</v>
      </c>
      <c r="B4958" t="s">
        <v>10290</v>
      </c>
      <c r="C4958" t="s">
        <v>10291</v>
      </c>
      <c r="D4958" t="s">
        <v>393</v>
      </c>
      <c r="E4958" t="s">
        <v>378</v>
      </c>
    </row>
    <row r="4959" spans="1:5">
      <c r="A4959" s="369">
        <v>3003253</v>
      </c>
      <c r="B4959" t="s">
        <v>10292</v>
      </c>
      <c r="C4959" t="s">
        <v>10293</v>
      </c>
      <c r="D4959" t="s">
        <v>393</v>
      </c>
      <c r="E4959" t="s">
        <v>378</v>
      </c>
    </row>
    <row r="4960" spans="1:5">
      <c r="A4960" s="369">
        <v>3003316</v>
      </c>
      <c r="B4960" t="s">
        <v>10294</v>
      </c>
      <c r="C4960" t="s">
        <v>10295</v>
      </c>
      <c r="D4960" t="s">
        <v>393</v>
      </c>
      <c r="E4960" t="s">
        <v>378</v>
      </c>
    </row>
    <row r="4961" spans="1:5">
      <c r="A4961" s="369">
        <v>3003395</v>
      </c>
      <c r="B4961" t="s">
        <v>10296</v>
      </c>
      <c r="C4961" t="s">
        <v>10297</v>
      </c>
      <c r="D4961" t="s">
        <v>393</v>
      </c>
      <c r="E4961" t="s">
        <v>378</v>
      </c>
    </row>
    <row r="4962" spans="1:5">
      <c r="A4962" s="369">
        <v>3003400</v>
      </c>
      <c r="B4962" t="s">
        <v>10298</v>
      </c>
      <c r="C4962" t="s">
        <v>10299</v>
      </c>
      <c r="D4962" t="s">
        <v>393</v>
      </c>
      <c r="E4962" t="s">
        <v>378</v>
      </c>
    </row>
    <row r="4963" spans="1:5">
      <c r="A4963" s="369">
        <v>3003479</v>
      </c>
      <c r="B4963" t="s">
        <v>10300</v>
      </c>
      <c r="C4963" t="s">
        <v>10301</v>
      </c>
      <c r="D4963" t="s">
        <v>393</v>
      </c>
      <c r="E4963" t="s">
        <v>378</v>
      </c>
    </row>
    <row r="4964" spans="1:5">
      <c r="A4964" s="369">
        <v>3003484</v>
      </c>
      <c r="B4964" t="s">
        <v>10302</v>
      </c>
      <c r="C4964" t="s">
        <v>10303</v>
      </c>
      <c r="D4964" t="s">
        <v>393</v>
      </c>
      <c r="E4964" t="s">
        <v>378</v>
      </c>
    </row>
    <row r="4965" spans="1:5">
      <c r="A4965" s="369">
        <v>3003566</v>
      </c>
      <c r="B4965" t="s">
        <v>10304</v>
      </c>
      <c r="C4965" t="s">
        <v>10305</v>
      </c>
      <c r="D4965" t="s">
        <v>393</v>
      </c>
      <c r="E4965" t="s">
        <v>378</v>
      </c>
    </row>
    <row r="4966" spans="1:5">
      <c r="A4966" s="369">
        <v>3003568</v>
      </c>
      <c r="B4966" t="s">
        <v>10306</v>
      </c>
      <c r="C4966" t="s">
        <v>10307</v>
      </c>
      <c r="D4966" t="s">
        <v>393</v>
      </c>
      <c r="E4966" t="s">
        <v>378</v>
      </c>
    </row>
    <row r="4967" spans="1:5">
      <c r="A4967" s="369">
        <v>3003606</v>
      </c>
      <c r="B4967" t="s">
        <v>10308</v>
      </c>
      <c r="C4967" t="s">
        <v>10309</v>
      </c>
      <c r="D4967" t="s">
        <v>393</v>
      </c>
      <c r="E4967" t="s">
        <v>378</v>
      </c>
    </row>
    <row r="4968" spans="1:5">
      <c r="A4968" s="369">
        <v>3003740</v>
      </c>
      <c r="B4968" t="s">
        <v>10310</v>
      </c>
      <c r="C4968" t="s">
        <v>10311</v>
      </c>
      <c r="D4968" t="s">
        <v>393</v>
      </c>
      <c r="E4968" t="s">
        <v>378</v>
      </c>
    </row>
    <row r="4969" spans="1:5">
      <c r="A4969" s="369">
        <v>3003796</v>
      </c>
      <c r="B4969" t="s">
        <v>10312</v>
      </c>
      <c r="C4969" t="s">
        <v>10313</v>
      </c>
      <c r="D4969" t="s">
        <v>393</v>
      </c>
      <c r="E4969" t="s">
        <v>378</v>
      </c>
    </row>
    <row r="4970" spans="1:5">
      <c r="A4970" s="369">
        <v>3003854</v>
      </c>
      <c r="B4970" t="s">
        <v>10314</v>
      </c>
      <c r="C4970" t="s">
        <v>10315</v>
      </c>
      <c r="D4970" t="s">
        <v>393</v>
      </c>
      <c r="E4970" t="s">
        <v>378</v>
      </c>
    </row>
    <row r="4971" spans="1:5">
      <c r="A4971" s="369">
        <v>3003958</v>
      </c>
      <c r="B4971" t="s">
        <v>10316</v>
      </c>
      <c r="C4971" t="s">
        <v>10317</v>
      </c>
      <c r="D4971" t="s">
        <v>393</v>
      </c>
      <c r="E4971" t="s">
        <v>378</v>
      </c>
    </row>
    <row r="4972" spans="1:5">
      <c r="A4972" s="369">
        <v>3003977</v>
      </c>
      <c r="B4972" t="s">
        <v>10318</v>
      </c>
      <c r="C4972" t="s">
        <v>10319</v>
      </c>
      <c r="D4972" t="s">
        <v>393</v>
      </c>
      <c r="E4972" t="s">
        <v>378</v>
      </c>
    </row>
    <row r="4973" spans="1:5">
      <c r="A4973" s="369">
        <v>3004188</v>
      </c>
      <c r="B4973" t="s">
        <v>10320</v>
      </c>
      <c r="C4973" t="s">
        <v>10321</v>
      </c>
      <c r="D4973" t="s">
        <v>393</v>
      </c>
      <c r="E4973" t="s">
        <v>378</v>
      </c>
    </row>
    <row r="4974" spans="1:5">
      <c r="A4974" s="369">
        <v>3004525</v>
      </c>
      <c r="B4974" t="s">
        <v>10322</v>
      </c>
      <c r="C4974" t="s">
        <v>10323</v>
      </c>
      <c r="D4974" t="s">
        <v>393</v>
      </c>
      <c r="E4974" t="s">
        <v>378</v>
      </c>
    </row>
    <row r="4975" spans="1:5">
      <c r="A4975" s="369">
        <v>3004785</v>
      </c>
      <c r="B4975" t="s">
        <v>10324</v>
      </c>
      <c r="C4975" t="s">
        <v>10325</v>
      </c>
      <c r="D4975" t="s">
        <v>393</v>
      </c>
      <c r="E4975" t="s">
        <v>378</v>
      </c>
    </row>
    <row r="4976" spans="1:5">
      <c r="A4976" s="369">
        <v>3006781</v>
      </c>
      <c r="B4976" t="s">
        <v>10326</v>
      </c>
      <c r="C4976" t="s">
        <v>10327</v>
      </c>
      <c r="D4976" t="s">
        <v>393</v>
      </c>
      <c r="E4976" t="s">
        <v>378</v>
      </c>
    </row>
    <row r="4977" spans="1:5">
      <c r="A4977" s="369">
        <v>300738663</v>
      </c>
      <c r="B4977" t="s">
        <v>10328</v>
      </c>
      <c r="C4977" t="s">
        <v>10329</v>
      </c>
      <c r="D4977" t="s">
        <v>393</v>
      </c>
      <c r="E4977" t="s">
        <v>378</v>
      </c>
    </row>
    <row r="4978" spans="1:5">
      <c r="A4978" s="369">
        <v>300752040</v>
      </c>
      <c r="B4978" t="s">
        <v>10330</v>
      </c>
      <c r="C4978" t="s">
        <v>10331</v>
      </c>
      <c r="D4978" t="s">
        <v>393</v>
      </c>
      <c r="E4978" t="s">
        <v>378</v>
      </c>
    </row>
    <row r="4979" spans="1:5">
      <c r="A4979" s="369">
        <v>3007901</v>
      </c>
      <c r="B4979" t="s">
        <v>10332</v>
      </c>
      <c r="C4979" t="s">
        <v>10333</v>
      </c>
      <c r="D4979" t="s">
        <v>393</v>
      </c>
      <c r="E4979" t="s">
        <v>378</v>
      </c>
    </row>
    <row r="4980" spans="1:5">
      <c r="A4980" s="369">
        <v>3008344</v>
      </c>
      <c r="B4980" t="s">
        <v>10334</v>
      </c>
      <c r="C4980" t="s">
        <v>10335</v>
      </c>
      <c r="D4980" t="s">
        <v>393</v>
      </c>
      <c r="E4980" t="s">
        <v>378</v>
      </c>
    </row>
    <row r="4981" spans="1:5">
      <c r="A4981" s="369">
        <v>3009008</v>
      </c>
      <c r="B4981" t="s">
        <v>10336</v>
      </c>
      <c r="C4981" t="s">
        <v>10337</v>
      </c>
      <c r="D4981" t="s">
        <v>393</v>
      </c>
      <c r="E4981" t="s">
        <v>378</v>
      </c>
    </row>
    <row r="4982" spans="1:5">
      <c r="A4982" s="369">
        <v>3009202</v>
      </c>
      <c r="B4982" t="s">
        <v>10338</v>
      </c>
      <c r="C4982" t="s">
        <v>10339</v>
      </c>
      <c r="D4982" t="s">
        <v>393</v>
      </c>
      <c r="E4982" t="s">
        <v>378</v>
      </c>
    </row>
    <row r="4983" spans="1:5">
      <c r="A4983" s="369">
        <v>3010054</v>
      </c>
      <c r="B4983" t="s">
        <v>10340</v>
      </c>
      <c r="C4983" t="s">
        <v>10341</v>
      </c>
      <c r="D4983" t="s">
        <v>393</v>
      </c>
      <c r="E4983" t="s">
        <v>378</v>
      </c>
    </row>
    <row r="4984" spans="1:5">
      <c r="A4984" s="369">
        <v>3012152</v>
      </c>
      <c r="B4984" t="s">
        <v>10342</v>
      </c>
      <c r="C4984" t="s">
        <v>10343</v>
      </c>
      <c r="D4984" t="s">
        <v>393</v>
      </c>
      <c r="E4984" t="s">
        <v>378</v>
      </c>
    </row>
    <row r="4985" spans="1:5">
      <c r="A4985" s="369">
        <v>3012179</v>
      </c>
      <c r="B4985" t="s">
        <v>10344</v>
      </c>
      <c r="C4985" t="s">
        <v>10345</v>
      </c>
      <c r="D4985" t="s">
        <v>393</v>
      </c>
      <c r="E4985" t="s">
        <v>378</v>
      </c>
    </row>
    <row r="4986" spans="1:5">
      <c r="A4986" s="369">
        <v>3012290</v>
      </c>
      <c r="B4986" t="s">
        <v>10346</v>
      </c>
      <c r="C4986" t="s">
        <v>10347</v>
      </c>
      <c r="D4986" t="s">
        <v>393</v>
      </c>
      <c r="E4986" t="s">
        <v>378</v>
      </c>
    </row>
    <row r="4987" spans="1:5">
      <c r="A4987" s="369">
        <v>3012298</v>
      </c>
      <c r="B4987" t="s">
        <v>10348</v>
      </c>
      <c r="C4987" t="s">
        <v>10349</v>
      </c>
      <c r="D4987" t="s">
        <v>393</v>
      </c>
      <c r="E4987" t="s">
        <v>378</v>
      </c>
    </row>
    <row r="4988" spans="1:5">
      <c r="A4988" s="369">
        <v>3012317</v>
      </c>
      <c r="B4988" t="s">
        <v>10350</v>
      </c>
      <c r="C4988" t="s">
        <v>10351</v>
      </c>
      <c r="D4988" t="s">
        <v>393</v>
      </c>
      <c r="E4988" t="s">
        <v>378</v>
      </c>
    </row>
    <row r="4989" spans="1:5">
      <c r="A4989" s="369">
        <v>3012322</v>
      </c>
      <c r="B4989" t="s">
        <v>10352</v>
      </c>
      <c r="C4989" t="s">
        <v>10353</v>
      </c>
      <c r="D4989" t="s">
        <v>393</v>
      </c>
      <c r="E4989" t="s">
        <v>378</v>
      </c>
    </row>
    <row r="4990" spans="1:5">
      <c r="A4990" s="369">
        <v>3012326</v>
      </c>
      <c r="B4990" t="s">
        <v>10354</v>
      </c>
      <c r="C4990" t="s">
        <v>10355</v>
      </c>
      <c r="D4990" t="s">
        <v>393</v>
      </c>
      <c r="E4990" t="s">
        <v>378</v>
      </c>
    </row>
    <row r="4991" spans="1:5">
      <c r="A4991" s="369">
        <v>3012450</v>
      </c>
      <c r="B4991" t="s">
        <v>10356</v>
      </c>
      <c r="C4991" t="s">
        <v>10357</v>
      </c>
      <c r="D4991" t="s">
        <v>393</v>
      </c>
      <c r="E4991" t="s">
        <v>378</v>
      </c>
    </row>
    <row r="4992" spans="1:5">
      <c r="A4992" s="369">
        <v>3012452</v>
      </c>
      <c r="B4992" t="s">
        <v>10358</v>
      </c>
      <c r="C4992" t="s">
        <v>10359</v>
      </c>
      <c r="D4992" t="s">
        <v>393</v>
      </c>
      <c r="E4992" t="s">
        <v>378</v>
      </c>
    </row>
    <row r="4993" spans="1:5">
      <c r="A4993" s="369">
        <v>3014819</v>
      </c>
      <c r="B4993" t="s">
        <v>10360</v>
      </c>
      <c r="C4993" t="s">
        <v>10361</v>
      </c>
      <c r="D4993" t="s">
        <v>393</v>
      </c>
      <c r="E4993" t="s">
        <v>378</v>
      </c>
    </row>
    <row r="4994" spans="1:5">
      <c r="A4994" s="369">
        <v>3014857</v>
      </c>
      <c r="B4994" t="s">
        <v>10362</v>
      </c>
      <c r="C4994" t="s">
        <v>10363</v>
      </c>
      <c r="D4994" t="s">
        <v>393</v>
      </c>
      <c r="E4994" t="s">
        <v>378</v>
      </c>
    </row>
    <row r="4995" spans="1:5">
      <c r="A4995" s="369">
        <v>3014886</v>
      </c>
      <c r="B4995" t="s">
        <v>10364</v>
      </c>
      <c r="C4995" t="s">
        <v>10365</v>
      </c>
      <c r="D4995" t="s">
        <v>393</v>
      </c>
      <c r="E4995" t="s">
        <v>378</v>
      </c>
    </row>
    <row r="4996" spans="1:5">
      <c r="A4996" s="369">
        <v>3014910</v>
      </c>
      <c r="B4996" t="s">
        <v>10366</v>
      </c>
      <c r="C4996" t="s">
        <v>10367</v>
      </c>
      <c r="D4996" t="s">
        <v>393</v>
      </c>
      <c r="E4996" t="s">
        <v>378</v>
      </c>
    </row>
    <row r="4997" spans="1:5">
      <c r="A4997" s="369">
        <v>3014911</v>
      </c>
      <c r="B4997" t="s">
        <v>10368</v>
      </c>
      <c r="C4997" t="s">
        <v>10369</v>
      </c>
      <c r="D4997" t="s">
        <v>393</v>
      </c>
      <c r="E4997" t="s">
        <v>378</v>
      </c>
    </row>
    <row r="4998" spans="1:5">
      <c r="A4998" s="369">
        <v>3014935</v>
      </c>
      <c r="B4998" t="s">
        <v>10370</v>
      </c>
      <c r="C4998" t="s">
        <v>10371</v>
      </c>
      <c r="D4998" t="s">
        <v>393</v>
      </c>
      <c r="E4998" t="s">
        <v>378</v>
      </c>
    </row>
    <row r="4999" spans="1:5">
      <c r="A4999" s="369">
        <v>3015036</v>
      </c>
      <c r="B4999" t="s">
        <v>10372</v>
      </c>
      <c r="C4999" t="s">
        <v>10373</v>
      </c>
      <c r="D4999" t="s">
        <v>393</v>
      </c>
      <c r="E4999" t="s">
        <v>378</v>
      </c>
    </row>
    <row r="5000" spans="1:5">
      <c r="A5000" s="369">
        <v>3015040</v>
      </c>
      <c r="B5000" t="s">
        <v>10374</v>
      </c>
      <c r="C5000" t="s">
        <v>10375</v>
      </c>
      <c r="D5000" t="s">
        <v>393</v>
      </c>
      <c r="E5000" t="s">
        <v>378</v>
      </c>
    </row>
    <row r="5001" spans="1:5">
      <c r="A5001" s="369">
        <v>3015073</v>
      </c>
      <c r="B5001" t="s">
        <v>10376</v>
      </c>
      <c r="C5001" t="s">
        <v>10377</v>
      </c>
      <c r="D5001" t="s">
        <v>393</v>
      </c>
      <c r="E5001" t="s">
        <v>378</v>
      </c>
    </row>
    <row r="5002" spans="1:5">
      <c r="A5002" s="369">
        <v>3015075</v>
      </c>
      <c r="B5002" t="s">
        <v>10378</v>
      </c>
      <c r="C5002" t="s">
        <v>10379</v>
      </c>
      <c r="D5002" t="s">
        <v>393</v>
      </c>
      <c r="E5002" t="s">
        <v>378</v>
      </c>
    </row>
    <row r="5003" spans="1:5">
      <c r="A5003" s="369">
        <v>3015116</v>
      </c>
      <c r="B5003" t="s">
        <v>10380</v>
      </c>
      <c r="C5003" t="s">
        <v>10381</v>
      </c>
      <c r="D5003" t="s">
        <v>393</v>
      </c>
      <c r="E5003" t="s">
        <v>378</v>
      </c>
    </row>
    <row r="5004" spans="1:5">
      <c r="A5004" s="369">
        <v>3015131</v>
      </c>
      <c r="B5004" t="s">
        <v>10382</v>
      </c>
      <c r="C5004" t="s">
        <v>10383</v>
      </c>
      <c r="D5004" t="s">
        <v>393</v>
      </c>
      <c r="E5004" t="s">
        <v>378</v>
      </c>
    </row>
    <row r="5005" spans="1:5">
      <c r="A5005" s="369">
        <v>3015134</v>
      </c>
      <c r="B5005" t="s">
        <v>10384</v>
      </c>
      <c r="C5005" t="s">
        <v>10385</v>
      </c>
      <c r="D5005" t="s">
        <v>393</v>
      </c>
      <c r="E5005" t="s">
        <v>378</v>
      </c>
    </row>
    <row r="5006" spans="1:5">
      <c r="A5006" s="369">
        <v>3015153</v>
      </c>
      <c r="B5006" t="s">
        <v>10386</v>
      </c>
      <c r="C5006" t="s">
        <v>10387</v>
      </c>
      <c r="D5006" t="s">
        <v>393</v>
      </c>
      <c r="E5006" t="s">
        <v>378</v>
      </c>
    </row>
    <row r="5007" spans="1:5">
      <c r="A5007" s="369">
        <v>3015174</v>
      </c>
      <c r="B5007" t="s">
        <v>10388</v>
      </c>
      <c r="C5007" t="s">
        <v>10389</v>
      </c>
      <c r="D5007" t="s">
        <v>393</v>
      </c>
      <c r="E5007" t="s">
        <v>378</v>
      </c>
    </row>
    <row r="5008" spans="1:5">
      <c r="A5008" s="369">
        <v>3015291</v>
      </c>
      <c r="B5008" t="s">
        <v>10390</v>
      </c>
      <c r="C5008" t="s">
        <v>10391</v>
      </c>
      <c r="D5008" t="s">
        <v>393</v>
      </c>
      <c r="E5008" t="s">
        <v>378</v>
      </c>
    </row>
    <row r="5009" spans="1:5">
      <c r="A5009" s="369">
        <v>3015292</v>
      </c>
      <c r="B5009" t="s">
        <v>10392</v>
      </c>
      <c r="C5009" t="s">
        <v>10393</v>
      </c>
      <c r="D5009" t="s">
        <v>393</v>
      </c>
      <c r="E5009" t="s">
        <v>378</v>
      </c>
    </row>
    <row r="5010" spans="1:5">
      <c r="A5010" s="369">
        <v>3015296</v>
      </c>
      <c r="B5010" t="s">
        <v>10394</v>
      </c>
      <c r="C5010" t="s">
        <v>10395</v>
      </c>
      <c r="D5010" t="s">
        <v>393</v>
      </c>
      <c r="E5010" t="s">
        <v>378</v>
      </c>
    </row>
    <row r="5011" spans="1:5">
      <c r="A5011" s="369">
        <v>3015370</v>
      </c>
      <c r="B5011" t="s">
        <v>10396</v>
      </c>
      <c r="C5011" t="s">
        <v>10397</v>
      </c>
      <c r="D5011" t="s">
        <v>393</v>
      </c>
      <c r="E5011" t="s">
        <v>378</v>
      </c>
    </row>
    <row r="5012" spans="1:5">
      <c r="A5012" s="369">
        <v>3015462</v>
      </c>
      <c r="B5012" t="s">
        <v>10398</v>
      </c>
      <c r="C5012" t="s">
        <v>10399</v>
      </c>
      <c r="D5012" t="s">
        <v>393</v>
      </c>
      <c r="E5012" t="s">
        <v>378</v>
      </c>
    </row>
    <row r="5013" spans="1:5">
      <c r="A5013" s="369">
        <v>3015479</v>
      </c>
      <c r="B5013" t="s">
        <v>10400</v>
      </c>
      <c r="C5013" t="s">
        <v>10401</v>
      </c>
      <c r="D5013" t="s">
        <v>393</v>
      </c>
      <c r="E5013" t="s">
        <v>378</v>
      </c>
    </row>
    <row r="5014" spans="1:5">
      <c r="A5014" s="369">
        <v>3015548</v>
      </c>
      <c r="B5014" t="s">
        <v>10402</v>
      </c>
      <c r="C5014" t="s">
        <v>10403</v>
      </c>
      <c r="D5014" t="s">
        <v>393</v>
      </c>
      <c r="E5014" t="s">
        <v>378</v>
      </c>
    </row>
    <row r="5015" spans="1:5">
      <c r="A5015" s="369">
        <v>3015691</v>
      </c>
      <c r="B5015" t="s">
        <v>10404</v>
      </c>
      <c r="C5015" t="s">
        <v>10405</v>
      </c>
      <c r="D5015" t="s">
        <v>393</v>
      </c>
      <c r="E5015" t="s">
        <v>378</v>
      </c>
    </row>
    <row r="5016" spans="1:5">
      <c r="A5016" s="369">
        <v>3015703</v>
      </c>
      <c r="B5016" t="s">
        <v>10406</v>
      </c>
      <c r="C5016" t="s">
        <v>10407</v>
      </c>
      <c r="D5016" t="s">
        <v>393</v>
      </c>
      <c r="E5016" t="s">
        <v>378</v>
      </c>
    </row>
    <row r="5017" spans="1:5">
      <c r="A5017" s="369">
        <v>3015765</v>
      </c>
      <c r="B5017" t="s">
        <v>10408</v>
      </c>
      <c r="C5017" t="s">
        <v>10409</v>
      </c>
      <c r="D5017" t="s">
        <v>393</v>
      </c>
      <c r="E5017" t="s">
        <v>378</v>
      </c>
    </row>
    <row r="5018" spans="1:5">
      <c r="A5018" s="369">
        <v>3015773</v>
      </c>
      <c r="B5018" t="s">
        <v>10410</v>
      </c>
      <c r="C5018" t="s">
        <v>10411</v>
      </c>
      <c r="D5018" t="s">
        <v>393</v>
      </c>
      <c r="E5018" t="s">
        <v>378</v>
      </c>
    </row>
    <row r="5019" spans="1:5">
      <c r="A5019" s="369">
        <v>3015811</v>
      </c>
      <c r="B5019" t="s">
        <v>10412</v>
      </c>
      <c r="C5019" t="s">
        <v>10413</v>
      </c>
      <c r="D5019" t="s">
        <v>393</v>
      </c>
      <c r="E5019" t="s">
        <v>378</v>
      </c>
    </row>
    <row r="5020" spans="1:5">
      <c r="A5020" s="369">
        <v>3015830</v>
      </c>
      <c r="B5020" t="s">
        <v>10414</v>
      </c>
      <c r="C5020" t="s">
        <v>10415</v>
      </c>
      <c r="D5020" t="s">
        <v>393</v>
      </c>
      <c r="E5020" t="s">
        <v>378</v>
      </c>
    </row>
    <row r="5021" spans="1:5">
      <c r="A5021" s="369">
        <v>3015849</v>
      </c>
      <c r="B5021" t="s">
        <v>10416</v>
      </c>
      <c r="C5021" t="s">
        <v>10417</v>
      </c>
      <c r="D5021" t="s">
        <v>393</v>
      </c>
      <c r="E5021" t="s">
        <v>378</v>
      </c>
    </row>
    <row r="5022" spans="1:5">
      <c r="A5022" s="369">
        <v>3015872</v>
      </c>
      <c r="B5022" t="s">
        <v>10418</v>
      </c>
      <c r="C5022" t="s">
        <v>10419</v>
      </c>
      <c r="D5022" t="s">
        <v>393</v>
      </c>
      <c r="E5022" t="s">
        <v>378</v>
      </c>
    </row>
    <row r="5023" spans="1:5">
      <c r="A5023" s="369">
        <v>3015975</v>
      </c>
      <c r="B5023" t="s">
        <v>10420</v>
      </c>
      <c r="C5023" t="s">
        <v>10421</v>
      </c>
      <c r="D5023" t="s">
        <v>393</v>
      </c>
      <c r="E5023" t="s">
        <v>378</v>
      </c>
    </row>
    <row r="5024" spans="1:5">
      <c r="A5024" s="369">
        <v>3016029</v>
      </c>
      <c r="B5024" t="s">
        <v>10422</v>
      </c>
      <c r="C5024" t="s">
        <v>10423</v>
      </c>
      <c r="D5024" t="s">
        <v>393</v>
      </c>
      <c r="E5024" t="s">
        <v>378</v>
      </c>
    </row>
    <row r="5025" spans="1:5">
      <c r="A5025" s="369">
        <v>3016038</v>
      </c>
      <c r="B5025" t="s">
        <v>10424</v>
      </c>
      <c r="C5025" t="s">
        <v>10425</v>
      </c>
      <c r="D5025" t="s">
        <v>393</v>
      </c>
      <c r="E5025" t="s">
        <v>378</v>
      </c>
    </row>
    <row r="5026" spans="1:5">
      <c r="A5026" s="369">
        <v>3016086</v>
      </c>
      <c r="B5026" t="s">
        <v>10426</v>
      </c>
      <c r="C5026" t="s">
        <v>10427</v>
      </c>
      <c r="D5026" t="s">
        <v>393</v>
      </c>
      <c r="E5026" t="s">
        <v>378</v>
      </c>
    </row>
    <row r="5027" spans="1:5">
      <c r="A5027" s="369">
        <v>3016091</v>
      </c>
      <c r="B5027" t="s">
        <v>10428</v>
      </c>
      <c r="C5027" t="s">
        <v>10429</v>
      </c>
      <c r="D5027" t="s">
        <v>393</v>
      </c>
      <c r="E5027" t="s">
        <v>378</v>
      </c>
    </row>
    <row r="5028" spans="1:5">
      <c r="A5028" s="369">
        <v>3016210</v>
      </c>
      <c r="B5028" t="s">
        <v>10430</v>
      </c>
      <c r="C5028" t="s">
        <v>10431</v>
      </c>
      <c r="D5028" t="s">
        <v>393</v>
      </c>
      <c r="E5028" t="s">
        <v>378</v>
      </c>
    </row>
    <row r="5029" spans="1:5">
      <c r="A5029" s="369">
        <v>3016233</v>
      </c>
      <c r="B5029" t="s">
        <v>10432</v>
      </c>
      <c r="C5029" t="s">
        <v>10433</v>
      </c>
      <c r="D5029" t="s">
        <v>393</v>
      </c>
      <c r="E5029" t="s">
        <v>378</v>
      </c>
    </row>
    <row r="5030" spans="1:5">
      <c r="A5030" s="369">
        <v>3016300</v>
      </c>
      <c r="B5030" t="s">
        <v>10434</v>
      </c>
      <c r="C5030" t="s">
        <v>10435</v>
      </c>
      <c r="D5030" t="s">
        <v>393</v>
      </c>
      <c r="E5030" t="s">
        <v>378</v>
      </c>
    </row>
    <row r="5031" spans="1:5">
      <c r="A5031" s="369">
        <v>3016354</v>
      </c>
      <c r="B5031" t="s">
        <v>10436</v>
      </c>
      <c r="C5031" t="s">
        <v>10437</v>
      </c>
      <c r="D5031" t="s">
        <v>393</v>
      </c>
      <c r="E5031" t="s">
        <v>378</v>
      </c>
    </row>
    <row r="5032" spans="1:5">
      <c r="A5032" s="369">
        <v>3016362</v>
      </c>
      <c r="B5032" t="s">
        <v>10438</v>
      </c>
      <c r="C5032" t="s">
        <v>10439</v>
      </c>
      <c r="D5032" t="s">
        <v>393</v>
      </c>
      <c r="E5032" t="s">
        <v>378</v>
      </c>
    </row>
    <row r="5033" spans="1:5">
      <c r="A5033" s="369">
        <v>3016449</v>
      </c>
      <c r="B5033" t="s">
        <v>10440</v>
      </c>
      <c r="C5033" t="s">
        <v>10441</v>
      </c>
      <c r="D5033" t="s">
        <v>393</v>
      </c>
      <c r="E5033" t="s">
        <v>378</v>
      </c>
    </row>
    <row r="5034" spans="1:5">
      <c r="A5034" s="369">
        <v>3016451</v>
      </c>
      <c r="B5034" t="s">
        <v>10442</v>
      </c>
      <c r="C5034" t="s">
        <v>10443</v>
      </c>
      <c r="D5034" t="s">
        <v>393</v>
      </c>
      <c r="E5034" t="s">
        <v>378</v>
      </c>
    </row>
    <row r="5035" spans="1:5">
      <c r="A5035" s="369">
        <v>3016518</v>
      </c>
      <c r="B5035" t="s">
        <v>10444</v>
      </c>
      <c r="C5035" t="s">
        <v>10445</v>
      </c>
      <c r="D5035" t="s">
        <v>393</v>
      </c>
      <c r="E5035" t="s">
        <v>378</v>
      </c>
    </row>
    <row r="5036" spans="1:5">
      <c r="A5036" s="369">
        <v>3016766</v>
      </c>
      <c r="B5036" t="s">
        <v>10446</v>
      </c>
      <c r="C5036" t="s">
        <v>10447</v>
      </c>
      <c r="D5036" t="s">
        <v>393</v>
      </c>
      <c r="E5036" t="s">
        <v>378</v>
      </c>
    </row>
    <row r="5037" spans="1:5">
      <c r="A5037" s="369">
        <v>3016771</v>
      </c>
      <c r="B5037" t="s">
        <v>10448</v>
      </c>
      <c r="C5037" t="s">
        <v>10449</v>
      </c>
      <c r="D5037" t="s">
        <v>393</v>
      </c>
      <c r="E5037" t="s">
        <v>378</v>
      </c>
    </row>
    <row r="5038" spans="1:5">
      <c r="A5038" s="369">
        <v>3016804</v>
      </c>
      <c r="B5038" t="s">
        <v>10450</v>
      </c>
      <c r="C5038" t="s">
        <v>10451</v>
      </c>
      <c r="D5038" t="s">
        <v>393</v>
      </c>
      <c r="E5038" t="s">
        <v>378</v>
      </c>
    </row>
    <row r="5039" spans="1:5">
      <c r="A5039" s="369">
        <v>3016810</v>
      </c>
      <c r="B5039" t="s">
        <v>10452</v>
      </c>
      <c r="C5039" t="s">
        <v>10453</v>
      </c>
      <c r="D5039" t="s">
        <v>393</v>
      </c>
      <c r="E5039" t="s">
        <v>378</v>
      </c>
    </row>
    <row r="5040" spans="1:5">
      <c r="A5040" s="369">
        <v>3017042</v>
      </c>
      <c r="B5040" t="s">
        <v>10454</v>
      </c>
      <c r="C5040" t="s">
        <v>10455</v>
      </c>
      <c r="D5040" t="s">
        <v>393</v>
      </c>
      <c r="E5040" t="s">
        <v>378</v>
      </c>
    </row>
    <row r="5041" spans="1:5">
      <c r="A5041" s="369">
        <v>3017283</v>
      </c>
      <c r="B5041" t="s">
        <v>10456</v>
      </c>
      <c r="C5041" t="s">
        <v>10457</v>
      </c>
      <c r="D5041" t="s">
        <v>393</v>
      </c>
      <c r="E5041" t="s">
        <v>378</v>
      </c>
    </row>
    <row r="5042" spans="1:5">
      <c r="A5042" s="369">
        <v>3017284</v>
      </c>
      <c r="B5042" t="s">
        <v>10458</v>
      </c>
      <c r="C5042" t="s">
        <v>10459</v>
      </c>
      <c r="D5042" t="s">
        <v>393</v>
      </c>
      <c r="E5042" t="s">
        <v>378</v>
      </c>
    </row>
    <row r="5043" spans="1:5">
      <c r="A5043" s="369">
        <v>3017819</v>
      </c>
      <c r="B5043" t="s">
        <v>10460</v>
      </c>
      <c r="C5043" t="s">
        <v>10461</v>
      </c>
      <c r="D5043" t="s">
        <v>393</v>
      </c>
      <c r="E5043" t="s">
        <v>378</v>
      </c>
    </row>
    <row r="5044" spans="1:5">
      <c r="A5044" s="369">
        <v>3017994</v>
      </c>
      <c r="B5044" t="s">
        <v>10462</v>
      </c>
      <c r="C5044" t="s">
        <v>10463</v>
      </c>
      <c r="D5044" t="s">
        <v>393</v>
      </c>
      <c r="E5044" t="s">
        <v>378</v>
      </c>
    </row>
    <row r="5045" spans="1:5">
      <c r="A5045" s="369">
        <v>3018105</v>
      </c>
      <c r="B5045" t="s">
        <v>10464</v>
      </c>
      <c r="C5045" t="s">
        <v>10465</v>
      </c>
      <c r="D5045" t="s">
        <v>393</v>
      </c>
      <c r="E5045" t="s">
        <v>378</v>
      </c>
    </row>
    <row r="5046" spans="1:5">
      <c r="A5046" s="369">
        <v>3018122</v>
      </c>
      <c r="B5046" t="s">
        <v>10466</v>
      </c>
      <c r="C5046" t="s">
        <v>10467</v>
      </c>
      <c r="D5046" t="s">
        <v>393</v>
      </c>
      <c r="E5046" t="s">
        <v>378</v>
      </c>
    </row>
    <row r="5047" spans="1:5">
      <c r="A5047" s="369">
        <v>3019074</v>
      </c>
      <c r="B5047" t="s">
        <v>10468</v>
      </c>
      <c r="C5047" t="s">
        <v>10469</v>
      </c>
      <c r="D5047" t="s">
        <v>393</v>
      </c>
      <c r="E5047" t="s">
        <v>378</v>
      </c>
    </row>
    <row r="5048" spans="1:5">
      <c r="A5048" s="369">
        <v>3019086</v>
      </c>
      <c r="B5048" t="s">
        <v>10470</v>
      </c>
      <c r="C5048" t="s">
        <v>10471</v>
      </c>
      <c r="D5048" t="s">
        <v>393</v>
      </c>
      <c r="E5048" t="s">
        <v>378</v>
      </c>
    </row>
    <row r="5049" spans="1:5">
      <c r="A5049" s="369">
        <v>3019100</v>
      </c>
      <c r="B5049" t="s">
        <v>10472</v>
      </c>
      <c r="C5049" t="s">
        <v>10473</v>
      </c>
      <c r="D5049" t="s">
        <v>393</v>
      </c>
      <c r="E5049" t="s">
        <v>378</v>
      </c>
    </row>
    <row r="5050" spans="1:5">
      <c r="A5050" s="369">
        <v>3019129</v>
      </c>
      <c r="B5050" t="s">
        <v>10474</v>
      </c>
      <c r="C5050" t="s">
        <v>10475</v>
      </c>
      <c r="D5050" t="s">
        <v>393</v>
      </c>
      <c r="E5050" t="s">
        <v>378</v>
      </c>
    </row>
    <row r="5051" spans="1:5">
      <c r="A5051" s="369">
        <v>3019150</v>
      </c>
      <c r="B5051" t="s">
        <v>10476</v>
      </c>
      <c r="C5051" t="s">
        <v>10477</v>
      </c>
      <c r="D5051" t="s">
        <v>393</v>
      </c>
      <c r="E5051" t="s">
        <v>378</v>
      </c>
    </row>
    <row r="5052" spans="1:5">
      <c r="A5052" s="369">
        <v>3019228</v>
      </c>
      <c r="B5052" t="s">
        <v>10478</v>
      </c>
      <c r="C5052" t="s">
        <v>10479</v>
      </c>
      <c r="D5052" t="s">
        <v>393</v>
      </c>
      <c r="E5052" t="s">
        <v>378</v>
      </c>
    </row>
    <row r="5053" spans="1:5">
      <c r="A5053" s="369">
        <v>3019288</v>
      </c>
      <c r="B5053" t="s">
        <v>10480</v>
      </c>
      <c r="C5053" t="s">
        <v>10481</v>
      </c>
      <c r="D5053" t="s">
        <v>393</v>
      </c>
      <c r="E5053" t="s">
        <v>378</v>
      </c>
    </row>
    <row r="5054" spans="1:5">
      <c r="A5054" s="369">
        <v>3019321</v>
      </c>
      <c r="B5054" t="s">
        <v>10482</v>
      </c>
      <c r="C5054" t="s">
        <v>10483</v>
      </c>
      <c r="D5054" t="s">
        <v>393</v>
      </c>
      <c r="E5054" t="s">
        <v>378</v>
      </c>
    </row>
    <row r="5055" spans="1:5">
      <c r="A5055" s="369">
        <v>3019323</v>
      </c>
      <c r="B5055" t="s">
        <v>10484</v>
      </c>
      <c r="C5055" t="s">
        <v>10485</v>
      </c>
      <c r="D5055" t="s">
        <v>393</v>
      </c>
      <c r="E5055" t="s">
        <v>378</v>
      </c>
    </row>
    <row r="5056" spans="1:5">
      <c r="A5056" s="369">
        <v>3019327</v>
      </c>
      <c r="B5056" t="s">
        <v>10486</v>
      </c>
      <c r="C5056" t="s">
        <v>10487</v>
      </c>
      <c r="D5056" t="s">
        <v>393</v>
      </c>
      <c r="E5056" t="s">
        <v>378</v>
      </c>
    </row>
    <row r="5057" spans="1:5">
      <c r="A5057" s="369">
        <v>3019339</v>
      </c>
      <c r="B5057" t="s">
        <v>10488</v>
      </c>
      <c r="C5057" t="s">
        <v>10489</v>
      </c>
      <c r="D5057" t="s">
        <v>393</v>
      </c>
      <c r="E5057" t="s">
        <v>378</v>
      </c>
    </row>
    <row r="5058" spans="1:5">
      <c r="A5058" s="369">
        <v>3019369</v>
      </c>
      <c r="B5058" t="s">
        <v>10490</v>
      </c>
      <c r="C5058" t="s">
        <v>10491</v>
      </c>
      <c r="D5058" t="s">
        <v>393</v>
      </c>
      <c r="E5058" t="s">
        <v>378</v>
      </c>
    </row>
    <row r="5059" spans="1:5">
      <c r="A5059" s="369">
        <v>3019387</v>
      </c>
      <c r="B5059" t="s">
        <v>10492</v>
      </c>
      <c r="C5059" t="s">
        <v>10493</v>
      </c>
      <c r="D5059" t="s">
        <v>393</v>
      </c>
      <c r="E5059" t="s">
        <v>378</v>
      </c>
    </row>
    <row r="5060" spans="1:5">
      <c r="A5060" s="369">
        <v>3019394</v>
      </c>
      <c r="B5060" t="s">
        <v>10494</v>
      </c>
      <c r="C5060" t="s">
        <v>10495</v>
      </c>
      <c r="D5060" t="s">
        <v>393</v>
      </c>
      <c r="E5060" t="s">
        <v>378</v>
      </c>
    </row>
    <row r="5061" spans="1:5">
      <c r="A5061" s="369">
        <v>3019402</v>
      </c>
      <c r="B5061" t="s">
        <v>10496</v>
      </c>
      <c r="C5061" t="s">
        <v>10497</v>
      </c>
      <c r="D5061" t="s">
        <v>393</v>
      </c>
      <c r="E5061" t="s">
        <v>378</v>
      </c>
    </row>
    <row r="5062" spans="1:5">
      <c r="A5062" s="369">
        <v>3019409</v>
      </c>
      <c r="B5062" t="s">
        <v>10498</v>
      </c>
      <c r="C5062" t="s">
        <v>10499</v>
      </c>
      <c r="D5062" t="s">
        <v>393</v>
      </c>
      <c r="E5062" t="s">
        <v>378</v>
      </c>
    </row>
    <row r="5063" spans="1:5">
      <c r="A5063" s="369">
        <v>3019417</v>
      </c>
      <c r="B5063" t="s">
        <v>10500</v>
      </c>
      <c r="C5063" t="s">
        <v>10501</v>
      </c>
      <c r="D5063" t="s">
        <v>393</v>
      </c>
      <c r="E5063" t="s">
        <v>378</v>
      </c>
    </row>
    <row r="5064" spans="1:5">
      <c r="A5064" s="369">
        <v>3019448</v>
      </c>
      <c r="B5064" t="s">
        <v>10502</v>
      </c>
      <c r="C5064" t="s">
        <v>10503</v>
      </c>
      <c r="D5064" t="s">
        <v>393</v>
      </c>
      <c r="E5064" t="s">
        <v>378</v>
      </c>
    </row>
    <row r="5065" spans="1:5">
      <c r="A5065" s="369">
        <v>3019487</v>
      </c>
      <c r="B5065" t="s">
        <v>10504</v>
      </c>
      <c r="C5065" t="s">
        <v>10505</v>
      </c>
      <c r="D5065" t="s">
        <v>393</v>
      </c>
      <c r="E5065" t="s">
        <v>378</v>
      </c>
    </row>
    <row r="5066" spans="1:5">
      <c r="A5066" s="369">
        <v>3019489</v>
      </c>
      <c r="B5066" t="s">
        <v>10506</v>
      </c>
      <c r="C5066" t="s">
        <v>10507</v>
      </c>
      <c r="D5066" t="s">
        <v>393</v>
      </c>
      <c r="E5066" t="s">
        <v>378</v>
      </c>
    </row>
    <row r="5067" spans="1:5">
      <c r="A5067" s="369">
        <v>3019498</v>
      </c>
      <c r="B5067" t="s">
        <v>10508</v>
      </c>
      <c r="C5067" t="s">
        <v>10509</v>
      </c>
      <c r="D5067" t="s">
        <v>393</v>
      </c>
      <c r="E5067" t="s">
        <v>378</v>
      </c>
    </row>
    <row r="5068" spans="1:5">
      <c r="A5068" s="369">
        <v>3019592</v>
      </c>
      <c r="B5068" t="s">
        <v>10510</v>
      </c>
      <c r="C5068" t="s">
        <v>10511</v>
      </c>
      <c r="D5068" t="s">
        <v>393</v>
      </c>
      <c r="E5068" t="s">
        <v>378</v>
      </c>
    </row>
    <row r="5069" spans="1:5">
      <c r="A5069" s="369">
        <v>3019595</v>
      </c>
      <c r="B5069" t="s">
        <v>10512</v>
      </c>
      <c r="C5069" t="s">
        <v>10513</v>
      </c>
      <c r="D5069" t="s">
        <v>393</v>
      </c>
      <c r="E5069" t="s">
        <v>378</v>
      </c>
    </row>
    <row r="5070" spans="1:5">
      <c r="A5070" s="369">
        <v>3019618</v>
      </c>
      <c r="B5070" t="s">
        <v>10514</v>
      </c>
      <c r="C5070" t="s">
        <v>10515</v>
      </c>
      <c r="D5070" t="s">
        <v>393</v>
      </c>
      <c r="E5070" t="s">
        <v>378</v>
      </c>
    </row>
    <row r="5071" spans="1:5">
      <c r="A5071" s="369">
        <v>3019759</v>
      </c>
      <c r="B5071" t="s">
        <v>10516</v>
      </c>
      <c r="C5071" t="s">
        <v>10517</v>
      </c>
      <c r="D5071" t="s">
        <v>393</v>
      </c>
      <c r="E5071" t="s">
        <v>378</v>
      </c>
    </row>
    <row r="5072" spans="1:5">
      <c r="A5072" s="369">
        <v>3020007</v>
      </c>
      <c r="B5072" t="s">
        <v>10518</v>
      </c>
      <c r="C5072" t="s">
        <v>10519</v>
      </c>
      <c r="D5072" t="s">
        <v>393</v>
      </c>
      <c r="E5072" t="s">
        <v>378</v>
      </c>
    </row>
    <row r="5073" spans="1:5">
      <c r="A5073" s="369">
        <v>3020021</v>
      </c>
      <c r="B5073" t="s">
        <v>10520</v>
      </c>
      <c r="C5073" t="s">
        <v>10521</v>
      </c>
      <c r="D5073" t="s">
        <v>393</v>
      </c>
      <c r="E5073" t="s">
        <v>378</v>
      </c>
    </row>
    <row r="5074" spans="1:5">
      <c r="A5074" s="369">
        <v>3020210</v>
      </c>
      <c r="B5074" t="s">
        <v>10522</v>
      </c>
      <c r="C5074" t="s">
        <v>10523</v>
      </c>
      <c r="D5074" t="s">
        <v>393</v>
      </c>
      <c r="E5074" t="s">
        <v>378</v>
      </c>
    </row>
    <row r="5075" spans="1:5">
      <c r="A5075" s="369">
        <v>3020211</v>
      </c>
      <c r="B5075" t="s">
        <v>10524</v>
      </c>
      <c r="C5075" t="s">
        <v>10525</v>
      </c>
      <c r="D5075" t="s">
        <v>393</v>
      </c>
      <c r="E5075" t="s">
        <v>378</v>
      </c>
    </row>
    <row r="5076" spans="1:5">
      <c r="A5076" s="369">
        <v>3020220</v>
      </c>
      <c r="B5076" t="s">
        <v>10526</v>
      </c>
      <c r="C5076" t="s">
        <v>10527</v>
      </c>
      <c r="D5076" t="s">
        <v>393</v>
      </c>
      <c r="E5076" t="s">
        <v>378</v>
      </c>
    </row>
    <row r="5077" spans="1:5">
      <c r="A5077" s="369">
        <v>3020640</v>
      </c>
      <c r="B5077" t="s">
        <v>10528</v>
      </c>
      <c r="C5077" t="s">
        <v>10529</v>
      </c>
      <c r="D5077" t="s">
        <v>393</v>
      </c>
      <c r="E5077" t="s">
        <v>378</v>
      </c>
    </row>
    <row r="5078" spans="1:5">
      <c r="A5078" s="369">
        <v>3020692</v>
      </c>
      <c r="B5078" t="s">
        <v>10530</v>
      </c>
      <c r="C5078" t="s">
        <v>10531</v>
      </c>
      <c r="D5078" t="s">
        <v>393</v>
      </c>
      <c r="E5078" t="s">
        <v>378</v>
      </c>
    </row>
    <row r="5079" spans="1:5">
      <c r="A5079" s="369">
        <v>3020693</v>
      </c>
      <c r="B5079" t="s">
        <v>10532</v>
      </c>
      <c r="C5079" t="s">
        <v>10533</v>
      </c>
      <c r="D5079" t="s">
        <v>393</v>
      </c>
      <c r="E5079" t="s">
        <v>378</v>
      </c>
    </row>
    <row r="5080" spans="1:5">
      <c r="A5080" s="369">
        <v>3020773</v>
      </c>
      <c r="B5080" t="s">
        <v>10534</v>
      </c>
      <c r="C5080" t="s">
        <v>10535</v>
      </c>
      <c r="D5080" t="s">
        <v>393</v>
      </c>
      <c r="E5080" t="s">
        <v>378</v>
      </c>
    </row>
    <row r="5081" spans="1:5">
      <c r="A5081" s="369">
        <v>3020848</v>
      </c>
      <c r="B5081" t="s">
        <v>10536</v>
      </c>
      <c r="C5081" t="s">
        <v>10537</v>
      </c>
      <c r="D5081" t="s">
        <v>393</v>
      </c>
      <c r="E5081" t="s">
        <v>378</v>
      </c>
    </row>
    <row r="5082" spans="1:5">
      <c r="A5082" s="369">
        <v>3021029</v>
      </c>
      <c r="B5082" t="s">
        <v>10538</v>
      </c>
      <c r="C5082" t="s">
        <v>10539</v>
      </c>
      <c r="D5082" t="s">
        <v>393</v>
      </c>
      <c r="E5082" t="s">
        <v>378</v>
      </c>
    </row>
    <row r="5083" spans="1:5">
      <c r="A5083" s="369">
        <v>3021037</v>
      </c>
      <c r="B5083" t="s">
        <v>10540</v>
      </c>
      <c r="C5083" t="s">
        <v>10541</v>
      </c>
      <c r="D5083" t="s">
        <v>393</v>
      </c>
      <c r="E5083" t="s">
        <v>378</v>
      </c>
    </row>
    <row r="5084" spans="1:5">
      <c r="A5084" s="369">
        <v>3021264</v>
      </c>
      <c r="B5084" t="s">
        <v>10542</v>
      </c>
      <c r="C5084" t="s">
        <v>10543</v>
      </c>
      <c r="D5084" t="s">
        <v>393</v>
      </c>
      <c r="E5084" t="s">
        <v>378</v>
      </c>
    </row>
    <row r="5085" spans="1:5">
      <c r="A5085" s="369">
        <v>3021331</v>
      </c>
      <c r="B5085" t="s">
        <v>10544</v>
      </c>
      <c r="C5085" t="s">
        <v>10545</v>
      </c>
      <c r="D5085" t="s">
        <v>393</v>
      </c>
      <c r="E5085" t="s">
        <v>378</v>
      </c>
    </row>
    <row r="5086" spans="1:5">
      <c r="A5086" s="369">
        <v>3021334</v>
      </c>
      <c r="B5086" t="s">
        <v>10546</v>
      </c>
      <c r="C5086" t="s">
        <v>10547</v>
      </c>
      <c r="D5086" t="s">
        <v>393</v>
      </c>
      <c r="E5086" t="s">
        <v>378</v>
      </c>
    </row>
    <row r="5087" spans="1:5">
      <c r="A5087" s="369">
        <v>3021372</v>
      </c>
      <c r="B5087" t="s">
        <v>10548</v>
      </c>
      <c r="C5087" t="s">
        <v>10549</v>
      </c>
      <c r="D5087" t="s">
        <v>393</v>
      </c>
      <c r="E5087" t="s">
        <v>378</v>
      </c>
    </row>
    <row r="5088" spans="1:5">
      <c r="A5088" s="369">
        <v>3021484</v>
      </c>
      <c r="B5088" t="s">
        <v>10550</v>
      </c>
      <c r="C5088" t="s">
        <v>10551</v>
      </c>
      <c r="D5088" t="s">
        <v>393</v>
      </c>
      <c r="E5088" t="s">
        <v>378</v>
      </c>
    </row>
    <row r="5089" spans="1:5">
      <c r="A5089" s="369">
        <v>3021507</v>
      </c>
      <c r="B5089" t="s">
        <v>10552</v>
      </c>
      <c r="C5089" t="s">
        <v>10553</v>
      </c>
      <c r="D5089" t="s">
        <v>393</v>
      </c>
      <c r="E5089" t="s">
        <v>378</v>
      </c>
    </row>
    <row r="5090" spans="1:5">
      <c r="A5090" s="369">
        <v>3021610</v>
      </c>
      <c r="B5090" t="s">
        <v>10554</v>
      </c>
      <c r="C5090" t="s">
        <v>10555</v>
      </c>
      <c r="D5090" t="s">
        <v>393</v>
      </c>
      <c r="E5090" t="s">
        <v>378</v>
      </c>
    </row>
    <row r="5091" spans="1:5">
      <c r="A5091" s="369">
        <v>3021614</v>
      </c>
      <c r="B5091" t="s">
        <v>10556</v>
      </c>
      <c r="C5091" t="s">
        <v>10557</v>
      </c>
      <c r="D5091" t="s">
        <v>393</v>
      </c>
      <c r="E5091" t="s">
        <v>378</v>
      </c>
    </row>
    <row r="5092" spans="1:5">
      <c r="A5092" s="369">
        <v>3021631</v>
      </c>
      <c r="B5092" t="s">
        <v>10558</v>
      </c>
      <c r="C5092" t="s">
        <v>10559</v>
      </c>
      <c r="D5092" t="s">
        <v>393</v>
      </c>
      <c r="E5092" t="s">
        <v>378</v>
      </c>
    </row>
    <row r="5093" spans="1:5">
      <c r="A5093" s="369">
        <v>3021637</v>
      </c>
      <c r="B5093" t="s">
        <v>10560</v>
      </c>
      <c r="C5093" t="s">
        <v>10561</v>
      </c>
      <c r="D5093" t="s">
        <v>393</v>
      </c>
      <c r="E5093" t="s">
        <v>378</v>
      </c>
    </row>
    <row r="5094" spans="1:5">
      <c r="A5094" s="369">
        <v>3021645</v>
      </c>
      <c r="B5094" t="s">
        <v>10562</v>
      </c>
      <c r="C5094" t="s">
        <v>10563</v>
      </c>
      <c r="D5094" t="s">
        <v>393</v>
      </c>
      <c r="E5094" t="s">
        <v>378</v>
      </c>
    </row>
    <row r="5095" spans="1:5">
      <c r="A5095" s="369">
        <v>3021650</v>
      </c>
      <c r="B5095" t="s">
        <v>10564</v>
      </c>
      <c r="C5095" t="s">
        <v>10565</v>
      </c>
      <c r="D5095" t="s">
        <v>393</v>
      </c>
      <c r="E5095" t="s">
        <v>378</v>
      </c>
    </row>
    <row r="5096" spans="1:5">
      <c r="A5096" s="369">
        <v>3021721</v>
      </c>
      <c r="B5096" t="s">
        <v>10566</v>
      </c>
      <c r="C5096" t="s">
        <v>10567</v>
      </c>
      <c r="D5096" t="s">
        <v>393</v>
      </c>
      <c r="E5096" t="s">
        <v>378</v>
      </c>
    </row>
    <row r="5097" spans="1:5">
      <c r="A5097" s="369">
        <v>3021729</v>
      </c>
      <c r="B5097" t="s">
        <v>10568</v>
      </c>
      <c r="C5097" t="s">
        <v>10569</v>
      </c>
      <c r="D5097" t="s">
        <v>393</v>
      </c>
      <c r="E5097" t="s">
        <v>378</v>
      </c>
    </row>
    <row r="5098" spans="1:5">
      <c r="A5098" s="369">
        <v>3021742</v>
      </c>
      <c r="B5098" t="s">
        <v>10570</v>
      </c>
      <c r="C5098" t="s">
        <v>10571</v>
      </c>
      <c r="D5098" t="s">
        <v>393</v>
      </c>
      <c r="E5098" t="s">
        <v>378</v>
      </c>
    </row>
    <row r="5099" spans="1:5">
      <c r="A5099" s="369">
        <v>3021764</v>
      </c>
      <c r="B5099" t="s">
        <v>10572</v>
      </c>
      <c r="C5099" t="s">
        <v>10573</v>
      </c>
      <c r="D5099" t="s">
        <v>393</v>
      </c>
      <c r="E5099" t="s">
        <v>378</v>
      </c>
    </row>
    <row r="5100" spans="1:5">
      <c r="A5100" s="369">
        <v>3021768</v>
      </c>
      <c r="B5100" t="s">
        <v>10574</v>
      </c>
      <c r="C5100" t="s">
        <v>10575</v>
      </c>
      <c r="D5100" t="s">
        <v>393</v>
      </c>
      <c r="E5100" t="s">
        <v>378</v>
      </c>
    </row>
    <row r="5101" spans="1:5">
      <c r="A5101" s="369">
        <v>3021769</v>
      </c>
      <c r="B5101" t="s">
        <v>10576</v>
      </c>
      <c r="C5101" t="s">
        <v>10577</v>
      </c>
      <c r="D5101" t="s">
        <v>393</v>
      </c>
      <c r="E5101" t="s">
        <v>378</v>
      </c>
    </row>
    <row r="5102" spans="1:5">
      <c r="A5102" s="369">
        <v>3021774</v>
      </c>
      <c r="B5102" t="s">
        <v>10578</v>
      </c>
      <c r="C5102" t="s">
        <v>10579</v>
      </c>
      <c r="D5102" t="s">
        <v>393</v>
      </c>
      <c r="E5102" t="s">
        <v>378</v>
      </c>
    </row>
    <row r="5103" spans="1:5">
      <c r="A5103" s="369">
        <v>3021826</v>
      </c>
      <c r="B5103" t="s">
        <v>10580</v>
      </c>
      <c r="C5103" t="s">
        <v>10581</v>
      </c>
      <c r="D5103" t="s">
        <v>393</v>
      </c>
      <c r="E5103" t="s">
        <v>378</v>
      </c>
    </row>
    <row r="5104" spans="1:5">
      <c r="A5104" s="369">
        <v>3021837</v>
      </c>
      <c r="B5104" t="s">
        <v>10582</v>
      </c>
      <c r="C5104" t="s">
        <v>10583</v>
      </c>
      <c r="D5104" t="s">
        <v>393</v>
      </c>
      <c r="E5104" t="s">
        <v>378</v>
      </c>
    </row>
    <row r="5105" spans="1:5">
      <c r="A5105" s="369">
        <v>3021838</v>
      </c>
      <c r="B5105" t="s">
        <v>10584</v>
      </c>
      <c r="C5105" t="s">
        <v>10585</v>
      </c>
      <c r="D5105" t="s">
        <v>393</v>
      </c>
      <c r="E5105" t="s">
        <v>378</v>
      </c>
    </row>
    <row r="5106" spans="1:5">
      <c r="A5106" s="369">
        <v>3021847</v>
      </c>
      <c r="B5106" t="s">
        <v>10586</v>
      </c>
      <c r="C5106" t="s">
        <v>10587</v>
      </c>
      <c r="D5106" t="s">
        <v>393</v>
      </c>
      <c r="E5106" t="s">
        <v>378</v>
      </c>
    </row>
    <row r="5107" spans="1:5">
      <c r="A5107" s="369">
        <v>3021878</v>
      </c>
      <c r="B5107" t="s">
        <v>10588</v>
      </c>
      <c r="C5107" t="s">
        <v>10589</v>
      </c>
      <c r="D5107" t="s">
        <v>393</v>
      </c>
      <c r="E5107" t="s">
        <v>378</v>
      </c>
    </row>
    <row r="5108" spans="1:5">
      <c r="A5108" s="369">
        <v>3021880</v>
      </c>
      <c r="B5108" t="s">
        <v>10590</v>
      </c>
      <c r="C5108" t="s">
        <v>10591</v>
      </c>
      <c r="D5108" t="s">
        <v>393</v>
      </c>
      <c r="E5108" t="s">
        <v>378</v>
      </c>
    </row>
    <row r="5109" spans="1:5">
      <c r="A5109" s="369">
        <v>3021884</v>
      </c>
      <c r="B5109" t="s">
        <v>10592</v>
      </c>
      <c r="C5109" t="s">
        <v>10593</v>
      </c>
      <c r="D5109" t="s">
        <v>393</v>
      </c>
      <c r="E5109" t="s">
        <v>378</v>
      </c>
    </row>
    <row r="5110" spans="1:5">
      <c r="A5110" s="369">
        <v>3021888</v>
      </c>
      <c r="B5110" t="s">
        <v>10594</v>
      </c>
      <c r="C5110" t="s">
        <v>10595</v>
      </c>
      <c r="D5110" t="s">
        <v>393</v>
      </c>
      <c r="E5110" t="s">
        <v>378</v>
      </c>
    </row>
    <row r="5111" spans="1:5">
      <c r="A5111" s="369">
        <v>3021905</v>
      </c>
      <c r="B5111" t="s">
        <v>10596</v>
      </c>
      <c r="C5111" t="s">
        <v>10597</v>
      </c>
      <c r="D5111" t="s">
        <v>393</v>
      </c>
      <c r="E5111" t="s">
        <v>378</v>
      </c>
    </row>
    <row r="5112" spans="1:5">
      <c r="A5112" s="369">
        <v>3021914</v>
      </c>
      <c r="B5112" t="s">
        <v>10598</v>
      </c>
      <c r="C5112" t="s">
        <v>10599</v>
      </c>
      <c r="D5112" t="s">
        <v>393</v>
      </c>
      <c r="E5112" t="s">
        <v>378</v>
      </c>
    </row>
    <row r="5113" spans="1:5">
      <c r="A5113" s="369">
        <v>3021925</v>
      </c>
      <c r="B5113" t="s">
        <v>10600</v>
      </c>
      <c r="C5113" t="s">
        <v>10601</v>
      </c>
      <c r="D5113" t="s">
        <v>393</v>
      </c>
      <c r="E5113" t="s">
        <v>378</v>
      </c>
    </row>
    <row r="5114" spans="1:5">
      <c r="A5114" s="369">
        <v>3021936</v>
      </c>
      <c r="B5114" t="s">
        <v>10602</v>
      </c>
      <c r="C5114" t="s">
        <v>10603</v>
      </c>
      <c r="D5114" t="s">
        <v>393</v>
      </c>
      <c r="E5114" t="s">
        <v>378</v>
      </c>
    </row>
    <row r="5115" spans="1:5">
      <c r="A5115" s="369">
        <v>3021945</v>
      </c>
      <c r="B5115" t="s">
        <v>10604</v>
      </c>
      <c r="C5115" t="s">
        <v>10605</v>
      </c>
      <c r="D5115" t="s">
        <v>393</v>
      </c>
      <c r="E5115" t="s">
        <v>378</v>
      </c>
    </row>
    <row r="5116" spans="1:5">
      <c r="A5116" s="369">
        <v>3021959</v>
      </c>
      <c r="B5116" t="s">
        <v>10606</v>
      </c>
      <c r="C5116" t="s">
        <v>10607</v>
      </c>
      <c r="D5116" t="s">
        <v>393</v>
      </c>
      <c r="E5116" t="s">
        <v>378</v>
      </c>
    </row>
    <row r="5117" spans="1:5">
      <c r="A5117" s="369">
        <v>3021965</v>
      </c>
      <c r="B5117" t="s">
        <v>10608</v>
      </c>
      <c r="C5117" t="s">
        <v>10609</v>
      </c>
      <c r="D5117" t="s">
        <v>393</v>
      </c>
      <c r="E5117" t="s">
        <v>378</v>
      </c>
    </row>
    <row r="5118" spans="1:5">
      <c r="A5118" s="369">
        <v>3022186</v>
      </c>
      <c r="B5118" t="s">
        <v>10610</v>
      </c>
      <c r="C5118" t="s">
        <v>10611</v>
      </c>
      <c r="D5118" t="s">
        <v>393</v>
      </c>
      <c r="E5118" t="s">
        <v>378</v>
      </c>
    </row>
    <row r="5119" spans="1:5">
      <c r="A5119" s="369">
        <v>3022187</v>
      </c>
      <c r="B5119" t="s">
        <v>10612</v>
      </c>
      <c r="C5119" t="s">
        <v>10613</v>
      </c>
      <c r="D5119" t="s">
        <v>393</v>
      </c>
      <c r="E5119" t="s">
        <v>378</v>
      </c>
    </row>
    <row r="5120" spans="1:5">
      <c r="A5120" s="369">
        <v>3022271</v>
      </c>
      <c r="B5120" t="s">
        <v>10614</v>
      </c>
      <c r="C5120" t="s">
        <v>10615</v>
      </c>
      <c r="D5120" t="s">
        <v>393</v>
      </c>
      <c r="E5120" t="s">
        <v>378</v>
      </c>
    </row>
    <row r="5121" spans="1:5">
      <c r="A5121" s="369">
        <v>3022312</v>
      </c>
      <c r="B5121" t="s">
        <v>10616</v>
      </c>
      <c r="C5121" t="s">
        <v>10617</v>
      </c>
      <c r="D5121" t="s">
        <v>393</v>
      </c>
      <c r="E5121" t="s">
        <v>378</v>
      </c>
    </row>
    <row r="5122" spans="1:5">
      <c r="A5122" s="369">
        <v>3022345</v>
      </c>
      <c r="B5122" t="s">
        <v>10618</v>
      </c>
      <c r="C5122" t="s">
        <v>10619</v>
      </c>
      <c r="D5122" t="s">
        <v>393</v>
      </c>
      <c r="E5122" t="s">
        <v>378</v>
      </c>
    </row>
    <row r="5123" spans="1:5">
      <c r="A5123" s="369">
        <v>3022363</v>
      </c>
      <c r="B5123" t="s">
        <v>10620</v>
      </c>
      <c r="C5123" t="s">
        <v>10621</v>
      </c>
      <c r="D5123" t="s">
        <v>393</v>
      </c>
      <c r="E5123" t="s">
        <v>378</v>
      </c>
    </row>
    <row r="5124" spans="1:5">
      <c r="A5124" s="369">
        <v>3022404</v>
      </c>
      <c r="B5124" t="s">
        <v>10622</v>
      </c>
      <c r="C5124" t="s">
        <v>10623</v>
      </c>
      <c r="D5124" t="s">
        <v>393</v>
      </c>
      <c r="E5124" t="s">
        <v>378</v>
      </c>
    </row>
    <row r="5125" spans="1:5">
      <c r="A5125" s="369">
        <v>3022408</v>
      </c>
      <c r="B5125" t="s">
        <v>10624</v>
      </c>
      <c r="C5125" t="s">
        <v>10625</v>
      </c>
      <c r="D5125" t="s">
        <v>393</v>
      </c>
      <c r="E5125" t="s">
        <v>378</v>
      </c>
    </row>
    <row r="5126" spans="1:5">
      <c r="A5126" s="369">
        <v>3022411</v>
      </c>
      <c r="B5126" t="s">
        <v>10626</v>
      </c>
      <c r="C5126" t="s">
        <v>10627</v>
      </c>
      <c r="D5126" t="s">
        <v>393</v>
      </c>
      <c r="E5126" t="s">
        <v>378</v>
      </c>
    </row>
    <row r="5127" spans="1:5">
      <c r="A5127" s="369">
        <v>3022444</v>
      </c>
      <c r="B5127" t="s">
        <v>10628</v>
      </c>
      <c r="C5127" t="s">
        <v>10629</v>
      </c>
      <c r="D5127" t="s">
        <v>393</v>
      </c>
      <c r="E5127" t="s">
        <v>378</v>
      </c>
    </row>
    <row r="5128" spans="1:5">
      <c r="A5128" s="369">
        <v>3022448</v>
      </c>
      <c r="B5128" t="s">
        <v>10630</v>
      </c>
      <c r="C5128" t="s">
        <v>10631</v>
      </c>
      <c r="D5128" t="s">
        <v>393</v>
      </c>
      <c r="E5128" t="s">
        <v>378</v>
      </c>
    </row>
    <row r="5129" spans="1:5">
      <c r="A5129" s="369">
        <v>3022480</v>
      </c>
      <c r="B5129" t="s">
        <v>10632</v>
      </c>
      <c r="C5129" t="s">
        <v>10633</v>
      </c>
      <c r="D5129" t="s">
        <v>393</v>
      </c>
      <c r="E5129" t="s">
        <v>378</v>
      </c>
    </row>
    <row r="5130" spans="1:5">
      <c r="A5130" s="369">
        <v>3022498</v>
      </c>
      <c r="B5130" t="s">
        <v>10634</v>
      </c>
      <c r="C5130" t="s">
        <v>10635</v>
      </c>
      <c r="D5130" t="s">
        <v>393</v>
      </c>
      <c r="E5130" t="s">
        <v>378</v>
      </c>
    </row>
    <row r="5131" spans="1:5">
      <c r="A5131" s="369">
        <v>3022540</v>
      </c>
      <c r="B5131" t="s">
        <v>10636</v>
      </c>
      <c r="C5131" t="s">
        <v>10637</v>
      </c>
      <c r="D5131" t="s">
        <v>393</v>
      </c>
      <c r="E5131" t="s">
        <v>378</v>
      </c>
    </row>
    <row r="5132" spans="1:5">
      <c r="A5132" s="369">
        <v>3022593</v>
      </c>
      <c r="B5132" t="s">
        <v>10638</v>
      </c>
      <c r="C5132" t="s">
        <v>10639</v>
      </c>
      <c r="D5132" t="s">
        <v>393</v>
      </c>
      <c r="E5132" t="s">
        <v>378</v>
      </c>
    </row>
    <row r="5133" spans="1:5">
      <c r="A5133" s="369">
        <v>3022644</v>
      </c>
      <c r="B5133" t="s">
        <v>10640</v>
      </c>
      <c r="C5133" t="s">
        <v>10641</v>
      </c>
      <c r="D5133" t="s">
        <v>393</v>
      </c>
      <c r="E5133" t="s">
        <v>378</v>
      </c>
    </row>
    <row r="5134" spans="1:5">
      <c r="A5134" s="369">
        <v>3022661</v>
      </c>
      <c r="B5134" t="s">
        <v>10642</v>
      </c>
      <c r="C5134" t="s">
        <v>10643</v>
      </c>
      <c r="D5134" t="s">
        <v>393</v>
      </c>
      <c r="E5134" t="s">
        <v>378</v>
      </c>
    </row>
    <row r="5135" spans="1:5">
      <c r="A5135" s="369">
        <v>3022667</v>
      </c>
      <c r="B5135" t="s">
        <v>10644</v>
      </c>
      <c r="C5135" t="s">
        <v>10645</v>
      </c>
      <c r="D5135" t="s">
        <v>393</v>
      </c>
      <c r="E5135" t="s">
        <v>378</v>
      </c>
    </row>
    <row r="5136" spans="1:5">
      <c r="A5136" s="369">
        <v>3022679</v>
      </c>
      <c r="B5136" t="s">
        <v>10646</v>
      </c>
      <c r="C5136" t="s">
        <v>10647</v>
      </c>
      <c r="D5136" t="s">
        <v>393</v>
      </c>
      <c r="E5136" t="s">
        <v>378</v>
      </c>
    </row>
    <row r="5137" spans="1:5">
      <c r="A5137" s="369">
        <v>3022728</v>
      </c>
      <c r="B5137" t="s">
        <v>10648</v>
      </c>
      <c r="C5137" t="s">
        <v>10649</v>
      </c>
      <c r="D5137" t="s">
        <v>393</v>
      </c>
      <c r="E5137" t="s">
        <v>378</v>
      </c>
    </row>
    <row r="5138" spans="1:5">
      <c r="A5138" s="369">
        <v>3022827</v>
      </c>
      <c r="B5138" t="s">
        <v>10650</v>
      </c>
      <c r="C5138" t="s">
        <v>10651</v>
      </c>
      <c r="D5138" t="s">
        <v>393</v>
      </c>
      <c r="E5138" t="s">
        <v>378</v>
      </c>
    </row>
    <row r="5139" spans="1:5">
      <c r="A5139" s="369">
        <v>3022831</v>
      </c>
      <c r="B5139" t="s">
        <v>10652</v>
      </c>
      <c r="C5139" t="s">
        <v>10653</v>
      </c>
      <c r="D5139" t="s">
        <v>393</v>
      </c>
      <c r="E5139" t="s">
        <v>378</v>
      </c>
    </row>
    <row r="5140" spans="1:5">
      <c r="A5140" s="369">
        <v>3022892</v>
      </c>
      <c r="B5140" t="s">
        <v>10654</v>
      </c>
      <c r="C5140" t="s">
        <v>10655</v>
      </c>
      <c r="D5140" t="s">
        <v>393</v>
      </c>
      <c r="E5140" t="s">
        <v>378</v>
      </c>
    </row>
    <row r="5141" spans="1:5">
      <c r="A5141" s="369">
        <v>3022985</v>
      </c>
      <c r="B5141" t="s">
        <v>10656</v>
      </c>
      <c r="C5141" t="s">
        <v>10657</v>
      </c>
      <c r="D5141" t="s">
        <v>393</v>
      </c>
      <c r="E5141" t="s">
        <v>378</v>
      </c>
    </row>
    <row r="5142" spans="1:5">
      <c r="A5142" s="369">
        <v>3023059</v>
      </c>
      <c r="B5142" t="s">
        <v>10658</v>
      </c>
      <c r="C5142" t="s">
        <v>10659</v>
      </c>
      <c r="D5142" t="s">
        <v>393</v>
      </c>
      <c r="E5142" t="s">
        <v>378</v>
      </c>
    </row>
    <row r="5143" spans="1:5">
      <c r="A5143" s="369">
        <v>3023083</v>
      </c>
      <c r="B5143" t="s">
        <v>10660</v>
      </c>
      <c r="C5143" t="s">
        <v>10661</v>
      </c>
      <c r="D5143" t="s">
        <v>393</v>
      </c>
      <c r="E5143" t="s">
        <v>378</v>
      </c>
    </row>
    <row r="5144" spans="1:5">
      <c r="A5144" s="369">
        <v>3023096</v>
      </c>
      <c r="B5144" t="s">
        <v>10662</v>
      </c>
      <c r="C5144" t="s">
        <v>10663</v>
      </c>
      <c r="D5144" t="s">
        <v>393</v>
      </c>
      <c r="E5144" t="s">
        <v>378</v>
      </c>
    </row>
    <row r="5145" spans="1:5">
      <c r="A5145" s="369">
        <v>3023108</v>
      </c>
      <c r="B5145" t="s">
        <v>10664</v>
      </c>
      <c r="C5145" t="s">
        <v>10665</v>
      </c>
      <c r="D5145" t="s">
        <v>393</v>
      </c>
      <c r="E5145" t="s">
        <v>378</v>
      </c>
    </row>
    <row r="5146" spans="1:5">
      <c r="A5146" s="369">
        <v>3023143</v>
      </c>
      <c r="B5146" t="s">
        <v>10666</v>
      </c>
      <c r="C5146" t="s">
        <v>10667</v>
      </c>
      <c r="D5146" t="s">
        <v>393</v>
      </c>
      <c r="E5146" t="s">
        <v>378</v>
      </c>
    </row>
    <row r="5147" spans="1:5">
      <c r="A5147" s="369">
        <v>3023161</v>
      </c>
      <c r="B5147" t="s">
        <v>10668</v>
      </c>
      <c r="C5147" t="s">
        <v>10669</v>
      </c>
      <c r="D5147" t="s">
        <v>393</v>
      </c>
      <c r="E5147" t="s">
        <v>378</v>
      </c>
    </row>
    <row r="5148" spans="1:5">
      <c r="A5148" s="369">
        <v>3023162</v>
      </c>
      <c r="B5148" t="s">
        <v>10670</v>
      </c>
      <c r="C5148" t="s">
        <v>10671</v>
      </c>
      <c r="D5148" t="s">
        <v>393</v>
      </c>
      <c r="E5148" t="s">
        <v>378</v>
      </c>
    </row>
    <row r="5149" spans="1:5">
      <c r="A5149" s="369">
        <v>3023169</v>
      </c>
      <c r="B5149" t="s">
        <v>10672</v>
      </c>
      <c r="C5149" t="s">
        <v>10673</v>
      </c>
      <c r="D5149" t="s">
        <v>393</v>
      </c>
      <c r="E5149" t="s">
        <v>378</v>
      </c>
    </row>
    <row r="5150" spans="1:5">
      <c r="A5150" s="369">
        <v>3023201</v>
      </c>
      <c r="B5150" t="s">
        <v>10674</v>
      </c>
      <c r="C5150" t="s">
        <v>10675</v>
      </c>
      <c r="D5150" t="s">
        <v>393</v>
      </c>
      <c r="E5150" t="s">
        <v>378</v>
      </c>
    </row>
    <row r="5151" spans="1:5">
      <c r="A5151" s="369">
        <v>3023211</v>
      </c>
      <c r="B5151" t="s">
        <v>10676</v>
      </c>
      <c r="C5151" t="s">
        <v>10677</v>
      </c>
      <c r="D5151" t="s">
        <v>393</v>
      </c>
      <c r="E5151" t="s">
        <v>378</v>
      </c>
    </row>
    <row r="5152" spans="1:5">
      <c r="A5152" s="369">
        <v>3023380</v>
      </c>
      <c r="B5152" t="s">
        <v>10678</v>
      </c>
      <c r="C5152" t="s">
        <v>10679</v>
      </c>
      <c r="D5152" t="s">
        <v>393</v>
      </c>
      <c r="E5152" t="s">
        <v>378</v>
      </c>
    </row>
    <row r="5153" spans="1:5">
      <c r="A5153" s="369">
        <v>3023442</v>
      </c>
      <c r="B5153" t="s">
        <v>10680</v>
      </c>
      <c r="C5153" t="s">
        <v>10681</v>
      </c>
      <c r="D5153" t="s">
        <v>393</v>
      </c>
      <c r="E5153" t="s">
        <v>378</v>
      </c>
    </row>
    <row r="5154" spans="1:5">
      <c r="A5154" s="369">
        <v>3023465</v>
      </c>
      <c r="B5154" t="s">
        <v>10682</v>
      </c>
      <c r="C5154" t="s">
        <v>10683</v>
      </c>
      <c r="D5154" t="s">
        <v>393</v>
      </c>
      <c r="E5154" t="s">
        <v>378</v>
      </c>
    </row>
    <row r="5155" spans="1:5">
      <c r="A5155" s="369">
        <v>3023511</v>
      </c>
      <c r="B5155" t="s">
        <v>10684</v>
      </c>
      <c r="C5155" t="s">
        <v>10685</v>
      </c>
      <c r="D5155" t="s">
        <v>393</v>
      </c>
      <c r="E5155" t="s">
        <v>378</v>
      </c>
    </row>
    <row r="5156" spans="1:5">
      <c r="A5156" s="369">
        <v>3023710</v>
      </c>
      <c r="B5156" t="s">
        <v>10686</v>
      </c>
      <c r="C5156" t="s">
        <v>10687</v>
      </c>
      <c r="D5156" t="s">
        <v>393</v>
      </c>
      <c r="E5156" t="s">
        <v>378</v>
      </c>
    </row>
    <row r="5157" spans="1:5">
      <c r="A5157" s="369">
        <v>3023729</v>
      </c>
      <c r="B5157" t="s">
        <v>10688</v>
      </c>
      <c r="C5157" t="s">
        <v>10689</v>
      </c>
      <c r="D5157" t="s">
        <v>393</v>
      </c>
      <c r="E5157" t="s">
        <v>378</v>
      </c>
    </row>
    <row r="5158" spans="1:5">
      <c r="A5158" s="369">
        <v>3023755</v>
      </c>
      <c r="B5158" t="s">
        <v>10690</v>
      </c>
      <c r="C5158" t="s">
        <v>10691</v>
      </c>
      <c r="D5158" t="s">
        <v>393</v>
      </c>
      <c r="E5158" t="s">
        <v>378</v>
      </c>
    </row>
    <row r="5159" spans="1:5">
      <c r="A5159" s="369">
        <v>3023806</v>
      </c>
      <c r="B5159" t="s">
        <v>10692</v>
      </c>
      <c r="C5159" t="s">
        <v>10693</v>
      </c>
      <c r="D5159" t="s">
        <v>393</v>
      </c>
      <c r="E5159" t="s">
        <v>378</v>
      </c>
    </row>
    <row r="5160" spans="1:5">
      <c r="A5160" s="369">
        <v>3023845</v>
      </c>
      <c r="B5160" t="s">
        <v>10694</v>
      </c>
      <c r="C5160" t="s">
        <v>10695</v>
      </c>
      <c r="D5160" t="s">
        <v>393</v>
      </c>
      <c r="E5160" t="s">
        <v>378</v>
      </c>
    </row>
    <row r="5161" spans="1:5">
      <c r="A5161" s="369">
        <v>3023862</v>
      </c>
      <c r="B5161" t="s">
        <v>10696</v>
      </c>
      <c r="C5161" t="s">
        <v>10697</v>
      </c>
      <c r="D5161" t="s">
        <v>393</v>
      </c>
      <c r="E5161" t="s">
        <v>378</v>
      </c>
    </row>
    <row r="5162" spans="1:5">
      <c r="A5162" s="369">
        <v>3023864</v>
      </c>
      <c r="B5162" t="s">
        <v>10698</v>
      </c>
      <c r="C5162" t="s">
        <v>10699</v>
      </c>
      <c r="D5162" t="s">
        <v>393</v>
      </c>
      <c r="E5162" t="s">
        <v>378</v>
      </c>
    </row>
    <row r="5163" spans="1:5">
      <c r="A5163" s="369">
        <v>3023920</v>
      </c>
      <c r="B5163" t="s">
        <v>10700</v>
      </c>
      <c r="C5163" t="s">
        <v>10701</v>
      </c>
      <c r="D5163" t="s">
        <v>393</v>
      </c>
      <c r="E5163" t="s">
        <v>378</v>
      </c>
    </row>
    <row r="5164" spans="1:5">
      <c r="A5164" s="369">
        <v>3023955</v>
      </c>
      <c r="B5164" t="s">
        <v>10702</v>
      </c>
      <c r="C5164" t="s">
        <v>10703</v>
      </c>
      <c r="D5164" t="s">
        <v>393</v>
      </c>
      <c r="E5164" t="s">
        <v>378</v>
      </c>
    </row>
    <row r="5165" spans="1:5">
      <c r="A5165" s="369">
        <v>3023977</v>
      </c>
      <c r="B5165" t="s">
        <v>10704</v>
      </c>
      <c r="C5165" t="s">
        <v>10705</v>
      </c>
      <c r="D5165" t="s">
        <v>393</v>
      </c>
      <c r="E5165" t="s">
        <v>378</v>
      </c>
    </row>
    <row r="5166" spans="1:5">
      <c r="A5166" s="369">
        <v>3024026</v>
      </c>
      <c r="B5166" t="s">
        <v>10706</v>
      </c>
      <c r="C5166" t="s">
        <v>10707</v>
      </c>
      <c r="D5166" t="s">
        <v>393</v>
      </c>
      <c r="E5166" t="s">
        <v>378</v>
      </c>
    </row>
    <row r="5167" spans="1:5">
      <c r="A5167" s="369">
        <v>3024038</v>
      </c>
      <c r="B5167" t="s">
        <v>10708</v>
      </c>
      <c r="C5167" t="s">
        <v>10709</v>
      </c>
      <c r="D5167" t="s">
        <v>393</v>
      </c>
      <c r="E5167" t="s">
        <v>378</v>
      </c>
    </row>
    <row r="5168" spans="1:5">
      <c r="A5168" s="369">
        <v>3024075</v>
      </c>
      <c r="B5168" t="s">
        <v>10710</v>
      </c>
      <c r="C5168" t="s">
        <v>10711</v>
      </c>
      <c r="D5168" t="s">
        <v>393</v>
      </c>
      <c r="E5168" t="s">
        <v>378</v>
      </c>
    </row>
    <row r="5169" spans="1:5">
      <c r="A5169" s="369">
        <v>3024248</v>
      </c>
      <c r="B5169" t="s">
        <v>10712</v>
      </c>
      <c r="C5169" t="s">
        <v>10713</v>
      </c>
      <c r="D5169" t="s">
        <v>393</v>
      </c>
      <c r="E5169" t="s">
        <v>378</v>
      </c>
    </row>
    <row r="5170" spans="1:5">
      <c r="A5170" s="369">
        <v>3024278</v>
      </c>
      <c r="B5170" t="s">
        <v>10714</v>
      </c>
      <c r="C5170" t="s">
        <v>10715</v>
      </c>
      <c r="D5170" t="s">
        <v>393</v>
      </c>
      <c r="E5170" t="s">
        <v>378</v>
      </c>
    </row>
    <row r="5171" spans="1:5">
      <c r="A5171" s="369">
        <v>3024337</v>
      </c>
      <c r="B5171" t="s">
        <v>10716</v>
      </c>
      <c r="C5171" t="s">
        <v>10717</v>
      </c>
      <c r="D5171" t="s">
        <v>393</v>
      </c>
      <c r="E5171" t="s">
        <v>378</v>
      </c>
    </row>
    <row r="5172" spans="1:5">
      <c r="A5172" s="369">
        <v>3024341</v>
      </c>
      <c r="B5172" t="s">
        <v>10718</v>
      </c>
      <c r="C5172" t="s">
        <v>10719</v>
      </c>
      <c r="D5172" t="s">
        <v>393</v>
      </c>
      <c r="E5172" t="s">
        <v>378</v>
      </c>
    </row>
    <row r="5173" spans="1:5">
      <c r="A5173" s="369">
        <v>3024345</v>
      </c>
      <c r="B5173" t="s">
        <v>10720</v>
      </c>
      <c r="C5173" t="s">
        <v>10721</v>
      </c>
      <c r="D5173" t="s">
        <v>393</v>
      </c>
      <c r="E5173" t="s">
        <v>378</v>
      </c>
    </row>
    <row r="5174" spans="1:5">
      <c r="A5174" s="369">
        <v>3024359</v>
      </c>
      <c r="B5174" t="s">
        <v>10722</v>
      </c>
      <c r="C5174" t="s">
        <v>10723</v>
      </c>
      <c r="D5174" t="s">
        <v>393</v>
      </c>
      <c r="E5174" t="s">
        <v>378</v>
      </c>
    </row>
    <row r="5175" spans="1:5">
      <c r="A5175" s="369">
        <v>3024367</v>
      </c>
      <c r="B5175" t="s">
        <v>10724</v>
      </c>
      <c r="C5175" t="s">
        <v>10725</v>
      </c>
      <c r="D5175" t="s">
        <v>393</v>
      </c>
      <c r="E5175" t="s">
        <v>378</v>
      </c>
    </row>
    <row r="5176" spans="1:5">
      <c r="A5176" s="369">
        <v>3024368</v>
      </c>
      <c r="B5176" t="s">
        <v>10726</v>
      </c>
      <c r="C5176" t="s">
        <v>10727</v>
      </c>
      <c r="D5176" t="s">
        <v>393</v>
      </c>
      <c r="E5176" t="s">
        <v>378</v>
      </c>
    </row>
    <row r="5177" spans="1:5">
      <c r="A5177" s="369">
        <v>3024391</v>
      </c>
      <c r="B5177" t="s">
        <v>10728</v>
      </c>
      <c r="C5177" t="s">
        <v>10729</v>
      </c>
      <c r="D5177" t="s">
        <v>393</v>
      </c>
      <c r="E5177" t="s">
        <v>378</v>
      </c>
    </row>
    <row r="5178" spans="1:5">
      <c r="A5178" s="369">
        <v>3024393</v>
      </c>
      <c r="B5178" t="s">
        <v>10730</v>
      </c>
      <c r="C5178" t="s">
        <v>10731</v>
      </c>
      <c r="D5178" t="s">
        <v>393</v>
      </c>
      <c r="E5178" t="s">
        <v>378</v>
      </c>
    </row>
    <row r="5179" spans="1:5">
      <c r="A5179" s="369">
        <v>3024476</v>
      </c>
      <c r="B5179" t="s">
        <v>10732</v>
      </c>
      <c r="C5179" t="s">
        <v>10733</v>
      </c>
      <c r="D5179" t="s">
        <v>393</v>
      </c>
      <c r="E5179" t="s">
        <v>378</v>
      </c>
    </row>
    <row r="5180" spans="1:5">
      <c r="A5180" s="369">
        <v>3024477</v>
      </c>
      <c r="B5180" t="s">
        <v>10734</v>
      </c>
      <c r="C5180" t="s">
        <v>10735</v>
      </c>
      <c r="D5180" t="s">
        <v>393</v>
      </c>
      <c r="E5180" t="s">
        <v>378</v>
      </c>
    </row>
    <row r="5181" spans="1:5">
      <c r="A5181" s="369">
        <v>3024499</v>
      </c>
      <c r="B5181" t="s">
        <v>10736</v>
      </c>
      <c r="C5181" t="s">
        <v>10737</v>
      </c>
      <c r="D5181" t="s">
        <v>393</v>
      </c>
      <c r="E5181" t="s">
        <v>378</v>
      </c>
    </row>
    <row r="5182" spans="1:5">
      <c r="A5182" s="369">
        <v>3024507</v>
      </c>
      <c r="B5182" t="s">
        <v>10738</v>
      </c>
      <c r="C5182" t="s">
        <v>10739</v>
      </c>
      <c r="D5182" t="s">
        <v>393</v>
      </c>
      <c r="E5182" t="s">
        <v>378</v>
      </c>
    </row>
    <row r="5183" spans="1:5">
      <c r="A5183" s="369">
        <v>3024535</v>
      </c>
      <c r="B5183" t="s">
        <v>10740</v>
      </c>
      <c r="C5183" t="s">
        <v>10741</v>
      </c>
      <c r="D5183" t="s">
        <v>393</v>
      </c>
      <c r="E5183" t="s">
        <v>378</v>
      </c>
    </row>
    <row r="5184" spans="1:5">
      <c r="A5184" s="369">
        <v>3024575</v>
      </c>
      <c r="B5184" t="s">
        <v>10742</v>
      </c>
      <c r="C5184" t="s">
        <v>10743</v>
      </c>
      <c r="D5184" t="s">
        <v>393</v>
      </c>
      <c r="E5184" t="s">
        <v>378</v>
      </c>
    </row>
    <row r="5185" spans="1:5">
      <c r="A5185" s="369">
        <v>3024594</v>
      </c>
      <c r="B5185" t="s">
        <v>10744</v>
      </c>
      <c r="C5185" t="s">
        <v>10745</v>
      </c>
      <c r="D5185" t="s">
        <v>393</v>
      </c>
      <c r="E5185" t="s">
        <v>378</v>
      </c>
    </row>
    <row r="5186" spans="1:5">
      <c r="A5186" s="369">
        <v>3024697</v>
      </c>
      <c r="B5186" t="s">
        <v>10746</v>
      </c>
      <c r="C5186" t="s">
        <v>10747</v>
      </c>
      <c r="D5186" t="s">
        <v>393</v>
      </c>
      <c r="E5186" t="s">
        <v>378</v>
      </c>
    </row>
    <row r="5187" spans="1:5">
      <c r="A5187" s="369">
        <v>3024733</v>
      </c>
      <c r="B5187" t="s">
        <v>10748</v>
      </c>
      <c r="C5187" t="s">
        <v>10749</v>
      </c>
      <c r="D5187" t="s">
        <v>393</v>
      </c>
      <c r="E5187" t="s">
        <v>378</v>
      </c>
    </row>
    <row r="5188" spans="1:5">
      <c r="A5188" s="369">
        <v>3024760</v>
      </c>
      <c r="B5188" t="s">
        <v>10750</v>
      </c>
      <c r="C5188" t="s">
        <v>10751</v>
      </c>
      <c r="D5188" t="s">
        <v>393</v>
      </c>
      <c r="E5188" t="s">
        <v>378</v>
      </c>
    </row>
    <row r="5189" spans="1:5">
      <c r="A5189" s="369">
        <v>3024826</v>
      </c>
      <c r="B5189" t="s">
        <v>10752</v>
      </c>
      <c r="C5189" t="s">
        <v>10753</v>
      </c>
      <c r="D5189" t="s">
        <v>393</v>
      </c>
      <c r="E5189" t="s">
        <v>378</v>
      </c>
    </row>
    <row r="5190" spans="1:5">
      <c r="A5190" s="369">
        <v>3024841</v>
      </c>
      <c r="B5190" t="s">
        <v>10754</v>
      </c>
      <c r="C5190" t="s">
        <v>10755</v>
      </c>
      <c r="D5190" t="s">
        <v>393</v>
      </c>
      <c r="E5190" t="s">
        <v>378</v>
      </c>
    </row>
    <row r="5191" spans="1:5">
      <c r="A5191" s="369">
        <v>3024844</v>
      </c>
      <c r="B5191" t="s">
        <v>10756</v>
      </c>
      <c r="C5191" t="s">
        <v>10757</v>
      </c>
      <c r="D5191" t="s">
        <v>393</v>
      </c>
      <c r="E5191" t="s">
        <v>378</v>
      </c>
    </row>
    <row r="5192" spans="1:5">
      <c r="A5192" s="369">
        <v>3024865</v>
      </c>
      <c r="B5192" t="s">
        <v>10758</v>
      </c>
      <c r="C5192" t="s">
        <v>10759</v>
      </c>
      <c r="D5192" t="s">
        <v>393</v>
      </c>
      <c r="E5192" t="s">
        <v>378</v>
      </c>
    </row>
    <row r="5193" spans="1:5">
      <c r="A5193" s="369">
        <v>3024876</v>
      </c>
      <c r="B5193" t="s">
        <v>10760</v>
      </c>
      <c r="C5193" t="s">
        <v>10761</v>
      </c>
      <c r="D5193" t="s">
        <v>393</v>
      </c>
      <c r="E5193" t="s">
        <v>378</v>
      </c>
    </row>
    <row r="5194" spans="1:5">
      <c r="A5194" s="369">
        <v>3024909</v>
      </c>
      <c r="B5194" t="s">
        <v>10762</v>
      </c>
      <c r="C5194" t="s">
        <v>10763</v>
      </c>
      <c r="D5194" t="s">
        <v>393</v>
      </c>
      <c r="E5194" t="s">
        <v>378</v>
      </c>
    </row>
    <row r="5195" spans="1:5">
      <c r="A5195" s="369">
        <v>3024936</v>
      </c>
      <c r="B5195" t="s">
        <v>10764</v>
      </c>
      <c r="C5195" t="s">
        <v>10765</v>
      </c>
      <c r="D5195" t="s">
        <v>393</v>
      </c>
      <c r="E5195" t="s">
        <v>378</v>
      </c>
    </row>
    <row r="5196" spans="1:5">
      <c r="A5196" s="369">
        <v>3025002</v>
      </c>
      <c r="B5196" t="s">
        <v>10766</v>
      </c>
      <c r="C5196" t="s">
        <v>10767</v>
      </c>
      <c r="D5196" t="s">
        <v>393</v>
      </c>
      <c r="E5196" t="s">
        <v>378</v>
      </c>
    </row>
    <row r="5197" spans="1:5">
      <c r="A5197" s="369">
        <v>3025004</v>
      </c>
      <c r="B5197" t="s">
        <v>10768</v>
      </c>
      <c r="C5197" t="s">
        <v>10769</v>
      </c>
      <c r="D5197" t="s">
        <v>393</v>
      </c>
      <c r="E5197" t="s">
        <v>378</v>
      </c>
    </row>
    <row r="5198" spans="1:5">
      <c r="A5198" s="369">
        <v>3025014</v>
      </c>
      <c r="B5198" t="s">
        <v>10770</v>
      </c>
      <c r="C5198" t="s">
        <v>10771</v>
      </c>
      <c r="D5198" t="s">
        <v>393</v>
      </c>
      <c r="E5198" t="s">
        <v>378</v>
      </c>
    </row>
    <row r="5199" spans="1:5">
      <c r="A5199" s="369">
        <v>3025037</v>
      </c>
      <c r="B5199" t="s">
        <v>10772</v>
      </c>
      <c r="C5199" t="s">
        <v>10773</v>
      </c>
      <c r="D5199" t="s">
        <v>393</v>
      </c>
      <c r="E5199" t="s">
        <v>378</v>
      </c>
    </row>
    <row r="5200" spans="1:5">
      <c r="A5200" s="369">
        <v>3025068</v>
      </c>
      <c r="B5200" t="s">
        <v>10774</v>
      </c>
      <c r="C5200" t="s">
        <v>10775</v>
      </c>
      <c r="D5200" t="s">
        <v>393</v>
      </c>
      <c r="E5200" t="s">
        <v>378</v>
      </c>
    </row>
    <row r="5201" spans="1:5">
      <c r="A5201" s="369">
        <v>3025207</v>
      </c>
      <c r="B5201" t="s">
        <v>10776</v>
      </c>
      <c r="C5201" t="s">
        <v>10777</v>
      </c>
      <c r="D5201" t="s">
        <v>393</v>
      </c>
      <c r="E5201" t="s">
        <v>378</v>
      </c>
    </row>
    <row r="5202" spans="1:5">
      <c r="A5202" s="369">
        <v>3025265</v>
      </c>
      <c r="B5202" t="s">
        <v>10778</v>
      </c>
      <c r="C5202" t="s">
        <v>10779</v>
      </c>
      <c r="D5202" t="s">
        <v>393</v>
      </c>
      <c r="E5202" t="s">
        <v>378</v>
      </c>
    </row>
    <row r="5203" spans="1:5">
      <c r="A5203" s="369">
        <v>3025293</v>
      </c>
      <c r="B5203" t="s">
        <v>10780</v>
      </c>
      <c r="C5203" t="s">
        <v>10781</v>
      </c>
      <c r="D5203" t="s">
        <v>393</v>
      </c>
      <c r="E5203" t="s">
        <v>378</v>
      </c>
    </row>
    <row r="5204" spans="1:5">
      <c r="A5204" s="369">
        <v>302807255</v>
      </c>
      <c r="B5204" t="s">
        <v>10782</v>
      </c>
      <c r="C5204" t="s">
        <v>10783</v>
      </c>
      <c r="D5204" t="s">
        <v>393</v>
      </c>
      <c r="E5204" t="s">
        <v>378</v>
      </c>
    </row>
    <row r="5205" spans="1:5">
      <c r="A5205" s="369">
        <v>3033157</v>
      </c>
      <c r="B5205" t="s">
        <v>10784</v>
      </c>
      <c r="C5205" t="s">
        <v>10785</v>
      </c>
      <c r="D5205" t="s">
        <v>393</v>
      </c>
      <c r="E5205" t="s">
        <v>378</v>
      </c>
    </row>
    <row r="5206" spans="1:5">
      <c r="A5206" s="369">
        <v>3033184</v>
      </c>
      <c r="B5206" t="s">
        <v>10786</v>
      </c>
      <c r="C5206" t="s">
        <v>10787</v>
      </c>
      <c r="D5206" t="s">
        <v>393</v>
      </c>
      <c r="E5206" t="s">
        <v>378</v>
      </c>
    </row>
    <row r="5207" spans="1:5">
      <c r="A5207" s="369">
        <v>3033184</v>
      </c>
      <c r="B5207" t="s">
        <v>10788</v>
      </c>
      <c r="C5207" t="s">
        <v>10787</v>
      </c>
      <c r="D5207" t="s">
        <v>393</v>
      </c>
      <c r="E5207" t="s">
        <v>378</v>
      </c>
    </row>
    <row r="5208" spans="1:5">
      <c r="A5208" s="369">
        <v>3033186</v>
      </c>
      <c r="B5208" t="s">
        <v>10789</v>
      </c>
      <c r="C5208" t="s">
        <v>10790</v>
      </c>
      <c r="D5208" t="s">
        <v>393</v>
      </c>
      <c r="E5208" t="s">
        <v>378</v>
      </c>
    </row>
    <row r="5209" spans="1:5">
      <c r="A5209" s="369">
        <v>3033188</v>
      </c>
      <c r="B5209" t="s">
        <v>10791</v>
      </c>
      <c r="C5209" t="s">
        <v>10792</v>
      </c>
      <c r="D5209" t="s">
        <v>393</v>
      </c>
      <c r="E5209" t="s">
        <v>378</v>
      </c>
    </row>
    <row r="5210" spans="1:5">
      <c r="A5210" s="369" t="s">
        <v>10793</v>
      </c>
      <c r="B5210" t="s">
        <v>10794</v>
      </c>
      <c r="C5210" t="s">
        <v>10795</v>
      </c>
      <c r="D5210" t="s">
        <v>393</v>
      </c>
      <c r="E5210" t="s">
        <v>378</v>
      </c>
    </row>
    <row r="5211" spans="1:5">
      <c r="A5211" s="369">
        <v>3033453</v>
      </c>
      <c r="B5211" t="s">
        <v>10796</v>
      </c>
      <c r="C5211" t="s">
        <v>10797</v>
      </c>
      <c r="D5211" t="s">
        <v>393</v>
      </c>
      <c r="E5211" t="s">
        <v>378</v>
      </c>
    </row>
    <row r="5212" spans="1:5">
      <c r="A5212" s="369">
        <v>3033454</v>
      </c>
      <c r="B5212" t="s">
        <v>10798</v>
      </c>
      <c r="C5212" t="s">
        <v>10799</v>
      </c>
      <c r="D5212" t="s">
        <v>393</v>
      </c>
      <c r="E5212" t="s">
        <v>378</v>
      </c>
    </row>
    <row r="5213" spans="1:5">
      <c r="A5213" s="369">
        <v>3033456</v>
      </c>
      <c r="B5213" t="s">
        <v>10800</v>
      </c>
      <c r="C5213" t="s">
        <v>10801</v>
      </c>
      <c r="D5213" t="s">
        <v>393</v>
      </c>
      <c r="E5213" t="s">
        <v>378</v>
      </c>
    </row>
    <row r="5214" spans="1:5">
      <c r="A5214" s="369">
        <v>3033458</v>
      </c>
      <c r="B5214" t="s">
        <v>10802</v>
      </c>
      <c r="C5214" t="s">
        <v>10803</v>
      </c>
      <c r="D5214" t="s">
        <v>393</v>
      </c>
      <c r="E5214" t="s">
        <v>378</v>
      </c>
    </row>
    <row r="5215" spans="1:5">
      <c r="A5215" s="369">
        <v>3033587</v>
      </c>
      <c r="B5215" t="s">
        <v>10804</v>
      </c>
      <c r="C5215" t="s">
        <v>10805</v>
      </c>
      <c r="D5215" t="s">
        <v>393</v>
      </c>
      <c r="E5215" t="s">
        <v>378</v>
      </c>
    </row>
    <row r="5216" spans="1:5">
      <c r="A5216" s="369">
        <v>3033659</v>
      </c>
      <c r="B5216" t="s">
        <v>10806</v>
      </c>
      <c r="C5216" t="s">
        <v>10807</v>
      </c>
      <c r="D5216" t="s">
        <v>393</v>
      </c>
      <c r="E5216" t="s">
        <v>378</v>
      </c>
    </row>
    <row r="5217" spans="1:5">
      <c r="A5217" s="369">
        <v>3033703</v>
      </c>
      <c r="B5217" t="s">
        <v>10808</v>
      </c>
      <c r="C5217" t="s">
        <v>10809</v>
      </c>
      <c r="D5217" t="s">
        <v>393</v>
      </c>
      <c r="E5217" t="s">
        <v>378</v>
      </c>
    </row>
    <row r="5218" spans="1:5">
      <c r="A5218" s="369">
        <v>3033747</v>
      </c>
      <c r="B5218" t="s">
        <v>10810</v>
      </c>
      <c r="C5218" t="s">
        <v>10811</v>
      </c>
      <c r="D5218" t="s">
        <v>393</v>
      </c>
      <c r="E5218" t="s">
        <v>378</v>
      </c>
    </row>
    <row r="5219" spans="1:5">
      <c r="A5219" s="369">
        <v>3033756</v>
      </c>
      <c r="B5219" t="s">
        <v>10812</v>
      </c>
      <c r="C5219" t="s">
        <v>10813</v>
      </c>
      <c r="D5219" t="s">
        <v>393</v>
      </c>
      <c r="E5219" t="s">
        <v>378</v>
      </c>
    </row>
    <row r="5220" spans="1:5">
      <c r="A5220" s="369">
        <v>3033792</v>
      </c>
      <c r="B5220" t="s">
        <v>10814</v>
      </c>
      <c r="C5220" t="s">
        <v>10815</v>
      </c>
      <c r="D5220" t="s">
        <v>393</v>
      </c>
      <c r="E5220" t="s">
        <v>378</v>
      </c>
    </row>
    <row r="5221" spans="1:5">
      <c r="A5221" s="369">
        <v>3033842</v>
      </c>
      <c r="B5221" t="s">
        <v>10816</v>
      </c>
      <c r="C5221" t="s">
        <v>10817</v>
      </c>
      <c r="D5221" t="s">
        <v>393</v>
      </c>
      <c r="E5221" t="s">
        <v>378</v>
      </c>
    </row>
    <row r="5222" spans="1:5">
      <c r="A5222" s="369">
        <v>3033985</v>
      </c>
      <c r="B5222" t="s">
        <v>10818</v>
      </c>
      <c r="C5222" t="s">
        <v>10819</v>
      </c>
      <c r="D5222" t="s">
        <v>393</v>
      </c>
      <c r="E5222" t="s">
        <v>378</v>
      </c>
    </row>
    <row r="5223" spans="1:5">
      <c r="A5223" s="369">
        <v>3034026</v>
      </c>
      <c r="B5223" t="s">
        <v>10820</v>
      </c>
      <c r="C5223" t="s">
        <v>10821</v>
      </c>
      <c r="D5223" t="s">
        <v>393</v>
      </c>
      <c r="E5223" t="s">
        <v>378</v>
      </c>
    </row>
    <row r="5224" spans="1:5">
      <c r="A5224" s="369">
        <v>3034045</v>
      </c>
      <c r="B5224" t="s">
        <v>10822</v>
      </c>
      <c r="C5224" t="s">
        <v>10823</v>
      </c>
      <c r="D5224" t="s">
        <v>393</v>
      </c>
      <c r="E5224" t="s">
        <v>378</v>
      </c>
    </row>
    <row r="5225" spans="1:5">
      <c r="A5225" s="369">
        <v>3034053</v>
      </c>
      <c r="B5225" t="s">
        <v>10824</v>
      </c>
      <c r="C5225" t="s">
        <v>10825</v>
      </c>
      <c r="D5225" t="s">
        <v>393</v>
      </c>
      <c r="E5225" t="s">
        <v>378</v>
      </c>
    </row>
    <row r="5226" spans="1:5">
      <c r="A5226" s="369">
        <v>3034053</v>
      </c>
      <c r="B5226" t="s">
        <v>10826</v>
      </c>
      <c r="C5226" t="s">
        <v>10827</v>
      </c>
      <c r="D5226" t="s">
        <v>393</v>
      </c>
      <c r="E5226" t="s">
        <v>378</v>
      </c>
    </row>
    <row r="5227" spans="1:5">
      <c r="A5227" s="369">
        <v>3034069</v>
      </c>
      <c r="B5227" t="s">
        <v>10828</v>
      </c>
      <c r="C5227" t="s">
        <v>10829</v>
      </c>
      <c r="D5227" t="s">
        <v>393</v>
      </c>
      <c r="E5227" t="s">
        <v>378</v>
      </c>
    </row>
    <row r="5228" spans="1:5">
      <c r="A5228" s="369">
        <v>3034102</v>
      </c>
      <c r="B5228" t="s">
        <v>10830</v>
      </c>
      <c r="C5228" t="s">
        <v>10831</v>
      </c>
      <c r="D5228" t="s">
        <v>393</v>
      </c>
      <c r="E5228" t="s">
        <v>378</v>
      </c>
    </row>
    <row r="5229" spans="1:5">
      <c r="A5229" s="369">
        <v>3034160</v>
      </c>
      <c r="B5229" t="s">
        <v>10832</v>
      </c>
      <c r="C5229" t="s">
        <v>10833</v>
      </c>
      <c r="D5229" t="s">
        <v>393</v>
      </c>
      <c r="E5229" t="s">
        <v>378</v>
      </c>
    </row>
    <row r="5230" spans="1:5">
      <c r="A5230" s="369">
        <v>3034164</v>
      </c>
      <c r="B5230" t="s">
        <v>10834</v>
      </c>
      <c r="C5230" t="s">
        <v>10835</v>
      </c>
      <c r="D5230" t="s">
        <v>393</v>
      </c>
      <c r="E5230" t="s">
        <v>378</v>
      </c>
    </row>
    <row r="5231" spans="1:5">
      <c r="A5231" s="369">
        <v>3034189</v>
      </c>
      <c r="B5231" t="s">
        <v>10836</v>
      </c>
      <c r="C5231" t="s">
        <v>10837</v>
      </c>
      <c r="D5231" t="s">
        <v>393</v>
      </c>
      <c r="E5231" t="s">
        <v>378</v>
      </c>
    </row>
    <row r="5232" spans="1:5">
      <c r="A5232" s="369">
        <v>3034311</v>
      </c>
      <c r="B5232" t="s">
        <v>10838</v>
      </c>
      <c r="C5232" t="s">
        <v>10839</v>
      </c>
      <c r="D5232" t="s">
        <v>393</v>
      </c>
      <c r="E5232" t="s">
        <v>378</v>
      </c>
    </row>
    <row r="5233" spans="1:5">
      <c r="A5233" s="369">
        <v>3034325</v>
      </c>
      <c r="B5233" t="s">
        <v>10840</v>
      </c>
      <c r="C5233" t="s">
        <v>10841</v>
      </c>
      <c r="D5233" t="s">
        <v>393</v>
      </c>
      <c r="E5233" t="s">
        <v>378</v>
      </c>
    </row>
    <row r="5234" spans="1:5">
      <c r="A5234" s="369">
        <v>3034348</v>
      </c>
      <c r="B5234" t="s">
        <v>10842</v>
      </c>
      <c r="C5234" t="s">
        <v>10843</v>
      </c>
      <c r="D5234" t="s">
        <v>393</v>
      </c>
      <c r="E5234" t="s">
        <v>378</v>
      </c>
    </row>
    <row r="5235" spans="1:5">
      <c r="A5235" s="369">
        <v>3034394</v>
      </c>
      <c r="B5235" t="s">
        <v>10844</v>
      </c>
      <c r="C5235" t="s">
        <v>10845</v>
      </c>
      <c r="D5235" t="s">
        <v>393</v>
      </c>
      <c r="E5235" t="s">
        <v>378</v>
      </c>
    </row>
    <row r="5236" spans="1:5">
      <c r="A5236" s="369">
        <v>3034415</v>
      </c>
      <c r="B5236" t="s">
        <v>10846</v>
      </c>
      <c r="C5236" t="s">
        <v>10847</v>
      </c>
      <c r="D5236" t="s">
        <v>393</v>
      </c>
      <c r="E5236" t="s">
        <v>378</v>
      </c>
    </row>
    <row r="5237" spans="1:5">
      <c r="A5237" s="369">
        <v>3034439</v>
      </c>
      <c r="B5237" t="s">
        <v>10848</v>
      </c>
      <c r="C5237" t="s">
        <v>10849</v>
      </c>
      <c r="D5237" t="s">
        <v>393</v>
      </c>
      <c r="E5237" t="s">
        <v>378</v>
      </c>
    </row>
    <row r="5238" spans="1:5">
      <c r="A5238" s="369">
        <v>3034480</v>
      </c>
      <c r="B5238" t="s">
        <v>10850</v>
      </c>
      <c r="C5238" t="s">
        <v>10851</v>
      </c>
      <c r="D5238" t="s">
        <v>393</v>
      </c>
      <c r="E5238" t="s">
        <v>378</v>
      </c>
    </row>
    <row r="5239" spans="1:5">
      <c r="A5239" s="369">
        <v>3034572</v>
      </c>
      <c r="B5239" t="s">
        <v>10852</v>
      </c>
      <c r="C5239" t="s">
        <v>10853</v>
      </c>
      <c r="D5239" t="s">
        <v>393</v>
      </c>
      <c r="E5239" t="s">
        <v>378</v>
      </c>
    </row>
    <row r="5240" spans="1:5">
      <c r="A5240" s="369">
        <v>3034581</v>
      </c>
      <c r="B5240" t="s">
        <v>10854</v>
      </c>
      <c r="C5240" t="s">
        <v>10855</v>
      </c>
      <c r="D5240" t="s">
        <v>393</v>
      </c>
      <c r="E5240" t="s">
        <v>378</v>
      </c>
    </row>
    <row r="5241" spans="1:5">
      <c r="A5241" s="369">
        <v>3035180</v>
      </c>
      <c r="B5241" t="s">
        <v>10856</v>
      </c>
      <c r="C5241" t="s">
        <v>10857</v>
      </c>
      <c r="D5241" t="s">
        <v>393</v>
      </c>
      <c r="E5241" t="s">
        <v>378</v>
      </c>
    </row>
    <row r="5242" spans="1:5">
      <c r="A5242" s="369">
        <v>3035225</v>
      </c>
      <c r="B5242" t="s">
        <v>10858</v>
      </c>
      <c r="C5242" t="s">
        <v>10859</v>
      </c>
      <c r="D5242" t="s">
        <v>393</v>
      </c>
      <c r="E5242" t="s">
        <v>378</v>
      </c>
    </row>
    <row r="5243" spans="1:5">
      <c r="A5243" s="369">
        <v>3036847</v>
      </c>
      <c r="B5243" t="s">
        <v>10860</v>
      </c>
      <c r="C5243" t="s">
        <v>10861</v>
      </c>
      <c r="D5243" t="s">
        <v>393</v>
      </c>
      <c r="E5243" t="s">
        <v>378</v>
      </c>
    </row>
    <row r="5244" spans="1:5">
      <c r="A5244" s="369">
        <v>3037026</v>
      </c>
      <c r="B5244" t="s">
        <v>10862</v>
      </c>
      <c r="C5244" t="s">
        <v>10863</v>
      </c>
      <c r="D5244" t="s">
        <v>393</v>
      </c>
      <c r="E5244" t="s">
        <v>378</v>
      </c>
    </row>
    <row r="5245" spans="1:5">
      <c r="A5245" s="369">
        <v>3037942</v>
      </c>
      <c r="B5245" t="s">
        <v>10864</v>
      </c>
      <c r="C5245" t="s">
        <v>10865</v>
      </c>
      <c r="D5245" t="s">
        <v>393</v>
      </c>
      <c r="E5245" t="s">
        <v>378</v>
      </c>
    </row>
    <row r="5246" spans="1:5">
      <c r="A5246" s="369">
        <v>303819</v>
      </c>
      <c r="B5246" t="s">
        <v>10866</v>
      </c>
      <c r="C5246" t="s">
        <v>10867</v>
      </c>
      <c r="D5246" t="s">
        <v>393</v>
      </c>
      <c r="E5246" t="s">
        <v>378</v>
      </c>
    </row>
    <row r="5247" spans="1:5">
      <c r="A5247" s="369">
        <v>3038513</v>
      </c>
      <c r="B5247" t="s">
        <v>10868</v>
      </c>
      <c r="C5247" t="s">
        <v>10869</v>
      </c>
      <c r="D5247" t="s">
        <v>393</v>
      </c>
      <c r="E5247" t="s">
        <v>378</v>
      </c>
    </row>
    <row r="5248" spans="1:5">
      <c r="A5248" s="369">
        <v>3039539</v>
      </c>
      <c r="B5248" t="s">
        <v>10870</v>
      </c>
      <c r="C5248" t="s">
        <v>10871</v>
      </c>
      <c r="D5248" t="s">
        <v>393</v>
      </c>
      <c r="E5248" t="s">
        <v>378</v>
      </c>
    </row>
    <row r="5249" spans="1:5">
      <c r="A5249" s="369">
        <v>3041410</v>
      </c>
      <c r="B5249" t="s">
        <v>10872</v>
      </c>
      <c r="C5249" t="s">
        <v>10873</v>
      </c>
      <c r="D5249" t="s">
        <v>393</v>
      </c>
      <c r="E5249" t="s">
        <v>378</v>
      </c>
    </row>
    <row r="5250" spans="1:5">
      <c r="A5250" s="369">
        <v>3042810</v>
      </c>
      <c r="B5250" t="s">
        <v>10874</v>
      </c>
      <c r="C5250" t="s">
        <v>10875</v>
      </c>
      <c r="D5250" t="s">
        <v>393</v>
      </c>
      <c r="E5250" t="s">
        <v>378</v>
      </c>
    </row>
    <row r="5251" spans="1:5">
      <c r="A5251" s="369">
        <v>3047</v>
      </c>
      <c r="B5251" t="s">
        <v>10876</v>
      </c>
      <c r="C5251" t="s">
        <v>10877</v>
      </c>
      <c r="D5251" t="s">
        <v>393</v>
      </c>
      <c r="E5251" t="s">
        <v>378</v>
      </c>
    </row>
    <row r="5252" spans="1:5">
      <c r="A5252" s="369">
        <v>3047420</v>
      </c>
      <c r="B5252" t="s">
        <v>10878</v>
      </c>
      <c r="C5252" t="s">
        <v>10879</v>
      </c>
      <c r="D5252" t="s">
        <v>393</v>
      </c>
      <c r="E5252" t="s">
        <v>378</v>
      </c>
    </row>
    <row r="5253" spans="1:5">
      <c r="A5253" s="369">
        <v>3048022</v>
      </c>
      <c r="B5253" t="s">
        <v>10880</v>
      </c>
      <c r="C5253" t="s">
        <v>10881</v>
      </c>
      <c r="D5253" t="s">
        <v>393</v>
      </c>
      <c r="E5253" t="s">
        <v>378</v>
      </c>
    </row>
    <row r="5254" spans="1:5">
      <c r="A5254" s="369">
        <v>3048028</v>
      </c>
      <c r="B5254" t="s">
        <v>10882</v>
      </c>
      <c r="C5254" t="s">
        <v>10883</v>
      </c>
      <c r="D5254" t="s">
        <v>393</v>
      </c>
      <c r="E5254" t="s">
        <v>378</v>
      </c>
    </row>
    <row r="5255" spans="1:5">
      <c r="A5255" s="369">
        <v>3048163</v>
      </c>
      <c r="B5255" t="s">
        <v>10884</v>
      </c>
      <c r="C5255" t="s">
        <v>10885</v>
      </c>
      <c r="D5255" t="s">
        <v>393</v>
      </c>
      <c r="E5255" t="s">
        <v>378</v>
      </c>
    </row>
    <row r="5256" spans="1:5">
      <c r="A5256" s="369">
        <v>3048168</v>
      </c>
      <c r="B5256" t="s">
        <v>10886</v>
      </c>
      <c r="C5256" t="s">
        <v>10887</v>
      </c>
      <c r="D5256" t="s">
        <v>393</v>
      </c>
      <c r="E5256" t="s">
        <v>378</v>
      </c>
    </row>
    <row r="5257" spans="1:5">
      <c r="A5257" s="369">
        <v>3048178</v>
      </c>
      <c r="B5257" t="s">
        <v>10888</v>
      </c>
      <c r="C5257" t="s">
        <v>10889</v>
      </c>
      <c r="D5257" t="s">
        <v>393</v>
      </c>
      <c r="E5257" t="s">
        <v>378</v>
      </c>
    </row>
    <row r="5258" spans="1:5">
      <c r="A5258" s="369">
        <v>3048236</v>
      </c>
      <c r="B5258" t="s">
        <v>10890</v>
      </c>
      <c r="C5258" t="s">
        <v>10891</v>
      </c>
      <c r="D5258" t="s">
        <v>393</v>
      </c>
      <c r="E5258" t="s">
        <v>378</v>
      </c>
    </row>
    <row r="5259" spans="1:5">
      <c r="A5259" s="369">
        <v>3048296</v>
      </c>
      <c r="B5259" t="s">
        <v>10892</v>
      </c>
      <c r="C5259" t="s">
        <v>10893</v>
      </c>
      <c r="D5259" t="s">
        <v>393</v>
      </c>
      <c r="E5259" t="s">
        <v>378</v>
      </c>
    </row>
    <row r="5260" spans="1:5">
      <c r="A5260" s="369">
        <v>3048356</v>
      </c>
      <c r="B5260" t="s">
        <v>10894</v>
      </c>
      <c r="C5260" t="s">
        <v>10895</v>
      </c>
      <c r="D5260" t="s">
        <v>393</v>
      </c>
      <c r="E5260" t="s">
        <v>378</v>
      </c>
    </row>
    <row r="5261" spans="1:5">
      <c r="A5261" s="369">
        <v>3048440</v>
      </c>
      <c r="B5261" t="s">
        <v>10896</v>
      </c>
      <c r="C5261" t="s">
        <v>10897</v>
      </c>
      <c r="D5261" t="s">
        <v>393</v>
      </c>
      <c r="E5261" t="s">
        <v>378</v>
      </c>
    </row>
    <row r="5262" spans="1:5">
      <c r="A5262" s="369">
        <v>3048536</v>
      </c>
      <c r="B5262" t="s">
        <v>10898</v>
      </c>
      <c r="C5262" t="s">
        <v>10899</v>
      </c>
      <c r="D5262" t="s">
        <v>393</v>
      </c>
      <c r="E5262" t="s">
        <v>378</v>
      </c>
    </row>
    <row r="5263" spans="1:5">
      <c r="A5263" s="369">
        <v>3048657</v>
      </c>
      <c r="B5263" t="s">
        <v>10900</v>
      </c>
      <c r="C5263" t="s">
        <v>10901</v>
      </c>
      <c r="D5263" t="s">
        <v>393</v>
      </c>
      <c r="E5263" t="s">
        <v>378</v>
      </c>
    </row>
    <row r="5264" spans="1:5">
      <c r="A5264" s="369">
        <v>3048686</v>
      </c>
      <c r="B5264" t="s">
        <v>10902</v>
      </c>
      <c r="C5264" t="s">
        <v>10903</v>
      </c>
      <c r="D5264" t="s">
        <v>393</v>
      </c>
      <c r="E5264" t="s">
        <v>378</v>
      </c>
    </row>
    <row r="5265" spans="1:5">
      <c r="A5265" s="369">
        <v>3048702</v>
      </c>
      <c r="B5265" t="s">
        <v>10904</v>
      </c>
      <c r="C5265" t="s">
        <v>10905</v>
      </c>
      <c r="D5265" t="s">
        <v>393</v>
      </c>
      <c r="E5265" t="s">
        <v>378</v>
      </c>
    </row>
    <row r="5266" spans="1:5">
      <c r="A5266" s="369">
        <v>3048711</v>
      </c>
      <c r="B5266" t="s">
        <v>10906</v>
      </c>
      <c r="C5266" t="s">
        <v>10907</v>
      </c>
      <c r="D5266" t="s">
        <v>393</v>
      </c>
      <c r="E5266" t="s">
        <v>378</v>
      </c>
    </row>
    <row r="5267" spans="1:5">
      <c r="A5267" s="369">
        <v>3048750</v>
      </c>
      <c r="B5267" t="s">
        <v>10908</v>
      </c>
      <c r="C5267" t="s">
        <v>10909</v>
      </c>
      <c r="D5267" t="s">
        <v>393</v>
      </c>
      <c r="E5267" t="s">
        <v>378</v>
      </c>
    </row>
    <row r="5268" spans="1:5">
      <c r="A5268" s="369">
        <v>3048771</v>
      </c>
      <c r="B5268" t="s">
        <v>10910</v>
      </c>
      <c r="C5268" t="s">
        <v>10911</v>
      </c>
      <c r="D5268" t="s">
        <v>393</v>
      </c>
      <c r="E5268" t="s">
        <v>378</v>
      </c>
    </row>
    <row r="5269" spans="1:5">
      <c r="A5269" s="369">
        <v>3049015</v>
      </c>
      <c r="B5269" t="s">
        <v>10912</v>
      </c>
      <c r="C5269" t="s">
        <v>10913</v>
      </c>
      <c r="D5269" t="s">
        <v>393</v>
      </c>
      <c r="E5269" t="s">
        <v>378</v>
      </c>
    </row>
    <row r="5270" spans="1:5">
      <c r="A5270" s="369">
        <v>3049045</v>
      </c>
      <c r="B5270" t="s">
        <v>10914</v>
      </c>
      <c r="C5270" t="s">
        <v>10915</v>
      </c>
      <c r="D5270" t="s">
        <v>393</v>
      </c>
      <c r="E5270" t="s">
        <v>378</v>
      </c>
    </row>
    <row r="5271" spans="1:5">
      <c r="A5271" s="369">
        <v>3049192</v>
      </c>
      <c r="B5271" t="s">
        <v>10916</v>
      </c>
      <c r="C5271" t="s">
        <v>10917</v>
      </c>
      <c r="D5271" t="s">
        <v>393</v>
      </c>
      <c r="E5271" t="s">
        <v>378</v>
      </c>
    </row>
    <row r="5272" spans="1:5">
      <c r="A5272" s="369">
        <v>3049386</v>
      </c>
      <c r="B5272" t="s">
        <v>10918</v>
      </c>
      <c r="C5272" t="s">
        <v>10919</v>
      </c>
      <c r="D5272" t="s">
        <v>393</v>
      </c>
      <c r="E5272" t="s">
        <v>378</v>
      </c>
    </row>
    <row r="5273" spans="1:5">
      <c r="A5273" s="369">
        <v>3049387</v>
      </c>
      <c r="B5273" t="s">
        <v>10920</v>
      </c>
      <c r="C5273" t="s">
        <v>10921</v>
      </c>
      <c r="D5273" t="s">
        <v>393</v>
      </c>
      <c r="E5273" t="s">
        <v>378</v>
      </c>
    </row>
    <row r="5274" spans="1:5">
      <c r="A5274" s="369">
        <v>3049409</v>
      </c>
      <c r="B5274" t="s">
        <v>10922</v>
      </c>
      <c r="C5274" t="s">
        <v>10923</v>
      </c>
      <c r="D5274" t="s">
        <v>393</v>
      </c>
      <c r="E5274" t="s">
        <v>378</v>
      </c>
    </row>
    <row r="5275" spans="1:5">
      <c r="A5275" s="369">
        <v>3050322</v>
      </c>
      <c r="B5275" t="s">
        <v>10924</v>
      </c>
      <c r="C5275" t="s">
        <v>10925</v>
      </c>
      <c r="D5275" t="s">
        <v>393</v>
      </c>
      <c r="E5275" t="s">
        <v>378</v>
      </c>
    </row>
    <row r="5276" spans="1:5">
      <c r="A5276" s="369">
        <v>3050389</v>
      </c>
      <c r="B5276" t="s">
        <v>10926</v>
      </c>
      <c r="C5276" t="s">
        <v>10927</v>
      </c>
      <c r="D5276" t="s">
        <v>393</v>
      </c>
      <c r="E5276" t="s">
        <v>378</v>
      </c>
    </row>
    <row r="5277" spans="1:5">
      <c r="A5277" s="369">
        <v>3050390</v>
      </c>
      <c r="B5277" t="s">
        <v>10928</v>
      </c>
      <c r="C5277" t="s">
        <v>10929</v>
      </c>
      <c r="D5277" t="s">
        <v>393</v>
      </c>
      <c r="E5277" t="s">
        <v>378</v>
      </c>
    </row>
    <row r="5278" spans="1:5">
      <c r="A5278" s="369">
        <v>3050417</v>
      </c>
      <c r="B5278" t="s">
        <v>10930</v>
      </c>
      <c r="C5278" t="s">
        <v>10931</v>
      </c>
      <c r="D5278" t="s">
        <v>393</v>
      </c>
      <c r="E5278" t="s">
        <v>378</v>
      </c>
    </row>
    <row r="5279" spans="1:5">
      <c r="A5279" s="369">
        <v>3050421</v>
      </c>
      <c r="B5279" t="s">
        <v>10932</v>
      </c>
      <c r="C5279" t="s">
        <v>10933</v>
      </c>
      <c r="D5279" t="s">
        <v>393</v>
      </c>
      <c r="E5279" t="s">
        <v>378</v>
      </c>
    </row>
    <row r="5280" spans="1:5">
      <c r="A5280" s="369">
        <v>3050433</v>
      </c>
      <c r="B5280" t="s">
        <v>10934</v>
      </c>
      <c r="C5280" t="s">
        <v>10935</v>
      </c>
      <c r="D5280" t="s">
        <v>393</v>
      </c>
      <c r="E5280" t="s">
        <v>378</v>
      </c>
    </row>
    <row r="5281" spans="1:5">
      <c r="A5281" s="369">
        <v>3050444</v>
      </c>
      <c r="B5281" t="s">
        <v>10936</v>
      </c>
      <c r="C5281" t="s">
        <v>10937</v>
      </c>
      <c r="D5281" t="s">
        <v>393</v>
      </c>
      <c r="E5281" t="s">
        <v>378</v>
      </c>
    </row>
    <row r="5282" spans="1:5">
      <c r="A5282" s="369">
        <v>3050462</v>
      </c>
      <c r="B5282" t="s">
        <v>10938</v>
      </c>
      <c r="C5282" t="s">
        <v>10939</v>
      </c>
      <c r="D5282" t="s">
        <v>393</v>
      </c>
      <c r="E5282" t="s">
        <v>378</v>
      </c>
    </row>
    <row r="5283" spans="1:5">
      <c r="A5283" s="369">
        <v>3050464</v>
      </c>
      <c r="B5283" t="s">
        <v>10940</v>
      </c>
      <c r="C5283" t="s">
        <v>10941</v>
      </c>
      <c r="D5283" t="s">
        <v>393</v>
      </c>
      <c r="E5283" t="s">
        <v>378</v>
      </c>
    </row>
    <row r="5284" spans="1:5">
      <c r="A5284" s="369">
        <v>3050470</v>
      </c>
      <c r="B5284" t="s">
        <v>10942</v>
      </c>
      <c r="C5284" t="s">
        <v>10943</v>
      </c>
      <c r="D5284" t="s">
        <v>393</v>
      </c>
      <c r="E5284" t="s">
        <v>378</v>
      </c>
    </row>
    <row r="5285" spans="1:5">
      <c r="A5285" s="369">
        <v>3050555</v>
      </c>
      <c r="B5285" t="s">
        <v>10944</v>
      </c>
      <c r="C5285" t="s">
        <v>10945</v>
      </c>
      <c r="D5285" t="s">
        <v>393</v>
      </c>
      <c r="E5285" t="s">
        <v>378</v>
      </c>
    </row>
    <row r="5286" spans="1:5">
      <c r="A5286" s="369">
        <v>3050573</v>
      </c>
      <c r="B5286" t="s">
        <v>10946</v>
      </c>
      <c r="C5286" t="s">
        <v>10947</v>
      </c>
      <c r="D5286" t="s">
        <v>393</v>
      </c>
      <c r="E5286" t="s">
        <v>378</v>
      </c>
    </row>
    <row r="5287" spans="1:5">
      <c r="A5287" s="369">
        <v>3050647</v>
      </c>
      <c r="B5287" t="s">
        <v>10948</v>
      </c>
      <c r="C5287" t="s">
        <v>10949</v>
      </c>
      <c r="D5287" t="s">
        <v>393</v>
      </c>
      <c r="E5287" t="s">
        <v>378</v>
      </c>
    </row>
    <row r="5288" spans="1:5">
      <c r="A5288" s="369">
        <v>3050650</v>
      </c>
      <c r="B5288" t="s">
        <v>10950</v>
      </c>
      <c r="C5288" t="s">
        <v>10951</v>
      </c>
      <c r="D5288" t="s">
        <v>393</v>
      </c>
      <c r="E5288" t="s">
        <v>378</v>
      </c>
    </row>
    <row r="5289" spans="1:5">
      <c r="A5289" s="369">
        <v>3050673</v>
      </c>
      <c r="B5289" t="s">
        <v>10952</v>
      </c>
      <c r="C5289" t="s">
        <v>10953</v>
      </c>
      <c r="D5289" t="s">
        <v>393</v>
      </c>
      <c r="E5289" t="s">
        <v>378</v>
      </c>
    </row>
    <row r="5290" spans="1:5">
      <c r="A5290" s="369">
        <v>3050675</v>
      </c>
      <c r="B5290" t="s">
        <v>10954</v>
      </c>
      <c r="C5290" t="s">
        <v>10955</v>
      </c>
      <c r="D5290" t="s">
        <v>393</v>
      </c>
      <c r="E5290" t="s">
        <v>378</v>
      </c>
    </row>
    <row r="5291" spans="1:5">
      <c r="A5291" s="369">
        <v>3050779</v>
      </c>
      <c r="B5291" t="s">
        <v>10956</v>
      </c>
      <c r="C5291" t="s">
        <v>10957</v>
      </c>
      <c r="D5291" t="s">
        <v>393</v>
      </c>
      <c r="E5291" t="s">
        <v>378</v>
      </c>
    </row>
    <row r="5292" spans="1:5">
      <c r="A5292" s="369">
        <v>3050781</v>
      </c>
      <c r="B5292" t="s">
        <v>10958</v>
      </c>
      <c r="C5292" t="s">
        <v>10959</v>
      </c>
      <c r="D5292" t="s">
        <v>393</v>
      </c>
      <c r="E5292" t="s">
        <v>378</v>
      </c>
    </row>
    <row r="5293" spans="1:5">
      <c r="A5293" s="369">
        <v>3050851</v>
      </c>
      <c r="B5293" t="s">
        <v>10960</v>
      </c>
      <c r="C5293" t="s">
        <v>10961</v>
      </c>
      <c r="D5293" t="s">
        <v>393</v>
      </c>
      <c r="E5293" t="s">
        <v>378</v>
      </c>
    </row>
    <row r="5294" spans="1:5">
      <c r="A5294" s="369">
        <v>3050883</v>
      </c>
      <c r="B5294" t="s">
        <v>10962</v>
      </c>
      <c r="C5294" t="s">
        <v>10963</v>
      </c>
      <c r="D5294" t="s">
        <v>393</v>
      </c>
      <c r="E5294" t="s">
        <v>378</v>
      </c>
    </row>
    <row r="5295" spans="1:5">
      <c r="A5295" s="369">
        <v>3050933</v>
      </c>
      <c r="B5295" t="s">
        <v>10964</v>
      </c>
      <c r="C5295" t="s">
        <v>10965</v>
      </c>
      <c r="D5295" t="s">
        <v>393</v>
      </c>
      <c r="E5295" t="s">
        <v>378</v>
      </c>
    </row>
    <row r="5296" spans="1:5">
      <c r="A5296" s="369">
        <v>3050936</v>
      </c>
      <c r="B5296" t="s">
        <v>10966</v>
      </c>
      <c r="C5296" t="s">
        <v>10967</v>
      </c>
      <c r="D5296" t="s">
        <v>393</v>
      </c>
      <c r="E5296" t="s">
        <v>378</v>
      </c>
    </row>
    <row r="5297" spans="1:5">
      <c r="A5297" s="369">
        <v>3050952</v>
      </c>
      <c r="B5297" t="s">
        <v>10968</v>
      </c>
      <c r="C5297" t="s">
        <v>10969</v>
      </c>
      <c r="D5297" t="s">
        <v>393</v>
      </c>
      <c r="E5297" t="s">
        <v>378</v>
      </c>
    </row>
    <row r="5298" spans="1:5">
      <c r="A5298" s="369">
        <v>3050956</v>
      </c>
      <c r="B5298" t="s">
        <v>10970</v>
      </c>
      <c r="C5298" t="s">
        <v>10971</v>
      </c>
      <c r="D5298" t="s">
        <v>393</v>
      </c>
      <c r="E5298" t="s">
        <v>378</v>
      </c>
    </row>
    <row r="5299" spans="1:5">
      <c r="A5299" s="369">
        <v>3051003</v>
      </c>
      <c r="B5299" t="s">
        <v>10972</v>
      </c>
      <c r="C5299" t="s">
        <v>10973</v>
      </c>
      <c r="D5299" t="s">
        <v>393</v>
      </c>
      <c r="E5299" t="s">
        <v>378</v>
      </c>
    </row>
    <row r="5300" spans="1:5">
      <c r="A5300" s="369">
        <v>3051017</v>
      </c>
      <c r="B5300" t="s">
        <v>10974</v>
      </c>
      <c r="C5300" t="s">
        <v>10975</v>
      </c>
      <c r="D5300" t="s">
        <v>393</v>
      </c>
      <c r="E5300" t="s">
        <v>378</v>
      </c>
    </row>
    <row r="5301" spans="1:5">
      <c r="A5301" s="369">
        <v>3051079</v>
      </c>
      <c r="B5301" t="s">
        <v>10976</v>
      </c>
      <c r="C5301" t="s">
        <v>10977</v>
      </c>
      <c r="D5301" t="s">
        <v>393</v>
      </c>
      <c r="E5301" t="s">
        <v>378</v>
      </c>
    </row>
    <row r="5302" spans="1:5">
      <c r="A5302" s="369">
        <v>3051098</v>
      </c>
      <c r="B5302" t="s">
        <v>10978</v>
      </c>
      <c r="C5302" t="s">
        <v>10979</v>
      </c>
      <c r="D5302" t="s">
        <v>393</v>
      </c>
      <c r="E5302" t="s">
        <v>378</v>
      </c>
    </row>
    <row r="5303" spans="1:5">
      <c r="A5303" s="369">
        <v>3051128</v>
      </c>
      <c r="B5303" t="s">
        <v>10980</v>
      </c>
      <c r="C5303" t="s">
        <v>10981</v>
      </c>
      <c r="D5303" t="s">
        <v>393</v>
      </c>
      <c r="E5303" t="s">
        <v>378</v>
      </c>
    </row>
    <row r="5304" spans="1:5">
      <c r="A5304" s="369">
        <v>3051143</v>
      </c>
      <c r="B5304" t="s">
        <v>10982</v>
      </c>
      <c r="C5304" t="s">
        <v>10983</v>
      </c>
      <c r="D5304" t="s">
        <v>393</v>
      </c>
      <c r="E5304" t="s">
        <v>378</v>
      </c>
    </row>
    <row r="5305" spans="1:5">
      <c r="A5305" s="369">
        <v>3051198</v>
      </c>
      <c r="B5305" t="s">
        <v>10984</v>
      </c>
      <c r="C5305" t="s">
        <v>10985</v>
      </c>
      <c r="D5305" t="s">
        <v>393</v>
      </c>
      <c r="E5305" t="s">
        <v>378</v>
      </c>
    </row>
    <row r="5306" spans="1:5">
      <c r="A5306" s="369">
        <v>3051308</v>
      </c>
      <c r="B5306" t="s">
        <v>10986</v>
      </c>
      <c r="C5306" t="s">
        <v>10987</v>
      </c>
      <c r="D5306" t="s">
        <v>393</v>
      </c>
      <c r="E5306" t="s">
        <v>378</v>
      </c>
    </row>
    <row r="5307" spans="1:5">
      <c r="A5307" s="369">
        <v>3051316</v>
      </c>
      <c r="B5307" t="s">
        <v>10988</v>
      </c>
      <c r="C5307" t="s">
        <v>10989</v>
      </c>
      <c r="D5307" t="s">
        <v>393</v>
      </c>
      <c r="E5307" t="s">
        <v>378</v>
      </c>
    </row>
    <row r="5308" spans="1:5">
      <c r="A5308" s="369">
        <v>3051343</v>
      </c>
      <c r="B5308" t="s">
        <v>10990</v>
      </c>
      <c r="C5308" t="s">
        <v>10991</v>
      </c>
      <c r="D5308" t="s">
        <v>393</v>
      </c>
      <c r="E5308" t="s">
        <v>378</v>
      </c>
    </row>
    <row r="5309" spans="1:5">
      <c r="A5309" s="369">
        <v>3051428</v>
      </c>
      <c r="B5309" t="s">
        <v>10992</v>
      </c>
      <c r="C5309" t="s">
        <v>10993</v>
      </c>
      <c r="D5309" t="s">
        <v>393</v>
      </c>
      <c r="E5309" t="s">
        <v>378</v>
      </c>
    </row>
    <row r="5310" spans="1:5">
      <c r="A5310" s="369">
        <v>3051428</v>
      </c>
      <c r="B5310" t="s">
        <v>10994</v>
      </c>
      <c r="C5310" t="s">
        <v>10995</v>
      </c>
      <c r="D5310" t="s">
        <v>393</v>
      </c>
      <c r="E5310" t="s">
        <v>378</v>
      </c>
    </row>
    <row r="5311" spans="1:5">
      <c r="A5311" s="369">
        <v>3051437</v>
      </c>
      <c r="B5311" t="s">
        <v>10996</v>
      </c>
      <c r="C5311" t="s">
        <v>10997</v>
      </c>
      <c r="D5311" t="s">
        <v>393</v>
      </c>
      <c r="E5311" t="s">
        <v>378</v>
      </c>
    </row>
    <row r="5312" spans="1:5">
      <c r="A5312" s="369">
        <v>3051867</v>
      </c>
      <c r="B5312" t="s">
        <v>10998</v>
      </c>
      <c r="C5312" t="s">
        <v>10999</v>
      </c>
      <c r="D5312" t="s">
        <v>393</v>
      </c>
      <c r="E5312" t="s">
        <v>378</v>
      </c>
    </row>
    <row r="5313" spans="1:5">
      <c r="A5313" s="369">
        <v>3051880</v>
      </c>
      <c r="B5313" t="s">
        <v>11000</v>
      </c>
      <c r="C5313" t="s">
        <v>11001</v>
      </c>
      <c r="D5313" t="s">
        <v>393</v>
      </c>
      <c r="E5313" t="s">
        <v>378</v>
      </c>
    </row>
    <row r="5314" spans="1:5">
      <c r="A5314" s="369">
        <v>3051930</v>
      </c>
      <c r="B5314" t="s">
        <v>11002</v>
      </c>
      <c r="C5314" t="s">
        <v>11003</v>
      </c>
      <c r="D5314" t="s">
        <v>393</v>
      </c>
      <c r="E5314" t="s">
        <v>378</v>
      </c>
    </row>
    <row r="5315" spans="1:5">
      <c r="A5315" s="369">
        <v>3051958</v>
      </c>
      <c r="B5315" t="s">
        <v>11004</v>
      </c>
      <c r="C5315" t="s">
        <v>11005</v>
      </c>
      <c r="D5315" t="s">
        <v>393</v>
      </c>
      <c r="E5315" t="s">
        <v>378</v>
      </c>
    </row>
    <row r="5316" spans="1:5">
      <c r="A5316" s="369">
        <v>3051995</v>
      </c>
      <c r="B5316" t="s">
        <v>11006</v>
      </c>
      <c r="C5316" t="s">
        <v>11007</v>
      </c>
      <c r="D5316" t="s">
        <v>393</v>
      </c>
      <c r="E5316" t="s">
        <v>378</v>
      </c>
    </row>
    <row r="5317" spans="1:5">
      <c r="A5317" s="369">
        <v>3051996</v>
      </c>
      <c r="B5317" t="s">
        <v>11008</v>
      </c>
      <c r="C5317" t="s">
        <v>11009</v>
      </c>
      <c r="D5317" t="s">
        <v>393</v>
      </c>
      <c r="E5317" t="s">
        <v>378</v>
      </c>
    </row>
    <row r="5318" spans="1:5">
      <c r="A5318" s="369">
        <v>3052009</v>
      </c>
      <c r="B5318" t="s">
        <v>11010</v>
      </c>
      <c r="C5318" t="s">
        <v>11011</v>
      </c>
      <c r="D5318" t="s">
        <v>393</v>
      </c>
      <c r="E5318" t="s">
        <v>378</v>
      </c>
    </row>
    <row r="5319" spans="1:5">
      <c r="A5319" s="369">
        <v>3052109</v>
      </c>
      <c r="B5319" t="s">
        <v>11012</v>
      </c>
      <c r="C5319" t="s">
        <v>11013</v>
      </c>
      <c r="D5319" t="s">
        <v>393</v>
      </c>
      <c r="E5319" t="s">
        <v>378</v>
      </c>
    </row>
    <row r="5320" spans="1:5">
      <c r="A5320" s="369">
        <v>3052141</v>
      </c>
      <c r="B5320" t="s">
        <v>11014</v>
      </c>
      <c r="C5320" t="s">
        <v>11015</v>
      </c>
      <c r="D5320" t="s">
        <v>393</v>
      </c>
      <c r="E5320" t="s">
        <v>378</v>
      </c>
    </row>
    <row r="5321" spans="1:5">
      <c r="A5321" s="369">
        <v>3052153</v>
      </c>
      <c r="B5321" t="s">
        <v>11016</v>
      </c>
      <c r="C5321" t="s">
        <v>11017</v>
      </c>
      <c r="D5321" t="s">
        <v>393</v>
      </c>
      <c r="E5321" t="s">
        <v>378</v>
      </c>
    </row>
    <row r="5322" spans="1:5">
      <c r="A5322" s="369">
        <v>3052173</v>
      </c>
      <c r="B5322" t="s">
        <v>11018</v>
      </c>
      <c r="C5322" t="s">
        <v>11019</v>
      </c>
      <c r="D5322" t="s">
        <v>393</v>
      </c>
      <c r="E5322" t="s">
        <v>378</v>
      </c>
    </row>
    <row r="5323" spans="1:5">
      <c r="A5323" s="369">
        <v>3052272</v>
      </c>
      <c r="B5323" t="s">
        <v>11020</v>
      </c>
      <c r="C5323" t="s">
        <v>11021</v>
      </c>
      <c r="D5323" t="s">
        <v>393</v>
      </c>
      <c r="E5323" t="s">
        <v>378</v>
      </c>
    </row>
    <row r="5324" spans="1:5">
      <c r="A5324" s="369">
        <v>3052449</v>
      </c>
      <c r="B5324" t="s">
        <v>11022</v>
      </c>
      <c r="C5324" t="s">
        <v>11023</v>
      </c>
      <c r="D5324" t="s">
        <v>393</v>
      </c>
      <c r="E5324" t="s">
        <v>378</v>
      </c>
    </row>
    <row r="5325" spans="1:5">
      <c r="A5325" s="369">
        <v>3052505</v>
      </c>
      <c r="B5325" t="s">
        <v>11024</v>
      </c>
      <c r="C5325" t="s">
        <v>11025</v>
      </c>
      <c r="D5325" t="s">
        <v>393</v>
      </c>
      <c r="E5325" t="s">
        <v>378</v>
      </c>
    </row>
    <row r="5326" spans="1:5">
      <c r="A5326" s="369">
        <v>3052612</v>
      </c>
      <c r="B5326" t="s">
        <v>11026</v>
      </c>
      <c r="C5326" t="s">
        <v>11027</v>
      </c>
      <c r="D5326" t="s">
        <v>393</v>
      </c>
      <c r="E5326" t="s">
        <v>378</v>
      </c>
    </row>
    <row r="5327" spans="1:5">
      <c r="A5327" s="369">
        <v>3052867</v>
      </c>
      <c r="B5327" t="s">
        <v>11028</v>
      </c>
      <c r="C5327" t="s">
        <v>11029</v>
      </c>
      <c r="D5327" t="s">
        <v>393</v>
      </c>
      <c r="E5327" t="s">
        <v>378</v>
      </c>
    </row>
    <row r="5328" spans="1:5">
      <c r="A5328" s="369">
        <v>3052962</v>
      </c>
      <c r="B5328" t="s">
        <v>11030</v>
      </c>
      <c r="C5328" t="s">
        <v>11031</v>
      </c>
      <c r="D5328" t="s">
        <v>393</v>
      </c>
      <c r="E5328" t="s">
        <v>378</v>
      </c>
    </row>
    <row r="5329" spans="1:5">
      <c r="A5329" s="369">
        <v>3052996</v>
      </c>
      <c r="B5329" t="s">
        <v>11032</v>
      </c>
      <c r="C5329" t="s">
        <v>11033</v>
      </c>
      <c r="D5329" t="s">
        <v>393</v>
      </c>
      <c r="E5329" t="s">
        <v>378</v>
      </c>
    </row>
    <row r="5330" spans="1:5">
      <c r="A5330" s="369">
        <v>3053053</v>
      </c>
      <c r="B5330" t="s">
        <v>11034</v>
      </c>
      <c r="C5330" t="s">
        <v>11035</v>
      </c>
      <c r="D5330" t="s">
        <v>393</v>
      </c>
      <c r="E5330" t="s">
        <v>378</v>
      </c>
    </row>
    <row r="5331" spans="1:5">
      <c r="A5331" s="369">
        <v>3057453</v>
      </c>
      <c r="B5331" t="s">
        <v>11036</v>
      </c>
      <c r="C5331" t="s">
        <v>11037</v>
      </c>
      <c r="D5331" t="s">
        <v>393</v>
      </c>
      <c r="E5331" t="s">
        <v>378</v>
      </c>
    </row>
    <row r="5332" spans="1:5">
      <c r="A5332" s="369">
        <v>3057831</v>
      </c>
      <c r="B5332" t="s">
        <v>11038</v>
      </c>
      <c r="C5332" t="s">
        <v>11039</v>
      </c>
      <c r="D5332" t="s">
        <v>393</v>
      </c>
      <c r="E5332" t="s">
        <v>378</v>
      </c>
    </row>
    <row r="5333" spans="1:5">
      <c r="A5333" s="369">
        <v>3058753</v>
      </c>
      <c r="B5333" t="s">
        <v>11040</v>
      </c>
      <c r="C5333" t="s">
        <v>11041</v>
      </c>
      <c r="D5333" t="s">
        <v>393</v>
      </c>
      <c r="E5333" t="s">
        <v>378</v>
      </c>
    </row>
    <row r="5334" spans="1:5">
      <c r="A5334" s="369">
        <v>3059222</v>
      </c>
      <c r="B5334" t="s">
        <v>11042</v>
      </c>
      <c r="C5334" t="s">
        <v>11043</v>
      </c>
      <c r="D5334" t="s">
        <v>393</v>
      </c>
      <c r="E5334" t="s">
        <v>378</v>
      </c>
    </row>
    <row r="5335" spans="1:5">
      <c r="A5335" s="369">
        <v>3061233</v>
      </c>
      <c r="B5335" t="s">
        <v>11044</v>
      </c>
      <c r="C5335" t="s">
        <v>11045</v>
      </c>
      <c r="D5335" t="s">
        <v>393</v>
      </c>
      <c r="E5335" t="s">
        <v>378</v>
      </c>
    </row>
    <row r="5336" spans="1:5">
      <c r="A5336" s="369">
        <v>3061270</v>
      </c>
      <c r="B5336" t="s">
        <v>11046</v>
      </c>
      <c r="C5336" t="s">
        <v>11047</v>
      </c>
      <c r="D5336" t="s">
        <v>393</v>
      </c>
      <c r="E5336" t="s">
        <v>378</v>
      </c>
    </row>
    <row r="5337" spans="1:5">
      <c r="A5337" s="369">
        <v>3071126</v>
      </c>
      <c r="B5337" t="s">
        <v>11048</v>
      </c>
      <c r="C5337" t="s">
        <v>11049</v>
      </c>
      <c r="D5337" t="s">
        <v>393</v>
      </c>
      <c r="E5337" t="s">
        <v>378</v>
      </c>
    </row>
    <row r="5338" spans="1:5">
      <c r="A5338" s="369">
        <v>3071127</v>
      </c>
      <c r="B5338" t="s">
        <v>11050</v>
      </c>
      <c r="C5338" t="s">
        <v>11051</v>
      </c>
      <c r="D5338" t="s">
        <v>393</v>
      </c>
      <c r="E5338" t="s">
        <v>378</v>
      </c>
    </row>
    <row r="5339" spans="1:5">
      <c r="A5339" s="369">
        <v>3071146</v>
      </c>
      <c r="B5339" t="s">
        <v>11052</v>
      </c>
      <c r="C5339" t="s">
        <v>11053</v>
      </c>
      <c r="D5339" t="s">
        <v>393</v>
      </c>
      <c r="E5339" t="s">
        <v>378</v>
      </c>
    </row>
    <row r="5340" spans="1:5">
      <c r="A5340" s="369">
        <v>3071184</v>
      </c>
      <c r="B5340" t="s">
        <v>11054</v>
      </c>
      <c r="C5340" t="s">
        <v>11055</v>
      </c>
      <c r="D5340" t="s">
        <v>393</v>
      </c>
      <c r="E5340" t="s">
        <v>378</v>
      </c>
    </row>
    <row r="5341" spans="1:5">
      <c r="A5341" s="369">
        <v>3071187</v>
      </c>
      <c r="B5341" t="s">
        <v>11056</v>
      </c>
      <c r="C5341" t="s">
        <v>11057</v>
      </c>
      <c r="D5341" t="s">
        <v>393</v>
      </c>
      <c r="E5341" t="s">
        <v>378</v>
      </c>
    </row>
    <row r="5342" spans="1:5">
      <c r="A5342" s="369">
        <v>3071202</v>
      </c>
      <c r="B5342" t="s">
        <v>11058</v>
      </c>
      <c r="C5342" t="s">
        <v>11059</v>
      </c>
      <c r="D5342" t="s">
        <v>393</v>
      </c>
      <c r="E5342" t="s">
        <v>378</v>
      </c>
    </row>
    <row r="5343" spans="1:5">
      <c r="A5343" s="369">
        <v>3071203</v>
      </c>
      <c r="B5343" t="s">
        <v>11060</v>
      </c>
      <c r="C5343" t="s">
        <v>11061</v>
      </c>
      <c r="D5343" t="s">
        <v>393</v>
      </c>
      <c r="E5343" t="s">
        <v>378</v>
      </c>
    </row>
    <row r="5344" spans="1:5">
      <c r="A5344" s="369">
        <v>3071249</v>
      </c>
      <c r="B5344" t="s">
        <v>11062</v>
      </c>
      <c r="C5344" t="s">
        <v>11063</v>
      </c>
      <c r="D5344" t="s">
        <v>393</v>
      </c>
      <c r="E5344" t="s">
        <v>378</v>
      </c>
    </row>
    <row r="5345" spans="1:5">
      <c r="A5345" s="369">
        <v>3071450</v>
      </c>
      <c r="B5345" t="s">
        <v>11064</v>
      </c>
      <c r="C5345" t="s">
        <v>11065</v>
      </c>
      <c r="D5345" t="s">
        <v>393</v>
      </c>
      <c r="E5345" t="s">
        <v>378</v>
      </c>
    </row>
    <row r="5346" spans="1:5">
      <c r="A5346" s="369">
        <v>3071457</v>
      </c>
      <c r="B5346" t="s">
        <v>11066</v>
      </c>
      <c r="C5346" t="s">
        <v>11067</v>
      </c>
      <c r="D5346" t="s">
        <v>393</v>
      </c>
      <c r="E5346" t="s">
        <v>378</v>
      </c>
    </row>
    <row r="5347" spans="1:5">
      <c r="A5347" s="369">
        <v>3071493</v>
      </c>
      <c r="B5347" t="s">
        <v>11068</v>
      </c>
      <c r="C5347" t="s">
        <v>11069</v>
      </c>
      <c r="D5347" t="s">
        <v>393</v>
      </c>
      <c r="E5347" t="s">
        <v>378</v>
      </c>
    </row>
    <row r="5348" spans="1:5">
      <c r="A5348" s="369">
        <v>3071559</v>
      </c>
      <c r="B5348" t="s">
        <v>11070</v>
      </c>
      <c r="C5348" t="s">
        <v>11071</v>
      </c>
      <c r="D5348" t="s">
        <v>393</v>
      </c>
      <c r="E5348" t="s">
        <v>378</v>
      </c>
    </row>
    <row r="5349" spans="1:5">
      <c r="A5349" s="369">
        <v>3072530</v>
      </c>
      <c r="B5349" t="s">
        <v>11072</v>
      </c>
      <c r="C5349" t="s">
        <v>11073</v>
      </c>
      <c r="D5349" t="s">
        <v>393</v>
      </c>
      <c r="E5349" t="s">
        <v>378</v>
      </c>
    </row>
    <row r="5350" spans="1:5">
      <c r="A5350" s="369">
        <v>3073464</v>
      </c>
      <c r="B5350" t="s">
        <v>11074</v>
      </c>
      <c r="C5350" t="s">
        <v>11075</v>
      </c>
      <c r="D5350" t="s">
        <v>393</v>
      </c>
      <c r="E5350" t="s">
        <v>378</v>
      </c>
    </row>
    <row r="5351" spans="1:5">
      <c r="A5351" s="369">
        <v>3073469</v>
      </c>
      <c r="B5351" t="s">
        <v>11076</v>
      </c>
      <c r="C5351" t="s">
        <v>11077</v>
      </c>
      <c r="D5351" t="s">
        <v>393</v>
      </c>
      <c r="E5351" t="s">
        <v>378</v>
      </c>
    </row>
    <row r="5352" spans="1:5">
      <c r="A5352" s="369">
        <v>3073473</v>
      </c>
      <c r="B5352" t="s">
        <v>11078</v>
      </c>
      <c r="C5352" t="s">
        <v>11079</v>
      </c>
      <c r="D5352" t="s">
        <v>393</v>
      </c>
      <c r="E5352" t="s">
        <v>378</v>
      </c>
    </row>
    <row r="5353" spans="1:5">
      <c r="A5353" s="369">
        <v>3073725</v>
      </c>
      <c r="B5353" t="s">
        <v>11080</v>
      </c>
      <c r="C5353" t="s">
        <v>11081</v>
      </c>
      <c r="D5353" t="s">
        <v>393</v>
      </c>
      <c r="E5353" t="s">
        <v>378</v>
      </c>
    </row>
    <row r="5354" spans="1:5">
      <c r="A5354" s="369">
        <v>3073779</v>
      </c>
      <c r="B5354" t="s">
        <v>11082</v>
      </c>
      <c r="C5354" t="s">
        <v>11083</v>
      </c>
      <c r="D5354" t="s">
        <v>393</v>
      </c>
      <c r="E5354" t="s">
        <v>378</v>
      </c>
    </row>
    <row r="5355" spans="1:5">
      <c r="A5355" s="369">
        <v>3073793</v>
      </c>
      <c r="B5355" t="s">
        <v>11084</v>
      </c>
      <c r="C5355" t="s">
        <v>11085</v>
      </c>
      <c r="D5355" t="s">
        <v>393</v>
      </c>
      <c r="E5355" t="s">
        <v>378</v>
      </c>
    </row>
    <row r="5356" spans="1:5">
      <c r="A5356" s="369">
        <v>3073933</v>
      </c>
      <c r="B5356" t="s">
        <v>11086</v>
      </c>
      <c r="C5356" t="s">
        <v>11087</v>
      </c>
      <c r="D5356" t="s">
        <v>393</v>
      </c>
      <c r="E5356" t="s">
        <v>378</v>
      </c>
    </row>
    <row r="5357" spans="1:5">
      <c r="A5357" s="369">
        <v>3073955</v>
      </c>
      <c r="B5357" t="s">
        <v>11088</v>
      </c>
      <c r="C5357" t="s">
        <v>11089</v>
      </c>
      <c r="D5357" t="s">
        <v>393</v>
      </c>
      <c r="E5357" t="s">
        <v>378</v>
      </c>
    </row>
    <row r="5358" spans="1:5">
      <c r="A5358" s="369">
        <v>3074013</v>
      </c>
      <c r="B5358" t="s">
        <v>11090</v>
      </c>
      <c r="C5358" t="s">
        <v>11091</v>
      </c>
      <c r="D5358" t="s">
        <v>393</v>
      </c>
      <c r="E5358" t="s">
        <v>378</v>
      </c>
    </row>
    <row r="5359" spans="1:5">
      <c r="A5359" s="369">
        <v>3074034</v>
      </c>
      <c r="B5359" t="s">
        <v>11092</v>
      </c>
      <c r="C5359" t="s">
        <v>11093</v>
      </c>
      <c r="D5359" t="s">
        <v>393</v>
      </c>
      <c r="E5359" t="s">
        <v>378</v>
      </c>
    </row>
    <row r="5360" spans="1:5">
      <c r="A5360" s="369">
        <v>3074113</v>
      </c>
      <c r="B5360" t="s">
        <v>11094</v>
      </c>
      <c r="C5360" t="s">
        <v>11095</v>
      </c>
      <c r="D5360" t="s">
        <v>393</v>
      </c>
      <c r="E5360" t="s">
        <v>378</v>
      </c>
    </row>
    <row r="5361" spans="1:5">
      <c r="A5361" s="369">
        <v>3074219</v>
      </c>
      <c r="B5361" t="s">
        <v>11096</v>
      </c>
      <c r="C5361" t="s">
        <v>11097</v>
      </c>
      <c r="D5361" t="s">
        <v>393</v>
      </c>
      <c r="E5361" t="s">
        <v>378</v>
      </c>
    </row>
    <row r="5362" spans="1:5">
      <c r="A5362" s="369">
        <v>3075116</v>
      </c>
      <c r="B5362" t="s">
        <v>11098</v>
      </c>
      <c r="C5362" t="s">
        <v>11099</v>
      </c>
      <c r="D5362" t="s">
        <v>393</v>
      </c>
      <c r="E5362" t="s">
        <v>378</v>
      </c>
    </row>
    <row r="5363" spans="1:5">
      <c r="A5363" s="369">
        <v>3075254</v>
      </c>
      <c r="B5363" t="s">
        <v>11100</v>
      </c>
      <c r="C5363" t="s">
        <v>11101</v>
      </c>
      <c r="D5363" t="s">
        <v>393</v>
      </c>
      <c r="E5363" t="s">
        <v>378</v>
      </c>
    </row>
    <row r="5364" spans="1:5">
      <c r="A5364" s="369">
        <v>3075319</v>
      </c>
      <c r="B5364" t="s">
        <v>11102</v>
      </c>
      <c r="C5364" t="s">
        <v>11103</v>
      </c>
      <c r="D5364" t="s">
        <v>393</v>
      </c>
      <c r="E5364" t="s">
        <v>378</v>
      </c>
    </row>
    <row r="5365" spans="1:5">
      <c r="A5365" s="369">
        <v>3075572</v>
      </c>
      <c r="B5365" t="s">
        <v>11104</v>
      </c>
      <c r="C5365" t="s">
        <v>11105</v>
      </c>
      <c r="D5365" t="s">
        <v>393</v>
      </c>
      <c r="E5365" t="s">
        <v>378</v>
      </c>
    </row>
    <row r="5366" spans="1:5">
      <c r="A5366" s="369">
        <v>3076194</v>
      </c>
      <c r="B5366" t="s">
        <v>11106</v>
      </c>
      <c r="C5366" t="s">
        <v>11107</v>
      </c>
      <c r="D5366" t="s">
        <v>393</v>
      </c>
      <c r="E5366" t="s">
        <v>378</v>
      </c>
    </row>
    <row r="5367" spans="1:5">
      <c r="A5367" s="369">
        <v>3076586</v>
      </c>
      <c r="B5367" t="s">
        <v>11108</v>
      </c>
      <c r="C5367" t="s">
        <v>11109</v>
      </c>
      <c r="D5367" t="s">
        <v>393</v>
      </c>
      <c r="E5367" t="s">
        <v>378</v>
      </c>
    </row>
    <row r="5368" spans="1:5">
      <c r="A5368" s="369">
        <v>3076639</v>
      </c>
      <c r="B5368" t="s">
        <v>11110</v>
      </c>
      <c r="C5368" t="s">
        <v>11111</v>
      </c>
      <c r="D5368" t="s">
        <v>393</v>
      </c>
      <c r="E5368" t="s">
        <v>378</v>
      </c>
    </row>
    <row r="5369" spans="1:5">
      <c r="A5369" s="369">
        <v>3076691</v>
      </c>
      <c r="B5369" t="s">
        <v>11112</v>
      </c>
      <c r="C5369" t="s">
        <v>11113</v>
      </c>
      <c r="D5369" t="s">
        <v>393</v>
      </c>
      <c r="E5369" t="s">
        <v>378</v>
      </c>
    </row>
    <row r="5370" spans="1:5">
      <c r="A5370" s="369">
        <v>3076748</v>
      </c>
      <c r="B5370" t="s">
        <v>11114</v>
      </c>
      <c r="C5370" t="s">
        <v>11115</v>
      </c>
      <c r="D5370" t="s">
        <v>393</v>
      </c>
      <c r="E5370" t="s">
        <v>378</v>
      </c>
    </row>
    <row r="5371" spans="1:5">
      <c r="A5371" s="369">
        <v>3076882</v>
      </c>
      <c r="B5371" t="s">
        <v>11116</v>
      </c>
      <c r="C5371" t="s">
        <v>11117</v>
      </c>
      <c r="D5371" t="s">
        <v>393</v>
      </c>
      <c r="E5371" t="s">
        <v>378</v>
      </c>
    </row>
    <row r="5372" spans="1:5">
      <c r="A5372" s="369">
        <v>3077079</v>
      </c>
      <c r="B5372" t="s">
        <v>11118</v>
      </c>
      <c r="C5372" t="s">
        <v>11119</v>
      </c>
      <c r="D5372" t="s">
        <v>393</v>
      </c>
      <c r="E5372" t="s">
        <v>378</v>
      </c>
    </row>
    <row r="5373" spans="1:5">
      <c r="A5373" s="369">
        <v>3077166</v>
      </c>
      <c r="B5373" t="s">
        <v>11120</v>
      </c>
      <c r="C5373" t="s">
        <v>11121</v>
      </c>
      <c r="D5373" t="s">
        <v>393</v>
      </c>
      <c r="E5373" t="s">
        <v>378</v>
      </c>
    </row>
    <row r="5374" spans="1:5">
      <c r="A5374" s="369">
        <v>3077254</v>
      </c>
      <c r="B5374" t="s">
        <v>11122</v>
      </c>
      <c r="C5374" t="s">
        <v>11123</v>
      </c>
      <c r="D5374" t="s">
        <v>393</v>
      </c>
      <c r="E5374" t="s">
        <v>378</v>
      </c>
    </row>
    <row r="5375" spans="1:5">
      <c r="A5375" s="369">
        <v>3077426</v>
      </c>
      <c r="B5375" t="s">
        <v>11124</v>
      </c>
      <c r="C5375" t="s">
        <v>11125</v>
      </c>
      <c r="D5375" t="s">
        <v>393</v>
      </c>
      <c r="E5375" t="s">
        <v>378</v>
      </c>
    </row>
    <row r="5376" spans="1:5">
      <c r="A5376" s="369">
        <v>3078</v>
      </c>
      <c r="B5376" t="s">
        <v>11126</v>
      </c>
      <c r="C5376" t="s">
        <v>11127</v>
      </c>
      <c r="D5376" t="s">
        <v>393</v>
      </c>
      <c r="E5376" t="s">
        <v>378</v>
      </c>
    </row>
    <row r="5377" spans="1:5">
      <c r="A5377" s="369">
        <v>3079356</v>
      </c>
      <c r="B5377" t="s">
        <v>11128</v>
      </c>
      <c r="C5377" t="s">
        <v>11129</v>
      </c>
      <c r="D5377" t="s">
        <v>393</v>
      </c>
      <c r="E5377" t="s">
        <v>378</v>
      </c>
    </row>
    <row r="5378" spans="1:5">
      <c r="A5378" s="369">
        <v>3079407</v>
      </c>
      <c r="B5378" t="s">
        <v>11130</v>
      </c>
      <c r="C5378" t="s">
        <v>11131</v>
      </c>
      <c r="D5378" t="s">
        <v>393</v>
      </c>
      <c r="E5378" t="s">
        <v>378</v>
      </c>
    </row>
    <row r="5379" spans="1:5">
      <c r="A5379" s="369">
        <v>3079762</v>
      </c>
      <c r="B5379" t="s">
        <v>11132</v>
      </c>
      <c r="C5379" t="s">
        <v>11133</v>
      </c>
      <c r="D5379" t="s">
        <v>393</v>
      </c>
      <c r="E5379" t="s">
        <v>378</v>
      </c>
    </row>
    <row r="5380" spans="1:5">
      <c r="A5380" s="369">
        <v>3080216</v>
      </c>
      <c r="B5380" t="s">
        <v>11134</v>
      </c>
      <c r="C5380" t="s">
        <v>11135</v>
      </c>
      <c r="D5380" t="s">
        <v>393</v>
      </c>
      <c r="E5380" t="s">
        <v>378</v>
      </c>
    </row>
    <row r="5381" spans="1:5">
      <c r="A5381" s="369">
        <v>3080616</v>
      </c>
      <c r="B5381" t="s">
        <v>11136</v>
      </c>
      <c r="C5381" t="s">
        <v>11137</v>
      </c>
      <c r="D5381" t="s">
        <v>393</v>
      </c>
      <c r="E5381" t="s">
        <v>378</v>
      </c>
    </row>
    <row r="5382" spans="1:5">
      <c r="A5382" s="369">
        <v>3080858</v>
      </c>
      <c r="B5382" t="s">
        <v>11138</v>
      </c>
      <c r="C5382" t="s">
        <v>11139</v>
      </c>
      <c r="D5382" t="s">
        <v>393</v>
      </c>
      <c r="E5382" t="s">
        <v>378</v>
      </c>
    </row>
    <row r="5383" spans="1:5">
      <c r="A5383" s="369">
        <v>3080910</v>
      </c>
      <c r="B5383" t="s">
        <v>11140</v>
      </c>
      <c r="C5383" t="s">
        <v>11141</v>
      </c>
      <c r="D5383" t="s">
        <v>393</v>
      </c>
      <c r="E5383" t="s">
        <v>378</v>
      </c>
    </row>
    <row r="5384" spans="1:5">
      <c r="A5384" s="369">
        <v>3081042</v>
      </c>
      <c r="B5384" t="s">
        <v>11142</v>
      </c>
      <c r="C5384" t="s">
        <v>11143</v>
      </c>
      <c r="D5384" t="s">
        <v>393</v>
      </c>
      <c r="E5384" t="s">
        <v>378</v>
      </c>
    </row>
    <row r="5385" spans="1:5">
      <c r="A5385" s="369">
        <v>3081297</v>
      </c>
      <c r="B5385" t="s">
        <v>11144</v>
      </c>
      <c r="C5385" t="s">
        <v>11145</v>
      </c>
      <c r="D5385" t="s">
        <v>393</v>
      </c>
      <c r="E5385" t="s">
        <v>378</v>
      </c>
    </row>
    <row r="5386" spans="1:5">
      <c r="A5386" s="369">
        <v>3081692</v>
      </c>
      <c r="B5386" t="s">
        <v>11146</v>
      </c>
      <c r="C5386" t="s">
        <v>11147</v>
      </c>
      <c r="D5386" t="s">
        <v>393</v>
      </c>
      <c r="E5386" t="s">
        <v>378</v>
      </c>
    </row>
    <row r="5387" spans="1:5">
      <c r="A5387" s="369">
        <v>3081997</v>
      </c>
      <c r="B5387" t="s">
        <v>11148</v>
      </c>
      <c r="C5387" t="s">
        <v>11149</v>
      </c>
      <c r="D5387" t="s">
        <v>393</v>
      </c>
      <c r="E5387" t="s">
        <v>378</v>
      </c>
    </row>
    <row r="5388" spans="1:5">
      <c r="A5388" s="369">
        <v>3082131</v>
      </c>
      <c r="B5388" t="s">
        <v>11150</v>
      </c>
      <c r="C5388" t="s">
        <v>11151</v>
      </c>
      <c r="D5388" t="s">
        <v>393</v>
      </c>
      <c r="E5388" t="s">
        <v>378</v>
      </c>
    </row>
    <row r="5389" spans="1:5">
      <c r="A5389" s="369">
        <v>3082184</v>
      </c>
      <c r="B5389" t="s">
        <v>11152</v>
      </c>
      <c r="C5389" t="s">
        <v>11153</v>
      </c>
      <c r="D5389" t="s">
        <v>393</v>
      </c>
      <c r="E5389" t="s">
        <v>378</v>
      </c>
    </row>
    <row r="5390" spans="1:5">
      <c r="A5390" s="369">
        <v>3082263</v>
      </c>
      <c r="B5390" t="s">
        <v>11154</v>
      </c>
      <c r="C5390" t="s">
        <v>11155</v>
      </c>
      <c r="D5390" t="s">
        <v>393</v>
      </c>
      <c r="E5390" t="s">
        <v>378</v>
      </c>
    </row>
    <row r="5391" spans="1:5">
      <c r="A5391" s="369">
        <v>3082559</v>
      </c>
      <c r="B5391" t="s">
        <v>11156</v>
      </c>
      <c r="C5391" t="s">
        <v>11157</v>
      </c>
      <c r="D5391" t="s">
        <v>393</v>
      </c>
      <c r="E5391" t="s">
        <v>378</v>
      </c>
    </row>
    <row r="5392" spans="1:5">
      <c r="A5392" s="369">
        <v>3082608</v>
      </c>
      <c r="B5392" t="s">
        <v>11158</v>
      </c>
      <c r="C5392" t="s">
        <v>11159</v>
      </c>
      <c r="D5392" t="s">
        <v>393</v>
      </c>
      <c r="E5392" t="s">
        <v>378</v>
      </c>
    </row>
    <row r="5393" spans="1:5">
      <c r="A5393" s="369">
        <v>3082719</v>
      </c>
      <c r="B5393" t="s">
        <v>11160</v>
      </c>
      <c r="C5393" t="s">
        <v>11161</v>
      </c>
      <c r="D5393" t="s">
        <v>393</v>
      </c>
      <c r="E5393" t="s">
        <v>378</v>
      </c>
    </row>
    <row r="5394" spans="1:5">
      <c r="A5394" s="369">
        <v>3082915</v>
      </c>
      <c r="B5394" t="s">
        <v>11162</v>
      </c>
      <c r="C5394" t="s">
        <v>11163</v>
      </c>
      <c r="D5394" t="s">
        <v>393</v>
      </c>
      <c r="E5394" t="s">
        <v>378</v>
      </c>
    </row>
    <row r="5395" spans="1:5">
      <c r="A5395" s="369">
        <v>3082990</v>
      </c>
      <c r="B5395" t="s">
        <v>11164</v>
      </c>
      <c r="C5395" t="s">
        <v>11165</v>
      </c>
      <c r="D5395" t="s">
        <v>393</v>
      </c>
      <c r="E5395" t="s">
        <v>378</v>
      </c>
    </row>
    <row r="5396" spans="1:5">
      <c r="A5396" s="369">
        <v>3083026</v>
      </c>
      <c r="B5396" t="s">
        <v>11166</v>
      </c>
      <c r="C5396" t="s">
        <v>11167</v>
      </c>
      <c r="D5396" t="s">
        <v>393</v>
      </c>
      <c r="E5396" t="s">
        <v>378</v>
      </c>
    </row>
    <row r="5397" spans="1:5">
      <c r="A5397" s="369">
        <v>3083380</v>
      </c>
      <c r="B5397" t="s">
        <v>11168</v>
      </c>
      <c r="C5397" t="s">
        <v>11169</v>
      </c>
      <c r="D5397" t="s">
        <v>393</v>
      </c>
      <c r="E5397" t="s">
        <v>378</v>
      </c>
    </row>
    <row r="5398" spans="1:5">
      <c r="A5398" s="369">
        <v>3083656</v>
      </c>
      <c r="B5398" t="s">
        <v>11170</v>
      </c>
      <c r="C5398" t="s">
        <v>11171</v>
      </c>
      <c r="D5398" t="s">
        <v>393</v>
      </c>
      <c r="E5398" t="s">
        <v>378</v>
      </c>
    </row>
    <row r="5399" spans="1:5">
      <c r="A5399" s="369">
        <v>3083704</v>
      </c>
      <c r="B5399" t="s">
        <v>11172</v>
      </c>
      <c r="C5399" t="s">
        <v>11173</v>
      </c>
      <c r="D5399" t="s">
        <v>393</v>
      </c>
      <c r="E5399" t="s">
        <v>378</v>
      </c>
    </row>
    <row r="5400" spans="1:5">
      <c r="A5400" s="369">
        <v>3083979</v>
      </c>
      <c r="B5400" t="s">
        <v>11174</v>
      </c>
      <c r="C5400" t="s">
        <v>11175</v>
      </c>
      <c r="D5400" t="s">
        <v>393</v>
      </c>
      <c r="E5400" t="s">
        <v>378</v>
      </c>
    </row>
    <row r="5401" spans="1:5">
      <c r="A5401" s="369">
        <v>3084011</v>
      </c>
      <c r="B5401" t="s">
        <v>11176</v>
      </c>
      <c r="C5401" t="s">
        <v>11177</v>
      </c>
      <c r="D5401" t="s">
        <v>393</v>
      </c>
      <c r="E5401" t="s">
        <v>378</v>
      </c>
    </row>
    <row r="5402" spans="1:5">
      <c r="A5402" s="369">
        <v>3084112</v>
      </c>
      <c r="B5402" t="s">
        <v>11178</v>
      </c>
      <c r="C5402" t="s">
        <v>11179</v>
      </c>
      <c r="D5402" t="s">
        <v>393</v>
      </c>
      <c r="E5402" t="s">
        <v>378</v>
      </c>
    </row>
    <row r="5403" spans="1:5">
      <c r="A5403" s="369">
        <v>3084188</v>
      </c>
      <c r="B5403" t="s">
        <v>11180</v>
      </c>
      <c r="C5403" t="s">
        <v>11181</v>
      </c>
      <c r="D5403" t="s">
        <v>393</v>
      </c>
      <c r="E5403" t="s">
        <v>378</v>
      </c>
    </row>
    <row r="5404" spans="1:5">
      <c r="A5404" s="369">
        <v>3084204</v>
      </c>
      <c r="B5404" t="s">
        <v>11182</v>
      </c>
      <c r="C5404" t="s">
        <v>11183</v>
      </c>
      <c r="D5404" t="s">
        <v>393</v>
      </c>
      <c r="E5404" t="s">
        <v>378</v>
      </c>
    </row>
    <row r="5405" spans="1:5">
      <c r="A5405" s="369">
        <v>3084214</v>
      </c>
      <c r="B5405" t="s">
        <v>11184</v>
      </c>
      <c r="C5405" t="s">
        <v>11185</v>
      </c>
      <c r="D5405" t="s">
        <v>393</v>
      </c>
      <c r="E5405" t="s">
        <v>378</v>
      </c>
    </row>
    <row r="5406" spans="1:5">
      <c r="A5406" s="369">
        <v>3084239</v>
      </c>
      <c r="B5406" t="s">
        <v>11186</v>
      </c>
      <c r="C5406" t="s">
        <v>11187</v>
      </c>
      <c r="D5406" t="s">
        <v>393</v>
      </c>
      <c r="E5406" t="s">
        <v>378</v>
      </c>
    </row>
    <row r="5407" spans="1:5">
      <c r="A5407" s="369">
        <v>3084240</v>
      </c>
      <c r="B5407" t="s">
        <v>11188</v>
      </c>
      <c r="C5407" t="s">
        <v>11189</v>
      </c>
      <c r="D5407" t="s">
        <v>393</v>
      </c>
      <c r="E5407" t="s">
        <v>378</v>
      </c>
    </row>
    <row r="5408" spans="1:5">
      <c r="A5408" s="369">
        <v>3084244</v>
      </c>
      <c r="B5408" t="s">
        <v>11190</v>
      </c>
      <c r="C5408" t="s">
        <v>11191</v>
      </c>
      <c r="D5408" t="s">
        <v>393</v>
      </c>
      <c r="E5408" t="s">
        <v>378</v>
      </c>
    </row>
    <row r="5409" spans="1:5">
      <c r="A5409" s="369">
        <v>3084274</v>
      </c>
      <c r="B5409" t="s">
        <v>11192</v>
      </c>
      <c r="C5409" t="s">
        <v>11193</v>
      </c>
      <c r="D5409" t="s">
        <v>393</v>
      </c>
      <c r="E5409" t="s">
        <v>378</v>
      </c>
    </row>
    <row r="5410" spans="1:5">
      <c r="A5410" s="369">
        <v>3084411</v>
      </c>
      <c r="B5410" t="s">
        <v>11194</v>
      </c>
      <c r="C5410" t="s">
        <v>11195</v>
      </c>
      <c r="D5410" t="s">
        <v>393</v>
      </c>
      <c r="E5410" t="s">
        <v>378</v>
      </c>
    </row>
    <row r="5411" spans="1:5">
      <c r="A5411" s="369">
        <v>3084427</v>
      </c>
      <c r="B5411" t="s">
        <v>11196</v>
      </c>
      <c r="C5411" t="s">
        <v>11197</v>
      </c>
      <c r="D5411" t="s">
        <v>393</v>
      </c>
      <c r="E5411" t="s">
        <v>378</v>
      </c>
    </row>
    <row r="5412" spans="1:5">
      <c r="A5412" s="369">
        <v>3084468</v>
      </c>
      <c r="B5412" t="s">
        <v>11198</v>
      </c>
      <c r="C5412" t="s">
        <v>11199</v>
      </c>
      <c r="D5412" t="s">
        <v>393</v>
      </c>
      <c r="E5412" t="s">
        <v>378</v>
      </c>
    </row>
    <row r="5413" spans="1:5">
      <c r="A5413" s="369">
        <v>3085572</v>
      </c>
      <c r="B5413" t="s">
        <v>11200</v>
      </c>
      <c r="C5413" t="s">
        <v>11201</v>
      </c>
      <c r="D5413" t="s">
        <v>393</v>
      </c>
      <c r="E5413" t="s">
        <v>378</v>
      </c>
    </row>
    <row r="5414" spans="1:5">
      <c r="A5414" s="369">
        <v>3085578</v>
      </c>
      <c r="B5414" t="s">
        <v>11202</v>
      </c>
      <c r="C5414" t="s">
        <v>11203</v>
      </c>
      <c r="D5414" t="s">
        <v>393</v>
      </c>
      <c r="E5414" t="s">
        <v>378</v>
      </c>
    </row>
    <row r="5415" spans="1:5">
      <c r="A5415" s="369">
        <v>3087578</v>
      </c>
      <c r="B5415" t="s">
        <v>11204</v>
      </c>
      <c r="C5415" t="s">
        <v>11205</v>
      </c>
      <c r="D5415" t="s">
        <v>393</v>
      </c>
      <c r="E5415" t="s">
        <v>378</v>
      </c>
    </row>
    <row r="5416" spans="1:5">
      <c r="A5416" s="369">
        <v>3088842</v>
      </c>
      <c r="B5416" t="s">
        <v>11206</v>
      </c>
      <c r="C5416" t="s">
        <v>11207</v>
      </c>
      <c r="D5416" t="s">
        <v>393</v>
      </c>
      <c r="E5416" t="s">
        <v>378</v>
      </c>
    </row>
    <row r="5417" spans="1:5">
      <c r="A5417" s="369">
        <v>3089390</v>
      </c>
      <c r="B5417" t="s">
        <v>11208</v>
      </c>
      <c r="C5417" t="s">
        <v>11209</v>
      </c>
      <c r="D5417" t="s">
        <v>393</v>
      </c>
      <c r="E5417" t="s">
        <v>378</v>
      </c>
    </row>
    <row r="5418" spans="1:5">
      <c r="A5418" s="369">
        <v>3089772</v>
      </c>
      <c r="B5418" t="s">
        <v>11210</v>
      </c>
      <c r="C5418" t="s">
        <v>11211</v>
      </c>
      <c r="D5418" t="s">
        <v>393</v>
      </c>
      <c r="E5418" t="s">
        <v>378</v>
      </c>
    </row>
    <row r="5419" spans="1:5">
      <c r="A5419" s="369">
        <v>3091073</v>
      </c>
      <c r="B5419" t="s">
        <v>11212</v>
      </c>
      <c r="C5419" t="s">
        <v>11213</v>
      </c>
      <c r="D5419" t="s">
        <v>393</v>
      </c>
      <c r="E5419" t="s">
        <v>378</v>
      </c>
    </row>
    <row r="5420" spans="1:5">
      <c r="A5420" s="369">
        <v>3092</v>
      </c>
      <c r="B5420" t="s">
        <v>11214</v>
      </c>
      <c r="C5420" t="s">
        <v>11215</v>
      </c>
      <c r="D5420" t="s">
        <v>393</v>
      </c>
      <c r="E5420" t="s">
        <v>378</v>
      </c>
    </row>
    <row r="5421" spans="1:5">
      <c r="A5421" s="369">
        <v>3093924</v>
      </c>
      <c r="B5421" t="s">
        <v>11216</v>
      </c>
      <c r="C5421" t="s">
        <v>11217</v>
      </c>
      <c r="D5421" t="s">
        <v>393</v>
      </c>
      <c r="E5421" t="s">
        <v>378</v>
      </c>
    </row>
    <row r="5422" spans="1:5">
      <c r="A5422" s="369">
        <v>3095804</v>
      </c>
      <c r="B5422" t="s">
        <v>11218</v>
      </c>
      <c r="C5422" t="s">
        <v>11219</v>
      </c>
      <c r="D5422" t="s">
        <v>393</v>
      </c>
      <c r="E5422" t="s">
        <v>378</v>
      </c>
    </row>
    <row r="5423" spans="1:5">
      <c r="A5423" s="369">
        <v>3095970</v>
      </c>
      <c r="B5423" t="s">
        <v>11220</v>
      </c>
      <c r="C5423" t="s">
        <v>11221</v>
      </c>
      <c r="D5423" t="s">
        <v>393</v>
      </c>
      <c r="E5423" t="s">
        <v>378</v>
      </c>
    </row>
    <row r="5424" spans="1:5">
      <c r="A5424" s="369">
        <v>3096046</v>
      </c>
      <c r="B5424" t="s">
        <v>11222</v>
      </c>
      <c r="C5424" t="s">
        <v>11223</v>
      </c>
      <c r="D5424" t="s">
        <v>393</v>
      </c>
      <c r="E5424" t="s">
        <v>378</v>
      </c>
    </row>
    <row r="5425" spans="1:5">
      <c r="A5425" s="369">
        <v>3096268</v>
      </c>
      <c r="B5425" t="s">
        <v>11224</v>
      </c>
      <c r="C5425" t="s">
        <v>11225</v>
      </c>
      <c r="D5425" t="s">
        <v>393</v>
      </c>
      <c r="E5425" t="s">
        <v>378</v>
      </c>
    </row>
    <row r="5426" spans="1:5">
      <c r="A5426" s="369">
        <v>3096343</v>
      </c>
      <c r="B5426" t="s">
        <v>11226</v>
      </c>
      <c r="C5426" t="s">
        <v>11227</v>
      </c>
      <c r="D5426" t="s">
        <v>393</v>
      </c>
      <c r="E5426" t="s">
        <v>378</v>
      </c>
    </row>
    <row r="5427" spans="1:5">
      <c r="A5427" s="369">
        <v>3096455</v>
      </c>
      <c r="B5427" t="s">
        <v>11228</v>
      </c>
      <c r="C5427" t="s">
        <v>11229</v>
      </c>
      <c r="D5427" t="s">
        <v>393</v>
      </c>
      <c r="E5427" t="s">
        <v>378</v>
      </c>
    </row>
    <row r="5428" spans="1:5">
      <c r="A5428" s="369">
        <v>3096861</v>
      </c>
      <c r="B5428" t="s">
        <v>11230</v>
      </c>
      <c r="C5428" t="s">
        <v>11231</v>
      </c>
      <c r="D5428" t="s">
        <v>393</v>
      </c>
      <c r="E5428" t="s">
        <v>378</v>
      </c>
    </row>
    <row r="5429" spans="1:5">
      <c r="A5429" s="369">
        <v>3097016</v>
      </c>
      <c r="B5429" t="s">
        <v>11232</v>
      </c>
      <c r="C5429" t="s">
        <v>11233</v>
      </c>
      <c r="D5429" t="s">
        <v>393</v>
      </c>
      <c r="E5429" t="s">
        <v>378</v>
      </c>
    </row>
    <row r="5430" spans="1:5">
      <c r="A5430" s="369">
        <v>3097168</v>
      </c>
      <c r="B5430" t="s">
        <v>11234</v>
      </c>
      <c r="C5430" t="s">
        <v>11235</v>
      </c>
      <c r="D5430" t="s">
        <v>393</v>
      </c>
      <c r="E5430" t="s">
        <v>378</v>
      </c>
    </row>
    <row r="5431" spans="1:5">
      <c r="A5431" s="369">
        <v>3097416</v>
      </c>
      <c r="B5431" t="s">
        <v>11236</v>
      </c>
      <c r="C5431" t="s">
        <v>11237</v>
      </c>
      <c r="D5431" t="s">
        <v>393</v>
      </c>
      <c r="E5431" t="s">
        <v>378</v>
      </c>
    </row>
    <row r="5432" spans="1:5">
      <c r="A5432" s="369">
        <v>3097815</v>
      </c>
      <c r="B5432" t="s">
        <v>11238</v>
      </c>
      <c r="C5432" t="s">
        <v>11239</v>
      </c>
      <c r="D5432" t="s">
        <v>393</v>
      </c>
      <c r="E5432" t="s">
        <v>378</v>
      </c>
    </row>
    <row r="5433" spans="1:5">
      <c r="A5433" s="369">
        <v>3098094</v>
      </c>
      <c r="B5433" t="s">
        <v>11240</v>
      </c>
      <c r="C5433" t="s">
        <v>11241</v>
      </c>
      <c r="D5433" t="s">
        <v>393</v>
      </c>
      <c r="E5433" t="s">
        <v>378</v>
      </c>
    </row>
    <row r="5434" spans="1:5">
      <c r="A5434" s="369">
        <v>3098259</v>
      </c>
      <c r="B5434" t="s">
        <v>11242</v>
      </c>
      <c r="C5434" t="s">
        <v>11243</v>
      </c>
      <c r="D5434" t="s">
        <v>393</v>
      </c>
      <c r="E5434" t="s">
        <v>378</v>
      </c>
    </row>
    <row r="5435" spans="1:5">
      <c r="A5435" s="369">
        <v>3098351</v>
      </c>
      <c r="B5435" t="s">
        <v>11244</v>
      </c>
      <c r="C5435" t="s">
        <v>11245</v>
      </c>
      <c r="D5435" t="s">
        <v>393</v>
      </c>
      <c r="E5435" t="s">
        <v>378</v>
      </c>
    </row>
    <row r="5436" spans="1:5">
      <c r="A5436" s="369">
        <v>3098702</v>
      </c>
      <c r="B5436" t="s">
        <v>11246</v>
      </c>
      <c r="C5436" t="s">
        <v>11247</v>
      </c>
      <c r="D5436" t="s">
        <v>393</v>
      </c>
      <c r="E5436" t="s">
        <v>378</v>
      </c>
    </row>
    <row r="5437" spans="1:5">
      <c r="A5437" s="369">
        <v>3098985</v>
      </c>
      <c r="B5437" t="s">
        <v>11248</v>
      </c>
      <c r="C5437" t="s">
        <v>11249</v>
      </c>
      <c r="D5437" t="s">
        <v>393</v>
      </c>
      <c r="E5437" t="s">
        <v>378</v>
      </c>
    </row>
    <row r="5438" spans="1:5">
      <c r="A5438" s="369">
        <v>3099326</v>
      </c>
      <c r="B5438" t="s">
        <v>11250</v>
      </c>
      <c r="C5438" t="s">
        <v>11251</v>
      </c>
      <c r="D5438" t="s">
        <v>393</v>
      </c>
      <c r="E5438" t="s">
        <v>378</v>
      </c>
    </row>
    <row r="5439" spans="1:5">
      <c r="A5439" s="369">
        <v>3099793</v>
      </c>
      <c r="B5439" t="s">
        <v>11252</v>
      </c>
      <c r="C5439" t="s">
        <v>11253</v>
      </c>
      <c r="D5439" t="s">
        <v>393</v>
      </c>
      <c r="E5439" t="s">
        <v>378</v>
      </c>
    </row>
    <row r="5440" spans="1:5">
      <c r="A5440" s="369">
        <v>3100767</v>
      </c>
      <c r="B5440" t="s">
        <v>11254</v>
      </c>
      <c r="C5440" t="s">
        <v>11255</v>
      </c>
      <c r="D5440" t="s">
        <v>393</v>
      </c>
      <c r="E5440" t="s">
        <v>378</v>
      </c>
    </row>
    <row r="5441" spans="1:5">
      <c r="A5441" s="369">
        <v>3100873</v>
      </c>
      <c r="B5441" t="s">
        <v>11256</v>
      </c>
      <c r="C5441" t="s">
        <v>11257</v>
      </c>
      <c r="D5441" t="s">
        <v>393</v>
      </c>
      <c r="E5441" t="s">
        <v>378</v>
      </c>
    </row>
    <row r="5442" spans="1:5">
      <c r="A5442" s="369">
        <v>3101012</v>
      </c>
      <c r="B5442" t="s">
        <v>11258</v>
      </c>
      <c r="C5442" t="s">
        <v>11259</v>
      </c>
      <c r="D5442" t="s">
        <v>393</v>
      </c>
      <c r="E5442" t="s">
        <v>378</v>
      </c>
    </row>
    <row r="5443" spans="1:5">
      <c r="A5443" s="369">
        <v>3101240</v>
      </c>
      <c r="B5443" t="s">
        <v>11260</v>
      </c>
      <c r="C5443" t="s">
        <v>11261</v>
      </c>
      <c r="D5443" t="s">
        <v>393</v>
      </c>
      <c r="E5443" t="s">
        <v>378</v>
      </c>
    </row>
    <row r="5444" spans="1:5">
      <c r="A5444" s="369">
        <v>3101451</v>
      </c>
      <c r="B5444" t="s">
        <v>11262</v>
      </c>
      <c r="C5444" t="s">
        <v>11263</v>
      </c>
      <c r="D5444" t="s">
        <v>393</v>
      </c>
      <c r="E5444" t="s">
        <v>378</v>
      </c>
    </row>
    <row r="5445" spans="1:5">
      <c r="A5445" s="369">
        <v>3101472</v>
      </c>
      <c r="B5445" t="s">
        <v>11264</v>
      </c>
      <c r="C5445" t="s">
        <v>11265</v>
      </c>
      <c r="D5445" t="s">
        <v>393</v>
      </c>
      <c r="E5445" t="s">
        <v>378</v>
      </c>
    </row>
    <row r="5446" spans="1:5">
      <c r="A5446" s="369">
        <v>3101528</v>
      </c>
      <c r="B5446" t="s">
        <v>11266</v>
      </c>
      <c r="C5446" t="s">
        <v>11267</v>
      </c>
      <c r="D5446" t="s">
        <v>393</v>
      </c>
      <c r="E5446" t="s">
        <v>378</v>
      </c>
    </row>
    <row r="5447" spans="1:5">
      <c r="A5447" s="369">
        <v>3101555</v>
      </c>
      <c r="B5447" t="s">
        <v>11268</v>
      </c>
      <c r="C5447" t="s">
        <v>11269</v>
      </c>
      <c r="D5447" t="s">
        <v>393</v>
      </c>
      <c r="E5447" t="s">
        <v>378</v>
      </c>
    </row>
    <row r="5448" spans="1:5">
      <c r="A5448" s="369">
        <v>3101560</v>
      </c>
      <c r="B5448" t="s">
        <v>11270</v>
      </c>
      <c r="C5448" t="s">
        <v>11271</v>
      </c>
      <c r="D5448" t="s">
        <v>393</v>
      </c>
      <c r="E5448" t="s">
        <v>378</v>
      </c>
    </row>
    <row r="5449" spans="1:5">
      <c r="A5449" s="369">
        <v>3101647</v>
      </c>
      <c r="B5449" t="s">
        <v>11272</v>
      </c>
      <c r="C5449" t="s">
        <v>11273</v>
      </c>
      <c r="D5449" t="s">
        <v>393</v>
      </c>
      <c r="E5449" t="s">
        <v>378</v>
      </c>
    </row>
    <row r="5450" spans="1:5">
      <c r="A5450" s="369">
        <v>3101814</v>
      </c>
      <c r="B5450" t="s">
        <v>11274</v>
      </c>
      <c r="C5450" t="s">
        <v>11275</v>
      </c>
      <c r="D5450" t="s">
        <v>393</v>
      </c>
      <c r="E5450" t="s">
        <v>378</v>
      </c>
    </row>
    <row r="5451" spans="1:5">
      <c r="A5451" s="369">
        <v>3101839</v>
      </c>
      <c r="B5451" t="s">
        <v>11276</v>
      </c>
      <c r="C5451" t="s">
        <v>11277</v>
      </c>
      <c r="D5451" t="s">
        <v>393</v>
      </c>
      <c r="E5451" t="s">
        <v>378</v>
      </c>
    </row>
    <row r="5452" spans="1:5">
      <c r="A5452" s="369">
        <v>3101856</v>
      </c>
      <c r="B5452" t="s">
        <v>11278</v>
      </c>
      <c r="C5452" t="s">
        <v>11279</v>
      </c>
      <c r="D5452" t="s">
        <v>393</v>
      </c>
      <c r="E5452" t="s">
        <v>378</v>
      </c>
    </row>
    <row r="5453" spans="1:5">
      <c r="A5453" s="369">
        <v>3101859</v>
      </c>
      <c r="B5453" t="s">
        <v>11280</v>
      </c>
      <c r="C5453" t="s">
        <v>11281</v>
      </c>
      <c r="D5453" t="s">
        <v>393</v>
      </c>
      <c r="E5453" t="s">
        <v>378</v>
      </c>
    </row>
    <row r="5454" spans="1:5">
      <c r="A5454" s="369">
        <v>3101882</v>
      </c>
      <c r="B5454" t="s">
        <v>11282</v>
      </c>
      <c r="C5454" t="s">
        <v>11283</v>
      </c>
      <c r="D5454" t="s">
        <v>393</v>
      </c>
      <c r="E5454" t="s">
        <v>378</v>
      </c>
    </row>
    <row r="5455" spans="1:5">
      <c r="A5455" s="369">
        <v>3101883</v>
      </c>
      <c r="B5455" t="s">
        <v>11284</v>
      </c>
      <c r="C5455" t="s">
        <v>11285</v>
      </c>
      <c r="D5455" t="s">
        <v>393</v>
      </c>
      <c r="E5455" t="s">
        <v>378</v>
      </c>
    </row>
    <row r="5456" spans="1:5">
      <c r="A5456" s="369">
        <v>3101940</v>
      </c>
      <c r="B5456" t="s">
        <v>11286</v>
      </c>
      <c r="C5456" t="s">
        <v>11287</v>
      </c>
      <c r="D5456" t="s">
        <v>393</v>
      </c>
      <c r="E5456" t="s">
        <v>378</v>
      </c>
    </row>
    <row r="5457" spans="1:5">
      <c r="A5457" s="369">
        <v>3101954</v>
      </c>
      <c r="B5457" t="s">
        <v>11288</v>
      </c>
      <c r="C5457" t="s">
        <v>11289</v>
      </c>
      <c r="D5457" t="s">
        <v>393</v>
      </c>
      <c r="E5457" t="s">
        <v>378</v>
      </c>
    </row>
    <row r="5458" spans="1:5">
      <c r="A5458" s="369">
        <v>3101995</v>
      </c>
      <c r="B5458" t="s">
        <v>11290</v>
      </c>
      <c r="C5458" t="s">
        <v>11291</v>
      </c>
      <c r="D5458" t="s">
        <v>393</v>
      </c>
      <c r="E5458" t="s">
        <v>378</v>
      </c>
    </row>
    <row r="5459" spans="1:5">
      <c r="A5459" s="369">
        <v>3102008</v>
      </c>
      <c r="B5459" t="s">
        <v>11292</v>
      </c>
      <c r="C5459" t="s">
        <v>11293</v>
      </c>
      <c r="D5459" t="s">
        <v>393</v>
      </c>
      <c r="E5459" t="s">
        <v>378</v>
      </c>
    </row>
    <row r="5460" spans="1:5">
      <c r="A5460" s="369">
        <v>3102038</v>
      </c>
      <c r="B5460" t="s">
        <v>11294</v>
      </c>
      <c r="C5460" t="s">
        <v>11295</v>
      </c>
      <c r="D5460" t="s">
        <v>393</v>
      </c>
      <c r="E5460" t="s">
        <v>378</v>
      </c>
    </row>
    <row r="5461" spans="1:5">
      <c r="A5461" s="369">
        <v>3102120</v>
      </c>
      <c r="B5461" t="s">
        <v>11296</v>
      </c>
      <c r="C5461" t="s">
        <v>11297</v>
      </c>
      <c r="D5461" t="s">
        <v>393</v>
      </c>
      <c r="E5461" t="s">
        <v>378</v>
      </c>
    </row>
    <row r="5462" spans="1:5">
      <c r="A5462" s="369">
        <v>3102144</v>
      </c>
      <c r="B5462" t="s">
        <v>11298</v>
      </c>
      <c r="C5462" t="s">
        <v>11299</v>
      </c>
      <c r="D5462" t="s">
        <v>393</v>
      </c>
      <c r="E5462" t="s">
        <v>378</v>
      </c>
    </row>
    <row r="5463" spans="1:5">
      <c r="A5463" s="369">
        <v>3102151</v>
      </c>
      <c r="B5463" t="s">
        <v>11300</v>
      </c>
      <c r="C5463" t="s">
        <v>11301</v>
      </c>
      <c r="D5463" t="s">
        <v>393</v>
      </c>
      <c r="E5463" t="s">
        <v>378</v>
      </c>
    </row>
    <row r="5464" spans="1:5">
      <c r="A5464" s="369">
        <v>3102152</v>
      </c>
      <c r="B5464" t="s">
        <v>11302</v>
      </c>
      <c r="C5464" t="s">
        <v>11303</v>
      </c>
      <c r="D5464" t="s">
        <v>393</v>
      </c>
      <c r="E5464" t="s">
        <v>378</v>
      </c>
    </row>
    <row r="5465" spans="1:5">
      <c r="A5465" s="369">
        <v>3102182</v>
      </c>
      <c r="B5465" t="s">
        <v>11304</v>
      </c>
      <c r="C5465" t="s">
        <v>11305</v>
      </c>
      <c r="D5465" t="s">
        <v>393</v>
      </c>
      <c r="E5465" t="s">
        <v>378</v>
      </c>
    </row>
    <row r="5466" spans="1:5">
      <c r="A5466" s="369">
        <v>3102209</v>
      </c>
      <c r="B5466" t="s">
        <v>11306</v>
      </c>
      <c r="C5466" t="s">
        <v>11307</v>
      </c>
      <c r="D5466" t="s">
        <v>393</v>
      </c>
      <c r="E5466" t="s">
        <v>378</v>
      </c>
    </row>
    <row r="5467" spans="1:5">
      <c r="A5467" s="369">
        <v>3102343</v>
      </c>
      <c r="B5467" t="s">
        <v>11308</v>
      </c>
      <c r="C5467" t="s">
        <v>11309</v>
      </c>
      <c r="D5467" t="s">
        <v>393</v>
      </c>
      <c r="E5467" t="s">
        <v>378</v>
      </c>
    </row>
    <row r="5468" spans="1:5">
      <c r="A5468" s="369">
        <v>3102583</v>
      </c>
      <c r="B5468" t="s">
        <v>11310</v>
      </c>
      <c r="C5468" t="s">
        <v>11311</v>
      </c>
      <c r="D5468" t="s">
        <v>393</v>
      </c>
      <c r="E5468" t="s">
        <v>378</v>
      </c>
    </row>
    <row r="5469" spans="1:5">
      <c r="A5469" s="369">
        <v>3102782</v>
      </c>
      <c r="B5469" t="s">
        <v>11312</v>
      </c>
      <c r="C5469" t="s">
        <v>11313</v>
      </c>
      <c r="D5469" t="s">
        <v>393</v>
      </c>
      <c r="E5469" t="s">
        <v>378</v>
      </c>
    </row>
    <row r="5470" spans="1:5">
      <c r="A5470" s="369">
        <v>3103062</v>
      </c>
      <c r="B5470" t="s">
        <v>11314</v>
      </c>
      <c r="C5470" t="s">
        <v>11315</v>
      </c>
      <c r="D5470" t="s">
        <v>393</v>
      </c>
      <c r="E5470" t="s">
        <v>378</v>
      </c>
    </row>
    <row r="5471" spans="1:5">
      <c r="A5471" s="369">
        <v>3103217</v>
      </c>
      <c r="B5471" t="s">
        <v>11316</v>
      </c>
      <c r="C5471" t="s">
        <v>11317</v>
      </c>
      <c r="D5471" t="s">
        <v>393</v>
      </c>
      <c r="E5471" t="s">
        <v>378</v>
      </c>
    </row>
    <row r="5472" spans="1:5">
      <c r="A5472" s="369">
        <v>3103916</v>
      </c>
      <c r="B5472" t="s">
        <v>11318</v>
      </c>
      <c r="C5472" t="s">
        <v>11319</v>
      </c>
      <c r="D5472" t="s">
        <v>393</v>
      </c>
      <c r="E5472" t="s">
        <v>378</v>
      </c>
    </row>
    <row r="5473" spans="1:5">
      <c r="A5473" s="369">
        <v>3103956</v>
      </c>
      <c r="B5473" t="s">
        <v>11320</v>
      </c>
      <c r="C5473" t="s">
        <v>11321</v>
      </c>
      <c r="D5473" t="s">
        <v>393</v>
      </c>
      <c r="E5473" t="s">
        <v>378</v>
      </c>
    </row>
    <row r="5474" spans="1:5">
      <c r="A5474" s="369">
        <v>3104060</v>
      </c>
      <c r="B5474" t="s">
        <v>11322</v>
      </c>
      <c r="C5474" t="s">
        <v>11323</v>
      </c>
      <c r="D5474" t="s">
        <v>393</v>
      </c>
      <c r="E5474" t="s">
        <v>378</v>
      </c>
    </row>
    <row r="5475" spans="1:5">
      <c r="A5475" s="369">
        <v>3104201</v>
      </c>
      <c r="B5475" t="s">
        <v>11324</v>
      </c>
      <c r="C5475" t="s">
        <v>11325</v>
      </c>
      <c r="D5475" t="s">
        <v>393</v>
      </c>
      <c r="E5475" t="s">
        <v>378</v>
      </c>
    </row>
    <row r="5476" spans="1:5">
      <c r="A5476" s="369">
        <v>3104356</v>
      </c>
      <c r="B5476" t="s">
        <v>11326</v>
      </c>
      <c r="C5476" t="s">
        <v>11327</v>
      </c>
      <c r="D5476" t="s">
        <v>393</v>
      </c>
      <c r="E5476" t="s">
        <v>378</v>
      </c>
    </row>
    <row r="5477" spans="1:5">
      <c r="A5477" s="369">
        <v>3104876</v>
      </c>
      <c r="B5477" t="s">
        <v>11328</v>
      </c>
      <c r="C5477" t="s">
        <v>11329</v>
      </c>
      <c r="D5477" t="s">
        <v>393</v>
      </c>
      <c r="E5477" t="s">
        <v>378</v>
      </c>
    </row>
    <row r="5478" spans="1:5">
      <c r="A5478" s="369">
        <v>3104952</v>
      </c>
      <c r="B5478" t="s">
        <v>11330</v>
      </c>
      <c r="C5478" t="s">
        <v>11331</v>
      </c>
      <c r="D5478" t="s">
        <v>393</v>
      </c>
      <c r="E5478" t="s">
        <v>378</v>
      </c>
    </row>
    <row r="5479" spans="1:5">
      <c r="A5479" s="369">
        <v>3105282</v>
      </c>
      <c r="B5479" t="s">
        <v>11332</v>
      </c>
      <c r="C5479" t="s">
        <v>11333</v>
      </c>
      <c r="D5479" t="s">
        <v>393</v>
      </c>
      <c r="E5479" t="s">
        <v>378</v>
      </c>
    </row>
    <row r="5480" spans="1:5">
      <c r="A5480" s="369">
        <v>3105690</v>
      </c>
      <c r="B5480" t="s">
        <v>11334</v>
      </c>
      <c r="C5480" t="s">
        <v>11335</v>
      </c>
      <c r="D5480" t="s">
        <v>393</v>
      </c>
      <c r="E5480" t="s">
        <v>378</v>
      </c>
    </row>
    <row r="5481" spans="1:5">
      <c r="A5481" s="369">
        <v>3106239</v>
      </c>
      <c r="B5481" t="s">
        <v>11336</v>
      </c>
      <c r="C5481" t="s">
        <v>11337</v>
      </c>
      <c r="D5481" t="s">
        <v>393</v>
      </c>
      <c r="E5481" t="s">
        <v>378</v>
      </c>
    </row>
    <row r="5482" spans="1:5">
      <c r="A5482" s="369">
        <v>310656</v>
      </c>
      <c r="B5482" t="s">
        <v>11338</v>
      </c>
      <c r="C5482" t="s">
        <v>11339</v>
      </c>
      <c r="D5482" t="s">
        <v>393</v>
      </c>
      <c r="E5482" t="s">
        <v>378</v>
      </c>
    </row>
    <row r="5483" spans="1:5">
      <c r="A5483" s="369">
        <v>3107341</v>
      </c>
      <c r="B5483" t="s">
        <v>11340</v>
      </c>
      <c r="C5483" t="s">
        <v>11341</v>
      </c>
      <c r="D5483" t="s">
        <v>393</v>
      </c>
      <c r="E5483" t="s">
        <v>378</v>
      </c>
    </row>
    <row r="5484" spans="1:5">
      <c r="A5484" s="369">
        <v>3107389</v>
      </c>
      <c r="B5484" t="s">
        <v>11342</v>
      </c>
      <c r="C5484" t="s">
        <v>11343</v>
      </c>
      <c r="D5484" t="s">
        <v>393</v>
      </c>
      <c r="E5484" t="s">
        <v>378</v>
      </c>
    </row>
    <row r="5485" spans="1:5">
      <c r="A5485" s="369">
        <v>3107601</v>
      </c>
      <c r="B5485" t="s">
        <v>11344</v>
      </c>
      <c r="C5485" t="s">
        <v>11345</v>
      </c>
      <c r="D5485" t="s">
        <v>393</v>
      </c>
      <c r="E5485" t="s">
        <v>378</v>
      </c>
    </row>
    <row r="5486" spans="1:5">
      <c r="A5486" s="369">
        <v>3108529</v>
      </c>
      <c r="B5486" t="s">
        <v>11346</v>
      </c>
      <c r="C5486" t="s">
        <v>11347</v>
      </c>
      <c r="D5486" t="s">
        <v>393</v>
      </c>
      <c r="E5486" t="s">
        <v>378</v>
      </c>
    </row>
    <row r="5487" spans="1:5">
      <c r="A5487" s="369">
        <v>3108597</v>
      </c>
      <c r="B5487" t="s">
        <v>11348</v>
      </c>
      <c r="C5487" t="s">
        <v>11349</v>
      </c>
      <c r="D5487" t="s">
        <v>393</v>
      </c>
      <c r="E5487" t="s">
        <v>378</v>
      </c>
    </row>
    <row r="5488" spans="1:5">
      <c r="A5488" s="369">
        <v>3108740</v>
      </c>
      <c r="B5488" t="s">
        <v>11350</v>
      </c>
      <c r="C5488" t="s">
        <v>11351</v>
      </c>
      <c r="D5488" t="s">
        <v>393</v>
      </c>
      <c r="E5488" t="s">
        <v>378</v>
      </c>
    </row>
    <row r="5489" spans="1:5">
      <c r="A5489" s="369">
        <v>3108750</v>
      </c>
      <c r="B5489" t="s">
        <v>11352</v>
      </c>
      <c r="C5489" t="s">
        <v>11353</v>
      </c>
      <c r="D5489" t="s">
        <v>393</v>
      </c>
      <c r="E5489" t="s">
        <v>378</v>
      </c>
    </row>
    <row r="5490" spans="1:5">
      <c r="A5490" s="369">
        <v>3108917</v>
      </c>
      <c r="B5490" t="s">
        <v>11354</v>
      </c>
      <c r="C5490" t="s">
        <v>11355</v>
      </c>
      <c r="D5490" t="s">
        <v>393</v>
      </c>
      <c r="E5490" t="s">
        <v>378</v>
      </c>
    </row>
    <row r="5491" spans="1:5">
      <c r="A5491" s="369">
        <v>3108924</v>
      </c>
      <c r="B5491" t="s">
        <v>11356</v>
      </c>
      <c r="C5491" t="s">
        <v>11357</v>
      </c>
      <c r="D5491" t="s">
        <v>393</v>
      </c>
      <c r="E5491" t="s">
        <v>378</v>
      </c>
    </row>
    <row r="5492" spans="1:5">
      <c r="A5492" s="369">
        <v>3109019</v>
      </c>
      <c r="B5492" t="s">
        <v>11358</v>
      </c>
      <c r="C5492" t="s">
        <v>11359</v>
      </c>
      <c r="D5492" t="s">
        <v>393</v>
      </c>
      <c r="E5492" t="s">
        <v>378</v>
      </c>
    </row>
    <row r="5493" spans="1:5">
      <c r="A5493" s="369">
        <v>3109030</v>
      </c>
      <c r="B5493" t="s">
        <v>11360</v>
      </c>
      <c r="C5493" t="s">
        <v>11361</v>
      </c>
      <c r="D5493" t="s">
        <v>393</v>
      </c>
      <c r="E5493" t="s">
        <v>378</v>
      </c>
    </row>
    <row r="5494" spans="1:5">
      <c r="A5494" s="369">
        <v>3109141</v>
      </c>
      <c r="B5494" t="s">
        <v>11362</v>
      </c>
      <c r="C5494" t="s">
        <v>11363</v>
      </c>
      <c r="D5494" t="s">
        <v>393</v>
      </c>
      <c r="E5494" t="s">
        <v>378</v>
      </c>
    </row>
    <row r="5495" spans="1:5">
      <c r="A5495" s="369">
        <v>3109177</v>
      </c>
      <c r="B5495" t="s">
        <v>11364</v>
      </c>
      <c r="C5495" t="s">
        <v>11365</v>
      </c>
      <c r="D5495" t="s">
        <v>393</v>
      </c>
      <c r="E5495" t="s">
        <v>378</v>
      </c>
    </row>
    <row r="5496" spans="1:5">
      <c r="A5496" s="369">
        <v>3109286</v>
      </c>
      <c r="B5496" t="s">
        <v>11366</v>
      </c>
      <c r="C5496" t="s">
        <v>11367</v>
      </c>
      <c r="D5496" t="s">
        <v>393</v>
      </c>
      <c r="E5496" t="s">
        <v>378</v>
      </c>
    </row>
    <row r="5497" spans="1:5">
      <c r="A5497" s="369">
        <v>3109296</v>
      </c>
      <c r="B5497" t="s">
        <v>11368</v>
      </c>
      <c r="C5497" t="s">
        <v>11369</v>
      </c>
      <c r="D5497" t="s">
        <v>393</v>
      </c>
      <c r="E5497" t="s">
        <v>378</v>
      </c>
    </row>
    <row r="5498" spans="1:5">
      <c r="A5498" s="369">
        <v>3109314</v>
      </c>
      <c r="B5498" t="s">
        <v>11370</v>
      </c>
      <c r="C5498" t="s">
        <v>11371</v>
      </c>
      <c r="D5498" t="s">
        <v>393</v>
      </c>
      <c r="E5498" t="s">
        <v>378</v>
      </c>
    </row>
    <row r="5499" spans="1:5">
      <c r="A5499" s="369">
        <v>3109629</v>
      </c>
      <c r="B5499" t="s">
        <v>11372</v>
      </c>
      <c r="C5499" t="s">
        <v>11373</v>
      </c>
      <c r="D5499" t="s">
        <v>393</v>
      </c>
      <c r="E5499" t="s">
        <v>378</v>
      </c>
    </row>
    <row r="5500" spans="1:5">
      <c r="A5500" s="369">
        <v>3109707</v>
      </c>
      <c r="B5500" t="s">
        <v>11374</v>
      </c>
      <c r="C5500" t="s">
        <v>11375</v>
      </c>
      <c r="D5500" t="s">
        <v>393</v>
      </c>
      <c r="E5500" t="s">
        <v>378</v>
      </c>
    </row>
    <row r="5501" spans="1:5">
      <c r="A5501" s="369">
        <v>3109734</v>
      </c>
      <c r="B5501" t="s">
        <v>11376</v>
      </c>
      <c r="C5501" t="s">
        <v>11377</v>
      </c>
      <c r="D5501" t="s">
        <v>393</v>
      </c>
      <c r="E5501" t="s">
        <v>378</v>
      </c>
    </row>
    <row r="5502" spans="1:5">
      <c r="A5502" s="369">
        <v>3109745</v>
      </c>
      <c r="B5502" t="s">
        <v>11378</v>
      </c>
      <c r="C5502" t="s">
        <v>11379</v>
      </c>
      <c r="D5502" t="s">
        <v>393</v>
      </c>
      <c r="E5502" t="s">
        <v>378</v>
      </c>
    </row>
    <row r="5503" spans="1:5">
      <c r="A5503" s="369">
        <v>3109746</v>
      </c>
      <c r="B5503" t="s">
        <v>11380</v>
      </c>
      <c r="C5503" t="s">
        <v>11381</v>
      </c>
      <c r="D5503" t="s">
        <v>393</v>
      </c>
      <c r="E5503" t="s">
        <v>378</v>
      </c>
    </row>
    <row r="5504" spans="1:5">
      <c r="A5504" s="369">
        <v>3109758</v>
      </c>
      <c r="B5504" t="s">
        <v>11382</v>
      </c>
      <c r="C5504" t="s">
        <v>11383</v>
      </c>
      <c r="D5504" t="s">
        <v>393</v>
      </c>
      <c r="E5504" t="s">
        <v>378</v>
      </c>
    </row>
    <row r="5505" spans="1:5">
      <c r="A5505" s="369">
        <v>3109858</v>
      </c>
      <c r="B5505" t="s">
        <v>11384</v>
      </c>
      <c r="C5505" t="s">
        <v>11385</v>
      </c>
      <c r="D5505" t="s">
        <v>393</v>
      </c>
      <c r="E5505" t="s">
        <v>378</v>
      </c>
    </row>
    <row r="5506" spans="1:5">
      <c r="A5506" s="369">
        <v>3109887</v>
      </c>
      <c r="B5506" t="s">
        <v>11386</v>
      </c>
      <c r="C5506" t="s">
        <v>11387</v>
      </c>
      <c r="D5506" t="s">
        <v>393</v>
      </c>
      <c r="E5506" t="s">
        <v>378</v>
      </c>
    </row>
    <row r="5507" spans="1:5">
      <c r="A5507" s="369">
        <v>3109955</v>
      </c>
      <c r="B5507" t="s">
        <v>11388</v>
      </c>
      <c r="C5507" t="s">
        <v>11389</v>
      </c>
      <c r="D5507" t="s">
        <v>393</v>
      </c>
      <c r="E5507" t="s">
        <v>378</v>
      </c>
    </row>
    <row r="5508" spans="1:5">
      <c r="A5508" s="369">
        <v>3110040</v>
      </c>
      <c r="B5508" t="s">
        <v>11390</v>
      </c>
      <c r="C5508" t="s">
        <v>11391</v>
      </c>
      <c r="D5508" t="s">
        <v>393</v>
      </c>
      <c r="E5508" t="s">
        <v>378</v>
      </c>
    </row>
    <row r="5509" spans="1:5">
      <c r="A5509" s="369">
        <v>3110062</v>
      </c>
      <c r="B5509" t="s">
        <v>11392</v>
      </c>
      <c r="C5509" t="s">
        <v>11393</v>
      </c>
      <c r="D5509" t="s">
        <v>393</v>
      </c>
      <c r="E5509" t="s">
        <v>378</v>
      </c>
    </row>
    <row r="5510" spans="1:5">
      <c r="A5510" s="369">
        <v>3110091</v>
      </c>
      <c r="B5510" t="s">
        <v>11394</v>
      </c>
      <c r="C5510" t="s">
        <v>11395</v>
      </c>
      <c r="D5510" t="s">
        <v>393</v>
      </c>
      <c r="E5510" t="s">
        <v>378</v>
      </c>
    </row>
    <row r="5511" spans="1:5">
      <c r="A5511" s="369">
        <v>3110189</v>
      </c>
      <c r="B5511" t="s">
        <v>11396</v>
      </c>
      <c r="C5511" t="s">
        <v>11397</v>
      </c>
      <c r="D5511" t="s">
        <v>393</v>
      </c>
      <c r="E5511" t="s">
        <v>378</v>
      </c>
    </row>
    <row r="5512" spans="1:5">
      <c r="A5512" s="369">
        <v>3110197</v>
      </c>
      <c r="B5512" t="s">
        <v>11398</v>
      </c>
      <c r="C5512" t="s">
        <v>11399</v>
      </c>
      <c r="D5512" t="s">
        <v>393</v>
      </c>
      <c r="E5512" t="s">
        <v>378</v>
      </c>
    </row>
    <row r="5513" spans="1:5">
      <c r="A5513" s="369">
        <v>3110213</v>
      </c>
      <c r="B5513" t="s">
        <v>11400</v>
      </c>
      <c r="C5513" t="s">
        <v>11401</v>
      </c>
      <c r="D5513" t="s">
        <v>393</v>
      </c>
      <c r="E5513" t="s">
        <v>378</v>
      </c>
    </row>
    <row r="5514" spans="1:5">
      <c r="A5514" s="369">
        <v>3110315</v>
      </c>
      <c r="B5514" t="s">
        <v>11402</v>
      </c>
      <c r="C5514" t="s">
        <v>11403</v>
      </c>
      <c r="D5514" t="s">
        <v>393</v>
      </c>
      <c r="E5514" t="s">
        <v>378</v>
      </c>
    </row>
    <row r="5515" spans="1:5">
      <c r="A5515" s="369">
        <v>3110316</v>
      </c>
      <c r="B5515" t="s">
        <v>11404</v>
      </c>
      <c r="C5515" t="s">
        <v>11405</v>
      </c>
      <c r="D5515" t="s">
        <v>393</v>
      </c>
      <c r="E5515" t="s">
        <v>378</v>
      </c>
    </row>
    <row r="5516" spans="1:5">
      <c r="A5516" s="369">
        <v>3110442</v>
      </c>
      <c r="B5516" t="s">
        <v>11406</v>
      </c>
      <c r="C5516" t="s">
        <v>11407</v>
      </c>
      <c r="D5516" t="s">
        <v>393</v>
      </c>
      <c r="E5516" t="s">
        <v>378</v>
      </c>
    </row>
    <row r="5517" spans="1:5">
      <c r="A5517" s="369">
        <v>3110475</v>
      </c>
      <c r="B5517" t="s">
        <v>11408</v>
      </c>
      <c r="C5517" t="s">
        <v>11409</v>
      </c>
      <c r="D5517" t="s">
        <v>393</v>
      </c>
      <c r="E5517" t="s">
        <v>378</v>
      </c>
    </row>
    <row r="5518" spans="1:5">
      <c r="A5518" s="369">
        <v>3110476</v>
      </c>
      <c r="B5518" t="s">
        <v>11410</v>
      </c>
      <c r="C5518" t="s">
        <v>11411</v>
      </c>
      <c r="D5518" t="s">
        <v>393</v>
      </c>
      <c r="E5518" t="s">
        <v>378</v>
      </c>
    </row>
    <row r="5519" spans="1:5">
      <c r="A5519" s="369">
        <v>3110567</v>
      </c>
      <c r="B5519" t="s">
        <v>11412</v>
      </c>
      <c r="C5519" t="s">
        <v>11413</v>
      </c>
      <c r="D5519" t="s">
        <v>393</v>
      </c>
      <c r="E5519" t="s">
        <v>378</v>
      </c>
    </row>
    <row r="5520" spans="1:5">
      <c r="A5520" s="369">
        <v>3110630</v>
      </c>
      <c r="B5520" t="s">
        <v>11414</v>
      </c>
      <c r="C5520" t="s">
        <v>11415</v>
      </c>
      <c r="D5520" t="s">
        <v>393</v>
      </c>
      <c r="E5520" t="s">
        <v>378</v>
      </c>
    </row>
    <row r="5521" spans="1:5">
      <c r="A5521" s="369">
        <v>3110633</v>
      </c>
      <c r="B5521" t="s">
        <v>11416</v>
      </c>
      <c r="C5521" t="s">
        <v>11417</v>
      </c>
      <c r="D5521" t="s">
        <v>393</v>
      </c>
      <c r="E5521" t="s">
        <v>378</v>
      </c>
    </row>
    <row r="5522" spans="1:5">
      <c r="A5522" s="369">
        <v>3110683</v>
      </c>
      <c r="B5522" t="s">
        <v>11418</v>
      </c>
      <c r="C5522" t="s">
        <v>11419</v>
      </c>
      <c r="D5522" t="s">
        <v>393</v>
      </c>
      <c r="E5522" t="s">
        <v>378</v>
      </c>
    </row>
    <row r="5523" spans="1:5">
      <c r="A5523" s="369">
        <v>3110839</v>
      </c>
      <c r="B5523" t="s">
        <v>11420</v>
      </c>
      <c r="C5523" t="s">
        <v>11421</v>
      </c>
      <c r="D5523" t="s">
        <v>393</v>
      </c>
      <c r="E5523" t="s">
        <v>378</v>
      </c>
    </row>
    <row r="5524" spans="1:5">
      <c r="A5524" s="369">
        <v>3111091</v>
      </c>
      <c r="B5524" t="s">
        <v>11422</v>
      </c>
      <c r="C5524" t="s">
        <v>11423</v>
      </c>
      <c r="D5524" t="s">
        <v>393</v>
      </c>
      <c r="E5524" t="s">
        <v>378</v>
      </c>
    </row>
    <row r="5525" spans="1:5">
      <c r="A5525" s="369">
        <v>3111282</v>
      </c>
      <c r="B5525" t="s">
        <v>11424</v>
      </c>
      <c r="C5525" t="s">
        <v>11425</v>
      </c>
      <c r="D5525" t="s">
        <v>393</v>
      </c>
      <c r="E5525" t="s">
        <v>378</v>
      </c>
    </row>
    <row r="5526" spans="1:5">
      <c r="A5526" s="369">
        <v>3111296</v>
      </c>
      <c r="B5526" t="s">
        <v>11426</v>
      </c>
      <c r="C5526" t="s">
        <v>11427</v>
      </c>
      <c r="D5526" t="s">
        <v>393</v>
      </c>
      <c r="E5526" t="s">
        <v>378</v>
      </c>
    </row>
    <row r="5527" spans="1:5">
      <c r="A5527" s="369">
        <v>3111405</v>
      </c>
      <c r="B5527" t="s">
        <v>11428</v>
      </c>
      <c r="C5527" t="s">
        <v>11429</v>
      </c>
      <c r="D5527" t="s">
        <v>393</v>
      </c>
      <c r="E5527" t="s">
        <v>378</v>
      </c>
    </row>
    <row r="5528" spans="1:5">
      <c r="A5528" s="369">
        <v>3111426</v>
      </c>
      <c r="B5528" t="s">
        <v>11430</v>
      </c>
      <c r="C5528" t="s">
        <v>11431</v>
      </c>
      <c r="D5528" t="s">
        <v>393</v>
      </c>
      <c r="E5528" t="s">
        <v>378</v>
      </c>
    </row>
    <row r="5529" spans="1:5">
      <c r="A5529" s="369">
        <v>3111505</v>
      </c>
      <c r="B5529" t="s">
        <v>11432</v>
      </c>
      <c r="C5529" t="s">
        <v>11433</v>
      </c>
      <c r="D5529" t="s">
        <v>393</v>
      </c>
      <c r="E5529" t="s">
        <v>378</v>
      </c>
    </row>
    <row r="5530" spans="1:5">
      <c r="A5530" s="369">
        <v>3111647</v>
      </c>
      <c r="B5530" t="s">
        <v>11434</v>
      </c>
      <c r="C5530" t="s">
        <v>11435</v>
      </c>
      <c r="D5530" t="s">
        <v>393</v>
      </c>
      <c r="E5530" t="s">
        <v>378</v>
      </c>
    </row>
    <row r="5531" spans="1:5">
      <c r="A5531" s="369">
        <v>3111655</v>
      </c>
      <c r="B5531" t="s">
        <v>11436</v>
      </c>
      <c r="C5531" t="s">
        <v>11437</v>
      </c>
      <c r="D5531" t="s">
        <v>393</v>
      </c>
      <c r="E5531" t="s">
        <v>378</v>
      </c>
    </row>
    <row r="5532" spans="1:5">
      <c r="A5532" s="369">
        <v>3111682</v>
      </c>
      <c r="B5532" t="s">
        <v>11438</v>
      </c>
      <c r="C5532" t="s">
        <v>11439</v>
      </c>
      <c r="D5532" t="s">
        <v>393</v>
      </c>
      <c r="E5532" t="s">
        <v>378</v>
      </c>
    </row>
    <row r="5533" spans="1:5">
      <c r="A5533" s="369">
        <v>3111735</v>
      </c>
      <c r="B5533" t="s">
        <v>11440</v>
      </c>
      <c r="C5533" t="s">
        <v>11441</v>
      </c>
      <c r="D5533" t="s">
        <v>393</v>
      </c>
      <c r="E5533" t="s">
        <v>378</v>
      </c>
    </row>
    <row r="5534" spans="1:5">
      <c r="A5534" s="369">
        <v>3111753</v>
      </c>
      <c r="B5534" t="s">
        <v>11442</v>
      </c>
      <c r="C5534" t="s">
        <v>11443</v>
      </c>
      <c r="D5534" t="s">
        <v>393</v>
      </c>
      <c r="E5534" t="s">
        <v>378</v>
      </c>
    </row>
    <row r="5535" spans="1:5">
      <c r="A5535" s="369">
        <v>3111774</v>
      </c>
      <c r="B5535" t="s">
        <v>11444</v>
      </c>
      <c r="C5535" t="s">
        <v>11445</v>
      </c>
      <c r="D5535" t="s">
        <v>393</v>
      </c>
      <c r="E5535" t="s">
        <v>378</v>
      </c>
    </row>
    <row r="5536" spans="1:5">
      <c r="A5536" s="369">
        <v>31118111</v>
      </c>
      <c r="B5536" t="s">
        <v>11446</v>
      </c>
      <c r="C5536" t="s">
        <v>11447</v>
      </c>
      <c r="D5536" t="s">
        <v>393</v>
      </c>
      <c r="E5536" t="s">
        <v>378</v>
      </c>
    </row>
    <row r="5537" spans="1:5">
      <c r="A5537" s="369">
        <v>3111912</v>
      </c>
      <c r="B5537" t="s">
        <v>11448</v>
      </c>
      <c r="C5537" t="s">
        <v>11449</v>
      </c>
      <c r="D5537" t="s">
        <v>393</v>
      </c>
      <c r="E5537" t="s">
        <v>378</v>
      </c>
    </row>
    <row r="5538" spans="1:5">
      <c r="A5538" s="369">
        <v>3111919</v>
      </c>
      <c r="B5538" t="s">
        <v>11450</v>
      </c>
      <c r="C5538" t="s">
        <v>11451</v>
      </c>
      <c r="D5538" t="s">
        <v>393</v>
      </c>
      <c r="E5538" t="s">
        <v>378</v>
      </c>
    </row>
    <row r="5539" spans="1:5">
      <c r="A5539" s="369">
        <v>3111920</v>
      </c>
      <c r="B5539" t="s">
        <v>11452</v>
      </c>
      <c r="C5539" t="s">
        <v>11453</v>
      </c>
      <c r="D5539" t="s">
        <v>393</v>
      </c>
      <c r="E5539" t="s">
        <v>378</v>
      </c>
    </row>
    <row r="5540" spans="1:5">
      <c r="A5540" s="369">
        <v>3112634</v>
      </c>
      <c r="B5540" t="s">
        <v>11454</v>
      </c>
      <c r="C5540" t="s">
        <v>11455</v>
      </c>
      <c r="D5540" t="s">
        <v>393</v>
      </c>
      <c r="E5540" t="s">
        <v>378</v>
      </c>
    </row>
    <row r="5541" spans="1:5">
      <c r="A5541" s="369">
        <v>3112803</v>
      </c>
      <c r="B5541" t="s">
        <v>11456</v>
      </c>
      <c r="C5541" t="s">
        <v>11457</v>
      </c>
      <c r="D5541" t="s">
        <v>393</v>
      </c>
      <c r="E5541" t="s">
        <v>378</v>
      </c>
    </row>
    <row r="5542" spans="1:5">
      <c r="A5542" s="369">
        <v>3112808</v>
      </c>
      <c r="B5542" t="s">
        <v>11458</v>
      </c>
      <c r="C5542" t="s">
        <v>11459</v>
      </c>
      <c r="D5542" t="s">
        <v>393</v>
      </c>
      <c r="E5542" t="s">
        <v>378</v>
      </c>
    </row>
    <row r="5543" spans="1:5">
      <c r="A5543" s="369">
        <v>3112840</v>
      </c>
      <c r="B5543" t="s">
        <v>11460</v>
      </c>
      <c r="C5543" t="s">
        <v>11461</v>
      </c>
      <c r="D5543" t="s">
        <v>393</v>
      </c>
      <c r="E5543" t="s">
        <v>378</v>
      </c>
    </row>
    <row r="5544" spans="1:5">
      <c r="A5544" s="369">
        <v>3112843</v>
      </c>
      <c r="B5544" t="s">
        <v>11462</v>
      </c>
      <c r="C5544" t="s">
        <v>11463</v>
      </c>
      <c r="D5544" t="s">
        <v>393</v>
      </c>
      <c r="E5544" t="s">
        <v>378</v>
      </c>
    </row>
    <row r="5545" spans="1:5">
      <c r="A5545" s="369">
        <v>3113816</v>
      </c>
      <c r="B5545" t="s">
        <v>11464</v>
      </c>
      <c r="C5545" t="s">
        <v>11465</v>
      </c>
      <c r="D5545" t="s">
        <v>393</v>
      </c>
      <c r="E5545" t="s">
        <v>378</v>
      </c>
    </row>
    <row r="5546" spans="1:5">
      <c r="A5546" s="369">
        <v>3113816</v>
      </c>
      <c r="B5546" t="s">
        <v>11466</v>
      </c>
      <c r="C5546" t="s">
        <v>11465</v>
      </c>
      <c r="D5546" t="s">
        <v>393</v>
      </c>
      <c r="E5546" t="s">
        <v>378</v>
      </c>
    </row>
    <row r="5547" spans="1:5">
      <c r="A5547" s="369">
        <v>3113820</v>
      </c>
      <c r="B5547" t="s">
        <v>11467</v>
      </c>
      <c r="C5547" t="s">
        <v>11468</v>
      </c>
      <c r="D5547" t="s">
        <v>393</v>
      </c>
      <c r="E5547" t="s">
        <v>378</v>
      </c>
    </row>
    <row r="5548" spans="1:5">
      <c r="A5548" s="369">
        <v>3113823</v>
      </c>
      <c r="B5548" t="s">
        <v>11469</v>
      </c>
      <c r="C5548" t="s">
        <v>11470</v>
      </c>
      <c r="D5548" t="s">
        <v>393</v>
      </c>
      <c r="E5548" t="s">
        <v>378</v>
      </c>
    </row>
    <row r="5549" spans="1:5">
      <c r="A5549" s="369">
        <v>3113946</v>
      </c>
      <c r="B5549" t="s">
        <v>11471</v>
      </c>
      <c r="C5549" t="s">
        <v>11472</v>
      </c>
      <c r="D5549" t="s">
        <v>393</v>
      </c>
      <c r="E5549" t="s">
        <v>378</v>
      </c>
    </row>
    <row r="5550" spans="1:5">
      <c r="A5550" s="369">
        <v>3113994</v>
      </c>
      <c r="B5550" t="s">
        <v>11473</v>
      </c>
      <c r="C5550" t="s">
        <v>11474</v>
      </c>
      <c r="D5550" t="s">
        <v>393</v>
      </c>
      <c r="E5550" t="s">
        <v>378</v>
      </c>
    </row>
    <row r="5551" spans="1:5">
      <c r="A5551" s="369">
        <v>3114041</v>
      </c>
      <c r="B5551" t="s">
        <v>11475</v>
      </c>
      <c r="C5551" t="s">
        <v>11476</v>
      </c>
      <c r="D5551" t="s">
        <v>393</v>
      </c>
      <c r="E5551" t="s">
        <v>378</v>
      </c>
    </row>
    <row r="5552" spans="1:5">
      <c r="A5552" s="369">
        <v>3114183</v>
      </c>
      <c r="B5552" t="s">
        <v>11477</v>
      </c>
      <c r="C5552" t="s">
        <v>11478</v>
      </c>
      <c r="D5552" t="s">
        <v>393</v>
      </c>
      <c r="E5552" t="s">
        <v>378</v>
      </c>
    </row>
    <row r="5553" spans="1:5">
      <c r="A5553" s="369">
        <v>3114222</v>
      </c>
      <c r="B5553" t="s">
        <v>11479</v>
      </c>
      <c r="C5553" t="s">
        <v>11480</v>
      </c>
      <c r="D5553" t="s">
        <v>393</v>
      </c>
      <c r="E5553" t="s">
        <v>378</v>
      </c>
    </row>
    <row r="5554" spans="1:5">
      <c r="A5554" s="369">
        <v>3114263</v>
      </c>
      <c r="B5554" t="s">
        <v>11481</v>
      </c>
      <c r="C5554" t="s">
        <v>11482</v>
      </c>
      <c r="D5554" t="s">
        <v>393</v>
      </c>
      <c r="E5554" t="s">
        <v>378</v>
      </c>
    </row>
    <row r="5555" spans="1:5">
      <c r="A5555" s="369">
        <v>3114311</v>
      </c>
      <c r="B5555" t="s">
        <v>11483</v>
      </c>
      <c r="C5555" t="s">
        <v>11484</v>
      </c>
      <c r="D5555" t="s">
        <v>393</v>
      </c>
      <c r="E5555" t="s">
        <v>378</v>
      </c>
    </row>
    <row r="5556" spans="1:5">
      <c r="A5556" s="369">
        <v>3114335</v>
      </c>
      <c r="B5556" t="s">
        <v>11485</v>
      </c>
      <c r="C5556" t="s">
        <v>11486</v>
      </c>
      <c r="D5556" t="s">
        <v>393</v>
      </c>
      <c r="E5556" t="s">
        <v>378</v>
      </c>
    </row>
    <row r="5557" spans="1:5">
      <c r="A5557" s="369">
        <v>3114361</v>
      </c>
      <c r="B5557" t="s">
        <v>11487</v>
      </c>
      <c r="C5557" t="s">
        <v>11488</v>
      </c>
      <c r="D5557" t="s">
        <v>393</v>
      </c>
      <c r="E5557" t="s">
        <v>378</v>
      </c>
    </row>
    <row r="5558" spans="1:5">
      <c r="A5558" s="369">
        <v>3114382</v>
      </c>
      <c r="B5558" t="s">
        <v>11489</v>
      </c>
      <c r="C5558" t="s">
        <v>11490</v>
      </c>
      <c r="D5558" t="s">
        <v>393</v>
      </c>
      <c r="E5558" t="s">
        <v>378</v>
      </c>
    </row>
    <row r="5559" spans="1:5">
      <c r="A5559" s="369">
        <v>3114389</v>
      </c>
      <c r="B5559" t="s">
        <v>11491</v>
      </c>
      <c r="C5559" t="s">
        <v>11492</v>
      </c>
      <c r="D5559" t="s">
        <v>393</v>
      </c>
      <c r="E5559" t="s">
        <v>378</v>
      </c>
    </row>
    <row r="5560" spans="1:5">
      <c r="A5560" s="369">
        <v>3114398</v>
      </c>
      <c r="B5560" t="s">
        <v>11493</v>
      </c>
      <c r="C5560" t="s">
        <v>11494</v>
      </c>
      <c r="D5560" t="s">
        <v>393</v>
      </c>
      <c r="E5560" t="s">
        <v>378</v>
      </c>
    </row>
    <row r="5561" spans="1:5">
      <c r="A5561" s="369">
        <v>3114403</v>
      </c>
      <c r="B5561" t="s">
        <v>11495</v>
      </c>
      <c r="C5561" t="s">
        <v>11496</v>
      </c>
      <c r="D5561" t="s">
        <v>393</v>
      </c>
      <c r="E5561" t="s">
        <v>378</v>
      </c>
    </row>
    <row r="5562" spans="1:5">
      <c r="A5562" s="369">
        <v>3114411</v>
      </c>
      <c r="B5562" t="s">
        <v>11497</v>
      </c>
      <c r="C5562" t="s">
        <v>11498</v>
      </c>
      <c r="D5562" t="s">
        <v>393</v>
      </c>
      <c r="E5562" t="s">
        <v>378</v>
      </c>
    </row>
    <row r="5563" spans="1:5">
      <c r="A5563" s="369">
        <v>311446812</v>
      </c>
      <c r="B5563" t="s">
        <v>11499</v>
      </c>
      <c r="C5563" t="s">
        <v>11500</v>
      </c>
      <c r="D5563" t="s">
        <v>393</v>
      </c>
      <c r="E5563" t="s">
        <v>378</v>
      </c>
    </row>
    <row r="5564" spans="1:5">
      <c r="A5564" s="369">
        <v>3114632</v>
      </c>
      <c r="B5564" t="s">
        <v>11501</v>
      </c>
      <c r="C5564" t="s">
        <v>11502</v>
      </c>
      <c r="D5564" t="s">
        <v>393</v>
      </c>
      <c r="E5564" t="s">
        <v>378</v>
      </c>
    </row>
    <row r="5565" spans="1:5">
      <c r="A5565" s="369">
        <v>3114666</v>
      </c>
      <c r="B5565" t="s">
        <v>11503</v>
      </c>
      <c r="C5565" t="s">
        <v>11504</v>
      </c>
      <c r="D5565" t="s">
        <v>393</v>
      </c>
      <c r="E5565" t="s">
        <v>378</v>
      </c>
    </row>
    <row r="5566" spans="1:5">
      <c r="A5566" s="369">
        <v>3114712</v>
      </c>
      <c r="B5566" t="s">
        <v>11505</v>
      </c>
      <c r="C5566" t="s">
        <v>11506</v>
      </c>
      <c r="D5566" t="s">
        <v>393</v>
      </c>
      <c r="E5566" t="s">
        <v>378</v>
      </c>
    </row>
    <row r="5567" spans="1:5">
      <c r="A5567" s="369">
        <v>3114841</v>
      </c>
      <c r="B5567" t="s">
        <v>11507</v>
      </c>
      <c r="C5567" t="s">
        <v>11508</v>
      </c>
      <c r="D5567" t="s">
        <v>393</v>
      </c>
      <c r="E5567" t="s">
        <v>378</v>
      </c>
    </row>
    <row r="5568" spans="1:5">
      <c r="A5568" s="369">
        <v>3114851</v>
      </c>
      <c r="B5568" t="s">
        <v>11509</v>
      </c>
      <c r="C5568" t="s">
        <v>11510</v>
      </c>
      <c r="D5568" t="s">
        <v>393</v>
      </c>
      <c r="E5568" t="s">
        <v>378</v>
      </c>
    </row>
    <row r="5569" spans="1:5">
      <c r="A5569" s="369">
        <v>3114963</v>
      </c>
      <c r="B5569" t="s">
        <v>11511</v>
      </c>
      <c r="C5569" t="s">
        <v>11512</v>
      </c>
      <c r="D5569" t="s">
        <v>393</v>
      </c>
      <c r="E5569" t="s">
        <v>378</v>
      </c>
    </row>
    <row r="5570" spans="1:5">
      <c r="A5570" s="369">
        <v>3115000</v>
      </c>
      <c r="B5570" t="s">
        <v>11513</v>
      </c>
      <c r="C5570" t="s">
        <v>11514</v>
      </c>
      <c r="D5570" t="s">
        <v>393</v>
      </c>
      <c r="E5570" t="s">
        <v>378</v>
      </c>
    </row>
    <row r="5571" spans="1:5">
      <c r="A5571" s="369">
        <v>3115008</v>
      </c>
      <c r="B5571" t="s">
        <v>11515</v>
      </c>
      <c r="C5571" t="s">
        <v>11516</v>
      </c>
      <c r="D5571" t="s">
        <v>393</v>
      </c>
      <c r="E5571" t="s">
        <v>378</v>
      </c>
    </row>
    <row r="5572" spans="1:5">
      <c r="A5572" s="369">
        <v>3115024</v>
      </c>
      <c r="B5572" t="s">
        <v>11517</v>
      </c>
      <c r="C5572" t="s">
        <v>11518</v>
      </c>
      <c r="D5572" t="s">
        <v>393</v>
      </c>
      <c r="E5572" t="s">
        <v>378</v>
      </c>
    </row>
    <row r="5573" spans="1:5">
      <c r="A5573" s="369">
        <v>3115043</v>
      </c>
      <c r="B5573" t="s">
        <v>11519</v>
      </c>
      <c r="C5573" t="s">
        <v>11520</v>
      </c>
      <c r="D5573" t="s">
        <v>393</v>
      </c>
      <c r="E5573" t="s">
        <v>378</v>
      </c>
    </row>
    <row r="5574" spans="1:5">
      <c r="A5574" s="369">
        <v>3115058</v>
      </c>
      <c r="B5574" t="s">
        <v>11521</v>
      </c>
      <c r="C5574" t="s">
        <v>11522</v>
      </c>
      <c r="D5574" t="s">
        <v>393</v>
      </c>
      <c r="E5574" t="s">
        <v>378</v>
      </c>
    </row>
    <row r="5575" spans="1:5">
      <c r="A5575" s="369">
        <v>3115082</v>
      </c>
      <c r="B5575" t="s">
        <v>11523</v>
      </c>
      <c r="C5575" t="s">
        <v>11524</v>
      </c>
      <c r="D5575" t="s">
        <v>393</v>
      </c>
      <c r="E5575" t="s">
        <v>378</v>
      </c>
    </row>
    <row r="5576" spans="1:5">
      <c r="A5576" s="369">
        <v>3115144</v>
      </c>
      <c r="B5576" t="s">
        <v>11525</v>
      </c>
      <c r="C5576" t="s">
        <v>11526</v>
      </c>
      <c r="D5576" t="s">
        <v>393</v>
      </c>
      <c r="E5576" t="s">
        <v>378</v>
      </c>
    </row>
    <row r="5577" spans="1:5">
      <c r="A5577" s="369">
        <v>3115146</v>
      </c>
      <c r="B5577" t="s">
        <v>11527</v>
      </c>
      <c r="C5577" t="s">
        <v>11528</v>
      </c>
      <c r="D5577" t="s">
        <v>393</v>
      </c>
      <c r="E5577" t="s">
        <v>378</v>
      </c>
    </row>
    <row r="5578" spans="1:5">
      <c r="A5578" s="369">
        <v>3115186</v>
      </c>
      <c r="B5578" t="s">
        <v>11529</v>
      </c>
      <c r="C5578" t="s">
        <v>11530</v>
      </c>
      <c r="D5578" t="s">
        <v>393</v>
      </c>
      <c r="E5578" t="s">
        <v>378</v>
      </c>
    </row>
    <row r="5579" spans="1:5">
      <c r="A5579" s="369">
        <v>3115245</v>
      </c>
      <c r="B5579" t="s">
        <v>11531</v>
      </c>
      <c r="C5579" t="s">
        <v>11532</v>
      </c>
      <c r="D5579" t="s">
        <v>393</v>
      </c>
      <c r="E5579" t="s">
        <v>378</v>
      </c>
    </row>
    <row r="5580" spans="1:5">
      <c r="A5580" s="369">
        <v>3115299</v>
      </c>
      <c r="B5580" t="s">
        <v>11533</v>
      </c>
      <c r="C5580" t="s">
        <v>11534</v>
      </c>
      <c r="D5580" t="s">
        <v>393</v>
      </c>
      <c r="E5580" t="s">
        <v>378</v>
      </c>
    </row>
    <row r="5581" spans="1:5">
      <c r="A5581" s="369">
        <v>3115413</v>
      </c>
      <c r="B5581" t="s">
        <v>11535</v>
      </c>
      <c r="C5581" t="s">
        <v>11536</v>
      </c>
      <c r="D5581" t="s">
        <v>393</v>
      </c>
      <c r="E5581" t="s">
        <v>378</v>
      </c>
    </row>
    <row r="5582" spans="1:5">
      <c r="A5582" s="369">
        <v>3115658</v>
      </c>
      <c r="B5582" t="s">
        <v>11537</v>
      </c>
      <c r="C5582" t="s">
        <v>11538</v>
      </c>
      <c r="D5582" t="s">
        <v>393</v>
      </c>
      <c r="E5582" t="s">
        <v>378</v>
      </c>
    </row>
    <row r="5583" spans="1:5">
      <c r="A5583" s="369">
        <v>3115664</v>
      </c>
      <c r="B5583" t="s">
        <v>11539</v>
      </c>
      <c r="C5583" t="s">
        <v>11540</v>
      </c>
      <c r="D5583" t="s">
        <v>393</v>
      </c>
      <c r="E5583" t="s">
        <v>378</v>
      </c>
    </row>
    <row r="5584" spans="1:5">
      <c r="A5584" s="369">
        <v>3115665</v>
      </c>
      <c r="B5584" t="s">
        <v>11541</v>
      </c>
      <c r="C5584" t="s">
        <v>11542</v>
      </c>
      <c r="D5584" t="s">
        <v>393</v>
      </c>
      <c r="E5584" t="s">
        <v>378</v>
      </c>
    </row>
    <row r="5585" spans="1:5">
      <c r="A5585" s="369">
        <v>3115681</v>
      </c>
      <c r="B5585" t="s">
        <v>11543</v>
      </c>
      <c r="C5585" t="s">
        <v>11544</v>
      </c>
      <c r="D5585" t="s">
        <v>393</v>
      </c>
      <c r="E5585" t="s">
        <v>378</v>
      </c>
    </row>
    <row r="5586" spans="1:5">
      <c r="A5586" s="369">
        <v>3115761</v>
      </c>
      <c r="B5586" t="s">
        <v>11545</v>
      </c>
      <c r="C5586" t="s">
        <v>11546</v>
      </c>
      <c r="D5586" t="s">
        <v>393</v>
      </c>
      <c r="E5586" t="s">
        <v>378</v>
      </c>
    </row>
    <row r="5587" spans="1:5">
      <c r="A5587" s="369">
        <v>3115783</v>
      </c>
      <c r="B5587" t="s">
        <v>11547</v>
      </c>
      <c r="C5587" t="s">
        <v>11548</v>
      </c>
      <c r="D5587" t="s">
        <v>393</v>
      </c>
      <c r="E5587" t="s">
        <v>378</v>
      </c>
    </row>
    <row r="5588" spans="1:5">
      <c r="A5588" s="369">
        <v>3115867</v>
      </c>
      <c r="B5588" t="s">
        <v>11549</v>
      </c>
      <c r="C5588" t="s">
        <v>11550</v>
      </c>
      <c r="D5588" t="s">
        <v>393</v>
      </c>
      <c r="E5588" t="s">
        <v>378</v>
      </c>
    </row>
    <row r="5589" spans="1:5">
      <c r="A5589" s="369">
        <v>3115882</v>
      </c>
      <c r="B5589" t="s">
        <v>11551</v>
      </c>
      <c r="C5589" t="s">
        <v>11552</v>
      </c>
      <c r="D5589" t="s">
        <v>393</v>
      </c>
      <c r="E5589" t="s">
        <v>378</v>
      </c>
    </row>
    <row r="5590" spans="1:5">
      <c r="A5590" s="369">
        <v>3115884</v>
      </c>
      <c r="B5590" t="s">
        <v>11553</v>
      </c>
      <c r="C5590" t="s">
        <v>11554</v>
      </c>
      <c r="D5590" t="s">
        <v>393</v>
      </c>
      <c r="E5590" t="s">
        <v>378</v>
      </c>
    </row>
    <row r="5591" spans="1:5">
      <c r="A5591" s="369">
        <v>3116063</v>
      </c>
      <c r="B5591" t="s">
        <v>11555</v>
      </c>
      <c r="C5591" t="s">
        <v>11556</v>
      </c>
      <c r="D5591" t="s">
        <v>393</v>
      </c>
      <c r="E5591" t="s">
        <v>378</v>
      </c>
    </row>
    <row r="5592" spans="1:5">
      <c r="A5592" s="369">
        <v>3116138</v>
      </c>
      <c r="B5592" t="s">
        <v>11557</v>
      </c>
      <c r="C5592" t="s">
        <v>11558</v>
      </c>
      <c r="D5592" t="s">
        <v>393</v>
      </c>
      <c r="E5592" t="s">
        <v>378</v>
      </c>
    </row>
    <row r="5593" spans="1:5">
      <c r="A5593" s="369">
        <v>3116296</v>
      </c>
      <c r="B5593" t="s">
        <v>11559</v>
      </c>
      <c r="C5593" t="s">
        <v>11560</v>
      </c>
      <c r="D5593" t="s">
        <v>393</v>
      </c>
      <c r="E5593" t="s">
        <v>378</v>
      </c>
    </row>
    <row r="5594" spans="1:5">
      <c r="A5594" s="369">
        <v>3116316</v>
      </c>
      <c r="B5594" t="s">
        <v>11561</v>
      </c>
      <c r="C5594" t="s">
        <v>11562</v>
      </c>
      <c r="D5594" t="s">
        <v>393</v>
      </c>
      <c r="E5594" t="s">
        <v>378</v>
      </c>
    </row>
    <row r="5595" spans="1:5">
      <c r="A5595" s="369">
        <v>3116335</v>
      </c>
      <c r="B5595" t="s">
        <v>11563</v>
      </c>
      <c r="C5595" t="s">
        <v>11564</v>
      </c>
      <c r="D5595" t="s">
        <v>393</v>
      </c>
      <c r="E5595" t="s">
        <v>378</v>
      </c>
    </row>
    <row r="5596" spans="1:5">
      <c r="A5596" s="369">
        <v>3116336</v>
      </c>
      <c r="B5596" t="s">
        <v>11565</v>
      </c>
      <c r="C5596" t="s">
        <v>11566</v>
      </c>
      <c r="D5596" t="s">
        <v>393</v>
      </c>
      <c r="E5596" t="s">
        <v>378</v>
      </c>
    </row>
    <row r="5597" spans="1:5">
      <c r="A5597" s="369">
        <v>3116439</v>
      </c>
      <c r="B5597" t="s">
        <v>11567</v>
      </c>
      <c r="C5597" t="s">
        <v>11568</v>
      </c>
      <c r="D5597" t="s">
        <v>393</v>
      </c>
      <c r="E5597" t="s">
        <v>378</v>
      </c>
    </row>
    <row r="5598" spans="1:5">
      <c r="A5598" s="369">
        <v>3116452</v>
      </c>
      <c r="B5598" t="s">
        <v>11569</v>
      </c>
      <c r="C5598" t="s">
        <v>11570</v>
      </c>
      <c r="D5598" t="s">
        <v>393</v>
      </c>
      <c r="E5598" t="s">
        <v>378</v>
      </c>
    </row>
    <row r="5599" spans="1:5">
      <c r="A5599" s="369">
        <v>3116456</v>
      </c>
      <c r="B5599" t="s">
        <v>11571</v>
      </c>
      <c r="C5599" t="s">
        <v>11572</v>
      </c>
      <c r="D5599" t="s">
        <v>393</v>
      </c>
      <c r="E5599" t="s">
        <v>378</v>
      </c>
    </row>
    <row r="5600" spans="1:5">
      <c r="A5600" s="369">
        <v>3116555</v>
      </c>
      <c r="B5600" t="s">
        <v>11573</v>
      </c>
      <c r="C5600" t="s">
        <v>11574</v>
      </c>
      <c r="D5600" t="s">
        <v>393</v>
      </c>
      <c r="E5600" t="s">
        <v>378</v>
      </c>
    </row>
    <row r="5601" spans="1:5">
      <c r="A5601" s="369">
        <v>3116575</v>
      </c>
      <c r="B5601" t="s">
        <v>11575</v>
      </c>
      <c r="C5601" t="s">
        <v>11576</v>
      </c>
      <c r="D5601" t="s">
        <v>393</v>
      </c>
      <c r="E5601" t="s">
        <v>378</v>
      </c>
    </row>
    <row r="5602" spans="1:5">
      <c r="A5602" s="369">
        <v>3116670</v>
      </c>
      <c r="B5602" t="s">
        <v>11577</v>
      </c>
      <c r="C5602" t="s">
        <v>11578</v>
      </c>
      <c r="D5602" t="s">
        <v>393</v>
      </c>
      <c r="E5602" t="s">
        <v>378</v>
      </c>
    </row>
    <row r="5603" spans="1:5">
      <c r="A5603" s="369">
        <v>3116672</v>
      </c>
      <c r="B5603" t="s">
        <v>11579</v>
      </c>
      <c r="C5603" t="s">
        <v>11580</v>
      </c>
      <c r="D5603" t="s">
        <v>393</v>
      </c>
      <c r="E5603" t="s">
        <v>378</v>
      </c>
    </row>
    <row r="5604" spans="1:5">
      <c r="A5604" s="369">
        <v>3116685</v>
      </c>
      <c r="B5604" t="s">
        <v>11581</v>
      </c>
      <c r="C5604" t="s">
        <v>11582</v>
      </c>
      <c r="D5604" t="s">
        <v>393</v>
      </c>
      <c r="E5604" t="s">
        <v>378</v>
      </c>
    </row>
    <row r="5605" spans="1:5">
      <c r="A5605" s="369">
        <v>3116726</v>
      </c>
      <c r="B5605" t="s">
        <v>11583</v>
      </c>
      <c r="C5605" t="s">
        <v>11584</v>
      </c>
      <c r="D5605" t="s">
        <v>393</v>
      </c>
      <c r="E5605" t="s">
        <v>378</v>
      </c>
    </row>
    <row r="5606" spans="1:5">
      <c r="A5606" s="369">
        <v>3116738</v>
      </c>
      <c r="B5606" t="s">
        <v>11585</v>
      </c>
      <c r="C5606" t="s">
        <v>11586</v>
      </c>
      <c r="D5606" t="s">
        <v>393</v>
      </c>
      <c r="E5606" t="s">
        <v>378</v>
      </c>
    </row>
    <row r="5607" spans="1:5">
      <c r="A5607" s="369">
        <v>3116788</v>
      </c>
      <c r="B5607" t="s">
        <v>11587</v>
      </c>
      <c r="C5607" t="s">
        <v>11588</v>
      </c>
      <c r="D5607" t="s">
        <v>393</v>
      </c>
      <c r="E5607" t="s">
        <v>378</v>
      </c>
    </row>
    <row r="5608" spans="1:5">
      <c r="A5608" s="369">
        <v>3116910</v>
      </c>
      <c r="B5608" t="s">
        <v>11589</v>
      </c>
      <c r="C5608" t="s">
        <v>11590</v>
      </c>
      <c r="D5608" t="s">
        <v>393</v>
      </c>
      <c r="E5608" t="s">
        <v>378</v>
      </c>
    </row>
    <row r="5609" spans="1:5">
      <c r="A5609" s="369">
        <v>3117598</v>
      </c>
      <c r="B5609" t="s">
        <v>11591</v>
      </c>
      <c r="C5609" t="s">
        <v>11592</v>
      </c>
      <c r="D5609" t="s">
        <v>393</v>
      </c>
      <c r="E5609" t="s">
        <v>378</v>
      </c>
    </row>
    <row r="5610" spans="1:5">
      <c r="A5610" s="369">
        <v>3117626</v>
      </c>
      <c r="B5610" t="s">
        <v>11593</v>
      </c>
      <c r="C5610" t="s">
        <v>11594</v>
      </c>
      <c r="D5610" t="s">
        <v>393</v>
      </c>
      <c r="E5610" t="s">
        <v>378</v>
      </c>
    </row>
    <row r="5611" spans="1:5">
      <c r="A5611" s="369">
        <v>3117693</v>
      </c>
      <c r="B5611" t="s">
        <v>11595</v>
      </c>
      <c r="C5611" t="s">
        <v>11596</v>
      </c>
      <c r="D5611" t="s">
        <v>393</v>
      </c>
      <c r="E5611" t="s">
        <v>378</v>
      </c>
    </row>
    <row r="5612" spans="1:5">
      <c r="A5612" s="369">
        <v>3117802</v>
      </c>
      <c r="B5612" t="s">
        <v>11597</v>
      </c>
      <c r="C5612" t="s">
        <v>11598</v>
      </c>
      <c r="D5612" t="s">
        <v>393</v>
      </c>
      <c r="E5612" t="s">
        <v>378</v>
      </c>
    </row>
    <row r="5613" spans="1:5">
      <c r="A5613" s="369">
        <v>3117809</v>
      </c>
      <c r="B5613" t="s">
        <v>11599</v>
      </c>
      <c r="C5613" t="s">
        <v>11600</v>
      </c>
      <c r="D5613" t="s">
        <v>393</v>
      </c>
      <c r="E5613" t="s">
        <v>378</v>
      </c>
    </row>
    <row r="5614" spans="1:5">
      <c r="A5614" s="369">
        <v>3117870</v>
      </c>
      <c r="B5614" t="s">
        <v>11601</v>
      </c>
      <c r="C5614" t="s">
        <v>11602</v>
      </c>
      <c r="D5614" t="s">
        <v>393</v>
      </c>
      <c r="E5614" t="s">
        <v>378</v>
      </c>
    </row>
    <row r="5615" spans="1:5">
      <c r="A5615" s="369">
        <v>3118530</v>
      </c>
      <c r="B5615" t="s">
        <v>11603</v>
      </c>
      <c r="C5615" t="s">
        <v>11604</v>
      </c>
      <c r="D5615" t="s">
        <v>393</v>
      </c>
      <c r="E5615" t="s">
        <v>378</v>
      </c>
    </row>
    <row r="5616" spans="1:5">
      <c r="A5616" s="369">
        <v>3118535</v>
      </c>
      <c r="B5616" t="s">
        <v>11605</v>
      </c>
      <c r="C5616" t="s">
        <v>11606</v>
      </c>
      <c r="D5616" t="s">
        <v>393</v>
      </c>
      <c r="E5616" t="s">
        <v>378</v>
      </c>
    </row>
    <row r="5617" spans="1:5">
      <c r="A5617" s="369">
        <v>3118679</v>
      </c>
      <c r="B5617" t="s">
        <v>11607</v>
      </c>
      <c r="C5617" t="s">
        <v>11608</v>
      </c>
      <c r="D5617" t="s">
        <v>393</v>
      </c>
      <c r="E5617" t="s">
        <v>378</v>
      </c>
    </row>
    <row r="5618" spans="1:5">
      <c r="A5618" s="369">
        <v>3118683</v>
      </c>
      <c r="B5618" t="s">
        <v>11609</v>
      </c>
      <c r="C5618" t="s">
        <v>11610</v>
      </c>
      <c r="D5618" t="s">
        <v>393</v>
      </c>
      <c r="E5618" t="s">
        <v>378</v>
      </c>
    </row>
    <row r="5619" spans="1:5">
      <c r="A5619" s="369">
        <v>3118720</v>
      </c>
      <c r="B5619" t="s">
        <v>11611</v>
      </c>
      <c r="C5619" t="s">
        <v>11612</v>
      </c>
      <c r="D5619" t="s">
        <v>393</v>
      </c>
      <c r="E5619" t="s">
        <v>378</v>
      </c>
    </row>
    <row r="5620" spans="1:5">
      <c r="A5620" s="369">
        <v>3118729</v>
      </c>
      <c r="B5620" t="s">
        <v>11613</v>
      </c>
      <c r="C5620" t="s">
        <v>11614</v>
      </c>
      <c r="D5620" t="s">
        <v>393</v>
      </c>
      <c r="E5620" t="s">
        <v>378</v>
      </c>
    </row>
    <row r="5621" spans="1:5">
      <c r="A5621" s="369">
        <v>3118801</v>
      </c>
      <c r="B5621" t="s">
        <v>11615</v>
      </c>
      <c r="C5621" t="s">
        <v>11616</v>
      </c>
      <c r="D5621" t="s">
        <v>393</v>
      </c>
      <c r="E5621" t="s">
        <v>378</v>
      </c>
    </row>
    <row r="5622" spans="1:5">
      <c r="A5622" s="369">
        <v>3118825</v>
      </c>
      <c r="B5622" t="s">
        <v>11617</v>
      </c>
      <c r="C5622" t="s">
        <v>11618</v>
      </c>
      <c r="D5622" t="s">
        <v>393</v>
      </c>
      <c r="E5622" t="s">
        <v>378</v>
      </c>
    </row>
    <row r="5623" spans="1:5">
      <c r="A5623" s="369">
        <v>3118946</v>
      </c>
      <c r="B5623" t="s">
        <v>11619</v>
      </c>
      <c r="C5623" t="s">
        <v>11620</v>
      </c>
      <c r="D5623" t="s">
        <v>393</v>
      </c>
      <c r="E5623" t="s">
        <v>378</v>
      </c>
    </row>
    <row r="5624" spans="1:5">
      <c r="A5624" s="369">
        <v>3119058</v>
      </c>
      <c r="B5624" t="s">
        <v>11621</v>
      </c>
      <c r="C5624" t="s">
        <v>11622</v>
      </c>
      <c r="D5624" t="s">
        <v>393</v>
      </c>
      <c r="E5624" t="s">
        <v>378</v>
      </c>
    </row>
    <row r="5625" spans="1:5">
      <c r="A5625" s="369">
        <v>3119144</v>
      </c>
      <c r="B5625" t="s">
        <v>11623</v>
      </c>
      <c r="C5625" t="s">
        <v>11624</v>
      </c>
      <c r="D5625" t="s">
        <v>393</v>
      </c>
      <c r="E5625" t="s">
        <v>378</v>
      </c>
    </row>
    <row r="5626" spans="1:5">
      <c r="A5626" s="369">
        <v>3119155</v>
      </c>
      <c r="B5626" t="s">
        <v>11625</v>
      </c>
      <c r="C5626" t="s">
        <v>11626</v>
      </c>
      <c r="D5626" t="s">
        <v>393</v>
      </c>
      <c r="E5626" t="s">
        <v>378</v>
      </c>
    </row>
    <row r="5627" spans="1:5">
      <c r="A5627" s="369">
        <v>3119175</v>
      </c>
      <c r="B5627" t="s">
        <v>11627</v>
      </c>
      <c r="C5627" t="s">
        <v>11628</v>
      </c>
      <c r="D5627" t="s">
        <v>393</v>
      </c>
      <c r="E5627" t="s">
        <v>378</v>
      </c>
    </row>
    <row r="5628" spans="1:5">
      <c r="A5628" s="369">
        <v>3119213</v>
      </c>
      <c r="B5628" t="s">
        <v>11629</v>
      </c>
      <c r="C5628" t="s">
        <v>11630</v>
      </c>
      <c r="D5628" t="s">
        <v>393</v>
      </c>
      <c r="E5628" t="s">
        <v>378</v>
      </c>
    </row>
    <row r="5629" spans="1:5">
      <c r="A5629" s="369">
        <v>3119243</v>
      </c>
      <c r="B5629" t="s">
        <v>11631</v>
      </c>
      <c r="C5629" t="s">
        <v>11632</v>
      </c>
      <c r="D5629" t="s">
        <v>393</v>
      </c>
      <c r="E5629" t="s">
        <v>378</v>
      </c>
    </row>
    <row r="5630" spans="1:5">
      <c r="A5630" s="369">
        <v>3119261</v>
      </c>
      <c r="B5630" t="s">
        <v>11633</v>
      </c>
      <c r="C5630" t="s">
        <v>11634</v>
      </c>
      <c r="D5630" t="s">
        <v>393</v>
      </c>
      <c r="E5630" t="s">
        <v>378</v>
      </c>
    </row>
    <row r="5631" spans="1:5">
      <c r="A5631" s="369">
        <v>3119266</v>
      </c>
      <c r="B5631" t="s">
        <v>11635</v>
      </c>
      <c r="C5631" t="s">
        <v>11636</v>
      </c>
      <c r="D5631" t="s">
        <v>393</v>
      </c>
      <c r="E5631" t="s">
        <v>378</v>
      </c>
    </row>
    <row r="5632" spans="1:5">
      <c r="A5632" s="369">
        <v>3119360</v>
      </c>
      <c r="B5632" t="s">
        <v>11637</v>
      </c>
      <c r="C5632" t="s">
        <v>11638</v>
      </c>
      <c r="D5632" t="s">
        <v>393</v>
      </c>
      <c r="E5632" t="s">
        <v>378</v>
      </c>
    </row>
    <row r="5633" spans="1:5">
      <c r="A5633" s="369">
        <v>3119422</v>
      </c>
      <c r="B5633" t="s">
        <v>11639</v>
      </c>
      <c r="C5633" t="s">
        <v>11640</v>
      </c>
      <c r="D5633" t="s">
        <v>393</v>
      </c>
      <c r="E5633" t="s">
        <v>378</v>
      </c>
    </row>
    <row r="5634" spans="1:5">
      <c r="A5634" s="369">
        <v>3119675</v>
      </c>
      <c r="B5634" t="s">
        <v>11641</v>
      </c>
      <c r="C5634" t="s">
        <v>11642</v>
      </c>
      <c r="D5634" t="s">
        <v>393</v>
      </c>
      <c r="E5634" t="s">
        <v>378</v>
      </c>
    </row>
    <row r="5635" spans="1:5">
      <c r="A5635" s="369">
        <v>3120601</v>
      </c>
      <c r="B5635" t="s">
        <v>11643</v>
      </c>
      <c r="C5635" t="s">
        <v>11644</v>
      </c>
      <c r="D5635" t="s">
        <v>393</v>
      </c>
      <c r="E5635" t="s">
        <v>378</v>
      </c>
    </row>
    <row r="5636" spans="1:5">
      <c r="A5636" s="369">
        <v>3120754</v>
      </c>
      <c r="B5636" t="s">
        <v>11645</v>
      </c>
      <c r="C5636" t="s">
        <v>11646</v>
      </c>
      <c r="D5636" t="s">
        <v>393</v>
      </c>
      <c r="E5636" t="s">
        <v>378</v>
      </c>
    </row>
    <row r="5637" spans="1:5">
      <c r="A5637" s="369">
        <v>3121</v>
      </c>
      <c r="B5637" t="s">
        <v>11647</v>
      </c>
      <c r="C5637" t="s">
        <v>11648</v>
      </c>
      <c r="D5637" t="s">
        <v>393</v>
      </c>
      <c r="E5637" t="s">
        <v>378</v>
      </c>
    </row>
    <row r="5638" spans="1:5">
      <c r="A5638" s="369">
        <v>3121736</v>
      </c>
      <c r="B5638" t="s">
        <v>11649</v>
      </c>
      <c r="C5638" t="s">
        <v>11650</v>
      </c>
      <c r="D5638" t="s">
        <v>393</v>
      </c>
      <c r="E5638" t="s">
        <v>378</v>
      </c>
    </row>
    <row r="5639" spans="1:5">
      <c r="A5639" s="369">
        <v>3121797</v>
      </c>
      <c r="B5639" t="s">
        <v>11651</v>
      </c>
      <c r="C5639" t="s">
        <v>11652</v>
      </c>
      <c r="D5639" t="s">
        <v>393</v>
      </c>
      <c r="E5639" t="s">
        <v>378</v>
      </c>
    </row>
    <row r="5640" spans="1:5">
      <c r="A5640" s="369">
        <v>3121810</v>
      </c>
      <c r="B5640" t="s">
        <v>11653</v>
      </c>
      <c r="C5640" t="s">
        <v>11654</v>
      </c>
      <c r="D5640" t="s">
        <v>393</v>
      </c>
      <c r="E5640" t="s">
        <v>378</v>
      </c>
    </row>
    <row r="5641" spans="1:5">
      <c r="A5641" s="369">
        <v>3121819</v>
      </c>
      <c r="B5641" t="s">
        <v>11655</v>
      </c>
      <c r="C5641" t="s">
        <v>11656</v>
      </c>
      <c r="D5641" t="s">
        <v>393</v>
      </c>
      <c r="E5641" t="s">
        <v>378</v>
      </c>
    </row>
    <row r="5642" spans="1:5">
      <c r="A5642" s="369">
        <v>3121832</v>
      </c>
      <c r="B5642" t="s">
        <v>11657</v>
      </c>
      <c r="C5642" t="s">
        <v>11658</v>
      </c>
      <c r="D5642" t="s">
        <v>393</v>
      </c>
      <c r="E5642" t="s">
        <v>378</v>
      </c>
    </row>
    <row r="5643" spans="1:5">
      <c r="A5643" s="369">
        <v>3121857</v>
      </c>
      <c r="B5643" t="s">
        <v>11659</v>
      </c>
      <c r="C5643" t="s">
        <v>11660</v>
      </c>
      <c r="D5643" t="s">
        <v>393</v>
      </c>
      <c r="E5643" t="s">
        <v>378</v>
      </c>
    </row>
    <row r="5644" spans="1:5">
      <c r="A5644" s="369">
        <v>312237</v>
      </c>
      <c r="B5644" t="s">
        <v>11661</v>
      </c>
      <c r="C5644" t="s">
        <v>11662</v>
      </c>
      <c r="D5644" t="s">
        <v>393</v>
      </c>
      <c r="E5644" t="s">
        <v>378</v>
      </c>
    </row>
    <row r="5645" spans="1:5">
      <c r="A5645" s="369">
        <v>3122675</v>
      </c>
      <c r="B5645" t="s">
        <v>11663</v>
      </c>
      <c r="C5645" t="s">
        <v>11664</v>
      </c>
      <c r="D5645" t="s">
        <v>393</v>
      </c>
      <c r="E5645" t="s">
        <v>378</v>
      </c>
    </row>
    <row r="5646" spans="1:5">
      <c r="A5646" s="369">
        <v>3123</v>
      </c>
      <c r="B5646" t="s">
        <v>11665</v>
      </c>
      <c r="C5646" t="s">
        <v>11666</v>
      </c>
      <c r="D5646" t="s">
        <v>393</v>
      </c>
      <c r="E5646" t="s">
        <v>378</v>
      </c>
    </row>
    <row r="5647" spans="1:5">
      <c r="A5647" s="369">
        <v>3123183</v>
      </c>
      <c r="B5647" t="s">
        <v>11667</v>
      </c>
      <c r="C5647" t="s">
        <v>11668</v>
      </c>
      <c r="D5647" t="s">
        <v>393</v>
      </c>
      <c r="E5647" t="s">
        <v>378</v>
      </c>
    </row>
    <row r="5648" spans="1:5">
      <c r="A5648" s="369">
        <v>3123637</v>
      </c>
      <c r="B5648" t="s">
        <v>11669</v>
      </c>
      <c r="C5648" t="s">
        <v>11670</v>
      </c>
      <c r="D5648" t="s">
        <v>393</v>
      </c>
      <c r="E5648" t="s">
        <v>378</v>
      </c>
    </row>
    <row r="5649" spans="1:5">
      <c r="A5649" s="369">
        <v>3123955</v>
      </c>
      <c r="B5649" t="s">
        <v>11671</v>
      </c>
      <c r="C5649" t="s">
        <v>11672</v>
      </c>
      <c r="D5649" t="s">
        <v>393</v>
      </c>
      <c r="E5649" t="s">
        <v>378</v>
      </c>
    </row>
    <row r="5650" spans="1:5">
      <c r="A5650" s="369">
        <v>3124361</v>
      </c>
      <c r="B5650" t="s">
        <v>11673</v>
      </c>
      <c r="C5650" t="s">
        <v>11674</v>
      </c>
      <c r="D5650" t="s">
        <v>393</v>
      </c>
      <c r="E5650" t="s">
        <v>378</v>
      </c>
    </row>
    <row r="5651" spans="1:5">
      <c r="A5651" s="369">
        <v>3125269</v>
      </c>
      <c r="B5651" t="s">
        <v>11675</v>
      </c>
      <c r="C5651" t="s">
        <v>11676</v>
      </c>
      <c r="D5651" t="s">
        <v>393</v>
      </c>
      <c r="E5651" t="s">
        <v>378</v>
      </c>
    </row>
    <row r="5652" spans="1:5">
      <c r="A5652" s="369">
        <v>3125553</v>
      </c>
      <c r="B5652" t="s">
        <v>11677</v>
      </c>
      <c r="C5652" t="s">
        <v>11678</v>
      </c>
      <c r="D5652" t="s">
        <v>393</v>
      </c>
      <c r="E5652" t="s">
        <v>378</v>
      </c>
    </row>
    <row r="5653" spans="1:5">
      <c r="A5653" s="369">
        <v>3126272</v>
      </c>
      <c r="B5653" t="s">
        <v>11679</v>
      </c>
      <c r="C5653" t="s">
        <v>11680</v>
      </c>
      <c r="D5653" t="s">
        <v>393</v>
      </c>
      <c r="E5653" t="s">
        <v>378</v>
      </c>
    </row>
    <row r="5654" spans="1:5">
      <c r="A5654" s="369">
        <v>3126347</v>
      </c>
      <c r="B5654" t="s">
        <v>11681</v>
      </c>
      <c r="C5654" t="s">
        <v>11682</v>
      </c>
      <c r="D5654" t="s">
        <v>393</v>
      </c>
      <c r="E5654" t="s">
        <v>378</v>
      </c>
    </row>
    <row r="5655" spans="1:5">
      <c r="A5655" s="369">
        <v>3128935</v>
      </c>
      <c r="B5655" t="s">
        <v>11683</v>
      </c>
      <c r="C5655" t="s">
        <v>11684</v>
      </c>
      <c r="D5655" t="s">
        <v>393</v>
      </c>
      <c r="E5655" t="s">
        <v>378</v>
      </c>
    </row>
    <row r="5656" spans="1:5">
      <c r="A5656" s="369">
        <v>3129889</v>
      </c>
      <c r="B5656" t="s">
        <v>11685</v>
      </c>
      <c r="C5656" t="s">
        <v>11686</v>
      </c>
      <c r="D5656" t="s">
        <v>393</v>
      </c>
      <c r="E5656" t="s">
        <v>378</v>
      </c>
    </row>
    <row r="5657" spans="1:5">
      <c r="A5657" s="369">
        <v>3132034</v>
      </c>
      <c r="B5657" t="s">
        <v>11687</v>
      </c>
      <c r="C5657" t="s">
        <v>11688</v>
      </c>
      <c r="D5657" t="s">
        <v>393</v>
      </c>
      <c r="E5657" t="s">
        <v>378</v>
      </c>
    </row>
    <row r="5658" spans="1:5">
      <c r="A5658" s="369">
        <v>3136911</v>
      </c>
      <c r="B5658" t="s">
        <v>11689</v>
      </c>
      <c r="C5658" t="s">
        <v>11690</v>
      </c>
      <c r="D5658" t="s">
        <v>393</v>
      </c>
      <c r="E5658" t="s">
        <v>378</v>
      </c>
    </row>
    <row r="5659" spans="1:5">
      <c r="A5659" s="369">
        <v>3137116</v>
      </c>
      <c r="B5659" t="s">
        <v>11691</v>
      </c>
      <c r="C5659" t="s">
        <v>11692</v>
      </c>
      <c r="D5659" t="s">
        <v>393</v>
      </c>
      <c r="E5659" t="s">
        <v>378</v>
      </c>
    </row>
    <row r="5660" spans="1:5">
      <c r="A5660" s="369">
        <v>3138178</v>
      </c>
      <c r="B5660" t="s">
        <v>11693</v>
      </c>
      <c r="C5660" t="s">
        <v>11694</v>
      </c>
      <c r="D5660" t="s">
        <v>393</v>
      </c>
      <c r="E5660" t="s">
        <v>378</v>
      </c>
    </row>
    <row r="5661" spans="1:5">
      <c r="A5661" s="369">
        <v>3138223</v>
      </c>
      <c r="B5661" t="s">
        <v>11695</v>
      </c>
      <c r="C5661" t="s">
        <v>11696</v>
      </c>
      <c r="D5661" t="s">
        <v>393</v>
      </c>
      <c r="E5661" t="s">
        <v>378</v>
      </c>
    </row>
    <row r="5662" spans="1:5">
      <c r="A5662" s="369">
        <v>3138451</v>
      </c>
      <c r="B5662" t="s">
        <v>11697</v>
      </c>
      <c r="C5662" t="s">
        <v>11698</v>
      </c>
      <c r="D5662" t="s">
        <v>393</v>
      </c>
      <c r="E5662" t="s">
        <v>378</v>
      </c>
    </row>
    <row r="5663" spans="1:5">
      <c r="A5663" s="369">
        <v>3138472</v>
      </c>
      <c r="B5663" t="s">
        <v>11699</v>
      </c>
      <c r="C5663" t="s">
        <v>11700</v>
      </c>
      <c r="D5663" t="s">
        <v>393</v>
      </c>
      <c r="E5663" t="s">
        <v>378</v>
      </c>
    </row>
    <row r="5664" spans="1:5">
      <c r="A5664" s="369">
        <v>3138547</v>
      </c>
      <c r="B5664" t="s">
        <v>11701</v>
      </c>
      <c r="C5664" t="s">
        <v>11702</v>
      </c>
      <c r="D5664" t="s">
        <v>393</v>
      </c>
      <c r="E5664" t="s">
        <v>378</v>
      </c>
    </row>
    <row r="5665" spans="1:5">
      <c r="A5665" s="369">
        <v>3140028</v>
      </c>
      <c r="B5665" t="s">
        <v>11703</v>
      </c>
      <c r="C5665" t="s">
        <v>11704</v>
      </c>
      <c r="D5665" t="s">
        <v>393</v>
      </c>
      <c r="E5665" t="s">
        <v>378</v>
      </c>
    </row>
    <row r="5666" spans="1:5">
      <c r="A5666" s="369">
        <v>3140919</v>
      </c>
      <c r="B5666" t="s">
        <v>11705</v>
      </c>
      <c r="C5666" t="s">
        <v>11706</v>
      </c>
      <c r="D5666" t="s">
        <v>393</v>
      </c>
      <c r="E5666" t="s">
        <v>378</v>
      </c>
    </row>
    <row r="5667" spans="1:5">
      <c r="A5667" s="369">
        <v>3141170</v>
      </c>
      <c r="B5667" t="s">
        <v>11707</v>
      </c>
      <c r="C5667" t="s">
        <v>11708</v>
      </c>
      <c r="D5667" t="s">
        <v>393</v>
      </c>
      <c r="E5667" t="s">
        <v>378</v>
      </c>
    </row>
    <row r="5668" spans="1:5">
      <c r="A5668" s="369">
        <v>3141192</v>
      </c>
      <c r="B5668" t="s">
        <v>11709</v>
      </c>
      <c r="C5668" t="s">
        <v>11710</v>
      </c>
      <c r="D5668" t="s">
        <v>393</v>
      </c>
      <c r="E5668" t="s">
        <v>378</v>
      </c>
    </row>
    <row r="5669" spans="1:5">
      <c r="A5669" s="369">
        <v>3141391</v>
      </c>
      <c r="B5669" t="s">
        <v>11711</v>
      </c>
      <c r="C5669" t="s">
        <v>11712</v>
      </c>
      <c r="D5669" t="s">
        <v>393</v>
      </c>
      <c r="E5669" t="s">
        <v>378</v>
      </c>
    </row>
    <row r="5670" spans="1:5">
      <c r="A5670" s="369">
        <v>3142160</v>
      </c>
      <c r="B5670" t="s">
        <v>11713</v>
      </c>
      <c r="C5670" t="s">
        <v>11714</v>
      </c>
      <c r="D5670" t="s">
        <v>393</v>
      </c>
      <c r="E5670" t="s">
        <v>378</v>
      </c>
    </row>
    <row r="5671" spans="1:5">
      <c r="A5671" s="369">
        <v>3143292</v>
      </c>
      <c r="B5671" t="s">
        <v>11715</v>
      </c>
      <c r="C5671" t="s">
        <v>11716</v>
      </c>
      <c r="D5671" t="s">
        <v>393</v>
      </c>
      <c r="E5671" t="s">
        <v>378</v>
      </c>
    </row>
    <row r="5672" spans="1:5">
      <c r="A5672" s="369">
        <v>3143768</v>
      </c>
      <c r="B5672" t="s">
        <v>11717</v>
      </c>
      <c r="C5672" t="s">
        <v>11718</v>
      </c>
      <c r="D5672" t="s">
        <v>393</v>
      </c>
      <c r="E5672" t="s">
        <v>378</v>
      </c>
    </row>
    <row r="5673" spans="1:5">
      <c r="A5673" s="369">
        <v>3143812</v>
      </c>
      <c r="B5673" t="s">
        <v>11719</v>
      </c>
      <c r="C5673" t="s">
        <v>11720</v>
      </c>
      <c r="D5673" t="s">
        <v>393</v>
      </c>
      <c r="E5673" t="s">
        <v>378</v>
      </c>
    </row>
    <row r="5674" spans="1:5">
      <c r="A5674" s="369">
        <v>3144600</v>
      </c>
      <c r="B5674" t="s">
        <v>11721</v>
      </c>
      <c r="C5674" t="s">
        <v>11722</v>
      </c>
      <c r="D5674" t="s">
        <v>393</v>
      </c>
      <c r="E5674" t="s">
        <v>378</v>
      </c>
    </row>
    <row r="5675" spans="1:5">
      <c r="A5675" s="369">
        <v>3144603</v>
      </c>
      <c r="B5675" t="s">
        <v>11723</v>
      </c>
      <c r="C5675" t="s">
        <v>11724</v>
      </c>
      <c r="D5675" t="s">
        <v>393</v>
      </c>
      <c r="E5675" t="s">
        <v>378</v>
      </c>
    </row>
    <row r="5676" spans="1:5">
      <c r="A5676" s="369">
        <v>3144940</v>
      </c>
      <c r="B5676" t="s">
        <v>11725</v>
      </c>
      <c r="C5676" t="s">
        <v>11726</v>
      </c>
      <c r="D5676" t="s">
        <v>393</v>
      </c>
      <c r="E5676" t="s">
        <v>378</v>
      </c>
    </row>
    <row r="5677" spans="1:5">
      <c r="A5677" s="369">
        <v>3145546</v>
      </c>
      <c r="B5677" t="s">
        <v>11727</v>
      </c>
      <c r="C5677" t="s">
        <v>11728</v>
      </c>
      <c r="D5677" t="s">
        <v>393</v>
      </c>
      <c r="E5677" t="s">
        <v>378</v>
      </c>
    </row>
    <row r="5678" spans="1:5">
      <c r="A5678" s="369">
        <v>3145781</v>
      </c>
      <c r="B5678" t="s">
        <v>11729</v>
      </c>
      <c r="C5678" t="s">
        <v>11730</v>
      </c>
      <c r="D5678" t="s">
        <v>393</v>
      </c>
      <c r="E5678" t="s">
        <v>378</v>
      </c>
    </row>
    <row r="5679" spans="1:5">
      <c r="A5679" s="369">
        <v>3149902</v>
      </c>
      <c r="B5679" t="s">
        <v>11731</v>
      </c>
      <c r="C5679" t="s">
        <v>11732</v>
      </c>
      <c r="D5679" t="s">
        <v>393</v>
      </c>
      <c r="E5679" t="s">
        <v>378</v>
      </c>
    </row>
    <row r="5680" spans="1:5">
      <c r="A5680" s="369">
        <v>3150445</v>
      </c>
      <c r="B5680" t="s">
        <v>11733</v>
      </c>
      <c r="C5680" t="s">
        <v>11734</v>
      </c>
      <c r="D5680" t="s">
        <v>393</v>
      </c>
      <c r="E5680" t="s">
        <v>378</v>
      </c>
    </row>
    <row r="5681" spans="1:5">
      <c r="A5681" s="369">
        <v>3150762</v>
      </c>
      <c r="B5681" t="s">
        <v>11735</v>
      </c>
      <c r="C5681" t="s">
        <v>11736</v>
      </c>
      <c r="D5681" t="s">
        <v>393</v>
      </c>
      <c r="E5681" t="s">
        <v>378</v>
      </c>
    </row>
    <row r="5682" spans="1:5">
      <c r="A5682" s="369">
        <v>3150782</v>
      </c>
      <c r="B5682" t="s">
        <v>11737</v>
      </c>
      <c r="C5682" t="s">
        <v>11738</v>
      </c>
      <c r="D5682" t="s">
        <v>393</v>
      </c>
      <c r="E5682" t="s">
        <v>378</v>
      </c>
    </row>
    <row r="5683" spans="1:5">
      <c r="A5683" s="369">
        <v>3150866</v>
      </c>
      <c r="B5683" t="s">
        <v>11739</v>
      </c>
      <c r="C5683" t="s">
        <v>11740</v>
      </c>
      <c r="D5683" t="s">
        <v>393</v>
      </c>
      <c r="E5683" t="s">
        <v>378</v>
      </c>
    </row>
    <row r="5684" spans="1:5">
      <c r="A5684" s="369">
        <v>3150906</v>
      </c>
      <c r="B5684" t="s">
        <v>11741</v>
      </c>
      <c r="C5684" t="s">
        <v>11742</v>
      </c>
      <c r="D5684" t="s">
        <v>393</v>
      </c>
      <c r="E5684" t="s">
        <v>378</v>
      </c>
    </row>
    <row r="5685" spans="1:5">
      <c r="A5685" s="369">
        <v>3151083</v>
      </c>
      <c r="B5685" t="s">
        <v>11743</v>
      </c>
      <c r="C5685" t="s">
        <v>11744</v>
      </c>
      <c r="D5685" t="s">
        <v>393</v>
      </c>
      <c r="E5685" t="s">
        <v>378</v>
      </c>
    </row>
    <row r="5686" spans="1:5">
      <c r="A5686" s="369">
        <v>3151374</v>
      </c>
      <c r="B5686" t="s">
        <v>11745</v>
      </c>
      <c r="C5686" t="s">
        <v>11746</v>
      </c>
      <c r="D5686" t="s">
        <v>393</v>
      </c>
      <c r="E5686" t="s">
        <v>378</v>
      </c>
    </row>
    <row r="5687" spans="1:5">
      <c r="A5687" s="369">
        <v>3151714</v>
      </c>
      <c r="B5687" t="s">
        <v>11747</v>
      </c>
      <c r="C5687" t="s">
        <v>11748</v>
      </c>
      <c r="D5687" t="s">
        <v>393</v>
      </c>
      <c r="E5687" t="s">
        <v>378</v>
      </c>
    </row>
    <row r="5688" spans="1:5">
      <c r="A5688" s="369">
        <v>3153735</v>
      </c>
      <c r="B5688" t="s">
        <v>11749</v>
      </c>
      <c r="C5688" t="s">
        <v>11750</v>
      </c>
      <c r="D5688" t="s">
        <v>393</v>
      </c>
      <c r="E5688" t="s">
        <v>378</v>
      </c>
    </row>
    <row r="5689" spans="1:5">
      <c r="A5689" s="369">
        <v>3154090</v>
      </c>
      <c r="B5689" t="s">
        <v>11751</v>
      </c>
      <c r="C5689" t="s">
        <v>11752</v>
      </c>
      <c r="D5689" t="s">
        <v>393</v>
      </c>
      <c r="E5689" t="s">
        <v>378</v>
      </c>
    </row>
    <row r="5690" spans="1:5">
      <c r="A5690" s="369">
        <v>3155960</v>
      </c>
      <c r="B5690" t="s">
        <v>11753</v>
      </c>
      <c r="C5690" t="s">
        <v>11754</v>
      </c>
      <c r="D5690" t="s">
        <v>393</v>
      </c>
      <c r="E5690" t="s">
        <v>378</v>
      </c>
    </row>
    <row r="5691" spans="1:5">
      <c r="A5691" s="369">
        <v>3156826</v>
      </c>
      <c r="B5691" t="s">
        <v>11755</v>
      </c>
      <c r="C5691" t="s">
        <v>11756</v>
      </c>
      <c r="D5691" t="s">
        <v>393</v>
      </c>
      <c r="E5691" t="s">
        <v>378</v>
      </c>
    </row>
    <row r="5692" spans="1:5">
      <c r="A5692" s="369">
        <v>3157</v>
      </c>
      <c r="B5692" t="s">
        <v>11757</v>
      </c>
      <c r="C5692" t="s">
        <v>11758</v>
      </c>
      <c r="D5692" t="s">
        <v>393</v>
      </c>
      <c r="E5692" t="s">
        <v>378</v>
      </c>
    </row>
    <row r="5693" spans="1:5">
      <c r="A5693" s="369">
        <v>3157765</v>
      </c>
      <c r="B5693" t="s">
        <v>11759</v>
      </c>
      <c r="C5693" t="s">
        <v>11760</v>
      </c>
      <c r="D5693" t="s">
        <v>393</v>
      </c>
      <c r="E5693" t="s">
        <v>378</v>
      </c>
    </row>
    <row r="5694" spans="1:5">
      <c r="A5694" s="369">
        <v>3158007</v>
      </c>
      <c r="B5694" t="s">
        <v>11761</v>
      </c>
      <c r="C5694" t="s">
        <v>11762</v>
      </c>
      <c r="D5694" t="s">
        <v>393</v>
      </c>
      <c r="E5694" t="s">
        <v>378</v>
      </c>
    </row>
    <row r="5695" spans="1:5">
      <c r="A5695" s="369">
        <v>3158101</v>
      </c>
      <c r="B5695" t="s">
        <v>11763</v>
      </c>
      <c r="C5695" t="s">
        <v>11764</v>
      </c>
      <c r="D5695" t="s">
        <v>393</v>
      </c>
      <c r="E5695" t="s">
        <v>378</v>
      </c>
    </row>
    <row r="5696" spans="1:5">
      <c r="A5696" s="369">
        <v>3158243</v>
      </c>
      <c r="B5696" t="s">
        <v>11765</v>
      </c>
      <c r="C5696" t="s">
        <v>11766</v>
      </c>
      <c r="D5696" t="s">
        <v>393</v>
      </c>
      <c r="E5696" t="s">
        <v>378</v>
      </c>
    </row>
    <row r="5697" spans="1:5">
      <c r="A5697" s="369">
        <v>3158308</v>
      </c>
      <c r="B5697" t="s">
        <v>11767</v>
      </c>
      <c r="C5697" t="s">
        <v>11768</v>
      </c>
      <c r="D5697" t="s">
        <v>393</v>
      </c>
      <c r="E5697" t="s">
        <v>378</v>
      </c>
    </row>
    <row r="5698" spans="1:5">
      <c r="A5698" s="369">
        <v>3158321</v>
      </c>
      <c r="B5698" t="s">
        <v>11769</v>
      </c>
      <c r="C5698" t="s">
        <v>11770</v>
      </c>
      <c r="D5698" t="s">
        <v>393</v>
      </c>
      <c r="E5698" t="s">
        <v>378</v>
      </c>
    </row>
    <row r="5699" spans="1:5">
      <c r="A5699" s="369">
        <v>3158456</v>
      </c>
      <c r="B5699" t="s">
        <v>11771</v>
      </c>
      <c r="C5699" t="s">
        <v>11772</v>
      </c>
      <c r="D5699" t="s">
        <v>393</v>
      </c>
      <c r="E5699" t="s">
        <v>378</v>
      </c>
    </row>
    <row r="5700" spans="1:5">
      <c r="A5700" s="369">
        <v>3158477</v>
      </c>
      <c r="B5700" t="s">
        <v>11773</v>
      </c>
      <c r="C5700" t="s">
        <v>11774</v>
      </c>
      <c r="D5700" t="s">
        <v>393</v>
      </c>
      <c r="E5700" t="s">
        <v>378</v>
      </c>
    </row>
    <row r="5701" spans="1:5">
      <c r="A5701" s="369">
        <v>3158479</v>
      </c>
      <c r="B5701" t="s">
        <v>11775</v>
      </c>
      <c r="C5701" t="s">
        <v>11776</v>
      </c>
      <c r="D5701" t="s">
        <v>393</v>
      </c>
      <c r="E5701" t="s">
        <v>378</v>
      </c>
    </row>
    <row r="5702" spans="1:5">
      <c r="A5702" s="369">
        <v>3158523</v>
      </c>
      <c r="B5702" t="s">
        <v>11777</v>
      </c>
      <c r="C5702" t="s">
        <v>11778</v>
      </c>
      <c r="D5702" t="s">
        <v>393</v>
      </c>
      <c r="E5702" t="s">
        <v>378</v>
      </c>
    </row>
    <row r="5703" spans="1:5">
      <c r="A5703" s="369">
        <v>3158537</v>
      </c>
      <c r="B5703" t="s">
        <v>11779</v>
      </c>
      <c r="C5703" t="s">
        <v>11780</v>
      </c>
      <c r="D5703" t="s">
        <v>393</v>
      </c>
      <c r="E5703" t="s">
        <v>378</v>
      </c>
    </row>
    <row r="5704" spans="1:5">
      <c r="A5704" s="369">
        <v>3159651</v>
      </c>
      <c r="B5704" t="s">
        <v>11781</v>
      </c>
      <c r="C5704" t="s">
        <v>10783</v>
      </c>
      <c r="D5704" t="s">
        <v>393</v>
      </c>
      <c r="E5704" t="s">
        <v>378</v>
      </c>
    </row>
    <row r="5705" spans="1:5">
      <c r="A5705" s="369">
        <v>3159801</v>
      </c>
      <c r="B5705" t="s">
        <v>11782</v>
      </c>
      <c r="C5705" t="s">
        <v>11783</v>
      </c>
      <c r="D5705" t="s">
        <v>393</v>
      </c>
      <c r="E5705" t="s">
        <v>378</v>
      </c>
    </row>
    <row r="5706" spans="1:5">
      <c r="A5706" s="369">
        <v>3159847</v>
      </c>
      <c r="B5706" t="s">
        <v>11784</v>
      </c>
      <c r="C5706" t="s">
        <v>11785</v>
      </c>
      <c r="D5706" t="s">
        <v>393</v>
      </c>
      <c r="E5706" t="s">
        <v>378</v>
      </c>
    </row>
    <row r="5707" spans="1:5">
      <c r="A5707" s="369">
        <v>3159925</v>
      </c>
      <c r="B5707" t="s">
        <v>11786</v>
      </c>
      <c r="C5707" t="s">
        <v>11787</v>
      </c>
      <c r="D5707" t="s">
        <v>393</v>
      </c>
      <c r="E5707" t="s">
        <v>378</v>
      </c>
    </row>
    <row r="5708" spans="1:5">
      <c r="A5708" s="369">
        <v>3160034</v>
      </c>
      <c r="B5708" t="s">
        <v>11788</v>
      </c>
      <c r="C5708" t="s">
        <v>11789</v>
      </c>
      <c r="D5708" t="s">
        <v>393</v>
      </c>
      <c r="E5708" t="s">
        <v>378</v>
      </c>
    </row>
    <row r="5709" spans="1:5">
      <c r="A5709" s="369">
        <v>3160041</v>
      </c>
      <c r="B5709" t="s">
        <v>11790</v>
      </c>
      <c r="C5709" t="s">
        <v>11791</v>
      </c>
      <c r="D5709" t="s">
        <v>393</v>
      </c>
      <c r="E5709" t="s">
        <v>378</v>
      </c>
    </row>
    <row r="5710" spans="1:5">
      <c r="A5710" s="369">
        <v>3160085</v>
      </c>
      <c r="B5710" t="s">
        <v>11792</v>
      </c>
      <c r="C5710" t="s">
        <v>11793</v>
      </c>
      <c r="D5710" t="s">
        <v>393</v>
      </c>
      <c r="E5710" t="s">
        <v>378</v>
      </c>
    </row>
    <row r="5711" spans="1:5">
      <c r="A5711" s="369">
        <v>3161052</v>
      </c>
      <c r="B5711" t="s">
        <v>11794</v>
      </c>
      <c r="C5711" t="s">
        <v>11795</v>
      </c>
      <c r="D5711" t="s">
        <v>393</v>
      </c>
      <c r="E5711" t="s">
        <v>378</v>
      </c>
    </row>
    <row r="5712" spans="1:5">
      <c r="A5712" s="369">
        <v>3161097</v>
      </c>
      <c r="B5712" t="s">
        <v>11796</v>
      </c>
      <c r="C5712" t="s">
        <v>11797</v>
      </c>
      <c r="D5712" t="s">
        <v>393</v>
      </c>
      <c r="E5712" t="s">
        <v>378</v>
      </c>
    </row>
    <row r="5713" spans="1:5">
      <c r="A5713" s="369">
        <v>3161123</v>
      </c>
      <c r="B5713" t="s">
        <v>11798</v>
      </c>
      <c r="C5713" t="s">
        <v>11799</v>
      </c>
      <c r="D5713" t="s">
        <v>393</v>
      </c>
      <c r="E5713" t="s">
        <v>378</v>
      </c>
    </row>
    <row r="5714" spans="1:5">
      <c r="A5714" s="369">
        <v>3161143</v>
      </c>
      <c r="B5714" t="s">
        <v>11800</v>
      </c>
      <c r="C5714" t="s">
        <v>11801</v>
      </c>
      <c r="D5714" t="s">
        <v>393</v>
      </c>
      <c r="E5714" t="s">
        <v>378</v>
      </c>
    </row>
    <row r="5715" spans="1:5">
      <c r="A5715" s="369">
        <v>3161149</v>
      </c>
      <c r="B5715" t="s">
        <v>11802</v>
      </c>
      <c r="C5715" t="s">
        <v>11803</v>
      </c>
      <c r="D5715" t="s">
        <v>393</v>
      </c>
      <c r="E5715" t="s">
        <v>378</v>
      </c>
    </row>
    <row r="5716" spans="1:5">
      <c r="A5716" s="369">
        <v>3161698</v>
      </c>
      <c r="B5716" t="s">
        <v>11804</v>
      </c>
      <c r="C5716" t="s">
        <v>11805</v>
      </c>
      <c r="D5716" t="s">
        <v>393</v>
      </c>
      <c r="E5716" t="s">
        <v>378</v>
      </c>
    </row>
    <row r="5717" spans="1:5">
      <c r="A5717" s="369">
        <v>3161909</v>
      </c>
      <c r="B5717" t="s">
        <v>11806</v>
      </c>
      <c r="C5717" t="s">
        <v>11807</v>
      </c>
      <c r="D5717" t="s">
        <v>393</v>
      </c>
      <c r="E5717" t="s">
        <v>378</v>
      </c>
    </row>
    <row r="5718" spans="1:5">
      <c r="A5718" s="369">
        <v>3162079</v>
      </c>
      <c r="B5718" t="s">
        <v>11808</v>
      </c>
      <c r="C5718" t="s">
        <v>11809</v>
      </c>
      <c r="D5718" t="s">
        <v>393</v>
      </c>
      <c r="E5718" t="s">
        <v>378</v>
      </c>
    </row>
    <row r="5719" spans="1:5">
      <c r="A5719" s="369">
        <v>3162093</v>
      </c>
      <c r="B5719" t="s">
        <v>11810</v>
      </c>
      <c r="C5719" t="s">
        <v>11811</v>
      </c>
      <c r="D5719" t="s">
        <v>393</v>
      </c>
      <c r="E5719" t="s">
        <v>378</v>
      </c>
    </row>
    <row r="5720" spans="1:5">
      <c r="A5720" s="369">
        <v>3162173</v>
      </c>
      <c r="B5720" t="s">
        <v>11812</v>
      </c>
      <c r="C5720" t="s">
        <v>11813</v>
      </c>
      <c r="D5720" t="s">
        <v>393</v>
      </c>
      <c r="E5720" t="s">
        <v>378</v>
      </c>
    </row>
    <row r="5721" spans="1:5">
      <c r="A5721" s="369">
        <v>3162218</v>
      </c>
      <c r="B5721" t="s">
        <v>11814</v>
      </c>
      <c r="C5721" t="s">
        <v>11815</v>
      </c>
      <c r="D5721" t="s">
        <v>393</v>
      </c>
      <c r="E5721" t="s">
        <v>378</v>
      </c>
    </row>
    <row r="5722" spans="1:5">
      <c r="A5722" s="369">
        <v>3162237</v>
      </c>
      <c r="B5722" t="s">
        <v>11816</v>
      </c>
      <c r="C5722" t="s">
        <v>11817</v>
      </c>
      <c r="D5722" t="s">
        <v>393</v>
      </c>
      <c r="E5722" t="s">
        <v>378</v>
      </c>
    </row>
    <row r="5723" spans="1:5">
      <c r="A5723" s="369">
        <v>3162371</v>
      </c>
      <c r="B5723" t="s">
        <v>11818</v>
      </c>
      <c r="C5723" t="s">
        <v>11819</v>
      </c>
      <c r="D5723" t="s">
        <v>393</v>
      </c>
      <c r="E5723" t="s">
        <v>378</v>
      </c>
    </row>
    <row r="5724" spans="1:5">
      <c r="A5724" s="369">
        <v>3162373</v>
      </c>
      <c r="B5724" t="s">
        <v>11820</v>
      </c>
      <c r="C5724" t="s">
        <v>11821</v>
      </c>
      <c r="D5724" t="s">
        <v>393</v>
      </c>
      <c r="E5724" t="s">
        <v>378</v>
      </c>
    </row>
    <row r="5725" spans="1:5">
      <c r="A5725" s="369">
        <v>3163406</v>
      </c>
      <c r="B5725" t="s">
        <v>11822</v>
      </c>
      <c r="C5725" t="s">
        <v>11823</v>
      </c>
      <c r="D5725" t="s">
        <v>393</v>
      </c>
      <c r="E5725" t="s">
        <v>378</v>
      </c>
    </row>
    <row r="5726" spans="1:5">
      <c r="A5726" s="369">
        <v>3163778</v>
      </c>
      <c r="B5726" t="s">
        <v>11824</v>
      </c>
      <c r="C5726" t="s">
        <v>11825</v>
      </c>
      <c r="D5726" t="s">
        <v>393</v>
      </c>
      <c r="E5726" t="s">
        <v>378</v>
      </c>
    </row>
    <row r="5727" spans="1:5">
      <c r="A5727" s="369">
        <v>3163791</v>
      </c>
      <c r="B5727" t="s">
        <v>11826</v>
      </c>
      <c r="C5727" t="s">
        <v>11827</v>
      </c>
      <c r="D5727" t="s">
        <v>393</v>
      </c>
      <c r="E5727" t="s">
        <v>378</v>
      </c>
    </row>
    <row r="5728" spans="1:5">
      <c r="A5728" s="369">
        <v>3163891</v>
      </c>
      <c r="B5728" t="s">
        <v>11828</v>
      </c>
      <c r="C5728" t="s">
        <v>11829</v>
      </c>
      <c r="D5728" t="s">
        <v>393</v>
      </c>
      <c r="E5728" t="s">
        <v>378</v>
      </c>
    </row>
    <row r="5729" spans="1:5">
      <c r="A5729" s="369">
        <v>3163901</v>
      </c>
      <c r="B5729" t="s">
        <v>11830</v>
      </c>
      <c r="C5729" t="s">
        <v>11831</v>
      </c>
      <c r="D5729" t="s">
        <v>393</v>
      </c>
      <c r="E5729" t="s">
        <v>378</v>
      </c>
    </row>
    <row r="5730" spans="1:5">
      <c r="A5730" s="369">
        <v>3163962</v>
      </c>
      <c r="B5730" t="s">
        <v>11832</v>
      </c>
      <c r="C5730" t="s">
        <v>11833</v>
      </c>
      <c r="D5730" t="s">
        <v>393</v>
      </c>
      <c r="E5730" t="s">
        <v>378</v>
      </c>
    </row>
    <row r="5731" spans="1:5">
      <c r="A5731" s="369">
        <v>3163972</v>
      </c>
      <c r="B5731" t="s">
        <v>11834</v>
      </c>
      <c r="C5731" t="s">
        <v>11835</v>
      </c>
      <c r="D5731" t="s">
        <v>393</v>
      </c>
      <c r="E5731" t="s">
        <v>378</v>
      </c>
    </row>
    <row r="5732" spans="1:5">
      <c r="A5732" s="369">
        <v>3164327</v>
      </c>
      <c r="B5732" t="s">
        <v>11836</v>
      </c>
      <c r="C5732" t="s">
        <v>11837</v>
      </c>
      <c r="D5732" t="s">
        <v>393</v>
      </c>
      <c r="E5732" t="s">
        <v>378</v>
      </c>
    </row>
    <row r="5733" spans="1:5">
      <c r="A5733" s="369">
        <v>3164443</v>
      </c>
      <c r="B5733" t="s">
        <v>11838</v>
      </c>
      <c r="C5733" t="s">
        <v>11839</v>
      </c>
      <c r="D5733" t="s">
        <v>393</v>
      </c>
      <c r="E5733" t="s">
        <v>378</v>
      </c>
    </row>
    <row r="5734" spans="1:5">
      <c r="A5734" s="369">
        <v>3164523</v>
      </c>
      <c r="B5734" t="s">
        <v>11840</v>
      </c>
      <c r="C5734" t="s">
        <v>11841</v>
      </c>
      <c r="D5734" t="s">
        <v>393</v>
      </c>
      <c r="E5734" t="s">
        <v>378</v>
      </c>
    </row>
    <row r="5735" spans="1:5">
      <c r="A5735" s="369">
        <v>3164704</v>
      </c>
      <c r="B5735" t="s">
        <v>11842</v>
      </c>
      <c r="C5735" t="s">
        <v>11843</v>
      </c>
      <c r="D5735" t="s">
        <v>393</v>
      </c>
      <c r="E5735" t="s">
        <v>378</v>
      </c>
    </row>
    <row r="5736" spans="1:5">
      <c r="A5736" s="369">
        <v>3164711</v>
      </c>
      <c r="B5736" t="s">
        <v>11844</v>
      </c>
      <c r="C5736" t="s">
        <v>11845</v>
      </c>
      <c r="D5736" t="s">
        <v>393</v>
      </c>
      <c r="E5736" t="s">
        <v>378</v>
      </c>
    </row>
    <row r="5737" spans="1:5">
      <c r="A5737" s="369">
        <v>3164809</v>
      </c>
      <c r="B5737" t="s">
        <v>11846</v>
      </c>
      <c r="C5737" t="s">
        <v>11847</v>
      </c>
      <c r="D5737" t="s">
        <v>393</v>
      </c>
      <c r="E5737" t="s">
        <v>378</v>
      </c>
    </row>
    <row r="5738" spans="1:5">
      <c r="A5738" s="369">
        <v>3164840</v>
      </c>
      <c r="B5738" t="s">
        <v>11848</v>
      </c>
      <c r="C5738" t="s">
        <v>11849</v>
      </c>
      <c r="D5738" t="s">
        <v>393</v>
      </c>
      <c r="E5738" t="s">
        <v>378</v>
      </c>
    </row>
    <row r="5739" spans="1:5">
      <c r="A5739" s="369">
        <v>3164880</v>
      </c>
      <c r="B5739" t="s">
        <v>11850</v>
      </c>
      <c r="C5739" t="s">
        <v>11851</v>
      </c>
      <c r="D5739" t="s">
        <v>393</v>
      </c>
      <c r="E5739" t="s">
        <v>378</v>
      </c>
    </row>
    <row r="5740" spans="1:5">
      <c r="A5740" s="369">
        <v>3164952</v>
      </c>
      <c r="B5740" t="s">
        <v>11852</v>
      </c>
      <c r="C5740" t="s">
        <v>11853</v>
      </c>
      <c r="D5740" t="s">
        <v>393</v>
      </c>
      <c r="E5740" t="s">
        <v>378</v>
      </c>
    </row>
    <row r="5741" spans="1:5">
      <c r="A5741" s="369">
        <v>3164983</v>
      </c>
      <c r="B5741" t="s">
        <v>11854</v>
      </c>
      <c r="C5741" t="s">
        <v>11855</v>
      </c>
      <c r="D5741" t="s">
        <v>393</v>
      </c>
      <c r="E5741" t="s">
        <v>378</v>
      </c>
    </row>
    <row r="5742" spans="1:5">
      <c r="A5742" s="369">
        <v>3164995</v>
      </c>
      <c r="B5742" t="s">
        <v>11856</v>
      </c>
      <c r="C5742" t="s">
        <v>11857</v>
      </c>
      <c r="D5742" t="s">
        <v>393</v>
      </c>
      <c r="E5742" t="s">
        <v>378</v>
      </c>
    </row>
    <row r="5743" spans="1:5">
      <c r="A5743" s="369">
        <v>3165059</v>
      </c>
      <c r="B5743" t="s">
        <v>11858</v>
      </c>
      <c r="C5743" t="s">
        <v>11859</v>
      </c>
      <c r="D5743" t="s">
        <v>393</v>
      </c>
      <c r="E5743" t="s">
        <v>378</v>
      </c>
    </row>
    <row r="5744" spans="1:5">
      <c r="A5744" s="369">
        <v>3165105</v>
      </c>
      <c r="B5744" t="s">
        <v>11860</v>
      </c>
      <c r="C5744" t="s">
        <v>11861</v>
      </c>
      <c r="D5744" t="s">
        <v>393</v>
      </c>
      <c r="E5744" t="s">
        <v>378</v>
      </c>
    </row>
    <row r="5745" spans="1:5">
      <c r="A5745" s="369">
        <v>3165236</v>
      </c>
      <c r="B5745" t="s">
        <v>11862</v>
      </c>
      <c r="C5745" t="s">
        <v>11863</v>
      </c>
      <c r="D5745" t="s">
        <v>393</v>
      </c>
      <c r="E5745" t="s">
        <v>378</v>
      </c>
    </row>
    <row r="5746" spans="1:5">
      <c r="A5746" s="369">
        <v>3165328</v>
      </c>
      <c r="B5746" t="s">
        <v>11864</v>
      </c>
      <c r="C5746" t="s">
        <v>11865</v>
      </c>
      <c r="D5746" t="s">
        <v>393</v>
      </c>
      <c r="E5746" t="s">
        <v>378</v>
      </c>
    </row>
    <row r="5747" spans="1:5">
      <c r="A5747" s="369">
        <v>3165381</v>
      </c>
      <c r="B5747" t="s">
        <v>11866</v>
      </c>
      <c r="C5747" t="s">
        <v>11867</v>
      </c>
      <c r="D5747" t="s">
        <v>393</v>
      </c>
      <c r="E5747" t="s">
        <v>378</v>
      </c>
    </row>
    <row r="5748" spans="1:5">
      <c r="A5748" s="369">
        <v>3165486</v>
      </c>
      <c r="B5748" t="s">
        <v>11868</v>
      </c>
      <c r="C5748" t="s">
        <v>11869</v>
      </c>
      <c r="D5748" t="s">
        <v>393</v>
      </c>
      <c r="E5748" t="s">
        <v>378</v>
      </c>
    </row>
    <row r="5749" spans="1:5">
      <c r="A5749" s="369">
        <v>3165487</v>
      </c>
      <c r="B5749" t="s">
        <v>11870</v>
      </c>
      <c r="C5749" t="s">
        <v>11871</v>
      </c>
      <c r="D5749" t="s">
        <v>393</v>
      </c>
      <c r="E5749" t="s">
        <v>378</v>
      </c>
    </row>
    <row r="5750" spans="1:5">
      <c r="A5750" s="369">
        <v>3165505</v>
      </c>
      <c r="B5750" t="s">
        <v>11872</v>
      </c>
      <c r="C5750" t="s">
        <v>11873</v>
      </c>
      <c r="D5750" t="s">
        <v>393</v>
      </c>
      <c r="E5750" t="s">
        <v>378</v>
      </c>
    </row>
    <row r="5751" spans="1:5">
      <c r="A5751" s="369">
        <v>3165509</v>
      </c>
      <c r="B5751" t="s">
        <v>11874</v>
      </c>
      <c r="C5751" t="s">
        <v>11875</v>
      </c>
      <c r="D5751" t="s">
        <v>393</v>
      </c>
      <c r="E5751" t="s">
        <v>378</v>
      </c>
    </row>
    <row r="5752" spans="1:5">
      <c r="A5752" s="369">
        <v>3165608</v>
      </c>
      <c r="B5752" t="s">
        <v>11876</v>
      </c>
      <c r="C5752" t="s">
        <v>11877</v>
      </c>
      <c r="D5752" t="s">
        <v>393</v>
      </c>
      <c r="E5752" t="s">
        <v>378</v>
      </c>
    </row>
    <row r="5753" spans="1:5">
      <c r="A5753" s="369">
        <v>3165614</v>
      </c>
      <c r="B5753" t="s">
        <v>11878</v>
      </c>
      <c r="C5753" t="s">
        <v>11879</v>
      </c>
      <c r="D5753" t="s">
        <v>393</v>
      </c>
      <c r="E5753" t="s">
        <v>378</v>
      </c>
    </row>
    <row r="5754" spans="1:5">
      <c r="A5754" s="369">
        <v>3165615</v>
      </c>
      <c r="B5754" t="s">
        <v>11880</v>
      </c>
      <c r="C5754" t="s">
        <v>11881</v>
      </c>
      <c r="D5754" t="s">
        <v>393</v>
      </c>
      <c r="E5754" t="s">
        <v>378</v>
      </c>
    </row>
    <row r="5755" spans="1:5">
      <c r="A5755" s="369">
        <v>3165648</v>
      </c>
      <c r="B5755" t="s">
        <v>11882</v>
      </c>
      <c r="C5755" t="s">
        <v>11883</v>
      </c>
      <c r="D5755" t="s">
        <v>393</v>
      </c>
      <c r="E5755" t="s">
        <v>378</v>
      </c>
    </row>
    <row r="5756" spans="1:5">
      <c r="A5756" s="369">
        <v>3165714</v>
      </c>
      <c r="B5756" t="s">
        <v>11884</v>
      </c>
      <c r="C5756" t="s">
        <v>11885</v>
      </c>
      <c r="D5756" t="s">
        <v>393</v>
      </c>
      <c r="E5756" t="s">
        <v>378</v>
      </c>
    </row>
    <row r="5757" spans="1:5">
      <c r="A5757" s="369">
        <v>3165720</v>
      </c>
      <c r="B5757" t="s">
        <v>11886</v>
      </c>
      <c r="C5757" t="s">
        <v>11887</v>
      </c>
      <c r="D5757" t="s">
        <v>393</v>
      </c>
      <c r="E5757" t="s">
        <v>378</v>
      </c>
    </row>
    <row r="5758" spans="1:5">
      <c r="A5758" s="369">
        <v>3165730</v>
      </c>
      <c r="B5758" t="s">
        <v>11888</v>
      </c>
      <c r="C5758" t="s">
        <v>11889</v>
      </c>
      <c r="D5758" t="s">
        <v>393</v>
      </c>
      <c r="E5758" t="s">
        <v>378</v>
      </c>
    </row>
    <row r="5759" spans="1:5">
      <c r="A5759" s="369">
        <v>3165771</v>
      </c>
      <c r="B5759" t="s">
        <v>11890</v>
      </c>
      <c r="C5759" t="s">
        <v>11891</v>
      </c>
      <c r="D5759" t="s">
        <v>393</v>
      </c>
      <c r="E5759" t="s">
        <v>378</v>
      </c>
    </row>
    <row r="5760" spans="1:5">
      <c r="A5760" s="369">
        <v>3165808</v>
      </c>
      <c r="B5760" t="s">
        <v>11892</v>
      </c>
      <c r="C5760" t="s">
        <v>11893</v>
      </c>
      <c r="D5760" t="s">
        <v>393</v>
      </c>
      <c r="E5760" t="s">
        <v>378</v>
      </c>
    </row>
    <row r="5761" spans="1:5">
      <c r="A5761" s="369">
        <v>3165920</v>
      </c>
      <c r="B5761" t="s">
        <v>11894</v>
      </c>
      <c r="C5761" t="s">
        <v>11895</v>
      </c>
      <c r="D5761" t="s">
        <v>393</v>
      </c>
      <c r="E5761" t="s">
        <v>378</v>
      </c>
    </row>
    <row r="5762" spans="1:5">
      <c r="A5762" s="369">
        <v>3165962</v>
      </c>
      <c r="B5762" t="s">
        <v>11896</v>
      </c>
      <c r="C5762" t="s">
        <v>11897</v>
      </c>
      <c r="D5762" t="s">
        <v>393</v>
      </c>
      <c r="E5762" t="s">
        <v>378</v>
      </c>
    </row>
    <row r="5763" spans="1:5">
      <c r="A5763" s="369">
        <v>3165974</v>
      </c>
      <c r="B5763" t="s">
        <v>11898</v>
      </c>
      <c r="C5763" t="s">
        <v>11899</v>
      </c>
      <c r="D5763" t="s">
        <v>393</v>
      </c>
      <c r="E5763" t="s">
        <v>378</v>
      </c>
    </row>
    <row r="5764" spans="1:5">
      <c r="A5764" s="369">
        <v>3166068</v>
      </c>
      <c r="B5764" t="s">
        <v>11900</v>
      </c>
      <c r="C5764" t="s">
        <v>11901</v>
      </c>
      <c r="D5764" t="s">
        <v>393</v>
      </c>
      <c r="E5764" t="s">
        <v>378</v>
      </c>
    </row>
    <row r="5765" spans="1:5">
      <c r="A5765" s="369">
        <v>3166204</v>
      </c>
      <c r="B5765" t="s">
        <v>11902</v>
      </c>
      <c r="C5765" t="s">
        <v>11903</v>
      </c>
      <c r="D5765" t="s">
        <v>393</v>
      </c>
      <c r="E5765" t="s">
        <v>378</v>
      </c>
    </row>
    <row r="5766" spans="1:5">
      <c r="A5766" s="369">
        <v>3166250</v>
      </c>
      <c r="B5766" t="s">
        <v>11904</v>
      </c>
      <c r="C5766" t="s">
        <v>11905</v>
      </c>
      <c r="D5766" t="s">
        <v>393</v>
      </c>
      <c r="E5766" t="s">
        <v>378</v>
      </c>
    </row>
    <row r="5767" spans="1:5">
      <c r="A5767" s="369">
        <v>3166255</v>
      </c>
      <c r="B5767" t="s">
        <v>11906</v>
      </c>
      <c r="C5767" t="s">
        <v>11907</v>
      </c>
      <c r="D5767" t="s">
        <v>393</v>
      </c>
      <c r="E5767" t="s">
        <v>378</v>
      </c>
    </row>
    <row r="5768" spans="1:5">
      <c r="A5768" s="369">
        <v>3166386</v>
      </c>
      <c r="B5768" t="s">
        <v>11908</v>
      </c>
      <c r="C5768" t="s">
        <v>11909</v>
      </c>
      <c r="D5768" t="s">
        <v>393</v>
      </c>
      <c r="E5768" t="s">
        <v>378</v>
      </c>
    </row>
    <row r="5769" spans="1:5">
      <c r="A5769" s="369">
        <v>3166437</v>
      </c>
      <c r="B5769" t="s">
        <v>11910</v>
      </c>
      <c r="C5769" t="s">
        <v>11911</v>
      </c>
      <c r="D5769" t="s">
        <v>393</v>
      </c>
      <c r="E5769" t="s">
        <v>378</v>
      </c>
    </row>
    <row r="5770" spans="1:5">
      <c r="A5770" s="369">
        <v>3166495</v>
      </c>
      <c r="B5770" t="s">
        <v>11912</v>
      </c>
      <c r="C5770" t="s">
        <v>11913</v>
      </c>
      <c r="D5770" t="s">
        <v>393</v>
      </c>
      <c r="E5770" t="s">
        <v>378</v>
      </c>
    </row>
    <row r="5771" spans="1:5">
      <c r="A5771" s="369">
        <v>3166805</v>
      </c>
      <c r="B5771" t="s">
        <v>11914</v>
      </c>
      <c r="C5771" t="s">
        <v>11915</v>
      </c>
      <c r="D5771" t="s">
        <v>393</v>
      </c>
      <c r="E5771" t="s">
        <v>378</v>
      </c>
    </row>
    <row r="5772" spans="1:5">
      <c r="A5772" s="369">
        <v>3166811</v>
      </c>
      <c r="B5772" t="s">
        <v>11916</v>
      </c>
      <c r="C5772" t="s">
        <v>11917</v>
      </c>
      <c r="D5772" t="s">
        <v>393</v>
      </c>
      <c r="E5772" t="s">
        <v>378</v>
      </c>
    </row>
    <row r="5773" spans="1:5">
      <c r="A5773" s="369">
        <v>3166858</v>
      </c>
      <c r="B5773" t="s">
        <v>11918</v>
      </c>
      <c r="C5773" t="s">
        <v>11919</v>
      </c>
      <c r="D5773" t="s">
        <v>393</v>
      </c>
      <c r="E5773" t="s">
        <v>378</v>
      </c>
    </row>
    <row r="5774" spans="1:5">
      <c r="A5774" s="369">
        <v>3166989</v>
      </c>
      <c r="B5774" t="s">
        <v>11920</v>
      </c>
      <c r="C5774" t="s">
        <v>11921</v>
      </c>
      <c r="D5774" t="s">
        <v>393</v>
      </c>
      <c r="E5774" t="s">
        <v>378</v>
      </c>
    </row>
    <row r="5775" spans="1:5">
      <c r="A5775" s="369">
        <v>3167171</v>
      </c>
      <c r="B5775" t="s">
        <v>11922</v>
      </c>
      <c r="C5775" t="s">
        <v>11923</v>
      </c>
      <c r="D5775" t="s">
        <v>393</v>
      </c>
      <c r="E5775" t="s">
        <v>378</v>
      </c>
    </row>
    <row r="5776" spans="1:5">
      <c r="A5776" s="369">
        <v>3167345</v>
      </c>
      <c r="B5776" t="s">
        <v>11924</v>
      </c>
      <c r="C5776" t="s">
        <v>11925</v>
      </c>
      <c r="D5776" t="s">
        <v>393</v>
      </c>
      <c r="E5776" t="s">
        <v>378</v>
      </c>
    </row>
    <row r="5777" spans="1:5">
      <c r="A5777" s="369">
        <v>3167390</v>
      </c>
      <c r="B5777" t="s">
        <v>11926</v>
      </c>
      <c r="C5777" t="s">
        <v>11927</v>
      </c>
      <c r="D5777" t="s">
        <v>393</v>
      </c>
      <c r="E5777" t="s">
        <v>378</v>
      </c>
    </row>
    <row r="5778" spans="1:5">
      <c r="A5778" s="369">
        <v>3167402</v>
      </c>
      <c r="B5778" t="s">
        <v>11928</v>
      </c>
      <c r="C5778" t="s">
        <v>11929</v>
      </c>
      <c r="D5778" t="s">
        <v>393</v>
      </c>
      <c r="E5778" t="s">
        <v>378</v>
      </c>
    </row>
    <row r="5779" spans="1:5">
      <c r="A5779" s="369">
        <v>3167513</v>
      </c>
      <c r="B5779" t="s">
        <v>11930</v>
      </c>
      <c r="C5779" t="s">
        <v>11931</v>
      </c>
      <c r="D5779" t="s">
        <v>393</v>
      </c>
      <c r="E5779" t="s">
        <v>378</v>
      </c>
    </row>
    <row r="5780" spans="1:5">
      <c r="A5780" s="369">
        <v>3167534</v>
      </c>
      <c r="B5780" t="s">
        <v>11932</v>
      </c>
      <c r="C5780" t="s">
        <v>11933</v>
      </c>
      <c r="D5780" t="s">
        <v>393</v>
      </c>
      <c r="E5780" t="s">
        <v>378</v>
      </c>
    </row>
    <row r="5781" spans="1:5">
      <c r="A5781" s="369">
        <v>3167641</v>
      </c>
      <c r="B5781" t="s">
        <v>11934</v>
      </c>
      <c r="C5781" t="s">
        <v>11935</v>
      </c>
      <c r="D5781" t="s">
        <v>393</v>
      </c>
      <c r="E5781" t="s">
        <v>378</v>
      </c>
    </row>
    <row r="5782" spans="1:5">
      <c r="A5782" s="369">
        <v>3167859</v>
      </c>
      <c r="B5782" t="s">
        <v>11936</v>
      </c>
      <c r="C5782" t="s">
        <v>11937</v>
      </c>
      <c r="D5782" t="s">
        <v>393</v>
      </c>
      <c r="E5782" t="s">
        <v>378</v>
      </c>
    </row>
    <row r="5783" spans="1:5">
      <c r="A5783" s="369">
        <v>3168256</v>
      </c>
      <c r="B5783" t="s">
        <v>11938</v>
      </c>
      <c r="C5783" t="s">
        <v>11939</v>
      </c>
      <c r="D5783" t="s">
        <v>393</v>
      </c>
      <c r="E5783" t="s">
        <v>378</v>
      </c>
    </row>
    <row r="5784" spans="1:5">
      <c r="A5784" s="369">
        <v>3168340</v>
      </c>
      <c r="B5784" t="s">
        <v>11940</v>
      </c>
      <c r="C5784" t="s">
        <v>11941</v>
      </c>
      <c r="D5784" t="s">
        <v>393</v>
      </c>
      <c r="E5784" t="s">
        <v>378</v>
      </c>
    </row>
    <row r="5785" spans="1:5">
      <c r="A5785" s="369">
        <v>3168377</v>
      </c>
      <c r="B5785" t="s">
        <v>11942</v>
      </c>
      <c r="C5785" t="s">
        <v>11943</v>
      </c>
      <c r="D5785" t="s">
        <v>393</v>
      </c>
      <c r="E5785" t="s">
        <v>378</v>
      </c>
    </row>
    <row r="5786" spans="1:5">
      <c r="A5786" s="369">
        <v>3168400</v>
      </c>
      <c r="B5786" t="s">
        <v>11944</v>
      </c>
      <c r="C5786" t="s">
        <v>11945</v>
      </c>
      <c r="D5786" t="s">
        <v>393</v>
      </c>
      <c r="E5786" t="s">
        <v>378</v>
      </c>
    </row>
    <row r="5787" spans="1:5">
      <c r="A5787" s="369">
        <v>3168482</v>
      </c>
      <c r="B5787" t="s">
        <v>11946</v>
      </c>
      <c r="C5787" t="s">
        <v>11947</v>
      </c>
      <c r="D5787" t="s">
        <v>393</v>
      </c>
      <c r="E5787" t="s">
        <v>378</v>
      </c>
    </row>
    <row r="5788" spans="1:5">
      <c r="A5788" s="369">
        <v>3168515</v>
      </c>
      <c r="B5788" t="s">
        <v>11948</v>
      </c>
      <c r="C5788" t="s">
        <v>11949</v>
      </c>
      <c r="D5788" t="s">
        <v>393</v>
      </c>
      <c r="E5788" t="s">
        <v>378</v>
      </c>
    </row>
    <row r="5789" spans="1:5">
      <c r="A5789" s="369">
        <v>3168602</v>
      </c>
      <c r="B5789" t="s">
        <v>11950</v>
      </c>
      <c r="C5789" t="s">
        <v>11951</v>
      </c>
      <c r="D5789" t="s">
        <v>393</v>
      </c>
      <c r="E5789" t="s">
        <v>378</v>
      </c>
    </row>
    <row r="5790" spans="1:5">
      <c r="A5790" s="369">
        <v>3168735</v>
      </c>
      <c r="B5790" t="s">
        <v>11952</v>
      </c>
      <c r="C5790" t="s">
        <v>11953</v>
      </c>
      <c r="D5790" t="s">
        <v>393</v>
      </c>
      <c r="E5790" t="s">
        <v>378</v>
      </c>
    </row>
    <row r="5791" spans="1:5">
      <c r="A5791" s="369">
        <v>3168746</v>
      </c>
      <c r="B5791" t="s">
        <v>11954</v>
      </c>
      <c r="C5791" t="s">
        <v>11955</v>
      </c>
      <c r="D5791" t="s">
        <v>393</v>
      </c>
      <c r="E5791" t="s">
        <v>378</v>
      </c>
    </row>
    <row r="5792" spans="1:5">
      <c r="A5792" s="369">
        <v>3168878</v>
      </c>
      <c r="B5792" t="s">
        <v>11956</v>
      </c>
      <c r="C5792" t="s">
        <v>11957</v>
      </c>
      <c r="D5792" t="s">
        <v>393</v>
      </c>
      <c r="E5792" t="s">
        <v>378</v>
      </c>
    </row>
    <row r="5793" spans="1:5">
      <c r="A5793" s="369">
        <v>3168963</v>
      </c>
      <c r="B5793" t="s">
        <v>11958</v>
      </c>
      <c r="C5793" t="s">
        <v>11959</v>
      </c>
      <c r="D5793" t="s">
        <v>393</v>
      </c>
      <c r="E5793" t="s">
        <v>378</v>
      </c>
    </row>
    <row r="5794" spans="1:5">
      <c r="A5794" s="369">
        <v>3169103</v>
      </c>
      <c r="B5794" t="s">
        <v>11960</v>
      </c>
      <c r="C5794" t="s">
        <v>11961</v>
      </c>
      <c r="D5794" t="s">
        <v>393</v>
      </c>
      <c r="E5794" t="s">
        <v>378</v>
      </c>
    </row>
    <row r="5795" spans="1:5">
      <c r="A5795" s="369">
        <v>3169106</v>
      </c>
      <c r="B5795" t="s">
        <v>11962</v>
      </c>
      <c r="C5795" t="s">
        <v>11963</v>
      </c>
      <c r="D5795" t="s">
        <v>393</v>
      </c>
      <c r="E5795" t="s">
        <v>378</v>
      </c>
    </row>
    <row r="5796" spans="1:5">
      <c r="A5796" s="369">
        <v>3169126</v>
      </c>
      <c r="B5796" t="s">
        <v>11964</v>
      </c>
      <c r="C5796" t="s">
        <v>11965</v>
      </c>
      <c r="D5796" t="s">
        <v>393</v>
      </c>
      <c r="E5796" t="s">
        <v>378</v>
      </c>
    </row>
    <row r="5797" spans="1:5">
      <c r="A5797" s="369">
        <v>3169209</v>
      </c>
      <c r="B5797" t="s">
        <v>11966</v>
      </c>
      <c r="C5797" t="s">
        <v>11967</v>
      </c>
      <c r="D5797" t="s">
        <v>393</v>
      </c>
      <c r="E5797" t="s">
        <v>378</v>
      </c>
    </row>
    <row r="5798" spans="1:5">
      <c r="A5798" s="369">
        <v>3169360</v>
      </c>
      <c r="B5798" t="s">
        <v>11968</v>
      </c>
      <c r="C5798" t="s">
        <v>11969</v>
      </c>
      <c r="D5798" t="s">
        <v>393</v>
      </c>
      <c r="E5798" t="s">
        <v>378</v>
      </c>
    </row>
    <row r="5799" spans="1:5">
      <c r="A5799" s="369">
        <v>3169530</v>
      </c>
      <c r="B5799" t="s">
        <v>11970</v>
      </c>
      <c r="C5799" t="s">
        <v>11971</v>
      </c>
      <c r="D5799" t="s">
        <v>393</v>
      </c>
      <c r="E5799" t="s">
        <v>378</v>
      </c>
    </row>
    <row r="5800" spans="1:5">
      <c r="A5800" s="369">
        <v>3169571</v>
      </c>
      <c r="B5800" t="s">
        <v>11972</v>
      </c>
      <c r="C5800" t="s">
        <v>11973</v>
      </c>
      <c r="D5800" t="s">
        <v>393</v>
      </c>
      <c r="E5800" t="s">
        <v>378</v>
      </c>
    </row>
    <row r="5801" spans="1:5">
      <c r="A5801" s="369">
        <v>3169572</v>
      </c>
      <c r="B5801" t="s">
        <v>11974</v>
      </c>
      <c r="C5801" t="s">
        <v>11975</v>
      </c>
      <c r="D5801" t="s">
        <v>393</v>
      </c>
      <c r="E5801" t="s">
        <v>378</v>
      </c>
    </row>
    <row r="5802" spans="1:5">
      <c r="A5802" s="369">
        <v>3169685</v>
      </c>
      <c r="B5802" t="s">
        <v>11976</v>
      </c>
      <c r="C5802" t="s">
        <v>11977</v>
      </c>
      <c r="D5802" t="s">
        <v>393</v>
      </c>
      <c r="E5802" t="s">
        <v>378</v>
      </c>
    </row>
    <row r="5803" spans="1:5">
      <c r="A5803" s="369">
        <v>3169872</v>
      </c>
      <c r="B5803" t="s">
        <v>11978</v>
      </c>
      <c r="C5803" t="s">
        <v>11979</v>
      </c>
      <c r="D5803" t="s">
        <v>393</v>
      </c>
      <c r="E5803" t="s">
        <v>378</v>
      </c>
    </row>
    <row r="5804" spans="1:5">
      <c r="A5804" s="369">
        <v>3169907</v>
      </c>
      <c r="B5804" t="s">
        <v>11980</v>
      </c>
      <c r="C5804" t="s">
        <v>11981</v>
      </c>
      <c r="D5804" t="s">
        <v>393</v>
      </c>
      <c r="E5804" t="s">
        <v>378</v>
      </c>
    </row>
    <row r="5805" spans="1:5">
      <c r="A5805" s="369">
        <v>3169912</v>
      </c>
      <c r="B5805" t="s">
        <v>11982</v>
      </c>
      <c r="C5805" t="s">
        <v>11983</v>
      </c>
      <c r="D5805" t="s">
        <v>393</v>
      </c>
      <c r="E5805" t="s">
        <v>378</v>
      </c>
    </row>
    <row r="5806" spans="1:5">
      <c r="A5806" s="369">
        <v>3169960</v>
      </c>
      <c r="B5806" t="s">
        <v>11984</v>
      </c>
      <c r="C5806" t="s">
        <v>11985</v>
      </c>
      <c r="D5806" t="s">
        <v>393</v>
      </c>
      <c r="E5806" t="s">
        <v>378</v>
      </c>
    </row>
    <row r="5807" spans="1:5">
      <c r="A5807" s="369">
        <v>3169988</v>
      </c>
      <c r="B5807" t="s">
        <v>11986</v>
      </c>
      <c r="C5807" t="s">
        <v>11987</v>
      </c>
      <c r="D5807" t="s">
        <v>393</v>
      </c>
      <c r="E5807" t="s">
        <v>378</v>
      </c>
    </row>
    <row r="5808" spans="1:5">
      <c r="A5808" s="369">
        <v>3169995</v>
      </c>
      <c r="B5808" t="s">
        <v>11988</v>
      </c>
      <c r="C5808" t="s">
        <v>11989</v>
      </c>
      <c r="D5808" t="s">
        <v>393</v>
      </c>
      <c r="E5808" t="s">
        <v>378</v>
      </c>
    </row>
    <row r="5809" spans="1:5">
      <c r="A5809" s="369">
        <v>3169996</v>
      </c>
      <c r="B5809" t="s">
        <v>11990</v>
      </c>
      <c r="C5809" t="s">
        <v>11991</v>
      </c>
      <c r="D5809" t="s">
        <v>393</v>
      </c>
      <c r="E5809" t="s">
        <v>378</v>
      </c>
    </row>
    <row r="5810" spans="1:5">
      <c r="A5810" s="369">
        <v>3169998</v>
      </c>
      <c r="B5810" t="s">
        <v>11992</v>
      </c>
      <c r="C5810" t="s">
        <v>11993</v>
      </c>
      <c r="D5810" t="s">
        <v>393</v>
      </c>
      <c r="E5810" t="s">
        <v>378</v>
      </c>
    </row>
    <row r="5811" spans="1:5">
      <c r="A5811" s="369">
        <v>3170049</v>
      </c>
      <c r="B5811" t="s">
        <v>11994</v>
      </c>
      <c r="C5811" t="s">
        <v>11995</v>
      </c>
      <c r="D5811" t="s">
        <v>393</v>
      </c>
      <c r="E5811" t="s">
        <v>378</v>
      </c>
    </row>
    <row r="5812" spans="1:5">
      <c r="A5812" s="369">
        <v>3170116</v>
      </c>
      <c r="B5812" t="s">
        <v>11996</v>
      </c>
      <c r="C5812" t="s">
        <v>11997</v>
      </c>
      <c r="D5812" t="s">
        <v>393</v>
      </c>
      <c r="E5812" t="s">
        <v>378</v>
      </c>
    </row>
    <row r="5813" spans="1:5">
      <c r="A5813" s="369">
        <v>3170152</v>
      </c>
      <c r="B5813" t="s">
        <v>11998</v>
      </c>
      <c r="C5813" t="s">
        <v>11999</v>
      </c>
      <c r="D5813" t="s">
        <v>393</v>
      </c>
      <c r="E5813" t="s">
        <v>378</v>
      </c>
    </row>
    <row r="5814" spans="1:5">
      <c r="A5814" s="369">
        <v>3170180</v>
      </c>
      <c r="B5814" t="s">
        <v>12000</v>
      </c>
      <c r="C5814" t="s">
        <v>12001</v>
      </c>
      <c r="D5814" t="s">
        <v>393</v>
      </c>
      <c r="E5814" t="s">
        <v>378</v>
      </c>
    </row>
    <row r="5815" spans="1:5">
      <c r="A5815" s="369">
        <v>3170198</v>
      </c>
      <c r="B5815" t="s">
        <v>12002</v>
      </c>
      <c r="C5815" t="s">
        <v>12003</v>
      </c>
      <c r="D5815" t="s">
        <v>393</v>
      </c>
      <c r="E5815" t="s">
        <v>378</v>
      </c>
    </row>
    <row r="5816" spans="1:5">
      <c r="A5816" s="369">
        <v>3170255</v>
      </c>
      <c r="B5816" t="s">
        <v>12004</v>
      </c>
      <c r="C5816" t="s">
        <v>12005</v>
      </c>
      <c r="D5816" t="s">
        <v>393</v>
      </c>
      <c r="E5816" t="s">
        <v>378</v>
      </c>
    </row>
    <row r="5817" spans="1:5">
      <c r="A5817" s="369">
        <v>3170399</v>
      </c>
      <c r="B5817" t="s">
        <v>12006</v>
      </c>
      <c r="C5817" t="s">
        <v>12007</v>
      </c>
      <c r="D5817" t="s">
        <v>393</v>
      </c>
      <c r="E5817" t="s">
        <v>378</v>
      </c>
    </row>
    <row r="5818" spans="1:5">
      <c r="A5818" s="369">
        <v>3170544</v>
      </c>
      <c r="B5818" t="s">
        <v>12008</v>
      </c>
      <c r="C5818" t="s">
        <v>12009</v>
      </c>
      <c r="D5818" t="s">
        <v>393</v>
      </c>
      <c r="E5818" t="s">
        <v>378</v>
      </c>
    </row>
    <row r="5819" spans="1:5">
      <c r="A5819" s="369">
        <v>3170557</v>
      </c>
      <c r="B5819" t="s">
        <v>12010</v>
      </c>
      <c r="C5819" t="s">
        <v>12011</v>
      </c>
      <c r="D5819" t="s">
        <v>393</v>
      </c>
      <c r="E5819" t="s">
        <v>378</v>
      </c>
    </row>
    <row r="5820" spans="1:5">
      <c r="A5820" s="369">
        <v>3170671</v>
      </c>
      <c r="B5820" t="s">
        <v>12012</v>
      </c>
      <c r="C5820" t="s">
        <v>12013</v>
      </c>
      <c r="D5820" t="s">
        <v>393</v>
      </c>
      <c r="E5820" t="s">
        <v>378</v>
      </c>
    </row>
    <row r="5821" spans="1:5">
      <c r="A5821" s="369">
        <v>3170752</v>
      </c>
      <c r="B5821" t="s">
        <v>12014</v>
      </c>
      <c r="C5821" t="s">
        <v>12015</v>
      </c>
      <c r="D5821" t="s">
        <v>393</v>
      </c>
      <c r="E5821" t="s">
        <v>378</v>
      </c>
    </row>
    <row r="5822" spans="1:5">
      <c r="A5822" s="369">
        <v>3170791</v>
      </c>
      <c r="B5822" t="s">
        <v>12016</v>
      </c>
      <c r="C5822" t="s">
        <v>12017</v>
      </c>
      <c r="D5822" t="s">
        <v>393</v>
      </c>
      <c r="E5822" t="s">
        <v>378</v>
      </c>
    </row>
    <row r="5823" spans="1:5">
      <c r="A5823" s="369">
        <v>3170842</v>
      </c>
      <c r="B5823" t="s">
        <v>12018</v>
      </c>
      <c r="C5823" t="s">
        <v>12019</v>
      </c>
      <c r="D5823" t="s">
        <v>393</v>
      </c>
      <c r="E5823" t="s">
        <v>378</v>
      </c>
    </row>
    <row r="5824" spans="1:5">
      <c r="A5824" s="369">
        <v>3170931</v>
      </c>
      <c r="B5824" t="s">
        <v>12020</v>
      </c>
      <c r="C5824" t="s">
        <v>12021</v>
      </c>
      <c r="D5824" t="s">
        <v>393</v>
      </c>
      <c r="E5824" t="s">
        <v>378</v>
      </c>
    </row>
    <row r="5825" spans="1:5">
      <c r="A5825" s="369">
        <v>3170963</v>
      </c>
      <c r="B5825" t="s">
        <v>12022</v>
      </c>
      <c r="C5825" t="s">
        <v>12023</v>
      </c>
      <c r="D5825" t="s">
        <v>393</v>
      </c>
      <c r="E5825" t="s">
        <v>378</v>
      </c>
    </row>
    <row r="5826" spans="1:5">
      <c r="A5826" s="369">
        <v>3170982</v>
      </c>
      <c r="B5826" t="s">
        <v>12024</v>
      </c>
      <c r="C5826" t="s">
        <v>12025</v>
      </c>
      <c r="D5826" t="s">
        <v>393</v>
      </c>
      <c r="E5826" t="s">
        <v>378</v>
      </c>
    </row>
    <row r="5827" spans="1:5">
      <c r="A5827" s="369">
        <v>3171130</v>
      </c>
      <c r="B5827" t="s">
        <v>12026</v>
      </c>
      <c r="C5827" t="s">
        <v>12027</v>
      </c>
      <c r="D5827" t="s">
        <v>393</v>
      </c>
      <c r="E5827" t="s">
        <v>378</v>
      </c>
    </row>
    <row r="5828" spans="1:5">
      <c r="A5828" s="369">
        <v>3171269</v>
      </c>
      <c r="B5828" t="s">
        <v>12028</v>
      </c>
      <c r="C5828" t="s">
        <v>12029</v>
      </c>
      <c r="D5828" t="s">
        <v>393</v>
      </c>
      <c r="E5828" t="s">
        <v>378</v>
      </c>
    </row>
    <row r="5829" spans="1:5">
      <c r="A5829" s="369">
        <v>3171309</v>
      </c>
      <c r="B5829" t="s">
        <v>12030</v>
      </c>
      <c r="C5829" t="s">
        <v>12031</v>
      </c>
      <c r="D5829" t="s">
        <v>393</v>
      </c>
      <c r="E5829" t="s">
        <v>378</v>
      </c>
    </row>
    <row r="5830" spans="1:5">
      <c r="A5830" s="369">
        <v>3171399</v>
      </c>
      <c r="B5830" t="s">
        <v>12032</v>
      </c>
      <c r="C5830" t="s">
        <v>12033</v>
      </c>
      <c r="D5830" t="s">
        <v>393</v>
      </c>
      <c r="E5830" t="s">
        <v>378</v>
      </c>
    </row>
    <row r="5831" spans="1:5">
      <c r="A5831" s="369">
        <v>3171435</v>
      </c>
      <c r="B5831" t="s">
        <v>12034</v>
      </c>
      <c r="C5831" t="s">
        <v>12035</v>
      </c>
      <c r="D5831" t="s">
        <v>393</v>
      </c>
      <c r="E5831" t="s">
        <v>378</v>
      </c>
    </row>
    <row r="5832" spans="1:5">
      <c r="A5832" s="369">
        <v>3171437</v>
      </c>
      <c r="B5832" t="s">
        <v>12036</v>
      </c>
      <c r="C5832" t="s">
        <v>12037</v>
      </c>
      <c r="D5832" t="s">
        <v>393</v>
      </c>
      <c r="E5832" t="s">
        <v>378</v>
      </c>
    </row>
    <row r="5833" spans="1:5">
      <c r="A5833" s="369">
        <v>3171551</v>
      </c>
      <c r="B5833" t="s">
        <v>12038</v>
      </c>
      <c r="C5833" t="s">
        <v>12039</v>
      </c>
      <c r="D5833" t="s">
        <v>393</v>
      </c>
      <c r="E5833" t="s">
        <v>378</v>
      </c>
    </row>
    <row r="5834" spans="1:5">
      <c r="A5834" s="369">
        <v>3171552</v>
      </c>
      <c r="B5834" t="s">
        <v>12040</v>
      </c>
      <c r="C5834" t="s">
        <v>12041</v>
      </c>
      <c r="D5834" t="s">
        <v>393</v>
      </c>
      <c r="E5834" t="s">
        <v>378</v>
      </c>
    </row>
    <row r="5835" spans="1:5">
      <c r="A5835" s="369">
        <v>3171576</v>
      </c>
      <c r="B5835" t="s">
        <v>12042</v>
      </c>
      <c r="C5835" t="s">
        <v>12043</v>
      </c>
      <c r="D5835" t="s">
        <v>393</v>
      </c>
      <c r="E5835" t="s">
        <v>378</v>
      </c>
    </row>
    <row r="5836" spans="1:5">
      <c r="A5836" s="369">
        <v>3171621</v>
      </c>
      <c r="B5836" t="s">
        <v>12044</v>
      </c>
      <c r="C5836" t="s">
        <v>12045</v>
      </c>
      <c r="D5836" t="s">
        <v>393</v>
      </c>
      <c r="E5836" t="s">
        <v>378</v>
      </c>
    </row>
    <row r="5837" spans="1:5">
      <c r="A5837" s="369">
        <v>3171701</v>
      </c>
      <c r="B5837" t="s">
        <v>12046</v>
      </c>
      <c r="C5837" t="s">
        <v>12047</v>
      </c>
      <c r="D5837" t="s">
        <v>393</v>
      </c>
      <c r="E5837" t="s">
        <v>378</v>
      </c>
    </row>
    <row r="5838" spans="1:5">
      <c r="A5838" s="369">
        <v>3171740</v>
      </c>
      <c r="B5838" t="s">
        <v>12048</v>
      </c>
      <c r="C5838" t="s">
        <v>12049</v>
      </c>
      <c r="D5838" t="s">
        <v>393</v>
      </c>
      <c r="E5838" t="s">
        <v>378</v>
      </c>
    </row>
    <row r="5839" spans="1:5">
      <c r="A5839" s="369">
        <v>3171781</v>
      </c>
      <c r="B5839" t="s">
        <v>12050</v>
      </c>
      <c r="C5839" t="s">
        <v>12051</v>
      </c>
      <c r="D5839" t="s">
        <v>393</v>
      </c>
      <c r="E5839" t="s">
        <v>378</v>
      </c>
    </row>
    <row r="5840" spans="1:5">
      <c r="A5840" s="369">
        <v>3171784</v>
      </c>
      <c r="B5840" t="s">
        <v>12052</v>
      </c>
      <c r="C5840" t="s">
        <v>12053</v>
      </c>
      <c r="D5840" t="s">
        <v>393</v>
      </c>
      <c r="E5840" t="s">
        <v>378</v>
      </c>
    </row>
    <row r="5841" spans="1:5">
      <c r="A5841" s="369">
        <v>3171792</v>
      </c>
      <c r="B5841" t="s">
        <v>12054</v>
      </c>
      <c r="C5841" t="s">
        <v>12055</v>
      </c>
      <c r="D5841" t="s">
        <v>393</v>
      </c>
      <c r="E5841" t="s">
        <v>378</v>
      </c>
    </row>
    <row r="5842" spans="1:5">
      <c r="A5842" s="369">
        <v>3171794</v>
      </c>
      <c r="B5842" t="s">
        <v>12056</v>
      </c>
      <c r="C5842" t="s">
        <v>12057</v>
      </c>
      <c r="D5842" t="s">
        <v>393</v>
      </c>
      <c r="E5842" t="s">
        <v>378</v>
      </c>
    </row>
    <row r="5843" spans="1:5">
      <c r="A5843" s="369">
        <v>3171795</v>
      </c>
      <c r="B5843" t="s">
        <v>12058</v>
      </c>
      <c r="C5843" t="s">
        <v>12059</v>
      </c>
      <c r="D5843" t="s">
        <v>393</v>
      </c>
      <c r="E5843" t="s">
        <v>378</v>
      </c>
    </row>
    <row r="5844" spans="1:5">
      <c r="A5844" s="369">
        <v>3171803</v>
      </c>
      <c r="B5844" t="s">
        <v>12060</v>
      </c>
      <c r="C5844" t="s">
        <v>12061</v>
      </c>
      <c r="D5844" t="s">
        <v>393</v>
      </c>
      <c r="E5844" t="s">
        <v>378</v>
      </c>
    </row>
    <row r="5845" spans="1:5">
      <c r="A5845" s="369">
        <v>3171805</v>
      </c>
      <c r="B5845" t="s">
        <v>12062</v>
      </c>
      <c r="C5845" t="s">
        <v>12063</v>
      </c>
      <c r="D5845" t="s">
        <v>393</v>
      </c>
      <c r="E5845" t="s">
        <v>378</v>
      </c>
    </row>
    <row r="5846" spans="1:5">
      <c r="A5846" s="369">
        <v>3171811</v>
      </c>
      <c r="B5846" t="s">
        <v>12064</v>
      </c>
      <c r="C5846" t="s">
        <v>12065</v>
      </c>
      <c r="D5846" t="s">
        <v>393</v>
      </c>
      <c r="E5846" t="s">
        <v>378</v>
      </c>
    </row>
    <row r="5847" spans="1:5">
      <c r="A5847" s="369">
        <v>3171818</v>
      </c>
      <c r="B5847" t="s">
        <v>12066</v>
      </c>
      <c r="C5847" t="s">
        <v>12067</v>
      </c>
      <c r="D5847" t="s">
        <v>393</v>
      </c>
      <c r="E5847" t="s">
        <v>378</v>
      </c>
    </row>
    <row r="5848" spans="1:5">
      <c r="A5848" s="369">
        <v>3171819</v>
      </c>
      <c r="B5848" t="s">
        <v>12068</v>
      </c>
      <c r="C5848" t="s">
        <v>12069</v>
      </c>
      <c r="D5848" t="s">
        <v>393</v>
      </c>
      <c r="E5848" t="s">
        <v>378</v>
      </c>
    </row>
    <row r="5849" spans="1:5">
      <c r="A5849" s="369">
        <v>3171822</v>
      </c>
      <c r="B5849" t="s">
        <v>12070</v>
      </c>
      <c r="C5849" t="s">
        <v>12071</v>
      </c>
      <c r="D5849" t="s">
        <v>393</v>
      </c>
      <c r="E5849" t="s">
        <v>378</v>
      </c>
    </row>
    <row r="5850" spans="1:5">
      <c r="A5850" s="369">
        <v>3171823</v>
      </c>
      <c r="B5850" t="s">
        <v>12072</v>
      </c>
      <c r="C5850" t="s">
        <v>12073</v>
      </c>
      <c r="D5850" t="s">
        <v>393</v>
      </c>
      <c r="E5850" t="s">
        <v>378</v>
      </c>
    </row>
    <row r="5851" spans="1:5">
      <c r="A5851" s="369">
        <v>3171828</v>
      </c>
      <c r="B5851" t="s">
        <v>12074</v>
      </c>
      <c r="C5851" t="s">
        <v>12075</v>
      </c>
      <c r="D5851" t="s">
        <v>393</v>
      </c>
      <c r="E5851" t="s">
        <v>378</v>
      </c>
    </row>
    <row r="5852" spans="1:5">
      <c r="A5852" s="369">
        <v>3171832</v>
      </c>
      <c r="B5852" t="s">
        <v>12076</v>
      </c>
      <c r="C5852" t="s">
        <v>12077</v>
      </c>
      <c r="D5852" t="s">
        <v>393</v>
      </c>
      <c r="E5852" t="s">
        <v>378</v>
      </c>
    </row>
    <row r="5853" spans="1:5">
      <c r="A5853" s="369">
        <v>3171833</v>
      </c>
      <c r="B5853" t="s">
        <v>12078</v>
      </c>
      <c r="C5853" t="s">
        <v>12079</v>
      </c>
      <c r="D5853" t="s">
        <v>393</v>
      </c>
      <c r="E5853" t="s">
        <v>378</v>
      </c>
    </row>
    <row r="5854" spans="1:5">
      <c r="A5854" s="369">
        <v>31718337</v>
      </c>
      <c r="B5854" t="s">
        <v>12080</v>
      </c>
      <c r="C5854" t="s">
        <v>12081</v>
      </c>
      <c r="D5854" t="s">
        <v>393</v>
      </c>
      <c r="E5854" t="s">
        <v>378</v>
      </c>
    </row>
    <row r="5855" spans="1:5">
      <c r="A5855" s="369">
        <v>3171836</v>
      </c>
      <c r="B5855" t="s">
        <v>12082</v>
      </c>
      <c r="C5855" t="s">
        <v>12083</v>
      </c>
      <c r="D5855" t="s">
        <v>393</v>
      </c>
      <c r="E5855" t="s">
        <v>378</v>
      </c>
    </row>
    <row r="5856" spans="1:5">
      <c r="A5856" s="369">
        <v>3171841</v>
      </c>
      <c r="B5856" t="s">
        <v>12084</v>
      </c>
      <c r="C5856" t="s">
        <v>12085</v>
      </c>
      <c r="D5856" t="s">
        <v>393</v>
      </c>
      <c r="E5856" t="s">
        <v>378</v>
      </c>
    </row>
    <row r="5857" spans="1:5">
      <c r="A5857" s="369">
        <v>3171844</v>
      </c>
      <c r="B5857" t="s">
        <v>12086</v>
      </c>
      <c r="C5857" t="s">
        <v>12087</v>
      </c>
      <c r="D5857" t="s">
        <v>393</v>
      </c>
      <c r="E5857" t="s">
        <v>378</v>
      </c>
    </row>
    <row r="5858" spans="1:5">
      <c r="A5858" s="369">
        <v>3171846</v>
      </c>
      <c r="B5858" t="s">
        <v>12088</v>
      </c>
      <c r="C5858" t="s">
        <v>12089</v>
      </c>
      <c r="D5858" t="s">
        <v>393</v>
      </c>
      <c r="E5858" t="s">
        <v>378</v>
      </c>
    </row>
    <row r="5859" spans="1:5">
      <c r="A5859" s="369">
        <v>3171862</v>
      </c>
      <c r="B5859" t="s">
        <v>12090</v>
      </c>
      <c r="C5859" t="s">
        <v>12091</v>
      </c>
      <c r="D5859" t="s">
        <v>393</v>
      </c>
      <c r="E5859" t="s">
        <v>378</v>
      </c>
    </row>
    <row r="5860" spans="1:5">
      <c r="A5860" s="369">
        <v>3171877</v>
      </c>
      <c r="B5860" t="s">
        <v>12092</v>
      </c>
      <c r="C5860" t="s">
        <v>12093</v>
      </c>
      <c r="D5860" t="s">
        <v>393</v>
      </c>
      <c r="E5860" t="s">
        <v>378</v>
      </c>
    </row>
    <row r="5861" spans="1:5">
      <c r="A5861" s="369">
        <v>3171880</v>
      </c>
      <c r="B5861" t="s">
        <v>12094</v>
      </c>
      <c r="C5861" t="s">
        <v>12095</v>
      </c>
      <c r="D5861" t="s">
        <v>393</v>
      </c>
      <c r="E5861" t="s">
        <v>378</v>
      </c>
    </row>
    <row r="5862" spans="1:5">
      <c r="A5862" s="369">
        <v>3171882</v>
      </c>
      <c r="B5862" t="s">
        <v>12096</v>
      </c>
      <c r="C5862" t="s">
        <v>12097</v>
      </c>
      <c r="D5862" t="s">
        <v>393</v>
      </c>
      <c r="E5862" t="s">
        <v>378</v>
      </c>
    </row>
    <row r="5863" spans="1:5">
      <c r="A5863" s="369">
        <v>3171888</v>
      </c>
      <c r="B5863" t="s">
        <v>12098</v>
      </c>
      <c r="C5863" t="s">
        <v>12099</v>
      </c>
      <c r="D5863" t="s">
        <v>393</v>
      </c>
      <c r="E5863" t="s">
        <v>378</v>
      </c>
    </row>
    <row r="5864" spans="1:5">
      <c r="A5864" s="369">
        <v>3171892</v>
      </c>
      <c r="B5864" t="s">
        <v>12100</v>
      </c>
      <c r="C5864" t="s">
        <v>12101</v>
      </c>
      <c r="D5864" t="s">
        <v>393</v>
      </c>
      <c r="E5864" t="s">
        <v>378</v>
      </c>
    </row>
    <row r="5865" spans="1:5">
      <c r="A5865" s="369">
        <v>3171896</v>
      </c>
      <c r="B5865" t="s">
        <v>12102</v>
      </c>
      <c r="C5865" t="s">
        <v>12103</v>
      </c>
      <c r="D5865" t="s">
        <v>393</v>
      </c>
      <c r="E5865" t="s">
        <v>378</v>
      </c>
    </row>
    <row r="5866" spans="1:5">
      <c r="A5866" s="369">
        <v>3171902</v>
      </c>
      <c r="B5866" t="s">
        <v>12104</v>
      </c>
      <c r="C5866" t="s">
        <v>12105</v>
      </c>
      <c r="D5866" t="s">
        <v>393</v>
      </c>
      <c r="E5866" t="s">
        <v>378</v>
      </c>
    </row>
    <row r="5867" spans="1:5">
      <c r="A5867" s="369">
        <v>3171906</v>
      </c>
      <c r="B5867" t="s">
        <v>12106</v>
      </c>
      <c r="C5867" t="s">
        <v>12107</v>
      </c>
      <c r="D5867" t="s">
        <v>393</v>
      </c>
      <c r="E5867" t="s">
        <v>378</v>
      </c>
    </row>
    <row r="5868" spans="1:5">
      <c r="A5868" s="369">
        <v>3171907</v>
      </c>
      <c r="B5868" t="s">
        <v>12108</v>
      </c>
      <c r="C5868" t="s">
        <v>12109</v>
      </c>
      <c r="D5868" t="s">
        <v>393</v>
      </c>
      <c r="E5868" t="s">
        <v>378</v>
      </c>
    </row>
    <row r="5869" spans="1:5">
      <c r="A5869" s="369">
        <v>3171908</v>
      </c>
      <c r="B5869" t="s">
        <v>12110</v>
      </c>
      <c r="C5869" t="s">
        <v>12111</v>
      </c>
      <c r="D5869" t="s">
        <v>393</v>
      </c>
      <c r="E5869" t="s">
        <v>378</v>
      </c>
    </row>
    <row r="5870" spans="1:5">
      <c r="A5870" s="369">
        <v>3171930</v>
      </c>
      <c r="B5870" t="s">
        <v>12112</v>
      </c>
      <c r="C5870" t="s">
        <v>12113</v>
      </c>
      <c r="D5870" t="s">
        <v>393</v>
      </c>
      <c r="E5870" t="s">
        <v>378</v>
      </c>
    </row>
    <row r="5871" spans="1:5">
      <c r="A5871" s="369">
        <v>3171931</v>
      </c>
      <c r="B5871" t="s">
        <v>12114</v>
      </c>
      <c r="C5871" t="s">
        <v>12115</v>
      </c>
      <c r="D5871" t="s">
        <v>393</v>
      </c>
      <c r="E5871" t="s">
        <v>378</v>
      </c>
    </row>
    <row r="5872" spans="1:5">
      <c r="A5872" s="369">
        <v>3171940</v>
      </c>
      <c r="B5872" t="s">
        <v>12116</v>
      </c>
      <c r="C5872" t="s">
        <v>12117</v>
      </c>
      <c r="D5872" t="s">
        <v>393</v>
      </c>
      <c r="E5872" t="s">
        <v>378</v>
      </c>
    </row>
    <row r="5873" spans="1:5">
      <c r="A5873" s="369">
        <v>3171941</v>
      </c>
      <c r="B5873" t="s">
        <v>12118</v>
      </c>
      <c r="C5873" t="s">
        <v>12119</v>
      </c>
      <c r="D5873" t="s">
        <v>393</v>
      </c>
      <c r="E5873" t="s">
        <v>378</v>
      </c>
    </row>
    <row r="5874" spans="1:5">
      <c r="A5874" s="369">
        <v>3171946</v>
      </c>
      <c r="B5874" t="s">
        <v>12120</v>
      </c>
      <c r="C5874" t="s">
        <v>12121</v>
      </c>
      <c r="D5874" t="s">
        <v>393</v>
      </c>
      <c r="E5874" t="s">
        <v>378</v>
      </c>
    </row>
    <row r="5875" spans="1:5">
      <c r="A5875" s="369">
        <v>3171948</v>
      </c>
      <c r="B5875" t="s">
        <v>12122</v>
      </c>
      <c r="C5875" t="s">
        <v>12123</v>
      </c>
      <c r="D5875" t="s">
        <v>393</v>
      </c>
      <c r="E5875" t="s">
        <v>378</v>
      </c>
    </row>
    <row r="5876" spans="1:5">
      <c r="A5876" s="369">
        <v>3171959</v>
      </c>
      <c r="B5876" t="s">
        <v>12124</v>
      </c>
      <c r="C5876" t="s">
        <v>12125</v>
      </c>
      <c r="D5876" t="s">
        <v>393</v>
      </c>
      <c r="E5876" t="s">
        <v>378</v>
      </c>
    </row>
    <row r="5877" spans="1:5">
      <c r="A5877" s="369">
        <v>3171960</v>
      </c>
      <c r="B5877" t="s">
        <v>12126</v>
      </c>
      <c r="C5877" t="s">
        <v>12127</v>
      </c>
      <c r="D5877" t="s">
        <v>393</v>
      </c>
      <c r="E5877" t="s">
        <v>378</v>
      </c>
    </row>
    <row r="5878" spans="1:5">
      <c r="A5878" s="369">
        <v>3171975</v>
      </c>
      <c r="B5878" t="s">
        <v>12128</v>
      </c>
      <c r="C5878" t="s">
        <v>12129</v>
      </c>
      <c r="D5878" t="s">
        <v>393</v>
      </c>
      <c r="E5878" t="s">
        <v>378</v>
      </c>
    </row>
    <row r="5879" spans="1:5">
      <c r="A5879" s="369">
        <v>317199</v>
      </c>
      <c r="B5879" t="s">
        <v>12130</v>
      </c>
      <c r="C5879" t="s">
        <v>12131</v>
      </c>
      <c r="D5879" t="s">
        <v>393</v>
      </c>
      <c r="E5879" t="s">
        <v>378</v>
      </c>
    </row>
    <row r="5880" spans="1:5">
      <c r="A5880" s="369">
        <v>3171992</v>
      </c>
      <c r="B5880" t="s">
        <v>12132</v>
      </c>
      <c r="C5880" t="s">
        <v>12133</v>
      </c>
      <c r="D5880" t="s">
        <v>393</v>
      </c>
      <c r="E5880" t="s">
        <v>378</v>
      </c>
    </row>
    <row r="5881" spans="1:5">
      <c r="A5881" s="369">
        <v>3171996</v>
      </c>
      <c r="B5881" t="s">
        <v>12134</v>
      </c>
      <c r="C5881" t="s">
        <v>12135</v>
      </c>
      <c r="D5881" t="s">
        <v>393</v>
      </c>
      <c r="E5881" t="s">
        <v>378</v>
      </c>
    </row>
    <row r="5882" spans="1:5">
      <c r="A5882" s="369">
        <v>3171998</v>
      </c>
      <c r="B5882" t="s">
        <v>12136</v>
      </c>
      <c r="C5882" t="s">
        <v>12137</v>
      </c>
      <c r="D5882" t="s">
        <v>393</v>
      </c>
      <c r="E5882" t="s">
        <v>378</v>
      </c>
    </row>
    <row r="5883" spans="1:5">
      <c r="A5883" s="369">
        <v>3172001</v>
      </c>
      <c r="B5883" t="s">
        <v>12138</v>
      </c>
      <c r="C5883" t="s">
        <v>12139</v>
      </c>
      <c r="D5883" t="s">
        <v>393</v>
      </c>
      <c r="E5883" t="s">
        <v>378</v>
      </c>
    </row>
    <row r="5884" spans="1:5">
      <c r="A5884" s="369">
        <v>3172006</v>
      </c>
      <c r="B5884" t="s">
        <v>12140</v>
      </c>
      <c r="C5884" t="s">
        <v>12141</v>
      </c>
      <c r="D5884" t="s">
        <v>393</v>
      </c>
      <c r="E5884" t="s">
        <v>378</v>
      </c>
    </row>
    <row r="5885" spans="1:5">
      <c r="A5885" s="369">
        <v>3172008</v>
      </c>
      <c r="B5885" t="s">
        <v>12142</v>
      </c>
      <c r="C5885" t="s">
        <v>12143</v>
      </c>
      <c r="D5885" t="s">
        <v>393</v>
      </c>
      <c r="E5885" t="s">
        <v>378</v>
      </c>
    </row>
    <row r="5886" spans="1:5">
      <c r="A5886" s="369">
        <v>3172009</v>
      </c>
      <c r="B5886" t="s">
        <v>12144</v>
      </c>
      <c r="C5886" t="s">
        <v>12145</v>
      </c>
      <c r="D5886" t="s">
        <v>393</v>
      </c>
      <c r="E5886" t="s">
        <v>378</v>
      </c>
    </row>
    <row r="5887" spans="1:5">
      <c r="A5887" s="369">
        <v>3172011</v>
      </c>
      <c r="B5887" t="s">
        <v>12146</v>
      </c>
      <c r="C5887" t="s">
        <v>12147</v>
      </c>
      <c r="D5887" t="s">
        <v>393</v>
      </c>
      <c r="E5887" t="s">
        <v>378</v>
      </c>
    </row>
    <row r="5888" spans="1:5">
      <c r="A5888" s="369">
        <v>3172018</v>
      </c>
      <c r="B5888" t="s">
        <v>12148</v>
      </c>
      <c r="C5888" t="s">
        <v>12149</v>
      </c>
      <c r="D5888" t="s">
        <v>393</v>
      </c>
      <c r="E5888" t="s">
        <v>378</v>
      </c>
    </row>
    <row r="5889" spans="1:5">
      <c r="A5889" s="369">
        <v>3172024</v>
      </c>
      <c r="B5889" t="s">
        <v>12150</v>
      </c>
      <c r="C5889" t="s">
        <v>12151</v>
      </c>
      <c r="D5889" t="s">
        <v>393</v>
      </c>
      <c r="E5889" t="s">
        <v>378</v>
      </c>
    </row>
    <row r="5890" spans="1:5">
      <c r="A5890" s="369">
        <v>3172027</v>
      </c>
      <c r="B5890" t="s">
        <v>12152</v>
      </c>
      <c r="C5890" t="s">
        <v>12153</v>
      </c>
      <c r="D5890" t="s">
        <v>393</v>
      </c>
      <c r="E5890" t="s">
        <v>378</v>
      </c>
    </row>
    <row r="5891" spans="1:5">
      <c r="A5891" s="369">
        <v>3172033</v>
      </c>
      <c r="B5891" t="s">
        <v>12154</v>
      </c>
      <c r="C5891" t="s">
        <v>12155</v>
      </c>
      <c r="D5891" t="s">
        <v>393</v>
      </c>
      <c r="E5891" t="s">
        <v>378</v>
      </c>
    </row>
    <row r="5892" spans="1:5">
      <c r="A5892" s="369">
        <v>3172035</v>
      </c>
      <c r="B5892" t="s">
        <v>12156</v>
      </c>
      <c r="C5892" t="s">
        <v>12157</v>
      </c>
      <c r="D5892" t="s">
        <v>393</v>
      </c>
      <c r="E5892" t="s">
        <v>378</v>
      </c>
    </row>
    <row r="5893" spans="1:5">
      <c r="A5893" s="369">
        <v>3172039</v>
      </c>
      <c r="B5893" t="s">
        <v>12158</v>
      </c>
      <c r="C5893" t="s">
        <v>12159</v>
      </c>
      <c r="D5893" t="s">
        <v>393</v>
      </c>
      <c r="E5893" t="s">
        <v>378</v>
      </c>
    </row>
    <row r="5894" spans="1:5">
      <c r="A5894" s="369">
        <v>3172043</v>
      </c>
      <c r="B5894" t="s">
        <v>12160</v>
      </c>
      <c r="C5894" t="s">
        <v>12161</v>
      </c>
      <c r="D5894" t="s">
        <v>393</v>
      </c>
      <c r="E5894" t="s">
        <v>378</v>
      </c>
    </row>
    <row r="5895" spans="1:5">
      <c r="A5895" s="369">
        <v>3172044</v>
      </c>
      <c r="B5895" t="s">
        <v>12162</v>
      </c>
      <c r="C5895" t="s">
        <v>12163</v>
      </c>
      <c r="D5895" t="s">
        <v>393</v>
      </c>
      <c r="E5895" t="s">
        <v>378</v>
      </c>
    </row>
    <row r="5896" spans="1:5">
      <c r="A5896" s="369">
        <v>3172054</v>
      </c>
      <c r="B5896" t="s">
        <v>12164</v>
      </c>
      <c r="C5896" t="s">
        <v>12165</v>
      </c>
      <c r="D5896" t="s">
        <v>393</v>
      </c>
      <c r="E5896" t="s">
        <v>378</v>
      </c>
    </row>
    <row r="5897" spans="1:5">
      <c r="A5897" s="369">
        <v>3172072</v>
      </c>
      <c r="B5897" t="s">
        <v>12166</v>
      </c>
      <c r="C5897" t="s">
        <v>12167</v>
      </c>
      <c r="D5897" t="s">
        <v>393</v>
      </c>
      <c r="E5897" t="s">
        <v>378</v>
      </c>
    </row>
    <row r="5898" spans="1:5">
      <c r="A5898" s="369">
        <v>3172074</v>
      </c>
      <c r="B5898" t="s">
        <v>12168</v>
      </c>
      <c r="C5898" t="s">
        <v>12169</v>
      </c>
      <c r="D5898" t="s">
        <v>393</v>
      </c>
      <c r="E5898" t="s">
        <v>378</v>
      </c>
    </row>
    <row r="5899" spans="1:5">
      <c r="A5899" s="369">
        <v>3172083</v>
      </c>
      <c r="B5899" t="s">
        <v>12170</v>
      </c>
      <c r="C5899" t="s">
        <v>12171</v>
      </c>
      <c r="D5899" t="s">
        <v>393</v>
      </c>
      <c r="E5899" t="s">
        <v>378</v>
      </c>
    </row>
    <row r="5900" spans="1:5">
      <c r="A5900" s="369">
        <v>3172087</v>
      </c>
      <c r="B5900" t="s">
        <v>12172</v>
      </c>
      <c r="C5900" t="s">
        <v>12173</v>
      </c>
      <c r="D5900" t="s">
        <v>393</v>
      </c>
      <c r="E5900" t="s">
        <v>378</v>
      </c>
    </row>
    <row r="5901" spans="1:5">
      <c r="A5901" s="369">
        <v>3172103</v>
      </c>
      <c r="B5901" t="s">
        <v>12174</v>
      </c>
      <c r="C5901" t="s">
        <v>12175</v>
      </c>
      <c r="D5901" t="s">
        <v>393</v>
      </c>
      <c r="E5901" t="s">
        <v>378</v>
      </c>
    </row>
    <row r="5902" spans="1:5">
      <c r="A5902" s="369">
        <v>3172116</v>
      </c>
      <c r="B5902" t="s">
        <v>12176</v>
      </c>
      <c r="C5902" t="s">
        <v>12177</v>
      </c>
      <c r="D5902" t="s">
        <v>393</v>
      </c>
      <c r="E5902" t="s">
        <v>378</v>
      </c>
    </row>
    <row r="5903" spans="1:5">
      <c r="A5903" s="369">
        <v>3172117</v>
      </c>
      <c r="B5903" t="s">
        <v>12178</v>
      </c>
      <c r="C5903" t="s">
        <v>12179</v>
      </c>
      <c r="D5903" t="s">
        <v>393</v>
      </c>
      <c r="E5903" t="s">
        <v>378</v>
      </c>
    </row>
    <row r="5904" spans="1:5">
      <c r="A5904" s="369">
        <v>3172126</v>
      </c>
      <c r="B5904" t="s">
        <v>12180</v>
      </c>
      <c r="C5904" t="s">
        <v>12181</v>
      </c>
      <c r="D5904" t="s">
        <v>393</v>
      </c>
      <c r="E5904" t="s">
        <v>378</v>
      </c>
    </row>
    <row r="5905" spans="1:5">
      <c r="A5905" s="369">
        <v>3172128</v>
      </c>
      <c r="B5905" t="s">
        <v>12182</v>
      </c>
      <c r="C5905" t="s">
        <v>12183</v>
      </c>
      <c r="D5905" t="s">
        <v>393</v>
      </c>
      <c r="E5905" t="s">
        <v>378</v>
      </c>
    </row>
    <row r="5906" spans="1:5">
      <c r="A5906" s="369">
        <v>3172129</v>
      </c>
      <c r="B5906" t="s">
        <v>12184</v>
      </c>
      <c r="C5906" t="s">
        <v>12185</v>
      </c>
      <c r="D5906" t="s">
        <v>393</v>
      </c>
      <c r="E5906" t="s">
        <v>378</v>
      </c>
    </row>
    <row r="5907" spans="1:5">
      <c r="A5907" s="369">
        <v>3172130</v>
      </c>
      <c r="B5907" t="s">
        <v>12186</v>
      </c>
      <c r="C5907" t="s">
        <v>12187</v>
      </c>
      <c r="D5907" t="s">
        <v>393</v>
      </c>
      <c r="E5907" t="s">
        <v>378</v>
      </c>
    </row>
    <row r="5908" spans="1:5">
      <c r="A5908" s="369">
        <v>3172131</v>
      </c>
      <c r="B5908" t="s">
        <v>12188</v>
      </c>
      <c r="C5908" t="s">
        <v>12189</v>
      </c>
      <c r="D5908" t="s">
        <v>393</v>
      </c>
      <c r="E5908" t="s">
        <v>378</v>
      </c>
    </row>
    <row r="5909" spans="1:5">
      <c r="A5909" s="369">
        <v>3172132</v>
      </c>
      <c r="B5909" t="s">
        <v>12190</v>
      </c>
      <c r="C5909" t="s">
        <v>12191</v>
      </c>
      <c r="D5909" t="s">
        <v>393</v>
      </c>
      <c r="E5909" t="s">
        <v>378</v>
      </c>
    </row>
    <row r="5910" spans="1:5">
      <c r="A5910" s="369">
        <v>3172134</v>
      </c>
      <c r="B5910" t="s">
        <v>12192</v>
      </c>
      <c r="C5910" t="s">
        <v>12193</v>
      </c>
      <c r="D5910" t="s">
        <v>393</v>
      </c>
      <c r="E5910" t="s">
        <v>378</v>
      </c>
    </row>
    <row r="5911" spans="1:5">
      <c r="A5911" s="369">
        <v>3172137</v>
      </c>
      <c r="B5911" t="s">
        <v>12194</v>
      </c>
      <c r="C5911" t="s">
        <v>12195</v>
      </c>
      <c r="D5911" t="s">
        <v>393</v>
      </c>
      <c r="E5911" t="s">
        <v>378</v>
      </c>
    </row>
    <row r="5912" spans="1:5">
      <c r="A5912" s="369">
        <v>3172138</v>
      </c>
      <c r="B5912" t="s">
        <v>12196</v>
      </c>
      <c r="C5912" t="s">
        <v>12197</v>
      </c>
      <c r="D5912" t="s">
        <v>393</v>
      </c>
      <c r="E5912" t="s">
        <v>378</v>
      </c>
    </row>
    <row r="5913" spans="1:5">
      <c r="A5913" s="369">
        <v>3172139</v>
      </c>
      <c r="B5913" t="s">
        <v>12198</v>
      </c>
      <c r="C5913" t="s">
        <v>12199</v>
      </c>
      <c r="D5913" t="s">
        <v>393</v>
      </c>
      <c r="E5913" t="s">
        <v>378</v>
      </c>
    </row>
    <row r="5914" spans="1:5">
      <c r="A5914" s="369">
        <v>3172140</v>
      </c>
      <c r="B5914" t="s">
        <v>12200</v>
      </c>
      <c r="C5914" t="s">
        <v>12201</v>
      </c>
      <c r="D5914" t="s">
        <v>393</v>
      </c>
      <c r="E5914" t="s">
        <v>378</v>
      </c>
    </row>
    <row r="5915" spans="1:5">
      <c r="A5915" s="369">
        <v>3172143</v>
      </c>
      <c r="B5915" t="s">
        <v>12202</v>
      </c>
      <c r="C5915" t="s">
        <v>12203</v>
      </c>
      <c r="D5915" t="s">
        <v>393</v>
      </c>
      <c r="E5915" t="s">
        <v>378</v>
      </c>
    </row>
    <row r="5916" spans="1:5">
      <c r="A5916" s="369">
        <v>3172145</v>
      </c>
      <c r="B5916" t="s">
        <v>12204</v>
      </c>
      <c r="C5916" t="s">
        <v>12205</v>
      </c>
      <c r="D5916" t="s">
        <v>393</v>
      </c>
      <c r="E5916" t="s">
        <v>378</v>
      </c>
    </row>
    <row r="5917" spans="1:5">
      <c r="A5917" s="369">
        <v>3172146</v>
      </c>
      <c r="B5917" t="s">
        <v>12206</v>
      </c>
      <c r="C5917" t="s">
        <v>12207</v>
      </c>
      <c r="D5917" t="s">
        <v>393</v>
      </c>
      <c r="E5917" t="s">
        <v>378</v>
      </c>
    </row>
    <row r="5918" spans="1:5">
      <c r="A5918" s="369">
        <v>3172148</v>
      </c>
      <c r="B5918" t="s">
        <v>12208</v>
      </c>
      <c r="C5918" t="s">
        <v>12209</v>
      </c>
      <c r="D5918" t="s">
        <v>393</v>
      </c>
      <c r="E5918" t="s">
        <v>378</v>
      </c>
    </row>
    <row r="5919" spans="1:5">
      <c r="A5919" s="369">
        <v>3172149</v>
      </c>
      <c r="B5919" t="s">
        <v>12210</v>
      </c>
      <c r="C5919" t="s">
        <v>12211</v>
      </c>
      <c r="D5919" t="s">
        <v>393</v>
      </c>
      <c r="E5919" t="s">
        <v>378</v>
      </c>
    </row>
    <row r="5920" spans="1:5">
      <c r="A5920" s="369">
        <v>3172152</v>
      </c>
      <c r="B5920" t="s">
        <v>12212</v>
      </c>
      <c r="C5920" t="s">
        <v>12213</v>
      </c>
      <c r="D5920" t="s">
        <v>393</v>
      </c>
      <c r="E5920" t="s">
        <v>378</v>
      </c>
    </row>
    <row r="5921" spans="1:5">
      <c r="A5921" s="369">
        <v>3172153</v>
      </c>
      <c r="B5921" t="s">
        <v>12214</v>
      </c>
      <c r="C5921" t="s">
        <v>12215</v>
      </c>
      <c r="D5921" t="s">
        <v>393</v>
      </c>
      <c r="E5921" t="s">
        <v>378</v>
      </c>
    </row>
    <row r="5922" spans="1:5">
      <c r="A5922" s="369">
        <v>3172156</v>
      </c>
      <c r="B5922" t="s">
        <v>12216</v>
      </c>
      <c r="C5922" t="s">
        <v>12217</v>
      </c>
      <c r="D5922" t="s">
        <v>393</v>
      </c>
      <c r="E5922" t="s">
        <v>378</v>
      </c>
    </row>
    <row r="5923" spans="1:5">
      <c r="A5923" s="369">
        <v>3172157</v>
      </c>
      <c r="B5923" t="s">
        <v>12218</v>
      </c>
      <c r="C5923" t="s">
        <v>12219</v>
      </c>
      <c r="D5923" t="s">
        <v>393</v>
      </c>
      <c r="E5923" t="s">
        <v>378</v>
      </c>
    </row>
    <row r="5924" spans="1:5">
      <c r="A5924" s="369">
        <v>3172158</v>
      </c>
      <c r="B5924" t="s">
        <v>12220</v>
      </c>
      <c r="C5924" t="s">
        <v>12221</v>
      </c>
      <c r="D5924" t="s">
        <v>393</v>
      </c>
      <c r="E5924" t="s">
        <v>378</v>
      </c>
    </row>
    <row r="5925" spans="1:5">
      <c r="A5925" s="369">
        <v>3172159</v>
      </c>
      <c r="B5925" t="s">
        <v>12222</v>
      </c>
      <c r="C5925" t="s">
        <v>12223</v>
      </c>
      <c r="D5925" t="s">
        <v>393</v>
      </c>
      <c r="E5925" t="s">
        <v>378</v>
      </c>
    </row>
    <row r="5926" spans="1:5">
      <c r="A5926" s="369">
        <v>3172171</v>
      </c>
      <c r="B5926" t="s">
        <v>12224</v>
      </c>
      <c r="C5926" t="s">
        <v>12225</v>
      </c>
      <c r="D5926" t="s">
        <v>393</v>
      </c>
      <c r="E5926" t="s">
        <v>378</v>
      </c>
    </row>
    <row r="5927" spans="1:5">
      <c r="A5927" s="369">
        <v>3172179</v>
      </c>
      <c r="B5927" t="s">
        <v>12226</v>
      </c>
      <c r="C5927" t="s">
        <v>12227</v>
      </c>
      <c r="D5927" t="s">
        <v>393</v>
      </c>
      <c r="E5927" t="s">
        <v>378</v>
      </c>
    </row>
    <row r="5928" spans="1:5">
      <c r="A5928" s="369">
        <v>3172180</v>
      </c>
      <c r="B5928" t="s">
        <v>12228</v>
      </c>
      <c r="C5928" t="s">
        <v>12229</v>
      </c>
      <c r="D5928" t="s">
        <v>393</v>
      </c>
      <c r="E5928" t="s">
        <v>378</v>
      </c>
    </row>
    <row r="5929" spans="1:5">
      <c r="A5929" s="369">
        <v>3172181</v>
      </c>
      <c r="B5929" t="s">
        <v>12230</v>
      </c>
      <c r="C5929" t="s">
        <v>12231</v>
      </c>
      <c r="D5929" t="s">
        <v>393</v>
      </c>
      <c r="E5929" t="s">
        <v>378</v>
      </c>
    </row>
    <row r="5930" spans="1:5">
      <c r="A5930" s="369">
        <v>3172190</v>
      </c>
      <c r="B5930" t="s">
        <v>12232</v>
      </c>
      <c r="C5930" t="s">
        <v>12233</v>
      </c>
      <c r="D5930" t="s">
        <v>393</v>
      </c>
      <c r="E5930" t="s">
        <v>378</v>
      </c>
    </row>
    <row r="5931" spans="1:5">
      <c r="A5931" s="369">
        <v>3172195</v>
      </c>
      <c r="B5931" t="s">
        <v>12234</v>
      </c>
      <c r="C5931" t="s">
        <v>12235</v>
      </c>
      <c r="D5931" t="s">
        <v>393</v>
      </c>
      <c r="E5931" t="s">
        <v>378</v>
      </c>
    </row>
    <row r="5932" spans="1:5">
      <c r="A5932" s="369">
        <v>3172200</v>
      </c>
      <c r="B5932" t="s">
        <v>12236</v>
      </c>
      <c r="C5932" t="s">
        <v>12237</v>
      </c>
      <c r="D5932" t="s">
        <v>393</v>
      </c>
      <c r="E5932" t="s">
        <v>378</v>
      </c>
    </row>
    <row r="5933" spans="1:5">
      <c r="A5933" s="369">
        <v>3172202</v>
      </c>
      <c r="B5933" t="s">
        <v>12238</v>
      </c>
      <c r="C5933" t="s">
        <v>12239</v>
      </c>
      <c r="D5933" t="s">
        <v>393</v>
      </c>
      <c r="E5933" t="s">
        <v>378</v>
      </c>
    </row>
    <row r="5934" spans="1:5">
      <c r="A5934" s="369">
        <v>3172203</v>
      </c>
      <c r="B5934" t="s">
        <v>12240</v>
      </c>
      <c r="C5934" t="s">
        <v>12241</v>
      </c>
      <c r="D5934" t="s">
        <v>393</v>
      </c>
      <c r="E5934" t="s">
        <v>378</v>
      </c>
    </row>
    <row r="5935" spans="1:5">
      <c r="A5935" s="369">
        <v>3172204</v>
      </c>
      <c r="B5935" t="s">
        <v>12242</v>
      </c>
      <c r="C5935" t="s">
        <v>12243</v>
      </c>
      <c r="D5935" t="s">
        <v>393</v>
      </c>
      <c r="E5935" t="s">
        <v>378</v>
      </c>
    </row>
    <row r="5936" spans="1:5">
      <c r="A5936" s="369">
        <v>3172212</v>
      </c>
      <c r="B5936" t="s">
        <v>12244</v>
      </c>
      <c r="C5936" t="s">
        <v>12245</v>
      </c>
      <c r="D5936" t="s">
        <v>393</v>
      </c>
      <c r="E5936" t="s">
        <v>378</v>
      </c>
    </row>
    <row r="5937" spans="1:5">
      <c r="A5937" s="369">
        <v>3172223</v>
      </c>
      <c r="B5937" t="s">
        <v>12246</v>
      </c>
      <c r="C5937" t="s">
        <v>12247</v>
      </c>
      <c r="D5937" t="s">
        <v>393</v>
      </c>
      <c r="E5937" t="s">
        <v>378</v>
      </c>
    </row>
    <row r="5938" spans="1:5">
      <c r="A5938" s="369">
        <v>3172230</v>
      </c>
      <c r="B5938" t="s">
        <v>12248</v>
      </c>
      <c r="C5938" t="s">
        <v>12249</v>
      </c>
      <c r="D5938" t="s">
        <v>393</v>
      </c>
      <c r="E5938" t="s">
        <v>378</v>
      </c>
    </row>
    <row r="5939" spans="1:5">
      <c r="A5939" s="369">
        <v>3172237</v>
      </c>
      <c r="B5939" t="s">
        <v>12250</v>
      </c>
      <c r="C5939" t="s">
        <v>12251</v>
      </c>
      <c r="D5939" t="s">
        <v>393</v>
      </c>
      <c r="E5939" t="s">
        <v>378</v>
      </c>
    </row>
    <row r="5940" spans="1:5">
      <c r="A5940" s="369">
        <v>3172243</v>
      </c>
      <c r="B5940" t="s">
        <v>12252</v>
      </c>
      <c r="C5940" t="s">
        <v>12253</v>
      </c>
      <c r="D5940" t="s">
        <v>393</v>
      </c>
      <c r="E5940" t="s">
        <v>378</v>
      </c>
    </row>
    <row r="5941" spans="1:5">
      <c r="A5941" s="369">
        <v>3172246</v>
      </c>
      <c r="B5941" t="s">
        <v>12254</v>
      </c>
      <c r="C5941" t="s">
        <v>12255</v>
      </c>
      <c r="D5941" t="s">
        <v>393</v>
      </c>
      <c r="E5941" t="s">
        <v>378</v>
      </c>
    </row>
    <row r="5942" spans="1:5">
      <c r="A5942" s="369">
        <v>3172249</v>
      </c>
      <c r="B5942" t="s">
        <v>12256</v>
      </c>
      <c r="C5942" t="s">
        <v>12257</v>
      </c>
      <c r="D5942" t="s">
        <v>393</v>
      </c>
      <c r="E5942" t="s">
        <v>378</v>
      </c>
    </row>
    <row r="5943" spans="1:5">
      <c r="A5943" s="369">
        <v>3172251</v>
      </c>
      <c r="B5943" t="s">
        <v>12258</v>
      </c>
      <c r="C5943" t="s">
        <v>12259</v>
      </c>
      <c r="D5943" t="s">
        <v>393</v>
      </c>
      <c r="E5943" t="s">
        <v>378</v>
      </c>
    </row>
    <row r="5944" spans="1:5">
      <c r="A5944" s="369">
        <v>3172256</v>
      </c>
      <c r="B5944" t="s">
        <v>12260</v>
      </c>
      <c r="C5944" t="s">
        <v>12261</v>
      </c>
      <c r="D5944" t="s">
        <v>393</v>
      </c>
      <c r="E5944" t="s">
        <v>378</v>
      </c>
    </row>
    <row r="5945" spans="1:5">
      <c r="A5945" s="369">
        <v>3172258</v>
      </c>
      <c r="B5945" t="s">
        <v>12262</v>
      </c>
      <c r="C5945" t="s">
        <v>12263</v>
      </c>
      <c r="D5945" t="s">
        <v>393</v>
      </c>
      <c r="E5945" t="s">
        <v>378</v>
      </c>
    </row>
    <row r="5946" spans="1:5">
      <c r="A5946" s="369">
        <v>3172261</v>
      </c>
      <c r="B5946" t="s">
        <v>12264</v>
      </c>
      <c r="C5946" t="s">
        <v>12265</v>
      </c>
      <c r="D5946" t="s">
        <v>393</v>
      </c>
      <c r="E5946" t="s">
        <v>378</v>
      </c>
    </row>
    <row r="5947" spans="1:5">
      <c r="A5947" s="369">
        <v>3172262</v>
      </c>
      <c r="B5947" t="s">
        <v>12266</v>
      </c>
      <c r="C5947" t="s">
        <v>12267</v>
      </c>
      <c r="D5947" t="s">
        <v>393</v>
      </c>
      <c r="E5947" t="s">
        <v>378</v>
      </c>
    </row>
    <row r="5948" spans="1:5">
      <c r="A5948" s="369">
        <v>3172263</v>
      </c>
      <c r="B5948" t="s">
        <v>12268</v>
      </c>
      <c r="C5948" t="s">
        <v>12269</v>
      </c>
      <c r="D5948" t="s">
        <v>393</v>
      </c>
      <c r="E5948" t="s">
        <v>378</v>
      </c>
    </row>
    <row r="5949" spans="1:5">
      <c r="A5949" s="369">
        <v>3172265</v>
      </c>
      <c r="B5949" t="s">
        <v>12270</v>
      </c>
      <c r="C5949" t="s">
        <v>12271</v>
      </c>
      <c r="D5949" t="s">
        <v>393</v>
      </c>
      <c r="E5949" t="s">
        <v>378</v>
      </c>
    </row>
    <row r="5950" spans="1:5">
      <c r="A5950" s="369">
        <v>3172275</v>
      </c>
      <c r="B5950" t="s">
        <v>12272</v>
      </c>
      <c r="C5950" t="s">
        <v>12273</v>
      </c>
      <c r="D5950" t="s">
        <v>393</v>
      </c>
      <c r="E5950" t="s">
        <v>378</v>
      </c>
    </row>
    <row r="5951" spans="1:5">
      <c r="A5951" s="369">
        <v>3172282</v>
      </c>
      <c r="B5951" t="s">
        <v>12274</v>
      </c>
      <c r="C5951" t="s">
        <v>12275</v>
      </c>
      <c r="D5951" t="s">
        <v>393</v>
      </c>
      <c r="E5951" t="s">
        <v>378</v>
      </c>
    </row>
    <row r="5952" spans="1:5">
      <c r="A5952" s="369">
        <v>3172287</v>
      </c>
      <c r="B5952" t="s">
        <v>12276</v>
      </c>
      <c r="C5952" t="s">
        <v>12277</v>
      </c>
      <c r="D5952" t="s">
        <v>393</v>
      </c>
      <c r="E5952" t="s">
        <v>378</v>
      </c>
    </row>
    <row r="5953" spans="1:5">
      <c r="A5953" s="369">
        <v>3172290</v>
      </c>
      <c r="B5953" t="s">
        <v>12278</v>
      </c>
      <c r="C5953" t="s">
        <v>12279</v>
      </c>
      <c r="D5953" t="s">
        <v>393</v>
      </c>
      <c r="E5953" t="s">
        <v>378</v>
      </c>
    </row>
    <row r="5954" spans="1:5">
      <c r="A5954" s="369">
        <v>3172300</v>
      </c>
      <c r="B5954" t="s">
        <v>12280</v>
      </c>
      <c r="C5954" t="s">
        <v>12281</v>
      </c>
      <c r="D5954" t="s">
        <v>393</v>
      </c>
      <c r="E5954" t="s">
        <v>378</v>
      </c>
    </row>
    <row r="5955" spans="1:5">
      <c r="A5955" s="369">
        <v>3172304</v>
      </c>
      <c r="B5955" t="s">
        <v>12282</v>
      </c>
      <c r="C5955" t="s">
        <v>12283</v>
      </c>
      <c r="D5955" t="s">
        <v>393</v>
      </c>
      <c r="E5955" t="s">
        <v>378</v>
      </c>
    </row>
    <row r="5956" spans="1:5">
      <c r="A5956" s="369">
        <v>3172314</v>
      </c>
      <c r="B5956" t="s">
        <v>12284</v>
      </c>
      <c r="C5956" t="s">
        <v>12285</v>
      </c>
      <c r="D5956" t="s">
        <v>393</v>
      </c>
      <c r="E5956" t="s">
        <v>378</v>
      </c>
    </row>
    <row r="5957" spans="1:5">
      <c r="A5957" s="369">
        <v>3172317</v>
      </c>
      <c r="B5957" t="s">
        <v>12286</v>
      </c>
      <c r="C5957" t="s">
        <v>12287</v>
      </c>
      <c r="D5957" t="s">
        <v>393</v>
      </c>
      <c r="E5957" t="s">
        <v>378</v>
      </c>
    </row>
    <row r="5958" spans="1:5">
      <c r="A5958" s="369">
        <v>3172320</v>
      </c>
      <c r="B5958" t="s">
        <v>12288</v>
      </c>
      <c r="C5958" t="s">
        <v>12289</v>
      </c>
      <c r="D5958" t="s">
        <v>393</v>
      </c>
      <c r="E5958" t="s">
        <v>378</v>
      </c>
    </row>
    <row r="5959" spans="1:5">
      <c r="A5959" s="369">
        <v>3172322</v>
      </c>
      <c r="B5959" t="s">
        <v>12290</v>
      </c>
      <c r="C5959" t="s">
        <v>12291</v>
      </c>
      <c r="D5959" t="s">
        <v>393</v>
      </c>
      <c r="E5959" t="s">
        <v>378</v>
      </c>
    </row>
    <row r="5960" spans="1:5">
      <c r="A5960" s="369">
        <v>3172331</v>
      </c>
      <c r="B5960" t="s">
        <v>12292</v>
      </c>
      <c r="C5960" t="s">
        <v>12293</v>
      </c>
      <c r="D5960" t="s">
        <v>393</v>
      </c>
      <c r="E5960" t="s">
        <v>378</v>
      </c>
    </row>
    <row r="5961" spans="1:5">
      <c r="A5961" s="369">
        <v>3172332</v>
      </c>
      <c r="B5961" t="s">
        <v>12294</v>
      </c>
      <c r="C5961" t="s">
        <v>12295</v>
      </c>
      <c r="D5961" t="s">
        <v>393</v>
      </c>
      <c r="E5961" t="s">
        <v>378</v>
      </c>
    </row>
    <row r="5962" spans="1:5">
      <c r="A5962" s="369">
        <v>3172333</v>
      </c>
      <c r="B5962" t="s">
        <v>12296</v>
      </c>
      <c r="C5962" t="s">
        <v>12297</v>
      </c>
      <c r="D5962" t="s">
        <v>393</v>
      </c>
      <c r="E5962" t="s">
        <v>378</v>
      </c>
    </row>
    <row r="5963" spans="1:5">
      <c r="A5963" s="369">
        <v>3172334</v>
      </c>
      <c r="B5963" t="s">
        <v>12298</v>
      </c>
      <c r="C5963" t="s">
        <v>12299</v>
      </c>
      <c r="D5963" t="s">
        <v>393</v>
      </c>
      <c r="E5963" t="s">
        <v>378</v>
      </c>
    </row>
    <row r="5964" spans="1:5">
      <c r="A5964" s="369">
        <v>3172335</v>
      </c>
      <c r="B5964" t="s">
        <v>12300</v>
      </c>
      <c r="C5964" t="s">
        <v>12301</v>
      </c>
      <c r="D5964" t="s">
        <v>393</v>
      </c>
      <c r="E5964" t="s">
        <v>378</v>
      </c>
    </row>
    <row r="5965" spans="1:5">
      <c r="A5965" s="369">
        <v>3172337</v>
      </c>
      <c r="B5965" t="s">
        <v>12302</v>
      </c>
      <c r="C5965" t="s">
        <v>12303</v>
      </c>
      <c r="D5965" t="s">
        <v>393</v>
      </c>
      <c r="E5965" t="s">
        <v>378</v>
      </c>
    </row>
    <row r="5966" spans="1:5">
      <c r="A5966" s="369">
        <v>3172338</v>
      </c>
      <c r="B5966" t="s">
        <v>12304</v>
      </c>
      <c r="C5966" t="s">
        <v>12305</v>
      </c>
      <c r="D5966" t="s">
        <v>393</v>
      </c>
      <c r="E5966" t="s">
        <v>378</v>
      </c>
    </row>
    <row r="5967" spans="1:5">
      <c r="A5967" s="369">
        <v>3172342</v>
      </c>
      <c r="B5967" t="s">
        <v>12306</v>
      </c>
      <c r="C5967" t="s">
        <v>12307</v>
      </c>
      <c r="D5967" t="s">
        <v>393</v>
      </c>
      <c r="E5967" t="s">
        <v>378</v>
      </c>
    </row>
    <row r="5968" spans="1:5">
      <c r="A5968" s="369">
        <v>3172343</v>
      </c>
      <c r="B5968" t="s">
        <v>12308</v>
      </c>
      <c r="C5968" t="s">
        <v>12309</v>
      </c>
      <c r="D5968" t="s">
        <v>393</v>
      </c>
      <c r="E5968" t="s">
        <v>378</v>
      </c>
    </row>
    <row r="5969" spans="1:5">
      <c r="A5969" s="369">
        <v>3172344</v>
      </c>
      <c r="B5969" t="s">
        <v>12310</v>
      </c>
      <c r="C5969" t="s">
        <v>12311</v>
      </c>
      <c r="D5969" t="s">
        <v>393</v>
      </c>
      <c r="E5969" t="s">
        <v>378</v>
      </c>
    </row>
    <row r="5970" spans="1:5">
      <c r="A5970" s="369">
        <v>3172347</v>
      </c>
      <c r="B5970" t="s">
        <v>12312</v>
      </c>
      <c r="C5970" t="s">
        <v>12313</v>
      </c>
      <c r="D5970" t="s">
        <v>393</v>
      </c>
      <c r="E5970" t="s">
        <v>378</v>
      </c>
    </row>
    <row r="5971" spans="1:5">
      <c r="A5971" s="369">
        <v>3172351</v>
      </c>
      <c r="B5971" t="s">
        <v>12314</v>
      </c>
      <c r="C5971" t="s">
        <v>12315</v>
      </c>
      <c r="D5971" t="s">
        <v>393</v>
      </c>
      <c r="E5971" t="s">
        <v>378</v>
      </c>
    </row>
    <row r="5972" spans="1:5">
      <c r="A5972" s="369">
        <v>3172365</v>
      </c>
      <c r="B5972" t="s">
        <v>12316</v>
      </c>
      <c r="C5972" t="s">
        <v>12317</v>
      </c>
      <c r="D5972" t="s">
        <v>393</v>
      </c>
      <c r="E5972" t="s">
        <v>378</v>
      </c>
    </row>
    <row r="5973" spans="1:5">
      <c r="A5973" s="369">
        <v>3172368</v>
      </c>
      <c r="B5973" t="s">
        <v>12318</v>
      </c>
      <c r="C5973" t="s">
        <v>12319</v>
      </c>
      <c r="D5973" t="s">
        <v>393</v>
      </c>
      <c r="E5973" t="s">
        <v>378</v>
      </c>
    </row>
    <row r="5974" spans="1:5">
      <c r="A5974" s="369">
        <v>3172379</v>
      </c>
      <c r="B5974" t="s">
        <v>12320</v>
      </c>
      <c r="C5974" t="s">
        <v>12321</v>
      </c>
      <c r="D5974" t="s">
        <v>393</v>
      </c>
      <c r="E5974" t="s">
        <v>378</v>
      </c>
    </row>
    <row r="5975" spans="1:5">
      <c r="A5975" s="369">
        <v>3172390</v>
      </c>
      <c r="B5975" t="s">
        <v>12322</v>
      </c>
      <c r="C5975" t="s">
        <v>12323</v>
      </c>
      <c r="D5975" t="s">
        <v>393</v>
      </c>
      <c r="E5975" t="s">
        <v>378</v>
      </c>
    </row>
    <row r="5976" spans="1:5">
      <c r="A5976" s="369">
        <v>3172396</v>
      </c>
      <c r="B5976" t="s">
        <v>12324</v>
      </c>
      <c r="C5976" t="s">
        <v>12325</v>
      </c>
      <c r="D5976" t="s">
        <v>393</v>
      </c>
      <c r="E5976" t="s">
        <v>378</v>
      </c>
    </row>
    <row r="5977" spans="1:5">
      <c r="A5977" s="369">
        <v>3172399</v>
      </c>
      <c r="B5977" t="s">
        <v>12326</v>
      </c>
      <c r="C5977" t="s">
        <v>12327</v>
      </c>
      <c r="D5977" t="s">
        <v>393</v>
      </c>
      <c r="E5977" t="s">
        <v>378</v>
      </c>
    </row>
    <row r="5978" spans="1:5">
      <c r="A5978" s="369">
        <v>3172401</v>
      </c>
      <c r="B5978" t="s">
        <v>12328</v>
      </c>
      <c r="C5978" t="s">
        <v>12329</v>
      </c>
      <c r="D5978" t="s">
        <v>393</v>
      </c>
      <c r="E5978" t="s">
        <v>378</v>
      </c>
    </row>
    <row r="5979" spans="1:5">
      <c r="A5979" s="369">
        <v>3172404</v>
      </c>
      <c r="B5979" t="s">
        <v>12330</v>
      </c>
      <c r="C5979" t="s">
        <v>12331</v>
      </c>
      <c r="D5979" t="s">
        <v>393</v>
      </c>
      <c r="E5979" t="s">
        <v>378</v>
      </c>
    </row>
    <row r="5980" spans="1:5">
      <c r="A5980" s="369">
        <v>3172427</v>
      </c>
      <c r="B5980" t="s">
        <v>12332</v>
      </c>
      <c r="C5980" t="s">
        <v>12333</v>
      </c>
      <c r="D5980" t="s">
        <v>393</v>
      </c>
      <c r="E5980" t="s">
        <v>378</v>
      </c>
    </row>
    <row r="5981" spans="1:5">
      <c r="A5981" s="369">
        <v>3172432</v>
      </c>
      <c r="B5981" t="s">
        <v>12334</v>
      </c>
      <c r="C5981" t="s">
        <v>12335</v>
      </c>
      <c r="D5981" t="s">
        <v>393</v>
      </c>
      <c r="E5981" t="s">
        <v>378</v>
      </c>
    </row>
    <row r="5982" spans="1:5">
      <c r="A5982" s="369">
        <v>3172434</v>
      </c>
      <c r="B5982" t="s">
        <v>12336</v>
      </c>
      <c r="C5982" t="s">
        <v>12337</v>
      </c>
      <c r="D5982" t="s">
        <v>393</v>
      </c>
      <c r="E5982" t="s">
        <v>378</v>
      </c>
    </row>
    <row r="5983" spans="1:5">
      <c r="A5983" s="369">
        <v>3172436</v>
      </c>
      <c r="B5983" t="s">
        <v>12338</v>
      </c>
      <c r="C5983" t="s">
        <v>12339</v>
      </c>
      <c r="D5983" t="s">
        <v>393</v>
      </c>
      <c r="E5983" t="s">
        <v>378</v>
      </c>
    </row>
    <row r="5984" spans="1:5">
      <c r="A5984" s="369">
        <v>3172443</v>
      </c>
      <c r="B5984" t="s">
        <v>12340</v>
      </c>
      <c r="C5984" t="s">
        <v>12341</v>
      </c>
      <c r="D5984" t="s">
        <v>393</v>
      </c>
      <c r="E5984" t="s">
        <v>378</v>
      </c>
    </row>
    <row r="5985" spans="1:5">
      <c r="A5985" s="369">
        <v>3172444</v>
      </c>
      <c r="B5985" t="s">
        <v>12342</v>
      </c>
      <c r="C5985" t="s">
        <v>12343</v>
      </c>
      <c r="D5985" t="s">
        <v>393</v>
      </c>
      <c r="E5985" t="s">
        <v>378</v>
      </c>
    </row>
    <row r="5986" spans="1:5">
      <c r="A5986" s="369">
        <v>3172447</v>
      </c>
      <c r="B5986" t="s">
        <v>12344</v>
      </c>
      <c r="C5986" t="s">
        <v>12345</v>
      </c>
      <c r="D5986" t="s">
        <v>393</v>
      </c>
      <c r="E5986" t="s">
        <v>378</v>
      </c>
    </row>
    <row r="5987" spans="1:5">
      <c r="A5987" s="369">
        <v>3172448</v>
      </c>
      <c r="B5987" t="s">
        <v>12346</v>
      </c>
      <c r="C5987" t="s">
        <v>12347</v>
      </c>
      <c r="D5987" t="s">
        <v>393</v>
      </c>
      <c r="E5987" t="s">
        <v>378</v>
      </c>
    </row>
    <row r="5988" spans="1:5">
      <c r="A5988" s="369">
        <v>3172450</v>
      </c>
      <c r="B5988" t="s">
        <v>12348</v>
      </c>
      <c r="C5988" t="s">
        <v>12349</v>
      </c>
      <c r="D5988" t="s">
        <v>393</v>
      </c>
      <c r="E5988" t="s">
        <v>378</v>
      </c>
    </row>
    <row r="5989" spans="1:5">
      <c r="A5989" s="369">
        <v>3172451</v>
      </c>
      <c r="B5989" t="s">
        <v>12350</v>
      </c>
      <c r="C5989" t="s">
        <v>12351</v>
      </c>
      <c r="D5989" t="s">
        <v>393</v>
      </c>
      <c r="E5989" t="s">
        <v>378</v>
      </c>
    </row>
    <row r="5990" spans="1:5">
      <c r="A5990" s="369">
        <v>3172455</v>
      </c>
      <c r="B5990" t="s">
        <v>12352</v>
      </c>
      <c r="C5990" t="s">
        <v>12353</v>
      </c>
      <c r="D5990" t="s">
        <v>393</v>
      </c>
      <c r="E5990" t="s">
        <v>378</v>
      </c>
    </row>
    <row r="5991" spans="1:5">
      <c r="A5991" s="369">
        <v>3172460</v>
      </c>
      <c r="B5991" t="s">
        <v>12354</v>
      </c>
      <c r="C5991" t="s">
        <v>12355</v>
      </c>
      <c r="D5991" t="s">
        <v>393</v>
      </c>
      <c r="E5991" t="s">
        <v>378</v>
      </c>
    </row>
    <row r="5992" spans="1:5">
      <c r="A5992" s="369">
        <v>3172462</v>
      </c>
      <c r="B5992" t="s">
        <v>12356</v>
      </c>
      <c r="C5992" t="s">
        <v>12357</v>
      </c>
      <c r="D5992" t="s">
        <v>393</v>
      </c>
      <c r="E5992" t="s">
        <v>378</v>
      </c>
    </row>
    <row r="5993" spans="1:5">
      <c r="A5993" s="369">
        <v>3172466</v>
      </c>
      <c r="B5993" t="s">
        <v>12358</v>
      </c>
      <c r="C5993" t="s">
        <v>12359</v>
      </c>
      <c r="D5993" t="s">
        <v>393</v>
      </c>
      <c r="E5993" t="s">
        <v>378</v>
      </c>
    </row>
    <row r="5994" spans="1:5">
      <c r="A5994" s="369">
        <v>3172472</v>
      </c>
      <c r="B5994" t="s">
        <v>12360</v>
      </c>
      <c r="C5994" t="s">
        <v>12361</v>
      </c>
      <c r="D5994" t="s">
        <v>393</v>
      </c>
      <c r="E5994" t="s">
        <v>378</v>
      </c>
    </row>
    <row r="5995" spans="1:5">
      <c r="A5995" s="369">
        <v>3172475</v>
      </c>
      <c r="B5995" t="s">
        <v>12362</v>
      </c>
      <c r="C5995" t="s">
        <v>12363</v>
      </c>
      <c r="D5995" t="s">
        <v>393</v>
      </c>
      <c r="E5995" t="s">
        <v>378</v>
      </c>
    </row>
    <row r="5996" spans="1:5">
      <c r="A5996" s="369">
        <v>3172477</v>
      </c>
      <c r="B5996" t="s">
        <v>12364</v>
      </c>
      <c r="C5996" t="s">
        <v>12365</v>
      </c>
      <c r="D5996" t="s">
        <v>393</v>
      </c>
      <c r="E5996" t="s">
        <v>378</v>
      </c>
    </row>
    <row r="5997" spans="1:5">
      <c r="A5997" s="369">
        <v>3172479</v>
      </c>
      <c r="B5997" t="s">
        <v>12366</v>
      </c>
      <c r="C5997" t="s">
        <v>12367</v>
      </c>
      <c r="D5997" t="s">
        <v>393</v>
      </c>
      <c r="E5997" t="s">
        <v>378</v>
      </c>
    </row>
    <row r="5998" spans="1:5">
      <c r="A5998" s="369">
        <v>3172492</v>
      </c>
      <c r="B5998" t="s">
        <v>12368</v>
      </c>
      <c r="C5998" t="s">
        <v>12369</v>
      </c>
      <c r="D5998" t="s">
        <v>393</v>
      </c>
      <c r="E5998" t="s">
        <v>378</v>
      </c>
    </row>
    <row r="5999" spans="1:5">
      <c r="A5999" s="369">
        <v>3172497</v>
      </c>
      <c r="B5999" t="s">
        <v>12370</v>
      </c>
      <c r="C5999" t="s">
        <v>12371</v>
      </c>
      <c r="D5999" t="s">
        <v>393</v>
      </c>
      <c r="E5999" t="s">
        <v>378</v>
      </c>
    </row>
    <row r="6000" spans="1:5">
      <c r="A6000" s="369">
        <v>3172507</v>
      </c>
      <c r="B6000" t="s">
        <v>12372</v>
      </c>
      <c r="C6000" t="s">
        <v>12373</v>
      </c>
      <c r="D6000" t="s">
        <v>393</v>
      </c>
      <c r="E6000" t="s">
        <v>378</v>
      </c>
    </row>
    <row r="6001" spans="1:5">
      <c r="A6001" s="369">
        <v>3172509</v>
      </c>
      <c r="B6001" t="s">
        <v>12374</v>
      </c>
      <c r="C6001" t="s">
        <v>12375</v>
      </c>
      <c r="D6001" t="s">
        <v>393</v>
      </c>
      <c r="E6001" t="s">
        <v>378</v>
      </c>
    </row>
    <row r="6002" spans="1:5">
      <c r="A6002" s="369">
        <v>3172522</v>
      </c>
      <c r="B6002" t="s">
        <v>12376</v>
      </c>
      <c r="C6002" t="s">
        <v>12377</v>
      </c>
      <c r="D6002" t="s">
        <v>393</v>
      </c>
      <c r="E6002" t="s">
        <v>378</v>
      </c>
    </row>
    <row r="6003" spans="1:5">
      <c r="A6003" s="369">
        <v>3172529</v>
      </c>
      <c r="B6003" t="s">
        <v>12378</v>
      </c>
      <c r="C6003" t="s">
        <v>12379</v>
      </c>
      <c r="D6003" t="s">
        <v>393</v>
      </c>
      <c r="E6003" t="s">
        <v>378</v>
      </c>
    </row>
    <row r="6004" spans="1:5">
      <c r="A6004" s="369">
        <v>3172531</v>
      </c>
      <c r="B6004" t="s">
        <v>12380</v>
      </c>
      <c r="C6004" t="s">
        <v>12381</v>
      </c>
      <c r="D6004" t="s">
        <v>393</v>
      </c>
      <c r="E6004" t="s">
        <v>378</v>
      </c>
    </row>
    <row r="6005" spans="1:5">
      <c r="A6005" s="369">
        <v>3172539</v>
      </c>
      <c r="B6005" t="s">
        <v>12382</v>
      </c>
      <c r="C6005" t="s">
        <v>12383</v>
      </c>
      <c r="D6005" t="s">
        <v>393</v>
      </c>
      <c r="E6005" t="s">
        <v>378</v>
      </c>
    </row>
    <row r="6006" spans="1:5">
      <c r="A6006" s="369">
        <v>3172546</v>
      </c>
      <c r="B6006" t="s">
        <v>12384</v>
      </c>
      <c r="C6006" t="s">
        <v>12385</v>
      </c>
      <c r="D6006" t="s">
        <v>393</v>
      </c>
      <c r="E6006" t="s">
        <v>378</v>
      </c>
    </row>
    <row r="6007" spans="1:5">
      <c r="A6007" s="369">
        <v>3172547</v>
      </c>
      <c r="B6007" t="s">
        <v>12386</v>
      </c>
      <c r="C6007" t="s">
        <v>12387</v>
      </c>
      <c r="D6007" t="s">
        <v>393</v>
      </c>
      <c r="E6007" t="s">
        <v>378</v>
      </c>
    </row>
    <row r="6008" spans="1:5">
      <c r="A6008" s="369">
        <v>3172550</v>
      </c>
      <c r="B6008" t="s">
        <v>12388</v>
      </c>
      <c r="C6008" t="s">
        <v>12389</v>
      </c>
      <c r="D6008" t="s">
        <v>393</v>
      </c>
      <c r="E6008" t="s">
        <v>378</v>
      </c>
    </row>
    <row r="6009" spans="1:5">
      <c r="A6009" s="369">
        <v>3172551</v>
      </c>
      <c r="B6009" t="s">
        <v>12390</v>
      </c>
      <c r="C6009" t="s">
        <v>12391</v>
      </c>
      <c r="D6009" t="s">
        <v>393</v>
      </c>
      <c r="E6009" t="s">
        <v>378</v>
      </c>
    </row>
    <row r="6010" spans="1:5">
      <c r="A6010" s="369">
        <v>3172555</v>
      </c>
      <c r="B6010" t="s">
        <v>12392</v>
      </c>
      <c r="C6010" t="s">
        <v>12393</v>
      </c>
      <c r="D6010" t="s">
        <v>393</v>
      </c>
      <c r="E6010" t="s">
        <v>378</v>
      </c>
    </row>
    <row r="6011" spans="1:5">
      <c r="A6011" s="369">
        <v>3172556</v>
      </c>
      <c r="B6011" t="s">
        <v>12394</v>
      </c>
      <c r="C6011" t="s">
        <v>12395</v>
      </c>
      <c r="D6011" t="s">
        <v>393</v>
      </c>
      <c r="E6011" t="s">
        <v>378</v>
      </c>
    </row>
    <row r="6012" spans="1:5">
      <c r="A6012" s="369">
        <v>3172558</v>
      </c>
      <c r="B6012" t="s">
        <v>12396</v>
      </c>
      <c r="C6012" t="s">
        <v>12397</v>
      </c>
      <c r="D6012" t="s">
        <v>393</v>
      </c>
      <c r="E6012" t="s">
        <v>378</v>
      </c>
    </row>
    <row r="6013" spans="1:5">
      <c r="A6013" s="369">
        <v>3172559</v>
      </c>
      <c r="B6013" t="s">
        <v>12398</v>
      </c>
      <c r="C6013" t="s">
        <v>12399</v>
      </c>
      <c r="D6013" t="s">
        <v>393</v>
      </c>
      <c r="E6013" t="s">
        <v>378</v>
      </c>
    </row>
    <row r="6014" spans="1:5">
      <c r="A6014" s="369">
        <v>3172565</v>
      </c>
      <c r="B6014" t="s">
        <v>12400</v>
      </c>
      <c r="C6014" t="s">
        <v>12401</v>
      </c>
      <c r="D6014" t="s">
        <v>393</v>
      </c>
      <c r="E6014" t="s">
        <v>378</v>
      </c>
    </row>
    <row r="6015" spans="1:5">
      <c r="A6015" s="369">
        <v>3172573</v>
      </c>
      <c r="B6015" t="s">
        <v>12402</v>
      </c>
      <c r="C6015" t="s">
        <v>12403</v>
      </c>
      <c r="D6015" t="s">
        <v>393</v>
      </c>
      <c r="E6015" t="s">
        <v>378</v>
      </c>
    </row>
    <row r="6016" spans="1:5">
      <c r="A6016" s="369">
        <v>3172577</v>
      </c>
      <c r="B6016" t="s">
        <v>12404</v>
      </c>
      <c r="C6016" t="s">
        <v>12405</v>
      </c>
      <c r="D6016" t="s">
        <v>393</v>
      </c>
      <c r="E6016" t="s">
        <v>378</v>
      </c>
    </row>
    <row r="6017" spans="1:5">
      <c r="A6017" s="369">
        <v>3172578</v>
      </c>
      <c r="B6017" t="s">
        <v>12406</v>
      </c>
      <c r="C6017" t="s">
        <v>12407</v>
      </c>
      <c r="D6017" t="s">
        <v>393</v>
      </c>
      <c r="E6017" t="s">
        <v>378</v>
      </c>
    </row>
    <row r="6018" spans="1:5">
      <c r="A6018" s="369">
        <v>3172579</v>
      </c>
      <c r="B6018" t="s">
        <v>12408</v>
      </c>
      <c r="C6018" t="s">
        <v>12409</v>
      </c>
      <c r="D6018" t="s">
        <v>393</v>
      </c>
      <c r="E6018" t="s">
        <v>378</v>
      </c>
    </row>
    <row r="6019" spans="1:5">
      <c r="A6019" s="369">
        <v>3172583</v>
      </c>
      <c r="B6019" t="s">
        <v>12410</v>
      </c>
      <c r="C6019" t="s">
        <v>12411</v>
      </c>
      <c r="D6019" t="s">
        <v>393</v>
      </c>
      <c r="E6019" t="s">
        <v>378</v>
      </c>
    </row>
    <row r="6020" spans="1:5">
      <c r="A6020" s="369">
        <v>3172585</v>
      </c>
      <c r="B6020" t="s">
        <v>12412</v>
      </c>
      <c r="C6020" t="s">
        <v>12413</v>
      </c>
      <c r="D6020" t="s">
        <v>393</v>
      </c>
      <c r="E6020" t="s">
        <v>378</v>
      </c>
    </row>
    <row r="6021" spans="1:5">
      <c r="A6021" s="369">
        <v>3172586</v>
      </c>
      <c r="B6021" t="s">
        <v>12414</v>
      </c>
      <c r="C6021" t="s">
        <v>12415</v>
      </c>
      <c r="D6021" t="s">
        <v>393</v>
      </c>
      <c r="E6021" t="s">
        <v>378</v>
      </c>
    </row>
    <row r="6022" spans="1:5">
      <c r="A6022" s="369">
        <v>3172587</v>
      </c>
      <c r="B6022" t="s">
        <v>12416</v>
      </c>
      <c r="C6022" t="s">
        <v>12417</v>
      </c>
      <c r="D6022" t="s">
        <v>393</v>
      </c>
      <c r="E6022" t="s">
        <v>378</v>
      </c>
    </row>
    <row r="6023" spans="1:5">
      <c r="A6023" s="369">
        <v>3172588</v>
      </c>
      <c r="B6023" t="s">
        <v>12418</v>
      </c>
      <c r="C6023" t="s">
        <v>12419</v>
      </c>
      <c r="D6023" t="s">
        <v>393</v>
      </c>
      <c r="E6023" t="s">
        <v>378</v>
      </c>
    </row>
    <row r="6024" spans="1:5">
      <c r="A6024" s="369">
        <v>3172589</v>
      </c>
      <c r="B6024" t="s">
        <v>12420</v>
      </c>
      <c r="C6024" t="s">
        <v>12421</v>
      </c>
      <c r="D6024" t="s">
        <v>393</v>
      </c>
      <c r="E6024" t="s">
        <v>378</v>
      </c>
    </row>
    <row r="6025" spans="1:5">
      <c r="A6025" s="369">
        <v>3172593</v>
      </c>
      <c r="B6025" t="s">
        <v>12422</v>
      </c>
      <c r="C6025" t="s">
        <v>12423</v>
      </c>
      <c r="D6025" t="s">
        <v>393</v>
      </c>
      <c r="E6025" t="s">
        <v>378</v>
      </c>
    </row>
    <row r="6026" spans="1:5">
      <c r="A6026" s="369">
        <v>3172604</v>
      </c>
      <c r="B6026" t="s">
        <v>12424</v>
      </c>
      <c r="C6026" t="s">
        <v>12425</v>
      </c>
      <c r="D6026" t="s">
        <v>393</v>
      </c>
      <c r="E6026" t="s">
        <v>378</v>
      </c>
    </row>
    <row r="6027" spans="1:5">
      <c r="A6027" s="369">
        <v>3172608</v>
      </c>
      <c r="B6027" t="s">
        <v>12426</v>
      </c>
      <c r="C6027" t="s">
        <v>12427</v>
      </c>
      <c r="D6027" t="s">
        <v>393</v>
      </c>
      <c r="E6027" t="s">
        <v>378</v>
      </c>
    </row>
    <row r="6028" spans="1:5">
      <c r="A6028" s="369">
        <v>3172609</v>
      </c>
      <c r="B6028" t="s">
        <v>12428</v>
      </c>
      <c r="C6028" t="s">
        <v>12429</v>
      </c>
      <c r="D6028" t="s">
        <v>393</v>
      </c>
      <c r="E6028" t="s">
        <v>378</v>
      </c>
    </row>
    <row r="6029" spans="1:5">
      <c r="A6029" s="369">
        <v>3172624</v>
      </c>
      <c r="B6029" t="s">
        <v>12430</v>
      </c>
      <c r="C6029" t="s">
        <v>12431</v>
      </c>
      <c r="D6029" t="s">
        <v>393</v>
      </c>
      <c r="E6029" t="s">
        <v>378</v>
      </c>
    </row>
    <row r="6030" spans="1:5">
      <c r="A6030" s="369">
        <v>3172626</v>
      </c>
      <c r="B6030" t="s">
        <v>12432</v>
      </c>
      <c r="C6030" t="s">
        <v>12433</v>
      </c>
      <c r="D6030" t="s">
        <v>393</v>
      </c>
      <c r="E6030" t="s">
        <v>378</v>
      </c>
    </row>
    <row r="6031" spans="1:5">
      <c r="A6031" s="369">
        <v>3172628</v>
      </c>
      <c r="B6031" t="s">
        <v>12434</v>
      </c>
      <c r="C6031" t="s">
        <v>12435</v>
      </c>
      <c r="D6031" t="s">
        <v>393</v>
      </c>
      <c r="E6031" t="s">
        <v>378</v>
      </c>
    </row>
    <row r="6032" spans="1:5">
      <c r="A6032" s="369">
        <v>3172629</v>
      </c>
      <c r="B6032" t="s">
        <v>12436</v>
      </c>
      <c r="C6032" t="s">
        <v>12437</v>
      </c>
      <c r="D6032" t="s">
        <v>393</v>
      </c>
      <c r="E6032" t="s">
        <v>378</v>
      </c>
    </row>
    <row r="6033" spans="1:5">
      <c r="A6033" s="369">
        <v>3172630</v>
      </c>
      <c r="B6033" t="s">
        <v>12438</v>
      </c>
      <c r="C6033" t="s">
        <v>12439</v>
      </c>
      <c r="D6033" t="s">
        <v>393</v>
      </c>
      <c r="E6033" t="s">
        <v>378</v>
      </c>
    </row>
    <row r="6034" spans="1:5">
      <c r="A6034" s="369">
        <v>3172634</v>
      </c>
      <c r="B6034" t="s">
        <v>12440</v>
      </c>
      <c r="C6034" t="s">
        <v>12441</v>
      </c>
      <c r="D6034" t="s">
        <v>393</v>
      </c>
      <c r="E6034" t="s">
        <v>378</v>
      </c>
    </row>
    <row r="6035" spans="1:5">
      <c r="A6035" s="369">
        <v>3172639</v>
      </c>
      <c r="B6035" t="s">
        <v>12442</v>
      </c>
      <c r="C6035" t="s">
        <v>12443</v>
      </c>
      <c r="D6035" t="s">
        <v>393</v>
      </c>
      <c r="E6035" t="s">
        <v>378</v>
      </c>
    </row>
    <row r="6036" spans="1:5">
      <c r="A6036" s="369">
        <v>3172641</v>
      </c>
      <c r="B6036" t="s">
        <v>12444</v>
      </c>
      <c r="C6036" t="s">
        <v>12445</v>
      </c>
      <c r="D6036" t="s">
        <v>393</v>
      </c>
      <c r="E6036" t="s">
        <v>378</v>
      </c>
    </row>
    <row r="6037" spans="1:5">
      <c r="A6037" s="369">
        <v>3172643</v>
      </c>
      <c r="B6037" t="s">
        <v>12446</v>
      </c>
      <c r="C6037" t="s">
        <v>12447</v>
      </c>
      <c r="D6037" t="s">
        <v>393</v>
      </c>
      <c r="E6037" t="s">
        <v>378</v>
      </c>
    </row>
    <row r="6038" spans="1:5">
      <c r="A6038" s="369">
        <v>3172646</v>
      </c>
      <c r="B6038" t="s">
        <v>12448</v>
      </c>
      <c r="C6038" t="s">
        <v>12449</v>
      </c>
      <c r="D6038" t="s">
        <v>393</v>
      </c>
      <c r="E6038" t="s">
        <v>378</v>
      </c>
    </row>
    <row r="6039" spans="1:5">
      <c r="A6039" s="369">
        <v>3172647</v>
      </c>
      <c r="B6039" t="s">
        <v>12450</v>
      </c>
      <c r="C6039" t="s">
        <v>12451</v>
      </c>
      <c r="D6039" t="s">
        <v>393</v>
      </c>
      <c r="E6039" t="s">
        <v>378</v>
      </c>
    </row>
    <row r="6040" spans="1:5">
      <c r="A6040" s="369">
        <v>3172648</v>
      </c>
      <c r="B6040" t="s">
        <v>12452</v>
      </c>
      <c r="C6040" t="s">
        <v>12453</v>
      </c>
      <c r="D6040" t="s">
        <v>393</v>
      </c>
      <c r="E6040" t="s">
        <v>378</v>
      </c>
    </row>
    <row r="6041" spans="1:5">
      <c r="A6041" s="369">
        <v>3172661</v>
      </c>
      <c r="B6041" t="s">
        <v>12454</v>
      </c>
      <c r="C6041" t="s">
        <v>12455</v>
      </c>
      <c r="D6041" t="s">
        <v>393</v>
      </c>
      <c r="E6041" t="s">
        <v>378</v>
      </c>
    </row>
    <row r="6042" spans="1:5">
      <c r="A6042" s="369">
        <v>3172662</v>
      </c>
      <c r="B6042" t="s">
        <v>12456</v>
      </c>
      <c r="C6042" t="s">
        <v>12457</v>
      </c>
      <c r="D6042" t="s">
        <v>393</v>
      </c>
      <c r="E6042" t="s">
        <v>378</v>
      </c>
    </row>
    <row r="6043" spans="1:5">
      <c r="A6043" s="369">
        <v>3172667</v>
      </c>
      <c r="B6043" t="s">
        <v>12458</v>
      </c>
      <c r="C6043" t="s">
        <v>12459</v>
      </c>
      <c r="D6043" t="s">
        <v>393</v>
      </c>
      <c r="E6043" t="s">
        <v>378</v>
      </c>
    </row>
    <row r="6044" spans="1:5">
      <c r="A6044" s="369">
        <v>3172672</v>
      </c>
      <c r="B6044" t="s">
        <v>12460</v>
      </c>
      <c r="C6044" t="s">
        <v>12461</v>
      </c>
      <c r="D6044" t="s">
        <v>393</v>
      </c>
      <c r="E6044" t="s">
        <v>378</v>
      </c>
    </row>
    <row r="6045" spans="1:5">
      <c r="A6045" s="369">
        <v>3172682</v>
      </c>
      <c r="B6045" t="s">
        <v>12462</v>
      </c>
      <c r="C6045" t="s">
        <v>12463</v>
      </c>
      <c r="D6045" t="s">
        <v>393</v>
      </c>
      <c r="E6045" t="s">
        <v>378</v>
      </c>
    </row>
    <row r="6046" spans="1:5">
      <c r="A6046" s="369">
        <v>3172691</v>
      </c>
      <c r="B6046" t="s">
        <v>12464</v>
      </c>
      <c r="C6046" t="s">
        <v>12465</v>
      </c>
      <c r="D6046" t="s">
        <v>393</v>
      </c>
      <c r="E6046" t="s">
        <v>378</v>
      </c>
    </row>
    <row r="6047" spans="1:5">
      <c r="A6047" s="369">
        <v>3172693</v>
      </c>
      <c r="B6047" t="s">
        <v>12466</v>
      </c>
      <c r="C6047" t="s">
        <v>12467</v>
      </c>
      <c r="D6047" t="s">
        <v>393</v>
      </c>
      <c r="E6047" t="s">
        <v>378</v>
      </c>
    </row>
    <row r="6048" spans="1:5">
      <c r="A6048" s="369">
        <v>3172709</v>
      </c>
      <c r="B6048" t="s">
        <v>12468</v>
      </c>
      <c r="C6048" t="s">
        <v>12469</v>
      </c>
      <c r="D6048" t="s">
        <v>393</v>
      </c>
      <c r="E6048" t="s">
        <v>378</v>
      </c>
    </row>
    <row r="6049" spans="1:5">
      <c r="A6049" s="369">
        <v>3172711</v>
      </c>
      <c r="B6049" t="s">
        <v>12470</v>
      </c>
      <c r="C6049" t="s">
        <v>12471</v>
      </c>
      <c r="D6049" t="s">
        <v>393</v>
      </c>
      <c r="E6049" t="s">
        <v>378</v>
      </c>
    </row>
    <row r="6050" spans="1:5">
      <c r="A6050" s="369">
        <v>3172715</v>
      </c>
      <c r="B6050" t="s">
        <v>12472</v>
      </c>
      <c r="C6050" t="s">
        <v>12473</v>
      </c>
      <c r="D6050" t="s">
        <v>393</v>
      </c>
      <c r="E6050" t="s">
        <v>378</v>
      </c>
    </row>
    <row r="6051" spans="1:5">
      <c r="A6051" s="369">
        <v>3172721</v>
      </c>
      <c r="B6051" t="s">
        <v>12474</v>
      </c>
      <c r="C6051" t="s">
        <v>12475</v>
      </c>
      <c r="D6051" t="s">
        <v>393</v>
      </c>
      <c r="E6051" t="s">
        <v>378</v>
      </c>
    </row>
    <row r="6052" spans="1:5">
      <c r="A6052" s="369">
        <v>3172724</v>
      </c>
      <c r="B6052" t="s">
        <v>12476</v>
      </c>
      <c r="C6052" t="s">
        <v>12477</v>
      </c>
      <c r="D6052" t="s">
        <v>393</v>
      </c>
      <c r="E6052" t="s">
        <v>378</v>
      </c>
    </row>
    <row r="6053" spans="1:5">
      <c r="A6053" s="369">
        <v>3172725</v>
      </c>
      <c r="B6053" t="s">
        <v>12478</v>
      </c>
      <c r="C6053" t="s">
        <v>12479</v>
      </c>
      <c r="D6053" t="s">
        <v>393</v>
      </c>
      <c r="E6053" t="s">
        <v>378</v>
      </c>
    </row>
    <row r="6054" spans="1:5">
      <c r="A6054" s="369">
        <v>3172726</v>
      </c>
      <c r="B6054" t="s">
        <v>12480</v>
      </c>
      <c r="C6054" t="s">
        <v>12481</v>
      </c>
      <c r="D6054" t="s">
        <v>393</v>
      </c>
      <c r="E6054" t="s">
        <v>378</v>
      </c>
    </row>
    <row r="6055" spans="1:5">
      <c r="A6055" s="369">
        <v>3172727</v>
      </c>
      <c r="B6055" t="s">
        <v>12482</v>
      </c>
      <c r="C6055" t="s">
        <v>12483</v>
      </c>
      <c r="D6055" t="s">
        <v>393</v>
      </c>
      <c r="E6055" t="s">
        <v>378</v>
      </c>
    </row>
    <row r="6056" spans="1:5">
      <c r="A6056" s="369">
        <v>3172728</v>
      </c>
      <c r="B6056" t="s">
        <v>12484</v>
      </c>
      <c r="C6056" t="s">
        <v>12485</v>
      </c>
      <c r="D6056" t="s">
        <v>393</v>
      </c>
      <c r="E6056" t="s">
        <v>378</v>
      </c>
    </row>
    <row r="6057" spans="1:5">
      <c r="A6057" s="369">
        <v>3172729</v>
      </c>
      <c r="B6057" t="s">
        <v>12486</v>
      </c>
      <c r="C6057" t="s">
        <v>12487</v>
      </c>
      <c r="D6057" t="s">
        <v>393</v>
      </c>
      <c r="E6057" t="s">
        <v>378</v>
      </c>
    </row>
    <row r="6058" spans="1:5">
      <c r="A6058" s="369">
        <v>3172732</v>
      </c>
      <c r="B6058" t="s">
        <v>12488</v>
      </c>
      <c r="C6058" t="s">
        <v>12489</v>
      </c>
      <c r="D6058" t="s">
        <v>393</v>
      </c>
      <c r="E6058" t="s">
        <v>378</v>
      </c>
    </row>
    <row r="6059" spans="1:5">
      <c r="A6059" s="369">
        <v>3172734</v>
      </c>
      <c r="B6059" t="s">
        <v>12490</v>
      </c>
      <c r="C6059" t="s">
        <v>12491</v>
      </c>
      <c r="D6059" t="s">
        <v>393</v>
      </c>
      <c r="E6059" t="s">
        <v>378</v>
      </c>
    </row>
    <row r="6060" spans="1:5">
      <c r="A6060" s="369">
        <v>3172735</v>
      </c>
      <c r="B6060" t="s">
        <v>12492</v>
      </c>
      <c r="C6060" t="s">
        <v>12493</v>
      </c>
      <c r="D6060" t="s">
        <v>393</v>
      </c>
      <c r="E6060" t="s">
        <v>378</v>
      </c>
    </row>
    <row r="6061" spans="1:5">
      <c r="A6061" s="369">
        <v>3172736</v>
      </c>
      <c r="B6061" t="s">
        <v>12494</v>
      </c>
      <c r="C6061" t="s">
        <v>12495</v>
      </c>
      <c r="D6061" t="s">
        <v>393</v>
      </c>
      <c r="E6061" t="s">
        <v>378</v>
      </c>
    </row>
    <row r="6062" spans="1:5">
      <c r="A6062" s="369">
        <v>3172745</v>
      </c>
      <c r="B6062" t="s">
        <v>12496</v>
      </c>
      <c r="C6062" t="s">
        <v>12497</v>
      </c>
      <c r="D6062" t="s">
        <v>393</v>
      </c>
      <c r="E6062" t="s">
        <v>378</v>
      </c>
    </row>
    <row r="6063" spans="1:5">
      <c r="A6063" s="369">
        <v>3172749</v>
      </c>
      <c r="B6063" t="s">
        <v>12498</v>
      </c>
      <c r="C6063" t="s">
        <v>12499</v>
      </c>
      <c r="D6063" t="s">
        <v>393</v>
      </c>
      <c r="E6063" t="s">
        <v>378</v>
      </c>
    </row>
    <row r="6064" spans="1:5">
      <c r="A6064" s="369">
        <v>3172757</v>
      </c>
      <c r="B6064" t="s">
        <v>12500</v>
      </c>
      <c r="C6064" t="s">
        <v>12501</v>
      </c>
      <c r="D6064" t="s">
        <v>393</v>
      </c>
      <c r="E6064" t="s">
        <v>378</v>
      </c>
    </row>
    <row r="6065" spans="1:5">
      <c r="A6065" s="369">
        <v>3172758</v>
      </c>
      <c r="B6065" t="s">
        <v>12502</v>
      </c>
      <c r="C6065" t="s">
        <v>12503</v>
      </c>
      <c r="D6065" t="s">
        <v>393</v>
      </c>
      <c r="E6065" t="s">
        <v>378</v>
      </c>
    </row>
    <row r="6066" spans="1:5">
      <c r="A6066" s="369">
        <v>3172760</v>
      </c>
      <c r="B6066" t="s">
        <v>12504</v>
      </c>
      <c r="C6066" t="s">
        <v>12505</v>
      </c>
      <c r="D6066" t="s">
        <v>393</v>
      </c>
      <c r="E6066" t="s">
        <v>378</v>
      </c>
    </row>
    <row r="6067" spans="1:5">
      <c r="A6067" s="369">
        <v>3172763</v>
      </c>
      <c r="B6067" t="s">
        <v>12506</v>
      </c>
      <c r="C6067" t="s">
        <v>12507</v>
      </c>
      <c r="D6067" t="s">
        <v>393</v>
      </c>
      <c r="E6067" t="s">
        <v>378</v>
      </c>
    </row>
    <row r="6068" spans="1:5">
      <c r="A6068" s="369">
        <v>3172764</v>
      </c>
      <c r="B6068" t="s">
        <v>12508</v>
      </c>
      <c r="C6068" t="s">
        <v>12509</v>
      </c>
      <c r="D6068" t="s">
        <v>393</v>
      </c>
      <c r="E6068" t="s">
        <v>378</v>
      </c>
    </row>
    <row r="6069" spans="1:5">
      <c r="A6069" s="369">
        <v>3172766</v>
      </c>
      <c r="B6069" t="s">
        <v>12510</v>
      </c>
      <c r="C6069" t="s">
        <v>12511</v>
      </c>
      <c r="D6069" t="s">
        <v>393</v>
      </c>
      <c r="E6069" t="s">
        <v>378</v>
      </c>
    </row>
    <row r="6070" spans="1:5">
      <c r="A6070" s="369">
        <v>3172770</v>
      </c>
      <c r="B6070" t="s">
        <v>12512</v>
      </c>
      <c r="C6070" t="s">
        <v>12513</v>
      </c>
      <c r="D6070" t="s">
        <v>393</v>
      </c>
      <c r="E6070" t="s">
        <v>378</v>
      </c>
    </row>
    <row r="6071" spans="1:5">
      <c r="A6071" s="369">
        <v>3172772</v>
      </c>
      <c r="B6071" t="s">
        <v>12514</v>
      </c>
      <c r="C6071" t="s">
        <v>12515</v>
      </c>
      <c r="D6071" t="s">
        <v>393</v>
      </c>
      <c r="E6071" t="s">
        <v>378</v>
      </c>
    </row>
    <row r="6072" spans="1:5">
      <c r="A6072" s="369">
        <v>3172773</v>
      </c>
      <c r="B6072" t="s">
        <v>12516</v>
      </c>
      <c r="C6072" t="s">
        <v>12517</v>
      </c>
      <c r="D6072" t="s">
        <v>393</v>
      </c>
      <c r="E6072" t="s">
        <v>378</v>
      </c>
    </row>
    <row r="6073" spans="1:5">
      <c r="A6073" s="369">
        <v>3172774</v>
      </c>
      <c r="B6073" t="s">
        <v>12518</v>
      </c>
      <c r="C6073" t="s">
        <v>12519</v>
      </c>
      <c r="D6073" t="s">
        <v>393</v>
      </c>
      <c r="E6073" t="s">
        <v>378</v>
      </c>
    </row>
    <row r="6074" spans="1:5">
      <c r="A6074" s="369">
        <v>3172776</v>
      </c>
      <c r="B6074" t="s">
        <v>12520</v>
      </c>
      <c r="C6074" t="s">
        <v>12521</v>
      </c>
      <c r="D6074" t="s">
        <v>393</v>
      </c>
      <c r="E6074" t="s">
        <v>378</v>
      </c>
    </row>
    <row r="6075" spans="1:5">
      <c r="A6075" s="369">
        <v>3172781</v>
      </c>
      <c r="B6075" t="s">
        <v>12522</v>
      </c>
      <c r="C6075" t="s">
        <v>12523</v>
      </c>
      <c r="D6075" t="s">
        <v>393</v>
      </c>
      <c r="E6075" t="s">
        <v>378</v>
      </c>
    </row>
    <row r="6076" spans="1:5">
      <c r="A6076" s="369">
        <v>3172788</v>
      </c>
      <c r="B6076" t="s">
        <v>12524</v>
      </c>
      <c r="C6076" t="s">
        <v>12525</v>
      </c>
      <c r="D6076" t="s">
        <v>393</v>
      </c>
      <c r="E6076" t="s">
        <v>378</v>
      </c>
    </row>
    <row r="6077" spans="1:5">
      <c r="A6077" s="369">
        <v>3172791</v>
      </c>
      <c r="B6077" t="s">
        <v>12526</v>
      </c>
      <c r="C6077" t="s">
        <v>12527</v>
      </c>
      <c r="D6077" t="s">
        <v>393</v>
      </c>
      <c r="E6077" t="s">
        <v>378</v>
      </c>
    </row>
    <row r="6078" spans="1:5">
      <c r="A6078" s="369">
        <v>3172792</v>
      </c>
      <c r="B6078" t="s">
        <v>12528</v>
      </c>
      <c r="C6078" t="s">
        <v>12529</v>
      </c>
      <c r="D6078" t="s">
        <v>393</v>
      </c>
      <c r="E6078" t="s">
        <v>378</v>
      </c>
    </row>
    <row r="6079" spans="1:5">
      <c r="A6079" s="369">
        <v>3172794</v>
      </c>
      <c r="B6079" t="s">
        <v>12530</v>
      </c>
      <c r="C6079" t="s">
        <v>12531</v>
      </c>
      <c r="D6079" t="s">
        <v>393</v>
      </c>
      <c r="E6079" t="s">
        <v>378</v>
      </c>
    </row>
    <row r="6080" spans="1:5">
      <c r="A6080" s="369">
        <v>3172796</v>
      </c>
      <c r="B6080" t="s">
        <v>12532</v>
      </c>
      <c r="C6080" t="s">
        <v>12533</v>
      </c>
      <c r="D6080" t="s">
        <v>393</v>
      </c>
      <c r="E6080" t="s">
        <v>378</v>
      </c>
    </row>
    <row r="6081" spans="1:5">
      <c r="A6081" s="369">
        <v>3172805</v>
      </c>
      <c r="B6081" t="s">
        <v>12534</v>
      </c>
      <c r="C6081" t="s">
        <v>12535</v>
      </c>
      <c r="D6081" t="s">
        <v>393</v>
      </c>
      <c r="E6081" t="s">
        <v>378</v>
      </c>
    </row>
    <row r="6082" spans="1:5">
      <c r="A6082" s="369">
        <v>3172806</v>
      </c>
      <c r="B6082" t="s">
        <v>12536</v>
      </c>
      <c r="C6082" t="s">
        <v>12537</v>
      </c>
      <c r="D6082" t="s">
        <v>393</v>
      </c>
      <c r="E6082" t="s">
        <v>378</v>
      </c>
    </row>
    <row r="6083" spans="1:5">
      <c r="A6083" s="369">
        <v>3172808</v>
      </c>
      <c r="B6083" t="s">
        <v>12538</v>
      </c>
      <c r="C6083" t="s">
        <v>12539</v>
      </c>
      <c r="D6083" t="s">
        <v>393</v>
      </c>
      <c r="E6083" t="s">
        <v>378</v>
      </c>
    </row>
    <row r="6084" spans="1:5">
      <c r="A6084" s="369">
        <v>3172856</v>
      </c>
      <c r="B6084" t="s">
        <v>12540</v>
      </c>
      <c r="C6084" t="s">
        <v>12541</v>
      </c>
      <c r="D6084" t="s">
        <v>393</v>
      </c>
      <c r="E6084" t="s">
        <v>378</v>
      </c>
    </row>
    <row r="6085" spans="1:5">
      <c r="A6085" s="369">
        <v>3172857</v>
      </c>
      <c r="B6085" t="s">
        <v>12542</v>
      </c>
      <c r="C6085" t="s">
        <v>12543</v>
      </c>
      <c r="D6085" t="s">
        <v>393</v>
      </c>
      <c r="E6085" t="s">
        <v>378</v>
      </c>
    </row>
    <row r="6086" spans="1:5">
      <c r="A6086" s="369">
        <v>3172858</v>
      </c>
      <c r="B6086" t="s">
        <v>12544</v>
      </c>
      <c r="C6086" t="s">
        <v>12545</v>
      </c>
      <c r="D6086" t="s">
        <v>393</v>
      </c>
      <c r="E6086" t="s">
        <v>378</v>
      </c>
    </row>
    <row r="6087" spans="1:5">
      <c r="A6087" s="369">
        <v>3172863</v>
      </c>
      <c r="B6087" t="s">
        <v>12546</v>
      </c>
      <c r="C6087" t="s">
        <v>12547</v>
      </c>
      <c r="D6087" t="s">
        <v>393</v>
      </c>
      <c r="E6087" t="s">
        <v>378</v>
      </c>
    </row>
    <row r="6088" spans="1:5">
      <c r="A6088" s="369">
        <v>3172871</v>
      </c>
      <c r="B6088" t="s">
        <v>12548</v>
      </c>
      <c r="C6088" t="s">
        <v>12549</v>
      </c>
      <c r="D6088" t="s">
        <v>393</v>
      </c>
      <c r="E6088" t="s">
        <v>378</v>
      </c>
    </row>
    <row r="6089" spans="1:5">
      <c r="A6089" s="369">
        <v>3172876</v>
      </c>
      <c r="B6089" t="s">
        <v>12550</v>
      </c>
      <c r="C6089" t="s">
        <v>12551</v>
      </c>
      <c r="D6089" t="s">
        <v>393</v>
      </c>
      <c r="E6089" t="s">
        <v>378</v>
      </c>
    </row>
    <row r="6090" spans="1:5">
      <c r="A6090" s="369">
        <v>3172880</v>
      </c>
      <c r="B6090" t="s">
        <v>12552</v>
      </c>
      <c r="C6090" t="s">
        <v>12553</v>
      </c>
      <c r="D6090" t="s">
        <v>393</v>
      </c>
      <c r="E6090" t="s">
        <v>378</v>
      </c>
    </row>
    <row r="6091" spans="1:5">
      <c r="A6091" s="369">
        <v>3172892</v>
      </c>
      <c r="B6091" t="s">
        <v>12554</v>
      </c>
      <c r="C6091" t="s">
        <v>12555</v>
      </c>
      <c r="D6091" t="s">
        <v>393</v>
      </c>
      <c r="E6091" t="s">
        <v>378</v>
      </c>
    </row>
    <row r="6092" spans="1:5">
      <c r="A6092" s="369">
        <v>3172897</v>
      </c>
      <c r="B6092" t="s">
        <v>12556</v>
      </c>
      <c r="C6092" t="s">
        <v>12557</v>
      </c>
      <c r="D6092" t="s">
        <v>393</v>
      </c>
      <c r="E6092" t="s">
        <v>378</v>
      </c>
    </row>
    <row r="6093" spans="1:5">
      <c r="A6093" s="369">
        <v>3172910</v>
      </c>
      <c r="B6093" t="s">
        <v>12558</v>
      </c>
      <c r="C6093" t="s">
        <v>12559</v>
      </c>
      <c r="D6093" t="s">
        <v>393</v>
      </c>
      <c r="E6093" t="s">
        <v>378</v>
      </c>
    </row>
    <row r="6094" spans="1:5">
      <c r="A6094" s="369">
        <v>3172912</v>
      </c>
      <c r="B6094" t="s">
        <v>12560</v>
      </c>
      <c r="C6094" t="s">
        <v>12561</v>
      </c>
      <c r="D6094" t="s">
        <v>393</v>
      </c>
      <c r="E6094" t="s">
        <v>378</v>
      </c>
    </row>
    <row r="6095" spans="1:5">
      <c r="A6095" s="369">
        <v>3172931</v>
      </c>
      <c r="B6095" t="s">
        <v>12562</v>
      </c>
      <c r="C6095" t="s">
        <v>12563</v>
      </c>
      <c r="D6095" t="s">
        <v>393</v>
      </c>
      <c r="E6095" t="s">
        <v>378</v>
      </c>
    </row>
    <row r="6096" spans="1:5">
      <c r="A6096" s="369">
        <v>3172936</v>
      </c>
      <c r="B6096" t="s">
        <v>12564</v>
      </c>
      <c r="C6096" t="s">
        <v>12565</v>
      </c>
      <c r="D6096" t="s">
        <v>393</v>
      </c>
      <c r="E6096" t="s">
        <v>378</v>
      </c>
    </row>
    <row r="6097" spans="1:5">
      <c r="A6097" s="369">
        <v>3172939</v>
      </c>
      <c r="B6097" t="s">
        <v>12566</v>
      </c>
      <c r="C6097" t="s">
        <v>12567</v>
      </c>
      <c r="D6097" t="s">
        <v>393</v>
      </c>
      <c r="E6097" t="s">
        <v>378</v>
      </c>
    </row>
    <row r="6098" spans="1:5">
      <c r="A6098" s="369">
        <v>3192</v>
      </c>
      <c r="B6098" t="s">
        <v>12568</v>
      </c>
      <c r="C6098" t="s">
        <v>12569</v>
      </c>
      <c r="D6098" t="s">
        <v>393</v>
      </c>
      <c r="E6098" t="s">
        <v>378</v>
      </c>
    </row>
    <row r="6099" spans="1:5">
      <c r="A6099" s="369">
        <v>3319</v>
      </c>
      <c r="B6099" t="s">
        <v>12570</v>
      </c>
      <c r="C6099" t="s">
        <v>12571</v>
      </c>
      <c r="D6099" t="s">
        <v>393</v>
      </c>
      <c r="E6099" t="s">
        <v>378</v>
      </c>
    </row>
    <row r="6100" spans="1:5">
      <c r="A6100" s="369">
        <v>341274355</v>
      </c>
      <c r="B6100" t="s">
        <v>12572</v>
      </c>
      <c r="C6100" t="s">
        <v>12573</v>
      </c>
      <c r="D6100" t="s">
        <v>393</v>
      </c>
      <c r="E6100" t="s">
        <v>378</v>
      </c>
    </row>
    <row r="6101" spans="1:5">
      <c r="A6101" s="369">
        <v>341578831</v>
      </c>
      <c r="B6101" t="s">
        <v>12574</v>
      </c>
      <c r="C6101" t="s">
        <v>12575</v>
      </c>
      <c r="D6101" t="s">
        <v>393</v>
      </c>
      <c r="E6101" t="s">
        <v>378</v>
      </c>
    </row>
    <row r="6102" spans="1:5">
      <c r="A6102" s="369">
        <v>3425</v>
      </c>
      <c r="B6102" t="s">
        <v>12576</v>
      </c>
      <c r="C6102" t="s">
        <v>12577</v>
      </c>
      <c r="D6102" t="s">
        <v>393</v>
      </c>
      <c r="E6102" t="s">
        <v>378</v>
      </c>
    </row>
    <row r="6103" spans="1:5">
      <c r="A6103" s="369">
        <v>3496</v>
      </c>
      <c r="B6103" t="s">
        <v>12578</v>
      </c>
      <c r="C6103" t="s">
        <v>12579</v>
      </c>
      <c r="D6103" t="s">
        <v>393</v>
      </c>
      <c r="E6103" t="s">
        <v>378</v>
      </c>
    </row>
    <row r="6104" spans="1:5">
      <c r="A6104" s="369">
        <v>3508</v>
      </c>
      <c r="B6104" t="s">
        <v>12580</v>
      </c>
      <c r="C6104" t="s">
        <v>12581</v>
      </c>
      <c r="D6104" t="s">
        <v>393</v>
      </c>
      <c r="E6104" t="s">
        <v>378</v>
      </c>
    </row>
    <row r="6105" spans="1:5">
      <c r="A6105" s="369">
        <v>351430897</v>
      </c>
      <c r="B6105" t="s">
        <v>12582</v>
      </c>
      <c r="C6105" t="s">
        <v>12583</v>
      </c>
      <c r="D6105" t="s">
        <v>393</v>
      </c>
      <c r="E6105" t="s">
        <v>378</v>
      </c>
    </row>
    <row r="6106" spans="1:5">
      <c r="A6106" s="369">
        <v>3516</v>
      </c>
      <c r="B6106" t="s">
        <v>12584</v>
      </c>
      <c r="C6106" t="s">
        <v>12585</v>
      </c>
      <c r="D6106" t="s">
        <v>393</v>
      </c>
      <c r="E6106" t="s">
        <v>378</v>
      </c>
    </row>
    <row r="6107" spans="1:5">
      <c r="A6107" s="369">
        <v>3522</v>
      </c>
      <c r="B6107" t="s">
        <v>12586</v>
      </c>
      <c r="C6107" t="s">
        <v>12587</v>
      </c>
      <c r="D6107" t="s">
        <v>393</v>
      </c>
      <c r="E6107" t="s">
        <v>378</v>
      </c>
    </row>
    <row r="6108" spans="1:5">
      <c r="A6108" s="369">
        <v>353345</v>
      </c>
      <c r="B6108" t="s">
        <v>12588</v>
      </c>
      <c r="C6108" t="s">
        <v>12589</v>
      </c>
      <c r="D6108" t="s">
        <v>393</v>
      </c>
      <c r="E6108" t="s">
        <v>378</v>
      </c>
    </row>
    <row r="6109" spans="1:5">
      <c r="A6109" s="369">
        <v>3554</v>
      </c>
      <c r="B6109" t="s">
        <v>12590</v>
      </c>
      <c r="C6109" t="s">
        <v>12591</v>
      </c>
      <c r="D6109" t="s">
        <v>393</v>
      </c>
      <c r="E6109" t="s">
        <v>378</v>
      </c>
    </row>
    <row r="6110" spans="1:5">
      <c r="A6110" s="369">
        <v>3602</v>
      </c>
      <c r="B6110" t="s">
        <v>12592</v>
      </c>
      <c r="C6110" t="s">
        <v>12593</v>
      </c>
      <c r="D6110" t="s">
        <v>393</v>
      </c>
      <c r="E6110" t="s">
        <v>378</v>
      </c>
    </row>
    <row r="6111" spans="1:5">
      <c r="A6111" s="369">
        <v>3638</v>
      </c>
      <c r="B6111" t="s">
        <v>12594</v>
      </c>
      <c r="C6111" t="s">
        <v>12595</v>
      </c>
      <c r="D6111" t="s">
        <v>393</v>
      </c>
      <c r="E6111" t="s">
        <v>378</v>
      </c>
    </row>
    <row r="6112" spans="1:5">
      <c r="A6112" s="369">
        <v>3690</v>
      </c>
      <c r="B6112" t="s">
        <v>12596</v>
      </c>
      <c r="C6112" t="s">
        <v>12597</v>
      </c>
      <c r="D6112" t="s">
        <v>393</v>
      </c>
      <c r="E6112" t="s">
        <v>378</v>
      </c>
    </row>
    <row r="6113" spans="1:5">
      <c r="A6113" s="369">
        <v>3755</v>
      </c>
      <c r="B6113" t="s">
        <v>12598</v>
      </c>
      <c r="C6113" t="s">
        <v>12599</v>
      </c>
      <c r="D6113" t="s">
        <v>393</v>
      </c>
      <c r="E6113" t="s">
        <v>378</v>
      </c>
    </row>
    <row r="6114" spans="1:5">
      <c r="A6114" s="369">
        <v>3834</v>
      </c>
      <c r="B6114" t="s">
        <v>12600</v>
      </c>
      <c r="C6114" t="s">
        <v>12601</v>
      </c>
      <c r="D6114" t="s">
        <v>393</v>
      </c>
      <c r="E6114" t="s">
        <v>378</v>
      </c>
    </row>
    <row r="6115" spans="1:5">
      <c r="A6115" s="369">
        <v>3842</v>
      </c>
      <c r="B6115" t="s">
        <v>12602</v>
      </c>
      <c r="C6115" t="s">
        <v>12603</v>
      </c>
      <c r="D6115" t="s">
        <v>393</v>
      </c>
      <c r="E6115" t="s">
        <v>378</v>
      </c>
    </row>
    <row r="6116" spans="1:5">
      <c r="A6116" s="369">
        <v>385665094</v>
      </c>
      <c r="B6116" t="s">
        <v>12604</v>
      </c>
      <c r="C6116" t="s">
        <v>12605</v>
      </c>
      <c r="D6116" t="s">
        <v>393</v>
      </c>
      <c r="E6116" t="s">
        <v>378</v>
      </c>
    </row>
    <row r="6117" spans="1:5">
      <c r="A6117" s="369">
        <v>3862</v>
      </c>
      <c r="B6117" t="s">
        <v>12606</v>
      </c>
      <c r="C6117" t="s">
        <v>12607</v>
      </c>
      <c r="D6117" t="s">
        <v>393</v>
      </c>
      <c r="E6117" t="s">
        <v>378</v>
      </c>
    </row>
    <row r="6118" spans="1:5">
      <c r="A6118" s="369">
        <v>3893</v>
      </c>
      <c r="B6118" t="s">
        <v>12608</v>
      </c>
      <c r="C6118" t="s">
        <v>12609</v>
      </c>
      <c r="D6118" t="s">
        <v>393</v>
      </c>
      <c r="E6118" t="s">
        <v>378</v>
      </c>
    </row>
    <row r="6119" spans="1:5">
      <c r="A6119" s="369">
        <v>3910</v>
      </c>
      <c r="B6119" t="s">
        <v>12610</v>
      </c>
      <c r="C6119" t="s">
        <v>12611</v>
      </c>
      <c r="D6119" t="s">
        <v>393</v>
      </c>
      <c r="E6119" t="s">
        <v>378</v>
      </c>
    </row>
    <row r="6120" spans="1:5">
      <c r="A6120" s="369">
        <v>3933</v>
      </c>
      <c r="B6120" t="s">
        <v>12612</v>
      </c>
      <c r="C6120" t="s">
        <v>12613</v>
      </c>
      <c r="D6120" t="s">
        <v>393</v>
      </c>
      <c r="E6120" t="s">
        <v>378</v>
      </c>
    </row>
    <row r="6121" spans="1:5">
      <c r="A6121" s="369">
        <v>3933</v>
      </c>
      <c r="B6121" t="s">
        <v>12614</v>
      </c>
      <c r="C6121" t="s">
        <v>12615</v>
      </c>
      <c r="D6121" t="s">
        <v>393</v>
      </c>
      <c r="E6121" t="s">
        <v>378</v>
      </c>
    </row>
    <row r="6122" spans="1:5">
      <c r="A6122" s="369">
        <v>3952</v>
      </c>
      <c r="B6122" t="s">
        <v>12616</v>
      </c>
      <c r="C6122" t="s">
        <v>12617</v>
      </c>
      <c r="D6122" t="s">
        <v>393</v>
      </c>
      <c r="E6122" t="s">
        <v>378</v>
      </c>
    </row>
    <row r="6123" spans="1:5">
      <c r="A6123" s="369">
        <v>3995</v>
      </c>
      <c r="B6123" t="s">
        <v>12618</v>
      </c>
      <c r="C6123" t="s">
        <v>12619</v>
      </c>
      <c r="D6123" t="s">
        <v>393</v>
      </c>
      <c r="E6123" t="s">
        <v>378</v>
      </c>
    </row>
    <row r="6124" spans="1:5">
      <c r="A6124" s="369">
        <v>4000083</v>
      </c>
      <c r="B6124" t="s">
        <v>12620</v>
      </c>
      <c r="C6124" t="s">
        <v>12621</v>
      </c>
      <c r="D6124" t="s">
        <v>393</v>
      </c>
      <c r="E6124" t="s">
        <v>378</v>
      </c>
    </row>
    <row r="6125" spans="1:5">
      <c r="A6125" s="369">
        <v>4000087</v>
      </c>
      <c r="B6125" t="s">
        <v>12622</v>
      </c>
      <c r="C6125" t="s">
        <v>12623</v>
      </c>
      <c r="D6125" t="s">
        <v>393</v>
      </c>
      <c r="E6125" t="s">
        <v>378</v>
      </c>
    </row>
    <row r="6126" spans="1:5">
      <c r="A6126" s="369">
        <v>4000095</v>
      </c>
      <c r="B6126" t="s">
        <v>12624</v>
      </c>
      <c r="C6126" t="s">
        <v>12625</v>
      </c>
      <c r="D6126" t="s">
        <v>393</v>
      </c>
      <c r="E6126" t="s">
        <v>378</v>
      </c>
    </row>
    <row r="6127" spans="1:5">
      <c r="A6127" s="369">
        <v>4000101</v>
      </c>
      <c r="B6127" t="s">
        <v>12626</v>
      </c>
      <c r="C6127" t="s">
        <v>12627</v>
      </c>
      <c r="D6127" t="s">
        <v>393</v>
      </c>
      <c r="E6127" t="s">
        <v>378</v>
      </c>
    </row>
    <row r="6128" spans="1:5">
      <c r="A6128" s="369">
        <v>4000116</v>
      </c>
      <c r="B6128" t="s">
        <v>12628</v>
      </c>
      <c r="C6128" t="s">
        <v>12629</v>
      </c>
      <c r="D6128" t="s">
        <v>393</v>
      </c>
      <c r="E6128" t="s">
        <v>378</v>
      </c>
    </row>
    <row r="6129" spans="1:5">
      <c r="A6129" s="369">
        <v>4000143</v>
      </c>
      <c r="B6129" t="s">
        <v>12630</v>
      </c>
      <c r="C6129" t="s">
        <v>12631</v>
      </c>
      <c r="D6129" t="s">
        <v>393</v>
      </c>
      <c r="E6129" t="s">
        <v>378</v>
      </c>
    </row>
    <row r="6130" spans="1:5">
      <c r="A6130" s="369">
        <v>4000562</v>
      </c>
      <c r="B6130" t="s">
        <v>12632</v>
      </c>
      <c r="C6130" t="s">
        <v>12633</v>
      </c>
      <c r="D6130" t="s">
        <v>393</v>
      </c>
      <c r="E6130" t="s">
        <v>378</v>
      </c>
    </row>
    <row r="6131" spans="1:5">
      <c r="A6131" s="369">
        <v>4000562</v>
      </c>
      <c r="B6131" t="s">
        <v>12634</v>
      </c>
      <c r="C6131" t="s">
        <v>12635</v>
      </c>
      <c r="D6131" t="s">
        <v>393</v>
      </c>
      <c r="E6131" t="s">
        <v>378</v>
      </c>
    </row>
    <row r="6132" spans="1:5">
      <c r="A6132" s="369">
        <v>4000688</v>
      </c>
      <c r="B6132" t="s">
        <v>12636</v>
      </c>
      <c r="C6132" t="s">
        <v>12637</v>
      </c>
      <c r="D6132" t="s">
        <v>393</v>
      </c>
      <c r="E6132" t="s">
        <v>378</v>
      </c>
    </row>
    <row r="6133" spans="1:5">
      <c r="A6133" s="369">
        <v>4000718</v>
      </c>
      <c r="B6133" t="s">
        <v>12638</v>
      </c>
      <c r="C6133" t="s">
        <v>12639</v>
      </c>
      <c r="D6133" t="s">
        <v>393</v>
      </c>
      <c r="E6133" t="s">
        <v>378</v>
      </c>
    </row>
    <row r="6134" spans="1:5">
      <c r="A6134" s="369">
        <v>4000752</v>
      </c>
      <c r="B6134" t="s">
        <v>12640</v>
      </c>
      <c r="C6134" t="s">
        <v>12641</v>
      </c>
      <c r="D6134" t="s">
        <v>393</v>
      </c>
      <c r="E6134" t="s">
        <v>378</v>
      </c>
    </row>
    <row r="6135" spans="1:5">
      <c r="A6135" s="369">
        <v>4000773</v>
      </c>
      <c r="B6135" t="s">
        <v>12642</v>
      </c>
      <c r="C6135" t="s">
        <v>12643</v>
      </c>
      <c r="D6135" t="s">
        <v>393</v>
      </c>
      <c r="E6135" t="s">
        <v>378</v>
      </c>
    </row>
    <row r="6136" spans="1:5">
      <c r="A6136" s="369">
        <v>4000781</v>
      </c>
      <c r="B6136" t="s">
        <v>12644</v>
      </c>
      <c r="C6136" t="s">
        <v>12645</v>
      </c>
      <c r="D6136" t="s">
        <v>393</v>
      </c>
      <c r="E6136" t="s">
        <v>378</v>
      </c>
    </row>
    <row r="6137" spans="1:5">
      <c r="A6137" s="369">
        <v>4000801</v>
      </c>
      <c r="B6137" t="s">
        <v>12646</v>
      </c>
      <c r="C6137" t="s">
        <v>12647</v>
      </c>
      <c r="D6137" t="s">
        <v>393</v>
      </c>
      <c r="E6137" t="s">
        <v>378</v>
      </c>
    </row>
    <row r="6138" spans="1:5">
      <c r="A6138" s="369">
        <v>4000985</v>
      </c>
      <c r="B6138" t="s">
        <v>12648</v>
      </c>
      <c r="C6138" t="s">
        <v>12649</v>
      </c>
      <c r="D6138" t="s">
        <v>393</v>
      </c>
      <c r="E6138" t="s">
        <v>378</v>
      </c>
    </row>
    <row r="6139" spans="1:5">
      <c r="A6139" s="369">
        <v>4001264</v>
      </c>
      <c r="B6139" t="s">
        <v>12650</v>
      </c>
      <c r="C6139" t="s">
        <v>12651</v>
      </c>
      <c r="D6139" t="s">
        <v>393</v>
      </c>
      <c r="E6139" t="s">
        <v>378</v>
      </c>
    </row>
    <row r="6140" spans="1:5">
      <c r="A6140" s="369">
        <v>4001547</v>
      </c>
      <c r="B6140" t="s">
        <v>12652</v>
      </c>
      <c r="C6140" t="s">
        <v>12653</v>
      </c>
      <c r="D6140" t="s">
        <v>393</v>
      </c>
      <c r="E6140" t="s">
        <v>378</v>
      </c>
    </row>
    <row r="6141" spans="1:5">
      <c r="A6141" s="369">
        <v>4002028</v>
      </c>
      <c r="B6141" t="s">
        <v>12654</v>
      </c>
      <c r="C6141" t="s">
        <v>12655</v>
      </c>
      <c r="D6141" t="s">
        <v>393</v>
      </c>
      <c r="E6141" t="s">
        <v>378</v>
      </c>
    </row>
    <row r="6142" spans="1:5">
      <c r="A6142" s="369">
        <v>4002360</v>
      </c>
      <c r="B6142" t="s">
        <v>12656</v>
      </c>
      <c r="C6142" t="s">
        <v>12657</v>
      </c>
      <c r="D6142" t="s">
        <v>393</v>
      </c>
      <c r="E6142" t="s">
        <v>378</v>
      </c>
    </row>
    <row r="6143" spans="1:5">
      <c r="A6143" s="369">
        <v>4002368</v>
      </c>
      <c r="B6143" t="s">
        <v>12658</v>
      </c>
      <c r="C6143" t="s">
        <v>12659</v>
      </c>
      <c r="D6143" t="s">
        <v>393</v>
      </c>
      <c r="E6143" t="s">
        <v>378</v>
      </c>
    </row>
    <row r="6144" spans="1:5">
      <c r="A6144" s="369">
        <v>4002449</v>
      </c>
      <c r="B6144" t="s">
        <v>12660</v>
      </c>
      <c r="C6144" t="s">
        <v>12661</v>
      </c>
      <c r="D6144" t="s">
        <v>393</v>
      </c>
      <c r="E6144" t="s">
        <v>378</v>
      </c>
    </row>
    <row r="6145" spans="1:5">
      <c r="A6145" s="369">
        <v>4002667</v>
      </c>
      <c r="B6145" t="s">
        <v>12662</v>
      </c>
      <c r="C6145" t="s">
        <v>12663</v>
      </c>
      <c r="D6145" t="s">
        <v>393</v>
      </c>
      <c r="E6145" t="s">
        <v>378</v>
      </c>
    </row>
    <row r="6146" spans="1:5">
      <c r="A6146" s="369">
        <v>4002755</v>
      </c>
      <c r="B6146" t="s">
        <v>12664</v>
      </c>
      <c r="C6146" t="s">
        <v>12665</v>
      </c>
      <c r="D6146" t="s">
        <v>393</v>
      </c>
      <c r="E6146" t="s">
        <v>378</v>
      </c>
    </row>
    <row r="6147" spans="1:5">
      <c r="A6147" s="369">
        <v>4002759</v>
      </c>
      <c r="B6147" t="s">
        <v>12666</v>
      </c>
      <c r="C6147" t="s">
        <v>12667</v>
      </c>
      <c r="D6147" t="s">
        <v>393</v>
      </c>
      <c r="E6147" t="s">
        <v>378</v>
      </c>
    </row>
    <row r="6148" spans="1:5">
      <c r="A6148" s="369">
        <v>4002774</v>
      </c>
      <c r="B6148" t="s">
        <v>12668</v>
      </c>
      <c r="C6148" t="s">
        <v>12669</v>
      </c>
      <c r="D6148" t="s">
        <v>393</v>
      </c>
      <c r="E6148" t="s">
        <v>378</v>
      </c>
    </row>
    <row r="6149" spans="1:5">
      <c r="A6149" s="369">
        <v>4002776</v>
      </c>
      <c r="B6149" t="s">
        <v>12670</v>
      </c>
      <c r="C6149" t="s">
        <v>12671</v>
      </c>
      <c r="D6149" t="s">
        <v>393</v>
      </c>
      <c r="E6149" t="s">
        <v>378</v>
      </c>
    </row>
    <row r="6150" spans="1:5">
      <c r="A6150" s="369">
        <v>4003173</v>
      </c>
      <c r="B6150" t="s">
        <v>12672</v>
      </c>
      <c r="C6150" t="s">
        <v>12673</v>
      </c>
      <c r="D6150" t="s">
        <v>393</v>
      </c>
      <c r="E6150" t="s">
        <v>378</v>
      </c>
    </row>
    <row r="6151" spans="1:5">
      <c r="A6151" s="369">
        <v>4003900</v>
      </c>
      <c r="B6151" t="s">
        <v>12674</v>
      </c>
      <c r="C6151" t="s">
        <v>12675</v>
      </c>
      <c r="D6151" t="s">
        <v>393</v>
      </c>
      <c r="E6151" t="s">
        <v>378</v>
      </c>
    </row>
    <row r="6152" spans="1:5">
      <c r="A6152" s="369">
        <v>4005007</v>
      </c>
      <c r="B6152" t="s">
        <v>12676</v>
      </c>
      <c r="C6152" t="s">
        <v>12677</v>
      </c>
      <c r="D6152" t="s">
        <v>393</v>
      </c>
      <c r="E6152" t="s">
        <v>378</v>
      </c>
    </row>
    <row r="6153" spans="1:5">
      <c r="A6153" s="369">
        <v>4005081</v>
      </c>
      <c r="B6153" t="s">
        <v>12678</v>
      </c>
      <c r="C6153" t="s">
        <v>12679</v>
      </c>
      <c r="D6153" t="s">
        <v>393</v>
      </c>
      <c r="E6153" t="s">
        <v>378</v>
      </c>
    </row>
    <row r="6154" spans="1:5">
      <c r="A6154" s="369">
        <v>4005639</v>
      </c>
      <c r="B6154" t="s">
        <v>12680</v>
      </c>
      <c r="C6154" t="s">
        <v>12681</v>
      </c>
      <c r="D6154" t="s">
        <v>393</v>
      </c>
      <c r="E6154" t="s">
        <v>378</v>
      </c>
    </row>
    <row r="6155" spans="1:5">
      <c r="A6155" s="369">
        <v>4005641</v>
      </c>
      <c r="B6155" t="s">
        <v>12682</v>
      </c>
      <c r="C6155" t="s">
        <v>12683</v>
      </c>
      <c r="D6155" t="s">
        <v>393</v>
      </c>
      <c r="E6155" t="s">
        <v>378</v>
      </c>
    </row>
    <row r="6156" spans="1:5">
      <c r="A6156" s="369">
        <v>4005643</v>
      </c>
      <c r="B6156" t="s">
        <v>12684</v>
      </c>
      <c r="C6156" t="s">
        <v>12685</v>
      </c>
      <c r="D6156" t="s">
        <v>393</v>
      </c>
      <c r="E6156" t="s">
        <v>378</v>
      </c>
    </row>
    <row r="6157" spans="1:5">
      <c r="A6157" s="369">
        <v>4005667</v>
      </c>
      <c r="B6157" t="s">
        <v>12686</v>
      </c>
      <c r="C6157" t="s">
        <v>12687</v>
      </c>
      <c r="D6157" t="s">
        <v>393</v>
      </c>
      <c r="E6157" t="s">
        <v>378</v>
      </c>
    </row>
    <row r="6158" spans="1:5">
      <c r="A6158" s="369">
        <v>4005671</v>
      </c>
      <c r="B6158" t="s">
        <v>12688</v>
      </c>
      <c r="C6158" t="s">
        <v>12689</v>
      </c>
      <c r="D6158" t="s">
        <v>393</v>
      </c>
      <c r="E6158" t="s">
        <v>378</v>
      </c>
    </row>
    <row r="6159" spans="1:5">
      <c r="A6159" s="369">
        <v>4005681</v>
      </c>
      <c r="B6159" t="s">
        <v>12690</v>
      </c>
      <c r="C6159" t="s">
        <v>12691</v>
      </c>
      <c r="D6159" t="s">
        <v>393</v>
      </c>
      <c r="E6159" t="s">
        <v>378</v>
      </c>
    </row>
    <row r="6160" spans="1:5">
      <c r="A6160" s="369">
        <v>4005726</v>
      </c>
      <c r="B6160" t="s">
        <v>12692</v>
      </c>
      <c r="C6160" t="s">
        <v>12693</v>
      </c>
      <c r="D6160" t="s">
        <v>393</v>
      </c>
      <c r="E6160" t="s">
        <v>378</v>
      </c>
    </row>
    <row r="6161" spans="1:5">
      <c r="A6161" s="369">
        <v>4005734</v>
      </c>
      <c r="B6161" t="s">
        <v>12694</v>
      </c>
      <c r="C6161" t="s">
        <v>12695</v>
      </c>
      <c r="D6161" t="s">
        <v>393</v>
      </c>
      <c r="E6161" t="s">
        <v>378</v>
      </c>
    </row>
    <row r="6162" spans="1:5">
      <c r="A6162" s="369">
        <v>4005786</v>
      </c>
      <c r="B6162" t="s">
        <v>12696</v>
      </c>
      <c r="C6162" t="s">
        <v>12697</v>
      </c>
      <c r="D6162" t="s">
        <v>393</v>
      </c>
      <c r="E6162" t="s">
        <v>378</v>
      </c>
    </row>
    <row r="6163" spans="1:5">
      <c r="A6163" s="369">
        <v>4005813</v>
      </c>
      <c r="B6163" t="s">
        <v>12698</v>
      </c>
      <c r="C6163" t="s">
        <v>12699</v>
      </c>
      <c r="D6163" t="s">
        <v>393</v>
      </c>
      <c r="E6163" t="s">
        <v>378</v>
      </c>
    </row>
    <row r="6164" spans="1:5">
      <c r="A6164" s="369">
        <v>4005850</v>
      </c>
      <c r="B6164" t="s">
        <v>12700</v>
      </c>
      <c r="C6164" t="s">
        <v>12701</v>
      </c>
      <c r="D6164" t="s">
        <v>393</v>
      </c>
      <c r="E6164" t="s">
        <v>378</v>
      </c>
    </row>
    <row r="6165" spans="1:5">
      <c r="A6165" s="369">
        <v>4005882</v>
      </c>
      <c r="B6165" t="s">
        <v>12702</v>
      </c>
      <c r="C6165" t="s">
        <v>12703</v>
      </c>
      <c r="D6165" t="s">
        <v>393</v>
      </c>
      <c r="E6165" t="s">
        <v>378</v>
      </c>
    </row>
    <row r="6166" spans="1:5">
      <c r="A6166" s="369">
        <v>4005918</v>
      </c>
      <c r="B6166" t="s">
        <v>12704</v>
      </c>
      <c r="C6166" t="s">
        <v>12705</v>
      </c>
      <c r="D6166" t="s">
        <v>393</v>
      </c>
      <c r="E6166" t="s">
        <v>378</v>
      </c>
    </row>
    <row r="6167" spans="1:5">
      <c r="A6167" s="369">
        <v>4005930</v>
      </c>
      <c r="B6167" t="s">
        <v>12706</v>
      </c>
      <c r="C6167" t="s">
        <v>12707</v>
      </c>
      <c r="D6167" t="s">
        <v>393</v>
      </c>
      <c r="E6167" t="s">
        <v>378</v>
      </c>
    </row>
    <row r="6168" spans="1:5">
      <c r="A6168" s="369">
        <v>4006006</v>
      </c>
      <c r="B6168" t="s">
        <v>12708</v>
      </c>
      <c r="C6168" t="s">
        <v>12709</v>
      </c>
      <c r="D6168" t="s">
        <v>393</v>
      </c>
      <c r="E6168" t="s">
        <v>378</v>
      </c>
    </row>
    <row r="6169" spans="1:5">
      <c r="A6169" s="369">
        <v>4006164</v>
      </c>
      <c r="B6169" t="s">
        <v>12710</v>
      </c>
      <c r="C6169" t="s">
        <v>12711</v>
      </c>
      <c r="D6169" t="s">
        <v>393</v>
      </c>
      <c r="E6169" t="s">
        <v>378</v>
      </c>
    </row>
    <row r="6170" spans="1:5">
      <c r="A6170" s="369">
        <v>4006169</v>
      </c>
      <c r="B6170" t="s">
        <v>12712</v>
      </c>
      <c r="C6170" t="s">
        <v>12713</v>
      </c>
      <c r="D6170" t="s">
        <v>393</v>
      </c>
      <c r="E6170" t="s">
        <v>378</v>
      </c>
    </row>
    <row r="6171" spans="1:5">
      <c r="A6171" s="369">
        <v>4006176</v>
      </c>
      <c r="B6171" t="s">
        <v>12714</v>
      </c>
      <c r="C6171" t="s">
        <v>12715</v>
      </c>
      <c r="D6171" t="s">
        <v>393</v>
      </c>
      <c r="E6171" t="s">
        <v>378</v>
      </c>
    </row>
    <row r="6172" spans="1:5">
      <c r="A6172" s="369">
        <v>4006278</v>
      </c>
      <c r="B6172" t="s">
        <v>12716</v>
      </c>
      <c r="C6172" t="s">
        <v>12717</v>
      </c>
      <c r="D6172" t="s">
        <v>393</v>
      </c>
      <c r="E6172" t="s">
        <v>378</v>
      </c>
    </row>
    <row r="6173" spans="1:5">
      <c r="A6173" s="369">
        <v>4006298</v>
      </c>
      <c r="B6173" t="s">
        <v>12718</v>
      </c>
      <c r="C6173" t="s">
        <v>12719</v>
      </c>
      <c r="D6173" t="s">
        <v>393</v>
      </c>
      <c r="E6173" t="s">
        <v>378</v>
      </c>
    </row>
    <row r="6174" spans="1:5">
      <c r="A6174" s="369">
        <v>4006328</v>
      </c>
      <c r="B6174" t="s">
        <v>12720</v>
      </c>
      <c r="C6174" t="s">
        <v>12721</v>
      </c>
      <c r="D6174" t="s">
        <v>393</v>
      </c>
      <c r="E6174" t="s">
        <v>378</v>
      </c>
    </row>
    <row r="6175" spans="1:5">
      <c r="A6175" s="369">
        <v>4006336</v>
      </c>
      <c r="B6175" t="s">
        <v>12722</v>
      </c>
      <c r="C6175" t="s">
        <v>12723</v>
      </c>
      <c r="D6175" t="s">
        <v>393</v>
      </c>
      <c r="E6175" t="s">
        <v>378</v>
      </c>
    </row>
    <row r="6176" spans="1:5">
      <c r="A6176" s="369">
        <v>4006417</v>
      </c>
      <c r="B6176" t="s">
        <v>12724</v>
      </c>
      <c r="C6176" t="s">
        <v>12725</v>
      </c>
      <c r="D6176" t="s">
        <v>393</v>
      </c>
      <c r="E6176" t="s">
        <v>378</v>
      </c>
    </row>
    <row r="6177" spans="1:5">
      <c r="A6177" s="369">
        <v>4006468</v>
      </c>
      <c r="B6177" t="s">
        <v>12726</v>
      </c>
      <c r="C6177" t="s">
        <v>12727</v>
      </c>
      <c r="D6177" t="s">
        <v>393</v>
      </c>
      <c r="E6177" t="s">
        <v>378</v>
      </c>
    </row>
    <row r="6178" spans="1:5">
      <c r="A6178" s="369">
        <v>4006508</v>
      </c>
      <c r="B6178" t="s">
        <v>12728</v>
      </c>
      <c r="C6178" t="s">
        <v>12729</v>
      </c>
      <c r="D6178" t="s">
        <v>393</v>
      </c>
      <c r="E6178" t="s">
        <v>378</v>
      </c>
    </row>
    <row r="6179" spans="1:5">
      <c r="A6179" s="369">
        <v>4006552</v>
      </c>
      <c r="B6179" t="s">
        <v>12730</v>
      </c>
      <c r="C6179" t="s">
        <v>12731</v>
      </c>
      <c r="D6179" t="s">
        <v>393</v>
      </c>
      <c r="E6179" t="s">
        <v>378</v>
      </c>
    </row>
    <row r="6180" spans="1:5">
      <c r="A6180" s="369">
        <v>4006628</v>
      </c>
      <c r="B6180" t="s">
        <v>12732</v>
      </c>
      <c r="C6180" t="s">
        <v>12733</v>
      </c>
      <c r="D6180" t="s">
        <v>393</v>
      </c>
      <c r="E6180" t="s">
        <v>378</v>
      </c>
    </row>
    <row r="6181" spans="1:5">
      <c r="A6181" s="369">
        <v>4006644</v>
      </c>
      <c r="B6181" t="s">
        <v>12734</v>
      </c>
      <c r="C6181" t="s">
        <v>12735</v>
      </c>
      <c r="D6181" t="s">
        <v>393</v>
      </c>
      <c r="E6181" t="s">
        <v>378</v>
      </c>
    </row>
    <row r="6182" spans="1:5">
      <c r="A6182" s="369">
        <v>4006790</v>
      </c>
      <c r="B6182" t="s">
        <v>12736</v>
      </c>
      <c r="C6182" t="s">
        <v>12737</v>
      </c>
      <c r="D6182" t="s">
        <v>393</v>
      </c>
      <c r="E6182" t="s">
        <v>378</v>
      </c>
    </row>
    <row r="6183" spans="1:5">
      <c r="A6183" s="369">
        <v>4006805</v>
      </c>
      <c r="B6183" t="s">
        <v>12738</v>
      </c>
      <c r="C6183" t="s">
        <v>12739</v>
      </c>
      <c r="D6183" t="s">
        <v>393</v>
      </c>
      <c r="E6183" t="s">
        <v>378</v>
      </c>
    </row>
    <row r="6184" spans="1:5">
      <c r="A6184" s="369">
        <v>4006846</v>
      </c>
      <c r="B6184" t="s">
        <v>12740</v>
      </c>
      <c r="C6184" t="s">
        <v>12741</v>
      </c>
      <c r="D6184" t="s">
        <v>393</v>
      </c>
      <c r="E6184" t="s">
        <v>378</v>
      </c>
    </row>
    <row r="6185" spans="1:5">
      <c r="A6185" s="369">
        <v>4006864</v>
      </c>
      <c r="B6185" t="s">
        <v>12742</v>
      </c>
      <c r="C6185" t="s">
        <v>12743</v>
      </c>
      <c r="D6185" t="s">
        <v>393</v>
      </c>
      <c r="E6185" t="s">
        <v>378</v>
      </c>
    </row>
    <row r="6186" spans="1:5">
      <c r="A6186" s="369">
        <v>4006865</v>
      </c>
      <c r="B6186" t="s">
        <v>12744</v>
      </c>
      <c r="C6186" t="s">
        <v>12745</v>
      </c>
      <c r="D6186" t="s">
        <v>393</v>
      </c>
      <c r="E6186" t="s">
        <v>378</v>
      </c>
    </row>
    <row r="6187" spans="1:5">
      <c r="A6187" s="369">
        <v>4006874</v>
      </c>
      <c r="B6187" t="s">
        <v>12746</v>
      </c>
      <c r="C6187" t="s">
        <v>12747</v>
      </c>
      <c r="D6187" t="s">
        <v>393</v>
      </c>
      <c r="E6187" t="s">
        <v>378</v>
      </c>
    </row>
    <row r="6188" spans="1:5">
      <c r="A6188" s="369">
        <v>4006934</v>
      </c>
      <c r="B6188" t="s">
        <v>12748</v>
      </c>
      <c r="C6188" t="s">
        <v>12749</v>
      </c>
      <c r="D6188" t="s">
        <v>393</v>
      </c>
      <c r="E6188" t="s">
        <v>378</v>
      </c>
    </row>
    <row r="6189" spans="1:5">
      <c r="A6189" s="369">
        <v>4006977</v>
      </c>
      <c r="B6189" t="s">
        <v>12750</v>
      </c>
      <c r="C6189" t="s">
        <v>12751</v>
      </c>
      <c r="D6189" t="s">
        <v>393</v>
      </c>
      <c r="E6189" t="s">
        <v>378</v>
      </c>
    </row>
    <row r="6190" spans="1:5">
      <c r="A6190" s="369">
        <v>4007018</v>
      </c>
      <c r="B6190" t="s">
        <v>12752</v>
      </c>
      <c r="C6190" t="s">
        <v>12753</v>
      </c>
      <c r="D6190" t="s">
        <v>393</v>
      </c>
      <c r="E6190" t="s">
        <v>378</v>
      </c>
    </row>
    <row r="6191" spans="1:5">
      <c r="A6191" s="369">
        <v>4007102</v>
      </c>
      <c r="B6191" t="s">
        <v>12754</v>
      </c>
      <c r="C6191" t="s">
        <v>12755</v>
      </c>
      <c r="D6191" t="s">
        <v>393</v>
      </c>
      <c r="E6191" t="s">
        <v>378</v>
      </c>
    </row>
    <row r="6192" spans="1:5">
      <c r="A6192" s="369">
        <v>4007107</v>
      </c>
      <c r="B6192" t="s">
        <v>12756</v>
      </c>
      <c r="C6192" t="s">
        <v>12757</v>
      </c>
      <c r="D6192" t="s">
        <v>393</v>
      </c>
      <c r="E6192" t="s">
        <v>378</v>
      </c>
    </row>
    <row r="6193" spans="1:5">
      <c r="A6193" s="369">
        <v>4007125</v>
      </c>
      <c r="B6193" t="s">
        <v>12758</v>
      </c>
      <c r="C6193" t="s">
        <v>12759</v>
      </c>
      <c r="D6193" t="s">
        <v>393</v>
      </c>
      <c r="E6193" t="s">
        <v>378</v>
      </c>
    </row>
    <row r="6194" spans="1:5">
      <c r="A6194" s="369">
        <v>4007127</v>
      </c>
      <c r="B6194" t="s">
        <v>12760</v>
      </c>
      <c r="C6194" t="s">
        <v>12761</v>
      </c>
      <c r="D6194" t="s">
        <v>393</v>
      </c>
      <c r="E6194" t="s">
        <v>378</v>
      </c>
    </row>
    <row r="6195" spans="1:5">
      <c r="A6195" s="369">
        <v>4007128</v>
      </c>
      <c r="B6195" t="s">
        <v>12762</v>
      </c>
      <c r="C6195" t="s">
        <v>12763</v>
      </c>
      <c r="D6195" t="s">
        <v>393</v>
      </c>
      <c r="E6195" t="s">
        <v>378</v>
      </c>
    </row>
    <row r="6196" spans="1:5">
      <c r="A6196" s="369">
        <v>4007153</v>
      </c>
      <c r="B6196" t="s">
        <v>12764</v>
      </c>
      <c r="C6196" t="s">
        <v>12765</v>
      </c>
      <c r="D6196" t="s">
        <v>393</v>
      </c>
      <c r="E6196" t="s">
        <v>378</v>
      </c>
    </row>
    <row r="6197" spans="1:5">
      <c r="A6197" s="369">
        <v>4007234</v>
      </c>
      <c r="B6197" t="s">
        <v>12766</v>
      </c>
      <c r="C6197" t="s">
        <v>12767</v>
      </c>
      <c r="D6197" t="s">
        <v>393</v>
      </c>
      <c r="E6197" t="s">
        <v>378</v>
      </c>
    </row>
    <row r="6198" spans="1:5">
      <c r="A6198" s="369">
        <v>4007292</v>
      </c>
      <c r="B6198" t="s">
        <v>12768</v>
      </c>
      <c r="C6198" t="s">
        <v>12769</v>
      </c>
      <c r="D6198" t="s">
        <v>393</v>
      </c>
      <c r="E6198" t="s">
        <v>378</v>
      </c>
    </row>
    <row r="6199" spans="1:5">
      <c r="A6199" s="369">
        <v>4007391</v>
      </c>
      <c r="B6199" t="s">
        <v>12770</v>
      </c>
      <c r="C6199" t="s">
        <v>12771</v>
      </c>
      <c r="D6199" t="s">
        <v>393</v>
      </c>
      <c r="E6199" t="s">
        <v>378</v>
      </c>
    </row>
    <row r="6200" spans="1:5">
      <c r="A6200" s="369">
        <v>4007394</v>
      </c>
      <c r="B6200" t="s">
        <v>12772</v>
      </c>
      <c r="C6200" t="s">
        <v>12773</v>
      </c>
      <c r="D6200" t="s">
        <v>393</v>
      </c>
      <c r="E6200" t="s">
        <v>378</v>
      </c>
    </row>
    <row r="6201" spans="1:5">
      <c r="A6201" s="369">
        <v>4007556</v>
      </c>
      <c r="B6201" t="s">
        <v>12774</v>
      </c>
      <c r="C6201" t="s">
        <v>12775</v>
      </c>
      <c r="D6201" t="s">
        <v>393</v>
      </c>
      <c r="E6201" t="s">
        <v>378</v>
      </c>
    </row>
    <row r="6202" spans="1:5">
      <c r="A6202" s="369">
        <v>4007559</v>
      </c>
      <c r="B6202" t="s">
        <v>12776</v>
      </c>
      <c r="C6202" t="s">
        <v>12777</v>
      </c>
      <c r="D6202" t="s">
        <v>393</v>
      </c>
      <c r="E6202" t="s">
        <v>378</v>
      </c>
    </row>
    <row r="6203" spans="1:5">
      <c r="A6203" s="369">
        <v>4007584</v>
      </c>
      <c r="B6203" t="s">
        <v>12778</v>
      </c>
      <c r="C6203" t="s">
        <v>12779</v>
      </c>
      <c r="D6203" t="s">
        <v>393</v>
      </c>
      <c r="E6203" t="s">
        <v>378</v>
      </c>
    </row>
    <row r="6204" spans="1:5">
      <c r="A6204" s="369">
        <v>4007606</v>
      </c>
      <c r="B6204" t="s">
        <v>12780</v>
      </c>
      <c r="C6204" t="s">
        <v>12781</v>
      </c>
      <c r="D6204" t="s">
        <v>393</v>
      </c>
      <c r="E6204" t="s">
        <v>378</v>
      </c>
    </row>
    <row r="6205" spans="1:5">
      <c r="A6205" s="369">
        <v>4007611</v>
      </c>
      <c r="B6205" t="s">
        <v>12782</v>
      </c>
      <c r="C6205" t="s">
        <v>12783</v>
      </c>
      <c r="D6205" t="s">
        <v>393</v>
      </c>
      <c r="E6205" t="s">
        <v>378</v>
      </c>
    </row>
    <row r="6206" spans="1:5">
      <c r="A6206" s="369">
        <v>4007667</v>
      </c>
      <c r="B6206" t="s">
        <v>12784</v>
      </c>
      <c r="C6206" t="s">
        <v>12785</v>
      </c>
      <c r="D6206" t="s">
        <v>393</v>
      </c>
      <c r="E6206" t="s">
        <v>378</v>
      </c>
    </row>
    <row r="6207" spans="1:5">
      <c r="A6207" s="369">
        <v>4007672</v>
      </c>
      <c r="B6207" t="s">
        <v>12786</v>
      </c>
      <c r="C6207" t="s">
        <v>12787</v>
      </c>
      <c r="D6207" t="s">
        <v>393</v>
      </c>
      <c r="E6207" t="s">
        <v>378</v>
      </c>
    </row>
    <row r="6208" spans="1:5">
      <c r="A6208" s="369">
        <v>4007832</v>
      </c>
      <c r="B6208" t="s">
        <v>12788</v>
      </c>
      <c r="C6208" t="s">
        <v>12789</v>
      </c>
      <c r="D6208" t="s">
        <v>393</v>
      </c>
      <c r="E6208" t="s">
        <v>378</v>
      </c>
    </row>
    <row r="6209" spans="1:5">
      <c r="A6209" s="369">
        <v>4007853</v>
      </c>
      <c r="B6209" t="s">
        <v>12790</v>
      </c>
      <c r="C6209" t="s">
        <v>12791</v>
      </c>
      <c r="D6209" t="s">
        <v>393</v>
      </c>
      <c r="E6209" t="s">
        <v>378</v>
      </c>
    </row>
    <row r="6210" spans="1:5">
      <c r="A6210" s="369">
        <v>4007861</v>
      </c>
      <c r="B6210" t="s">
        <v>12792</v>
      </c>
      <c r="C6210" t="s">
        <v>12793</v>
      </c>
      <c r="D6210" t="s">
        <v>393</v>
      </c>
      <c r="E6210" t="s">
        <v>378</v>
      </c>
    </row>
    <row r="6211" spans="1:5">
      <c r="A6211" s="369">
        <v>4007878</v>
      </c>
      <c r="B6211" t="s">
        <v>12794</v>
      </c>
      <c r="C6211" t="s">
        <v>12795</v>
      </c>
      <c r="D6211" t="s">
        <v>393</v>
      </c>
      <c r="E6211" t="s">
        <v>378</v>
      </c>
    </row>
    <row r="6212" spans="1:5">
      <c r="A6212" s="369">
        <v>4008369</v>
      </c>
      <c r="B6212" t="s">
        <v>12796</v>
      </c>
      <c r="C6212" t="s">
        <v>12797</v>
      </c>
      <c r="D6212" t="s">
        <v>393</v>
      </c>
      <c r="E6212" t="s">
        <v>378</v>
      </c>
    </row>
    <row r="6213" spans="1:5">
      <c r="A6213" s="369">
        <v>4008416</v>
      </c>
      <c r="B6213" t="s">
        <v>12798</v>
      </c>
      <c r="C6213" t="s">
        <v>12799</v>
      </c>
      <c r="D6213" t="s">
        <v>393</v>
      </c>
      <c r="E6213" t="s">
        <v>378</v>
      </c>
    </row>
    <row r="6214" spans="1:5">
      <c r="A6214" s="369">
        <v>4008426</v>
      </c>
      <c r="B6214" t="s">
        <v>12800</v>
      </c>
      <c r="C6214" t="s">
        <v>12801</v>
      </c>
      <c r="D6214" t="s">
        <v>393</v>
      </c>
      <c r="E6214" t="s">
        <v>378</v>
      </c>
    </row>
    <row r="6215" spans="1:5">
      <c r="A6215" s="369">
        <v>4008576</v>
      </c>
      <c r="B6215" t="s">
        <v>12802</v>
      </c>
      <c r="C6215" t="s">
        <v>12803</v>
      </c>
      <c r="D6215" t="s">
        <v>393</v>
      </c>
      <c r="E6215" t="s">
        <v>378</v>
      </c>
    </row>
    <row r="6216" spans="1:5">
      <c r="A6216" s="369">
        <v>4008758</v>
      </c>
      <c r="B6216" t="s">
        <v>12804</v>
      </c>
      <c r="C6216" t="s">
        <v>12805</v>
      </c>
      <c r="D6216" t="s">
        <v>393</v>
      </c>
      <c r="E6216" t="s">
        <v>378</v>
      </c>
    </row>
    <row r="6217" spans="1:5">
      <c r="A6217" s="369">
        <v>4008804</v>
      </c>
      <c r="B6217" t="s">
        <v>12806</v>
      </c>
      <c r="C6217" t="s">
        <v>12807</v>
      </c>
      <c r="D6217" t="s">
        <v>393</v>
      </c>
      <c r="E6217" t="s">
        <v>378</v>
      </c>
    </row>
    <row r="6218" spans="1:5">
      <c r="A6218" s="369">
        <v>4008875</v>
      </c>
      <c r="B6218" t="s">
        <v>12808</v>
      </c>
      <c r="C6218" t="s">
        <v>12809</v>
      </c>
      <c r="D6218" t="s">
        <v>393</v>
      </c>
      <c r="E6218" t="s">
        <v>378</v>
      </c>
    </row>
    <row r="6219" spans="1:5">
      <c r="A6219" s="369">
        <v>4008890</v>
      </c>
      <c r="B6219" t="s">
        <v>12810</v>
      </c>
      <c r="C6219" t="s">
        <v>12811</v>
      </c>
      <c r="D6219" t="s">
        <v>393</v>
      </c>
      <c r="E6219" t="s">
        <v>378</v>
      </c>
    </row>
    <row r="6220" spans="1:5">
      <c r="A6220" s="369">
        <v>4008890</v>
      </c>
      <c r="B6220" t="s">
        <v>12812</v>
      </c>
      <c r="C6220" t="s">
        <v>12813</v>
      </c>
      <c r="D6220" t="s">
        <v>393</v>
      </c>
      <c r="E6220" t="s">
        <v>378</v>
      </c>
    </row>
    <row r="6221" spans="1:5">
      <c r="A6221" s="369">
        <v>4008937</v>
      </c>
      <c r="B6221" t="s">
        <v>12814</v>
      </c>
      <c r="C6221" t="s">
        <v>12815</v>
      </c>
      <c r="D6221" t="s">
        <v>393</v>
      </c>
      <c r="E6221" t="s">
        <v>378</v>
      </c>
    </row>
    <row r="6222" spans="1:5">
      <c r="A6222" s="369">
        <v>4008944</v>
      </c>
      <c r="B6222" t="s">
        <v>12816</v>
      </c>
      <c r="C6222" t="s">
        <v>12817</v>
      </c>
      <c r="D6222" t="s">
        <v>393</v>
      </c>
      <c r="E6222" t="s">
        <v>378</v>
      </c>
    </row>
    <row r="6223" spans="1:5">
      <c r="A6223" s="369">
        <v>4008947</v>
      </c>
      <c r="B6223" t="s">
        <v>12818</v>
      </c>
      <c r="C6223" t="s">
        <v>12819</v>
      </c>
      <c r="D6223" t="s">
        <v>393</v>
      </c>
      <c r="E6223" t="s">
        <v>378</v>
      </c>
    </row>
    <row r="6224" spans="1:5">
      <c r="A6224" s="369">
        <v>4008955</v>
      </c>
      <c r="B6224" t="s">
        <v>12820</v>
      </c>
      <c r="C6224" t="s">
        <v>12821</v>
      </c>
      <c r="D6224" t="s">
        <v>393</v>
      </c>
      <c r="E6224" t="s">
        <v>378</v>
      </c>
    </row>
    <row r="6225" spans="1:5">
      <c r="A6225" s="369">
        <v>4008962</v>
      </c>
      <c r="B6225" t="s">
        <v>12822</v>
      </c>
      <c r="C6225" t="s">
        <v>12823</v>
      </c>
      <c r="D6225" t="s">
        <v>393</v>
      </c>
      <c r="E6225" t="s">
        <v>378</v>
      </c>
    </row>
    <row r="6226" spans="1:5">
      <c r="A6226" s="369">
        <v>4008963</v>
      </c>
      <c r="B6226" t="s">
        <v>12824</v>
      </c>
      <c r="C6226" t="s">
        <v>12825</v>
      </c>
      <c r="D6226" t="s">
        <v>393</v>
      </c>
      <c r="E6226" t="s">
        <v>378</v>
      </c>
    </row>
    <row r="6227" spans="1:5">
      <c r="A6227" s="369">
        <v>4008971</v>
      </c>
      <c r="B6227" t="s">
        <v>12826</v>
      </c>
      <c r="C6227" t="s">
        <v>12827</v>
      </c>
      <c r="D6227" t="s">
        <v>393</v>
      </c>
      <c r="E6227" t="s">
        <v>378</v>
      </c>
    </row>
    <row r="6228" spans="1:5">
      <c r="A6228" s="369">
        <v>4009100</v>
      </c>
      <c r="B6228" t="s">
        <v>12828</v>
      </c>
      <c r="C6228" t="s">
        <v>12829</v>
      </c>
      <c r="D6228" t="s">
        <v>393</v>
      </c>
      <c r="E6228" t="s">
        <v>378</v>
      </c>
    </row>
    <row r="6229" spans="1:5">
      <c r="A6229" s="369">
        <v>4009115</v>
      </c>
      <c r="B6229" t="s">
        <v>12830</v>
      </c>
      <c r="C6229" t="s">
        <v>12831</v>
      </c>
      <c r="D6229" t="s">
        <v>393</v>
      </c>
      <c r="E6229" t="s">
        <v>378</v>
      </c>
    </row>
    <row r="6230" spans="1:5">
      <c r="A6230" s="369">
        <v>4009118</v>
      </c>
      <c r="B6230" t="s">
        <v>12832</v>
      </c>
      <c r="C6230" t="s">
        <v>12833</v>
      </c>
      <c r="D6230" t="s">
        <v>393</v>
      </c>
      <c r="E6230" t="s">
        <v>378</v>
      </c>
    </row>
    <row r="6231" spans="1:5">
      <c r="A6231" s="369">
        <v>4009129</v>
      </c>
      <c r="B6231" t="s">
        <v>12834</v>
      </c>
      <c r="C6231" t="s">
        <v>12835</v>
      </c>
      <c r="D6231" t="s">
        <v>393</v>
      </c>
      <c r="E6231" t="s">
        <v>378</v>
      </c>
    </row>
    <row r="6232" spans="1:5">
      <c r="A6232" s="369">
        <v>4009133</v>
      </c>
      <c r="B6232" t="s">
        <v>12836</v>
      </c>
      <c r="C6232" t="s">
        <v>12837</v>
      </c>
      <c r="D6232" t="s">
        <v>393</v>
      </c>
      <c r="E6232" t="s">
        <v>378</v>
      </c>
    </row>
    <row r="6233" spans="1:5">
      <c r="A6233" s="369">
        <v>4009142</v>
      </c>
      <c r="B6233" t="s">
        <v>12838</v>
      </c>
      <c r="C6233" t="s">
        <v>12839</v>
      </c>
      <c r="D6233" t="s">
        <v>393</v>
      </c>
      <c r="E6233" t="s">
        <v>378</v>
      </c>
    </row>
    <row r="6234" spans="1:5">
      <c r="A6234" s="369">
        <v>4009143</v>
      </c>
      <c r="B6234" t="s">
        <v>12840</v>
      </c>
      <c r="C6234" t="s">
        <v>12841</v>
      </c>
      <c r="D6234" t="s">
        <v>393</v>
      </c>
      <c r="E6234" t="s">
        <v>378</v>
      </c>
    </row>
    <row r="6235" spans="1:5">
      <c r="A6235" s="369">
        <v>4010434</v>
      </c>
      <c r="B6235" t="s">
        <v>12842</v>
      </c>
      <c r="C6235" t="s">
        <v>12843</v>
      </c>
      <c r="D6235" t="s">
        <v>393</v>
      </c>
      <c r="E6235" t="s">
        <v>378</v>
      </c>
    </row>
    <row r="6236" spans="1:5">
      <c r="A6236" s="369">
        <v>4010702</v>
      </c>
      <c r="B6236" t="s">
        <v>12844</v>
      </c>
      <c r="C6236" t="s">
        <v>12845</v>
      </c>
      <c r="D6236" t="s">
        <v>393</v>
      </c>
      <c r="E6236" t="s">
        <v>378</v>
      </c>
    </row>
    <row r="6237" spans="1:5">
      <c r="A6237" s="369">
        <v>4010791</v>
      </c>
      <c r="B6237" t="s">
        <v>12846</v>
      </c>
      <c r="C6237" t="s">
        <v>12847</v>
      </c>
      <c r="D6237" t="s">
        <v>393</v>
      </c>
      <c r="E6237" t="s">
        <v>378</v>
      </c>
    </row>
    <row r="6238" spans="1:5">
      <c r="A6238" s="369">
        <v>4010793</v>
      </c>
      <c r="B6238" t="s">
        <v>12848</v>
      </c>
      <c r="C6238" t="s">
        <v>12849</v>
      </c>
      <c r="D6238" t="s">
        <v>393</v>
      </c>
      <c r="E6238" t="s">
        <v>378</v>
      </c>
    </row>
    <row r="6239" spans="1:5">
      <c r="A6239" s="369">
        <v>4010794</v>
      </c>
      <c r="B6239" t="s">
        <v>12850</v>
      </c>
      <c r="C6239" t="s">
        <v>12851</v>
      </c>
      <c r="D6239" t="s">
        <v>393</v>
      </c>
      <c r="E6239" t="s">
        <v>378</v>
      </c>
    </row>
    <row r="6240" spans="1:5">
      <c r="A6240" s="369">
        <v>4010795</v>
      </c>
      <c r="B6240" t="s">
        <v>12852</v>
      </c>
      <c r="C6240" t="s">
        <v>12853</v>
      </c>
      <c r="D6240" t="s">
        <v>393</v>
      </c>
      <c r="E6240" t="s">
        <v>378</v>
      </c>
    </row>
    <row r="6241" spans="1:5">
      <c r="A6241" s="369">
        <v>4010803</v>
      </c>
      <c r="B6241" t="s">
        <v>12854</v>
      </c>
      <c r="C6241" t="s">
        <v>12855</v>
      </c>
      <c r="D6241" t="s">
        <v>393</v>
      </c>
      <c r="E6241" t="s">
        <v>378</v>
      </c>
    </row>
    <row r="6242" spans="1:5">
      <c r="A6242" s="369">
        <v>4010845</v>
      </c>
      <c r="B6242" t="s">
        <v>12856</v>
      </c>
      <c r="C6242" t="s">
        <v>12857</v>
      </c>
      <c r="D6242" t="s">
        <v>393</v>
      </c>
      <c r="E6242" t="s">
        <v>378</v>
      </c>
    </row>
    <row r="6243" spans="1:5">
      <c r="A6243" s="369">
        <v>4010852</v>
      </c>
      <c r="B6243" t="s">
        <v>12858</v>
      </c>
      <c r="C6243" t="s">
        <v>12859</v>
      </c>
      <c r="D6243" t="s">
        <v>393</v>
      </c>
      <c r="E6243" t="s">
        <v>378</v>
      </c>
    </row>
    <row r="6244" spans="1:5">
      <c r="A6244" s="369">
        <v>4010873</v>
      </c>
      <c r="B6244" t="s">
        <v>12860</v>
      </c>
      <c r="C6244" t="s">
        <v>12861</v>
      </c>
      <c r="D6244" t="s">
        <v>393</v>
      </c>
      <c r="E6244" t="s">
        <v>378</v>
      </c>
    </row>
    <row r="6245" spans="1:5">
      <c r="A6245" s="369">
        <v>4010875</v>
      </c>
      <c r="B6245" t="s">
        <v>12862</v>
      </c>
      <c r="C6245" t="s">
        <v>12863</v>
      </c>
      <c r="D6245" t="s">
        <v>393</v>
      </c>
      <c r="E6245" t="s">
        <v>378</v>
      </c>
    </row>
    <row r="6246" spans="1:5">
      <c r="A6246" s="369">
        <v>4010879</v>
      </c>
      <c r="B6246" t="s">
        <v>12864</v>
      </c>
      <c r="C6246" t="s">
        <v>12865</v>
      </c>
      <c r="D6246" t="s">
        <v>393</v>
      </c>
      <c r="E6246" t="s">
        <v>378</v>
      </c>
    </row>
    <row r="6247" spans="1:5">
      <c r="A6247" s="369">
        <v>4010879</v>
      </c>
      <c r="B6247" t="s">
        <v>12866</v>
      </c>
      <c r="C6247" t="s">
        <v>12867</v>
      </c>
      <c r="D6247" t="s">
        <v>393</v>
      </c>
      <c r="E6247" t="s">
        <v>378</v>
      </c>
    </row>
    <row r="6248" spans="1:5">
      <c r="A6248" s="369">
        <v>4010897</v>
      </c>
      <c r="B6248" t="s">
        <v>12868</v>
      </c>
      <c r="C6248" t="s">
        <v>12869</v>
      </c>
      <c r="D6248" t="s">
        <v>393</v>
      </c>
      <c r="E6248" t="s">
        <v>378</v>
      </c>
    </row>
    <row r="6249" spans="1:5">
      <c r="A6249" s="369">
        <v>4010929</v>
      </c>
      <c r="B6249" t="s">
        <v>12870</v>
      </c>
      <c r="C6249" t="s">
        <v>12871</v>
      </c>
      <c r="D6249" t="s">
        <v>393</v>
      </c>
      <c r="E6249" t="s">
        <v>378</v>
      </c>
    </row>
    <row r="6250" spans="1:5">
      <c r="A6250" s="369">
        <v>4010952</v>
      </c>
      <c r="B6250" t="s">
        <v>12872</v>
      </c>
      <c r="C6250" t="s">
        <v>12873</v>
      </c>
      <c r="D6250" t="s">
        <v>393</v>
      </c>
      <c r="E6250" t="s">
        <v>378</v>
      </c>
    </row>
    <row r="6251" spans="1:5">
      <c r="A6251" s="369">
        <v>4011027</v>
      </c>
      <c r="B6251" t="s">
        <v>12874</v>
      </c>
      <c r="C6251" t="s">
        <v>12875</v>
      </c>
      <c r="D6251" t="s">
        <v>393</v>
      </c>
      <c r="E6251" t="s">
        <v>378</v>
      </c>
    </row>
    <row r="6252" spans="1:5">
      <c r="A6252" s="369">
        <v>4011045</v>
      </c>
      <c r="B6252" t="s">
        <v>12876</v>
      </c>
      <c r="C6252" t="s">
        <v>12877</v>
      </c>
      <c r="D6252" t="s">
        <v>393</v>
      </c>
      <c r="E6252" t="s">
        <v>378</v>
      </c>
    </row>
    <row r="6253" spans="1:5">
      <c r="A6253" s="369">
        <v>4011075</v>
      </c>
      <c r="B6253" t="s">
        <v>12878</v>
      </c>
      <c r="C6253" t="s">
        <v>12879</v>
      </c>
      <c r="D6253" t="s">
        <v>393</v>
      </c>
      <c r="E6253" t="s">
        <v>378</v>
      </c>
    </row>
    <row r="6254" spans="1:5">
      <c r="A6254" s="369">
        <v>4011139</v>
      </c>
      <c r="B6254" t="s">
        <v>12880</v>
      </c>
      <c r="C6254" t="s">
        <v>12881</v>
      </c>
      <c r="D6254" t="s">
        <v>393</v>
      </c>
      <c r="E6254" t="s">
        <v>378</v>
      </c>
    </row>
    <row r="6255" spans="1:5">
      <c r="A6255" s="369">
        <v>4011164</v>
      </c>
      <c r="B6255" t="s">
        <v>12882</v>
      </c>
      <c r="C6255" t="s">
        <v>12883</v>
      </c>
      <c r="D6255" t="s">
        <v>393</v>
      </c>
      <c r="E6255" t="s">
        <v>378</v>
      </c>
    </row>
    <row r="6256" spans="1:5">
      <c r="A6256" s="369">
        <v>4011230</v>
      </c>
      <c r="B6256" t="s">
        <v>12884</v>
      </c>
      <c r="C6256" t="s">
        <v>12885</v>
      </c>
      <c r="D6256" t="s">
        <v>393</v>
      </c>
      <c r="E6256" t="s">
        <v>378</v>
      </c>
    </row>
    <row r="6257" spans="1:5">
      <c r="A6257" s="369">
        <v>4011257</v>
      </c>
      <c r="B6257" t="s">
        <v>12886</v>
      </c>
      <c r="C6257" t="s">
        <v>12887</v>
      </c>
      <c r="D6257" t="s">
        <v>393</v>
      </c>
      <c r="E6257" t="s">
        <v>378</v>
      </c>
    </row>
    <row r="6258" spans="1:5">
      <c r="A6258" s="369">
        <v>4011401</v>
      </c>
      <c r="B6258" t="s">
        <v>12888</v>
      </c>
      <c r="C6258" t="s">
        <v>12889</v>
      </c>
      <c r="D6258" t="s">
        <v>393</v>
      </c>
      <c r="E6258" t="s">
        <v>378</v>
      </c>
    </row>
    <row r="6259" spans="1:5">
      <c r="A6259" s="369">
        <v>4011437</v>
      </c>
      <c r="B6259" t="s">
        <v>12890</v>
      </c>
      <c r="C6259" t="s">
        <v>12891</v>
      </c>
      <c r="D6259" t="s">
        <v>393</v>
      </c>
      <c r="E6259" t="s">
        <v>378</v>
      </c>
    </row>
    <row r="6260" spans="1:5">
      <c r="A6260" s="369">
        <v>4011644</v>
      </c>
      <c r="B6260" t="s">
        <v>12892</v>
      </c>
      <c r="C6260" t="s">
        <v>12893</v>
      </c>
      <c r="D6260" t="s">
        <v>393</v>
      </c>
      <c r="E6260" t="s">
        <v>378</v>
      </c>
    </row>
    <row r="6261" spans="1:5">
      <c r="A6261" s="369">
        <v>4011647</v>
      </c>
      <c r="B6261" t="s">
        <v>12894</v>
      </c>
      <c r="C6261" t="s">
        <v>12895</v>
      </c>
      <c r="D6261" t="s">
        <v>393</v>
      </c>
      <c r="E6261" t="s">
        <v>378</v>
      </c>
    </row>
    <row r="6262" spans="1:5">
      <c r="A6262" s="369">
        <v>4011886</v>
      </c>
      <c r="B6262" t="s">
        <v>12896</v>
      </c>
      <c r="C6262" t="s">
        <v>12897</v>
      </c>
      <c r="D6262" t="s">
        <v>393</v>
      </c>
      <c r="E6262" t="s">
        <v>378</v>
      </c>
    </row>
    <row r="6263" spans="1:5">
      <c r="A6263" s="369">
        <v>4011887</v>
      </c>
      <c r="B6263" t="s">
        <v>12898</v>
      </c>
      <c r="C6263" t="s">
        <v>12899</v>
      </c>
      <c r="D6263" t="s">
        <v>393</v>
      </c>
      <c r="E6263" t="s">
        <v>378</v>
      </c>
    </row>
    <row r="6264" spans="1:5">
      <c r="A6264" s="369">
        <v>4011890</v>
      </c>
      <c r="B6264" t="s">
        <v>12900</v>
      </c>
      <c r="C6264" t="s">
        <v>12901</v>
      </c>
      <c r="D6264" t="s">
        <v>393</v>
      </c>
      <c r="E6264" t="s">
        <v>378</v>
      </c>
    </row>
    <row r="6265" spans="1:5">
      <c r="A6265" s="369">
        <v>4011901</v>
      </c>
      <c r="B6265" t="s">
        <v>12902</v>
      </c>
      <c r="C6265" t="s">
        <v>12903</v>
      </c>
      <c r="D6265" t="s">
        <v>393</v>
      </c>
      <c r="E6265" t="s">
        <v>378</v>
      </c>
    </row>
    <row r="6266" spans="1:5">
      <c r="A6266" s="369">
        <v>4011992</v>
      </c>
      <c r="B6266" t="s">
        <v>12904</v>
      </c>
      <c r="C6266" t="s">
        <v>12905</v>
      </c>
      <c r="D6266" t="s">
        <v>393</v>
      </c>
      <c r="E6266" t="s">
        <v>378</v>
      </c>
    </row>
    <row r="6267" spans="1:5">
      <c r="A6267" s="369">
        <v>4012039</v>
      </c>
      <c r="B6267" t="s">
        <v>12906</v>
      </c>
      <c r="C6267" t="s">
        <v>12907</v>
      </c>
      <c r="D6267" t="s">
        <v>393</v>
      </c>
      <c r="E6267" t="s">
        <v>378</v>
      </c>
    </row>
    <row r="6268" spans="1:5">
      <c r="A6268" s="369">
        <v>4012063</v>
      </c>
      <c r="B6268" t="s">
        <v>12908</v>
      </c>
      <c r="C6268" t="s">
        <v>12909</v>
      </c>
      <c r="D6268" t="s">
        <v>393</v>
      </c>
      <c r="E6268" t="s">
        <v>378</v>
      </c>
    </row>
    <row r="6269" spans="1:5">
      <c r="A6269" s="369">
        <v>4012072</v>
      </c>
      <c r="B6269" t="s">
        <v>12910</v>
      </c>
      <c r="C6269" t="s">
        <v>12911</v>
      </c>
      <c r="D6269" t="s">
        <v>393</v>
      </c>
      <c r="E6269" t="s">
        <v>378</v>
      </c>
    </row>
    <row r="6270" spans="1:5">
      <c r="A6270" s="369">
        <v>4012130</v>
      </c>
      <c r="B6270" t="s">
        <v>12912</v>
      </c>
      <c r="C6270" t="s">
        <v>12913</v>
      </c>
      <c r="D6270" t="s">
        <v>393</v>
      </c>
      <c r="E6270" t="s">
        <v>378</v>
      </c>
    </row>
    <row r="6271" spans="1:5">
      <c r="A6271" s="369">
        <v>4012187</v>
      </c>
      <c r="B6271" t="s">
        <v>12914</v>
      </c>
      <c r="C6271" t="s">
        <v>12915</v>
      </c>
      <c r="D6271" t="s">
        <v>393</v>
      </c>
      <c r="E6271" t="s">
        <v>378</v>
      </c>
    </row>
    <row r="6272" spans="1:5">
      <c r="A6272" s="369">
        <v>4012189</v>
      </c>
      <c r="B6272" t="s">
        <v>12916</v>
      </c>
      <c r="C6272" t="s">
        <v>12917</v>
      </c>
      <c r="D6272" t="s">
        <v>393</v>
      </c>
      <c r="E6272" t="s">
        <v>378</v>
      </c>
    </row>
    <row r="6273" spans="1:5">
      <c r="A6273" s="369">
        <v>4012218</v>
      </c>
      <c r="B6273" t="s">
        <v>12918</v>
      </c>
      <c r="C6273" t="s">
        <v>12919</v>
      </c>
      <c r="D6273" t="s">
        <v>393</v>
      </c>
      <c r="E6273" t="s">
        <v>378</v>
      </c>
    </row>
    <row r="6274" spans="1:5">
      <c r="A6274" s="369">
        <v>4012269</v>
      </c>
      <c r="B6274" t="s">
        <v>12920</v>
      </c>
      <c r="C6274" t="s">
        <v>12921</v>
      </c>
      <c r="D6274" t="s">
        <v>393</v>
      </c>
      <c r="E6274" t="s">
        <v>378</v>
      </c>
    </row>
    <row r="6275" spans="1:5">
      <c r="A6275" s="369">
        <v>4012284</v>
      </c>
      <c r="B6275" t="s">
        <v>12922</v>
      </c>
      <c r="C6275" t="s">
        <v>12923</v>
      </c>
      <c r="D6275" t="s">
        <v>393</v>
      </c>
      <c r="E6275" t="s">
        <v>378</v>
      </c>
    </row>
    <row r="6276" spans="1:5">
      <c r="A6276" s="369">
        <v>4013018</v>
      </c>
      <c r="B6276" t="s">
        <v>12924</v>
      </c>
      <c r="C6276" t="s">
        <v>12925</v>
      </c>
      <c r="D6276" t="s">
        <v>393</v>
      </c>
      <c r="E6276" t="s">
        <v>378</v>
      </c>
    </row>
    <row r="6277" spans="1:5">
      <c r="A6277" s="369">
        <v>4013143</v>
      </c>
      <c r="B6277" t="s">
        <v>12926</v>
      </c>
      <c r="C6277" t="s">
        <v>12927</v>
      </c>
      <c r="D6277" t="s">
        <v>393</v>
      </c>
      <c r="E6277" t="s">
        <v>378</v>
      </c>
    </row>
    <row r="6278" spans="1:5">
      <c r="A6278" s="369">
        <v>4013210</v>
      </c>
      <c r="B6278" t="s">
        <v>12928</v>
      </c>
      <c r="C6278" t="s">
        <v>12929</v>
      </c>
      <c r="D6278" t="s">
        <v>393</v>
      </c>
      <c r="E6278" t="s">
        <v>378</v>
      </c>
    </row>
    <row r="6279" spans="1:5">
      <c r="A6279" s="369">
        <v>4013491</v>
      </c>
      <c r="B6279" t="s">
        <v>12930</v>
      </c>
      <c r="C6279" t="s">
        <v>12931</v>
      </c>
      <c r="D6279" t="s">
        <v>393</v>
      </c>
      <c r="E6279" t="s">
        <v>378</v>
      </c>
    </row>
    <row r="6280" spans="1:5">
      <c r="A6280" s="369">
        <v>4013847</v>
      </c>
      <c r="B6280" t="s">
        <v>12932</v>
      </c>
      <c r="C6280" t="s">
        <v>12933</v>
      </c>
      <c r="D6280" t="s">
        <v>393</v>
      </c>
      <c r="E6280" t="s">
        <v>378</v>
      </c>
    </row>
    <row r="6281" spans="1:5">
      <c r="A6281" s="369">
        <v>4013848</v>
      </c>
      <c r="B6281" t="s">
        <v>12934</v>
      </c>
      <c r="C6281" t="s">
        <v>12935</v>
      </c>
      <c r="D6281" t="s">
        <v>393</v>
      </c>
      <c r="E6281" t="s">
        <v>378</v>
      </c>
    </row>
    <row r="6282" spans="1:5">
      <c r="A6282" s="369">
        <v>4014302</v>
      </c>
      <c r="B6282" t="s">
        <v>12936</v>
      </c>
      <c r="C6282" t="s">
        <v>12937</v>
      </c>
      <c r="D6282" t="s">
        <v>393</v>
      </c>
      <c r="E6282" t="s">
        <v>378</v>
      </c>
    </row>
    <row r="6283" spans="1:5">
      <c r="A6283" s="369">
        <v>4014509</v>
      </c>
      <c r="B6283" t="s">
        <v>12938</v>
      </c>
      <c r="C6283" t="s">
        <v>12939</v>
      </c>
      <c r="D6283" t="s">
        <v>393</v>
      </c>
      <c r="E6283" t="s">
        <v>378</v>
      </c>
    </row>
    <row r="6284" spans="1:5">
      <c r="A6284" s="369">
        <v>4014860</v>
      </c>
      <c r="B6284" t="s">
        <v>12940</v>
      </c>
      <c r="C6284" t="s">
        <v>12941</v>
      </c>
      <c r="D6284" t="s">
        <v>393</v>
      </c>
      <c r="E6284" t="s">
        <v>378</v>
      </c>
    </row>
    <row r="6285" spans="1:5">
      <c r="A6285" s="369">
        <v>4015701</v>
      </c>
      <c r="B6285" t="s">
        <v>12942</v>
      </c>
      <c r="C6285" t="s">
        <v>12943</v>
      </c>
      <c r="D6285" t="s">
        <v>393</v>
      </c>
      <c r="E6285" t="s">
        <v>378</v>
      </c>
    </row>
    <row r="6286" spans="1:5">
      <c r="A6286" s="369">
        <v>4016040</v>
      </c>
      <c r="B6286" t="s">
        <v>12944</v>
      </c>
      <c r="C6286" t="s">
        <v>12945</v>
      </c>
      <c r="D6286" t="s">
        <v>393</v>
      </c>
      <c r="E6286" t="s">
        <v>378</v>
      </c>
    </row>
    <row r="6287" spans="1:5">
      <c r="A6287" s="369">
        <v>4016558</v>
      </c>
      <c r="B6287" t="s">
        <v>12946</v>
      </c>
      <c r="C6287" t="s">
        <v>12947</v>
      </c>
      <c r="D6287" t="s">
        <v>393</v>
      </c>
      <c r="E6287" t="s">
        <v>378</v>
      </c>
    </row>
    <row r="6288" spans="1:5">
      <c r="A6288" s="369">
        <v>4017864</v>
      </c>
      <c r="B6288" t="s">
        <v>12948</v>
      </c>
      <c r="C6288" t="s">
        <v>12949</v>
      </c>
      <c r="D6288" t="s">
        <v>393</v>
      </c>
      <c r="E6288" t="s">
        <v>378</v>
      </c>
    </row>
    <row r="6289" spans="1:5">
      <c r="A6289" s="369">
        <v>4018010</v>
      </c>
      <c r="B6289" t="s">
        <v>12950</v>
      </c>
      <c r="C6289" t="s">
        <v>12951</v>
      </c>
      <c r="D6289" t="s">
        <v>393</v>
      </c>
      <c r="E6289" t="s">
        <v>378</v>
      </c>
    </row>
    <row r="6290" spans="1:5">
      <c r="A6290" s="369">
        <v>4018074</v>
      </c>
      <c r="B6290" t="s">
        <v>12952</v>
      </c>
      <c r="C6290" t="s">
        <v>12953</v>
      </c>
      <c r="D6290" t="s">
        <v>393</v>
      </c>
      <c r="E6290" t="s">
        <v>378</v>
      </c>
    </row>
    <row r="6291" spans="1:5">
      <c r="A6291" s="369">
        <v>4018107</v>
      </c>
      <c r="B6291" t="s">
        <v>12954</v>
      </c>
      <c r="C6291" t="s">
        <v>12955</v>
      </c>
      <c r="D6291" t="s">
        <v>393</v>
      </c>
      <c r="E6291" t="s">
        <v>378</v>
      </c>
    </row>
    <row r="6292" spans="1:5">
      <c r="A6292" s="369">
        <v>4018133</v>
      </c>
      <c r="B6292" t="s">
        <v>12956</v>
      </c>
      <c r="C6292" t="s">
        <v>12957</v>
      </c>
      <c r="D6292" t="s">
        <v>393</v>
      </c>
      <c r="E6292" t="s">
        <v>378</v>
      </c>
    </row>
    <row r="6293" spans="1:5">
      <c r="A6293" s="369">
        <v>4018151</v>
      </c>
      <c r="B6293" t="s">
        <v>12958</v>
      </c>
      <c r="C6293" t="s">
        <v>12959</v>
      </c>
      <c r="D6293" t="s">
        <v>393</v>
      </c>
      <c r="E6293" t="s">
        <v>378</v>
      </c>
    </row>
    <row r="6294" spans="1:5">
      <c r="A6294" s="369">
        <v>4018261</v>
      </c>
      <c r="B6294" t="s">
        <v>12960</v>
      </c>
      <c r="C6294" t="s">
        <v>12961</v>
      </c>
      <c r="D6294" t="s">
        <v>393</v>
      </c>
      <c r="E6294" t="s">
        <v>378</v>
      </c>
    </row>
    <row r="6295" spans="1:5">
      <c r="A6295" s="369">
        <v>4018491</v>
      </c>
      <c r="B6295" t="s">
        <v>12962</v>
      </c>
      <c r="C6295" t="s">
        <v>12963</v>
      </c>
      <c r="D6295" t="s">
        <v>393</v>
      </c>
      <c r="E6295" t="s">
        <v>378</v>
      </c>
    </row>
    <row r="6296" spans="1:5">
      <c r="A6296" s="369">
        <v>4018591</v>
      </c>
      <c r="B6296" t="s">
        <v>12964</v>
      </c>
      <c r="C6296" t="s">
        <v>12965</v>
      </c>
      <c r="D6296" t="s">
        <v>393</v>
      </c>
      <c r="E6296" t="s">
        <v>378</v>
      </c>
    </row>
    <row r="6297" spans="1:5">
      <c r="A6297" s="369">
        <v>4018807</v>
      </c>
      <c r="B6297" t="s">
        <v>12966</v>
      </c>
      <c r="C6297" t="s">
        <v>12967</v>
      </c>
      <c r="D6297" t="s">
        <v>393</v>
      </c>
      <c r="E6297" t="s">
        <v>378</v>
      </c>
    </row>
    <row r="6298" spans="1:5">
      <c r="A6298" s="369">
        <v>4018812</v>
      </c>
      <c r="B6298" t="s">
        <v>12968</v>
      </c>
      <c r="C6298" t="s">
        <v>12969</v>
      </c>
      <c r="D6298" t="s">
        <v>393</v>
      </c>
      <c r="E6298" t="s">
        <v>378</v>
      </c>
    </row>
    <row r="6299" spans="1:5">
      <c r="A6299" s="369">
        <v>4018822</v>
      </c>
      <c r="B6299" t="s">
        <v>12970</v>
      </c>
      <c r="C6299" t="s">
        <v>12971</v>
      </c>
      <c r="D6299" t="s">
        <v>393</v>
      </c>
      <c r="E6299" t="s">
        <v>378</v>
      </c>
    </row>
    <row r="6300" spans="1:5">
      <c r="A6300" s="369">
        <v>4018903</v>
      </c>
      <c r="B6300" t="s">
        <v>12972</v>
      </c>
      <c r="C6300" t="s">
        <v>12973</v>
      </c>
      <c r="D6300" t="s">
        <v>393</v>
      </c>
      <c r="E6300" t="s">
        <v>378</v>
      </c>
    </row>
    <row r="6301" spans="1:5">
      <c r="A6301" s="369">
        <v>4018973</v>
      </c>
      <c r="B6301" t="s">
        <v>12974</v>
      </c>
      <c r="C6301" t="s">
        <v>12975</v>
      </c>
      <c r="D6301" t="s">
        <v>393</v>
      </c>
      <c r="E6301" t="s">
        <v>378</v>
      </c>
    </row>
    <row r="6302" spans="1:5">
      <c r="A6302" s="369">
        <v>4019029</v>
      </c>
      <c r="B6302" t="s">
        <v>12976</v>
      </c>
      <c r="C6302" t="s">
        <v>12977</v>
      </c>
      <c r="D6302" t="s">
        <v>393</v>
      </c>
      <c r="E6302" t="s">
        <v>378</v>
      </c>
    </row>
    <row r="6303" spans="1:5">
      <c r="A6303" s="369">
        <v>4019184</v>
      </c>
      <c r="B6303" t="s">
        <v>12978</v>
      </c>
      <c r="C6303" t="s">
        <v>12979</v>
      </c>
      <c r="D6303" t="s">
        <v>393</v>
      </c>
      <c r="E6303" t="s">
        <v>378</v>
      </c>
    </row>
    <row r="6304" spans="1:5">
      <c r="A6304" s="369">
        <v>4019264</v>
      </c>
      <c r="B6304" t="s">
        <v>12980</v>
      </c>
      <c r="C6304" t="s">
        <v>12981</v>
      </c>
      <c r="D6304" t="s">
        <v>393</v>
      </c>
      <c r="E6304" t="s">
        <v>378</v>
      </c>
    </row>
    <row r="6305" spans="1:5">
      <c r="A6305" s="369">
        <v>4019963</v>
      </c>
      <c r="B6305" t="s">
        <v>12982</v>
      </c>
      <c r="C6305" t="s">
        <v>12983</v>
      </c>
      <c r="D6305" t="s">
        <v>393</v>
      </c>
      <c r="E6305" t="s">
        <v>378</v>
      </c>
    </row>
    <row r="6306" spans="1:5">
      <c r="A6306" s="369">
        <v>4020224</v>
      </c>
      <c r="B6306" t="s">
        <v>12984</v>
      </c>
      <c r="C6306" t="s">
        <v>12985</v>
      </c>
      <c r="D6306" t="s">
        <v>393</v>
      </c>
      <c r="E6306" t="s">
        <v>378</v>
      </c>
    </row>
    <row r="6307" spans="1:5">
      <c r="A6307" s="369">
        <v>4020441</v>
      </c>
      <c r="B6307" t="s">
        <v>12986</v>
      </c>
      <c r="C6307" t="s">
        <v>12987</v>
      </c>
      <c r="D6307" t="s">
        <v>393</v>
      </c>
      <c r="E6307" t="s">
        <v>378</v>
      </c>
    </row>
    <row r="6308" spans="1:5">
      <c r="A6308" s="369">
        <v>4020562</v>
      </c>
      <c r="B6308" t="s">
        <v>12988</v>
      </c>
      <c r="C6308" t="s">
        <v>12989</v>
      </c>
      <c r="D6308" t="s">
        <v>393</v>
      </c>
      <c r="E6308" t="s">
        <v>378</v>
      </c>
    </row>
    <row r="6309" spans="1:5">
      <c r="A6309" s="369">
        <v>4020862</v>
      </c>
      <c r="B6309" t="s">
        <v>12990</v>
      </c>
      <c r="C6309" t="s">
        <v>12991</v>
      </c>
      <c r="D6309" t="s">
        <v>393</v>
      </c>
      <c r="E6309" t="s">
        <v>378</v>
      </c>
    </row>
    <row r="6310" spans="1:5">
      <c r="A6310" s="369">
        <v>4020868</v>
      </c>
      <c r="B6310" t="s">
        <v>12992</v>
      </c>
      <c r="C6310" t="s">
        <v>12993</v>
      </c>
      <c r="D6310" t="s">
        <v>393</v>
      </c>
      <c r="E6310" t="s">
        <v>378</v>
      </c>
    </row>
    <row r="6311" spans="1:5">
      <c r="A6311" s="369">
        <v>4020873</v>
      </c>
      <c r="B6311" t="s">
        <v>12994</v>
      </c>
      <c r="C6311" t="s">
        <v>12995</v>
      </c>
      <c r="D6311" t="s">
        <v>393</v>
      </c>
      <c r="E6311" t="s">
        <v>378</v>
      </c>
    </row>
    <row r="6312" spans="1:5">
      <c r="A6312" s="369">
        <v>4020882</v>
      </c>
      <c r="B6312" t="s">
        <v>12996</v>
      </c>
      <c r="C6312" t="s">
        <v>12997</v>
      </c>
      <c r="D6312" t="s">
        <v>393</v>
      </c>
      <c r="E6312" t="s">
        <v>378</v>
      </c>
    </row>
    <row r="6313" spans="1:5">
      <c r="A6313" s="369">
        <v>4020907</v>
      </c>
      <c r="B6313" t="s">
        <v>12998</v>
      </c>
      <c r="C6313" t="s">
        <v>12999</v>
      </c>
      <c r="D6313" t="s">
        <v>393</v>
      </c>
      <c r="E6313" t="s">
        <v>378</v>
      </c>
    </row>
    <row r="6314" spans="1:5">
      <c r="A6314" s="369">
        <v>4020908</v>
      </c>
      <c r="B6314" t="s">
        <v>13000</v>
      </c>
      <c r="C6314" t="s">
        <v>13001</v>
      </c>
      <c r="D6314" t="s">
        <v>393</v>
      </c>
      <c r="E6314" t="s">
        <v>378</v>
      </c>
    </row>
    <row r="6315" spans="1:5">
      <c r="A6315" s="369">
        <v>4021019</v>
      </c>
      <c r="B6315" t="s">
        <v>13002</v>
      </c>
      <c r="C6315" t="s">
        <v>13003</v>
      </c>
      <c r="D6315" t="s">
        <v>393</v>
      </c>
      <c r="E6315" t="s">
        <v>378</v>
      </c>
    </row>
    <row r="6316" spans="1:5">
      <c r="A6316" s="369">
        <v>4021078</v>
      </c>
      <c r="B6316" t="s">
        <v>13004</v>
      </c>
      <c r="C6316" t="s">
        <v>13005</v>
      </c>
      <c r="D6316" t="s">
        <v>393</v>
      </c>
      <c r="E6316" t="s">
        <v>378</v>
      </c>
    </row>
    <row r="6317" spans="1:5">
      <c r="A6317" s="369">
        <v>4021135</v>
      </c>
      <c r="B6317" t="s">
        <v>13006</v>
      </c>
      <c r="C6317" t="s">
        <v>13007</v>
      </c>
      <c r="D6317" t="s">
        <v>393</v>
      </c>
      <c r="E6317" t="s">
        <v>378</v>
      </c>
    </row>
    <row r="6318" spans="1:5">
      <c r="A6318" s="369">
        <v>4021168</v>
      </c>
      <c r="B6318" t="s">
        <v>13008</v>
      </c>
      <c r="C6318" t="s">
        <v>13009</v>
      </c>
      <c r="D6318" t="s">
        <v>393</v>
      </c>
      <c r="E6318" t="s">
        <v>378</v>
      </c>
    </row>
    <row r="6319" spans="1:5">
      <c r="A6319" s="369">
        <v>4021182</v>
      </c>
      <c r="B6319" t="s">
        <v>13010</v>
      </c>
      <c r="C6319" t="s">
        <v>13011</v>
      </c>
      <c r="D6319" t="s">
        <v>393</v>
      </c>
      <c r="E6319" t="s">
        <v>378</v>
      </c>
    </row>
    <row r="6320" spans="1:5">
      <c r="A6320" s="369">
        <v>4021250</v>
      </c>
      <c r="B6320" t="s">
        <v>13012</v>
      </c>
      <c r="C6320" t="s">
        <v>13013</v>
      </c>
      <c r="D6320" t="s">
        <v>393</v>
      </c>
      <c r="E6320" t="s">
        <v>378</v>
      </c>
    </row>
    <row r="6321" spans="1:5">
      <c r="A6321" s="369">
        <v>4021297</v>
      </c>
      <c r="B6321" t="s">
        <v>13014</v>
      </c>
      <c r="C6321" t="s">
        <v>13015</v>
      </c>
      <c r="D6321" t="s">
        <v>393</v>
      </c>
      <c r="E6321" t="s">
        <v>378</v>
      </c>
    </row>
    <row r="6322" spans="1:5">
      <c r="A6322" s="369">
        <v>4021313</v>
      </c>
      <c r="B6322" t="s">
        <v>13016</v>
      </c>
      <c r="C6322" t="s">
        <v>13017</v>
      </c>
      <c r="D6322" t="s">
        <v>393</v>
      </c>
      <c r="E6322" t="s">
        <v>378</v>
      </c>
    </row>
    <row r="6323" spans="1:5">
      <c r="A6323" s="369">
        <v>4021394</v>
      </c>
      <c r="B6323" t="s">
        <v>13018</v>
      </c>
      <c r="C6323" t="s">
        <v>13019</v>
      </c>
      <c r="D6323" t="s">
        <v>393</v>
      </c>
      <c r="E6323" t="s">
        <v>378</v>
      </c>
    </row>
    <row r="6324" spans="1:5">
      <c r="A6324" s="369">
        <v>4021576</v>
      </c>
      <c r="B6324" t="s">
        <v>13020</v>
      </c>
      <c r="C6324" t="s">
        <v>13021</v>
      </c>
      <c r="D6324" t="s">
        <v>393</v>
      </c>
      <c r="E6324" t="s">
        <v>378</v>
      </c>
    </row>
    <row r="6325" spans="1:5">
      <c r="A6325" s="369">
        <v>4021661</v>
      </c>
      <c r="B6325" t="s">
        <v>13022</v>
      </c>
      <c r="C6325" t="s">
        <v>13023</v>
      </c>
      <c r="D6325" t="s">
        <v>393</v>
      </c>
      <c r="E6325" t="s">
        <v>378</v>
      </c>
    </row>
    <row r="6326" spans="1:5">
      <c r="A6326" s="369">
        <v>4021666</v>
      </c>
      <c r="B6326" t="s">
        <v>13024</v>
      </c>
      <c r="C6326" t="s">
        <v>13025</v>
      </c>
      <c r="D6326" t="s">
        <v>393</v>
      </c>
      <c r="E6326" t="s">
        <v>378</v>
      </c>
    </row>
    <row r="6327" spans="1:5">
      <c r="A6327" s="369">
        <v>4021762</v>
      </c>
      <c r="B6327" t="s">
        <v>13026</v>
      </c>
      <c r="C6327" t="s">
        <v>13027</v>
      </c>
      <c r="D6327" t="s">
        <v>393</v>
      </c>
      <c r="E6327" t="s">
        <v>378</v>
      </c>
    </row>
    <row r="6328" spans="1:5">
      <c r="A6328" s="369">
        <v>4021801</v>
      </c>
      <c r="B6328" t="s">
        <v>13028</v>
      </c>
      <c r="C6328" t="s">
        <v>13029</v>
      </c>
      <c r="D6328" t="s">
        <v>393</v>
      </c>
      <c r="E6328" t="s">
        <v>378</v>
      </c>
    </row>
    <row r="6329" spans="1:5">
      <c r="A6329" s="369">
        <v>4021819</v>
      </c>
      <c r="B6329" t="s">
        <v>13030</v>
      </c>
      <c r="C6329" t="s">
        <v>13031</v>
      </c>
      <c r="D6329" t="s">
        <v>393</v>
      </c>
      <c r="E6329" t="s">
        <v>378</v>
      </c>
    </row>
    <row r="6330" spans="1:5">
      <c r="A6330" s="369">
        <v>4021866</v>
      </c>
      <c r="B6330" t="s">
        <v>13032</v>
      </c>
      <c r="C6330" t="s">
        <v>13033</v>
      </c>
      <c r="D6330" t="s">
        <v>393</v>
      </c>
      <c r="E6330" t="s">
        <v>378</v>
      </c>
    </row>
    <row r="6331" spans="1:5">
      <c r="A6331" s="369">
        <v>4021885</v>
      </c>
      <c r="B6331" t="s">
        <v>13034</v>
      </c>
      <c r="C6331" t="s">
        <v>13035</v>
      </c>
      <c r="D6331" t="s">
        <v>393</v>
      </c>
      <c r="E6331" t="s">
        <v>378</v>
      </c>
    </row>
    <row r="6332" spans="1:5">
      <c r="A6332" s="369">
        <v>4022028</v>
      </c>
      <c r="B6332" t="s">
        <v>13036</v>
      </c>
      <c r="C6332" t="s">
        <v>13037</v>
      </c>
      <c r="D6332" t="s">
        <v>393</v>
      </c>
      <c r="E6332" t="s">
        <v>378</v>
      </c>
    </row>
    <row r="6333" spans="1:5">
      <c r="A6333" s="369">
        <v>4022048</v>
      </c>
      <c r="B6333" t="s">
        <v>13038</v>
      </c>
      <c r="C6333" t="s">
        <v>13039</v>
      </c>
      <c r="D6333" t="s">
        <v>393</v>
      </c>
      <c r="E6333" t="s">
        <v>378</v>
      </c>
    </row>
    <row r="6334" spans="1:5">
      <c r="A6334" s="369">
        <v>4022055</v>
      </c>
      <c r="B6334" t="s">
        <v>13040</v>
      </c>
      <c r="C6334" t="s">
        <v>13041</v>
      </c>
      <c r="D6334" t="s">
        <v>393</v>
      </c>
      <c r="E6334" t="s">
        <v>378</v>
      </c>
    </row>
    <row r="6335" spans="1:5">
      <c r="A6335" s="369">
        <v>4022734</v>
      </c>
      <c r="B6335" t="s">
        <v>13042</v>
      </c>
      <c r="C6335" t="s">
        <v>13043</v>
      </c>
      <c r="D6335" t="s">
        <v>393</v>
      </c>
      <c r="E6335" t="s">
        <v>378</v>
      </c>
    </row>
    <row r="6336" spans="1:5">
      <c r="A6336" s="369">
        <v>4023137</v>
      </c>
      <c r="B6336" t="s">
        <v>13044</v>
      </c>
      <c r="C6336" t="s">
        <v>13045</v>
      </c>
      <c r="D6336" t="s">
        <v>393</v>
      </c>
      <c r="E6336" t="s">
        <v>378</v>
      </c>
    </row>
    <row r="6337" spans="1:5">
      <c r="A6337" s="369">
        <v>4023866</v>
      </c>
      <c r="B6337" t="s">
        <v>13046</v>
      </c>
      <c r="C6337" t="s">
        <v>13047</v>
      </c>
      <c r="D6337" t="s">
        <v>393</v>
      </c>
      <c r="E6337" t="s">
        <v>378</v>
      </c>
    </row>
    <row r="6338" spans="1:5">
      <c r="A6338" s="369">
        <v>4023953</v>
      </c>
      <c r="B6338" t="s">
        <v>13048</v>
      </c>
      <c r="C6338" t="s">
        <v>13049</v>
      </c>
      <c r="D6338" t="s">
        <v>393</v>
      </c>
      <c r="E6338" t="s">
        <v>378</v>
      </c>
    </row>
    <row r="6339" spans="1:5">
      <c r="A6339" s="369">
        <v>4024099</v>
      </c>
      <c r="B6339" t="s">
        <v>13050</v>
      </c>
      <c r="C6339" t="s">
        <v>13051</v>
      </c>
      <c r="D6339" t="s">
        <v>393</v>
      </c>
      <c r="E6339" t="s">
        <v>378</v>
      </c>
    </row>
    <row r="6340" spans="1:5">
      <c r="A6340" s="369">
        <v>4025067</v>
      </c>
      <c r="B6340" t="s">
        <v>13052</v>
      </c>
      <c r="C6340" t="s">
        <v>13053</v>
      </c>
      <c r="D6340" t="s">
        <v>393</v>
      </c>
      <c r="E6340" t="s">
        <v>378</v>
      </c>
    </row>
    <row r="6341" spans="1:5">
      <c r="A6341" s="369">
        <v>40251762</v>
      </c>
      <c r="B6341" t="s">
        <v>13054</v>
      </c>
      <c r="C6341" t="s">
        <v>13055</v>
      </c>
      <c r="D6341" t="s">
        <v>393</v>
      </c>
      <c r="E6341" t="s">
        <v>378</v>
      </c>
    </row>
    <row r="6342" spans="1:5">
      <c r="A6342" s="369">
        <v>4025234</v>
      </c>
      <c r="B6342" t="s">
        <v>13056</v>
      </c>
      <c r="C6342" t="s">
        <v>13057</v>
      </c>
      <c r="D6342" t="s">
        <v>393</v>
      </c>
      <c r="E6342" t="s">
        <v>378</v>
      </c>
    </row>
    <row r="6343" spans="1:5">
      <c r="A6343" s="369">
        <v>4025426</v>
      </c>
      <c r="B6343" t="s">
        <v>13058</v>
      </c>
      <c r="C6343" t="s">
        <v>13059</v>
      </c>
      <c r="D6343" t="s">
        <v>393</v>
      </c>
      <c r="E6343" t="s">
        <v>378</v>
      </c>
    </row>
    <row r="6344" spans="1:5">
      <c r="A6344" s="369">
        <v>4025439</v>
      </c>
      <c r="B6344" t="s">
        <v>13060</v>
      </c>
      <c r="C6344" t="s">
        <v>13061</v>
      </c>
      <c r="D6344" t="s">
        <v>393</v>
      </c>
      <c r="E6344" t="s">
        <v>378</v>
      </c>
    </row>
    <row r="6345" spans="1:5">
      <c r="A6345" s="369">
        <v>4025595</v>
      </c>
      <c r="B6345" t="s">
        <v>13062</v>
      </c>
      <c r="C6345" t="s">
        <v>13063</v>
      </c>
      <c r="D6345" t="s">
        <v>393</v>
      </c>
      <c r="E6345" t="s">
        <v>378</v>
      </c>
    </row>
    <row r="6346" spans="1:5">
      <c r="A6346" s="369">
        <v>4025638</v>
      </c>
      <c r="B6346" t="s">
        <v>13064</v>
      </c>
      <c r="C6346" t="s">
        <v>13065</v>
      </c>
      <c r="D6346" t="s">
        <v>393</v>
      </c>
      <c r="E6346" t="s">
        <v>378</v>
      </c>
    </row>
    <row r="6347" spans="1:5">
      <c r="A6347" s="369">
        <v>4025655</v>
      </c>
      <c r="B6347" t="s">
        <v>13066</v>
      </c>
      <c r="C6347" t="s">
        <v>13067</v>
      </c>
      <c r="D6347" t="s">
        <v>393</v>
      </c>
      <c r="E6347" t="s">
        <v>378</v>
      </c>
    </row>
    <row r="6348" spans="1:5">
      <c r="A6348" s="369">
        <v>4025658</v>
      </c>
      <c r="B6348" t="s">
        <v>13068</v>
      </c>
      <c r="C6348" t="s">
        <v>13069</v>
      </c>
      <c r="D6348" t="s">
        <v>393</v>
      </c>
      <c r="E6348" t="s">
        <v>378</v>
      </c>
    </row>
    <row r="6349" spans="1:5">
      <c r="A6349" s="369">
        <v>4025713</v>
      </c>
      <c r="B6349" t="s">
        <v>13070</v>
      </c>
      <c r="C6349" t="s">
        <v>13071</v>
      </c>
      <c r="D6349" t="s">
        <v>393</v>
      </c>
      <c r="E6349" t="s">
        <v>378</v>
      </c>
    </row>
    <row r="6350" spans="1:5">
      <c r="A6350" s="369">
        <v>4025753</v>
      </c>
      <c r="B6350" t="s">
        <v>13072</v>
      </c>
      <c r="C6350" t="s">
        <v>13073</v>
      </c>
      <c r="D6350" t="s">
        <v>393</v>
      </c>
      <c r="E6350" t="s">
        <v>378</v>
      </c>
    </row>
    <row r="6351" spans="1:5">
      <c r="A6351" s="369">
        <v>4026047</v>
      </c>
      <c r="B6351" t="s">
        <v>13074</v>
      </c>
      <c r="C6351" t="s">
        <v>13075</v>
      </c>
      <c r="D6351" t="s">
        <v>393</v>
      </c>
      <c r="E6351" t="s">
        <v>378</v>
      </c>
    </row>
    <row r="6352" spans="1:5">
      <c r="A6352" s="369">
        <v>4026255</v>
      </c>
      <c r="B6352" t="s">
        <v>13076</v>
      </c>
      <c r="C6352" t="s">
        <v>13077</v>
      </c>
      <c r="D6352" t="s">
        <v>393</v>
      </c>
      <c r="E6352" t="s">
        <v>378</v>
      </c>
    </row>
    <row r="6353" spans="1:5">
      <c r="A6353" s="369">
        <v>4026317</v>
      </c>
      <c r="B6353" t="s">
        <v>13078</v>
      </c>
      <c r="C6353" t="s">
        <v>13079</v>
      </c>
      <c r="D6353" t="s">
        <v>393</v>
      </c>
      <c r="E6353" t="s">
        <v>378</v>
      </c>
    </row>
    <row r="6354" spans="1:5">
      <c r="A6354" s="369">
        <v>4026579</v>
      </c>
      <c r="B6354" t="s">
        <v>13080</v>
      </c>
      <c r="C6354" t="s">
        <v>13081</v>
      </c>
      <c r="D6354" t="s">
        <v>393</v>
      </c>
      <c r="E6354" t="s">
        <v>378</v>
      </c>
    </row>
    <row r="6355" spans="1:5">
      <c r="A6355" s="369">
        <v>4026707</v>
      </c>
      <c r="B6355" t="s">
        <v>13082</v>
      </c>
      <c r="C6355" t="s">
        <v>13083</v>
      </c>
      <c r="D6355" t="s">
        <v>393</v>
      </c>
      <c r="E6355" t="s">
        <v>378</v>
      </c>
    </row>
    <row r="6356" spans="1:5">
      <c r="A6356" s="369">
        <v>4026726</v>
      </c>
      <c r="B6356" t="s">
        <v>13084</v>
      </c>
      <c r="C6356" t="s">
        <v>13085</v>
      </c>
      <c r="D6356" t="s">
        <v>393</v>
      </c>
      <c r="E6356" t="s">
        <v>378</v>
      </c>
    </row>
    <row r="6357" spans="1:5">
      <c r="A6357" s="369">
        <v>4026743</v>
      </c>
      <c r="B6357" t="s">
        <v>13086</v>
      </c>
      <c r="C6357" t="s">
        <v>13087</v>
      </c>
      <c r="D6357" t="s">
        <v>393</v>
      </c>
      <c r="E6357" t="s">
        <v>378</v>
      </c>
    </row>
    <row r="6358" spans="1:5">
      <c r="A6358" s="369">
        <v>4026744</v>
      </c>
      <c r="B6358" t="s">
        <v>13088</v>
      </c>
      <c r="C6358" t="s">
        <v>13089</v>
      </c>
      <c r="D6358" t="s">
        <v>393</v>
      </c>
      <c r="E6358" t="s">
        <v>378</v>
      </c>
    </row>
    <row r="6359" spans="1:5">
      <c r="A6359" s="369">
        <v>4026751</v>
      </c>
      <c r="B6359" t="s">
        <v>13090</v>
      </c>
      <c r="C6359" t="s">
        <v>13091</v>
      </c>
      <c r="D6359" t="s">
        <v>393</v>
      </c>
      <c r="E6359" t="s">
        <v>378</v>
      </c>
    </row>
    <row r="6360" spans="1:5">
      <c r="A6360" s="369">
        <v>4026757</v>
      </c>
      <c r="B6360" t="s">
        <v>13092</v>
      </c>
      <c r="C6360" t="s">
        <v>13093</v>
      </c>
      <c r="D6360" t="s">
        <v>393</v>
      </c>
      <c r="E6360" t="s">
        <v>378</v>
      </c>
    </row>
    <row r="6361" spans="1:5">
      <c r="A6361" s="369">
        <v>4026777</v>
      </c>
      <c r="B6361" t="s">
        <v>13094</v>
      </c>
      <c r="C6361" t="s">
        <v>13095</v>
      </c>
      <c r="D6361" t="s">
        <v>393</v>
      </c>
      <c r="E6361" t="s">
        <v>378</v>
      </c>
    </row>
    <row r="6362" spans="1:5">
      <c r="A6362" s="369">
        <v>4026779</v>
      </c>
      <c r="B6362" t="s">
        <v>13096</v>
      </c>
      <c r="C6362" t="s">
        <v>13097</v>
      </c>
      <c r="D6362" t="s">
        <v>393</v>
      </c>
      <c r="E6362" t="s">
        <v>378</v>
      </c>
    </row>
    <row r="6363" spans="1:5">
      <c r="A6363" s="369">
        <v>4026782</v>
      </c>
      <c r="B6363" t="s">
        <v>13098</v>
      </c>
      <c r="C6363" t="s">
        <v>13099</v>
      </c>
      <c r="D6363" t="s">
        <v>393</v>
      </c>
      <c r="E6363" t="s">
        <v>378</v>
      </c>
    </row>
    <row r="6364" spans="1:5">
      <c r="A6364" s="369">
        <v>4026822</v>
      </c>
      <c r="B6364" t="s">
        <v>13100</v>
      </c>
      <c r="C6364" t="s">
        <v>13101</v>
      </c>
      <c r="D6364" t="s">
        <v>393</v>
      </c>
      <c r="E6364" t="s">
        <v>378</v>
      </c>
    </row>
    <row r="6365" spans="1:5">
      <c r="A6365" s="369">
        <v>4026909</v>
      </c>
      <c r="B6365" t="s">
        <v>13102</v>
      </c>
      <c r="C6365" t="s">
        <v>13103</v>
      </c>
      <c r="D6365" t="s">
        <v>393</v>
      </c>
      <c r="E6365" t="s">
        <v>378</v>
      </c>
    </row>
    <row r="6366" spans="1:5">
      <c r="A6366" s="369">
        <v>4026984</v>
      </c>
      <c r="B6366" t="s">
        <v>13104</v>
      </c>
      <c r="C6366" t="s">
        <v>13105</v>
      </c>
      <c r="D6366" t="s">
        <v>393</v>
      </c>
      <c r="E6366" t="s">
        <v>378</v>
      </c>
    </row>
    <row r="6367" spans="1:5">
      <c r="A6367" s="369">
        <v>4027096</v>
      </c>
      <c r="B6367" t="s">
        <v>13106</v>
      </c>
      <c r="C6367" t="s">
        <v>13107</v>
      </c>
      <c r="D6367" t="s">
        <v>393</v>
      </c>
      <c r="E6367" t="s">
        <v>378</v>
      </c>
    </row>
    <row r="6368" spans="1:5">
      <c r="A6368" s="369">
        <v>4027108</v>
      </c>
      <c r="B6368" t="s">
        <v>13108</v>
      </c>
      <c r="C6368" t="s">
        <v>13109</v>
      </c>
      <c r="D6368" t="s">
        <v>393</v>
      </c>
      <c r="E6368" t="s">
        <v>378</v>
      </c>
    </row>
    <row r="6369" spans="1:5">
      <c r="A6369" s="369">
        <v>4027115</v>
      </c>
      <c r="B6369" t="s">
        <v>13110</v>
      </c>
      <c r="C6369" t="s">
        <v>13111</v>
      </c>
      <c r="D6369" t="s">
        <v>393</v>
      </c>
      <c r="E6369" t="s">
        <v>378</v>
      </c>
    </row>
    <row r="6370" spans="1:5">
      <c r="A6370" s="369">
        <v>4027367</v>
      </c>
      <c r="B6370" t="s">
        <v>13112</v>
      </c>
      <c r="C6370" t="s">
        <v>13113</v>
      </c>
      <c r="D6370" t="s">
        <v>393</v>
      </c>
      <c r="E6370" t="s">
        <v>378</v>
      </c>
    </row>
    <row r="6371" spans="1:5">
      <c r="A6371" s="369">
        <v>4027477</v>
      </c>
      <c r="B6371" t="s">
        <v>13114</v>
      </c>
      <c r="C6371" t="s">
        <v>13115</v>
      </c>
      <c r="D6371" t="s">
        <v>393</v>
      </c>
      <c r="E6371" t="s">
        <v>378</v>
      </c>
    </row>
    <row r="6372" spans="1:5">
      <c r="A6372" s="369">
        <v>4027586</v>
      </c>
      <c r="B6372" t="s">
        <v>13116</v>
      </c>
      <c r="C6372" t="s">
        <v>13117</v>
      </c>
      <c r="D6372" t="s">
        <v>393</v>
      </c>
      <c r="E6372" t="s">
        <v>378</v>
      </c>
    </row>
    <row r="6373" spans="1:5">
      <c r="A6373" s="369">
        <v>4027606</v>
      </c>
      <c r="B6373" t="s">
        <v>13118</v>
      </c>
      <c r="C6373" t="s">
        <v>13119</v>
      </c>
      <c r="D6373" t="s">
        <v>393</v>
      </c>
      <c r="E6373" t="s">
        <v>378</v>
      </c>
    </row>
    <row r="6374" spans="1:5">
      <c r="A6374" s="369">
        <v>4027643</v>
      </c>
      <c r="B6374" t="s">
        <v>13120</v>
      </c>
      <c r="C6374" t="s">
        <v>13121</v>
      </c>
      <c r="D6374" t="s">
        <v>393</v>
      </c>
      <c r="E6374" t="s">
        <v>378</v>
      </c>
    </row>
    <row r="6375" spans="1:5">
      <c r="A6375" s="369">
        <v>4027793</v>
      </c>
      <c r="B6375" t="s">
        <v>13122</v>
      </c>
      <c r="C6375" t="s">
        <v>13123</v>
      </c>
      <c r="D6375" t="s">
        <v>393</v>
      </c>
      <c r="E6375" t="s">
        <v>378</v>
      </c>
    </row>
    <row r="6376" spans="1:5">
      <c r="A6376" s="369">
        <v>4027853</v>
      </c>
      <c r="B6376" t="s">
        <v>13124</v>
      </c>
      <c r="C6376" t="s">
        <v>13125</v>
      </c>
      <c r="D6376" t="s">
        <v>393</v>
      </c>
      <c r="E6376" t="s">
        <v>378</v>
      </c>
    </row>
    <row r="6377" spans="1:5">
      <c r="A6377" s="369">
        <v>4027859</v>
      </c>
      <c r="B6377" t="s">
        <v>13126</v>
      </c>
      <c r="C6377" t="s">
        <v>13127</v>
      </c>
      <c r="D6377" t="s">
        <v>393</v>
      </c>
      <c r="E6377" t="s">
        <v>378</v>
      </c>
    </row>
    <row r="6378" spans="1:5">
      <c r="A6378" s="369">
        <v>4027860</v>
      </c>
      <c r="B6378" t="s">
        <v>13128</v>
      </c>
      <c r="C6378" t="s">
        <v>13129</v>
      </c>
      <c r="D6378" t="s">
        <v>393</v>
      </c>
      <c r="E6378" t="s">
        <v>378</v>
      </c>
    </row>
    <row r="6379" spans="1:5">
      <c r="A6379" s="369">
        <v>4027867</v>
      </c>
      <c r="B6379" t="s">
        <v>13130</v>
      </c>
      <c r="C6379" t="s">
        <v>13131</v>
      </c>
      <c r="D6379" t="s">
        <v>393</v>
      </c>
      <c r="E6379" t="s">
        <v>378</v>
      </c>
    </row>
    <row r="6380" spans="1:5">
      <c r="A6380" s="369">
        <v>4027916</v>
      </c>
      <c r="B6380" t="s">
        <v>13132</v>
      </c>
      <c r="C6380" t="s">
        <v>13133</v>
      </c>
      <c r="D6380" t="s">
        <v>393</v>
      </c>
      <c r="E6380" t="s">
        <v>378</v>
      </c>
    </row>
    <row r="6381" spans="1:5">
      <c r="A6381" s="369">
        <v>4027919</v>
      </c>
      <c r="B6381" t="s">
        <v>13134</v>
      </c>
      <c r="C6381" t="s">
        <v>13135</v>
      </c>
      <c r="D6381" t="s">
        <v>393</v>
      </c>
      <c r="E6381" t="s">
        <v>378</v>
      </c>
    </row>
    <row r="6382" spans="1:5">
      <c r="A6382" s="369">
        <v>4027928</v>
      </c>
      <c r="B6382" t="s">
        <v>13136</v>
      </c>
      <c r="C6382" t="s">
        <v>13137</v>
      </c>
      <c r="D6382" t="s">
        <v>393</v>
      </c>
      <c r="E6382" t="s">
        <v>378</v>
      </c>
    </row>
    <row r="6383" spans="1:5">
      <c r="A6383" s="369">
        <v>4027930</v>
      </c>
      <c r="B6383" t="s">
        <v>13138</v>
      </c>
      <c r="C6383" t="s">
        <v>13139</v>
      </c>
      <c r="D6383" t="s">
        <v>393</v>
      </c>
      <c r="E6383" t="s">
        <v>378</v>
      </c>
    </row>
    <row r="6384" spans="1:5">
      <c r="A6384" s="369">
        <v>4027937</v>
      </c>
      <c r="B6384" t="s">
        <v>13140</v>
      </c>
      <c r="C6384" t="s">
        <v>13141</v>
      </c>
      <c r="D6384" t="s">
        <v>393</v>
      </c>
      <c r="E6384" t="s">
        <v>378</v>
      </c>
    </row>
    <row r="6385" spans="1:5">
      <c r="A6385" s="369">
        <v>4027947</v>
      </c>
      <c r="B6385" t="s">
        <v>13142</v>
      </c>
      <c r="C6385" t="s">
        <v>13143</v>
      </c>
      <c r="D6385" t="s">
        <v>393</v>
      </c>
      <c r="E6385" t="s">
        <v>378</v>
      </c>
    </row>
    <row r="6386" spans="1:5">
      <c r="A6386" s="369">
        <v>4027955</v>
      </c>
      <c r="B6386" t="s">
        <v>13144</v>
      </c>
      <c r="C6386" t="s">
        <v>13145</v>
      </c>
      <c r="D6386" t="s">
        <v>393</v>
      </c>
      <c r="E6386" t="s">
        <v>378</v>
      </c>
    </row>
    <row r="6387" spans="1:5">
      <c r="A6387" s="369">
        <v>4027973</v>
      </c>
      <c r="B6387" t="s">
        <v>13146</v>
      </c>
      <c r="C6387" t="s">
        <v>13147</v>
      </c>
      <c r="D6387" t="s">
        <v>393</v>
      </c>
      <c r="E6387" t="s">
        <v>378</v>
      </c>
    </row>
    <row r="6388" spans="1:5">
      <c r="A6388" s="369">
        <v>4028054</v>
      </c>
      <c r="B6388" t="s">
        <v>13148</v>
      </c>
      <c r="C6388" t="s">
        <v>13149</v>
      </c>
      <c r="D6388" t="s">
        <v>393</v>
      </c>
      <c r="E6388" t="s">
        <v>378</v>
      </c>
    </row>
    <row r="6389" spans="1:5">
      <c r="A6389" s="369">
        <v>4028155</v>
      </c>
      <c r="B6389" t="s">
        <v>13150</v>
      </c>
      <c r="C6389" t="s">
        <v>13151</v>
      </c>
      <c r="D6389" t="s">
        <v>393</v>
      </c>
      <c r="E6389" t="s">
        <v>378</v>
      </c>
    </row>
    <row r="6390" spans="1:5">
      <c r="A6390" s="369">
        <v>4028265</v>
      </c>
      <c r="B6390" t="s">
        <v>13152</v>
      </c>
      <c r="C6390" t="s">
        <v>13153</v>
      </c>
      <c r="D6390" t="s">
        <v>393</v>
      </c>
      <c r="E6390" t="s">
        <v>378</v>
      </c>
    </row>
    <row r="6391" spans="1:5">
      <c r="A6391" s="369">
        <v>4028351</v>
      </c>
      <c r="B6391" t="s">
        <v>13154</v>
      </c>
      <c r="C6391" t="s">
        <v>13155</v>
      </c>
      <c r="D6391" t="s">
        <v>393</v>
      </c>
      <c r="E6391" t="s">
        <v>378</v>
      </c>
    </row>
    <row r="6392" spans="1:5">
      <c r="A6392" s="369">
        <v>4028430</v>
      </c>
      <c r="B6392" t="s">
        <v>13156</v>
      </c>
      <c r="C6392" t="s">
        <v>13157</v>
      </c>
      <c r="D6392" t="s">
        <v>393</v>
      </c>
      <c r="E6392" t="s">
        <v>378</v>
      </c>
    </row>
    <row r="6393" spans="1:5">
      <c r="A6393" s="369">
        <v>4028452</v>
      </c>
      <c r="B6393" t="s">
        <v>13158</v>
      </c>
      <c r="C6393" t="s">
        <v>13159</v>
      </c>
      <c r="D6393" t="s">
        <v>393</v>
      </c>
      <c r="E6393" t="s">
        <v>378</v>
      </c>
    </row>
    <row r="6394" spans="1:5">
      <c r="A6394" s="369">
        <v>4028489</v>
      </c>
      <c r="B6394" t="s">
        <v>13160</v>
      </c>
      <c r="C6394" t="s">
        <v>13161</v>
      </c>
      <c r="D6394" t="s">
        <v>393</v>
      </c>
      <c r="E6394" t="s">
        <v>378</v>
      </c>
    </row>
    <row r="6395" spans="1:5">
      <c r="A6395" s="369">
        <v>4028495</v>
      </c>
      <c r="B6395" t="s">
        <v>13162</v>
      </c>
      <c r="C6395" t="s">
        <v>13163</v>
      </c>
      <c r="D6395" t="s">
        <v>393</v>
      </c>
      <c r="E6395" t="s">
        <v>378</v>
      </c>
    </row>
    <row r="6396" spans="1:5">
      <c r="A6396" s="369">
        <v>4028497</v>
      </c>
      <c r="B6396" t="s">
        <v>13164</v>
      </c>
      <c r="C6396" t="s">
        <v>13165</v>
      </c>
      <c r="D6396" t="s">
        <v>393</v>
      </c>
      <c r="E6396" t="s">
        <v>378</v>
      </c>
    </row>
    <row r="6397" spans="1:5">
      <c r="A6397" s="369">
        <v>4028526</v>
      </c>
      <c r="B6397" t="s">
        <v>13166</v>
      </c>
      <c r="C6397" t="s">
        <v>13167</v>
      </c>
      <c r="D6397" t="s">
        <v>393</v>
      </c>
      <c r="E6397" t="s">
        <v>378</v>
      </c>
    </row>
    <row r="6398" spans="1:5">
      <c r="A6398" s="369">
        <v>4028557</v>
      </c>
      <c r="B6398" t="s">
        <v>13168</v>
      </c>
      <c r="C6398" t="s">
        <v>13169</v>
      </c>
      <c r="D6398" t="s">
        <v>393</v>
      </c>
      <c r="E6398" t="s">
        <v>378</v>
      </c>
    </row>
    <row r="6399" spans="1:5">
      <c r="A6399" s="369">
        <v>4028566</v>
      </c>
      <c r="B6399" t="s">
        <v>13170</v>
      </c>
      <c r="C6399" t="s">
        <v>13171</v>
      </c>
      <c r="D6399" t="s">
        <v>393</v>
      </c>
      <c r="E6399" t="s">
        <v>378</v>
      </c>
    </row>
    <row r="6400" spans="1:5">
      <c r="A6400" s="369">
        <v>4028586</v>
      </c>
      <c r="B6400" t="s">
        <v>13172</v>
      </c>
      <c r="C6400" t="s">
        <v>13173</v>
      </c>
      <c r="D6400" t="s">
        <v>393</v>
      </c>
      <c r="E6400" t="s">
        <v>378</v>
      </c>
    </row>
    <row r="6401" spans="1:5">
      <c r="A6401" s="369">
        <v>4028609</v>
      </c>
      <c r="B6401" t="s">
        <v>13174</v>
      </c>
      <c r="C6401" t="s">
        <v>13175</v>
      </c>
      <c r="D6401" t="s">
        <v>393</v>
      </c>
      <c r="E6401" t="s">
        <v>378</v>
      </c>
    </row>
    <row r="6402" spans="1:5">
      <c r="A6402" s="369">
        <v>4028610</v>
      </c>
      <c r="B6402" t="s">
        <v>13176</v>
      </c>
      <c r="C6402" t="s">
        <v>13177</v>
      </c>
      <c r="D6402" t="s">
        <v>393</v>
      </c>
      <c r="E6402" t="s">
        <v>378</v>
      </c>
    </row>
    <row r="6403" spans="1:5">
      <c r="A6403" s="369">
        <v>4028634</v>
      </c>
      <c r="B6403" t="s">
        <v>13178</v>
      </c>
      <c r="C6403" t="s">
        <v>13179</v>
      </c>
      <c r="D6403" t="s">
        <v>393</v>
      </c>
      <c r="E6403" t="s">
        <v>378</v>
      </c>
    </row>
    <row r="6404" spans="1:5">
      <c r="A6404" s="369">
        <v>4028695</v>
      </c>
      <c r="B6404" t="s">
        <v>13180</v>
      </c>
      <c r="C6404" t="s">
        <v>13181</v>
      </c>
      <c r="D6404" t="s">
        <v>393</v>
      </c>
      <c r="E6404" t="s">
        <v>378</v>
      </c>
    </row>
    <row r="6405" spans="1:5">
      <c r="A6405" s="369">
        <v>4028705</v>
      </c>
      <c r="B6405" t="s">
        <v>13182</v>
      </c>
      <c r="C6405" t="s">
        <v>13153</v>
      </c>
      <c r="D6405" t="s">
        <v>393</v>
      </c>
      <c r="E6405" t="s">
        <v>378</v>
      </c>
    </row>
    <row r="6406" spans="1:5">
      <c r="A6406" s="369">
        <v>4028716</v>
      </c>
      <c r="B6406" t="s">
        <v>13183</v>
      </c>
      <c r="C6406" t="s">
        <v>13184</v>
      </c>
      <c r="D6406" t="s">
        <v>393</v>
      </c>
      <c r="E6406" t="s">
        <v>378</v>
      </c>
    </row>
    <row r="6407" spans="1:5">
      <c r="A6407" s="369">
        <v>4028830</v>
      </c>
      <c r="B6407" t="s">
        <v>13185</v>
      </c>
      <c r="C6407" t="s">
        <v>13186</v>
      </c>
      <c r="D6407" t="s">
        <v>393</v>
      </c>
      <c r="E6407" t="s">
        <v>378</v>
      </c>
    </row>
    <row r="6408" spans="1:5">
      <c r="A6408" s="369">
        <v>4028868</v>
      </c>
      <c r="B6408" t="s">
        <v>13187</v>
      </c>
      <c r="C6408" t="s">
        <v>13188</v>
      </c>
      <c r="D6408" t="s">
        <v>393</v>
      </c>
      <c r="E6408" t="s">
        <v>378</v>
      </c>
    </row>
    <row r="6409" spans="1:5">
      <c r="A6409" s="369">
        <v>4028872</v>
      </c>
      <c r="B6409" t="s">
        <v>13189</v>
      </c>
      <c r="C6409" t="s">
        <v>13190</v>
      </c>
      <c r="D6409" t="s">
        <v>393</v>
      </c>
      <c r="E6409" t="s">
        <v>378</v>
      </c>
    </row>
    <row r="6410" spans="1:5">
      <c r="A6410" s="369">
        <v>4028882</v>
      </c>
      <c r="B6410" t="s">
        <v>13191</v>
      </c>
      <c r="C6410" t="s">
        <v>13192</v>
      </c>
      <c r="D6410" t="s">
        <v>393</v>
      </c>
      <c r="E6410" t="s">
        <v>378</v>
      </c>
    </row>
    <row r="6411" spans="1:5">
      <c r="A6411" s="369">
        <v>4028919</v>
      </c>
      <c r="B6411" t="s">
        <v>13193</v>
      </c>
      <c r="C6411" t="s">
        <v>13194</v>
      </c>
      <c r="D6411" t="s">
        <v>393</v>
      </c>
      <c r="E6411" t="s">
        <v>378</v>
      </c>
    </row>
    <row r="6412" spans="1:5">
      <c r="A6412" s="369">
        <v>4029308</v>
      </c>
      <c r="B6412" t="s">
        <v>13195</v>
      </c>
      <c r="C6412" t="s">
        <v>13196</v>
      </c>
      <c r="D6412" t="s">
        <v>393</v>
      </c>
      <c r="E6412" t="s">
        <v>378</v>
      </c>
    </row>
    <row r="6413" spans="1:5">
      <c r="A6413" s="369">
        <v>4029382</v>
      </c>
      <c r="B6413" t="s">
        <v>13197</v>
      </c>
      <c r="C6413" t="s">
        <v>13198</v>
      </c>
      <c r="D6413" t="s">
        <v>393</v>
      </c>
      <c r="E6413" t="s">
        <v>378</v>
      </c>
    </row>
    <row r="6414" spans="1:5">
      <c r="A6414" s="369">
        <v>4029450</v>
      </c>
      <c r="B6414" t="s">
        <v>13199</v>
      </c>
      <c r="C6414" t="s">
        <v>13200</v>
      </c>
      <c r="D6414" t="s">
        <v>393</v>
      </c>
      <c r="E6414" t="s">
        <v>378</v>
      </c>
    </row>
    <row r="6415" spans="1:5">
      <c r="A6415" s="369">
        <v>4029484</v>
      </c>
      <c r="B6415" t="s">
        <v>13201</v>
      </c>
      <c r="C6415" t="s">
        <v>13202</v>
      </c>
      <c r="D6415" t="s">
        <v>393</v>
      </c>
      <c r="E6415" t="s">
        <v>378</v>
      </c>
    </row>
    <row r="6416" spans="1:5">
      <c r="A6416" s="369">
        <v>4029547</v>
      </c>
      <c r="B6416" t="s">
        <v>13203</v>
      </c>
      <c r="C6416" t="s">
        <v>13204</v>
      </c>
      <c r="D6416" t="s">
        <v>393</v>
      </c>
      <c r="E6416" t="s">
        <v>378</v>
      </c>
    </row>
    <row r="6417" spans="1:5">
      <c r="A6417" s="369">
        <v>4029637</v>
      </c>
      <c r="B6417" t="s">
        <v>13205</v>
      </c>
      <c r="C6417" t="s">
        <v>13206</v>
      </c>
      <c r="D6417" t="s">
        <v>393</v>
      </c>
      <c r="E6417" t="s">
        <v>378</v>
      </c>
    </row>
    <row r="6418" spans="1:5">
      <c r="A6418" s="369">
        <v>4029684</v>
      </c>
      <c r="B6418" t="s">
        <v>13207</v>
      </c>
      <c r="C6418" t="s">
        <v>13208</v>
      </c>
      <c r="D6418" t="s">
        <v>393</v>
      </c>
      <c r="E6418" t="s">
        <v>378</v>
      </c>
    </row>
    <row r="6419" spans="1:5">
      <c r="A6419" s="369">
        <v>4029686</v>
      </c>
      <c r="B6419" t="s">
        <v>13209</v>
      </c>
      <c r="C6419" t="s">
        <v>13210</v>
      </c>
      <c r="D6419" t="s">
        <v>393</v>
      </c>
      <c r="E6419" t="s">
        <v>378</v>
      </c>
    </row>
    <row r="6420" spans="1:5">
      <c r="A6420" s="369">
        <v>4029835</v>
      </c>
      <c r="B6420" t="s">
        <v>13211</v>
      </c>
      <c r="C6420" t="s">
        <v>13212</v>
      </c>
      <c r="D6420" t="s">
        <v>393</v>
      </c>
      <c r="E6420" t="s">
        <v>378</v>
      </c>
    </row>
    <row r="6421" spans="1:5">
      <c r="A6421" s="369">
        <v>4029903</v>
      </c>
      <c r="B6421" t="s">
        <v>13213</v>
      </c>
      <c r="C6421" t="s">
        <v>13214</v>
      </c>
      <c r="D6421" t="s">
        <v>393</v>
      </c>
      <c r="E6421" t="s">
        <v>378</v>
      </c>
    </row>
    <row r="6422" spans="1:5">
      <c r="A6422" s="369">
        <v>4030348</v>
      </c>
      <c r="B6422" t="s">
        <v>13215</v>
      </c>
      <c r="C6422" t="s">
        <v>13216</v>
      </c>
      <c r="D6422" t="s">
        <v>393</v>
      </c>
      <c r="E6422" t="s">
        <v>378</v>
      </c>
    </row>
    <row r="6423" spans="1:5">
      <c r="A6423" s="369">
        <v>4031008</v>
      </c>
      <c r="B6423" t="s">
        <v>13217</v>
      </c>
      <c r="C6423" t="s">
        <v>13218</v>
      </c>
      <c r="D6423" t="s">
        <v>393</v>
      </c>
      <c r="E6423" t="s">
        <v>378</v>
      </c>
    </row>
    <row r="6424" spans="1:5">
      <c r="A6424" s="369">
        <v>4031576</v>
      </c>
      <c r="B6424" t="s">
        <v>13219</v>
      </c>
      <c r="C6424" t="s">
        <v>13220</v>
      </c>
      <c r="D6424" t="s">
        <v>393</v>
      </c>
      <c r="E6424" t="s">
        <v>378</v>
      </c>
    </row>
    <row r="6425" spans="1:5">
      <c r="A6425" s="369">
        <v>4031660</v>
      </c>
      <c r="B6425" t="s">
        <v>13221</v>
      </c>
      <c r="C6425" t="s">
        <v>13222</v>
      </c>
      <c r="D6425" t="s">
        <v>393</v>
      </c>
      <c r="E6425" t="s">
        <v>378</v>
      </c>
    </row>
    <row r="6426" spans="1:5">
      <c r="A6426" s="369">
        <v>4032068</v>
      </c>
      <c r="B6426" t="s">
        <v>13223</v>
      </c>
      <c r="C6426" t="s">
        <v>13224</v>
      </c>
      <c r="D6426" t="s">
        <v>393</v>
      </c>
      <c r="E6426" t="s">
        <v>378</v>
      </c>
    </row>
    <row r="6427" spans="1:5">
      <c r="A6427" s="369">
        <v>4032253</v>
      </c>
      <c r="B6427" t="s">
        <v>13225</v>
      </c>
      <c r="C6427" t="s">
        <v>13226</v>
      </c>
      <c r="D6427" t="s">
        <v>393</v>
      </c>
      <c r="E6427" t="s">
        <v>378</v>
      </c>
    </row>
    <row r="6428" spans="1:5">
      <c r="A6428" s="369">
        <v>4032654</v>
      </c>
      <c r="B6428" t="s">
        <v>13227</v>
      </c>
      <c r="C6428" t="s">
        <v>13228</v>
      </c>
      <c r="D6428" t="s">
        <v>393</v>
      </c>
      <c r="E6428" t="s">
        <v>378</v>
      </c>
    </row>
    <row r="6429" spans="1:5">
      <c r="A6429" s="369">
        <v>4033002</v>
      </c>
      <c r="B6429" t="s">
        <v>13229</v>
      </c>
      <c r="C6429" t="s">
        <v>13230</v>
      </c>
      <c r="D6429" t="s">
        <v>393</v>
      </c>
      <c r="E6429" t="s">
        <v>378</v>
      </c>
    </row>
    <row r="6430" spans="1:5">
      <c r="A6430" s="369">
        <v>4033501</v>
      </c>
      <c r="B6430" t="s">
        <v>13231</v>
      </c>
      <c r="C6430" t="s">
        <v>13232</v>
      </c>
      <c r="D6430" t="s">
        <v>393</v>
      </c>
      <c r="E6430" t="s">
        <v>378</v>
      </c>
    </row>
    <row r="6431" spans="1:5">
      <c r="A6431" s="369">
        <v>4034359</v>
      </c>
      <c r="B6431" t="s">
        <v>13233</v>
      </c>
      <c r="C6431" t="s">
        <v>13234</v>
      </c>
      <c r="D6431" t="s">
        <v>393</v>
      </c>
      <c r="E6431" t="s">
        <v>378</v>
      </c>
    </row>
    <row r="6432" spans="1:5">
      <c r="A6432" s="369">
        <v>4037020</v>
      </c>
      <c r="B6432" t="s">
        <v>13235</v>
      </c>
      <c r="C6432" t="s">
        <v>13236</v>
      </c>
      <c r="D6432" t="s">
        <v>393</v>
      </c>
      <c r="E6432" t="s">
        <v>378</v>
      </c>
    </row>
    <row r="6433" spans="1:5">
      <c r="A6433" s="369">
        <v>4040543</v>
      </c>
      <c r="B6433" t="s">
        <v>13237</v>
      </c>
      <c r="C6433" t="s">
        <v>13238</v>
      </c>
      <c r="D6433" t="s">
        <v>393</v>
      </c>
      <c r="E6433" t="s">
        <v>378</v>
      </c>
    </row>
    <row r="6434" spans="1:5">
      <c r="A6434" s="369">
        <v>4047013</v>
      </c>
      <c r="B6434" t="s">
        <v>13239</v>
      </c>
      <c r="C6434" t="s">
        <v>13240</v>
      </c>
      <c r="D6434" t="s">
        <v>393</v>
      </c>
      <c r="E6434" t="s">
        <v>378</v>
      </c>
    </row>
    <row r="6435" spans="1:5">
      <c r="A6435" s="369">
        <v>4047964</v>
      </c>
      <c r="B6435" t="s">
        <v>13241</v>
      </c>
      <c r="C6435" t="s">
        <v>13242</v>
      </c>
      <c r="D6435" t="s">
        <v>393</v>
      </c>
      <c r="E6435" t="s">
        <v>378</v>
      </c>
    </row>
    <row r="6436" spans="1:5">
      <c r="A6436" s="369">
        <v>4050148</v>
      </c>
      <c r="B6436" t="s">
        <v>13243</v>
      </c>
      <c r="C6436" t="s">
        <v>13244</v>
      </c>
      <c r="D6436" t="s">
        <v>393</v>
      </c>
      <c r="E6436" t="s">
        <v>378</v>
      </c>
    </row>
    <row r="6437" spans="1:5">
      <c r="A6437" s="369">
        <v>4050674</v>
      </c>
      <c r="B6437" t="s">
        <v>13245</v>
      </c>
      <c r="C6437" t="s">
        <v>13246</v>
      </c>
      <c r="D6437" t="s">
        <v>393</v>
      </c>
      <c r="E6437" t="s">
        <v>378</v>
      </c>
    </row>
    <row r="6438" spans="1:5">
      <c r="A6438" s="369">
        <v>4051620</v>
      </c>
      <c r="B6438" t="s">
        <v>13247</v>
      </c>
      <c r="C6438" t="s">
        <v>13248</v>
      </c>
      <c r="D6438" t="s">
        <v>393</v>
      </c>
      <c r="E6438" t="s">
        <v>378</v>
      </c>
    </row>
    <row r="6439" spans="1:5">
      <c r="A6439" s="369">
        <v>4052878</v>
      </c>
      <c r="B6439" t="s">
        <v>13249</v>
      </c>
      <c r="C6439" t="s">
        <v>13250</v>
      </c>
      <c r="D6439" t="s">
        <v>393</v>
      </c>
      <c r="E6439" t="s">
        <v>378</v>
      </c>
    </row>
    <row r="6440" spans="1:5">
      <c r="A6440" s="369">
        <v>4054</v>
      </c>
      <c r="B6440" t="s">
        <v>13251</v>
      </c>
      <c r="C6440" t="s">
        <v>13252</v>
      </c>
      <c r="D6440" t="s">
        <v>393</v>
      </c>
      <c r="E6440" t="s">
        <v>378</v>
      </c>
    </row>
    <row r="6441" spans="1:5">
      <c r="A6441" s="369">
        <v>4054076</v>
      </c>
      <c r="B6441" t="s">
        <v>13253</v>
      </c>
      <c r="C6441" t="s">
        <v>13254</v>
      </c>
      <c r="D6441" t="s">
        <v>393</v>
      </c>
      <c r="E6441" t="s">
        <v>378</v>
      </c>
    </row>
    <row r="6442" spans="1:5">
      <c r="A6442" s="369">
        <v>4055806</v>
      </c>
      <c r="B6442" t="s">
        <v>13255</v>
      </c>
      <c r="C6442" t="s">
        <v>13256</v>
      </c>
      <c r="D6442" t="s">
        <v>393</v>
      </c>
      <c r="E6442" t="s">
        <v>378</v>
      </c>
    </row>
    <row r="6443" spans="1:5">
      <c r="A6443" s="369">
        <v>4056</v>
      </c>
      <c r="B6443" t="s">
        <v>13257</v>
      </c>
      <c r="C6443" t="s">
        <v>13258</v>
      </c>
      <c r="D6443" t="s">
        <v>393</v>
      </c>
      <c r="E6443" t="s">
        <v>378</v>
      </c>
    </row>
    <row r="6444" spans="1:5">
      <c r="A6444" s="369">
        <v>4056463</v>
      </c>
      <c r="B6444" t="s">
        <v>13259</v>
      </c>
      <c r="C6444" t="s">
        <v>13260</v>
      </c>
      <c r="D6444" t="s">
        <v>393</v>
      </c>
      <c r="E6444" t="s">
        <v>378</v>
      </c>
    </row>
    <row r="6445" spans="1:5">
      <c r="A6445" s="369">
        <v>4058181</v>
      </c>
      <c r="B6445" t="s">
        <v>13261</v>
      </c>
      <c r="C6445" t="s">
        <v>13262</v>
      </c>
      <c r="D6445" t="s">
        <v>393</v>
      </c>
      <c r="E6445" t="s">
        <v>378</v>
      </c>
    </row>
    <row r="6446" spans="1:5">
      <c r="A6446" s="369">
        <v>4058246</v>
      </c>
      <c r="B6446" t="s">
        <v>13263</v>
      </c>
      <c r="C6446" t="s">
        <v>13264</v>
      </c>
      <c r="D6446" t="s">
        <v>393</v>
      </c>
      <c r="E6446" t="s">
        <v>378</v>
      </c>
    </row>
    <row r="6447" spans="1:5">
      <c r="A6447" s="369">
        <v>4058419</v>
      </c>
      <c r="B6447" t="s">
        <v>13265</v>
      </c>
      <c r="C6447" t="s">
        <v>13266</v>
      </c>
      <c r="D6447" t="s">
        <v>393</v>
      </c>
      <c r="E6447" t="s">
        <v>378</v>
      </c>
    </row>
    <row r="6448" spans="1:5">
      <c r="A6448" s="369">
        <v>4061742</v>
      </c>
      <c r="B6448" t="s">
        <v>13267</v>
      </c>
      <c r="C6448" t="s">
        <v>13268</v>
      </c>
      <c r="D6448" t="s">
        <v>393</v>
      </c>
      <c r="E6448" t="s">
        <v>378</v>
      </c>
    </row>
    <row r="6449" spans="1:5">
      <c r="A6449" s="369">
        <v>4062011</v>
      </c>
      <c r="B6449" t="s">
        <v>13269</v>
      </c>
      <c r="C6449" t="s">
        <v>13270</v>
      </c>
      <c r="D6449" t="s">
        <v>393</v>
      </c>
      <c r="E6449" t="s">
        <v>378</v>
      </c>
    </row>
    <row r="6450" spans="1:5">
      <c r="A6450" s="369">
        <v>4062821</v>
      </c>
      <c r="B6450" t="s">
        <v>13271</v>
      </c>
      <c r="C6450" t="s">
        <v>13272</v>
      </c>
      <c r="D6450" t="s">
        <v>393</v>
      </c>
      <c r="E6450" t="s">
        <v>378</v>
      </c>
    </row>
    <row r="6451" spans="1:5">
      <c r="A6451" s="369">
        <v>4063779</v>
      </c>
      <c r="B6451" t="s">
        <v>13273</v>
      </c>
      <c r="C6451" t="s">
        <v>13274</v>
      </c>
      <c r="D6451" t="s">
        <v>393</v>
      </c>
      <c r="E6451" t="s">
        <v>378</v>
      </c>
    </row>
    <row r="6452" spans="1:5">
      <c r="A6452" s="369">
        <v>4065977</v>
      </c>
      <c r="B6452" t="s">
        <v>13275</v>
      </c>
      <c r="C6452" t="s">
        <v>13276</v>
      </c>
      <c r="D6452" t="s">
        <v>393</v>
      </c>
      <c r="E6452" t="s">
        <v>378</v>
      </c>
    </row>
    <row r="6453" spans="1:5">
      <c r="A6453" s="369">
        <v>4066135</v>
      </c>
      <c r="B6453" t="s">
        <v>13277</v>
      </c>
      <c r="C6453" t="s">
        <v>13278</v>
      </c>
      <c r="D6453" t="s">
        <v>393</v>
      </c>
      <c r="E6453" t="s">
        <v>378</v>
      </c>
    </row>
    <row r="6454" spans="1:5">
      <c r="A6454" s="369">
        <v>4067667</v>
      </c>
      <c r="B6454" t="s">
        <v>13279</v>
      </c>
      <c r="C6454" t="s">
        <v>13280</v>
      </c>
      <c r="D6454" t="s">
        <v>393</v>
      </c>
      <c r="E6454" t="s">
        <v>378</v>
      </c>
    </row>
    <row r="6455" spans="1:5">
      <c r="A6455" s="369">
        <v>4067718</v>
      </c>
      <c r="B6455" t="s">
        <v>13281</v>
      </c>
      <c r="C6455" t="s">
        <v>13282</v>
      </c>
      <c r="D6455" t="s">
        <v>393</v>
      </c>
      <c r="E6455" t="s">
        <v>378</v>
      </c>
    </row>
    <row r="6456" spans="1:5">
      <c r="A6456" s="369">
        <v>4067720</v>
      </c>
      <c r="B6456" t="s">
        <v>13283</v>
      </c>
      <c r="C6456" t="s">
        <v>13284</v>
      </c>
      <c r="D6456" t="s">
        <v>393</v>
      </c>
      <c r="E6456" t="s">
        <v>378</v>
      </c>
    </row>
    <row r="6457" spans="1:5">
      <c r="A6457" s="369">
        <v>4067725</v>
      </c>
      <c r="B6457" t="s">
        <v>13285</v>
      </c>
      <c r="C6457" t="s">
        <v>13286</v>
      </c>
      <c r="D6457" t="s">
        <v>393</v>
      </c>
      <c r="E6457" t="s">
        <v>378</v>
      </c>
    </row>
    <row r="6458" spans="1:5">
      <c r="A6458" s="369">
        <v>4067727</v>
      </c>
      <c r="B6458" t="s">
        <v>13287</v>
      </c>
      <c r="C6458" t="s">
        <v>13288</v>
      </c>
      <c r="D6458" t="s">
        <v>393</v>
      </c>
      <c r="E6458" t="s">
        <v>378</v>
      </c>
    </row>
    <row r="6459" spans="1:5">
      <c r="A6459" s="369">
        <v>4067756</v>
      </c>
      <c r="B6459" t="s">
        <v>13289</v>
      </c>
      <c r="C6459" t="s">
        <v>13290</v>
      </c>
      <c r="D6459" t="s">
        <v>393</v>
      </c>
      <c r="E6459" t="s">
        <v>378</v>
      </c>
    </row>
    <row r="6460" spans="1:5">
      <c r="A6460" s="369">
        <v>4067854</v>
      </c>
      <c r="B6460" t="s">
        <v>13291</v>
      </c>
      <c r="C6460" t="s">
        <v>13292</v>
      </c>
      <c r="D6460" t="s">
        <v>393</v>
      </c>
      <c r="E6460" t="s">
        <v>378</v>
      </c>
    </row>
    <row r="6461" spans="1:5">
      <c r="A6461" s="369">
        <v>40679774</v>
      </c>
      <c r="B6461" t="s">
        <v>13293</v>
      </c>
      <c r="C6461" t="s">
        <v>13294</v>
      </c>
      <c r="D6461" t="s">
        <v>393</v>
      </c>
      <c r="E6461" t="s">
        <v>378</v>
      </c>
    </row>
    <row r="6462" spans="1:5">
      <c r="A6462" s="369">
        <v>4069256</v>
      </c>
      <c r="B6462" t="s">
        <v>13295</v>
      </c>
      <c r="C6462" t="s">
        <v>13296</v>
      </c>
      <c r="D6462" t="s">
        <v>393</v>
      </c>
      <c r="E6462" t="s">
        <v>378</v>
      </c>
    </row>
    <row r="6463" spans="1:5">
      <c r="A6463" s="369">
        <v>4069372</v>
      </c>
      <c r="B6463" t="s">
        <v>13297</v>
      </c>
      <c r="C6463" t="s">
        <v>13298</v>
      </c>
      <c r="D6463" t="s">
        <v>393</v>
      </c>
      <c r="E6463" t="s">
        <v>378</v>
      </c>
    </row>
    <row r="6464" spans="1:5">
      <c r="A6464" s="369">
        <v>4070811</v>
      </c>
      <c r="B6464" t="s">
        <v>13299</v>
      </c>
      <c r="C6464" t="s">
        <v>13300</v>
      </c>
      <c r="D6464" t="s">
        <v>393</v>
      </c>
      <c r="E6464" t="s">
        <v>378</v>
      </c>
    </row>
    <row r="6465" spans="1:5">
      <c r="A6465" s="369">
        <v>4070832</v>
      </c>
      <c r="B6465" t="s">
        <v>13301</v>
      </c>
      <c r="C6465" t="s">
        <v>13302</v>
      </c>
      <c r="D6465" t="s">
        <v>393</v>
      </c>
      <c r="E6465" t="s">
        <v>378</v>
      </c>
    </row>
    <row r="6466" spans="1:5">
      <c r="A6466" s="369">
        <v>4071353</v>
      </c>
      <c r="B6466" t="s">
        <v>13303</v>
      </c>
      <c r="C6466" t="s">
        <v>13304</v>
      </c>
      <c r="D6466" t="s">
        <v>393</v>
      </c>
      <c r="E6466" t="s">
        <v>378</v>
      </c>
    </row>
    <row r="6467" spans="1:5">
      <c r="A6467" s="369">
        <v>4071477</v>
      </c>
      <c r="B6467" t="s">
        <v>13305</v>
      </c>
      <c r="C6467" t="s">
        <v>13306</v>
      </c>
      <c r="D6467" t="s">
        <v>393</v>
      </c>
      <c r="E6467" t="s">
        <v>378</v>
      </c>
    </row>
    <row r="6468" spans="1:5">
      <c r="A6468" s="369">
        <v>4073724</v>
      </c>
      <c r="B6468" t="s">
        <v>13307</v>
      </c>
      <c r="C6468" t="s">
        <v>13308</v>
      </c>
      <c r="D6468" t="s">
        <v>393</v>
      </c>
      <c r="E6468" t="s">
        <v>378</v>
      </c>
    </row>
    <row r="6469" spans="1:5">
      <c r="A6469" s="369">
        <v>4074508</v>
      </c>
      <c r="B6469" t="s">
        <v>13309</v>
      </c>
      <c r="C6469" t="s">
        <v>13310</v>
      </c>
      <c r="D6469" t="s">
        <v>393</v>
      </c>
      <c r="E6469" t="s">
        <v>378</v>
      </c>
    </row>
    <row r="6470" spans="1:5">
      <c r="A6470" s="369">
        <v>4074831</v>
      </c>
      <c r="B6470" t="s">
        <v>13311</v>
      </c>
      <c r="C6470" t="s">
        <v>13312</v>
      </c>
      <c r="D6470" t="s">
        <v>393</v>
      </c>
      <c r="E6470" t="s">
        <v>378</v>
      </c>
    </row>
    <row r="6471" spans="1:5">
      <c r="A6471" s="369">
        <v>4074912</v>
      </c>
      <c r="B6471" t="s">
        <v>13313</v>
      </c>
      <c r="C6471" t="s">
        <v>13314</v>
      </c>
      <c r="D6471" t="s">
        <v>393</v>
      </c>
      <c r="E6471" t="s">
        <v>378</v>
      </c>
    </row>
    <row r="6472" spans="1:5">
      <c r="A6472" s="369">
        <v>4074915</v>
      </c>
      <c r="B6472" t="s">
        <v>13315</v>
      </c>
      <c r="C6472" t="s">
        <v>13316</v>
      </c>
      <c r="D6472" t="s">
        <v>393</v>
      </c>
      <c r="E6472" t="s">
        <v>378</v>
      </c>
    </row>
    <row r="6473" spans="1:5">
      <c r="A6473" s="369">
        <v>4075192</v>
      </c>
      <c r="B6473" t="s">
        <v>13317</v>
      </c>
      <c r="C6473" t="s">
        <v>13318</v>
      </c>
      <c r="D6473" t="s">
        <v>393</v>
      </c>
      <c r="E6473" t="s">
        <v>378</v>
      </c>
    </row>
    <row r="6474" spans="1:5">
      <c r="A6474" s="369">
        <v>4075426</v>
      </c>
      <c r="B6474" t="s">
        <v>13319</v>
      </c>
      <c r="C6474" t="s">
        <v>13320</v>
      </c>
      <c r="D6474" t="s">
        <v>393</v>
      </c>
      <c r="E6474" t="s">
        <v>378</v>
      </c>
    </row>
    <row r="6475" spans="1:5">
      <c r="A6475" s="369">
        <v>4075497</v>
      </c>
      <c r="B6475" t="s">
        <v>13321</v>
      </c>
      <c r="C6475" t="s">
        <v>13322</v>
      </c>
      <c r="D6475" t="s">
        <v>393</v>
      </c>
      <c r="E6475" t="s">
        <v>378</v>
      </c>
    </row>
    <row r="6476" spans="1:5">
      <c r="A6476" s="369">
        <v>4076280</v>
      </c>
      <c r="B6476" t="s">
        <v>13323</v>
      </c>
      <c r="C6476" t="s">
        <v>13324</v>
      </c>
      <c r="D6476" t="s">
        <v>393</v>
      </c>
      <c r="E6476" t="s">
        <v>378</v>
      </c>
    </row>
    <row r="6477" spans="1:5">
      <c r="A6477" s="369">
        <v>4076764</v>
      </c>
      <c r="B6477" t="s">
        <v>13325</v>
      </c>
      <c r="C6477" t="s">
        <v>13326</v>
      </c>
      <c r="D6477" t="s">
        <v>393</v>
      </c>
      <c r="E6477" t="s">
        <v>378</v>
      </c>
    </row>
    <row r="6478" spans="1:5">
      <c r="A6478" s="369">
        <v>4079068</v>
      </c>
      <c r="B6478" t="s">
        <v>13327</v>
      </c>
      <c r="C6478" t="s">
        <v>13328</v>
      </c>
      <c r="D6478" t="s">
        <v>393</v>
      </c>
      <c r="E6478" t="s">
        <v>378</v>
      </c>
    </row>
    <row r="6479" spans="1:5">
      <c r="A6479" s="369">
        <v>4079086</v>
      </c>
      <c r="B6479" t="s">
        <v>13329</v>
      </c>
      <c r="C6479" t="s">
        <v>13330</v>
      </c>
      <c r="D6479" t="s">
        <v>393</v>
      </c>
      <c r="E6479" t="s">
        <v>378</v>
      </c>
    </row>
    <row r="6480" spans="1:5">
      <c r="A6480" s="369">
        <v>4079119</v>
      </c>
      <c r="B6480" t="s">
        <v>13331</v>
      </c>
      <c r="C6480" t="s">
        <v>13332</v>
      </c>
      <c r="D6480" t="s">
        <v>393</v>
      </c>
      <c r="E6480" t="s">
        <v>378</v>
      </c>
    </row>
    <row r="6481" spans="1:5">
      <c r="A6481" s="369">
        <v>4079133</v>
      </c>
      <c r="B6481" t="s">
        <v>13333</v>
      </c>
      <c r="C6481" t="s">
        <v>13334</v>
      </c>
      <c r="D6481" t="s">
        <v>393</v>
      </c>
      <c r="E6481" t="s">
        <v>378</v>
      </c>
    </row>
    <row r="6482" spans="1:5">
      <c r="A6482" s="369">
        <v>4079652</v>
      </c>
      <c r="B6482" t="s">
        <v>13335</v>
      </c>
      <c r="C6482" t="s">
        <v>13336</v>
      </c>
      <c r="D6482" t="s">
        <v>393</v>
      </c>
      <c r="E6482" t="s">
        <v>378</v>
      </c>
    </row>
    <row r="6483" spans="1:5">
      <c r="A6483" s="369">
        <v>4079870</v>
      </c>
      <c r="B6483" t="s">
        <v>13337</v>
      </c>
      <c r="C6483" t="s">
        <v>13338</v>
      </c>
      <c r="D6483" t="s">
        <v>393</v>
      </c>
      <c r="E6483" t="s">
        <v>378</v>
      </c>
    </row>
    <row r="6484" spans="1:5">
      <c r="A6484" s="369">
        <v>4079984</v>
      </c>
      <c r="B6484" t="s">
        <v>13339</v>
      </c>
      <c r="C6484" t="s">
        <v>13340</v>
      </c>
      <c r="D6484" t="s">
        <v>393</v>
      </c>
      <c r="E6484" t="s">
        <v>378</v>
      </c>
    </row>
    <row r="6485" spans="1:5">
      <c r="A6485" s="369">
        <v>4083941</v>
      </c>
      <c r="B6485" t="s">
        <v>13341</v>
      </c>
      <c r="C6485" t="s">
        <v>13342</v>
      </c>
      <c r="D6485" t="s">
        <v>393</v>
      </c>
      <c r="E6485" t="s">
        <v>378</v>
      </c>
    </row>
    <row r="6486" spans="1:5">
      <c r="A6486" s="369">
        <v>4084</v>
      </c>
      <c r="B6486" t="s">
        <v>13343</v>
      </c>
      <c r="C6486" t="s">
        <v>13344</v>
      </c>
      <c r="D6486" t="s">
        <v>393</v>
      </c>
      <c r="E6486" t="s">
        <v>378</v>
      </c>
    </row>
    <row r="6487" spans="1:5">
      <c r="A6487" s="369">
        <v>4086033</v>
      </c>
      <c r="B6487" t="s">
        <v>13345</v>
      </c>
      <c r="C6487" t="s">
        <v>13346</v>
      </c>
      <c r="D6487" t="s">
        <v>393</v>
      </c>
      <c r="E6487" t="s">
        <v>378</v>
      </c>
    </row>
    <row r="6488" spans="1:5">
      <c r="A6488" s="369">
        <v>4086415</v>
      </c>
      <c r="B6488" t="s">
        <v>13347</v>
      </c>
      <c r="C6488" t="s">
        <v>13348</v>
      </c>
      <c r="D6488" t="s">
        <v>393</v>
      </c>
      <c r="E6488" t="s">
        <v>378</v>
      </c>
    </row>
    <row r="6489" spans="1:5">
      <c r="A6489" s="369">
        <v>4086552</v>
      </c>
      <c r="B6489" t="s">
        <v>13349</v>
      </c>
      <c r="C6489" t="s">
        <v>13350</v>
      </c>
      <c r="D6489" t="s">
        <v>393</v>
      </c>
      <c r="E6489" t="s">
        <v>378</v>
      </c>
    </row>
    <row r="6490" spans="1:5">
      <c r="A6490" s="369">
        <v>4087008</v>
      </c>
      <c r="B6490" t="s">
        <v>13351</v>
      </c>
      <c r="C6490" t="s">
        <v>13352</v>
      </c>
      <c r="D6490" t="s">
        <v>393</v>
      </c>
      <c r="E6490" t="s">
        <v>378</v>
      </c>
    </row>
    <row r="6491" spans="1:5">
      <c r="A6491" s="369">
        <v>4087669</v>
      </c>
      <c r="B6491" t="s">
        <v>13353</v>
      </c>
      <c r="C6491" t="s">
        <v>13354</v>
      </c>
      <c r="D6491" t="s">
        <v>393</v>
      </c>
      <c r="E6491" t="s">
        <v>378</v>
      </c>
    </row>
    <row r="6492" spans="1:5">
      <c r="A6492" s="369">
        <v>4088689</v>
      </c>
      <c r="B6492" t="s">
        <v>13355</v>
      </c>
      <c r="C6492" t="s">
        <v>13356</v>
      </c>
      <c r="D6492" t="s">
        <v>393</v>
      </c>
      <c r="E6492" t="s">
        <v>378</v>
      </c>
    </row>
    <row r="6493" spans="1:5">
      <c r="A6493" s="369">
        <v>4088708</v>
      </c>
      <c r="B6493" t="s">
        <v>13357</v>
      </c>
      <c r="C6493" t="s">
        <v>13358</v>
      </c>
      <c r="D6493" t="s">
        <v>393</v>
      </c>
      <c r="E6493" t="s">
        <v>378</v>
      </c>
    </row>
    <row r="6494" spans="1:5">
      <c r="A6494" s="369">
        <v>4088720</v>
      </c>
      <c r="B6494" t="s">
        <v>13359</v>
      </c>
      <c r="C6494" t="s">
        <v>13360</v>
      </c>
      <c r="D6494" t="s">
        <v>393</v>
      </c>
      <c r="E6494" t="s">
        <v>378</v>
      </c>
    </row>
    <row r="6495" spans="1:5">
      <c r="A6495" s="369">
        <v>4088746</v>
      </c>
      <c r="B6495" t="s">
        <v>13361</v>
      </c>
      <c r="C6495" t="s">
        <v>13362</v>
      </c>
      <c r="D6495" t="s">
        <v>393</v>
      </c>
      <c r="E6495" t="s">
        <v>378</v>
      </c>
    </row>
    <row r="6496" spans="1:5">
      <c r="A6496" s="369">
        <v>4088768</v>
      </c>
      <c r="B6496" t="s">
        <v>13363</v>
      </c>
      <c r="C6496" t="s">
        <v>13364</v>
      </c>
      <c r="D6496" t="s">
        <v>393</v>
      </c>
      <c r="E6496" t="s">
        <v>378</v>
      </c>
    </row>
    <row r="6497" spans="1:5">
      <c r="A6497" s="369">
        <v>4088842</v>
      </c>
      <c r="B6497" t="s">
        <v>13365</v>
      </c>
      <c r="C6497" t="s">
        <v>13366</v>
      </c>
      <c r="D6497" t="s">
        <v>393</v>
      </c>
      <c r="E6497" t="s">
        <v>378</v>
      </c>
    </row>
    <row r="6498" spans="1:5">
      <c r="A6498" s="369">
        <v>4090370</v>
      </c>
      <c r="B6498" t="s">
        <v>13367</v>
      </c>
      <c r="C6498" t="s">
        <v>13368</v>
      </c>
      <c r="D6498" t="s">
        <v>393</v>
      </c>
      <c r="E6498" t="s">
        <v>378</v>
      </c>
    </row>
    <row r="6499" spans="1:5">
      <c r="A6499" s="369">
        <v>4090377</v>
      </c>
      <c r="B6499" t="s">
        <v>13369</v>
      </c>
      <c r="C6499" t="s">
        <v>13370</v>
      </c>
      <c r="D6499" t="s">
        <v>393</v>
      </c>
      <c r="E6499" t="s">
        <v>378</v>
      </c>
    </row>
    <row r="6500" spans="1:5">
      <c r="A6500" s="369">
        <v>4090529</v>
      </c>
      <c r="B6500" t="s">
        <v>13371</v>
      </c>
      <c r="C6500" t="s">
        <v>13372</v>
      </c>
      <c r="D6500" t="s">
        <v>393</v>
      </c>
      <c r="E6500" t="s">
        <v>378</v>
      </c>
    </row>
    <row r="6501" spans="1:5">
      <c r="A6501" s="369">
        <v>4090976</v>
      </c>
      <c r="B6501" t="s">
        <v>13373</v>
      </c>
      <c r="C6501" t="s">
        <v>13374</v>
      </c>
      <c r="D6501" t="s">
        <v>393</v>
      </c>
      <c r="E6501" t="s">
        <v>378</v>
      </c>
    </row>
    <row r="6502" spans="1:5">
      <c r="A6502" s="369">
        <v>4091348</v>
      </c>
      <c r="B6502" t="s">
        <v>13375</v>
      </c>
      <c r="C6502" t="s">
        <v>13376</v>
      </c>
      <c r="D6502" t="s">
        <v>393</v>
      </c>
      <c r="E6502" t="s">
        <v>378</v>
      </c>
    </row>
    <row r="6503" spans="1:5">
      <c r="A6503" s="369">
        <v>4091639</v>
      </c>
      <c r="B6503" t="s">
        <v>13377</v>
      </c>
      <c r="C6503" t="s">
        <v>13378</v>
      </c>
      <c r="D6503" t="s">
        <v>393</v>
      </c>
      <c r="E6503" t="s">
        <v>378</v>
      </c>
    </row>
    <row r="6504" spans="1:5">
      <c r="A6504" s="369">
        <v>4092509</v>
      </c>
      <c r="B6504" t="s">
        <v>13379</v>
      </c>
      <c r="C6504" t="s">
        <v>13380</v>
      </c>
      <c r="D6504" t="s">
        <v>393</v>
      </c>
      <c r="E6504" t="s">
        <v>378</v>
      </c>
    </row>
    <row r="6505" spans="1:5">
      <c r="A6505" s="369">
        <v>4093447</v>
      </c>
      <c r="B6505" t="s">
        <v>13381</v>
      </c>
      <c r="C6505" t="s">
        <v>13382</v>
      </c>
      <c r="D6505" t="s">
        <v>393</v>
      </c>
      <c r="E6505" t="s">
        <v>378</v>
      </c>
    </row>
    <row r="6506" spans="1:5">
      <c r="A6506" s="369">
        <v>4094030</v>
      </c>
      <c r="B6506" t="s">
        <v>13383</v>
      </c>
      <c r="C6506" t="s">
        <v>13384</v>
      </c>
      <c r="D6506" t="s">
        <v>393</v>
      </c>
      <c r="E6506" t="s">
        <v>378</v>
      </c>
    </row>
    <row r="6507" spans="1:5">
      <c r="A6507" s="369">
        <v>4094641</v>
      </c>
      <c r="B6507" t="s">
        <v>13385</v>
      </c>
      <c r="C6507" t="s">
        <v>13386</v>
      </c>
      <c r="D6507" t="s">
        <v>393</v>
      </c>
      <c r="E6507" t="s">
        <v>378</v>
      </c>
    </row>
    <row r="6508" spans="1:5">
      <c r="A6508" s="369">
        <v>4095477</v>
      </c>
      <c r="B6508" t="s">
        <v>13387</v>
      </c>
      <c r="C6508" t="s">
        <v>13388</v>
      </c>
      <c r="D6508" t="s">
        <v>393</v>
      </c>
      <c r="E6508" t="s">
        <v>378</v>
      </c>
    </row>
    <row r="6509" spans="1:5">
      <c r="A6509" s="369">
        <v>4095987</v>
      </c>
      <c r="B6509" t="s">
        <v>13389</v>
      </c>
      <c r="C6509" t="s">
        <v>13390</v>
      </c>
      <c r="D6509" t="s">
        <v>393</v>
      </c>
      <c r="E6509" t="s">
        <v>378</v>
      </c>
    </row>
    <row r="6510" spans="1:5">
      <c r="A6510" s="369">
        <v>4096998</v>
      </c>
      <c r="B6510" t="s">
        <v>13391</v>
      </c>
      <c r="C6510" t="s">
        <v>13392</v>
      </c>
      <c r="D6510" t="s">
        <v>393</v>
      </c>
      <c r="E6510" t="s">
        <v>378</v>
      </c>
    </row>
    <row r="6511" spans="1:5">
      <c r="A6511" s="369">
        <v>4097555</v>
      </c>
      <c r="B6511" t="s">
        <v>13393</v>
      </c>
      <c r="C6511" t="s">
        <v>13394</v>
      </c>
      <c r="D6511" t="s">
        <v>393</v>
      </c>
      <c r="E6511" t="s">
        <v>378</v>
      </c>
    </row>
    <row r="6512" spans="1:5">
      <c r="A6512" s="369">
        <v>4097559</v>
      </c>
      <c r="B6512" t="s">
        <v>13395</v>
      </c>
      <c r="C6512" t="s">
        <v>13396</v>
      </c>
      <c r="D6512" t="s">
        <v>393</v>
      </c>
      <c r="E6512" t="s">
        <v>378</v>
      </c>
    </row>
    <row r="6513" spans="1:5">
      <c r="A6513" s="369">
        <v>4099519</v>
      </c>
      <c r="B6513" t="s">
        <v>13397</v>
      </c>
      <c r="C6513" t="s">
        <v>13398</v>
      </c>
      <c r="D6513" t="s">
        <v>393</v>
      </c>
      <c r="E6513" t="s">
        <v>378</v>
      </c>
    </row>
    <row r="6514" spans="1:5">
      <c r="A6514" s="369">
        <v>4099701</v>
      </c>
      <c r="B6514" t="s">
        <v>13399</v>
      </c>
      <c r="C6514" t="s">
        <v>13400</v>
      </c>
      <c r="D6514" t="s">
        <v>393</v>
      </c>
      <c r="E6514" t="s">
        <v>378</v>
      </c>
    </row>
    <row r="6515" spans="1:5">
      <c r="A6515" s="369">
        <v>4099790</v>
      </c>
      <c r="B6515" t="s">
        <v>13401</v>
      </c>
      <c r="C6515" t="s">
        <v>13402</v>
      </c>
      <c r="D6515" t="s">
        <v>393</v>
      </c>
      <c r="E6515" t="s">
        <v>378</v>
      </c>
    </row>
    <row r="6516" spans="1:5">
      <c r="A6516" s="369">
        <v>4099891</v>
      </c>
      <c r="B6516" t="s">
        <v>13403</v>
      </c>
      <c r="C6516" t="s">
        <v>13404</v>
      </c>
      <c r="D6516" t="s">
        <v>393</v>
      </c>
      <c r="E6516" t="s">
        <v>378</v>
      </c>
    </row>
    <row r="6517" spans="1:5">
      <c r="A6517" s="369">
        <v>4100</v>
      </c>
      <c r="B6517" t="s">
        <v>13405</v>
      </c>
      <c r="C6517" t="s">
        <v>13406</v>
      </c>
      <c r="D6517" t="s">
        <v>393</v>
      </c>
      <c r="E6517" t="s">
        <v>378</v>
      </c>
    </row>
    <row r="6518" spans="1:5">
      <c r="A6518" s="369">
        <v>4100275</v>
      </c>
      <c r="B6518" t="s">
        <v>13407</v>
      </c>
      <c r="C6518" t="s">
        <v>13408</v>
      </c>
      <c r="D6518" t="s">
        <v>393</v>
      </c>
      <c r="E6518" t="s">
        <v>378</v>
      </c>
    </row>
    <row r="6519" spans="1:5">
      <c r="A6519" s="369">
        <v>4101282</v>
      </c>
      <c r="B6519" t="s">
        <v>13409</v>
      </c>
      <c r="C6519" t="s">
        <v>13410</v>
      </c>
      <c r="D6519" t="s">
        <v>393</v>
      </c>
      <c r="E6519" t="s">
        <v>378</v>
      </c>
    </row>
    <row r="6520" spans="1:5">
      <c r="A6520" s="369">
        <v>4102360</v>
      </c>
      <c r="B6520" t="s">
        <v>13411</v>
      </c>
      <c r="C6520" t="s">
        <v>13412</v>
      </c>
      <c r="D6520" t="s">
        <v>393</v>
      </c>
      <c r="E6520" t="s">
        <v>378</v>
      </c>
    </row>
    <row r="6521" spans="1:5">
      <c r="A6521" s="369">
        <v>4102503</v>
      </c>
      <c r="B6521" t="s">
        <v>13413</v>
      </c>
      <c r="C6521" t="s">
        <v>13414</v>
      </c>
      <c r="D6521" t="s">
        <v>393</v>
      </c>
      <c r="E6521" t="s">
        <v>378</v>
      </c>
    </row>
    <row r="6522" spans="1:5">
      <c r="A6522" s="369">
        <v>4102509</v>
      </c>
      <c r="B6522" t="s">
        <v>13415</v>
      </c>
      <c r="C6522" t="s">
        <v>13416</v>
      </c>
      <c r="D6522" t="s">
        <v>393</v>
      </c>
      <c r="E6522" t="s">
        <v>378</v>
      </c>
    </row>
    <row r="6523" spans="1:5">
      <c r="A6523" s="369">
        <v>4102519</v>
      </c>
      <c r="B6523" t="s">
        <v>13417</v>
      </c>
      <c r="C6523" t="s">
        <v>13418</v>
      </c>
      <c r="D6523" t="s">
        <v>393</v>
      </c>
      <c r="E6523" t="s">
        <v>378</v>
      </c>
    </row>
    <row r="6524" spans="1:5">
      <c r="A6524" s="369">
        <v>4102543</v>
      </c>
      <c r="B6524" t="s">
        <v>13419</v>
      </c>
      <c r="C6524" t="s">
        <v>13420</v>
      </c>
      <c r="D6524" t="s">
        <v>393</v>
      </c>
      <c r="E6524" t="s">
        <v>378</v>
      </c>
    </row>
    <row r="6525" spans="1:5">
      <c r="A6525" s="369">
        <v>4103214</v>
      </c>
      <c r="B6525" t="s">
        <v>13421</v>
      </c>
      <c r="C6525" t="s">
        <v>13422</v>
      </c>
      <c r="D6525" t="s">
        <v>393</v>
      </c>
      <c r="E6525" t="s">
        <v>378</v>
      </c>
    </row>
    <row r="6526" spans="1:5">
      <c r="A6526" s="369">
        <v>4103929</v>
      </c>
      <c r="B6526" t="s">
        <v>13423</v>
      </c>
      <c r="C6526" t="s">
        <v>13424</v>
      </c>
      <c r="D6526" t="s">
        <v>393</v>
      </c>
      <c r="E6526" t="s">
        <v>378</v>
      </c>
    </row>
    <row r="6527" spans="1:5">
      <c r="A6527" s="369">
        <v>4104103</v>
      </c>
      <c r="B6527" t="s">
        <v>13425</v>
      </c>
      <c r="C6527" t="s">
        <v>13426</v>
      </c>
      <c r="D6527" t="s">
        <v>393</v>
      </c>
      <c r="E6527" t="s">
        <v>378</v>
      </c>
    </row>
    <row r="6528" spans="1:5">
      <c r="A6528" s="369">
        <v>4104226</v>
      </c>
      <c r="B6528" t="s">
        <v>13427</v>
      </c>
      <c r="C6528" t="s">
        <v>13428</v>
      </c>
      <c r="D6528" t="s">
        <v>393</v>
      </c>
      <c r="E6528" t="s">
        <v>378</v>
      </c>
    </row>
    <row r="6529" spans="1:5">
      <c r="A6529" s="369">
        <v>4104730</v>
      </c>
      <c r="B6529" t="s">
        <v>13429</v>
      </c>
      <c r="C6529" t="s">
        <v>13430</v>
      </c>
      <c r="D6529" t="s">
        <v>393</v>
      </c>
      <c r="E6529" t="s">
        <v>378</v>
      </c>
    </row>
    <row r="6530" spans="1:5">
      <c r="A6530" s="369">
        <v>4104836</v>
      </c>
      <c r="B6530" t="s">
        <v>13431</v>
      </c>
      <c r="C6530" t="s">
        <v>13432</v>
      </c>
      <c r="D6530" t="s">
        <v>393</v>
      </c>
      <c r="E6530" t="s">
        <v>378</v>
      </c>
    </row>
    <row r="6531" spans="1:5">
      <c r="A6531" s="369">
        <v>4105122</v>
      </c>
      <c r="B6531" t="s">
        <v>13433</v>
      </c>
      <c r="C6531" t="s">
        <v>13434</v>
      </c>
      <c r="D6531" t="s">
        <v>393</v>
      </c>
      <c r="E6531" t="s">
        <v>378</v>
      </c>
    </row>
    <row r="6532" spans="1:5">
      <c r="A6532" s="369">
        <v>410622</v>
      </c>
      <c r="B6532" t="s">
        <v>13435</v>
      </c>
      <c r="C6532" t="s">
        <v>13436</v>
      </c>
      <c r="D6532" t="s">
        <v>393</v>
      </c>
      <c r="E6532" t="s">
        <v>378</v>
      </c>
    </row>
    <row r="6533" spans="1:5">
      <c r="A6533" s="369">
        <v>4107272</v>
      </c>
      <c r="B6533" t="s">
        <v>13437</v>
      </c>
      <c r="C6533" t="s">
        <v>13438</v>
      </c>
      <c r="D6533" t="s">
        <v>393</v>
      </c>
      <c r="E6533" t="s">
        <v>378</v>
      </c>
    </row>
    <row r="6534" spans="1:5">
      <c r="A6534" s="369">
        <v>4107305</v>
      </c>
      <c r="B6534" t="s">
        <v>13439</v>
      </c>
      <c r="C6534" t="s">
        <v>13440</v>
      </c>
      <c r="D6534" t="s">
        <v>393</v>
      </c>
      <c r="E6534" t="s">
        <v>378</v>
      </c>
    </row>
    <row r="6535" spans="1:5">
      <c r="A6535" s="369">
        <v>4108615</v>
      </c>
      <c r="B6535" t="s">
        <v>13441</v>
      </c>
      <c r="C6535" t="s">
        <v>13442</v>
      </c>
      <c r="D6535" t="s">
        <v>393</v>
      </c>
      <c r="E6535" t="s">
        <v>378</v>
      </c>
    </row>
    <row r="6536" spans="1:5">
      <c r="A6536" s="369">
        <v>4111276</v>
      </c>
      <c r="B6536" t="s">
        <v>13443</v>
      </c>
      <c r="C6536" t="s">
        <v>13444</v>
      </c>
      <c r="D6536" t="s">
        <v>393</v>
      </c>
      <c r="E6536" t="s">
        <v>378</v>
      </c>
    </row>
    <row r="6537" spans="1:5">
      <c r="A6537" s="369">
        <v>4111414</v>
      </c>
      <c r="B6537" t="s">
        <v>13445</v>
      </c>
      <c r="C6537" t="s">
        <v>13446</v>
      </c>
      <c r="D6537" t="s">
        <v>393</v>
      </c>
      <c r="E6537" t="s">
        <v>378</v>
      </c>
    </row>
    <row r="6538" spans="1:5">
      <c r="A6538" s="369">
        <v>4112158</v>
      </c>
      <c r="B6538" t="s">
        <v>13447</v>
      </c>
      <c r="C6538" t="s">
        <v>13448</v>
      </c>
      <c r="D6538" t="s">
        <v>393</v>
      </c>
      <c r="E6538" t="s">
        <v>378</v>
      </c>
    </row>
    <row r="6539" spans="1:5">
      <c r="A6539" s="369">
        <v>4112204</v>
      </c>
      <c r="B6539" t="s">
        <v>13449</v>
      </c>
      <c r="C6539" t="s">
        <v>13450</v>
      </c>
      <c r="D6539" t="s">
        <v>393</v>
      </c>
      <c r="E6539" t="s">
        <v>378</v>
      </c>
    </row>
    <row r="6540" spans="1:5">
      <c r="A6540" s="369">
        <v>4112375</v>
      </c>
      <c r="B6540" t="s">
        <v>13451</v>
      </c>
      <c r="C6540" t="s">
        <v>13452</v>
      </c>
      <c r="D6540" t="s">
        <v>393</v>
      </c>
      <c r="E6540" t="s">
        <v>378</v>
      </c>
    </row>
    <row r="6541" spans="1:5">
      <c r="A6541" s="369">
        <v>4113465</v>
      </c>
      <c r="B6541" t="s">
        <v>13453</v>
      </c>
      <c r="C6541" t="s">
        <v>13454</v>
      </c>
      <c r="D6541" t="s">
        <v>393</v>
      </c>
      <c r="E6541" t="s">
        <v>378</v>
      </c>
    </row>
    <row r="6542" spans="1:5">
      <c r="A6542" s="369">
        <v>4115034</v>
      </c>
      <c r="B6542" t="s">
        <v>13455</v>
      </c>
      <c r="C6542" t="s">
        <v>13456</v>
      </c>
      <c r="D6542" t="s">
        <v>393</v>
      </c>
      <c r="E6542" t="s">
        <v>378</v>
      </c>
    </row>
    <row r="6543" spans="1:5">
      <c r="A6543" s="369">
        <v>4115856</v>
      </c>
      <c r="B6543" t="s">
        <v>13457</v>
      </c>
      <c r="C6543" t="s">
        <v>13458</v>
      </c>
      <c r="D6543" t="s">
        <v>393</v>
      </c>
      <c r="E6543" t="s">
        <v>378</v>
      </c>
    </row>
    <row r="6544" spans="1:5">
      <c r="A6544" s="369">
        <v>4118761</v>
      </c>
      <c r="B6544" t="s">
        <v>13459</v>
      </c>
      <c r="C6544" t="s">
        <v>13460</v>
      </c>
      <c r="D6544" t="s">
        <v>393</v>
      </c>
      <c r="E6544" t="s">
        <v>378</v>
      </c>
    </row>
    <row r="6545" spans="1:5">
      <c r="A6545" s="369">
        <v>4118996</v>
      </c>
      <c r="B6545" t="s">
        <v>13461</v>
      </c>
      <c r="C6545" t="s">
        <v>13462</v>
      </c>
      <c r="D6545" t="s">
        <v>393</v>
      </c>
      <c r="E6545" t="s">
        <v>378</v>
      </c>
    </row>
    <row r="6546" spans="1:5">
      <c r="A6546" s="369">
        <v>4119282</v>
      </c>
      <c r="B6546" t="s">
        <v>13463</v>
      </c>
      <c r="C6546" t="s">
        <v>13464</v>
      </c>
      <c r="D6546" t="s">
        <v>393</v>
      </c>
      <c r="E6546" t="s">
        <v>378</v>
      </c>
    </row>
    <row r="6547" spans="1:5">
      <c r="A6547" s="369">
        <v>4120210</v>
      </c>
      <c r="B6547" t="s">
        <v>13465</v>
      </c>
      <c r="C6547" t="s">
        <v>13466</v>
      </c>
      <c r="D6547" t="s">
        <v>393</v>
      </c>
      <c r="E6547" t="s">
        <v>378</v>
      </c>
    </row>
    <row r="6548" spans="1:5">
      <c r="A6548" s="369">
        <v>4120839</v>
      </c>
      <c r="B6548" t="s">
        <v>13467</v>
      </c>
      <c r="C6548" t="s">
        <v>13468</v>
      </c>
      <c r="D6548" t="s">
        <v>393</v>
      </c>
      <c r="E6548" t="s">
        <v>378</v>
      </c>
    </row>
    <row r="6549" spans="1:5">
      <c r="A6549" s="369">
        <v>4121502</v>
      </c>
      <c r="B6549" t="s">
        <v>13469</v>
      </c>
      <c r="C6549" t="s">
        <v>13470</v>
      </c>
      <c r="D6549" t="s">
        <v>393</v>
      </c>
      <c r="E6549" t="s">
        <v>378</v>
      </c>
    </row>
    <row r="6550" spans="1:5">
      <c r="A6550" s="369">
        <v>4121665</v>
      </c>
      <c r="B6550" t="s">
        <v>13471</v>
      </c>
      <c r="C6550" t="s">
        <v>13472</v>
      </c>
      <c r="D6550" t="s">
        <v>393</v>
      </c>
      <c r="E6550" t="s">
        <v>378</v>
      </c>
    </row>
    <row r="6551" spans="1:5">
      <c r="A6551" s="369">
        <v>4124637</v>
      </c>
      <c r="B6551" t="s">
        <v>13473</v>
      </c>
      <c r="C6551" t="s">
        <v>13474</v>
      </c>
      <c r="D6551" t="s">
        <v>393</v>
      </c>
      <c r="E6551" t="s">
        <v>378</v>
      </c>
    </row>
    <row r="6552" spans="1:5">
      <c r="A6552" s="369">
        <v>4124639</v>
      </c>
      <c r="B6552" t="s">
        <v>13475</v>
      </c>
      <c r="C6552" t="s">
        <v>13476</v>
      </c>
      <c r="D6552" t="s">
        <v>393</v>
      </c>
      <c r="E6552" t="s">
        <v>378</v>
      </c>
    </row>
    <row r="6553" spans="1:5">
      <c r="A6553" s="369">
        <v>4124640</v>
      </c>
      <c r="B6553" t="s">
        <v>13477</v>
      </c>
      <c r="C6553" t="s">
        <v>13478</v>
      </c>
      <c r="D6553" t="s">
        <v>393</v>
      </c>
      <c r="E6553" t="s">
        <v>378</v>
      </c>
    </row>
    <row r="6554" spans="1:5">
      <c r="A6554" s="369">
        <v>4124686</v>
      </c>
      <c r="B6554" t="s">
        <v>13479</v>
      </c>
      <c r="C6554" t="s">
        <v>13480</v>
      </c>
      <c r="D6554" t="s">
        <v>393</v>
      </c>
      <c r="E6554" t="s">
        <v>378</v>
      </c>
    </row>
    <row r="6555" spans="1:5">
      <c r="A6555" s="369">
        <v>4124849</v>
      </c>
      <c r="B6555" t="s">
        <v>13481</v>
      </c>
      <c r="C6555" t="s">
        <v>13482</v>
      </c>
      <c r="D6555" t="s">
        <v>393</v>
      </c>
      <c r="E6555" t="s">
        <v>378</v>
      </c>
    </row>
    <row r="6556" spans="1:5">
      <c r="A6556" s="369">
        <v>4125821</v>
      </c>
      <c r="B6556" t="s">
        <v>13483</v>
      </c>
      <c r="C6556" t="s">
        <v>13484</v>
      </c>
      <c r="D6556" t="s">
        <v>393</v>
      </c>
      <c r="E6556" t="s">
        <v>378</v>
      </c>
    </row>
    <row r="6557" spans="1:5">
      <c r="A6557" s="369">
        <v>4126068</v>
      </c>
      <c r="B6557" t="s">
        <v>13485</v>
      </c>
      <c r="C6557" t="s">
        <v>13486</v>
      </c>
      <c r="D6557" t="s">
        <v>393</v>
      </c>
      <c r="E6557" t="s">
        <v>378</v>
      </c>
    </row>
    <row r="6558" spans="1:5">
      <c r="A6558" s="369">
        <v>4126720</v>
      </c>
      <c r="B6558" t="s">
        <v>13487</v>
      </c>
      <c r="C6558" t="s">
        <v>13488</v>
      </c>
      <c r="D6558" t="s">
        <v>393</v>
      </c>
      <c r="E6558" t="s">
        <v>378</v>
      </c>
    </row>
    <row r="6559" spans="1:5">
      <c r="A6559" s="369">
        <v>4127826</v>
      </c>
      <c r="B6559" t="s">
        <v>13489</v>
      </c>
      <c r="C6559" t="s">
        <v>13490</v>
      </c>
      <c r="D6559" t="s">
        <v>393</v>
      </c>
      <c r="E6559" t="s">
        <v>378</v>
      </c>
    </row>
    <row r="6560" spans="1:5">
      <c r="A6560" s="369">
        <v>4127997</v>
      </c>
      <c r="B6560" t="s">
        <v>13491</v>
      </c>
      <c r="C6560" t="s">
        <v>13492</v>
      </c>
      <c r="D6560" t="s">
        <v>393</v>
      </c>
      <c r="E6560" t="s">
        <v>378</v>
      </c>
    </row>
    <row r="6561" spans="1:5">
      <c r="A6561" s="369">
        <v>4128389</v>
      </c>
      <c r="B6561" t="s">
        <v>13493</v>
      </c>
      <c r="C6561" t="s">
        <v>13494</v>
      </c>
      <c r="D6561" t="s">
        <v>393</v>
      </c>
      <c r="E6561" t="s">
        <v>378</v>
      </c>
    </row>
    <row r="6562" spans="1:5">
      <c r="A6562" s="369">
        <v>4128401</v>
      </c>
      <c r="B6562" t="s">
        <v>13495</v>
      </c>
      <c r="C6562" t="s">
        <v>13496</v>
      </c>
      <c r="D6562" t="s">
        <v>393</v>
      </c>
      <c r="E6562" t="s">
        <v>378</v>
      </c>
    </row>
    <row r="6563" spans="1:5">
      <c r="A6563" s="369">
        <v>4128432</v>
      </c>
      <c r="B6563" t="s">
        <v>13497</v>
      </c>
      <c r="C6563" t="s">
        <v>13498</v>
      </c>
      <c r="D6563" t="s">
        <v>393</v>
      </c>
      <c r="E6563" t="s">
        <v>378</v>
      </c>
    </row>
    <row r="6564" spans="1:5">
      <c r="A6564" s="369">
        <v>4129216</v>
      </c>
      <c r="B6564" t="s">
        <v>13499</v>
      </c>
      <c r="C6564" t="s">
        <v>13500</v>
      </c>
      <c r="D6564" t="s">
        <v>393</v>
      </c>
      <c r="E6564" t="s">
        <v>378</v>
      </c>
    </row>
    <row r="6565" spans="1:5">
      <c r="A6565" s="369">
        <v>4129235</v>
      </c>
      <c r="B6565" t="s">
        <v>13501</v>
      </c>
      <c r="C6565" t="s">
        <v>13502</v>
      </c>
      <c r="D6565" t="s">
        <v>393</v>
      </c>
      <c r="E6565" t="s">
        <v>378</v>
      </c>
    </row>
    <row r="6566" spans="1:5">
      <c r="A6566" s="369">
        <v>4130544</v>
      </c>
      <c r="B6566" t="s">
        <v>13503</v>
      </c>
      <c r="C6566" t="s">
        <v>13504</v>
      </c>
      <c r="D6566" t="s">
        <v>393</v>
      </c>
      <c r="E6566" t="s">
        <v>378</v>
      </c>
    </row>
    <row r="6567" spans="1:5">
      <c r="A6567" s="369">
        <v>4130653</v>
      </c>
      <c r="B6567" t="s">
        <v>13505</v>
      </c>
      <c r="C6567" t="s">
        <v>13506</v>
      </c>
      <c r="D6567" t="s">
        <v>393</v>
      </c>
      <c r="E6567" t="s">
        <v>378</v>
      </c>
    </row>
    <row r="6568" spans="1:5">
      <c r="A6568" s="369">
        <v>4131695</v>
      </c>
      <c r="B6568" t="s">
        <v>13507</v>
      </c>
      <c r="C6568" t="s">
        <v>13508</v>
      </c>
      <c r="D6568" t="s">
        <v>393</v>
      </c>
      <c r="E6568" t="s">
        <v>378</v>
      </c>
    </row>
    <row r="6569" spans="1:5">
      <c r="A6569" s="369">
        <v>4132806</v>
      </c>
      <c r="B6569" t="s">
        <v>13509</v>
      </c>
      <c r="C6569" t="s">
        <v>13510</v>
      </c>
      <c r="D6569" t="s">
        <v>393</v>
      </c>
      <c r="E6569" t="s">
        <v>378</v>
      </c>
    </row>
    <row r="6570" spans="1:5">
      <c r="A6570" s="369">
        <v>4134561</v>
      </c>
      <c r="B6570" t="s">
        <v>13511</v>
      </c>
      <c r="C6570" t="s">
        <v>13512</v>
      </c>
      <c r="D6570" t="s">
        <v>393</v>
      </c>
      <c r="E6570" t="s">
        <v>378</v>
      </c>
    </row>
    <row r="6571" spans="1:5">
      <c r="A6571" s="369">
        <v>4135</v>
      </c>
      <c r="B6571" t="s">
        <v>13513</v>
      </c>
      <c r="C6571" t="s">
        <v>13514</v>
      </c>
      <c r="D6571" t="s">
        <v>393</v>
      </c>
      <c r="E6571" t="s">
        <v>378</v>
      </c>
    </row>
    <row r="6572" spans="1:5">
      <c r="A6572" s="369">
        <v>4135418</v>
      </c>
      <c r="B6572" t="s">
        <v>13515</v>
      </c>
      <c r="C6572" t="s">
        <v>13516</v>
      </c>
      <c r="D6572" t="s">
        <v>393</v>
      </c>
      <c r="E6572" t="s">
        <v>378</v>
      </c>
    </row>
    <row r="6573" spans="1:5">
      <c r="A6573" s="369">
        <v>4135693</v>
      </c>
      <c r="B6573" t="s">
        <v>13517</v>
      </c>
      <c r="C6573" t="s">
        <v>13518</v>
      </c>
      <c r="D6573" t="s">
        <v>393</v>
      </c>
      <c r="E6573" t="s">
        <v>378</v>
      </c>
    </row>
    <row r="6574" spans="1:5">
      <c r="A6574" s="369">
        <v>4135743</v>
      </c>
      <c r="B6574" t="s">
        <v>13519</v>
      </c>
      <c r="C6574" t="s">
        <v>13520</v>
      </c>
      <c r="D6574" t="s">
        <v>393</v>
      </c>
      <c r="E6574" t="s">
        <v>378</v>
      </c>
    </row>
    <row r="6575" spans="1:5">
      <c r="A6575" s="369">
        <v>4135808</v>
      </c>
      <c r="B6575" t="s">
        <v>13521</v>
      </c>
      <c r="C6575" t="s">
        <v>13522</v>
      </c>
      <c r="D6575" t="s">
        <v>393</v>
      </c>
      <c r="E6575" t="s">
        <v>378</v>
      </c>
    </row>
    <row r="6576" spans="1:5">
      <c r="A6576" s="369">
        <v>4135895</v>
      </c>
      <c r="B6576" t="s">
        <v>13523</v>
      </c>
      <c r="C6576" t="s">
        <v>13524</v>
      </c>
      <c r="D6576" t="s">
        <v>393</v>
      </c>
      <c r="E6576" t="s">
        <v>378</v>
      </c>
    </row>
    <row r="6577" spans="1:5">
      <c r="A6577" s="369">
        <v>4135907</v>
      </c>
      <c r="B6577" t="s">
        <v>13525</v>
      </c>
      <c r="C6577" t="s">
        <v>13526</v>
      </c>
      <c r="D6577" t="s">
        <v>393</v>
      </c>
      <c r="E6577" t="s">
        <v>378</v>
      </c>
    </row>
    <row r="6578" spans="1:5">
      <c r="A6578" s="369">
        <v>4135940</v>
      </c>
      <c r="B6578" t="s">
        <v>13527</v>
      </c>
      <c r="C6578" t="s">
        <v>13528</v>
      </c>
      <c r="D6578" t="s">
        <v>393</v>
      </c>
      <c r="E6578" t="s">
        <v>378</v>
      </c>
    </row>
    <row r="6579" spans="1:5">
      <c r="A6579" s="369">
        <v>4135972</v>
      </c>
      <c r="B6579" t="s">
        <v>13529</v>
      </c>
      <c r="C6579" t="s">
        <v>13530</v>
      </c>
      <c r="D6579" t="s">
        <v>393</v>
      </c>
      <c r="E6579" t="s">
        <v>378</v>
      </c>
    </row>
    <row r="6580" spans="1:5">
      <c r="A6580" s="369">
        <v>4135990</v>
      </c>
      <c r="B6580" t="s">
        <v>13531</v>
      </c>
      <c r="C6580" t="s">
        <v>13532</v>
      </c>
      <c r="D6580" t="s">
        <v>393</v>
      </c>
      <c r="E6580" t="s">
        <v>378</v>
      </c>
    </row>
    <row r="6581" spans="1:5">
      <c r="A6581" s="369">
        <v>4136002</v>
      </c>
      <c r="B6581" t="s">
        <v>13533</v>
      </c>
      <c r="C6581" t="s">
        <v>13534</v>
      </c>
      <c r="D6581" t="s">
        <v>393</v>
      </c>
      <c r="E6581" t="s">
        <v>378</v>
      </c>
    </row>
    <row r="6582" spans="1:5">
      <c r="A6582" s="369">
        <v>4136030</v>
      </c>
      <c r="B6582" t="s">
        <v>13535</v>
      </c>
      <c r="C6582" t="s">
        <v>13536</v>
      </c>
      <c r="D6582" t="s">
        <v>393</v>
      </c>
      <c r="E6582" t="s">
        <v>378</v>
      </c>
    </row>
    <row r="6583" spans="1:5">
      <c r="A6583" s="369">
        <v>4136069</v>
      </c>
      <c r="B6583" t="s">
        <v>13537</v>
      </c>
      <c r="C6583" t="s">
        <v>13538</v>
      </c>
      <c r="D6583" t="s">
        <v>393</v>
      </c>
      <c r="E6583" t="s">
        <v>378</v>
      </c>
    </row>
    <row r="6584" spans="1:5">
      <c r="A6584" s="369">
        <v>4136155</v>
      </c>
      <c r="B6584" t="s">
        <v>13539</v>
      </c>
      <c r="C6584" t="s">
        <v>13540</v>
      </c>
      <c r="D6584" t="s">
        <v>393</v>
      </c>
      <c r="E6584" t="s">
        <v>378</v>
      </c>
    </row>
    <row r="6585" spans="1:5">
      <c r="A6585" s="369">
        <v>4136217</v>
      </c>
      <c r="B6585" t="s">
        <v>13541</v>
      </c>
      <c r="C6585" t="s">
        <v>13542</v>
      </c>
      <c r="D6585" t="s">
        <v>393</v>
      </c>
      <c r="E6585" t="s">
        <v>378</v>
      </c>
    </row>
    <row r="6586" spans="1:5">
      <c r="A6586" s="369">
        <v>4136317</v>
      </c>
      <c r="B6586" t="s">
        <v>13543</v>
      </c>
      <c r="C6586" t="s">
        <v>13544</v>
      </c>
      <c r="D6586" t="s">
        <v>393</v>
      </c>
      <c r="E6586" t="s">
        <v>378</v>
      </c>
    </row>
    <row r="6587" spans="1:5">
      <c r="A6587" s="369">
        <v>4136410</v>
      </c>
      <c r="B6587" t="s">
        <v>13545</v>
      </c>
      <c r="C6587" t="s">
        <v>13546</v>
      </c>
      <c r="D6587" t="s">
        <v>393</v>
      </c>
      <c r="E6587" t="s">
        <v>378</v>
      </c>
    </row>
    <row r="6588" spans="1:5">
      <c r="A6588" s="369">
        <v>4136423</v>
      </c>
      <c r="B6588" t="s">
        <v>13547</v>
      </c>
      <c r="C6588" t="s">
        <v>13548</v>
      </c>
      <c r="D6588" t="s">
        <v>393</v>
      </c>
      <c r="E6588" t="s">
        <v>378</v>
      </c>
    </row>
    <row r="6589" spans="1:5">
      <c r="A6589" s="369">
        <v>4136435</v>
      </c>
      <c r="B6589" t="s">
        <v>13549</v>
      </c>
      <c r="C6589" t="s">
        <v>13550</v>
      </c>
      <c r="D6589" t="s">
        <v>393</v>
      </c>
      <c r="E6589" t="s">
        <v>378</v>
      </c>
    </row>
    <row r="6590" spans="1:5">
      <c r="A6590" s="369">
        <v>4136445</v>
      </c>
      <c r="B6590" t="s">
        <v>13551</v>
      </c>
      <c r="C6590" t="s">
        <v>13552</v>
      </c>
      <c r="D6590" t="s">
        <v>393</v>
      </c>
      <c r="E6590" t="s">
        <v>378</v>
      </c>
    </row>
    <row r="6591" spans="1:5">
      <c r="A6591" s="369">
        <v>4136496</v>
      </c>
      <c r="B6591" t="s">
        <v>13553</v>
      </c>
      <c r="C6591" t="s">
        <v>13554</v>
      </c>
      <c r="D6591" t="s">
        <v>393</v>
      </c>
      <c r="E6591" t="s">
        <v>378</v>
      </c>
    </row>
    <row r="6592" spans="1:5">
      <c r="A6592" s="369">
        <v>4136534</v>
      </c>
      <c r="B6592" t="s">
        <v>13555</v>
      </c>
      <c r="C6592" t="s">
        <v>13556</v>
      </c>
      <c r="D6592" t="s">
        <v>393</v>
      </c>
      <c r="E6592" t="s">
        <v>378</v>
      </c>
    </row>
    <row r="6593" spans="1:5">
      <c r="A6593" s="369">
        <v>4136557</v>
      </c>
      <c r="B6593" t="s">
        <v>13557</v>
      </c>
      <c r="C6593" t="s">
        <v>13558</v>
      </c>
      <c r="D6593" t="s">
        <v>393</v>
      </c>
      <c r="E6593" t="s">
        <v>378</v>
      </c>
    </row>
    <row r="6594" spans="1:5">
      <c r="A6594" s="369">
        <v>4136572</v>
      </c>
      <c r="B6594" t="s">
        <v>13559</v>
      </c>
      <c r="C6594" t="s">
        <v>13560</v>
      </c>
      <c r="D6594" t="s">
        <v>393</v>
      </c>
      <c r="E6594" t="s">
        <v>378</v>
      </c>
    </row>
    <row r="6595" spans="1:5">
      <c r="A6595" s="369">
        <v>4136598</v>
      </c>
      <c r="B6595" t="s">
        <v>13561</v>
      </c>
      <c r="C6595" t="s">
        <v>13562</v>
      </c>
      <c r="D6595" t="s">
        <v>393</v>
      </c>
      <c r="E6595" t="s">
        <v>378</v>
      </c>
    </row>
    <row r="6596" spans="1:5">
      <c r="A6596" s="369">
        <v>4136706</v>
      </c>
      <c r="B6596" t="s">
        <v>13563</v>
      </c>
      <c r="C6596" t="s">
        <v>13564</v>
      </c>
      <c r="D6596" t="s">
        <v>393</v>
      </c>
      <c r="E6596" t="s">
        <v>378</v>
      </c>
    </row>
    <row r="6597" spans="1:5">
      <c r="A6597" s="369">
        <v>4136746</v>
      </c>
      <c r="B6597" t="s">
        <v>13565</v>
      </c>
      <c r="C6597" t="s">
        <v>13566</v>
      </c>
      <c r="D6597" t="s">
        <v>393</v>
      </c>
      <c r="E6597" t="s">
        <v>378</v>
      </c>
    </row>
    <row r="6598" spans="1:5">
      <c r="A6598" s="369">
        <v>4136837</v>
      </c>
      <c r="B6598" t="s">
        <v>13567</v>
      </c>
      <c r="C6598" t="s">
        <v>13568</v>
      </c>
      <c r="D6598" t="s">
        <v>393</v>
      </c>
      <c r="E6598" t="s">
        <v>378</v>
      </c>
    </row>
    <row r="6599" spans="1:5">
      <c r="A6599" s="369">
        <v>4136863</v>
      </c>
      <c r="B6599" t="s">
        <v>13569</v>
      </c>
      <c r="C6599" t="s">
        <v>13570</v>
      </c>
      <c r="D6599" t="s">
        <v>393</v>
      </c>
      <c r="E6599" t="s">
        <v>378</v>
      </c>
    </row>
    <row r="6600" spans="1:5">
      <c r="A6600" s="369">
        <v>4136907</v>
      </c>
      <c r="B6600" t="s">
        <v>13571</v>
      </c>
      <c r="C6600" t="s">
        <v>13572</v>
      </c>
      <c r="D6600" t="s">
        <v>393</v>
      </c>
      <c r="E6600" t="s">
        <v>378</v>
      </c>
    </row>
    <row r="6601" spans="1:5">
      <c r="A6601" s="369">
        <v>4136913</v>
      </c>
      <c r="B6601" t="s">
        <v>13573</v>
      </c>
      <c r="C6601" t="s">
        <v>13574</v>
      </c>
      <c r="D6601" t="s">
        <v>393</v>
      </c>
      <c r="E6601" t="s">
        <v>378</v>
      </c>
    </row>
    <row r="6602" spans="1:5">
      <c r="A6602" s="369">
        <v>4137065</v>
      </c>
      <c r="B6602" t="s">
        <v>13575</v>
      </c>
      <c r="C6602" t="s">
        <v>13576</v>
      </c>
      <c r="D6602" t="s">
        <v>393</v>
      </c>
      <c r="E6602" t="s">
        <v>378</v>
      </c>
    </row>
    <row r="6603" spans="1:5">
      <c r="A6603" s="369">
        <v>4137315</v>
      </c>
      <c r="B6603" t="s">
        <v>13577</v>
      </c>
      <c r="C6603" t="s">
        <v>13578</v>
      </c>
      <c r="D6603" t="s">
        <v>393</v>
      </c>
      <c r="E6603" t="s">
        <v>378</v>
      </c>
    </row>
    <row r="6604" spans="1:5">
      <c r="A6604" s="369">
        <v>4137345</v>
      </c>
      <c r="B6604" t="s">
        <v>13579</v>
      </c>
      <c r="C6604" t="s">
        <v>13580</v>
      </c>
      <c r="D6604" t="s">
        <v>393</v>
      </c>
      <c r="E6604" t="s">
        <v>378</v>
      </c>
    </row>
    <row r="6605" spans="1:5">
      <c r="A6605" s="369">
        <v>4137348</v>
      </c>
      <c r="B6605" t="s">
        <v>13581</v>
      </c>
      <c r="C6605" t="s">
        <v>13582</v>
      </c>
      <c r="D6605" t="s">
        <v>393</v>
      </c>
      <c r="E6605" t="s">
        <v>378</v>
      </c>
    </row>
    <row r="6606" spans="1:5">
      <c r="A6606" s="369">
        <v>4137355</v>
      </c>
      <c r="B6606" t="s">
        <v>13583</v>
      </c>
      <c r="C6606" t="s">
        <v>13584</v>
      </c>
      <c r="D6606" t="s">
        <v>393</v>
      </c>
      <c r="E6606" t="s">
        <v>378</v>
      </c>
    </row>
    <row r="6607" spans="1:5">
      <c r="A6607" s="369">
        <v>4137356</v>
      </c>
      <c r="B6607" t="s">
        <v>13585</v>
      </c>
      <c r="C6607" t="s">
        <v>13586</v>
      </c>
      <c r="D6607" t="s">
        <v>393</v>
      </c>
      <c r="E6607" t="s">
        <v>378</v>
      </c>
    </row>
    <row r="6608" spans="1:5">
      <c r="A6608" s="369">
        <v>4137359</v>
      </c>
      <c r="B6608" t="s">
        <v>13587</v>
      </c>
      <c r="C6608" t="s">
        <v>13588</v>
      </c>
      <c r="D6608" t="s">
        <v>393</v>
      </c>
      <c r="E6608" t="s">
        <v>378</v>
      </c>
    </row>
    <row r="6609" spans="1:5">
      <c r="A6609" s="369">
        <v>4137361</v>
      </c>
      <c r="B6609" t="s">
        <v>13589</v>
      </c>
      <c r="C6609" t="s">
        <v>13590</v>
      </c>
      <c r="D6609" t="s">
        <v>393</v>
      </c>
      <c r="E6609" t="s">
        <v>378</v>
      </c>
    </row>
    <row r="6610" spans="1:5">
      <c r="A6610" s="369">
        <v>4137461</v>
      </c>
      <c r="B6610" t="s">
        <v>13591</v>
      </c>
      <c r="C6610" t="s">
        <v>13592</v>
      </c>
      <c r="D6610" t="s">
        <v>393</v>
      </c>
      <c r="E6610" t="s">
        <v>378</v>
      </c>
    </row>
    <row r="6611" spans="1:5">
      <c r="A6611" s="369">
        <v>4137491</v>
      </c>
      <c r="B6611" t="s">
        <v>13593</v>
      </c>
      <c r="C6611" t="s">
        <v>13594</v>
      </c>
      <c r="D6611" t="s">
        <v>393</v>
      </c>
      <c r="E6611" t="s">
        <v>378</v>
      </c>
    </row>
    <row r="6612" spans="1:5">
      <c r="A6612" s="369">
        <v>4137581</v>
      </c>
      <c r="B6612" t="s">
        <v>13595</v>
      </c>
      <c r="C6612" t="s">
        <v>13596</v>
      </c>
      <c r="D6612" t="s">
        <v>393</v>
      </c>
      <c r="E6612" t="s">
        <v>378</v>
      </c>
    </row>
    <row r="6613" spans="1:5">
      <c r="A6613" s="369">
        <v>4137736</v>
      </c>
      <c r="B6613" t="s">
        <v>13597</v>
      </c>
      <c r="C6613" t="s">
        <v>13598</v>
      </c>
      <c r="D6613" t="s">
        <v>393</v>
      </c>
      <c r="E6613" t="s">
        <v>378</v>
      </c>
    </row>
    <row r="6614" spans="1:5">
      <c r="A6614" s="369">
        <v>4137737</v>
      </c>
      <c r="B6614" t="s">
        <v>13599</v>
      </c>
      <c r="C6614" t="s">
        <v>13600</v>
      </c>
      <c r="D6614" t="s">
        <v>393</v>
      </c>
      <c r="E6614" t="s">
        <v>378</v>
      </c>
    </row>
    <row r="6615" spans="1:5">
      <c r="A6615" s="369">
        <v>4137747</v>
      </c>
      <c r="B6615" t="s">
        <v>13601</v>
      </c>
      <c r="C6615" t="s">
        <v>13602</v>
      </c>
      <c r="D6615" t="s">
        <v>393</v>
      </c>
      <c r="E6615" t="s">
        <v>378</v>
      </c>
    </row>
    <row r="6616" spans="1:5">
      <c r="A6616" s="369">
        <v>4137755</v>
      </c>
      <c r="B6616" t="s">
        <v>13603</v>
      </c>
      <c r="C6616" t="s">
        <v>13604</v>
      </c>
      <c r="D6616" t="s">
        <v>393</v>
      </c>
      <c r="E6616" t="s">
        <v>378</v>
      </c>
    </row>
    <row r="6617" spans="1:5">
      <c r="A6617" s="369">
        <v>4137784</v>
      </c>
      <c r="B6617" t="s">
        <v>13605</v>
      </c>
      <c r="C6617" t="s">
        <v>13606</v>
      </c>
      <c r="D6617" t="s">
        <v>393</v>
      </c>
      <c r="E6617" t="s">
        <v>378</v>
      </c>
    </row>
    <row r="6618" spans="1:5">
      <c r="A6618" s="369">
        <v>4138005</v>
      </c>
      <c r="B6618" t="s">
        <v>13607</v>
      </c>
      <c r="C6618" t="s">
        <v>13608</v>
      </c>
      <c r="D6618" t="s">
        <v>393</v>
      </c>
      <c r="E6618" t="s">
        <v>378</v>
      </c>
    </row>
    <row r="6619" spans="1:5">
      <c r="A6619" s="369">
        <v>4138073</v>
      </c>
      <c r="B6619" t="s">
        <v>13609</v>
      </c>
      <c r="C6619" t="s">
        <v>13610</v>
      </c>
      <c r="D6619" t="s">
        <v>393</v>
      </c>
      <c r="E6619" t="s">
        <v>378</v>
      </c>
    </row>
    <row r="6620" spans="1:5">
      <c r="A6620" s="369">
        <v>4138308</v>
      </c>
      <c r="B6620" t="s">
        <v>13611</v>
      </c>
      <c r="C6620" t="s">
        <v>13612</v>
      </c>
      <c r="D6620" t="s">
        <v>393</v>
      </c>
      <c r="E6620" t="s">
        <v>378</v>
      </c>
    </row>
    <row r="6621" spans="1:5">
      <c r="A6621" s="369">
        <v>4138344</v>
      </c>
      <c r="B6621" t="s">
        <v>13613</v>
      </c>
      <c r="C6621" t="s">
        <v>13614</v>
      </c>
      <c r="D6621" t="s">
        <v>393</v>
      </c>
      <c r="E6621" t="s">
        <v>378</v>
      </c>
    </row>
    <row r="6622" spans="1:5">
      <c r="A6622" s="369">
        <v>4138350</v>
      </c>
      <c r="B6622" t="s">
        <v>13615</v>
      </c>
      <c r="C6622" t="s">
        <v>13616</v>
      </c>
      <c r="D6622" t="s">
        <v>393</v>
      </c>
      <c r="E6622" t="s">
        <v>378</v>
      </c>
    </row>
    <row r="6623" spans="1:5">
      <c r="A6623" s="369">
        <v>4138365</v>
      </c>
      <c r="B6623" t="s">
        <v>13617</v>
      </c>
      <c r="C6623" t="s">
        <v>13618</v>
      </c>
      <c r="D6623" t="s">
        <v>393</v>
      </c>
      <c r="E6623" t="s">
        <v>378</v>
      </c>
    </row>
    <row r="6624" spans="1:5">
      <c r="A6624" s="369">
        <v>4138377</v>
      </c>
      <c r="B6624" t="s">
        <v>13619</v>
      </c>
      <c r="C6624" t="s">
        <v>13620</v>
      </c>
      <c r="D6624" t="s">
        <v>393</v>
      </c>
      <c r="E6624" t="s">
        <v>378</v>
      </c>
    </row>
    <row r="6625" spans="1:5">
      <c r="A6625" s="369">
        <v>4138393</v>
      </c>
      <c r="B6625" t="s">
        <v>13621</v>
      </c>
      <c r="C6625" t="s">
        <v>13622</v>
      </c>
      <c r="D6625" t="s">
        <v>393</v>
      </c>
      <c r="E6625" t="s">
        <v>378</v>
      </c>
    </row>
    <row r="6626" spans="1:5">
      <c r="A6626" s="369">
        <v>4138554</v>
      </c>
      <c r="B6626" t="s">
        <v>13623</v>
      </c>
      <c r="C6626" t="s">
        <v>13624</v>
      </c>
      <c r="D6626" t="s">
        <v>393</v>
      </c>
      <c r="E6626" t="s">
        <v>378</v>
      </c>
    </row>
    <row r="6627" spans="1:5">
      <c r="A6627" s="369">
        <v>4138627</v>
      </c>
      <c r="B6627" t="s">
        <v>13625</v>
      </c>
      <c r="C6627" t="s">
        <v>13626</v>
      </c>
      <c r="D6627" t="s">
        <v>393</v>
      </c>
      <c r="E6627" t="s">
        <v>378</v>
      </c>
    </row>
    <row r="6628" spans="1:5">
      <c r="A6628" s="369">
        <v>4138674</v>
      </c>
      <c r="B6628" t="s">
        <v>13627</v>
      </c>
      <c r="C6628" t="s">
        <v>13628</v>
      </c>
      <c r="D6628" t="s">
        <v>393</v>
      </c>
      <c r="E6628" t="s">
        <v>378</v>
      </c>
    </row>
    <row r="6629" spans="1:5">
      <c r="A6629" s="369">
        <v>4138696</v>
      </c>
      <c r="B6629" t="s">
        <v>13629</v>
      </c>
      <c r="C6629" t="s">
        <v>13630</v>
      </c>
      <c r="D6629" t="s">
        <v>393</v>
      </c>
      <c r="E6629" t="s">
        <v>378</v>
      </c>
    </row>
    <row r="6630" spans="1:5">
      <c r="A6630" s="369">
        <v>4138702</v>
      </c>
      <c r="B6630" t="s">
        <v>13631</v>
      </c>
      <c r="C6630" t="s">
        <v>13632</v>
      </c>
      <c r="D6630" t="s">
        <v>393</v>
      </c>
      <c r="E6630" t="s">
        <v>378</v>
      </c>
    </row>
    <row r="6631" spans="1:5">
      <c r="A6631" s="369">
        <v>4138748</v>
      </c>
      <c r="B6631" t="s">
        <v>13633</v>
      </c>
      <c r="C6631" t="s">
        <v>13634</v>
      </c>
      <c r="D6631" t="s">
        <v>393</v>
      </c>
      <c r="E6631" t="s">
        <v>378</v>
      </c>
    </row>
    <row r="6632" spans="1:5">
      <c r="A6632" s="369">
        <v>4138761</v>
      </c>
      <c r="B6632" t="s">
        <v>13635</v>
      </c>
      <c r="C6632" t="s">
        <v>13636</v>
      </c>
      <c r="D6632" t="s">
        <v>393</v>
      </c>
      <c r="E6632" t="s">
        <v>378</v>
      </c>
    </row>
    <row r="6633" spans="1:5">
      <c r="A6633" s="369">
        <v>4138765</v>
      </c>
      <c r="B6633" t="s">
        <v>13637</v>
      </c>
      <c r="C6633" t="s">
        <v>13638</v>
      </c>
      <c r="D6633" t="s">
        <v>393</v>
      </c>
      <c r="E6633" t="s">
        <v>378</v>
      </c>
    </row>
    <row r="6634" spans="1:5">
      <c r="A6634" s="369">
        <v>4138773</v>
      </c>
      <c r="B6634" t="s">
        <v>13639</v>
      </c>
      <c r="C6634" t="s">
        <v>13640</v>
      </c>
      <c r="D6634" t="s">
        <v>393</v>
      </c>
      <c r="E6634" t="s">
        <v>378</v>
      </c>
    </row>
    <row r="6635" spans="1:5">
      <c r="A6635" s="369">
        <v>4138778</v>
      </c>
      <c r="B6635" t="s">
        <v>13641</v>
      </c>
      <c r="C6635" t="s">
        <v>13642</v>
      </c>
      <c r="D6635" t="s">
        <v>393</v>
      </c>
      <c r="E6635" t="s">
        <v>378</v>
      </c>
    </row>
    <row r="6636" spans="1:5">
      <c r="A6636" s="369">
        <v>4138885</v>
      </c>
      <c r="B6636" t="s">
        <v>13643</v>
      </c>
      <c r="C6636" t="s">
        <v>13644</v>
      </c>
      <c r="D6636" t="s">
        <v>393</v>
      </c>
      <c r="E6636" t="s">
        <v>378</v>
      </c>
    </row>
    <row r="6637" spans="1:5">
      <c r="A6637" s="369">
        <v>4139218</v>
      </c>
      <c r="B6637" t="s">
        <v>13645</v>
      </c>
      <c r="C6637" t="s">
        <v>13646</v>
      </c>
      <c r="D6637" t="s">
        <v>393</v>
      </c>
      <c r="E6637" t="s">
        <v>378</v>
      </c>
    </row>
    <row r="6638" spans="1:5">
      <c r="A6638" s="369">
        <v>4139390</v>
      </c>
      <c r="B6638" t="s">
        <v>13647</v>
      </c>
      <c r="C6638" t="s">
        <v>13648</v>
      </c>
      <c r="D6638" t="s">
        <v>393</v>
      </c>
      <c r="E6638" t="s">
        <v>378</v>
      </c>
    </row>
    <row r="6639" spans="1:5">
      <c r="A6639" s="369">
        <v>4139402</v>
      </c>
      <c r="B6639" t="s">
        <v>13649</v>
      </c>
      <c r="C6639" t="s">
        <v>13650</v>
      </c>
      <c r="D6639" t="s">
        <v>393</v>
      </c>
      <c r="E6639" t="s">
        <v>378</v>
      </c>
    </row>
    <row r="6640" spans="1:5">
      <c r="A6640" s="369">
        <v>4139404</v>
      </c>
      <c r="B6640" t="s">
        <v>13651</v>
      </c>
      <c r="C6640" t="s">
        <v>13652</v>
      </c>
      <c r="D6640" t="s">
        <v>393</v>
      </c>
      <c r="E6640" t="s">
        <v>378</v>
      </c>
    </row>
    <row r="6641" spans="1:5">
      <c r="A6641" s="369">
        <v>4139405</v>
      </c>
      <c r="B6641" t="s">
        <v>13653</v>
      </c>
      <c r="C6641" t="s">
        <v>13654</v>
      </c>
      <c r="D6641" t="s">
        <v>393</v>
      </c>
      <c r="E6641" t="s">
        <v>378</v>
      </c>
    </row>
    <row r="6642" spans="1:5">
      <c r="A6642" s="369">
        <v>4139406</v>
      </c>
      <c r="B6642" t="s">
        <v>13655</v>
      </c>
      <c r="C6642" t="s">
        <v>13656</v>
      </c>
      <c r="D6642" t="s">
        <v>393</v>
      </c>
      <c r="E6642" t="s">
        <v>378</v>
      </c>
    </row>
    <row r="6643" spans="1:5">
      <c r="A6643" s="369">
        <v>4139407</v>
      </c>
      <c r="B6643" t="s">
        <v>13657</v>
      </c>
      <c r="C6643" t="s">
        <v>13658</v>
      </c>
      <c r="D6643" t="s">
        <v>393</v>
      </c>
      <c r="E6643" t="s">
        <v>378</v>
      </c>
    </row>
    <row r="6644" spans="1:5">
      <c r="A6644" s="369">
        <v>4139536</v>
      </c>
      <c r="B6644" t="s">
        <v>13659</v>
      </c>
      <c r="C6644" t="s">
        <v>13660</v>
      </c>
      <c r="D6644" t="s">
        <v>393</v>
      </c>
      <c r="E6644" t="s">
        <v>378</v>
      </c>
    </row>
    <row r="6645" spans="1:5">
      <c r="A6645" s="369">
        <v>4139717</v>
      </c>
      <c r="B6645" t="s">
        <v>13661</v>
      </c>
      <c r="C6645" t="s">
        <v>13662</v>
      </c>
      <c r="D6645" t="s">
        <v>393</v>
      </c>
      <c r="E6645" t="s">
        <v>378</v>
      </c>
    </row>
    <row r="6646" spans="1:5">
      <c r="A6646" s="369">
        <v>4139730</v>
      </c>
      <c r="B6646" t="s">
        <v>13663</v>
      </c>
      <c r="C6646" t="s">
        <v>13664</v>
      </c>
      <c r="D6646" t="s">
        <v>393</v>
      </c>
      <c r="E6646" t="s">
        <v>378</v>
      </c>
    </row>
    <row r="6647" spans="1:5">
      <c r="A6647" s="369">
        <v>4139791</v>
      </c>
      <c r="B6647" t="s">
        <v>13665</v>
      </c>
      <c r="C6647" t="s">
        <v>13666</v>
      </c>
      <c r="D6647" t="s">
        <v>393</v>
      </c>
      <c r="E6647" t="s">
        <v>378</v>
      </c>
    </row>
    <row r="6648" spans="1:5">
      <c r="A6648" s="369">
        <v>4139793</v>
      </c>
      <c r="B6648" t="s">
        <v>13667</v>
      </c>
      <c r="C6648" t="s">
        <v>13668</v>
      </c>
      <c r="D6648" t="s">
        <v>393</v>
      </c>
      <c r="E6648" t="s">
        <v>378</v>
      </c>
    </row>
    <row r="6649" spans="1:5">
      <c r="A6649" s="369">
        <v>4139888</v>
      </c>
      <c r="B6649" t="s">
        <v>13669</v>
      </c>
      <c r="C6649" t="s">
        <v>13670</v>
      </c>
      <c r="D6649" t="s">
        <v>393</v>
      </c>
      <c r="E6649" t="s">
        <v>378</v>
      </c>
    </row>
    <row r="6650" spans="1:5">
      <c r="A6650" s="369">
        <v>4140005</v>
      </c>
      <c r="B6650" t="s">
        <v>13671</v>
      </c>
      <c r="C6650" t="s">
        <v>13672</v>
      </c>
      <c r="D6650" t="s">
        <v>393</v>
      </c>
      <c r="E6650" t="s">
        <v>378</v>
      </c>
    </row>
    <row r="6651" spans="1:5">
      <c r="A6651" s="369">
        <v>4140079</v>
      </c>
      <c r="B6651" t="s">
        <v>13673</v>
      </c>
      <c r="C6651" t="s">
        <v>13674</v>
      </c>
      <c r="D6651" t="s">
        <v>393</v>
      </c>
      <c r="E6651" t="s">
        <v>378</v>
      </c>
    </row>
    <row r="6652" spans="1:5">
      <c r="A6652" s="369">
        <v>4140258</v>
      </c>
      <c r="B6652" t="s">
        <v>13675</v>
      </c>
      <c r="C6652" t="s">
        <v>13676</v>
      </c>
      <c r="D6652" t="s">
        <v>393</v>
      </c>
      <c r="E6652" t="s">
        <v>378</v>
      </c>
    </row>
    <row r="6653" spans="1:5">
      <c r="A6653" s="369">
        <v>4140278</v>
      </c>
      <c r="B6653" t="s">
        <v>13677</v>
      </c>
      <c r="C6653" t="s">
        <v>13678</v>
      </c>
      <c r="D6653" t="s">
        <v>393</v>
      </c>
      <c r="E6653" t="s">
        <v>378</v>
      </c>
    </row>
    <row r="6654" spans="1:5">
      <c r="A6654" s="369">
        <v>4140311</v>
      </c>
      <c r="B6654" t="s">
        <v>13679</v>
      </c>
      <c r="C6654" t="s">
        <v>13680</v>
      </c>
      <c r="D6654" t="s">
        <v>393</v>
      </c>
      <c r="E6654" t="s">
        <v>378</v>
      </c>
    </row>
    <row r="6655" spans="1:5">
      <c r="A6655" s="369">
        <v>4140427</v>
      </c>
      <c r="B6655" t="s">
        <v>13681</v>
      </c>
      <c r="C6655" t="s">
        <v>13682</v>
      </c>
      <c r="D6655" t="s">
        <v>393</v>
      </c>
      <c r="E6655" t="s">
        <v>378</v>
      </c>
    </row>
    <row r="6656" spans="1:5">
      <c r="A6656" s="369">
        <v>4140542</v>
      </c>
      <c r="B6656" t="s">
        <v>13683</v>
      </c>
      <c r="C6656" t="s">
        <v>13684</v>
      </c>
      <c r="D6656" t="s">
        <v>393</v>
      </c>
      <c r="E6656" t="s">
        <v>378</v>
      </c>
    </row>
    <row r="6657" spans="1:5">
      <c r="A6657" s="369">
        <v>4140559</v>
      </c>
      <c r="B6657" t="s">
        <v>13685</v>
      </c>
      <c r="C6657" t="s">
        <v>13686</v>
      </c>
      <c r="D6657" t="s">
        <v>393</v>
      </c>
      <c r="E6657" t="s">
        <v>378</v>
      </c>
    </row>
    <row r="6658" spans="1:5">
      <c r="A6658" s="369">
        <v>4140565</v>
      </c>
      <c r="B6658" t="s">
        <v>13687</v>
      </c>
      <c r="C6658" t="s">
        <v>13688</v>
      </c>
      <c r="D6658" t="s">
        <v>393</v>
      </c>
      <c r="E6658" t="s">
        <v>378</v>
      </c>
    </row>
    <row r="6659" spans="1:5">
      <c r="A6659" s="369">
        <v>4140575</v>
      </c>
      <c r="B6659" t="s">
        <v>13689</v>
      </c>
      <c r="C6659" t="s">
        <v>13690</v>
      </c>
      <c r="D6659" t="s">
        <v>393</v>
      </c>
      <c r="E6659" t="s">
        <v>378</v>
      </c>
    </row>
    <row r="6660" spans="1:5">
      <c r="A6660" s="369">
        <v>4140576</v>
      </c>
      <c r="B6660" t="s">
        <v>13691</v>
      </c>
      <c r="C6660" t="s">
        <v>13692</v>
      </c>
      <c r="D6660" t="s">
        <v>393</v>
      </c>
      <c r="E6660" t="s">
        <v>378</v>
      </c>
    </row>
    <row r="6661" spans="1:5">
      <c r="A6661" s="369">
        <v>4140577</v>
      </c>
      <c r="B6661" t="s">
        <v>13693</v>
      </c>
      <c r="C6661" t="s">
        <v>13694</v>
      </c>
      <c r="D6661" t="s">
        <v>393</v>
      </c>
      <c r="E6661" t="s">
        <v>378</v>
      </c>
    </row>
    <row r="6662" spans="1:5">
      <c r="A6662" s="369">
        <v>4140578</v>
      </c>
      <c r="B6662" t="s">
        <v>13695</v>
      </c>
      <c r="C6662" t="s">
        <v>13696</v>
      </c>
      <c r="D6662" t="s">
        <v>393</v>
      </c>
      <c r="E6662" t="s">
        <v>378</v>
      </c>
    </row>
    <row r="6663" spans="1:5">
      <c r="A6663" s="369">
        <v>4140580</v>
      </c>
      <c r="B6663" t="s">
        <v>13697</v>
      </c>
      <c r="C6663" t="s">
        <v>13698</v>
      </c>
      <c r="D6663" t="s">
        <v>393</v>
      </c>
      <c r="E6663" t="s">
        <v>378</v>
      </c>
    </row>
    <row r="6664" spans="1:5">
      <c r="A6664" s="369">
        <v>4141010</v>
      </c>
      <c r="B6664" t="s">
        <v>13699</v>
      </c>
      <c r="C6664" t="s">
        <v>13700</v>
      </c>
      <c r="D6664" t="s">
        <v>393</v>
      </c>
      <c r="E6664" t="s">
        <v>378</v>
      </c>
    </row>
    <row r="6665" spans="1:5">
      <c r="A6665" s="369">
        <v>4141045</v>
      </c>
      <c r="B6665" t="s">
        <v>13701</v>
      </c>
      <c r="C6665" t="s">
        <v>13702</v>
      </c>
      <c r="D6665" t="s">
        <v>393</v>
      </c>
      <c r="E6665" t="s">
        <v>378</v>
      </c>
    </row>
    <row r="6666" spans="1:5">
      <c r="A6666" s="369">
        <v>4141078</v>
      </c>
      <c r="B6666" t="s">
        <v>13703</v>
      </c>
      <c r="C6666" t="s">
        <v>13704</v>
      </c>
      <c r="D6666" t="s">
        <v>393</v>
      </c>
      <c r="E6666" t="s">
        <v>378</v>
      </c>
    </row>
    <row r="6667" spans="1:5">
      <c r="A6667" s="369">
        <v>4141130</v>
      </c>
      <c r="B6667" t="s">
        <v>13705</v>
      </c>
      <c r="C6667" t="s">
        <v>13706</v>
      </c>
      <c r="D6667" t="s">
        <v>393</v>
      </c>
      <c r="E6667" t="s">
        <v>378</v>
      </c>
    </row>
    <row r="6668" spans="1:5">
      <c r="A6668" s="369">
        <v>4141134</v>
      </c>
      <c r="B6668" t="s">
        <v>13707</v>
      </c>
      <c r="C6668" t="s">
        <v>13708</v>
      </c>
      <c r="D6668" t="s">
        <v>393</v>
      </c>
      <c r="E6668" t="s">
        <v>378</v>
      </c>
    </row>
    <row r="6669" spans="1:5">
      <c r="A6669" s="369">
        <v>4141171</v>
      </c>
      <c r="B6669" t="s">
        <v>13709</v>
      </c>
      <c r="C6669" t="s">
        <v>13710</v>
      </c>
      <c r="D6669" t="s">
        <v>393</v>
      </c>
      <c r="E6669" t="s">
        <v>378</v>
      </c>
    </row>
    <row r="6670" spans="1:5">
      <c r="A6670" s="369">
        <v>4141220</v>
      </c>
      <c r="B6670" t="s">
        <v>13711</v>
      </c>
      <c r="C6670" t="s">
        <v>13712</v>
      </c>
      <c r="D6670" t="s">
        <v>393</v>
      </c>
      <c r="E6670" t="s">
        <v>378</v>
      </c>
    </row>
    <row r="6671" spans="1:5">
      <c r="A6671" s="369">
        <v>4141243</v>
      </c>
      <c r="B6671" t="s">
        <v>13713</v>
      </c>
      <c r="C6671" t="s">
        <v>13714</v>
      </c>
      <c r="D6671" t="s">
        <v>393</v>
      </c>
      <c r="E6671" t="s">
        <v>378</v>
      </c>
    </row>
    <row r="6672" spans="1:5">
      <c r="A6672" s="369">
        <v>4141332</v>
      </c>
      <c r="B6672" t="s">
        <v>13715</v>
      </c>
      <c r="C6672" t="s">
        <v>13716</v>
      </c>
      <c r="D6672" t="s">
        <v>393</v>
      </c>
      <c r="E6672" t="s">
        <v>378</v>
      </c>
    </row>
    <row r="6673" spans="1:5">
      <c r="A6673" s="369">
        <v>4141433</v>
      </c>
      <c r="B6673" t="s">
        <v>13717</v>
      </c>
      <c r="C6673" t="s">
        <v>13718</v>
      </c>
      <c r="D6673" t="s">
        <v>393</v>
      </c>
      <c r="E6673" t="s">
        <v>378</v>
      </c>
    </row>
    <row r="6674" spans="1:5">
      <c r="A6674" s="369">
        <v>4141508</v>
      </c>
      <c r="B6674" t="s">
        <v>13719</v>
      </c>
      <c r="C6674" t="s">
        <v>13720</v>
      </c>
      <c r="D6674" t="s">
        <v>393</v>
      </c>
      <c r="E6674" t="s">
        <v>378</v>
      </c>
    </row>
    <row r="6675" spans="1:5">
      <c r="A6675" s="369">
        <v>4141510</v>
      </c>
      <c r="B6675" t="s">
        <v>13721</v>
      </c>
      <c r="C6675" t="s">
        <v>13722</v>
      </c>
      <c r="D6675" t="s">
        <v>393</v>
      </c>
      <c r="E6675" t="s">
        <v>378</v>
      </c>
    </row>
    <row r="6676" spans="1:5">
      <c r="A6676" s="369">
        <v>4141568</v>
      </c>
      <c r="B6676" t="s">
        <v>13723</v>
      </c>
      <c r="C6676" t="s">
        <v>13724</v>
      </c>
      <c r="D6676" t="s">
        <v>393</v>
      </c>
      <c r="E6676" t="s">
        <v>378</v>
      </c>
    </row>
    <row r="6677" spans="1:5">
      <c r="A6677" s="369">
        <v>4141645</v>
      </c>
      <c r="B6677" t="s">
        <v>13725</v>
      </c>
      <c r="C6677" t="s">
        <v>13726</v>
      </c>
      <c r="D6677" t="s">
        <v>393</v>
      </c>
      <c r="E6677" t="s">
        <v>378</v>
      </c>
    </row>
    <row r="6678" spans="1:5">
      <c r="A6678" s="369">
        <v>4141652</v>
      </c>
      <c r="B6678" t="s">
        <v>13727</v>
      </c>
      <c r="C6678" t="s">
        <v>13728</v>
      </c>
      <c r="D6678" t="s">
        <v>393</v>
      </c>
      <c r="E6678" t="s">
        <v>378</v>
      </c>
    </row>
    <row r="6679" spans="1:5">
      <c r="A6679" s="369">
        <v>4141743</v>
      </c>
      <c r="B6679" t="s">
        <v>13729</v>
      </c>
      <c r="C6679" t="s">
        <v>13730</v>
      </c>
      <c r="D6679" t="s">
        <v>393</v>
      </c>
      <c r="E6679" t="s">
        <v>378</v>
      </c>
    </row>
    <row r="6680" spans="1:5">
      <c r="A6680" s="369">
        <v>4141804</v>
      </c>
      <c r="B6680" t="s">
        <v>13731</v>
      </c>
      <c r="C6680" t="s">
        <v>13732</v>
      </c>
      <c r="D6680" t="s">
        <v>393</v>
      </c>
      <c r="E6680" t="s">
        <v>378</v>
      </c>
    </row>
    <row r="6681" spans="1:5">
      <c r="A6681" s="369">
        <v>4141843</v>
      </c>
      <c r="B6681" t="s">
        <v>13733</v>
      </c>
      <c r="C6681" t="s">
        <v>13734</v>
      </c>
      <c r="D6681" t="s">
        <v>393</v>
      </c>
      <c r="E6681" t="s">
        <v>378</v>
      </c>
    </row>
    <row r="6682" spans="1:5">
      <c r="A6682" s="369">
        <v>4141888</v>
      </c>
      <c r="B6682" t="s">
        <v>13735</v>
      </c>
      <c r="C6682" t="s">
        <v>13736</v>
      </c>
      <c r="D6682" t="s">
        <v>393</v>
      </c>
      <c r="E6682" t="s">
        <v>378</v>
      </c>
    </row>
    <row r="6683" spans="1:5">
      <c r="A6683" s="369">
        <v>4141903</v>
      </c>
      <c r="B6683" t="s">
        <v>13737</v>
      </c>
      <c r="C6683" t="s">
        <v>13738</v>
      </c>
      <c r="D6683" t="s">
        <v>393</v>
      </c>
      <c r="E6683" t="s">
        <v>378</v>
      </c>
    </row>
    <row r="6684" spans="1:5">
      <c r="A6684" s="369">
        <v>4141960</v>
      </c>
      <c r="B6684" t="s">
        <v>13739</v>
      </c>
      <c r="C6684" t="s">
        <v>13740</v>
      </c>
      <c r="D6684" t="s">
        <v>393</v>
      </c>
      <c r="E6684" t="s">
        <v>378</v>
      </c>
    </row>
    <row r="6685" spans="1:5">
      <c r="A6685" s="369">
        <v>4142006</v>
      </c>
      <c r="B6685" t="s">
        <v>13741</v>
      </c>
      <c r="C6685" t="s">
        <v>13742</v>
      </c>
      <c r="D6685" t="s">
        <v>393</v>
      </c>
      <c r="E6685" t="s">
        <v>378</v>
      </c>
    </row>
    <row r="6686" spans="1:5">
      <c r="A6686" s="369">
        <v>4142016</v>
      </c>
      <c r="B6686" t="s">
        <v>13743</v>
      </c>
      <c r="C6686" t="s">
        <v>13744</v>
      </c>
      <c r="D6686" t="s">
        <v>393</v>
      </c>
      <c r="E6686" t="s">
        <v>378</v>
      </c>
    </row>
    <row r="6687" spans="1:5">
      <c r="A6687" s="369">
        <v>4142221</v>
      </c>
      <c r="B6687" t="s">
        <v>13745</v>
      </c>
      <c r="C6687" t="s">
        <v>13746</v>
      </c>
      <c r="D6687" t="s">
        <v>393</v>
      </c>
      <c r="E6687" t="s">
        <v>378</v>
      </c>
    </row>
    <row r="6688" spans="1:5">
      <c r="A6688" s="369">
        <v>4142487</v>
      </c>
      <c r="B6688" t="s">
        <v>13747</v>
      </c>
      <c r="C6688" t="s">
        <v>13748</v>
      </c>
      <c r="D6688" t="s">
        <v>393</v>
      </c>
      <c r="E6688" t="s">
        <v>378</v>
      </c>
    </row>
    <row r="6689" spans="1:5">
      <c r="A6689" s="369">
        <v>4142658</v>
      </c>
      <c r="B6689" t="s">
        <v>13749</v>
      </c>
      <c r="C6689" t="s">
        <v>13750</v>
      </c>
      <c r="D6689" t="s">
        <v>393</v>
      </c>
      <c r="E6689" t="s">
        <v>378</v>
      </c>
    </row>
    <row r="6690" spans="1:5">
      <c r="A6690" s="369">
        <v>4142839</v>
      </c>
      <c r="B6690" t="s">
        <v>13751</v>
      </c>
      <c r="C6690" t="s">
        <v>13752</v>
      </c>
      <c r="D6690" t="s">
        <v>393</v>
      </c>
      <c r="E6690" t="s">
        <v>378</v>
      </c>
    </row>
    <row r="6691" spans="1:5">
      <c r="A6691" s="369">
        <v>4142871</v>
      </c>
      <c r="B6691" t="s">
        <v>13753</v>
      </c>
      <c r="C6691" t="s">
        <v>13754</v>
      </c>
      <c r="D6691" t="s">
        <v>393</v>
      </c>
      <c r="E6691" t="s">
        <v>378</v>
      </c>
    </row>
    <row r="6692" spans="1:5">
      <c r="A6692" s="369">
        <v>4142924</v>
      </c>
      <c r="B6692" t="s">
        <v>13755</v>
      </c>
      <c r="C6692" t="s">
        <v>13756</v>
      </c>
      <c r="D6692" t="s">
        <v>393</v>
      </c>
      <c r="E6692" t="s">
        <v>378</v>
      </c>
    </row>
    <row r="6693" spans="1:5">
      <c r="A6693" s="369">
        <v>4143184</v>
      </c>
      <c r="B6693" t="s">
        <v>13757</v>
      </c>
      <c r="C6693" t="s">
        <v>13758</v>
      </c>
      <c r="D6693" t="s">
        <v>393</v>
      </c>
      <c r="E6693" t="s">
        <v>378</v>
      </c>
    </row>
    <row r="6694" spans="1:5">
      <c r="A6694" s="369">
        <v>4143202</v>
      </c>
      <c r="B6694" t="s">
        <v>13759</v>
      </c>
      <c r="C6694" t="s">
        <v>13760</v>
      </c>
      <c r="D6694" t="s">
        <v>393</v>
      </c>
      <c r="E6694" t="s">
        <v>378</v>
      </c>
    </row>
    <row r="6695" spans="1:5">
      <c r="A6695" s="369">
        <v>4143230</v>
      </c>
      <c r="B6695" t="s">
        <v>13761</v>
      </c>
      <c r="C6695" t="s">
        <v>13762</v>
      </c>
      <c r="D6695" t="s">
        <v>393</v>
      </c>
      <c r="E6695" t="s">
        <v>378</v>
      </c>
    </row>
    <row r="6696" spans="1:5">
      <c r="A6696" s="369">
        <v>4143342</v>
      </c>
      <c r="B6696" t="s">
        <v>13763</v>
      </c>
      <c r="C6696" t="s">
        <v>13764</v>
      </c>
      <c r="D6696" t="s">
        <v>393</v>
      </c>
      <c r="E6696" t="s">
        <v>378</v>
      </c>
    </row>
    <row r="6697" spans="1:5">
      <c r="A6697" s="369">
        <v>4143404</v>
      </c>
      <c r="B6697" t="s">
        <v>13765</v>
      </c>
      <c r="C6697" t="s">
        <v>13766</v>
      </c>
      <c r="D6697" t="s">
        <v>393</v>
      </c>
      <c r="E6697" t="s">
        <v>378</v>
      </c>
    </row>
    <row r="6698" spans="1:5">
      <c r="A6698" s="369">
        <v>4143433</v>
      </c>
      <c r="B6698" t="s">
        <v>13767</v>
      </c>
      <c r="C6698" t="s">
        <v>13768</v>
      </c>
      <c r="D6698" t="s">
        <v>393</v>
      </c>
      <c r="E6698" t="s">
        <v>378</v>
      </c>
    </row>
    <row r="6699" spans="1:5">
      <c r="A6699" s="369">
        <v>4143589</v>
      </c>
      <c r="B6699" t="s">
        <v>13769</v>
      </c>
      <c r="C6699" t="s">
        <v>13770</v>
      </c>
      <c r="D6699" t="s">
        <v>393</v>
      </c>
      <c r="E6699" t="s">
        <v>378</v>
      </c>
    </row>
    <row r="6700" spans="1:5">
      <c r="A6700" s="369">
        <v>4143620</v>
      </c>
      <c r="B6700" t="s">
        <v>13771</v>
      </c>
      <c r="C6700" t="s">
        <v>13772</v>
      </c>
      <c r="D6700" t="s">
        <v>393</v>
      </c>
      <c r="E6700" t="s">
        <v>378</v>
      </c>
    </row>
    <row r="6701" spans="1:5">
      <c r="A6701" s="369">
        <v>4143672</v>
      </c>
      <c r="B6701" t="s">
        <v>13773</v>
      </c>
      <c r="C6701" t="s">
        <v>13774</v>
      </c>
      <c r="D6701" t="s">
        <v>393</v>
      </c>
      <c r="E6701" t="s">
        <v>378</v>
      </c>
    </row>
    <row r="6702" spans="1:5">
      <c r="A6702" s="369">
        <v>4143689</v>
      </c>
      <c r="B6702" t="s">
        <v>13775</v>
      </c>
      <c r="C6702" t="s">
        <v>13776</v>
      </c>
      <c r="D6702" t="s">
        <v>393</v>
      </c>
      <c r="E6702" t="s">
        <v>378</v>
      </c>
    </row>
    <row r="6703" spans="1:5">
      <c r="A6703" s="369">
        <v>4143788</v>
      </c>
      <c r="B6703" t="s">
        <v>13777</v>
      </c>
      <c r="C6703" t="s">
        <v>13778</v>
      </c>
      <c r="D6703" t="s">
        <v>393</v>
      </c>
      <c r="E6703" t="s">
        <v>378</v>
      </c>
    </row>
    <row r="6704" spans="1:5">
      <c r="A6704" s="369">
        <v>4143794</v>
      </c>
      <c r="B6704" t="s">
        <v>13779</v>
      </c>
      <c r="C6704" t="s">
        <v>13780</v>
      </c>
      <c r="D6704" t="s">
        <v>393</v>
      </c>
      <c r="E6704" t="s">
        <v>378</v>
      </c>
    </row>
    <row r="6705" spans="1:5">
      <c r="A6705" s="369">
        <v>4143843</v>
      </c>
      <c r="B6705" t="s">
        <v>13781</v>
      </c>
      <c r="C6705" t="s">
        <v>13782</v>
      </c>
      <c r="D6705" t="s">
        <v>393</v>
      </c>
      <c r="E6705" t="s">
        <v>378</v>
      </c>
    </row>
    <row r="6706" spans="1:5">
      <c r="A6706" s="369">
        <v>4143859</v>
      </c>
      <c r="B6706" t="s">
        <v>13783</v>
      </c>
      <c r="C6706" t="s">
        <v>13784</v>
      </c>
      <c r="D6706" t="s">
        <v>393</v>
      </c>
      <c r="E6706" t="s">
        <v>378</v>
      </c>
    </row>
    <row r="6707" spans="1:5">
      <c r="A6707" s="369">
        <v>4144216</v>
      </c>
      <c r="B6707" t="s">
        <v>13785</v>
      </c>
      <c r="C6707" t="s">
        <v>13786</v>
      </c>
      <c r="D6707" t="s">
        <v>393</v>
      </c>
      <c r="E6707" t="s">
        <v>378</v>
      </c>
    </row>
    <row r="6708" spans="1:5">
      <c r="A6708" s="369">
        <v>4144379</v>
      </c>
      <c r="B6708" t="s">
        <v>13787</v>
      </c>
      <c r="C6708" t="s">
        <v>13788</v>
      </c>
      <c r="D6708" t="s">
        <v>393</v>
      </c>
      <c r="E6708" t="s">
        <v>378</v>
      </c>
    </row>
    <row r="6709" spans="1:5">
      <c r="A6709" s="369">
        <v>4144413</v>
      </c>
      <c r="B6709" t="s">
        <v>13789</v>
      </c>
      <c r="C6709" t="s">
        <v>13790</v>
      </c>
      <c r="D6709" t="s">
        <v>393</v>
      </c>
      <c r="E6709" t="s">
        <v>378</v>
      </c>
    </row>
    <row r="6710" spans="1:5">
      <c r="A6710" s="369">
        <v>4144526</v>
      </c>
      <c r="B6710" t="s">
        <v>13791</v>
      </c>
      <c r="C6710" t="s">
        <v>13792</v>
      </c>
      <c r="D6710" t="s">
        <v>393</v>
      </c>
      <c r="E6710" t="s">
        <v>378</v>
      </c>
    </row>
    <row r="6711" spans="1:5">
      <c r="A6711" s="369">
        <v>4144569</v>
      </c>
      <c r="B6711" t="s">
        <v>13793</v>
      </c>
      <c r="C6711" t="s">
        <v>13794</v>
      </c>
      <c r="D6711" t="s">
        <v>393</v>
      </c>
      <c r="E6711" t="s">
        <v>378</v>
      </c>
    </row>
    <row r="6712" spans="1:5">
      <c r="A6712" s="369">
        <v>4144640</v>
      </c>
      <c r="B6712" t="s">
        <v>13795</v>
      </c>
      <c r="C6712" t="s">
        <v>13796</v>
      </c>
      <c r="D6712" t="s">
        <v>393</v>
      </c>
      <c r="E6712" t="s">
        <v>378</v>
      </c>
    </row>
    <row r="6713" spans="1:5">
      <c r="A6713" s="369">
        <v>4144723</v>
      </c>
      <c r="B6713" t="s">
        <v>13797</v>
      </c>
      <c r="C6713" t="s">
        <v>13798</v>
      </c>
      <c r="D6713" t="s">
        <v>393</v>
      </c>
      <c r="E6713" t="s">
        <v>378</v>
      </c>
    </row>
    <row r="6714" spans="1:5">
      <c r="A6714" s="369">
        <v>4144785</v>
      </c>
      <c r="B6714" t="s">
        <v>13799</v>
      </c>
      <c r="C6714" t="s">
        <v>13800</v>
      </c>
      <c r="D6714" t="s">
        <v>393</v>
      </c>
      <c r="E6714" t="s">
        <v>378</v>
      </c>
    </row>
    <row r="6715" spans="1:5">
      <c r="A6715" s="369">
        <v>4144909</v>
      </c>
      <c r="B6715" t="s">
        <v>13801</v>
      </c>
      <c r="C6715" t="s">
        <v>13802</v>
      </c>
      <c r="D6715" t="s">
        <v>393</v>
      </c>
      <c r="E6715" t="s">
        <v>378</v>
      </c>
    </row>
    <row r="6716" spans="1:5">
      <c r="A6716" s="369">
        <v>4145132</v>
      </c>
      <c r="B6716" t="s">
        <v>13803</v>
      </c>
      <c r="C6716" t="s">
        <v>13804</v>
      </c>
      <c r="D6716" t="s">
        <v>393</v>
      </c>
      <c r="E6716" t="s">
        <v>378</v>
      </c>
    </row>
    <row r="6717" spans="1:5">
      <c r="A6717" s="369">
        <v>4145166</v>
      </c>
      <c r="B6717" t="s">
        <v>13805</v>
      </c>
      <c r="C6717" t="s">
        <v>13806</v>
      </c>
      <c r="D6717" t="s">
        <v>393</v>
      </c>
      <c r="E6717" t="s">
        <v>378</v>
      </c>
    </row>
    <row r="6718" spans="1:5">
      <c r="A6718" s="369">
        <v>4145170</v>
      </c>
      <c r="B6718" t="s">
        <v>13807</v>
      </c>
      <c r="C6718" t="s">
        <v>13808</v>
      </c>
      <c r="D6718" t="s">
        <v>393</v>
      </c>
      <c r="E6718" t="s">
        <v>378</v>
      </c>
    </row>
    <row r="6719" spans="1:5">
      <c r="A6719" s="369">
        <v>4145240</v>
      </c>
      <c r="B6719" t="s">
        <v>13809</v>
      </c>
      <c r="C6719" t="s">
        <v>13810</v>
      </c>
      <c r="D6719" t="s">
        <v>393</v>
      </c>
      <c r="E6719" t="s">
        <v>378</v>
      </c>
    </row>
    <row r="6720" spans="1:5">
      <c r="A6720" s="369">
        <v>4145366</v>
      </c>
      <c r="B6720" t="s">
        <v>13811</v>
      </c>
      <c r="C6720" t="s">
        <v>13812</v>
      </c>
      <c r="D6720" t="s">
        <v>393</v>
      </c>
      <c r="E6720" t="s">
        <v>378</v>
      </c>
    </row>
    <row r="6721" spans="1:5">
      <c r="A6721" s="369">
        <v>4145414</v>
      </c>
      <c r="B6721" t="s">
        <v>13813</v>
      </c>
      <c r="C6721" t="s">
        <v>13814</v>
      </c>
      <c r="D6721" t="s">
        <v>393</v>
      </c>
      <c r="E6721" t="s">
        <v>378</v>
      </c>
    </row>
    <row r="6722" spans="1:5">
      <c r="A6722" s="369">
        <v>4145467</v>
      </c>
      <c r="B6722" t="s">
        <v>13815</v>
      </c>
      <c r="C6722" t="s">
        <v>13816</v>
      </c>
      <c r="D6722" t="s">
        <v>393</v>
      </c>
      <c r="E6722" t="s">
        <v>378</v>
      </c>
    </row>
    <row r="6723" spans="1:5">
      <c r="A6723" s="369">
        <v>4145679</v>
      </c>
      <c r="B6723" t="s">
        <v>13817</v>
      </c>
      <c r="C6723" t="s">
        <v>13818</v>
      </c>
      <c r="D6723" t="s">
        <v>393</v>
      </c>
      <c r="E6723" t="s">
        <v>378</v>
      </c>
    </row>
    <row r="6724" spans="1:5">
      <c r="A6724" s="369">
        <v>4145754</v>
      </c>
      <c r="B6724" t="s">
        <v>13819</v>
      </c>
      <c r="C6724" t="s">
        <v>13820</v>
      </c>
      <c r="D6724" t="s">
        <v>393</v>
      </c>
      <c r="E6724" t="s">
        <v>378</v>
      </c>
    </row>
    <row r="6725" spans="1:5">
      <c r="A6725" s="369">
        <v>4145756</v>
      </c>
      <c r="B6725" t="s">
        <v>13821</v>
      </c>
      <c r="C6725" t="s">
        <v>13822</v>
      </c>
      <c r="D6725" t="s">
        <v>393</v>
      </c>
      <c r="E6725" t="s">
        <v>378</v>
      </c>
    </row>
    <row r="6726" spans="1:5">
      <c r="A6726" s="369">
        <v>4145877</v>
      </c>
      <c r="B6726" t="s">
        <v>13823</v>
      </c>
      <c r="C6726" t="s">
        <v>13824</v>
      </c>
      <c r="D6726" t="s">
        <v>393</v>
      </c>
      <c r="E6726" t="s">
        <v>378</v>
      </c>
    </row>
    <row r="6727" spans="1:5">
      <c r="A6727" s="369">
        <v>4145883</v>
      </c>
      <c r="B6727" t="s">
        <v>13825</v>
      </c>
      <c r="C6727" t="s">
        <v>13826</v>
      </c>
      <c r="D6727" t="s">
        <v>393</v>
      </c>
      <c r="E6727" t="s">
        <v>378</v>
      </c>
    </row>
    <row r="6728" spans="1:5">
      <c r="A6728" s="369">
        <v>4145891</v>
      </c>
      <c r="B6728" t="s">
        <v>13827</v>
      </c>
      <c r="C6728" t="s">
        <v>13828</v>
      </c>
      <c r="D6728" t="s">
        <v>393</v>
      </c>
      <c r="E6728" t="s">
        <v>378</v>
      </c>
    </row>
    <row r="6729" spans="1:5">
      <c r="A6729" s="369">
        <v>4145931</v>
      </c>
      <c r="B6729" t="s">
        <v>13829</v>
      </c>
      <c r="C6729" t="s">
        <v>13830</v>
      </c>
      <c r="D6729" t="s">
        <v>393</v>
      </c>
      <c r="E6729" t="s">
        <v>378</v>
      </c>
    </row>
    <row r="6730" spans="1:5">
      <c r="A6730" s="369">
        <v>4145935</v>
      </c>
      <c r="B6730" t="s">
        <v>13831</v>
      </c>
      <c r="C6730" t="s">
        <v>13832</v>
      </c>
      <c r="D6730" t="s">
        <v>393</v>
      </c>
      <c r="E6730" t="s">
        <v>378</v>
      </c>
    </row>
    <row r="6731" spans="1:5">
      <c r="A6731" s="369">
        <v>4145955</v>
      </c>
      <c r="B6731" t="s">
        <v>13833</v>
      </c>
      <c r="C6731" t="s">
        <v>13834</v>
      </c>
      <c r="D6731" t="s">
        <v>393</v>
      </c>
      <c r="E6731" t="s">
        <v>378</v>
      </c>
    </row>
    <row r="6732" spans="1:5">
      <c r="A6732" s="369">
        <v>4146033</v>
      </c>
      <c r="B6732" t="s">
        <v>13835</v>
      </c>
      <c r="C6732" t="s">
        <v>13836</v>
      </c>
      <c r="D6732" t="s">
        <v>393</v>
      </c>
      <c r="E6732" t="s">
        <v>378</v>
      </c>
    </row>
    <row r="6733" spans="1:5">
      <c r="A6733" s="369">
        <v>4146111</v>
      </c>
      <c r="B6733" t="s">
        <v>13837</v>
      </c>
      <c r="C6733" t="s">
        <v>13838</v>
      </c>
      <c r="D6733" t="s">
        <v>393</v>
      </c>
      <c r="E6733" t="s">
        <v>378</v>
      </c>
    </row>
    <row r="6734" spans="1:5">
      <c r="A6734" s="369">
        <v>4146129</v>
      </c>
      <c r="B6734" t="s">
        <v>13839</v>
      </c>
      <c r="C6734" t="s">
        <v>13840</v>
      </c>
      <c r="D6734" t="s">
        <v>393</v>
      </c>
      <c r="E6734" t="s">
        <v>378</v>
      </c>
    </row>
    <row r="6735" spans="1:5">
      <c r="A6735" s="369">
        <v>4146301</v>
      </c>
      <c r="B6735" t="s">
        <v>13841</v>
      </c>
      <c r="C6735" t="s">
        <v>13842</v>
      </c>
      <c r="D6735" t="s">
        <v>393</v>
      </c>
      <c r="E6735" t="s">
        <v>378</v>
      </c>
    </row>
    <row r="6736" spans="1:5">
      <c r="A6736" s="369">
        <v>4146313</v>
      </c>
      <c r="B6736" t="s">
        <v>13843</v>
      </c>
      <c r="C6736" t="s">
        <v>13844</v>
      </c>
      <c r="D6736" t="s">
        <v>393</v>
      </c>
      <c r="E6736" t="s">
        <v>378</v>
      </c>
    </row>
    <row r="6737" spans="1:5">
      <c r="A6737" s="369">
        <v>4146333</v>
      </c>
      <c r="B6737" t="s">
        <v>13845</v>
      </c>
      <c r="C6737" t="s">
        <v>13846</v>
      </c>
      <c r="D6737" t="s">
        <v>393</v>
      </c>
      <c r="E6737" t="s">
        <v>378</v>
      </c>
    </row>
    <row r="6738" spans="1:5">
      <c r="A6738" s="369">
        <v>4146456</v>
      </c>
      <c r="B6738" t="s">
        <v>13847</v>
      </c>
      <c r="C6738" t="s">
        <v>13848</v>
      </c>
      <c r="D6738" t="s">
        <v>393</v>
      </c>
      <c r="E6738" t="s">
        <v>378</v>
      </c>
    </row>
    <row r="6739" spans="1:5">
      <c r="A6739" s="369">
        <v>4146465</v>
      </c>
      <c r="B6739" t="s">
        <v>13849</v>
      </c>
      <c r="C6739" t="s">
        <v>13850</v>
      </c>
      <c r="D6739" t="s">
        <v>393</v>
      </c>
      <c r="E6739" t="s">
        <v>378</v>
      </c>
    </row>
    <row r="6740" spans="1:5">
      <c r="A6740" s="369">
        <v>4146476</v>
      </c>
      <c r="B6740" t="s">
        <v>13851</v>
      </c>
      <c r="C6740" t="s">
        <v>13852</v>
      </c>
      <c r="D6740" t="s">
        <v>393</v>
      </c>
      <c r="E6740" t="s">
        <v>378</v>
      </c>
    </row>
    <row r="6741" spans="1:5">
      <c r="A6741" s="369">
        <v>4146821</v>
      </c>
      <c r="B6741" t="s">
        <v>13853</v>
      </c>
      <c r="C6741" t="s">
        <v>13854</v>
      </c>
      <c r="D6741" t="s">
        <v>393</v>
      </c>
      <c r="E6741" t="s">
        <v>378</v>
      </c>
    </row>
    <row r="6742" spans="1:5">
      <c r="A6742" s="369">
        <v>4146991</v>
      </c>
      <c r="B6742" t="s">
        <v>13855</v>
      </c>
      <c r="C6742" t="s">
        <v>13856</v>
      </c>
      <c r="D6742" t="s">
        <v>393</v>
      </c>
      <c r="E6742" t="s">
        <v>378</v>
      </c>
    </row>
    <row r="6743" spans="1:5">
      <c r="A6743" s="369">
        <v>4146996</v>
      </c>
      <c r="B6743" t="s">
        <v>13857</v>
      </c>
      <c r="C6743" t="s">
        <v>13858</v>
      </c>
      <c r="D6743" t="s">
        <v>393</v>
      </c>
      <c r="E6743" t="s">
        <v>378</v>
      </c>
    </row>
    <row r="6744" spans="1:5">
      <c r="A6744" s="369">
        <v>4146998</v>
      </c>
      <c r="B6744" t="s">
        <v>13859</v>
      </c>
      <c r="C6744" t="s">
        <v>13860</v>
      </c>
      <c r="D6744" t="s">
        <v>393</v>
      </c>
      <c r="E6744" t="s">
        <v>378</v>
      </c>
    </row>
    <row r="6745" spans="1:5">
      <c r="A6745" s="369">
        <v>4146999</v>
      </c>
      <c r="B6745" t="s">
        <v>13861</v>
      </c>
      <c r="C6745" t="s">
        <v>13862</v>
      </c>
      <c r="D6745" t="s">
        <v>393</v>
      </c>
      <c r="E6745" t="s">
        <v>378</v>
      </c>
    </row>
    <row r="6746" spans="1:5">
      <c r="A6746" s="369">
        <v>4147004</v>
      </c>
      <c r="B6746" t="s">
        <v>13863</v>
      </c>
      <c r="C6746" t="s">
        <v>13864</v>
      </c>
      <c r="D6746" t="s">
        <v>393</v>
      </c>
      <c r="E6746" t="s">
        <v>378</v>
      </c>
    </row>
    <row r="6747" spans="1:5">
      <c r="A6747" s="369">
        <v>4147254</v>
      </c>
      <c r="B6747" t="s">
        <v>13865</v>
      </c>
      <c r="C6747" t="s">
        <v>13866</v>
      </c>
      <c r="D6747" t="s">
        <v>393</v>
      </c>
      <c r="E6747" t="s">
        <v>378</v>
      </c>
    </row>
    <row r="6748" spans="1:5">
      <c r="A6748" s="369">
        <v>4148285</v>
      </c>
      <c r="B6748" t="s">
        <v>13867</v>
      </c>
      <c r="C6748" t="s">
        <v>13868</v>
      </c>
      <c r="D6748" t="s">
        <v>393</v>
      </c>
      <c r="E6748" t="s">
        <v>378</v>
      </c>
    </row>
    <row r="6749" spans="1:5">
      <c r="A6749" s="369">
        <v>4148292</v>
      </c>
      <c r="B6749" t="s">
        <v>13869</v>
      </c>
      <c r="C6749" t="s">
        <v>13870</v>
      </c>
      <c r="D6749" t="s">
        <v>393</v>
      </c>
      <c r="E6749" t="s">
        <v>378</v>
      </c>
    </row>
    <row r="6750" spans="1:5">
      <c r="A6750" s="369">
        <v>4148300</v>
      </c>
      <c r="B6750" t="s">
        <v>13871</v>
      </c>
      <c r="C6750" t="s">
        <v>13872</v>
      </c>
      <c r="D6750" t="s">
        <v>393</v>
      </c>
      <c r="E6750" t="s">
        <v>378</v>
      </c>
    </row>
    <row r="6751" spans="1:5">
      <c r="A6751" s="369">
        <v>4148549</v>
      </c>
      <c r="B6751" t="s">
        <v>13873</v>
      </c>
      <c r="C6751" t="s">
        <v>13874</v>
      </c>
      <c r="D6751" t="s">
        <v>393</v>
      </c>
      <c r="E6751" t="s">
        <v>378</v>
      </c>
    </row>
    <row r="6752" spans="1:5">
      <c r="A6752" s="369">
        <v>4152554</v>
      </c>
      <c r="B6752" t="s">
        <v>13875</v>
      </c>
      <c r="C6752" t="s">
        <v>13876</v>
      </c>
      <c r="D6752" t="s">
        <v>393</v>
      </c>
      <c r="E6752" t="s">
        <v>378</v>
      </c>
    </row>
    <row r="6753" spans="1:5">
      <c r="A6753" s="369">
        <v>4156005</v>
      </c>
      <c r="B6753" t="s">
        <v>13877</v>
      </c>
      <c r="C6753" t="s">
        <v>13878</v>
      </c>
      <c r="D6753" t="s">
        <v>393</v>
      </c>
      <c r="E6753" t="s">
        <v>378</v>
      </c>
    </row>
    <row r="6754" spans="1:5">
      <c r="A6754" s="369">
        <v>4162719</v>
      </c>
      <c r="B6754" t="s">
        <v>13879</v>
      </c>
      <c r="C6754" t="s">
        <v>13880</v>
      </c>
      <c r="D6754" t="s">
        <v>393</v>
      </c>
      <c r="E6754" t="s">
        <v>378</v>
      </c>
    </row>
    <row r="6755" spans="1:5">
      <c r="A6755" s="369">
        <v>4166</v>
      </c>
      <c r="B6755" t="s">
        <v>13881</v>
      </c>
      <c r="C6755" t="s">
        <v>13882</v>
      </c>
      <c r="D6755" t="s">
        <v>393</v>
      </c>
      <c r="E6755" t="s">
        <v>378</v>
      </c>
    </row>
    <row r="6756" spans="1:5">
      <c r="A6756" s="369">
        <v>4172089</v>
      </c>
      <c r="B6756" t="s">
        <v>13883</v>
      </c>
      <c r="C6756" t="s">
        <v>13884</v>
      </c>
      <c r="D6756" t="s">
        <v>393</v>
      </c>
      <c r="E6756" t="s">
        <v>378</v>
      </c>
    </row>
    <row r="6757" spans="1:5">
      <c r="A6757" s="369">
        <v>4172511</v>
      </c>
      <c r="B6757" t="s">
        <v>13885</v>
      </c>
      <c r="C6757" t="s">
        <v>13886</v>
      </c>
      <c r="D6757" t="s">
        <v>393</v>
      </c>
      <c r="E6757" t="s">
        <v>378</v>
      </c>
    </row>
    <row r="6758" spans="1:5">
      <c r="A6758" s="369">
        <v>4172522</v>
      </c>
      <c r="B6758" t="s">
        <v>13887</v>
      </c>
      <c r="C6758" t="s">
        <v>13888</v>
      </c>
      <c r="D6758" t="s">
        <v>393</v>
      </c>
      <c r="E6758" t="s">
        <v>378</v>
      </c>
    </row>
    <row r="6759" spans="1:5">
      <c r="A6759" s="369">
        <v>4172589</v>
      </c>
      <c r="B6759" t="s">
        <v>13889</v>
      </c>
      <c r="C6759" t="s">
        <v>13890</v>
      </c>
      <c r="D6759" t="s">
        <v>393</v>
      </c>
      <c r="E6759" t="s">
        <v>378</v>
      </c>
    </row>
    <row r="6760" spans="1:5">
      <c r="A6760" s="369">
        <v>4172654</v>
      </c>
      <c r="B6760" t="s">
        <v>13891</v>
      </c>
      <c r="C6760" t="s">
        <v>13892</v>
      </c>
      <c r="D6760" t="s">
        <v>393</v>
      </c>
      <c r="E6760" t="s">
        <v>378</v>
      </c>
    </row>
    <row r="6761" spans="1:5">
      <c r="A6761" s="369">
        <v>4172668</v>
      </c>
      <c r="B6761" t="s">
        <v>13893</v>
      </c>
      <c r="C6761" t="s">
        <v>13894</v>
      </c>
      <c r="D6761" t="s">
        <v>393</v>
      </c>
      <c r="E6761" t="s">
        <v>378</v>
      </c>
    </row>
    <row r="6762" spans="1:5">
      <c r="A6762" s="369">
        <v>4172671</v>
      </c>
      <c r="B6762" t="s">
        <v>13895</v>
      </c>
      <c r="C6762" t="s">
        <v>13896</v>
      </c>
      <c r="D6762" t="s">
        <v>393</v>
      </c>
      <c r="E6762" t="s">
        <v>378</v>
      </c>
    </row>
    <row r="6763" spans="1:5">
      <c r="A6763" s="369">
        <v>4172907</v>
      </c>
      <c r="B6763" t="s">
        <v>13897</v>
      </c>
      <c r="C6763" t="s">
        <v>13898</v>
      </c>
      <c r="D6763" t="s">
        <v>393</v>
      </c>
      <c r="E6763" t="s">
        <v>378</v>
      </c>
    </row>
    <row r="6764" spans="1:5">
      <c r="A6764" s="369">
        <v>4173115</v>
      </c>
      <c r="B6764" t="s">
        <v>13899</v>
      </c>
      <c r="C6764" t="s">
        <v>13900</v>
      </c>
      <c r="D6764" t="s">
        <v>393</v>
      </c>
      <c r="E6764" t="s">
        <v>378</v>
      </c>
    </row>
    <row r="6765" spans="1:5">
      <c r="A6765" s="369">
        <v>4173128</v>
      </c>
      <c r="B6765" t="s">
        <v>13901</v>
      </c>
      <c r="C6765" t="s">
        <v>13902</v>
      </c>
      <c r="D6765" t="s">
        <v>393</v>
      </c>
      <c r="E6765" t="s">
        <v>378</v>
      </c>
    </row>
    <row r="6766" spans="1:5">
      <c r="A6766" s="369">
        <v>4173276</v>
      </c>
      <c r="B6766" t="s">
        <v>13903</v>
      </c>
      <c r="C6766" t="s">
        <v>13904</v>
      </c>
      <c r="D6766" t="s">
        <v>393</v>
      </c>
      <c r="E6766" t="s">
        <v>378</v>
      </c>
    </row>
    <row r="6767" spans="1:5">
      <c r="A6767" s="369">
        <v>4173530</v>
      </c>
      <c r="B6767" t="s">
        <v>13905</v>
      </c>
      <c r="C6767" t="s">
        <v>13906</v>
      </c>
      <c r="D6767" t="s">
        <v>393</v>
      </c>
      <c r="E6767" t="s">
        <v>378</v>
      </c>
    </row>
    <row r="6768" spans="1:5">
      <c r="A6768" s="369">
        <v>4173642</v>
      </c>
      <c r="B6768" t="s">
        <v>13907</v>
      </c>
      <c r="C6768" t="s">
        <v>13908</v>
      </c>
      <c r="D6768" t="s">
        <v>393</v>
      </c>
      <c r="E6768" t="s">
        <v>378</v>
      </c>
    </row>
    <row r="6769" spans="1:5">
      <c r="A6769" s="369">
        <v>4173770</v>
      </c>
      <c r="B6769" t="s">
        <v>13909</v>
      </c>
      <c r="C6769" t="s">
        <v>13910</v>
      </c>
      <c r="D6769" t="s">
        <v>393</v>
      </c>
      <c r="E6769" t="s">
        <v>378</v>
      </c>
    </row>
    <row r="6770" spans="1:5">
      <c r="A6770" s="369">
        <v>4173801</v>
      </c>
      <c r="B6770" t="s">
        <v>13911</v>
      </c>
      <c r="C6770" t="s">
        <v>13912</v>
      </c>
      <c r="D6770" t="s">
        <v>393</v>
      </c>
      <c r="E6770" t="s">
        <v>378</v>
      </c>
    </row>
    <row r="6771" spans="1:5">
      <c r="A6771" s="369">
        <v>4173921</v>
      </c>
      <c r="B6771" t="s">
        <v>13913</v>
      </c>
      <c r="C6771" t="s">
        <v>13914</v>
      </c>
      <c r="D6771" t="s">
        <v>393</v>
      </c>
      <c r="E6771" t="s">
        <v>378</v>
      </c>
    </row>
    <row r="6772" spans="1:5">
      <c r="A6772" s="369">
        <v>4173960</v>
      </c>
      <c r="B6772" t="s">
        <v>13915</v>
      </c>
      <c r="C6772" t="s">
        <v>13916</v>
      </c>
      <c r="D6772" t="s">
        <v>393</v>
      </c>
      <c r="E6772" t="s">
        <v>378</v>
      </c>
    </row>
    <row r="6773" spans="1:5">
      <c r="A6773" s="369">
        <v>4174032</v>
      </c>
      <c r="B6773" t="s">
        <v>13917</v>
      </c>
      <c r="C6773" t="s">
        <v>13918</v>
      </c>
      <c r="D6773" t="s">
        <v>393</v>
      </c>
      <c r="E6773" t="s">
        <v>378</v>
      </c>
    </row>
    <row r="6774" spans="1:5">
      <c r="A6774" s="369">
        <v>4174173</v>
      </c>
      <c r="B6774" t="s">
        <v>13919</v>
      </c>
      <c r="C6774" t="s">
        <v>13920</v>
      </c>
      <c r="D6774" t="s">
        <v>393</v>
      </c>
      <c r="E6774" t="s">
        <v>378</v>
      </c>
    </row>
    <row r="6775" spans="1:5">
      <c r="A6775" s="369">
        <v>4174181</v>
      </c>
      <c r="B6775" t="s">
        <v>13921</v>
      </c>
      <c r="C6775" t="s">
        <v>13922</v>
      </c>
      <c r="D6775" t="s">
        <v>393</v>
      </c>
      <c r="E6775" t="s">
        <v>378</v>
      </c>
    </row>
    <row r="6776" spans="1:5">
      <c r="A6776" s="369">
        <v>4174346</v>
      </c>
      <c r="B6776" t="s">
        <v>13923</v>
      </c>
      <c r="C6776" t="s">
        <v>13924</v>
      </c>
      <c r="D6776" t="s">
        <v>393</v>
      </c>
      <c r="E6776" t="s">
        <v>378</v>
      </c>
    </row>
    <row r="6777" spans="1:5">
      <c r="A6777" s="369">
        <v>4174351</v>
      </c>
      <c r="B6777" t="s">
        <v>13925</v>
      </c>
      <c r="C6777" t="s">
        <v>13926</v>
      </c>
      <c r="D6777" t="s">
        <v>393</v>
      </c>
      <c r="E6777" t="s">
        <v>378</v>
      </c>
    </row>
    <row r="6778" spans="1:5">
      <c r="A6778" s="369">
        <v>4174444</v>
      </c>
      <c r="B6778" t="s">
        <v>13927</v>
      </c>
      <c r="C6778" t="s">
        <v>13928</v>
      </c>
      <c r="D6778" t="s">
        <v>393</v>
      </c>
      <c r="E6778" t="s">
        <v>378</v>
      </c>
    </row>
    <row r="6779" spans="1:5">
      <c r="A6779" s="369">
        <v>4174564</v>
      </c>
      <c r="B6779" t="s">
        <v>13929</v>
      </c>
      <c r="C6779" t="s">
        <v>13930</v>
      </c>
      <c r="D6779" t="s">
        <v>393</v>
      </c>
      <c r="E6779" t="s">
        <v>378</v>
      </c>
    </row>
    <row r="6780" spans="1:5">
      <c r="A6780" s="369">
        <v>4174596</v>
      </c>
      <c r="B6780" t="s">
        <v>13931</v>
      </c>
      <c r="C6780" t="s">
        <v>13932</v>
      </c>
      <c r="D6780" t="s">
        <v>393</v>
      </c>
      <c r="E6780" t="s">
        <v>378</v>
      </c>
    </row>
    <row r="6781" spans="1:5">
      <c r="A6781" s="369">
        <v>4174637</v>
      </c>
      <c r="B6781" t="s">
        <v>13933</v>
      </c>
      <c r="C6781" t="s">
        <v>13934</v>
      </c>
      <c r="D6781" t="s">
        <v>393</v>
      </c>
      <c r="E6781" t="s">
        <v>378</v>
      </c>
    </row>
    <row r="6782" spans="1:5">
      <c r="A6782" s="369">
        <v>4174640</v>
      </c>
      <c r="B6782" t="s">
        <v>13935</v>
      </c>
      <c r="C6782" t="s">
        <v>13936</v>
      </c>
      <c r="D6782" t="s">
        <v>393</v>
      </c>
      <c r="E6782" t="s">
        <v>378</v>
      </c>
    </row>
    <row r="6783" spans="1:5">
      <c r="A6783" s="369">
        <v>4174647</v>
      </c>
      <c r="B6783" t="s">
        <v>13937</v>
      </c>
      <c r="C6783" t="s">
        <v>13938</v>
      </c>
      <c r="D6783" t="s">
        <v>393</v>
      </c>
      <c r="E6783" t="s">
        <v>378</v>
      </c>
    </row>
    <row r="6784" spans="1:5">
      <c r="A6784" s="369">
        <v>4174785</v>
      </c>
      <c r="B6784" t="s">
        <v>13939</v>
      </c>
      <c r="C6784" t="s">
        <v>13940</v>
      </c>
      <c r="D6784" t="s">
        <v>393</v>
      </c>
      <c r="E6784" t="s">
        <v>378</v>
      </c>
    </row>
    <row r="6785" spans="1:5">
      <c r="A6785" s="369">
        <v>4174793</v>
      </c>
      <c r="B6785" t="s">
        <v>13941</v>
      </c>
      <c r="C6785" t="s">
        <v>13942</v>
      </c>
      <c r="D6785" t="s">
        <v>393</v>
      </c>
      <c r="E6785" t="s">
        <v>378</v>
      </c>
    </row>
    <row r="6786" spans="1:5">
      <c r="A6786" s="369">
        <v>4174795</v>
      </c>
      <c r="B6786" t="s">
        <v>13943</v>
      </c>
      <c r="C6786" t="s">
        <v>13944</v>
      </c>
      <c r="D6786" t="s">
        <v>393</v>
      </c>
      <c r="E6786" t="s">
        <v>378</v>
      </c>
    </row>
    <row r="6787" spans="1:5">
      <c r="A6787" s="369">
        <v>4174799</v>
      </c>
      <c r="B6787" t="s">
        <v>13945</v>
      </c>
      <c r="C6787" t="s">
        <v>13946</v>
      </c>
      <c r="D6787" t="s">
        <v>393</v>
      </c>
      <c r="E6787" t="s">
        <v>378</v>
      </c>
    </row>
    <row r="6788" spans="1:5">
      <c r="A6788" s="369">
        <v>4174882</v>
      </c>
      <c r="B6788" t="s">
        <v>13947</v>
      </c>
      <c r="C6788" t="s">
        <v>13948</v>
      </c>
      <c r="D6788" t="s">
        <v>393</v>
      </c>
      <c r="E6788" t="s">
        <v>378</v>
      </c>
    </row>
    <row r="6789" spans="1:5">
      <c r="A6789" s="369">
        <v>4175279</v>
      </c>
      <c r="B6789" t="s">
        <v>13949</v>
      </c>
      <c r="C6789" t="s">
        <v>13950</v>
      </c>
      <c r="D6789" t="s">
        <v>393</v>
      </c>
      <c r="E6789" t="s">
        <v>378</v>
      </c>
    </row>
    <row r="6790" spans="1:5">
      <c r="A6790" s="369">
        <v>4175365</v>
      </c>
      <c r="B6790" t="s">
        <v>13951</v>
      </c>
      <c r="C6790" t="s">
        <v>13952</v>
      </c>
      <c r="D6790" t="s">
        <v>393</v>
      </c>
      <c r="E6790" t="s">
        <v>378</v>
      </c>
    </row>
    <row r="6791" spans="1:5">
      <c r="A6791" s="369">
        <v>4175369</v>
      </c>
      <c r="B6791" t="s">
        <v>13953</v>
      </c>
      <c r="C6791" t="s">
        <v>13954</v>
      </c>
      <c r="D6791" t="s">
        <v>393</v>
      </c>
      <c r="E6791" t="s">
        <v>378</v>
      </c>
    </row>
    <row r="6792" spans="1:5">
      <c r="A6792" s="369">
        <v>4175381</v>
      </c>
      <c r="B6792" t="s">
        <v>13955</v>
      </c>
      <c r="C6792" t="s">
        <v>13956</v>
      </c>
      <c r="D6792" t="s">
        <v>393</v>
      </c>
      <c r="E6792" t="s">
        <v>378</v>
      </c>
    </row>
    <row r="6793" spans="1:5">
      <c r="A6793" s="369">
        <v>4175395</v>
      </c>
      <c r="B6793" t="s">
        <v>13957</v>
      </c>
      <c r="C6793" t="s">
        <v>13958</v>
      </c>
      <c r="D6793" t="s">
        <v>393</v>
      </c>
      <c r="E6793" t="s">
        <v>378</v>
      </c>
    </row>
    <row r="6794" spans="1:5">
      <c r="A6794" s="369">
        <v>4175400</v>
      </c>
      <c r="B6794" t="s">
        <v>13959</v>
      </c>
      <c r="C6794" t="s">
        <v>13960</v>
      </c>
      <c r="D6794" t="s">
        <v>393</v>
      </c>
      <c r="E6794" t="s">
        <v>378</v>
      </c>
    </row>
    <row r="6795" spans="1:5">
      <c r="A6795" s="369">
        <v>4175404</v>
      </c>
      <c r="B6795" t="s">
        <v>13961</v>
      </c>
      <c r="C6795" t="s">
        <v>13962</v>
      </c>
      <c r="D6795" t="s">
        <v>393</v>
      </c>
      <c r="E6795" t="s">
        <v>378</v>
      </c>
    </row>
    <row r="6796" spans="1:5">
      <c r="A6796" s="369">
        <v>4175444</v>
      </c>
      <c r="B6796" t="s">
        <v>13963</v>
      </c>
      <c r="C6796" t="s">
        <v>13964</v>
      </c>
      <c r="D6796" t="s">
        <v>393</v>
      </c>
      <c r="E6796" t="s">
        <v>378</v>
      </c>
    </row>
    <row r="6797" spans="1:5">
      <c r="A6797" s="369">
        <v>4175462</v>
      </c>
      <c r="B6797" t="s">
        <v>13965</v>
      </c>
      <c r="C6797" t="s">
        <v>13966</v>
      </c>
      <c r="D6797" t="s">
        <v>393</v>
      </c>
      <c r="E6797" t="s">
        <v>378</v>
      </c>
    </row>
    <row r="6798" spans="1:5">
      <c r="A6798" s="369">
        <v>4175492</v>
      </c>
      <c r="B6798" t="s">
        <v>13967</v>
      </c>
      <c r="C6798" t="s">
        <v>13968</v>
      </c>
      <c r="D6798" t="s">
        <v>393</v>
      </c>
      <c r="E6798" t="s">
        <v>378</v>
      </c>
    </row>
    <row r="6799" spans="1:5">
      <c r="A6799" s="369">
        <v>4175494</v>
      </c>
      <c r="B6799" t="s">
        <v>13969</v>
      </c>
      <c r="C6799" t="s">
        <v>13970</v>
      </c>
      <c r="D6799" t="s">
        <v>393</v>
      </c>
      <c r="E6799" t="s">
        <v>378</v>
      </c>
    </row>
    <row r="6800" spans="1:5">
      <c r="A6800" s="369">
        <v>4175538</v>
      </c>
      <c r="B6800" t="s">
        <v>13971</v>
      </c>
      <c r="C6800" t="s">
        <v>13972</v>
      </c>
      <c r="D6800" t="s">
        <v>393</v>
      </c>
      <c r="E6800" t="s">
        <v>378</v>
      </c>
    </row>
    <row r="6801" spans="1:5">
      <c r="A6801" s="369">
        <v>4175634</v>
      </c>
      <c r="B6801" t="s">
        <v>13973</v>
      </c>
      <c r="C6801" t="s">
        <v>13974</v>
      </c>
      <c r="D6801" t="s">
        <v>393</v>
      </c>
      <c r="E6801" t="s">
        <v>378</v>
      </c>
    </row>
    <row r="6802" spans="1:5">
      <c r="A6802" s="369">
        <v>4175665</v>
      </c>
      <c r="B6802" t="s">
        <v>13975</v>
      </c>
      <c r="C6802" t="s">
        <v>13976</v>
      </c>
      <c r="D6802" t="s">
        <v>393</v>
      </c>
      <c r="E6802" t="s">
        <v>378</v>
      </c>
    </row>
    <row r="6803" spans="1:5">
      <c r="A6803" s="369">
        <v>4175683</v>
      </c>
      <c r="B6803" t="s">
        <v>13977</v>
      </c>
      <c r="C6803" t="s">
        <v>13978</v>
      </c>
      <c r="D6803" t="s">
        <v>393</v>
      </c>
      <c r="E6803" t="s">
        <v>378</v>
      </c>
    </row>
    <row r="6804" spans="1:5">
      <c r="A6804" s="369">
        <v>4175787</v>
      </c>
      <c r="B6804" t="s">
        <v>13979</v>
      </c>
      <c r="C6804" t="s">
        <v>13980</v>
      </c>
      <c r="D6804" t="s">
        <v>393</v>
      </c>
      <c r="E6804" t="s">
        <v>378</v>
      </c>
    </row>
    <row r="6805" spans="1:5">
      <c r="A6805" s="369">
        <v>4175801</v>
      </c>
      <c r="B6805" t="s">
        <v>13981</v>
      </c>
      <c r="C6805" t="s">
        <v>13982</v>
      </c>
      <c r="D6805" t="s">
        <v>393</v>
      </c>
      <c r="E6805" t="s">
        <v>378</v>
      </c>
    </row>
    <row r="6806" spans="1:5">
      <c r="A6806" s="369">
        <v>4176174</v>
      </c>
      <c r="B6806" t="s">
        <v>13983</v>
      </c>
      <c r="C6806" t="s">
        <v>13984</v>
      </c>
      <c r="D6806" t="s">
        <v>393</v>
      </c>
      <c r="E6806" t="s">
        <v>378</v>
      </c>
    </row>
    <row r="6807" spans="1:5">
      <c r="A6807" s="369">
        <v>4176494</v>
      </c>
      <c r="B6807" t="s">
        <v>13985</v>
      </c>
      <c r="C6807" t="s">
        <v>13986</v>
      </c>
      <c r="D6807" t="s">
        <v>393</v>
      </c>
      <c r="E6807" t="s">
        <v>378</v>
      </c>
    </row>
    <row r="6808" spans="1:5">
      <c r="A6808" s="369">
        <v>4176525</v>
      </c>
      <c r="B6808" t="s">
        <v>13987</v>
      </c>
      <c r="C6808" t="s">
        <v>13988</v>
      </c>
      <c r="D6808" t="s">
        <v>393</v>
      </c>
      <c r="E6808" t="s">
        <v>378</v>
      </c>
    </row>
    <row r="6809" spans="1:5">
      <c r="A6809" s="369">
        <v>4176654</v>
      </c>
      <c r="B6809" t="s">
        <v>13989</v>
      </c>
      <c r="C6809" t="s">
        <v>13990</v>
      </c>
      <c r="D6809" t="s">
        <v>393</v>
      </c>
      <c r="E6809" t="s">
        <v>378</v>
      </c>
    </row>
    <row r="6810" spans="1:5">
      <c r="A6810" s="369">
        <v>4176661</v>
      </c>
      <c r="B6810" t="s">
        <v>13991</v>
      </c>
      <c r="C6810" t="s">
        <v>13992</v>
      </c>
      <c r="D6810" t="s">
        <v>393</v>
      </c>
      <c r="E6810" t="s">
        <v>378</v>
      </c>
    </row>
    <row r="6811" spans="1:5">
      <c r="A6811" s="369">
        <v>4176668</v>
      </c>
      <c r="B6811" t="s">
        <v>13993</v>
      </c>
      <c r="C6811" t="s">
        <v>13994</v>
      </c>
      <c r="D6811" t="s">
        <v>393</v>
      </c>
      <c r="E6811" t="s">
        <v>378</v>
      </c>
    </row>
    <row r="6812" spans="1:5">
      <c r="A6812" s="369">
        <v>4176675</v>
      </c>
      <c r="B6812" t="s">
        <v>13995</v>
      </c>
      <c r="C6812" t="s">
        <v>13996</v>
      </c>
      <c r="D6812" t="s">
        <v>393</v>
      </c>
      <c r="E6812" t="s">
        <v>378</v>
      </c>
    </row>
    <row r="6813" spans="1:5">
      <c r="A6813" s="369">
        <v>4176693</v>
      </c>
      <c r="B6813" t="s">
        <v>13997</v>
      </c>
      <c r="C6813" t="s">
        <v>13998</v>
      </c>
      <c r="D6813" t="s">
        <v>393</v>
      </c>
      <c r="E6813" t="s">
        <v>378</v>
      </c>
    </row>
    <row r="6814" spans="1:5">
      <c r="A6814" s="369">
        <v>4176721</v>
      </c>
      <c r="B6814" t="s">
        <v>13999</v>
      </c>
      <c r="C6814" t="s">
        <v>14000</v>
      </c>
      <c r="D6814" t="s">
        <v>393</v>
      </c>
      <c r="E6814" t="s">
        <v>378</v>
      </c>
    </row>
    <row r="6815" spans="1:5">
      <c r="A6815" s="369">
        <v>4176869</v>
      </c>
      <c r="B6815" t="s">
        <v>14001</v>
      </c>
      <c r="C6815" t="s">
        <v>14002</v>
      </c>
      <c r="D6815" t="s">
        <v>393</v>
      </c>
      <c r="E6815" t="s">
        <v>378</v>
      </c>
    </row>
    <row r="6816" spans="1:5">
      <c r="A6816" s="369">
        <v>4176877</v>
      </c>
      <c r="B6816" t="s">
        <v>14003</v>
      </c>
      <c r="C6816" t="s">
        <v>14004</v>
      </c>
      <c r="D6816" t="s">
        <v>393</v>
      </c>
      <c r="E6816" t="s">
        <v>378</v>
      </c>
    </row>
    <row r="6817" spans="1:5">
      <c r="A6817" s="369">
        <v>4176942</v>
      </c>
      <c r="B6817" t="s">
        <v>14005</v>
      </c>
      <c r="C6817" t="s">
        <v>14006</v>
      </c>
      <c r="D6817" t="s">
        <v>393</v>
      </c>
      <c r="E6817" t="s">
        <v>378</v>
      </c>
    </row>
    <row r="6818" spans="1:5">
      <c r="A6818" s="369">
        <v>4177057</v>
      </c>
      <c r="B6818" t="s">
        <v>14007</v>
      </c>
      <c r="C6818" t="s">
        <v>14008</v>
      </c>
      <c r="D6818" t="s">
        <v>393</v>
      </c>
      <c r="E6818" t="s">
        <v>378</v>
      </c>
    </row>
    <row r="6819" spans="1:5">
      <c r="A6819" s="369">
        <v>4177070</v>
      </c>
      <c r="B6819" t="s">
        <v>14009</v>
      </c>
      <c r="C6819" t="s">
        <v>14010</v>
      </c>
      <c r="D6819" t="s">
        <v>393</v>
      </c>
      <c r="E6819" t="s">
        <v>378</v>
      </c>
    </row>
    <row r="6820" spans="1:5">
      <c r="A6820" s="369">
        <v>4177077</v>
      </c>
      <c r="B6820" t="s">
        <v>14011</v>
      </c>
      <c r="C6820" t="s">
        <v>14012</v>
      </c>
      <c r="D6820" t="s">
        <v>393</v>
      </c>
      <c r="E6820" t="s">
        <v>378</v>
      </c>
    </row>
    <row r="6821" spans="1:5">
      <c r="A6821" s="369">
        <v>4177266</v>
      </c>
      <c r="B6821" t="s">
        <v>14013</v>
      </c>
      <c r="C6821" t="s">
        <v>14014</v>
      </c>
      <c r="D6821" t="s">
        <v>393</v>
      </c>
      <c r="E6821" t="s">
        <v>378</v>
      </c>
    </row>
    <row r="6822" spans="1:5">
      <c r="A6822" s="369">
        <v>4177825</v>
      </c>
      <c r="B6822" t="s">
        <v>14015</v>
      </c>
      <c r="C6822" t="s">
        <v>14016</v>
      </c>
      <c r="D6822" t="s">
        <v>393</v>
      </c>
      <c r="E6822" t="s">
        <v>378</v>
      </c>
    </row>
    <row r="6823" spans="1:5">
      <c r="A6823" s="369">
        <v>4177834</v>
      </c>
      <c r="B6823" t="s">
        <v>14017</v>
      </c>
      <c r="C6823" t="s">
        <v>14018</v>
      </c>
      <c r="D6823" t="s">
        <v>393</v>
      </c>
      <c r="E6823" t="s">
        <v>378</v>
      </c>
    </row>
    <row r="6824" spans="1:5">
      <c r="A6824" s="369">
        <v>4177841</v>
      </c>
      <c r="B6824" t="s">
        <v>14019</v>
      </c>
      <c r="C6824" t="s">
        <v>14020</v>
      </c>
      <c r="D6824" t="s">
        <v>393</v>
      </c>
      <c r="E6824" t="s">
        <v>378</v>
      </c>
    </row>
    <row r="6825" spans="1:5">
      <c r="A6825" s="369">
        <v>4177909</v>
      </c>
      <c r="B6825" t="s">
        <v>14021</v>
      </c>
      <c r="C6825" t="s">
        <v>14022</v>
      </c>
      <c r="D6825" t="s">
        <v>393</v>
      </c>
      <c r="E6825" t="s">
        <v>378</v>
      </c>
    </row>
    <row r="6826" spans="1:5">
      <c r="A6826" s="369">
        <v>4178324</v>
      </c>
      <c r="B6826" t="s">
        <v>14023</v>
      </c>
      <c r="C6826" t="s">
        <v>14024</v>
      </c>
      <c r="D6826" t="s">
        <v>393</v>
      </c>
      <c r="E6826" t="s">
        <v>378</v>
      </c>
    </row>
    <row r="6827" spans="1:5">
      <c r="A6827" s="369">
        <v>4178761</v>
      </c>
      <c r="B6827" t="s">
        <v>14025</v>
      </c>
      <c r="C6827" t="s">
        <v>14026</v>
      </c>
      <c r="D6827" t="s">
        <v>393</v>
      </c>
      <c r="E6827" t="s">
        <v>378</v>
      </c>
    </row>
    <row r="6828" spans="1:5">
      <c r="A6828" s="369">
        <v>4178821</v>
      </c>
      <c r="B6828" t="s">
        <v>14027</v>
      </c>
      <c r="C6828" t="s">
        <v>14028</v>
      </c>
      <c r="D6828" t="s">
        <v>393</v>
      </c>
      <c r="E6828" t="s">
        <v>378</v>
      </c>
    </row>
    <row r="6829" spans="1:5">
      <c r="A6829" s="369">
        <v>4179156</v>
      </c>
      <c r="B6829" t="s">
        <v>14029</v>
      </c>
      <c r="C6829" t="s">
        <v>14030</v>
      </c>
      <c r="D6829" t="s">
        <v>393</v>
      </c>
      <c r="E6829" t="s">
        <v>378</v>
      </c>
    </row>
    <row r="6830" spans="1:5">
      <c r="A6830" s="369">
        <v>4179219</v>
      </c>
      <c r="B6830" t="s">
        <v>14031</v>
      </c>
      <c r="C6830" t="s">
        <v>14032</v>
      </c>
      <c r="D6830" t="s">
        <v>393</v>
      </c>
      <c r="E6830" t="s">
        <v>378</v>
      </c>
    </row>
    <row r="6831" spans="1:5">
      <c r="A6831" s="369">
        <v>4179233</v>
      </c>
      <c r="B6831" t="s">
        <v>14033</v>
      </c>
      <c r="C6831" t="s">
        <v>14034</v>
      </c>
      <c r="D6831" t="s">
        <v>393</v>
      </c>
      <c r="E6831" t="s">
        <v>378</v>
      </c>
    </row>
    <row r="6832" spans="1:5">
      <c r="A6832" s="369">
        <v>4179247</v>
      </c>
      <c r="B6832" t="s">
        <v>14035</v>
      </c>
      <c r="C6832" t="s">
        <v>14036</v>
      </c>
      <c r="D6832" t="s">
        <v>393</v>
      </c>
      <c r="E6832" t="s">
        <v>378</v>
      </c>
    </row>
    <row r="6833" spans="1:5">
      <c r="A6833" s="369">
        <v>4179341</v>
      </c>
      <c r="B6833" t="s">
        <v>14037</v>
      </c>
      <c r="C6833" t="s">
        <v>14038</v>
      </c>
      <c r="D6833" t="s">
        <v>393</v>
      </c>
      <c r="E6833" t="s">
        <v>378</v>
      </c>
    </row>
    <row r="6834" spans="1:5">
      <c r="A6834" s="369">
        <v>4179343</v>
      </c>
      <c r="B6834" t="s">
        <v>14039</v>
      </c>
      <c r="C6834" t="s">
        <v>14040</v>
      </c>
      <c r="D6834" t="s">
        <v>393</v>
      </c>
      <c r="E6834" t="s">
        <v>378</v>
      </c>
    </row>
    <row r="6835" spans="1:5">
      <c r="A6835" s="369">
        <v>4179356</v>
      </c>
      <c r="B6835" t="s">
        <v>14041</v>
      </c>
      <c r="C6835" t="s">
        <v>14042</v>
      </c>
      <c r="D6835" t="s">
        <v>393</v>
      </c>
      <c r="E6835" t="s">
        <v>378</v>
      </c>
    </row>
    <row r="6836" spans="1:5">
      <c r="A6836" s="369">
        <v>4179389</v>
      </c>
      <c r="B6836" t="s">
        <v>14043</v>
      </c>
      <c r="C6836" t="s">
        <v>14044</v>
      </c>
      <c r="D6836" t="s">
        <v>393</v>
      </c>
      <c r="E6836" t="s">
        <v>378</v>
      </c>
    </row>
    <row r="6837" spans="1:5">
      <c r="A6837" s="369">
        <v>4179390</v>
      </c>
      <c r="B6837" t="s">
        <v>14045</v>
      </c>
      <c r="C6837" t="s">
        <v>14046</v>
      </c>
      <c r="D6837" t="s">
        <v>393</v>
      </c>
      <c r="E6837" t="s">
        <v>378</v>
      </c>
    </row>
    <row r="6838" spans="1:5">
      <c r="A6838" s="369">
        <v>4179422</v>
      </c>
      <c r="B6838" t="s">
        <v>14047</v>
      </c>
      <c r="C6838" t="s">
        <v>14048</v>
      </c>
      <c r="D6838" t="s">
        <v>393</v>
      </c>
      <c r="E6838" t="s">
        <v>378</v>
      </c>
    </row>
    <row r="6839" spans="1:5">
      <c r="A6839" s="369">
        <v>4179436</v>
      </c>
      <c r="B6839" t="s">
        <v>14049</v>
      </c>
      <c r="C6839" t="s">
        <v>14050</v>
      </c>
      <c r="D6839" t="s">
        <v>393</v>
      </c>
      <c r="E6839" t="s">
        <v>378</v>
      </c>
    </row>
    <row r="6840" spans="1:5">
      <c r="A6840" s="369">
        <v>4179496</v>
      </c>
      <c r="B6840" t="s">
        <v>14051</v>
      </c>
      <c r="C6840" t="s">
        <v>14052</v>
      </c>
      <c r="D6840" t="s">
        <v>393</v>
      </c>
      <c r="E6840" t="s">
        <v>378</v>
      </c>
    </row>
    <row r="6841" spans="1:5">
      <c r="A6841" s="369">
        <v>4179527</v>
      </c>
      <c r="B6841" t="s">
        <v>14053</v>
      </c>
      <c r="C6841" t="s">
        <v>14054</v>
      </c>
      <c r="D6841" t="s">
        <v>393</v>
      </c>
      <c r="E6841" t="s">
        <v>378</v>
      </c>
    </row>
    <row r="6842" spans="1:5">
      <c r="A6842" s="369">
        <v>4179558</v>
      </c>
      <c r="B6842" t="s">
        <v>14055</v>
      </c>
      <c r="C6842" t="s">
        <v>14056</v>
      </c>
      <c r="D6842" t="s">
        <v>393</v>
      </c>
      <c r="E6842" t="s">
        <v>378</v>
      </c>
    </row>
    <row r="6843" spans="1:5">
      <c r="A6843" s="369">
        <v>4179563</v>
      </c>
      <c r="B6843" t="s">
        <v>14057</v>
      </c>
      <c r="C6843" t="s">
        <v>14058</v>
      </c>
      <c r="D6843" t="s">
        <v>393</v>
      </c>
      <c r="E6843" t="s">
        <v>378</v>
      </c>
    </row>
    <row r="6844" spans="1:5">
      <c r="A6844" s="369">
        <v>4179585</v>
      </c>
      <c r="B6844" t="s">
        <v>14059</v>
      </c>
      <c r="C6844" t="s">
        <v>14060</v>
      </c>
      <c r="D6844" t="s">
        <v>393</v>
      </c>
      <c r="E6844" t="s">
        <v>378</v>
      </c>
    </row>
    <row r="6845" spans="1:5">
      <c r="A6845" s="369">
        <v>4179590</v>
      </c>
      <c r="B6845" t="s">
        <v>14061</v>
      </c>
      <c r="C6845" t="s">
        <v>14062</v>
      </c>
      <c r="D6845" t="s">
        <v>393</v>
      </c>
      <c r="E6845" t="s">
        <v>378</v>
      </c>
    </row>
    <row r="6846" spans="1:5">
      <c r="A6846" s="369">
        <v>4179638</v>
      </c>
      <c r="B6846" t="s">
        <v>14063</v>
      </c>
      <c r="C6846" t="s">
        <v>14064</v>
      </c>
      <c r="D6846" t="s">
        <v>393</v>
      </c>
      <c r="E6846" t="s">
        <v>378</v>
      </c>
    </row>
    <row r="6847" spans="1:5">
      <c r="A6847" s="369">
        <v>4179713</v>
      </c>
      <c r="B6847" t="s">
        <v>14065</v>
      </c>
      <c r="C6847" t="s">
        <v>14066</v>
      </c>
      <c r="D6847" t="s">
        <v>393</v>
      </c>
      <c r="E6847" t="s">
        <v>378</v>
      </c>
    </row>
    <row r="6848" spans="1:5">
      <c r="A6848" s="369">
        <v>4179928</v>
      </c>
      <c r="B6848" t="s">
        <v>14067</v>
      </c>
      <c r="C6848" t="s">
        <v>14068</v>
      </c>
      <c r="D6848" t="s">
        <v>393</v>
      </c>
      <c r="E6848" t="s">
        <v>378</v>
      </c>
    </row>
    <row r="6849" spans="1:5">
      <c r="A6849" s="369">
        <v>4180568</v>
      </c>
      <c r="B6849" t="s">
        <v>14069</v>
      </c>
      <c r="C6849" t="s">
        <v>14070</v>
      </c>
      <c r="D6849" t="s">
        <v>393</v>
      </c>
      <c r="E6849" t="s">
        <v>378</v>
      </c>
    </row>
    <row r="6850" spans="1:5">
      <c r="A6850" s="369">
        <v>4180607</v>
      </c>
      <c r="B6850" t="s">
        <v>14071</v>
      </c>
      <c r="C6850" t="s">
        <v>14072</v>
      </c>
      <c r="D6850" t="s">
        <v>393</v>
      </c>
      <c r="E6850" t="s">
        <v>378</v>
      </c>
    </row>
    <row r="6851" spans="1:5">
      <c r="A6851" s="369">
        <v>4180778</v>
      </c>
      <c r="B6851" t="s">
        <v>14073</v>
      </c>
      <c r="C6851" t="s">
        <v>14074</v>
      </c>
      <c r="D6851" t="s">
        <v>393</v>
      </c>
      <c r="E6851" t="s">
        <v>378</v>
      </c>
    </row>
    <row r="6852" spans="1:5">
      <c r="A6852" s="369">
        <v>4180907</v>
      </c>
      <c r="B6852" t="s">
        <v>14075</v>
      </c>
      <c r="C6852" t="s">
        <v>14076</v>
      </c>
      <c r="D6852" t="s">
        <v>393</v>
      </c>
      <c r="E6852" t="s">
        <v>378</v>
      </c>
    </row>
    <row r="6853" spans="1:5">
      <c r="A6853" s="369">
        <v>4181055</v>
      </c>
      <c r="B6853" t="s">
        <v>14077</v>
      </c>
      <c r="C6853" t="s">
        <v>14078</v>
      </c>
      <c r="D6853" t="s">
        <v>393</v>
      </c>
      <c r="E6853" t="s">
        <v>378</v>
      </c>
    </row>
    <row r="6854" spans="1:5">
      <c r="A6854" s="369">
        <v>4181149</v>
      </c>
      <c r="B6854" t="s">
        <v>14079</v>
      </c>
      <c r="C6854" t="s">
        <v>14080</v>
      </c>
      <c r="D6854" t="s">
        <v>393</v>
      </c>
      <c r="E6854" t="s">
        <v>378</v>
      </c>
    </row>
    <row r="6855" spans="1:5">
      <c r="A6855" s="369">
        <v>4181448</v>
      </c>
      <c r="B6855" t="s">
        <v>14081</v>
      </c>
      <c r="C6855" t="s">
        <v>14082</v>
      </c>
      <c r="D6855" t="s">
        <v>393</v>
      </c>
      <c r="E6855" t="s">
        <v>378</v>
      </c>
    </row>
    <row r="6856" spans="1:5">
      <c r="A6856" s="369">
        <v>4181517</v>
      </c>
      <c r="B6856" t="s">
        <v>14083</v>
      </c>
      <c r="C6856" t="s">
        <v>14084</v>
      </c>
      <c r="D6856" t="s">
        <v>393</v>
      </c>
      <c r="E6856" t="s">
        <v>378</v>
      </c>
    </row>
    <row r="6857" spans="1:5">
      <c r="A6857" s="369">
        <v>4182511</v>
      </c>
      <c r="B6857" t="s">
        <v>14085</v>
      </c>
      <c r="C6857" t="s">
        <v>14086</v>
      </c>
      <c r="D6857" t="s">
        <v>393</v>
      </c>
      <c r="E6857" t="s">
        <v>378</v>
      </c>
    </row>
    <row r="6858" spans="1:5">
      <c r="A6858" s="369">
        <v>4182548</v>
      </c>
      <c r="B6858" t="s">
        <v>14087</v>
      </c>
      <c r="C6858" t="s">
        <v>14088</v>
      </c>
      <c r="D6858" t="s">
        <v>393</v>
      </c>
      <c r="E6858" t="s">
        <v>378</v>
      </c>
    </row>
    <row r="6859" spans="1:5">
      <c r="A6859" s="369">
        <v>4182712</v>
      </c>
      <c r="B6859" t="s">
        <v>14089</v>
      </c>
      <c r="C6859" t="s">
        <v>14090</v>
      </c>
      <c r="D6859" t="s">
        <v>393</v>
      </c>
      <c r="E6859" t="s">
        <v>378</v>
      </c>
    </row>
    <row r="6860" spans="1:5">
      <c r="A6860" s="369">
        <v>4182749</v>
      </c>
      <c r="B6860" t="s">
        <v>14091</v>
      </c>
      <c r="C6860" t="s">
        <v>14092</v>
      </c>
      <c r="D6860" t="s">
        <v>393</v>
      </c>
      <c r="E6860" t="s">
        <v>378</v>
      </c>
    </row>
    <row r="6861" spans="1:5">
      <c r="A6861" s="369">
        <v>4182785</v>
      </c>
      <c r="B6861" t="s">
        <v>14093</v>
      </c>
      <c r="C6861" t="s">
        <v>14094</v>
      </c>
      <c r="D6861" t="s">
        <v>393</v>
      </c>
      <c r="E6861" t="s">
        <v>378</v>
      </c>
    </row>
    <row r="6862" spans="1:5">
      <c r="A6862" s="369">
        <v>4182797</v>
      </c>
      <c r="B6862" t="s">
        <v>14095</v>
      </c>
      <c r="C6862" t="s">
        <v>14096</v>
      </c>
      <c r="D6862" t="s">
        <v>393</v>
      </c>
      <c r="E6862" t="s">
        <v>378</v>
      </c>
    </row>
    <row r="6863" spans="1:5">
      <c r="A6863" s="369">
        <v>4182800</v>
      </c>
      <c r="B6863" t="s">
        <v>14097</v>
      </c>
      <c r="C6863" t="s">
        <v>14098</v>
      </c>
      <c r="D6863" t="s">
        <v>393</v>
      </c>
      <c r="E6863" t="s">
        <v>378</v>
      </c>
    </row>
    <row r="6864" spans="1:5">
      <c r="A6864" s="369">
        <v>4182807</v>
      </c>
      <c r="B6864" t="s">
        <v>14099</v>
      </c>
      <c r="C6864" t="s">
        <v>14100</v>
      </c>
      <c r="D6864" t="s">
        <v>393</v>
      </c>
      <c r="E6864" t="s">
        <v>378</v>
      </c>
    </row>
    <row r="6865" spans="1:5">
      <c r="A6865" s="369">
        <v>4182998</v>
      </c>
      <c r="B6865" t="s">
        <v>14101</v>
      </c>
      <c r="C6865" t="s">
        <v>14102</v>
      </c>
      <c r="D6865" t="s">
        <v>393</v>
      </c>
      <c r="E6865" t="s">
        <v>378</v>
      </c>
    </row>
    <row r="6866" spans="1:5">
      <c r="A6866" s="369">
        <v>4183034</v>
      </c>
      <c r="B6866" t="s">
        <v>14103</v>
      </c>
      <c r="C6866" t="s">
        <v>14104</v>
      </c>
      <c r="D6866" t="s">
        <v>393</v>
      </c>
      <c r="E6866" t="s">
        <v>378</v>
      </c>
    </row>
    <row r="6867" spans="1:5">
      <c r="A6867" s="369">
        <v>4183044</v>
      </c>
      <c r="B6867" t="s">
        <v>14105</v>
      </c>
      <c r="C6867" t="s">
        <v>14106</v>
      </c>
      <c r="D6867" t="s">
        <v>393</v>
      </c>
      <c r="E6867" t="s">
        <v>378</v>
      </c>
    </row>
    <row r="6868" spans="1:5">
      <c r="A6868" s="369">
        <v>4183073</v>
      </c>
      <c r="B6868" t="s">
        <v>14107</v>
      </c>
      <c r="C6868" t="s">
        <v>14108</v>
      </c>
      <c r="D6868" t="s">
        <v>393</v>
      </c>
      <c r="E6868" t="s">
        <v>378</v>
      </c>
    </row>
    <row r="6869" spans="1:5">
      <c r="A6869" s="369">
        <v>4183099</v>
      </c>
      <c r="B6869" t="s">
        <v>14109</v>
      </c>
      <c r="C6869" t="s">
        <v>14110</v>
      </c>
      <c r="D6869" t="s">
        <v>393</v>
      </c>
      <c r="E6869" t="s">
        <v>378</v>
      </c>
    </row>
    <row r="6870" spans="1:5">
      <c r="A6870" s="369">
        <v>4183147</v>
      </c>
      <c r="B6870" t="s">
        <v>14111</v>
      </c>
      <c r="C6870" t="s">
        <v>14112</v>
      </c>
      <c r="D6870" t="s">
        <v>393</v>
      </c>
      <c r="E6870" t="s">
        <v>378</v>
      </c>
    </row>
    <row r="6871" spans="1:5">
      <c r="A6871" s="369">
        <v>4183179</v>
      </c>
      <c r="B6871" t="s">
        <v>14113</v>
      </c>
      <c r="C6871" t="s">
        <v>14114</v>
      </c>
      <c r="D6871" t="s">
        <v>393</v>
      </c>
      <c r="E6871" t="s">
        <v>378</v>
      </c>
    </row>
    <row r="6872" spans="1:5">
      <c r="A6872" s="369">
        <v>4183261</v>
      </c>
      <c r="B6872" t="s">
        <v>14115</v>
      </c>
      <c r="C6872" t="s">
        <v>14116</v>
      </c>
      <c r="D6872" t="s">
        <v>393</v>
      </c>
      <c r="E6872" t="s">
        <v>378</v>
      </c>
    </row>
    <row r="6873" spans="1:5">
      <c r="A6873" s="369">
        <v>4185226</v>
      </c>
      <c r="B6873" t="s">
        <v>14117</v>
      </c>
      <c r="C6873" t="s">
        <v>14118</v>
      </c>
      <c r="D6873" t="s">
        <v>393</v>
      </c>
      <c r="E6873" t="s">
        <v>378</v>
      </c>
    </row>
    <row r="6874" spans="1:5">
      <c r="A6874" s="369">
        <v>4185398</v>
      </c>
      <c r="B6874" t="s">
        <v>14119</v>
      </c>
      <c r="C6874" t="s">
        <v>14120</v>
      </c>
      <c r="D6874" t="s">
        <v>393</v>
      </c>
      <c r="E6874" t="s">
        <v>378</v>
      </c>
    </row>
    <row r="6875" spans="1:5">
      <c r="A6875" s="369">
        <v>4185413</v>
      </c>
      <c r="B6875" t="s">
        <v>14121</v>
      </c>
      <c r="C6875" t="s">
        <v>14122</v>
      </c>
      <c r="D6875" t="s">
        <v>393</v>
      </c>
      <c r="E6875" t="s">
        <v>378</v>
      </c>
    </row>
    <row r="6876" spans="1:5">
      <c r="A6876" s="369">
        <v>4185415</v>
      </c>
      <c r="B6876" t="s">
        <v>14123</v>
      </c>
      <c r="C6876" t="s">
        <v>14124</v>
      </c>
      <c r="D6876" t="s">
        <v>393</v>
      </c>
      <c r="E6876" t="s">
        <v>378</v>
      </c>
    </row>
    <row r="6877" spans="1:5">
      <c r="A6877" s="369">
        <v>4185416</v>
      </c>
      <c r="B6877" t="s">
        <v>14125</v>
      </c>
      <c r="C6877" t="s">
        <v>14126</v>
      </c>
      <c r="D6877" t="s">
        <v>393</v>
      </c>
      <c r="E6877" t="s">
        <v>378</v>
      </c>
    </row>
    <row r="6878" spans="1:5">
      <c r="A6878" s="369">
        <v>4185422</v>
      </c>
      <c r="B6878" t="s">
        <v>14127</v>
      </c>
      <c r="C6878" t="s">
        <v>14128</v>
      </c>
      <c r="D6878" t="s">
        <v>393</v>
      </c>
      <c r="E6878" t="s">
        <v>378</v>
      </c>
    </row>
    <row r="6879" spans="1:5">
      <c r="A6879" s="369">
        <v>4185428</v>
      </c>
      <c r="B6879" t="s">
        <v>14129</v>
      </c>
      <c r="C6879" t="s">
        <v>14130</v>
      </c>
      <c r="D6879" t="s">
        <v>393</v>
      </c>
      <c r="E6879" t="s">
        <v>378</v>
      </c>
    </row>
    <row r="6880" spans="1:5">
      <c r="A6880" s="369">
        <v>4185441</v>
      </c>
      <c r="B6880" t="s">
        <v>14131</v>
      </c>
      <c r="C6880" t="s">
        <v>14132</v>
      </c>
      <c r="D6880" t="s">
        <v>393</v>
      </c>
      <c r="E6880" t="s">
        <v>378</v>
      </c>
    </row>
    <row r="6881" spans="1:5">
      <c r="A6881" s="369">
        <v>4185482</v>
      </c>
      <c r="B6881" t="s">
        <v>14133</v>
      </c>
      <c r="C6881" t="s">
        <v>14134</v>
      </c>
      <c r="D6881" t="s">
        <v>393</v>
      </c>
      <c r="E6881" t="s">
        <v>378</v>
      </c>
    </row>
    <row r="6882" spans="1:5">
      <c r="A6882" s="369">
        <v>4185900</v>
      </c>
      <c r="B6882" t="s">
        <v>14135</v>
      </c>
      <c r="C6882" t="s">
        <v>14136</v>
      </c>
      <c r="D6882" t="s">
        <v>393</v>
      </c>
      <c r="E6882" t="s">
        <v>378</v>
      </c>
    </row>
    <row r="6883" spans="1:5">
      <c r="A6883" s="369">
        <v>4185957</v>
      </c>
      <c r="B6883" t="s">
        <v>14137</v>
      </c>
      <c r="C6883" t="s">
        <v>14138</v>
      </c>
      <c r="D6883" t="s">
        <v>393</v>
      </c>
      <c r="E6883" t="s">
        <v>378</v>
      </c>
    </row>
    <row r="6884" spans="1:5">
      <c r="A6884" s="369">
        <v>4185984</v>
      </c>
      <c r="B6884" t="s">
        <v>14139</v>
      </c>
      <c r="C6884" t="s">
        <v>14140</v>
      </c>
      <c r="D6884" t="s">
        <v>393</v>
      </c>
      <c r="E6884" t="s">
        <v>378</v>
      </c>
    </row>
    <row r="6885" spans="1:5">
      <c r="A6885" s="369">
        <v>4186032</v>
      </c>
      <c r="B6885" t="s">
        <v>14141</v>
      </c>
      <c r="C6885" t="s">
        <v>14142</v>
      </c>
      <c r="D6885" t="s">
        <v>393</v>
      </c>
      <c r="E6885" t="s">
        <v>378</v>
      </c>
    </row>
    <row r="6886" spans="1:5">
      <c r="A6886" s="369">
        <v>4186092</v>
      </c>
      <c r="B6886" t="s">
        <v>14143</v>
      </c>
      <c r="C6886" t="s">
        <v>14144</v>
      </c>
      <c r="D6886" t="s">
        <v>393</v>
      </c>
      <c r="E6886" t="s">
        <v>378</v>
      </c>
    </row>
    <row r="6887" spans="1:5">
      <c r="A6887" s="369">
        <v>4186147</v>
      </c>
      <c r="B6887" t="s">
        <v>14145</v>
      </c>
      <c r="C6887" t="s">
        <v>14146</v>
      </c>
      <c r="D6887" t="s">
        <v>393</v>
      </c>
      <c r="E6887" t="s">
        <v>378</v>
      </c>
    </row>
    <row r="6888" spans="1:5">
      <c r="A6888" s="369">
        <v>4186791</v>
      </c>
      <c r="B6888" t="s">
        <v>14147</v>
      </c>
      <c r="C6888" t="s">
        <v>14148</v>
      </c>
      <c r="D6888" t="s">
        <v>393</v>
      </c>
      <c r="E6888" t="s">
        <v>378</v>
      </c>
    </row>
    <row r="6889" spans="1:5">
      <c r="A6889" s="369">
        <v>4186804</v>
      </c>
      <c r="B6889" t="s">
        <v>14149</v>
      </c>
      <c r="C6889" t="s">
        <v>14150</v>
      </c>
      <c r="D6889" t="s">
        <v>393</v>
      </c>
      <c r="E6889" t="s">
        <v>378</v>
      </c>
    </row>
    <row r="6890" spans="1:5">
      <c r="A6890" s="369">
        <v>4187332</v>
      </c>
      <c r="B6890" t="s">
        <v>14151</v>
      </c>
      <c r="C6890" t="s">
        <v>14152</v>
      </c>
      <c r="D6890" t="s">
        <v>393</v>
      </c>
      <c r="E6890" t="s">
        <v>378</v>
      </c>
    </row>
    <row r="6891" spans="1:5">
      <c r="A6891" s="369">
        <v>4187376</v>
      </c>
      <c r="B6891" t="s">
        <v>14153</v>
      </c>
      <c r="C6891" t="s">
        <v>14154</v>
      </c>
      <c r="D6891" t="s">
        <v>393</v>
      </c>
      <c r="E6891" t="s">
        <v>378</v>
      </c>
    </row>
    <row r="6892" spans="1:5">
      <c r="A6892" s="369">
        <v>4187426</v>
      </c>
      <c r="B6892" t="s">
        <v>14155</v>
      </c>
      <c r="C6892" t="s">
        <v>14156</v>
      </c>
      <c r="D6892" t="s">
        <v>393</v>
      </c>
      <c r="E6892" t="s">
        <v>378</v>
      </c>
    </row>
    <row r="6893" spans="1:5">
      <c r="A6893" s="369">
        <v>4188033</v>
      </c>
      <c r="B6893" t="s">
        <v>14157</v>
      </c>
      <c r="C6893" t="s">
        <v>14158</v>
      </c>
      <c r="D6893" t="s">
        <v>393</v>
      </c>
      <c r="E6893" t="s">
        <v>378</v>
      </c>
    </row>
    <row r="6894" spans="1:5">
      <c r="A6894" s="369">
        <v>4189850</v>
      </c>
      <c r="B6894" t="s">
        <v>14159</v>
      </c>
      <c r="C6894" t="s">
        <v>14160</v>
      </c>
      <c r="D6894" t="s">
        <v>393</v>
      </c>
      <c r="E6894" t="s">
        <v>378</v>
      </c>
    </row>
    <row r="6895" spans="1:5">
      <c r="A6895" s="369">
        <v>4189863</v>
      </c>
      <c r="B6895" t="s">
        <v>14161</v>
      </c>
      <c r="C6895" t="s">
        <v>14162</v>
      </c>
      <c r="D6895" t="s">
        <v>393</v>
      </c>
      <c r="E6895" t="s">
        <v>378</v>
      </c>
    </row>
    <row r="6896" spans="1:5">
      <c r="A6896" s="369">
        <v>4189882</v>
      </c>
      <c r="B6896" t="s">
        <v>14163</v>
      </c>
      <c r="C6896" t="s">
        <v>14164</v>
      </c>
      <c r="D6896" t="s">
        <v>393</v>
      </c>
      <c r="E6896" t="s">
        <v>378</v>
      </c>
    </row>
    <row r="6897" spans="1:5">
      <c r="A6897" s="369">
        <v>4190047</v>
      </c>
      <c r="B6897" t="s">
        <v>14165</v>
      </c>
      <c r="C6897" t="s">
        <v>14166</v>
      </c>
      <c r="D6897" t="s">
        <v>393</v>
      </c>
      <c r="E6897" t="s">
        <v>378</v>
      </c>
    </row>
    <row r="6898" spans="1:5">
      <c r="A6898" s="369">
        <v>4190231</v>
      </c>
      <c r="B6898" t="s">
        <v>14167</v>
      </c>
      <c r="C6898" t="s">
        <v>14168</v>
      </c>
      <c r="D6898" t="s">
        <v>393</v>
      </c>
      <c r="E6898" t="s">
        <v>378</v>
      </c>
    </row>
    <row r="6899" spans="1:5">
      <c r="A6899" s="369">
        <v>4190398</v>
      </c>
      <c r="B6899" t="s">
        <v>14169</v>
      </c>
      <c r="C6899" t="s">
        <v>14170</v>
      </c>
      <c r="D6899" t="s">
        <v>393</v>
      </c>
      <c r="E6899" t="s">
        <v>378</v>
      </c>
    </row>
    <row r="6900" spans="1:5">
      <c r="A6900" s="369">
        <v>4190725</v>
      </c>
      <c r="B6900" t="s">
        <v>14171</v>
      </c>
      <c r="C6900" t="s">
        <v>14172</v>
      </c>
      <c r="D6900" t="s">
        <v>393</v>
      </c>
      <c r="E6900" t="s">
        <v>378</v>
      </c>
    </row>
    <row r="6901" spans="1:5">
      <c r="A6901" s="369">
        <v>4190819</v>
      </c>
      <c r="B6901" t="s">
        <v>14173</v>
      </c>
      <c r="C6901" t="s">
        <v>14174</v>
      </c>
      <c r="D6901" t="s">
        <v>393</v>
      </c>
      <c r="E6901" t="s">
        <v>378</v>
      </c>
    </row>
    <row r="6902" spans="1:5">
      <c r="A6902" s="369">
        <v>4190898</v>
      </c>
      <c r="B6902" t="s">
        <v>14175</v>
      </c>
      <c r="C6902" t="s">
        <v>14176</v>
      </c>
      <c r="D6902" t="s">
        <v>393</v>
      </c>
      <c r="E6902" t="s">
        <v>378</v>
      </c>
    </row>
    <row r="6903" spans="1:5">
      <c r="A6903" s="369">
        <v>4190910</v>
      </c>
      <c r="B6903" t="s">
        <v>14177</v>
      </c>
      <c r="C6903" t="s">
        <v>14178</v>
      </c>
      <c r="D6903" t="s">
        <v>393</v>
      </c>
      <c r="E6903" t="s">
        <v>378</v>
      </c>
    </row>
    <row r="6904" spans="1:5">
      <c r="A6904" s="369">
        <v>4191200</v>
      </c>
      <c r="B6904" t="s">
        <v>14179</v>
      </c>
      <c r="C6904" t="s">
        <v>14180</v>
      </c>
      <c r="D6904" t="s">
        <v>393</v>
      </c>
      <c r="E6904" t="s">
        <v>378</v>
      </c>
    </row>
    <row r="6905" spans="1:5">
      <c r="A6905" s="369">
        <v>4191260</v>
      </c>
      <c r="B6905" t="s">
        <v>14181</v>
      </c>
      <c r="C6905" t="s">
        <v>14182</v>
      </c>
      <c r="D6905" t="s">
        <v>393</v>
      </c>
      <c r="E6905" t="s">
        <v>378</v>
      </c>
    </row>
    <row r="6906" spans="1:5">
      <c r="A6906" s="369">
        <v>4191408</v>
      </c>
      <c r="B6906" t="s">
        <v>14183</v>
      </c>
      <c r="C6906" t="s">
        <v>14184</v>
      </c>
      <c r="D6906" t="s">
        <v>393</v>
      </c>
      <c r="E6906" t="s">
        <v>378</v>
      </c>
    </row>
    <row r="6907" spans="1:5">
      <c r="A6907" s="369">
        <v>4192606</v>
      </c>
      <c r="B6907" t="s">
        <v>14185</v>
      </c>
      <c r="C6907" t="s">
        <v>14186</v>
      </c>
      <c r="D6907" t="s">
        <v>393</v>
      </c>
      <c r="E6907" t="s">
        <v>378</v>
      </c>
    </row>
    <row r="6908" spans="1:5">
      <c r="A6908" s="369">
        <v>4192660</v>
      </c>
      <c r="B6908" t="s">
        <v>14187</v>
      </c>
      <c r="C6908" t="s">
        <v>14188</v>
      </c>
      <c r="D6908" t="s">
        <v>393</v>
      </c>
      <c r="E6908" t="s">
        <v>378</v>
      </c>
    </row>
    <row r="6909" spans="1:5">
      <c r="A6909" s="369">
        <v>4192806</v>
      </c>
      <c r="B6909" t="s">
        <v>14189</v>
      </c>
      <c r="C6909" t="s">
        <v>14190</v>
      </c>
      <c r="D6909" t="s">
        <v>393</v>
      </c>
      <c r="E6909" t="s">
        <v>378</v>
      </c>
    </row>
    <row r="6910" spans="1:5">
      <c r="A6910" s="369">
        <v>4193137</v>
      </c>
      <c r="B6910" t="s">
        <v>14191</v>
      </c>
      <c r="C6910" t="s">
        <v>14192</v>
      </c>
      <c r="D6910" t="s">
        <v>393</v>
      </c>
      <c r="E6910" t="s">
        <v>378</v>
      </c>
    </row>
    <row r="6911" spans="1:5">
      <c r="A6911" s="369">
        <v>4193707</v>
      </c>
      <c r="B6911" t="s">
        <v>14193</v>
      </c>
      <c r="C6911" t="s">
        <v>14194</v>
      </c>
      <c r="D6911" t="s">
        <v>393</v>
      </c>
      <c r="E6911" t="s">
        <v>378</v>
      </c>
    </row>
    <row r="6912" spans="1:5">
      <c r="A6912" s="369">
        <v>4193754</v>
      </c>
      <c r="B6912" t="s">
        <v>14195</v>
      </c>
      <c r="C6912" t="s">
        <v>14196</v>
      </c>
      <c r="D6912" t="s">
        <v>393</v>
      </c>
      <c r="E6912" t="s">
        <v>378</v>
      </c>
    </row>
    <row r="6913" spans="1:5">
      <c r="A6913" s="369">
        <v>4194058</v>
      </c>
      <c r="B6913" t="s">
        <v>14197</v>
      </c>
      <c r="C6913" t="s">
        <v>14198</v>
      </c>
      <c r="D6913" t="s">
        <v>393</v>
      </c>
      <c r="E6913" t="s">
        <v>378</v>
      </c>
    </row>
    <row r="6914" spans="1:5">
      <c r="A6914" s="369">
        <v>4194118</v>
      </c>
      <c r="B6914" t="s">
        <v>14199</v>
      </c>
      <c r="C6914" t="s">
        <v>14200</v>
      </c>
      <c r="D6914" t="s">
        <v>393</v>
      </c>
      <c r="E6914" t="s">
        <v>378</v>
      </c>
    </row>
    <row r="6915" spans="1:5">
      <c r="A6915" s="369">
        <v>4194197</v>
      </c>
      <c r="B6915" t="s">
        <v>14201</v>
      </c>
      <c r="C6915" t="s">
        <v>14202</v>
      </c>
      <c r="D6915" t="s">
        <v>393</v>
      </c>
      <c r="E6915" t="s">
        <v>378</v>
      </c>
    </row>
    <row r="6916" spans="1:5">
      <c r="A6916" s="369">
        <v>4194199</v>
      </c>
      <c r="B6916" t="s">
        <v>14203</v>
      </c>
      <c r="C6916" t="s">
        <v>14204</v>
      </c>
      <c r="D6916" t="s">
        <v>393</v>
      </c>
      <c r="E6916" t="s">
        <v>378</v>
      </c>
    </row>
    <row r="6917" spans="1:5">
      <c r="A6917" s="369">
        <v>4194200</v>
      </c>
      <c r="B6917" t="s">
        <v>14205</v>
      </c>
      <c r="C6917" t="s">
        <v>14206</v>
      </c>
      <c r="D6917" t="s">
        <v>393</v>
      </c>
      <c r="E6917" t="s">
        <v>378</v>
      </c>
    </row>
    <row r="6918" spans="1:5">
      <c r="A6918" s="369">
        <v>4194222</v>
      </c>
      <c r="B6918" t="s">
        <v>14207</v>
      </c>
      <c r="C6918" t="s">
        <v>14208</v>
      </c>
      <c r="D6918" t="s">
        <v>393</v>
      </c>
      <c r="E6918" t="s">
        <v>378</v>
      </c>
    </row>
    <row r="6919" spans="1:5">
      <c r="A6919" s="369">
        <v>4194237</v>
      </c>
      <c r="B6919" t="s">
        <v>14209</v>
      </c>
      <c r="C6919" t="s">
        <v>14210</v>
      </c>
      <c r="D6919" t="s">
        <v>393</v>
      </c>
      <c r="E6919" t="s">
        <v>378</v>
      </c>
    </row>
    <row r="6920" spans="1:5">
      <c r="A6920" s="369">
        <v>4194241</v>
      </c>
      <c r="B6920" t="s">
        <v>14211</v>
      </c>
      <c r="C6920" t="s">
        <v>14212</v>
      </c>
      <c r="D6920" t="s">
        <v>393</v>
      </c>
      <c r="E6920" t="s">
        <v>378</v>
      </c>
    </row>
    <row r="6921" spans="1:5">
      <c r="A6921" s="369">
        <v>4194272</v>
      </c>
      <c r="B6921" t="s">
        <v>14213</v>
      </c>
      <c r="C6921" t="s">
        <v>14214</v>
      </c>
      <c r="D6921" t="s">
        <v>393</v>
      </c>
      <c r="E6921" t="s">
        <v>378</v>
      </c>
    </row>
    <row r="6922" spans="1:5">
      <c r="A6922" s="369">
        <v>4194283</v>
      </c>
      <c r="B6922" t="s">
        <v>14215</v>
      </c>
      <c r="C6922" t="s">
        <v>14216</v>
      </c>
      <c r="D6922" t="s">
        <v>393</v>
      </c>
      <c r="E6922" t="s">
        <v>378</v>
      </c>
    </row>
    <row r="6923" spans="1:5">
      <c r="A6923" s="369">
        <v>4194335</v>
      </c>
      <c r="B6923" t="s">
        <v>14217</v>
      </c>
      <c r="C6923" t="s">
        <v>14218</v>
      </c>
      <c r="D6923" t="s">
        <v>393</v>
      </c>
      <c r="E6923" t="s">
        <v>378</v>
      </c>
    </row>
    <row r="6924" spans="1:5">
      <c r="A6924" s="369">
        <v>4194398</v>
      </c>
      <c r="B6924" t="s">
        <v>14219</v>
      </c>
      <c r="C6924" t="s">
        <v>14220</v>
      </c>
      <c r="D6924" t="s">
        <v>393</v>
      </c>
      <c r="E6924" t="s">
        <v>378</v>
      </c>
    </row>
    <row r="6925" spans="1:5">
      <c r="A6925" s="369">
        <v>4194416</v>
      </c>
      <c r="B6925" t="s">
        <v>14221</v>
      </c>
      <c r="C6925" t="s">
        <v>14222</v>
      </c>
      <c r="D6925" t="s">
        <v>393</v>
      </c>
      <c r="E6925" t="s">
        <v>378</v>
      </c>
    </row>
    <row r="6926" spans="1:5">
      <c r="A6926" s="369">
        <v>4194434</v>
      </c>
      <c r="B6926" t="s">
        <v>14223</v>
      </c>
      <c r="C6926" t="s">
        <v>14224</v>
      </c>
      <c r="D6926" t="s">
        <v>393</v>
      </c>
      <c r="E6926" t="s">
        <v>378</v>
      </c>
    </row>
    <row r="6927" spans="1:5">
      <c r="A6927" s="369">
        <v>4194457</v>
      </c>
      <c r="B6927" t="s">
        <v>14225</v>
      </c>
      <c r="C6927" t="s">
        <v>14226</v>
      </c>
      <c r="D6927" t="s">
        <v>393</v>
      </c>
      <c r="E6927" t="s">
        <v>378</v>
      </c>
    </row>
    <row r="6928" spans="1:5">
      <c r="A6928" s="369">
        <v>4194538</v>
      </c>
      <c r="B6928" t="s">
        <v>14227</v>
      </c>
      <c r="C6928" t="s">
        <v>14228</v>
      </c>
      <c r="D6928" t="s">
        <v>393</v>
      </c>
      <c r="E6928" t="s">
        <v>378</v>
      </c>
    </row>
    <row r="6929" spans="1:5">
      <c r="A6929" s="369">
        <v>4194550</v>
      </c>
      <c r="B6929" t="s">
        <v>14229</v>
      </c>
      <c r="C6929" t="s">
        <v>14230</v>
      </c>
      <c r="D6929" t="s">
        <v>393</v>
      </c>
      <c r="E6929" t="s">
        <v>378</v>
      </c>
    </row>
    <row r="6930" spans="1:5">
      <c r="A6930" s="369">
        <v>4194552</v>
      </c>
      <c r="B6930" t="s">
        <v>14231</v>
      </c>
      <c r="C6930" t="s">
        <v>14232</v>
      </c>
      <c r="D6930" t="s">
        <v>393</v>
      </c>
      <c r="E6930" t="s">
        <v>378</v>
      </c>
    </row>
    <row r="6931" spans="1:5">
      <c r="A6931" s="369">
        <v>4194554</v>
      </c>
      <c r="B6931" t="s">
        <v>14233</v>
      </c>
      <c r="C6931" t="s">
        <v>14234</v>
      </c>
      <c r="D6931" t="s">
        <v>393</v>
      </c>
      <c r="E6931" t="s">
        <v>378</v>
      </c>
    </row>
    <row r="6932" spans="1:5">
      <c r="A6932" s="369">
        <v>4194573</v>
      </c>
      <c r="B6932" t="s">
        <v>14235</v>
      </c>
      <c r="C6932" t="s">
        <v>14236</v>
      </c>
      <c r="D6932" t="s">
        <v>393</v>
      </c>
      <c r="E6932" t="s">
        <v>378</v>
      </c>
    </row>
    <row r="6933" spans="1:5">
      <c r="A6933" s="369">
        <v>4194585</v>
      </c>
      <c r="B6933" t="s">
        <v>14237</v>
      </c>
      <c r="C6933" t="s">
        <v>14238</v>
      </c>
      <c r="D6933" t="s">
        <v>393</v>
      </c>
      <c r="E6933" t="s">
        <v>378</v>
      </c>
    </row>
    <row r="6934" spans="1:5">
      <c r="A6934" s="369">
        <v>4195483</v>
      </c>
      <c r="B6934" t="s">
        <v>14239</v>
      </c>
      <c r="C6934" t="s">
        <v>14240</v>
      </c>
      <c r="D6934" t="s">
        <v>393</v>
      </c>
      <c r="E6934" t="s">
        <v>378</v>
      </c>
    </row>
    <row r="6935" spans="1:5">
      <c r="A6935" s="369">
        <v>4195702</v>
      </c>
      <c r="B6935" t="s">
        <v>14241</v>
      </c>
      <c r="C6935" t="s">
        <v>14242</v>
      </c>
      <c r="D6935" t="s">
        <v>393</v>
      </c>
      <c r="E6935" t="s">
        <v>378</v>
      </c>
    </row>
    <row r="6936" spans="1:5">
      <c r="A6936" s="369">
        <v>4195841</v>
      </c>
      <c r="B6936" t="s">
        <v>14243</v>
      </c>
      <c r="C6936" t="s">
        <v>14244</v>
      </c>
      <c r="D6936" t="s">
        <v>393</v>
      </c>
      <c r="E6936" t="s">
        <v>378</v>
      </c>
    </row>
    <row r="6937" spans="1:5">
      <c r="A6937" s="369">
        <v>4196246</v>
      </c>
      <c r="B6937" t="s">
        <v>14245</v>
      </c>
      <c r="C6937" t="s">
        <v>14246</v>
      </c>
      <c r="D6937" t="s">
        <v>393</v>
      </c>
      <c r="E6937" t="s">
        <v>378</v>
      </c>
    </row>
    <row r="6938" spans="1:5">
      <c r="A6938" s="369">
        <v>4196251</v>
      </c>
      <c r="B6938" t="s">
        <v>14247</v>
      </c>
      <c r="C6938" t="s">
        <v>14248</v>
      </c>
      <c r="D6938" t="s">
        <v>393</v>
      </c>
      <c r="E6938" t="s">
        <v>378</v>
      </c>
    </row>
    <row r="6939" spans="1:5">
      <c r="A6939" s="369">
        <v>4196803</v>
      </c>
      <c r="B6939" t="s">
        <v>14249</v>
      </c>
      <c r="C6939" t="s">
        <v>14250</v>
      </c>
      <c r="D6939" t="s">
        <v>393</v>
      </c>
      <c r="E6939" t="s">
        <v>378</v>
      </c>
    </row>
    <row r="6940" spans="1:5">
      <c r="A6940" s="369">
        <v>4197128</v>
      </c>
      <c r="B6940" t="s">
        <v>14251</v>
      </c>
      <c r="C6940" t="s">
        <v>14252</v>
      </c>
      <c r="D6940" t="s">
        <v>393</v>
      </c>
      <c r="E6940" t="s">
        <v>378</v>
      </c>
    </row>
    <row r="6941" spans="1:5">
      <c r="A6941" s="369">
        <v>4197735</v>
      </c>
      <c r="B6941" t="s">
        <v>14253</v>
      </c>
      <c r="C6941" t="s">
        <v>14254</v>
      </c>
      <c r="D6941" t="s">
        <v>393</v>
      </c>
      <c r="E6941" t="s">
        <v>378</v>
      </c>
    </row>
    <row r="6942" spans="1:5">
      <c r="A6942" s="369">
        <v>4198164</v>
      </c>
      <c r="B6942" t="s">
        <v>14255</v>
      </c>
      <c r="C6942" t="s">
        <v>14256</v>
      </c>
      <c r="D6942" t="s">
        <v>393</v>
      </c>
      <c r="E6942" t="s">
        <v>378</v>
      </c>
    </row>
    <row r="6943" spans="1:5">
      <c r="A6943" s="369">
        <v>4198310</v>
      </c>
      <c r="B6943" t="s">
        <v>14257</v>
      </c>
      <c r="C6943" t="s">
        <v>14258</v>
      </c>
      <c r="D6943" t="s">
        <v>393</v>
      </c>
      <c r="E6943" t="s">
        <v>378</v>
      </c>
    </row>
    <row r="6944" spans="1:5">
      <c r="A6944" s="369">
        <v>4198513</v>
      </c>
      <c r="B6944" t="s">
        <v>14259</v>
      </c>
      <c r="C6944" t="s">
        <v>14260</v>
      </c>
      <c r="D6944" t="s">
        <v>393</v>
      </c>
      <c r="E6944" t="s">
        <v>378</v>
      </c>
    </row>
    <row r="6945" spans="1:5">
      <c r="A6945" s="369">
        <v>4198581</v>
      </c>
      <c r="B6945" t="s">
        <v>14261</v>
      </c>
      <c r="C6945" t="s">
        <v>14262</v>
      </c>
      <c r="D6945" t="s">
        <v>393</v>
      </c>
      <c r="E6945" t="s">
        <v>378</v>
      </c>
    </row>
    <row r="6946" spans="1:5">
      <c r="A6946" s="369">
        <v>4198719</v>
      </c>
      <c r="B6946" t="s">
        <v>14263</v>
      </c>
      <c r="C6946" t="s">
        <v>14264</v>
      </c>
      <c r="D6946" t="s">
        <v>393</v>
      </c>
      <c r="E6946" t="s">
        <v>378</v>
      </c>
    </row>
    <row r="6947" spans="1:5">
      <c r="A6947" s="369">
        <v>4198810</v>
      </c>
      <c r="B6947" t="s">
        <v>14265</v>
      </c>
      <c r="C6947" t="s">
        <v>14266</v>
      </c>
      <c r="D6947" t="s">
        <v>393</v>
      </c>
      <c r="E6947" t="s">
        <v>378</v>
      </c>
    </row>
    <row r="6948" spans="1:5">
      <c r="A6948" s="369">
        <v>4198935</v>
      </c>
      <c r="B6948" t="s">
        <v>14267</v>
      </c>
      <c r="C6948" t="s">
        <v>14268</v>
      </c>
      <c r="D6948" t="s">
        <v>393</v>
      </c>
      <c r="E6948" t="s">
        <v>378</v>
      </c>
    </row>
    <row r="6949" spans="1:5">
      <c r="A6949" s="369">
        <v>4199527</v>
      </c>
      <c r="B6949" t="s">
        <v>14269</v>
      </c>
      <c r="C6949" t="s">
        <v>14270</v>
      </c>
      <c r="D6949" t="s">
        <v>393</v>
      </c>
      <c r="E6949" t="s">
        <v>378</v>
      </c>
    </row>
    <row r="6950" spans="1:5">
      <c r="A6950" s="369">
        <v>4199648</v>
      </c>
      <c r="B6950" t="s">
        <v>14271</v>
      </c>
      <c r="C6950" t="s">
        <v>14272</v>
      </c>
      <c r="D6950" t="s">
        <v>393</v>
      </c>
      <c r="E6950" t="s">
        <v>378</v>
      </c>
    </row>
    <row r="6951" spans="1:5">
      <c r="A6951" s="369">
        <v>4200905</v>
      </c>
      <c r="B6951" t="s">
        <v>14273</v>
      </c>
      <c r="C6951" t="s">
        <v>14274</v>
      </c>
      <c r="D6951" t="s">
        <v>393</v>
      </c>
      <c r="E6951" t="s">
        <v>378</v>
      </c>
    </row>
    <row r="6952" spans="1:5">
      <c r="A6952" s="369">
        <v>4201164</v>
      </c>
      <c r="B6952" t="s">
        <v>14275</v>
      </c>
      <c r="C6952" t="s">
        <v>14276</v>
      </c>
      <c r="D6952" t="s">
        <v>393</v>
      </c>
      <c r="E6952" t="s">
        <v>378</v>
      </c>
    </row>
    <row r="6953" spans="1:5">
      <c r="A6953" s="369">
        <v>4201594</v>
      </c>
      <c r="B6953" t="s">
        <v>14277</v>
      </c>
      <c r="C6953" t="s">
        <v>14278</v>
      </c>
      <c r="D6953" t="s">
        <v>393</v>
      </c>
      <c r="E6953" t="s">
        <v>378</v>
      </c>
    </row>
    <row r="6954" spans="1:5">
      <c r="A6954" s="369">
        <v>4201614</v>
      </c>
      <c r="B6954" t="s">
        <v>14279</v>
      </c>
      <c r="C6954" t="s">
        <v>14280</v>
      </c>
      <c r="D6954" t="s">
        <v>393</v>
      </c>
      <c r="E6954" t="s">
        <v>378</v>
      </c>
    </row>
    <row r="6955" spans="1:5">
      <c r="A6955" s="369">
        <v>4201615</v>
      </c>
      <c r="B6955" t="s">
        <v>14281</v>
      </c>
      <c r="C6955" t="s">
        <v>14282</v>
      </c>
      <c r="D6955" t="s">
        <v>393</v>
      </c>
      <c r="E6955" t="s">
        <v>378</v>
      </c>
    </row>
    <row r="6956" spans="1:5">
      <c r="A6956" s="369">
        <v>4201618</v>
      </c>
      <c r="B6956" t="s">
        <v>14283</v>
      </c>
      <c r="C6956" t="s">
        <v>14284</v>
      </c>
      <c r="D6956" t="s">
        <v>393</v>
      </c>
      <c r="E6956" t="s">
        <v>378</v>
      </c>
    </row>
    <row r="6957" spans="1:5">
      <c r="A6957" s="369">
        <v>4201620</v>
      </c>
      <c r="B6957" t="s">
        <v>14285</v>
      </c>
      <c r="C6957" t="s">
        <v>14286</v>
      </c>
      <c r="D6957" t="s">
        <v>393</v>
      </c>
      <c r="E6957" t="s">
        <v>378</v>
      </c>
    </row>
    <row r="6958" spans="1:5">
      <c r="A6958" s="369">
        <v>4201672</v>
      </c>
      <c r="B6958" t="s">
        <v>14287</v>
      </c>
      <c r="C6958" t="s">
        <v>14288</v>
      </c>
      <c r="D6958" t="s">
        <v>393</v>
      </c>
      <c r="E6958" t="s">
        <v>378</v>
      </c>
    </row>
    <row r="6959" spans="1:5">
      <c r="A6959" s="369">
        <v>4201693</v>
      </c>
      <c r="B6959" t="s">
        <v>14289</v>
      </c>
      <c r="C6959" t="s">
        <v>14290</v>
      </c>
      <c r="D6959" t="s">
        <v>393</v>
      </c>
      <c r="E6959" t="s">
        <v>378</v>
      </c>
    </row>
    <row r="6960" spans="1:5">
      <c r="A6960" s="369">
        <v>4201697</v>
      </c>
      <c r="B6960" t="s">
        <v>14291</v>
      </c>
      <c r="C6960" t="s">
        <v>14292</v>
      </c>
      <c r="D6960" t="s">
        <v>393</v>
      </c>
      <c r="E6960" t="s">
        <v>378</v>
      </c>
    </row>
    <row r="6961" spans="1:5">
      <c r="A6961" s="369">
        <v>4201702</v>
      </c>
      <c r="B6961" t="s">
        <v>14293</v>
      </c>
      <c r="C6961" t="s">
        <v>14294</v>
      </c>
      <c r="D6961" t="s">
        <v>393</v>
      </c>
      <c r="E6961" t="s">
        <v>378</v>
      </c>
    </row>
    <row r="6962" spans="1:5">
      <c r="A6962" s="369">
        <v>4201786</v>
      </c>
      <c r="B6962" t="s">
        <v>14295</v>
      </c>
      <c r="C6962" t="s">
        <v>14296</v>
      </c>
      <c r="D6962" t="s">
        <v>393</v>
      </c>
      <c r="E6962" t="s">
        <v>378</v>
      </c>
    </row>
    <row r="6963" spans="1:5">
      <c r="A6963" s="369">
        <v>4201803</v>
      </c>
      <c r="B6963" t="s">
        <v>14297</v>
      </c>
      <c r="C6963" t="s">
        <v>14298</v>
      </c>
      <c r="D6963" t="s">
        <v>393</v>
      </c>
      <c r="E6963" t="s">
        <v>378</v>
      </c>
    </row>
    <row r="6964" spans="1:5">
      <c r="A6964" s="369">
        <v>4201837</v>
      </c>
      <c r="B6964" t="s">
        <v>14299</v>
      </c>
      <c r="C6964" t="s">
        <v>14300</v>
      </c>
      <c r="D6964" t="s">
        <v>393</v>
      </c>
      <c r="E6964" t="s">
        <v>378</v>
      </c>
    </row>
    <row r="6965" spans="1:5">
      <c r="A6965" s="369">
        <v>4201865</v>
      </c>
      <c r="B6965" t="s">
        <v>14301</v>
      </c>
      <c r="C6965" t="s">
        <v>14302</v>
      </c>
      <c r="D6965" t="s">
        <v>393</v>
      </c>
      <c r="E6965" t="s">
        <v>378</v>
      </c>
    </row>
    <row r="6966" spans="1:5">
      <c r="A6966" s="369">
        <v>4201970</v>
      </c>
      <c r="B6966" t="s">
        <v>14303</v>
      </c>
      <c r="C6966" t="s">
        <v>14304</v>
      </c>
      <c r="D6966" t="s">
        <v>393</v>
      </c>
      <c r="E6966" t="s">
        <v>378</v>
      </c>
    </row>
    <row r="6967" spans="1:5">
      <c r="A6967" s="369">
        <v>4202063</v>
      </c>
      <c r="B6967" t="s">
        <v>14305</v>
      </c>
      <c r="C6967" t="s">
        <v>14306</v>
      </c>
      <c r="D6967" t="s">
        <v>393</v>
      </c>
      <c r="E6967" t="s">
        <v>378</v>
      </c>
    </row>
    <row r="6968" spans="1:5">
      <c r="A6968" s="369">
        <v>4202077</v>
      </c>
      <c r="B6968" t="s">
        <v>14307</v>
      </c>
      <c r="C6968" t="s">
        <v>14308</v>
      </c>
      <c r="D6968" t="s">
        <v>393</v>
      </c>
      <c r="E6968" t="s">
        <v>378</v>
      </c>
    </row>
    <row r="6969" spans="1:5">
      <c r="A6969" s="369">
        <v>4202312</v>
      </c>
      <c r="B6969" t="s">
        <v>14309</v>
      </c>
      <c r="C6969" t="s">
        <v>14310</v>
      </c>
      <c r="D6969" t="s">
        <v>393</v>
      </c>
      <c r="E6969" t="s">
        <v>378</v>
      </c>
    </row>
    <row r="6970" spans="1:5">
      <c r="A6970" s="369">
        <v>4202373</v>
      </c>
      <c r="B6970" t="s">
        <v>14311</v>
      </c>
      <c r="C6970" t="s">
        <v>14312</v>
      </c>
      <c r="D6970" t="s">
        <v>393</v>
      </c>
      <c r="E6970" t="s">
        <v>378</v>
      </c>
    </row>
    <row r="6971" spans="1:5">
      <c r="A6971" s="369">
        <v>4202403</v>
      </c>
      <c r="B6971" t="s">
        <v>14313</v>
      </c>
      <c r="C6971" t="s">
        <v>14314</v>
      </c>
      <c r="D6971" t="s">
        <v>393</v>
      </c>
      <c r="E6971" t="s">
        <v>378</v>
      </c>
    </row>
    <row r="6972" spans="1:5">
      <c r="A6972" s="369">
        <v>4202438</v>
      </c>
      <c r="B6972" t="s">
        <v>14315</v>
      </c>
      <c r="C6972" t="s">
        <v>14316</v>
      </c>
      <c r="D6972" t="s">
        <v>393</v>
      </c>
      <c r="E6972" t="s">
        <v>378</v>
      </c>
    </row>
    <row r="6973" spans="1:5">
      <c r="A6973" s="369">
        <v>4202482</v>
      </c>
      <c r="B6973" t="s">
        <v>14317</v>
      </c>
      <c r="C6973" t="s">
        <v>14318</v>
      </c>
      <c r="D6973" t="s">
        <v>393</v>
      </c>
      <c r="E6973" t="s">
        <v>378</v>
      </c>
    </row>
    <row r="6974" spans="1:5">
      <c r="A6974" s="369">
        <v>4202490</v>
      </c>
      <c r="B6974" t="s">
        <v>14319</v>
      </c>
      <c r="C6974" t="s">
        <v>14320</v>
      </c>
      <c r="D6974" t="s">
        <v>393</v>
      </c>
      <c r="E6974" t="s">
        <v>378</v>
      </c>
    </row>
    <row r="6975" spans="1:5">
      <c r="A6975" s="369">
        <v>4202491</v>
      </c>
      <c r="B6975" t="s">
        <v>14321</v>
      </c>
      <c r="C6975" t="s">
        <v>14322</v>
      </c>
      <c r="D6975" t="s">
        <v>393</v>
      </c>
      <c r="E6975" t="s">
        <v>378</v>
      </c>
    </row>
    <row r="6976" spans="1:5">
      <c r="A6976" s="369">
        <v>4202503</v>
      </c>
      <c r="B6976" t="s">
        <v>14323</v>
      </c>
      <c r="C6976" t="s">
        <v>14324</v>
      </c>
      <c r="D6976" t="s">
        <v>393</v>
      </c>
      <c r="E6976" t="s">
        <v>378</v>
      </c>
    </row>
    <row r="6977" spans="1:5">
      <c r="A6977" s="369">
        <v>4202618</v>
      </c>
      <c r="B6977" t="s">
        <v>14325</v>
      </c>
      <c r="C6977" t="s">
        <v>14326</v>
      </c>
      <c r="D6977" t="s">
        <v>393</v>
      </c>
      <c r="E6977" t="s">
        <v>378</v>
      </c>
    </row>
    <row r="6978" spans="1:5">
      <c r="A6978" s="369">
        <v>4202660</v>
      </c>
      <c r="B6978" t="s">
        <v>14327</v>
      </c>
      <c r="C6978" t="s">
        <v>14328</v>
      </c>
      <c r="D6978" t="s">
        <v>393</v>
      </c>
      <c r="E6978" t="s">
        <v>378</v>
      </c>
    </row>
    <row r="6979" spans="1:5">
      <c r="A6979" s="369">
        <v>4202884</v>
      </c>
      <c r="B6979" t="s">
        <v>14329</v>
      </c>
      <c r="C6979" t="s">
        <v>14330</v>
      </c>
      <c r="D6979" t="s">
        <v>393</v>
      </c>
      <c r="E6979" t="s">
        <v>378</v>
      </c>
    </row>
    <row r="6980" spans="1:5">
      <c r="A6980" s="369">
        <v>4202930</v>
      </c>
      <c r="B6980" t="s">
        <v>14331</v>
      </c>
      <c r="C6980" t="s">
        <v>14332</v>
      </c>
      <c r="D6980" t="s">
        <v>393</v>
      </c>
      <c r="E6980" t="s">
        <v>378</v>
      </c>
    </row>
    <row r="6981" spans="1:5">
      <c r="A6981" s="369">
        <v>4202947</v>
      </c>
      <c r="B6981" t="s">
        <v>14333</v>
      </c>
      <c r="C6981" t="s">
        <v>14334</v>
      </c>
      <c r="D6981" t="s">
        <v>393</v>
      </c>
      <c r="E6981" t="s">
        <v>378</v>
      </c>
    </row>
    <row r="6982" spans="1:5">
      <c r="A6982" s="369">
        <v>4203005</v>
      </c>
      <c r="B6982" t="s">
        <v>14335</v>
      </c>
      <c r="C6982" t="s">
        <v>14336</v>
      </c>
      <c r="D6982" t="s">
        <v>393</v>
      </c>
      <c r="E6982" t="s">
        <v>378</v>
      </c>
    </row>
    <row r="6983" spans="1:5">
      <c r="A6983" s="369">
        <v>4203009</v>
      </c>
      <c r="B6983" t="s">
        <v>14337</v>
      </c>
      <c r="C6983" t="s">
        <v>14338</v>
      </c>
      <c r="D6983" t="s">
        <v>393</v>
      </c>
      <c r="E6983" t="s">
        <v>378</v>
      </c>
    </row>
    <row r="6984" spans="1:5">
      <c r="A6984" s="369">
        <v>4203012</v>
      </c>
      <c r="B6984" t="s">
        <v>14339</v>
      </c>
      <c r="C6984" t="s">
        <v>14340</v>
      </c>
      <c r="D6984" t="s">
        <v>393</v>
      </c>
      <c r="E6984" t="s">
        <v>378</v>
      </c>
    </row>
    <row r="6985" spans="1:5">
      <c r="A6985" s="369">
        <v>4203040</v>
      </c>
      <c r="B6985" t="s">
        <v>14341</v>
      </c>
      <c r="C6985" t="s">
        <v>14342</v>
      </c>
      <c r="D6985" t="s">
        <v>393</v>
      </c>
      <c r="E6985" t="s">
        <v>378</v>
      </c>
    </row>
    <row r="6986" spans="1:5">
      <c r="A6986" s="369">
        <v>4203079</v>
      </c>
      <c r="B6986" t="s">
        <v>14343</v>
      </c>
      <c r="C6986" t="s">
        <v>14344</v>
      </c>
      <c r="D6986" t="s">
        <v>393</v>
      </c>
      <c r="E6986" t="s">
        <v>378</v>
      </c>
    </row>
    <row r="6987" spans="1:5">
      <c r="A6987" s="369">
        <v>4203199</v>
      </c>
      <c r="B6987" t="s">
        <v>14345</v>
      </c>
      <c r="C6987" t="s">
        <v>14346</v>
      </c>
      <c r="D6987" t="s">
        <v>393</v>
      </c>
      <c r="E6987" t="s">
        <v>378</v>
      </c>
    </row>
    <row r="6988" spans="1:5">
      <c r="A6988" s="369">
        <v>4203218</v>
      </c>
      <c r="B6988" t="s">
        <v>14347</v>
      </c>
      <c r="C6988" t="s">
        <v>14348</v>
      </c>
      <c r="D6988" t="s">
        <v>393</v>
      </c>
      <c r="E6988" t="s">
        <v>378</v>
      </c>
    </row>
    <row r="6989" spans="1:5">
      <c r="A6989" s="369">
        <v>4203221</v>
      </c>
      <c r="B6989" t="s">
        <v>14349</v>
      </c>
      <c r="C6989" t="s">
        <v>14350</v>
      </c>
      <c r="D6989" t="s">
        <v>393</v>
      </c>
      <c r="E6989" t="s">
        <v>378</v>
      </c>
    </row>
    <row r="6990" spans="1:5">
      <c r="A6990" s="369">
        <v>4203289</v>
      </c>
      <c r="B6990" t="s">
        <v>14351</v>
      </c>
      <c r="C6990" t="s">
        <v>14352</v>
      </c>
      <c r="D6990" t="s">
        <v>393</v>
      </c>
      <c r="E6990" t="s">
        <v>378</v>
      </c>
    </row>
    <row r="6991" spans="1:5">
      <c r="A6991" s="369">
        <v>4203297</v>
      </c>
      <c r="B6991" t="s">
        <v>14353</v>
      </c>
      <c r="C6991" t="s">
        <v>14354</v>
      </c>
      <c r="D6991" t="s">
        <v>393</v>
      </c>
      <c r="E6991" t="s">
        <v>378</v>
      </c>
    </row>
    <row r="6992" spans="1:5">
      <c r="A6992" s="369">
        <v>4203360</v>
      </c>
      <c r="B6992" t="s">
        <v>14355</v>
      </c>
      <c r="C6992" t="s">
        <v>14356</v>
      </c>
      <c r="D6992" t="s">
        <v>393</v>
      </c>
      <c r="E6992" t="s">
        <v>378</v>
      </c>
    </row>
    <row r="6993" spans="1:5">
      <c r="A6993" s="369">
        <v>4203374</v>
      </c>
      <c r="B6993" t="s">
        <v>14357</v>
      </c>
      <c r="C6993" t="s">
        <v>14358</v>
      </c>
      <c r="D6993" t="s">
        <v>393</v>
      </c>
      <c r="E6993" t="s">
        <v>378</v>
      </c>
    </row>
    <row r="6994" spans="1:5">
      <c r="A6994" s="369">
        <v>4203518</v>
      </c>
      <c r="B6994" t="s">
        <v>14359</v>
      </c>
      <c r="C6994" t="s">
        <v>14360</v>
      </c>
      <c r="D6994" t="s">
        <v>393</v>
      </c>
      <c r="E6994" t="s">
        <v>378</v>
      </c>
    </row>
    <row r="6995" spans="1:5">
      <c r="A6995" s="369">
        <v>4203532</v>
      </c>
      <c r="B6995" t="s">
        <v>14361</v>
      </c>
      <c r="C6995" t="s">
        <v>14362</v>
      </c>
      <c r="D6995" t="s">
        <v>393</v>
      </c>
      <c r="E6995" t="s">
        <v>378</v>
      </c>
    </row>
    <row r="6996" spans="1:5">
      <c r="A6996" s="369">
        <v>4203621</v>
      </c>
      <c r="B6996" t="s">
        <v>14363</v>
      </c>
      <c r="C6996" t="s">
        <v>14364</v>
      </c>
      <c r="D6996" t="s">
        <v>393</v>
      </c>
      <c r="E6996" t="s">
        <v>378</v>
      </c>
    </row>
    <row r="6997" spans="1:5">
      <c r="A6997" s="369">
        <v>4203655</v>
      </c>
      <c r="B6997" t="s">
        <v>14365</v>
      </c>
      <c r="C6997" t="s">
        <v>14366</v>
      </c>
      <c r="D6997" t="s">
        <v>393</v>
      </c>
      <c r="E6997" t="s">
        <v>378</v>
      </c>
    </row>
    <row r="6998" spans="1:5">
      <c r="A6998" s="369">
        <v>4203657</v>
      </c>
      <c r="B6998" t="s">
        <v>14367</v>
      </c>
      <c r="C6998" t="s">
        <v>14368</v>
      </c>
      <c r="D6998" t="s">
        <v>393</v>
      </c>
      <c r="E6998" t="s">
        <v>378</v>
      </c>
    </row>
    <row r="6999" spans="1:5">
      <c r="A6999" s="369">
        <v>4203663</v>
      </c>
      <c r="B6999" t="s">
        <v>14369</v>
      </c>
      <c r="C6999" t="s">
        <v>14370</v>
      </c>
      <c r="D6999" t="s">
        <v>393</v>
      </c>
      <c r="E6999" t="s">
        <v>378</v>
      </c>
    </row>
    <row r="7000" spans="1:5">
      <c r="A7000" s="369">
        <v>4203712</v>
      </c>
      <c r="B7000" t="s">
        <v>14371</v>
      </c>
      <c r="C7000" t="s">
        <v>14372</v>
      </c>
      <c r="D7000" t="s">
        <v>393</v>
      </c>
      <c r="E7000" t="s">
        <v>378</v>
      </c>
    </row>
    <row r="7001" spans="1:5">
      <c r="A7001" s="369">
        <v>4203773</v>
      </c>
      <c r="B7001" t="s">
        <v>14373</v>
      </c>
      <c r="C7001" t="s">
        <v>14374</v>
      </c>
      <c r="D7001" t="s">
        <v>393</v>
      </c>
      <c r="E7001" t="s">
        <v>378</v>
      </c>
    </row>
    <row r="7002" spans="1:5">
      <c r="A7002" s="369">
        <v>4203851</v>
      </c>
      <c r="B7002" t="s">
        <v>14375</v>
      </c>
      <c r="C7002" t="s">
        <v>14376</v>
      </c>
      <c r="D7002" t="s">
        <v>393</v>
      </c>
      <c r="E7002" t="s">
        <v>378</v>
      </c>
    </row>
    <row r="7003" spans="1:5">
      <c r="A7003" s="369">
        <v>4203872</v>
      </c>
      <c r="B7003" t="s">
        <v>14377</v>
      </c>
      <c r="C7003" t="s">
        <v>14378</v>
      </c>
      <c r="D7003" t="s">
        <v>393</v>
      </c>
      <c r="E7003" t="s">
        <v>378</v>
      </c>
    </row>
    <row r="7004" spans="1:5">
      <c r="A7004" s="369">
        <v>4203917</v>
      </c>
      <c r="B7004" t="s">
        <v>14379</v>
      </c>
      <c r="C7004" t="s">
        <v>14380</v>
      </c>
      <c r="D7004" t="s">
        <v>393</v>
      </c>
      <c r="E7004" t="s">
        <v>378</v>
      </c>
    </row>
    <row r="7005" spans="1:5">
      <c r="A7005" s="369">
        <v>4203934</v>
      </c>
      <c r="B7005" t="s">
        <v>14381</v>
      </c>
      <c r="C7005" t="s">
        <v>14382</v>
      </c>
      <c r="D7005" t="s">
        <v>393</v>
      </c>
      <c r="E7005" t="s">
        <v>378</v>
      </c>
    </row>
    <row r="7006" spans="1:5">
      <c r="A7006" s="369">
        <v>4204051</v>
      </c>
      <c r="B7006" t="s">
        <v>14383</v>
      </c>
      <c r="C7006" t="s">
        <v>14384</v>
      </c>
      <c r="D7006" t="s">
        <v>393</v>
      </c>
      <c r="E7006" t="s">
        <v>378</v>
      </c>
    </row>
    <row r="7007" spans="1:5">
      <c r="A7007" s="369">
        <v>4204065</v>
      </c>
      <c r="B7007" t="s">
        <v>14385</v>
      </c>
      <c r="C7007" t="s">
        <v>14386</v>
      </c>
      <c r="D7007" t="s">
        <v>393</v>
      </c>
      <c r="E7007" t="s">
        <v>378</v>
      </c>
    </row>
    <row r="7008" spans="1:5">
      <c r="A7008" s="369">
        <v>4204071</v>
      </c>
      <c r="B7008" t="s">
        <v>14387</v>
      </c>
      <c r="C7008" t="s">
        <v>14388</v>
      </c>
      <c r="D7008" t="s">
        <v>393</v>
      </c>
      <c r="E7008" t="s">
        <v>378</v>
      </c>
    </row>
    <row r="7009" spans="1:5">
      <c r="A7009" s="369">
        <v>4204090</v>
      </c>
      <c r="B7009" t="s">
        <v>14389</v>
      </c>
      <c r="C7009" t="s">
        <v>14390</v>
      </c>
      <c r="D7009" t="s">
        <v>393</v>
      </c>
      <c r="E7009" t="s">
        <v>378</v>
      </c>
    </row>
    <row r="7010" spans="1:5">
      <c r="A7010" s="369">
        <v>4204113</v>
      </c>
      <c r="B7010" t="s">
        <v>14391</v>
      </c>
      <c r="C7010" t="s">
        <v>14392</v>
      </c>
      <c r="D7010" t="s">
        <v>393</v>
      </c>
      <c r="E7010" t="s">
        <v>378</v>
      </c>
    </row>
    <row r="7011" spans="1:5">
      <c r="A7011" s="369">
        <v>4204150</v>
      </c>
      <c r="B7011" t="s">
        <v>14393</v>
      </c>
      <c r="C7011" t="s">
        <v>14394</v>
      </c>
      <c r="D7011" t="s">
        <v>393</v>
      </c>
      <c r="E7011" t="s">
        <v>378</v>
      </c>
    </row>
    <row r="7012" spans="1:5">
      <c r="A7012" s="369">
        <v>4204173</v>
      </c>
      <c r="B7012" t="s">
        <v>14395</v>
      </c>
      <c r="C7012" t="s">
        <v>14396</v>
      </c>
      <c r="D7012" t="s">
        <v>393</v>
      </c>
      <c r="E7012" t="s">
        <v>378</v>
      </c>
    </row>
    <row r="7013" spans="1:5">
      <c r="A7013" s="369">
        <v>4204262</v>
      </c>
      <c r="B7013" t="s">
        <v>14397</v>
      </c>
      <c r="C7013" t="s">
        <v>14398</v>
      </c>
      <c r="D7013" t="s">
        <v>393</v>
      </c>
      <c r="E7013" t="s">
        <v>378</v>
      </c>
    </row>
    <row r="7014" spans="1:5">
      <c r="A7014" s="369">
        <v>4204372</v>
      </c>
      <c r="B7014" t="s">
        <v>14399</v>
      </c>
      <c r="C7014" t="s">
        <v>14400</v>
      </c>
      <c r="D7014" t="s">
        <v>393</v>
      </c>
      <c r="E7014" t="s">
        <v>378</v>
      </c>
    </row>
    <row r="7015" spans="1:5">
      <c r="A7015" s="369">
        <v>4204387</v>
      </c>
      <c r="B7015" t="s">
        <v>14401</v>
      </c>
      <c r="C7015" t="s">
        <v>14402</v>
      </c>
      <c r="D7015" t="s">
        <v>393</v>
      </c>
      <c r="E7015" t="s">
        <v>378</v>
      </c>
    </row>
    <row r="7016" spans="1:5">
      <c r="A7016" s="369">
        <v>4204448</v>
      </c>
      <c r="B7016" t="s">
        <v>14403</v>
      </c>
      <c r="C7016" t="s">
        <v>14404</v>
      </c>
      <c r="D7016" t="s">
        <v>393</v>
      </c>
      <c r="E7016" t="s">
        <v>378</v>
      </c>
    </row>
    <row r="7017" spans="1:5">
      <c r="A7017" s="369">
        <v>4204833</v>
      </c>
      <c r="B7017" t="s">
        <v>14405</v>
      </c>
      <c r="C7017" t="s">
        <v>14406</v>
      </c>
      <c r="D7017" t="s">
        <v>393</v>
      </c>
      <c r="E7017" t="s">
        <v>378</v>
      </c>
    </row>
    <row r="7018" spans="1:5">
      <c r="A7018" s="369">
        <v>4205039</v>
      </c>
      <c r="B7018" t="s">
        <v>14407</v>
      </c>
      <c r="C7018" t="s">
        <v>14408</v>
      </c>
      <c r="D7018" t="s">
        <v>393</v>
      </c>
      <c r="E7018" t="s">
        <v>378</v>
      </c>
    </row>
    <row r="7019" spans="1:5">
      <c r="A7019" s="369">
        <v>4205967</v>
      </c>
      <c r="B7019" t="s">
        <v>14409</v>
      </c>
      <c r="C7019" t="s">
        <v>14410</v>
      </c>
      <c r="D7019" t="s">
        <v>393</v>
      </c>
      <c r="E7019" t="s">
        <v>378</v>
      </c>
    </row>
    <row r="7020" spans="1:5">
      <c r="A7020" s="369">
        <v>4207483</v>
      </c>
      <c r="B7020" t="s">
        <v>14411</v>
      </c>
      <c r="C7020" t="s">
        <v>14412</v>
      </c>
      <c r="D7020" t="s">
        <v>393</v>
      </c>
      <c r="E7020" t="s">
        <v>378</v>
      </c>
    </row>
    <row r="7021" spans="1:5">
      <c r="A7021" s="369">
        <v>4208</v>
      </c>
      <c r="B7021" t="s">
        <v>14413</v>
      </c>
      <c r="C7021" t="s">
        <v>14414</v>
      </c>
      <c r="D7021" t="s">
        <v>393</v>
      </c>
      <c r="E7021" t="s">
        <v>378</v>
      </c>
    </row>
    <row r="7022" spans="1:5">
      <c r="A7022" s="369">
        <v>4208775</v>
      </c>
      <c r="B7022" t="s">
        <v>14415</v>
      </c>
      <c r="C7022" t="s">
        <v>14416</v>
      </c>
      <c r="D7022" t="s">
        <v>393</v>
      </c>
      <c r="E7022" t="s">
        <v>378</v>
      </c>
    </row>
    <row r="7023" spans="1:5">
      <c r="A7023" s="369">
        <v>4209563</v>
      </c>
      <c r="B7023" t="s">
        <v>14417</v>
      </c>
      <c r="C7023" t="s">
        <v>14418</v>
      </c>
      <c r="D7023" t="s">
        <v>393</v>
      </c>
      <c r="E7023" t="s">
        <v>378</v>
      </c>
    </row>
    <row r="7024" spans="1:5">
      <c r="A7024" s="369">
        <v>4209727</v>
      </c>
      <c r="B7024" t="s">
        <v>14419</v>
      </c>
      <c r="C7024" t="s">
        <v>14420</v>
      </c>
      <c r="D7024" t="s">
        <v>393</v>
      </c>
      <c r="E7024" t="s">
        <v>378</v>
      </c>
    </row>
    <row r="7025" spans="1:5">
      <c r="A7025" s="369">
        <v>4210158</v>
      </c>
      <c r="B7025" t="s">
        <v>14421</v>
      </c>
      <c r="C7025" t="s">
        <v>14422</v>
      </c>
      <c r="D7025" t="s">
        <v>393</v>
      </c>
      <c r="E7025" t="s">
        <v>378</v>
      </c>
    </row>
    <row r="7026" spans="1:5">
      <c r="A7026" s="369">
        <v>4211447</v>
      </c>
      <c r="B7026" t="s">
        <v>14423</v>
      </c>
      <c r="C7026" t="s">
        <v>14424</v>
      </c>
      <c r="D7026" t="s">
        <v>393</v>
      </c>
      <c r="E7026" t="s">
        <v>378</v>
      </c>
    </row>
    <row r="7027" spans="1:5">
      <c r="A7027" s="369">
        <v>4211829</v>
      </c>
      <c r="B7027" t="s">
        <v>14425</v>
      </c>
      <c r="C7027" t="s">
        <v>14426</v>
      </c>
      <c r="D7027" t="s">
        <v>393</v>
      </c>
      <c r="E7027" t="s">
        <v>378</v>
      </c>
    </row>
    <row r="7028" spans="1:5">
      <c r="A7028" s="369">
        <v>4211921</v>
      </c>
      <c r="B7028" t="s">
        <v>14427</v>
      </c>
      <c r="C7028" t="s">
        <v>14428</v>
      </c>
      <c r="D7028" t="s">
        <v>393</v>
      </c>
      <c r="E7028" t="s">
        <v>378</v>
      </c>
    </row>
    <row r="7029" spans="1:5">
      <c r="A7029" s="369">
        <v>4212107</v>
      </c>
      <c r="B7029" t="s">
        <v>14429</v>
      </c>
      <c r="C7029" t="s">
        <v>14430</v>
      </c>
      <c r="D7029" t="s">
        <v>393</v>
      </c>
      <c r="E7029" t="s">
        <v>378</v>
      </c>
    </row>
    <row r="7030" spans="1:5">
      <c r="A7030" s="369">
        <v>4212245</v>
      </c>
      <c r="B7030" t="s">
        <v>14431</v>
      </c>
      <c r="C7030" t="s">
        <v>14432</v>
      </c>
      <c r="D7030" t="s">
        <v>393</v>
      </c>
      <c r="E7030" t="s">
        <v>378</v>
      </c>
    </row>
    <row r="7031" spans="1:5">
      <c r="A7031" s="369">
        <v>4213520</v>
      </c>
      <c r="B7031" t="s">
        <v>14433</v>
      </c>
      <c r="C7031" t="s">
        <v>14434</v>
      </c>
      <c r="D7031" t="s">
        <v>393</v>
      </c>
      <c r="E7031" t="s">
        <v>378</v>
      </c>
    </row>
    <row r="7032" spans="1:5">
      <c r="A7032" s="369">
        <v>4213769</v>
      </c>
      <c r="B7032" t="s">
        <v>14435</v>
      </c>
      <c r="C7032" t="s">
        <v>14436</v>
      </c>
      <c r="D7032" t="s">
        <v>393</v>
      </c>
      <c r="E7032" t="s">
        <v>378</v>
      </c>
    </row>
    <row r="7033" spans="1:5">
      <c r="A7033" s="369">
        <v>4215272</v>
      </c>
      <c r="B7033" t="s">
        <v>14437</v>
      </c>
      <c r="C7033" t="s">
        <v>14438</v>
      </c>
      <c r="D7033" t="s">
        <v>393</v>
      </c>
      <c r="E7033" t="s">
        <v>378</v>
      </c>
    </row>
    <row r="7034" spans="1:5">
      <c r="A7034" s="369">
        <v>4216010</v>
      </c>
      <c r="B7034" t="s">
        <v>14439</v>
      </c>
      <c r="C7034" t="s">
        <v>14440</v>
      </c>
      <c r="D7034" t="s">
        <v>393</v>
      </c>
      <c r="E7034" t="s">
        <v>378</v>
      </c>
    </row>
    <row r="7035" spans="1:5">
      <c r="A7035" s="369">
        <v>4216028</v>
      </c>
      <c r="B7035" t="s">
        <v>14441</v>
      </c>
      <c r="C7035" t="s">
        <v>14442</v>
      </c>
      <c r="D7035" t="s">
        <v>393</v>
      </c>
      <c r="E7035" t="s">
        <v>378</v>
      </c>
    </row>
    <row r="7036" spans="1:5">
      <c r="A7036" s="369">
        <v>4216052</v>
      </c>
      <c r="B7036" t="s">
        <v>14443</v>
      </c>
      <c r="C7036" t="s">
        <v>14444</v>
      </c>
      <c r="D7036" t="s">
        <v>393</v>
      </c>
      <c r="E7036" t="s">
        <v>378</v>
      </c>
    </row>
    <row r="7037" spans="1:5">
      <c r="A7037" s="369">
        <v>4228</v>
      </c>
      <c r="B7037" t="s">
        <v>14445</v>
      </c>
      <c r="C7037" t="s">
        <v>14446</v>
      </c>
      <c r="D7037" t="s">
        <v>393</v>
      </c>
      <c r="E7037" t="s">
        <v>378</v>
      </c>
    </row>
    <row r="7038" spans="1:5">
      <c r="A7038" s="369">
        <v>4229</v>
      </c>
      <c r="B7038" t="s">
        <v>14447</v>
      </c>
      <c r="C7038" t="s">
        <v>14448</v>
      </c>
      <c r="D7038" t="s">
        <v>393</v>
      </c>
      <c r="E7038" t="s">
        <v>378</v>
      </c>
    </row>
    <row r="7039" spans="1:5">
      <c r="A7039" s="369">
        <v>4235</v>
      </c>
      <c r="B7039" t="s">
        <v>14449</v>
      </c>
      <c r="C7039" t="s">
        <v>14450</v>
      </c>
      <c r="D7039" t="s">
        <v>393</v>
      </c>
      <c r="E7039" t="s">
        <v>378</v>
      </c>
    </row>
    <row r="7040" spans="1:5">
      <c r="A7040" s="369">
        <v>4242798</v>
      </c>
      <c r="B7040" t="s">
        <v>14451</v>
      </c>
      <c r="C7040" t="s">
        <v>14452</v>
      </c>
      <c r="D7040" t="s">
        <v>393</v>
      </c>
      <c r="E7040" t="s">
        <v>378</v>
      </c>
    </row>
    <row r="7041" spans="1:5">
      <c r="A7041" s="369">
        <v>4243178</v>
      </c>
      <c r="B7041" t="s">
        <v>14453</v>
      </c>
      <c r="C7041" t="s">
        <v>14454</v>
      </c>
      <c r="D7041" t="s">
        <v>393</v>
      </c>
      <c r="E7041" t="s">
        <v>378</v>
      </c>
    </row>
    <row r="7042" spans="1:5">
      <c r="A7042" s="369">
        <v>4243236</v>
      </c>
      <c r="B7042" t="s">
        <v>14455</v>
      </c>
      <c r="C7042" t="s">
        <v>14456</v>
      </c>
      <c r="D7042" t="s">
        <v>393</v>
      </c>
      <c r="E7042" t="s">
        <v>378</v>
      </c>
    </row>
    <row r="7043" spans="1:5">
      <c r="A7043" s="369">
        <v>4243239</v>
      </c>
      <c r="B7043" t="s">
        <v>14457</v>
      </c>
      <c r="C7043" t="s">
        <v>14458</v>
      </c>
      <c r="D7043" t="s">
        <v>393</v>
      </c>
      <c r="E7043" t="s">
        <v>378</v>
      </c>
    </row>
    <row r="7044" spans="1:5">
      <c r="A7044" s="369">
        <v>4243267</v>
      </c>
      <c r="B7044" t="s">
        <v>14459</v>
      </c>
      <c r="C7044" t="s">
        <v>14460</v>
      </c>
      <c r="D7044" t="s">
        <v>393</v>
      </c>
      <c r="E7044" t="s">
        <v>378</v>
      </c>
    </row>
    <row r="7045" spans="1:5">
      <c r="A7045" s="369">
        <v>4243315</v>
      </c>
      <c r="B7045" t="s">
        <v>14461</v>
      </c>
      <c r="C7045" t="s">
        <v>14462</v>
      </c>
      <c r="D7045" t="s">
        <v>393</v>
      </c>
      <c r="E7045" t="s">
        <v>378</v>
      </c>
    </row>
    <row r="7046" spans="1:5">
      <c r="A7046" s="369">
        <v>4243320</v>
      </c>
      <c r="B7046" t="s">
        <v>14463</v>
      </c>
      <c r="C7046" t="s">
        <v>14464</v>
      </c>
      <c r="D7046" t="s">
        <v>393</v>
      </c>
      <c r="E7046" t="s">
        <v>378</v>
      </c>
    </row>
    <row r="7047" spans="1:5">
      <c r="A7047" s="369">
        <v>4245133</v>
      </c>
      <c r="B7047" t="s">
        <v>14465</v>
      </c>
      <c r="C7047" t="s">
        <v>14466</v>
      </c>
      <c r="D7047" t="s">
        <v>393</v>
      </c>
      <c r="E7047" t="s">
        <v>378</v>
      </c>
    </row>
    <row r="7048" spans="1:5">
      <c r="A7048" s="369">
        <v>4245152</v>
      </c>
      <c r="B7048" t="s">
        <v>14467</v>
      </c>
      <c r="C7048" t="s">
        <v>14468</v>
      </c>
      <c r="D7048" t="s">
        <v>393</v>
      </c>
      <c r="E7048" t="s">
        <v>378</v>
      </c>
    </row>
    <row r="7049" spans="1:5">
      <c r="A7049" s="369">
        <v>4245158</v>
      </c>
      <c r="B7049" t="s">
        <v>14469</v>
      </c>
      <c r="C7049" t="s">
        <v>14470</v>
      </c>
      <c r="D7049" t="s">
        <v>393</v>
      </c>
      <c r="E7049" t="s">
        <v>378</v>
      </c>
    </row>
    <row r="7050" spans="1:5">
      <c r="A7050" s="369">
        <v>4245162</v>
      </c>
      <c r="B7050" t="s">
        <v>14471</v>
      </c>
      <c r="C7050" t="s">
        <v>14472</v>
      </c>
      <c r="D7050" t="s">
        <v>393</v>
      </c>
      <c r="E7050" t="s">
        <v>378</v>
      </c>
    </row>
    <row r="7051" spans="1:5">
      <c r="A7051" s="369">
        <v>4245164</v>
      </c>
      <c r="B7051" t="s">
        <v>14473</v>
      </c>
      <c r="C7051" t="s">
        <v>14474</v>
      </c>
      <c r="D7051" t="s">
        <v>393</v>
      </c>
      <c r="E7051" t="s">
        <v>378</v>
      </c>
    </row>
    <row r="7052" spans="1:5">
      <c r="A7052" s="369">
        <v>4245165</v>
      </c>
      <c r="B7052" t="s">
        <v>14475</v>
      </c>
      <c r="C7052" t="s">
        <v>14476</v>
      </c>
      <c r="D7052" t="s">
        <v>393</v>
      </c>
      <c r="E7052" t="s">
        <v>378</v>
      </c>
    </row>
    <row r="7053" spans="1:5">
      <c r="A7053" s="369">
        <v>4245205</v>
      </c>
      <c r="B7053" t="s">
        <v>14477</v>
      </c>
      <c r="C7053" t="s">
        <v>14478</v>
      </c>
      <c r="D7053" t="s">
        <v>393</v>
      </c>
      <c r="E7053" t="s">
        <v>378</v>
      </c>
    </row>
    <row r="7054" spans="1:5">
      <c r="A7054" s="369">
        <v>4245213</v>
      </c>
      <c r="B7054" t="s">
        <v>14479</v>
      </c>
      <c r="C7054" t="s">
        <v>14480</v>
      </c>
      <c r="D7054" t="s">
        <v>393</v>
      </c>
      <c r="E7054" t="s">
        <v>378</v>
      </c>
    </row>
    <row r="7055" spans="1:5">
      <c r="A7055" s="369">
        <v>4245239</v>
      </c>
      <c r="B7055" t="s">
        <v>14481</v>
      </c>
      <c r="C7055" t="s">
        <v>14482</v>
      </c>
      <c r="D7055" t="s">
        <v>393</v>
      </c>
      <c r="E7055" t="s">
        <v>378</v>
      </c>
    </row>
    <row r="7056" spans="1:5">
      <c r="A7056" s="369">
        <v>4245345</v>
      </c>
      <c r="B7056" t="s">
        <v>14483</v>
      </c>
      <c r="C7056" t="s">
        <v>14484</v>
      </c>
      <c r="D7056" t="s">
        <v>393</v>
      </c>
      <c r="E7056" t="s">
        <v>378</v>
      </c>
    </row>
    <row r="7057" spans="1:5">
      <c r="A7057" s="369">
        <v>4245364</v>
      </c>
      <c r="B7057" t="s">
        <v>14485</v>
      </c>
      <c r="C7057" t="s">
        <v>14486</v>
      </c>
      <c r="D7057" t="s">
        <v>393</v>
      </c>
      <c r="E7057" t="s">
        <v>378</v>
      </c>
    </row>
    <row r="7058" spans="1:5">
      <c r="A7058" s="369">
        <v>4245382</v>
      </c>
      <c r="B7058" t="s">
        <v>14487</v>
      </c>
      <c r="C7058" t="s">
        <v>14488</v>
      </c>
      <c r="D7058" t="s">
        <v>393</v>
      </c>
      <c r="E7058" t="s">
        <v>378</v>
      </c>
    </row>
    <row r="7059" spans="1:5">
      <c r="A7059" s="369">
        <v>4246066</v>
      </c>
      <c r="B7059" t="s">
        <v>14489</v>
      </c>
      <c r="C7059" t="s">
        <v>14490</v>
      </c>
      <c r="D7059" t="s">
        <v>393</v>
      </c>
      <c r="E7059" t="s">
        <v>378</v>
      </c>
    </row>
    <row r="7060" spans="1:5">
      <c r="A7060" s="369">
        <v>4246088</v>
      </c>
      <c r="B7060" t="s">
        <v>14491</v>
      </c>
      <c r="C7060" t="s">
        <v>14492</v>
      </c>
      <c r="D7060" t="s">
        <v>393</v>
      </c>
      <c r="E7060" t="s">
        <v>378</v>
      </c>
    </row>
    <row r="7061" spans="1:5">
      <c r="A7061" s="369">
        <v>4246139</v>
      </c>
      <c r="B7061" t="s">
        <v>14493</v>
      </c>
      <c r="C7061" t="s">
        <v>14494</v>
      </c>
      <c r="D7061" t="s">
        <v>393</v>
      </c>
      <c r="E7061" t="s">
        <v>378</v>
      </c>
    </row>
    <row r="7062" spans="1:5">
      <c r="A7062" s="369">
        <v>4246468</v>
      </c>
      <c r="B7062" t="s">
        <v>14495</v>
      </c>
      <c r="C7062" t="s">
        <v>14496</v>
      </c>
      <c r="D7062" t="s">
        <v>393</v>
      </c>
      <c r="E7062" t="s">
        <v>378</v>
      </c>
    </row>
    <row r="7063" spans="1:5">
      <c r="A7063" s="369">
        <v>4249058</v>
      </c>
      <c r="B7063" t="s">
        <v>14497</v>
      </c>
      <c r="C7063" t="s">
        <v>14498</v>
      </c>
      <c r="D7063" t="s">
        <v>393</v>
      </c>
      <c r="E7063" t="s">
        <v>378</v>
      </c>
    </row>
    <row r="7064" spans="1:5">
      <c r="A7064" s="369">
        <v>4249225</v>
      </c>
      <c r="B7064" t="s">
        <v>14499</v>
      </c>
      <c r="C7064" t="s">
        <v>14500</v>
      </c>
      <c r="D7064" t="s">
        <v>393</v>
      </c>
      <c r="E7064" t="s">
        <v>378</v>
      </c>
    </row>
    <row r="7065" spans="1:5">
      <c r="A7065" s="369">
        <v>4249428</v>
      </c>
      <c r="B7065" t="s">
        <v>14501</v>
      </c>
      <c r="C7065" t="s">
        <v>14502</v>
      </c>
      <c r="D7065" t="s">
        <v>393</v>
      </c>
      <c r="E7065" t="s">
        <v>378</v>
      </c>
    </row>
    <row r="7066" spans="1:5">
      <c r="A7066" s="369">
        <v>4252611</v>
      </c>
      <c r="B7066" t="s">
        <v>14503</v>
      </c>
      <c r="C7066" t="s">
        <v>14504</v>
      </c>
      <c r="D7066" t="s">
        <v>393</v>
      </c>
      <c r="E7066" t="s">
        <v>378</v>
      </c>
    </row>
    <row r="7067" spans="1:5">
      <c r="A7067" s="369">
        <v>4252763</v>
      </c>
      <c r="B7067" t="s">
        <v>14505</v>
      </c>
      <c r="C7067" t="s">
        <v>14506</v>
      </c>
      <c r="D7067" t="s">
        <v>393</v>
      </c>
      <c r="E7067" t="s">
        <v>378</v>
      </c>
    </row>
    <row r="7068" spans="1:5">
      <c r="A7068" s="369">
        <v>4253490</v>
      </c>
      <c r="B7068" t="s">
        <v>14507</v>
      </c>
      <c r="C7068" t="s">
        <v>14508</v>
      </c>
      <c r="D7068" t="s">
        <v>393</v>
      </c>
      <c r="E7068" t="s">
        <v>378</v>
      </c>
    </row>
    <row r="7069" spans="1:5">
      <c r="A7069" s="369">
        <v>4255739</v>
      </c>
      <c r="B7069" t="s">
        <v>14509</v>
      </c>
      <c r="C7069" t="s">
        <v>14510</v>
      </c>
      <c r="D7069" t="s">
        <v>393</v>
      </c>
      <c r="E7069" t="s">
        <v>378</v>
      </c>
    </row>
    <row r="7070" spans="1:5">
      <c r="A7070" s="369">
        <v>4255778</v>
      </c>
      <c r="B7070" t="s">
        <v>14511</v>
      </c>
      <c r="C7070" t="s">
        <v>14512</v>
      </c>
      <c r="D7070" t="s">
        <v>393</v>
      </c>
      <c r="E7070" t="s">
        <v>378</v>
      </c>
    </row>
    <row r="7071" spans="1:5">
      <c r="A7071" s="369">
        <v>4255999</v>
      </c>
      <c r="B7071" t="s">
        <v>14513</v>
      </c>
      <c r="C7071" t="s">
        <v>14514</v>
      </c>
      <c r="D7071" t="s">
        <v>393</v>
      </c>
      <c r="E7071" t="s">
        <v>378</v>
      </c>
    </row>
    <row r="7072" spans="1:5">
      <c r="A7072" s="369">
        <v>4256085</v>
      </c>
      <c r="B7072" t="s">
        <v>14515</v>
      </c>
      <c r="C7072" t="s">
        <v>14516</v>
      </c>
      <c r="D7072" t="s">
        <v>393</v>
      </c>
      <c r="E7072" t="s">
        <v>378</v>
      </c>
    </row>
    <row r="7073" spans="1:5">
      <c r="A7073" s="369">
        <v>4256244</v>
      </c>
      <c r="B7073" t="s">
        <v>14517</v>
      </c>
      <c r="C7073" t="s">
        <v>14518</v>
      </c>
      <c r="D7073" t="s">
        <v>393</v>
      </c>
      <c r="E7073" t="s">
        <v>378</v>
      </c>
    </row>
    <row r="7074" spans="1:5">
      <c r="A7074" s="369">
        <v>4257022</v>
      </c>
      <c r="B7074" t="s">
        <v>14519</v>
      </c>
      <c r="C7074" t="s">
        <v>14520</v>
      </c>
      <c r="D7074" t="s">
        <v>393</v>
      </c>
      <c r="E7074" t="s">
        <v>378</v>
      </c>
    </row>
    <row r="7075" spans="1:5">
      <c r="A7075" s="369">
        <v>4258011</v>
      </c>
      <c r="B7075" t="s">
        <v>14521</v>
      </c>
      <c r="C7075" t="s">
        <v>14522</v>
      </c>
      <c r="D7075" t="s">
        <v>393</v>
      </c>
      <c r="E7075" t="s">
        <v>378</v>
      </c>
    </row>
    <row r="7076" spans="1:5">
      <c r="A7076" s="369">
        <v>4258519</v>
      </c>
      <c r="B7076" t="s">
        <v>14523</v>
      </c>
      <c r="C7076" t="s">
        <v>14524</v>
      </c>
      <c r="D7076" t="s">
        <v>393</v>
      </c>
      <c r="E7076" t="s">
        <v>378</v>
      </c>
    </row>
    <row r="7077" spans="1:5">
      <c r="A7077" s="369">
        <v>4258818</v>
      </c>
      <c r="B7077" t="s">
        <v>14525</v>
      </c>
      <c r="C7077" t="s">
        <v>14526</v>
      </c>
      <c r="D7077" t="s">
        <v>393</v>
      </c>
      <c r="E7077" t="s">
        <v>378</v>
      </c>
    </row>
    <row r="7078" spans="1:5">
      <c r="A7078" s="369">
        <v>4259069</v>
      </c>
      <c r="B7078" t="s">
        <v>14527</v>
      </c>
      <c r="C7078" t="s">
        <v>14528</v>
      </c>
      <c r="D7078" t="s">
        <v>393</v>
      </c>
      <c r="E7078" t="s">
        <v>378</v>
      </c>
    </row>
    <row r="7079" spans="1:5">
      <c r="A7079" s="369">
        <v>4259605</v>
      </c>
      <c r="B7079" t="s">
        <v>14529</v>
      </c>
      <c r="C7079" t="s">
        <v>14530</v>
      </c>
      <c r="D7079" t="s">
        <v>393</v>
      </c>
      <c r="E7079" t="s">
        <v>378</v>
      </c>
    </row>
    <row r="7080" spans="1:5">
      <c r="A7080" s="369">
        <v>4262824</v>
      </c>
      <c r="B7080" t="s">
        <v>14531</v>
      </c>
      <c r="C7080" t="s">
        <v>14532</v>
      </c>
      <c r="D7080" t="s">
        <v>393</v>
      </c>
      <c r="E7080" t="s">
        <v>378</v>
      </c>
    </row>
    <row r="7081" spans="1:5">
      <c r="A7081" s="369">
        <v>4265887</v>
      </c>
      <c r="B7081" t="s">
        <v>14533</v>
      </c>
      <c r="C7081" t="s">
        <v>14534</v>
      </c>
      <c r="D7081" t="s">
        <v>393</v>
      </c>
      <c r="E7081" t="s">
        <v>378</v>
      </c>
    </row>
    <row r="7082" spans="1:5">
      <c r="A7082" s="369">
        <v>4273505</v>
      </c>
      <c r="B7082" t="s">
        <v>14535</v>
      </c>
      <c r="C7082" t="s">
        <v>14536</v>
      </c>
      <c r="D7082" t="s">
        <v>393</v>
      </c>
      <c r="E7082" t="s">
        <v>378</v>
      </c>
    </row>
    <row r="7083" spans="1:5">
      <c r="A7083" s="369">
        <v>4277</v>
      </c>
      <c r="B7083" t="s">
        <v>14537</v>
      </c>
      <c r="C7083" t="s">
        <v>14538</v>
      </c>
      <c r="D7083" t="s">
        <v>393</v>
      </c>
      <c r="E7083" t="s">
        <v>378</v>
      </c>
    </row>
    <row r="7084" spans="1:5">
      <c r="A7084" s="369">
        <v>4277246</v>
      </c>
      <c r="B7084" t="s">
        <v>14539</v>
      </c>
      <c r="C7084" t="s">
        <v>14540</v>
      </c>
      <c r="D7084" t="s">
        <v>393</v>
      </c>
      <c r="E7084" t="s">
        <v>378</v>
      </c>
    </row>
    <row r="7085" spans="1:5">
      <c r="A7085" s="369">
        <v>4280475</v>
      </c>
      <c r="B7085" t="s">
        <v>14541</v>
      </c>
      <c r="C7085" t="s">
        <v>14542</v>
      </c>
      <c r="D7085" t="s">
        <v>393</v>
      </c>
      <c r="E7085" t="s">
        <v>378</v>
      </c>
    </row>
    <row r="7086" spans="1:5">
      <c r="A7086" s="369">
        <v>4281439</v>
      </c>
      <c r="B7086" t="s">
        <v>14543</v>
      </c>
      <c r="C7086" t="s">
        <v>14544</v>
      </c>
      <c r="D7086" t="s">
        <v>393</v>
      </c>
      <c r="E7086" t="s">
        <v>378</v>
      </c>
    </row>
    <row r="7087" spans="1:5">
      <c r="A7087" s="369">
        <v>4281464</v>
      </c>
      <c r="B7087" t="s">
        <v>14545</v>
      </c>
      <c r="C7087" t="s">
        <v>14546</v>
      </c>
      <c r="D7087" t="s">
        <v>393</v>
      </c>
      <c r="E7087" t="s">
        <v>378</v>
      </c>
    </row>
    <row r="7088" spans="1:5">
      <c r="A7088" s="369">
        <v>4281475</v>
      </c>
      <c r="B7088" t="s">
        <v>14547</v>
      </c>
      <c r="C7088" t="s">
        <v>14548</v>
      </c>
      <c r="D7088" t="s">
        <v>393</v>
      </c>
      <c r="E7088" t="s">
        <v>378</v>
      </c>
    </row>
    <row r="7089" spans="1:5">
      <c r="A7089" s="369">
        <v>4281543</v>
      </c>
      <c r="B7089" t="s">
        <v>14549</v>
      </c>
      <c r="C7089" t="s">
        <v>14550</v>
      </c>
      <c r="D7089" t="s">
        <v>393</v>
      </c>
      <c r="E7089" t="s">
        <v>378</v>
      </c>
    </row>
    <row r="7090" spans="1:5">
      <c r="A7090" s="369">
        <v>4281547</v>
      </c>
      <c r="B7090" t="s">
        <v>14551</v>
      </c>
      <c r="C7090" t="s">
        <v>14552</v>
      </c>
      <c r="D7090" t="s">
        <v>393</v>
      </c>
      <c r="E7090" t="s">
        <v>378</v>
      </c>
    </row>
    <row r="7091" spans="1:5">
      <c r="A7091" s="369">
        <v>4281556</v>
      </c>
      <c r="B7091" t="s">
        <v>14553</v>
      </c>
      <c r="C7091" t="s">
        <v>14554</v>
      </c>
      <c r="D7091" t="s">
        <v>393</v>
      </c>
      <c r="E7091" t="s">
        <v>378</v>
      </c>
    </row>
    <row r="7092" spans="1:5">
      <c r="A7092" s="369">
        <v>4281685</v>
      </c>
      <c r="B7092" t="s">
        <v>14555</v>
      </c>
      <c r="C7092" t="s">
        <v>14556</v>
      </c>
      <c r="D7092" t="s">
        <v>393</v>
      </c>
      <c r="E7092" t="s">
        <v>378</v>
      </c>
    </row>
    <row r="7093" spans="1:5">
      <c r="A7093" s="369">
        <v>4281687</v>
      </c>
      <c r="B7093" t="s">
        <v>14557</v>
      </c>
      <c r="C7093" t="s">
        <v>14558</v>
      </c>
      <c r="D7093" t="s">
        <v>393</v>
      </c>
      <c r="E7093" t="s">
        <v>378</v>
      </c>
    </row>
    <row r="7094" spans="1:5">
      <c r="A7094" s="369">
        <v>4281701</v>
      </c>
      <c r="B7094" t="s">
        <v>14559</v>
      </c>
      <c r="C7094" t="s">
        <v>14560</v>
      </c>
      <c r="D7094" t="s">
        <v>393</v>
      </c>
      <c r="E7094" t="s">
        <v>378</v>
      </c>
    </row>
    <row r="7095" spans="1:5">
      <c r="A7095" s="369">
        <v>4281724</v>
      </c>
      <c r="B7095" t="s">
        <v>14561</v>
      </c>
      <c r="C7095" t="s">
        <v>14562</v>
      </c>
      <c r="D7095" t="s">
        <v>393</v>
      </c>
      <c r="E7095" t="s">
        <v>378</v>
      </c>
    </row>
    <row r="7096" spans="1:5">
      <c r="A7096" s="369">
        <v>4281763</v>
      </c>
      <c r="B7096" t="s">
        <v>14563</v>
      </c>
      <c r="C7096" t="s">
        <v>14564</v>
      </c>
      <c r="D7096" t="s">
        <v>393</v>
      </c>
      <c r="E7096" t="s">
        <v>378</v>
      </c>
    </row>
    <row r="7097" spans="1:5">
      <c r="A7097" s="369">
        <v>4281789</v>
      </c>
      <c r="B7097" t="s">
        <v>14565</v>
      </c>
      <c r="C7097" t="s">
        <v>14566</v>
      </c>
      <c r="D7097" t="s">
        <v>393</v>
      </c>
      <c r="E7097" t="s">
        <v>378</v>
      </c>
    </row>
    <row r="7098" spans="1:5">
      <c r="A7098" s="369">
        <v>4281880</v>
      </c>
      <c r="B7098" t="s">
        <v>14567</v>
      </c>
      <c r="C7098" t="s">
        <v>14568</v>
      </c>
      <c r="D7098" t="s">
        <v>393</v>
      </c>
      <c r="E7098" t="s">
        <v>378</v>
      </c>
    </row>
    <row r="7099" spans="1:5">
      <c r="A7099" s="369">
        <v>4282592</v>
      </c>
      <c r="B7099" t="s">
        <v>14569</v>
      </c>
      <c r="C7099" t="s">
        <v>14570</v>
      </c>
      <c r="D7099" t="s">
        <v>393</v>
      </c>
      <c r="E7099" t="s">
        <v>378</v>
      </c>
    </row>
    <row r="7100" spans="1:5">
      <c r="A7100" s="369">
        <v>4283034</v>
      </c>
      <c r="B7100" t="s">
        <v>14571</v>
      </c>
      <c r="C7100" t="s">
        <v>14572</v>
      </c>
      <c r="D7100" t="s">
        <v>393</v>
      </c>
      <c r="E7100" t="s">
        <v>378</v>
      </c>
    </row>
    <row r="7101" spans="1:5">
      <c r="A7101" s="369">
        <v>4284052</v>
      </c>
      <c r="B7101" t="s">
        <v>14573</v>
      </c>
      <c r="C7101" t="s">
        <v>14574</v>
      </c>
      <c r="D7101" t="s">
        <v>393</v>
      </c>
      <c r="E7101" t="s">
        <v>378</v>
      </c>
    </row>
    <row r="7102" spans="1:5">
      <c r="A7102" s="369">
        <v>4284066</v>
      </c>
      <c r="B7102" t="s">
        <v>14575</v>
      </c>
      <c r="C7102" t="s">
        <v>14576</v>
      </c>
      <c r="D7102" t="s">
        <v>393</v>
      </c>
      <c r="E7102" t="s">
        <v>378</v>
      </c>
    </row>
    <row r="7103" spans="1:5">
      <c r="A7103" s="369">
        <v>4284526</v>
      </c>
      <c r="B7103" t="s">
        <v>14577</v>
      </c>
      <c r="C7103" t="s">
        <v>14578</v>
      </c>
      <c r="D7103" t="s">
        <v>393</v>
      </c>
      <c r="E7103" t="s">
        <v>378</v>
      </c>
    </row>
    <row r="7104" spans="1:5">
      <c r="A7104" s="369">
        <v>4290822</v>
      </c>
      <c r="B7104" t="s">
        <v>14579</v>
      </c>
      <c r="C7104" t="s">
        <v>14580</v>
      </c>
      <c r="D7104" t="s">
        <v>393</v>
      </c>
      <c r="E7104" t="s">
        <v>378</v>
      </c>
    </row>
    <row r="7105" spans="1:5">
      <c r="A7105" s="369">
        <v>4291064</v>
      </c>
      <c r="B7105" t="s">
        <v>14581</v>
      </c>
      <c r="C7105" t="s">
        <v>14582</v>
      </c>
      <c r="D7105" t="s">
        <v>393</v>
      </c>
      <c r="E7105" t="s">
        <v>378</v>
      </c>
    </row>
    <row r="7106" spans="1:5">
      <c r="A7106" s="369">
        <v>4292255</v>
      </c>
      <c r="B7106" t="s">
        <v>14583</v>
      </c>
      <c r="C7106" t="s">
        <v>14584</v>
      </c>
      <c r="D7106" t="s">
        <v>393</v>
      </c>
      <c r="E7106" t="s">
        <v>378</v>
      </c>
    </row>
    <row r="7107" spans="1:5">
      <c r="A7107" s="369">
        <v>4292315</v>
      </c>
      <c r="B7107" t="s">
        <v>14585</v>
      </c>
      <c r="C7107" t="s">
        <v>14586</v>
      </c>
      <c r="D7107" t="s">
        <v>393</v>
      </c>
      <c r="E7107" t="s">
        <v>378</v>
      </c>
    </row>
    <row r="7108" spans="1:5">
      <c r="A7108" s="369">
        <v>4297281</v>
      </c>
      <c r="B7108" t="s">
        <v>14587</v>
      </c>
      <c r="C7108" t="s">
        <v>14588</v>
      </c>
      <c r="D7108" t="s">
        <v>393</v>
      </c>
      <c r="E7108" t="s">
        <v>378</v>
      </c>
    </row>
    <row r="7109" spans="1:5">
      <c r="A7109" s="369">
        <v>4298784</v>
      </c>
      <c r="B7109" t="s">
        <v>14589</v>
      </c>
      <c r="C7109" t="s">
        <v>14590</v>
      </c>
      <c r="D7109" t="s">
        <v>393</v>
      </c>
      <c r="E7109" t="s">
        <v>378</v>
      </c>
    </row>
    <row r="7110" spans="1:5">
      <c r="A7110" s="369">
        <v>4301447</v>
      </c>
      <c r="B7110" t="s">
        <v>14591</v>
      </c>
      <c r="C7110" t="s">
        <v>14592</v>
      </c>
      <c r="D7110" t="s">
        <v>393</v>
      </c>
      <c r="E7110" t="s">
        <v>378</v>
      </c>
    </row>
    <row r="7111" spans="1:5">
      <c r="A7111" s="369">
        <v>4304251</v>
      </c>
      <c r="B7111" t="s">
        <v>14593</v>
      </c>
      <c r="C7111" t="s">
        <v>14594</v>
      </c>
      <c r="D7111" t="s">
        <v>393</v>
      </c>
      <c r="E7111" t="s">
        <v>378</v>
      </c>
    </row>
    <row r="7112" spans="1:5">
      <c r="A7112" s="369">
        <v>4304514</v>
      </c>
      <c r="B7112" t="s">
        <v>14595</v>
      </c>
      <c r="C7112" t="s">
        <v>14596</v>
      </c>
      <c r="D7112" t="s">
        <v>393</v>
      </c>
      <c r="E7112" t="s">
        <v>378</v>
      </c>
    </row>
    <row r="7113" spans="1:5">
      <c r="A7113" s="369">
        <v>4306019</v>
      </c>
      <c r="B7113" t="s">
        <v>14597</v>
      </c>
      <c r="C7113" t="s">
        <v>14598</v>
      </c>
      <c r="D7113" t="s">
        <v>393</v>
      </c>
      <c r="E7113" t="s">
        <v>378</v>
      </c>
    </row>
    <row r="7114" spans="1:5">
      <c r="A7114" s="369">
        <v>4306284</v>
      </c>
      <c r="B7114" t="s">
        <v>14599</v>
      </c>
      <c r="C7114" t="s">
        <v>14600</v>
      </c>
      <c r="D7114" t="s">
        <v>393</v>
      </c>
      <c r="E7114" t="s">
        <v>378</v>
      </c>
    </row>
    <row r="7115" spans="1:5">
      <c r="A7115" s="369">
        <v>4307638</v>
      </c>
      <c r="B7115" t="s">
        <v>14601</v>
      </c>
      <c r="C7115" t="s">
        <v>14602</v>
      </c>
      <c r="D7115" t="s">
        <v>393</v>
      </c>
      <c r="E7115" t="s">
        <v>378</v>
      </c>
    </row>
    <row r="7116" spans="1:5">
      <c r="A7116" s="369">
        <v>4307954</v>
      </c>
      <c r="B7116" t="s">
        <v>14603</v>
      </c>
      <c r="C7116" t="s">
        <v>14604</v>
      </c>
      <c r="D7116" t="s">
        <v>393</v>
      </c>
      <c r="E7116" t="s">
        <v>378</v>
      </c>
    </row>
    <row r="7117" spans="1:5">
      <c r="A7117" s="369">
        <v>4308465</v>
      </c>
      <c r="B7117" t="s">
        <v>14605</v>
      </c>
      <c r="C7117" t="s">
        <v>14606</v>
      </c>
      <c r="D7117" t="s">
        <v>393</v>
      </c>
      <c r="E7117" t="s">
        <v>378</v>
      </c>
    </row>
    <row r="7118" spans="1:5">
      <c r="A7118" s="369">
        <v>4308820</v>
      </c>
      <c r="B7118" t="s">
        <v>14607</v>
      </c>
      <c r="C7118" t="s">
        <v>14608</v>
      </c>
      <c r="D7118" t="s">
        <v>393</v>
      </c>
      <c r="E7118" t="s">
        <v>378</v>
      </c>
    </row>
    <row r="7119" spans="1:5">
      <c r="A7119" s="369">
        <v>4311275</v>
      </c>
      <c r="B7119" t="s">
        <v>14609</v>
      </c>
      <c r="C7119" t="s">
        <v>14610</v>
      </c>
      <c r="D7119" t="s">
        <v>393</v>
      </c>
      <c r="E7119" t="s">
        <v>378</v>
      </c>
    </row>
    <row r="7120" spans="1:5">
      <c r="A7120" s="369">
        <v>4312779</v>
      </c>
      <c r="B7120" t="s">
        <v>14611</v>
      </c>
      <c r="C7120" t="s">
        <v>14612</v>
      </c>
      <c r="D7120" t="s">
        <v>393</v>
      </c>
      <c r="E7120" t="s">
        <v>378</v>
      </c>
    </row>
    <row r="7121" spans="1:5">
      <c r="A7121" s="369">
        <v>4315516</v>
      </c>
      <c r="B7121" t="s">
        <v>14613</v>
      </c>
      <c r="C7121" t="s">
        <v>14614</v>
      </c>
      <c r="D7121" t="s">
        <v>393</v>
      </c>
      <c r="E7121" t="s">
        <v>378</v>
      </c>
    </row>
    <row r="7122" spans="1:5">
      <c r="A7122" s="369">
        <v>4315637</v>
      </c>
      <c r="B7122" t="s">
        <v>14615</v>
      </c>
      <c r="C7122" t="s">
        <v>14616</v>
      </c>
      <c r="D7122" t="s">
        <v>393</v>
      </c>
      <c r="E7122" t="s">
        <v>378</v>
      </c>
    </row>
    <row r="7123" spans="1:5">
      <c r="A7123" s="369">
        <v>4318314</v>
      </c>
      <c r="B7123" t="s">
        <v>14617</v>
      </c>
      <c r="C7123" t="s">
        <v>14618</v>
      </c>
      <c r="D7123" t="s">
        <v>393</v>
      </c>
      <c r="E7123" t="s">
        <v>378</v>
      </c>
    </row>
    <row r="7124" spans="1:5">
      <c r="A7124" s="369">
        <v>4319483</v>
      </c>
      <c r="B7124" t="s">
        <v>14619</v>
      </c>
      <c r="C7124" t="s">
        <v>14620</v>
      </c>
      <c r="D7124" t="s">
        <v>393</v>
      </c>
      <c r="E7124" t="s">
        <v>378</v>
      </c>
    </row>
    <row r="7125" spans="1:5">
      <c r="A7125" s="369">
        <v>4320840</v>
      </c>
      <c r="B7125" t="s">
        <v>14621</v>
      </c>
      <c r="C7125" t="s">
        <v>14622</v>
      </c>
      <c r="D7125" t="s">
        <v>393</v>
      </c>
      <c r="E7125" t="s">
        <v>378</v>
      </c>
    </row>
    <row r="7126" spans="1:5">
      <c r="A7126" s="369">
        <v>4321602</v>
      </c>
      <c r="B7126" t="s">
        <v>14623</v>
      </c>
      <c r="C7126" t="s">
        <v>14624</v>
      </c>
      <c r="D7126" t="s">
        <v>393</v>
      </c>
      <c r="E7126" t="s">
        <v>378</v>
      </c>
    </row>
    <row r="7127" spans="1:5">
      <c r="A7127" s="369">
        <v>4321644</v>
      </c>
      <c r="B7127" t="s">
        <v>14625</v>
      </c>
      <c r="C7127" t="s">
        <v>14626</v>
      </c>
      <c r="D7127" t="s">
        <v>393</v>
      </c>
      <c r="E7127" t="s">
        <v>378</v>
      </c>
    </row>
    <row r="7128" spans="1:5">
      <c r="A7128" s="369">
        <v>4321661</v>
      </c>
      <c r="B7128" t="s">
        <v>14627</v>
      </c>
      <c r="C7128" t="s">
        <v>14628</v>
      </c>
      <c r="D7128" t="s">
        <v>393</v>
      </c>
      <c r="E7128" t="s">
        <v>378</v>
      </c>
    </row>
    <row r="7129" spans="1:5">
      <c r="A7129" s="369">
        <v>4321662</v>
      </c>
      <c r="B7129" t="s">
        <v>14629</v>
      </c>
      <c r="C7129" t="s">
        <v>14630</v>
      </c>
      <c r="D7129" t="s">
        <v>393</v>
      </c>
      <c r="E7129" t="s">
        <v>378</v>
      </c>
    </row>
    <row r="7130" spans="1:5">
      <c r="A7130" s="369">
        <v>4321678</v>
      </c>
      <c r="B7130" t="s">
        <v>14631</v>
      </c>
      <c r="C7130" t="s">
        <v>14632</v>
      </c>
      <c r="D7130" t="s">
        <v>393</v>
      </c>
      <c r="E7130" t="s">
        <v>378</v>
      </c>
    </row>
    <row r="7131" spans="1:5">
      <c r="A7131" s="369">
        <v>4321679</v>
      </c>
      <c r="B7131" t="s">
        <v>14633</v>
      </c>
      <c r="C7131" t="s">
        <v>14634</v>
      </c>
      <c r="D7131" t="s">
        <v>393</v>
      </c>
      <c r="E7131" t="s">
        <v>378</v>
      </c>
    </row>
    <row r="7132" spans="1:5">
      <c r="A7132" s="369">
        <v>4321797</v>
      </c>
      <c r="B7132" t="s">
        <v>14635</v>
      </c>
      <c r="C7132" t="s">
        <v>14636</v>
      </c>
      <c r="D7132" t="s">
        <v>393</v>
      </c>
      <c r="E7132" t="s">
        <v>378</v>
      </c>
    </row>
    <row r="7133" spans="1:5">
      <c r="A7133" s="369">
        <v>4321800</v>
      </c>
      <c r="B7133" t="s">
        <v>14637</v>
      </c>
      <c r="C7133" t="s">
        <v>14638</v>
      </c>
      <c r="D7133" t="s">
        <v>393</v>
      </c>
      <c r="E7133" t="s">
        <v>378</v>
      </c>
    </row>
    <row r="7134" spans="1:5">
      <c r="A7134" s="369">
        <v>4321832</v>
      </c>
      <c r="B7134" t="s">
        <v>14639</v>
      </c>
      <c r="C7134" t="s">
        <v>14640</v>
      </c>
      <c r="D7134" t="s">
        <v>393</v>
      </c>
      <c r="E7134" t="s">
        <v>378</v>
      </c>
    </row>
    <row r="7135" spans="1:5">
      <c r="A7135" s="369">
        <v>4322648</v>
      </c>
      <c r="B7135" t="s">
        <v>14641</v>
      </c>
      <c r="C7135" t="s">
        <v>14642</v>
      </c>
      <c r="D7135" t="s">
        <v>393</v>
      </c>
      <c r="E7135" t="s">
        <v>378</v>
      </c>
    </row>
    <row r="7136" spans="1:5">
      <c r="A7136" s="369">
        <v>4322650</v>
      </c>
      <c r="B7136" t="s">
        <v>14643</v>
      </c>
      <c r="C7136" t="s">
        <v>14644</v>
      </c>
      <c r="D7136" t="s">
        <v>393</v>
      </c>
      <c r="E7136" t="s">
        <v>378</v>
      </c>
    </row>
    <row r="7137" spans="1:5">
      <c r="A7137" s="369">
        <v>4322659</v>
      </c>
      <c r="B7137" t="s">
        <v>14645</v>
      </c>
      <c r="C7137" t="s">
        <v>14646</v>
      </c>
      <c r="D7137" t="s">
        <v>393</v>
      </c>
      <c r="E7137" t="s">
        <v>378</v>
      </c>
    </row>
    <row r="7138" spans="1:5">
      <c r="A7138" s="369">
        <v>4322666</v>
      </c>
      <c r="B7138" t="s">
        <v>14647</v>
      </c>
      <c r="C7138" t="s">
        <v>14648</v>
      </c>
      <c r="D7138" t="s">
        <v>393</v>
      </c>
      <c r="E7138" t="s">
        <v>378</v>
      </c>
    </row>
    <row r="7139" spans="1:5">
      <c r="A7139" s="369">
        <v>4322977</v>
      </c>
      <c r="B7139" t="s">
        <v>14649</v>
      </c>
      <c r="C7139" t="s">
        <v>14650</v>
      </c>
      <c r="D7139" t="s">
        <v>393</v>
      </c>
      <c r="E7139" t="s">
        <v>378</v>
      </c>
    </row>
    <row r="7140" spans="1:5">
      <c r="A7140" s="369">
        <v>4323</v>
      </c>
      <c r="B7140" t="s">
        <v>14651</v>
      </c>
      <c r="C7140" t="s">
        <v>14652</v>
      </c>
      <c r="D7140" t="s">
        <v>393</v>
      </c>
      <c r="E7140" t="s">
        <v>378</v>
      </c>
    </row>
    <row r="7141" spans="1:5">
      <c r="A7141" s="369">
        <v>4323111</v>
      </c>
      <c r="B7141" t="s">
        <v>14653</v>
      </c>
      <c r="C7141" t="s">
        <v>14654</v>
      </c>
      <c r="D7141" t="s">
        <v>393</v>
      </c>
      <c r="E7141" t="s">
        <v>378</v>
      </c>
    </row>
    <row r="7142" spans="1:5">
      <c r="A7142" s="369">
        <v>4323144</v>
      </c>
      <c r="B7142" t="s">
        <v>14655</v>
      </c>
      <c r="C7142" t="s">
        <v>14656</v>
      </c>
      <c r="D7142" t="s">
        <v>393</v>
      </c>
      <c r="E7142" t="s">
        <v>378</v>
      </c>
    </row>
    <row r="7143" spans="1:5">
      <c r="A7143" s="369">
        <v>4323170</v>
      </c>
      <c r="B7143" t="s">
        <v>14657</v>
      </c>
      <c r="C7143" t="s">
        <v>14658</v>
      </c>
      <c r="D7143" t="s">
        <v>393</v>
      </c>
      <c r="E7143" t="s">
        <v>378</v>
      </c>
    </row>
    <row r="7144" spans="1:5">
      <c r="A7144" s="369">
        <v>4323268</v>
      </c>
      <c r="B7144" t="s">
        <v>14659</v>
      </c>
      <c r="C7144" t="s">
        <v>14660</v>
      </c>
      <c r="D7144" t="s">
        <v>393</v>
      </c>
      <c r="E7144" t="s">
        <v>378</v>
      </c>
    </row>
    <row r="7145" spans="1:5">
      <c r="A7145" s="369">
        <v>4323309</v>
      </c>
      <c r="B7145" t="s">
        <v>14661</v>
      </c>
      <c r="C7145" t="s">
        <v>14662</v>
      </c>
      <c r="D7145" t="s">
        <v>393</v>
      </c>
      <c r="E7145" t="s">
        <v>378</v>
      </c>
    </row>
    <row r="7146" spans="1:5">
      <c r="A7146" s="369">
        <v>4323345</v>
      </c>
      <c r="B7146" t="s">
        <v>14663</v>
      </c>
      <c r="C7146" t="s">
        <v>14664</v>
      </c>
      <c r="D7146" t="s">
        <v>393</v>
      </c>
      <c r="E7146" t="s">
        <v>378</v>
      </c>
    </row>
    <row r="7147" spans="1:5">
      <c r="A7147" s="369">
        <v>4323410</v>
      </c>
      <c r="B7147" t="s">
        <v>14665</v>
      </c>
      <c r="C7147" t="s">
        <v>14666</v>
      </c>
      <c r="D7147" t="s">
        <v>393</v>
      </c>
      <c r="E7147" t="s">
        <v>378</v>
      </c>
    </row>
    <row r="7148" spans="1:5">
      <c r="A7148" s="369">
        <v>4323460</v>
      </c>
      <c r="B7148" t="s">
        <v>14667</v>
      </c>
      <c r="C7148" t="s">
        <v>14668</v>
      </c>
      <c r="D7148" t="s">
        <v>393</v>
      </c>
      <c r="E7148" t="s">
        <v>378</v>
      </c>
    </row>
    <row r="7149" spans="1:5">
      <c r="A7149" s="369">
        <v>4323533</v>
      </c>
      <c r="B7149" t="s">
        <v>14669</v>
      </c>
      <c r="C7149" t="s">
        <v>14670</v>
      </c>
      <c r="D7149" t="s">
        <v>393</v>
      </c>
      <c r="E7149" t="s">
        <v>378</v>
      </c>
    </row>
    <row r="7150" spans="1:5">
      <c r="A7150" s="369">
        <v>4323537</v>
      </c>
      <c r="B7150" t="s">
        <v>14671</v>
      </c>
      <c r="C7150" t="s">
        <v>14672</v>
      </c>
      <c r="D7150" t="s">
        <v>393</v>
      </c>
      <c r="E7150" t="s">
        <v>378</v>
      </c>
    </row>
    <row r="7151" spans="1:5">
      <c r="A7151" s="369">
        <v>4323538</v>
      </c>
      <c r="B7151" t="s">
        <v>14673</v>
      </c>
      <c r="C7151" t="s">
        <v>14674</v>
      </c>
      <c r="D7151" t="s">
        <v>393</v>
      </c>
      <c r="E7151" t="s">
        <v>378</v>
      </c>
    </row>
    <row r="7152" spans="1:5">
      <c r="A7152" s="369">
        <v>4323541</v>
      </c>
      <c r="B7152" t="s">
        <v>14675</v>
      </c>
      <c r="C7152" t="s">
        <v>14676</v>
      </c>
      <c r="D7152" t="s">
        <v>393</v>
      </c>
      <c r="E7152" t="s">
        <v>378</v>
      </c>
    </row>
    <row r="7153" spans="1:5">
      <c r="A7153" s="369">
        <v>4323548</v>
      </c>
      <c r="B7153" t="s">
        <v>14677</v>
      </c>
      <c r="C7153" t="s">
        <v>14678</v>
      </c>
      <c r="D7153" t="s">
        <v>393</v>
      </c>
      <c r="E7153" t="s">
        <v>378</v>
      </c>
    </row>
    <row r="7154" spans="1:5">
      <c r="A7154" s="369">
        <v>4323580</v>
      </c>
      <c r="B7154" t="s">
        <v>14679</v>
      </c>
      <c r="C7154" t="s">
        <v>14680</v>
      </c>
      <c r="D7154" t="s">
        <v>393</v>
      </c>
      <c r="E7154" t="s">
        <v>378</v>
      </c>
    </row>
    <row r="7155" spans="1:5">
      <c r="A7155" s="369">
        <v>4323688</v>
      </c>
      <c r="B7155" t="s">
        <v>14681</v>
      </c>
      <c r="C7155" t="s">
        <v>14682</v>
      </c>
      <c r="D7155" t="s">
        <v>393</v>
      </c>
      <c r="E7155" t="s">
        <v>378</v>
      </c>
    </row>
    <row r="7156" spans="1:5">
      <c r="A7156" s="369">
        <v>4323730</v>
      </c>
      <c r="B7156" t="s">
        <v>14683</v>
      </c>
      <c r="C7156" t="s">
        <v>14684</v>
      </c>
      <c r="D7156" t="s">
        <v>393</v>
      </c>
      <c r="E7156" t="s">
        <v>378</v>
      </c>
    </row>
    <row r="7157" spans="1:5">
      <c r="A7157" s="369">
        <v>4323808</v>
      </c>
      <c r="B7157" t="s">
        <v>14685</v>
      </c>
      <c r="C7157" t="s">
        <v>14686</v>
      </c>
      <c r="D7157" t="s">
        <v>393</v>
      </c>
      <c r="E7157" t="s">
        <v>378</v>
      </c>
    </row>
    <row r="7158" spans="1:5">
      <c r="A7158" s="369">
        <v>4328234</v>
      </c>
      <c r="B7158" t="s">
        <v>14687</v>
      </c>
      <c r="C7158" t="s">
        <v>14688</v>
      </c>
      <c r="D7158" t="s">
        <v>393</v>
      </c>
      <c r="E7158" t="s">
        <v>378</v>
      </c>
    </row>
    <row r="7159" spans="1:5">
      <c r="A7159" s="369">
        <v>4328449</v>
      </c>
      <c r="B7159" t="s">
        <v>14689</v>
      </c>
      <c r="C7159" t="s">
        <v>14690</v>
      </c>
      <c r="D7159" t="s">
        <v>393</v>
      </c>
      <c r="E7159" t="s">
        <v>378</v>
      </c>
    </row>
    <row r="7160" spans="1:5">
      <c r="A7160" s="369">
        <v>4328470</v>
      </c>
      <c r="B7160" t="s">
        <v>14691</v>
      </c>
      <c r="C7160" t="s">
        <v>14692</v>
      </c>
      <c r="D7160" t="s">
        <v>393</v>
      </c>
      <c r="E7160" t="s">
        <v>378</v>
      </c>
    </row>
    <row r="7161" spans="1:5">
      <c r="A7161" s="369">
        <v>4328471</v>
      </c>
      <c r="B7161" t="s">
        <v>14693</v>
      </c>
      <c r="C7161" t="s">
        <v>14694</v>
      </c>
      <c r="D7161" t="s">
        <v>393</v>
      </c>
      <c r="E7161" t="s">
        <v>378</v>
      </c>
    </row>
    <row r="7162" spans="1:5">
      <c r="A7162" s="369">
        <v>4328923</v>
      </c>
      <c r="B7162" t="s">
        <v>14695</v>
      </c>
      <c r="C7162" t="s">
        <v>14696</v>
      </c>
      <c r="D7162" t="s">
        <v>393</v>
      </c>
      <c r="E7162" t="s">
        <v>378</v>
      </c>
    </row>
    <row r="7163" spans="1:5">
      <c r="A7163" s="369">
        <v>4329714</v>
      </c>
      <c r="B7163" t="s">
        <v>14697</v>
      </c>
      <c r="C7163" t="s">
        <v>14698</v>
      </c>
      <c r="D7163" t="s">
        <v>393</v>
      </c>
      <c r="E7163" t="s">
        <v>378</v>
      </c>
    </row>
    <row r="7164" spans="1:5">
      <c r="A7164" s="369">
        <v>4329874</v>
      </c>
      <c r="B7164" t="s">
        <v>14699</v>
      </c>
      <c r="C7164" t="s">
        <v>14700</v>
      </c>
      <c r="D7164" t="s">
        <v>393</v>
      </c>
      <c r="E7164" t="s">
        <v>378</v>
      </c>
    </row>
    <row r="7165" spans="1:5">
      <c r="A7165" s="369">
        <v>4330981</v>
      </c>
      <c r="B7165" t="s">
        <v>14701</v>
      </c>
      <c r="C7165" t="s">
        <v>14702</v>
      </c>
      <c r="D7165" t="s">
        <v>393</v>
      </c>
      <c r="E7165" t="s">
        <v>378</v>
      </c>
    </row>
    <row r="7166" spans="1:5">
      <c r="A7166" s="369">
        <v>4332022</v>
      </c>
      <c r="B7166" t="s">
        <v>14703</v>
      </c>
      <c r="C7166" t="s">
        <v>14704</v>
      </c>
      <c r="D7166" t="s">
        <v>393</v>
      </c>
      <c r="E7166" t="s">
        <v>378</v>
      </c>
    </row>
    <row r="7167" spans="1:5">
      <c r="A7167" s="369">
        <v>4334585</v>
      </c>
      <c r="B7167" t="s">
        <v>14705</v>
      </c>
      <c r="C7167" t="s">
        <v>14706</v>
      </c>
      <c r="D7167" t="s">
        <v>393</v>
      </c>
      <c r="E7167" t="s">
        <v>378</v>
      </c>
    </row>
    <row r="7168" spans="1:5">
      <c r="A7168" s="369">
        <v>4335012</v>
      </c>
      <c r="B7168" t="s">
        <v>14707</v>
      </c>
      <c r="C7168" t="s">
        <v>14708</v>
      </c>
      <c r="D7168" t="s">
        <v>393</v>
      </c>
      <c r="E7168" t="s">
        <v>378</v>
      </c>
    </row>
    <row r="7169" spans="1:5">
      <c r="A7169" s="369">
        <v>4337322</v>
      </c>
      <c r="B7169" t="s">
        <v>14709</v>
      </c>
      <c r="C7169" t="s">
        <v>14710</v>
      </c>
      <c r="D7169" t="s">
        <v>393</v>
      </c>
      <c r="E7169" t="s">
        <v>378</v>
      </c>
    </row>
    <row r="7170" spans="1:5">
      <c r="A7170" s="369">
        <v>4337396</v>
      </c>
      <c r="B7170" t="s">
        <v>14711</v>
      </c>
      <c r="C7170" t="s">
        <v>14712</v>
      </c>
      <c r="D7170" t="s">
        <v>393</v>
      </c>
      <c r="E7170" t="s">
        <v>378</v>
      </c>
    </row>
    <row r="7171" spans="1:5">
      <c r="A7171" s="369">
        <v>4337706</v>
      </c>
      <c r="B7171" t="s">
        <v>14713</v>
      </c>
      <c r="C7171" t="s">
        <v>14714</v>
      </c>
      <c r="D7171" t="s">
        <v>393</v>
      </c>
      <c r="E7171" t="s">
        <v>378</v>
      </c>
    </row>
    <row r="7172" spans="1:5">
      <c r="A7172" s="369">
        <v>4337710</v>
      </c>
      <c r="B7172" t="s">
        <v>14715</v>
      </c>
      <c r="C7172" t="s">
        <v>14716</v>
      </c>
      <c r="D7172" t="s">
        <v>393</v>
      </c>
      <c r="E7172" t="s">
        <v>378</v>
      </c>
    </row>
    <row r="7173" spans="1:5">
      <c r="A7173" s="369">
        <v>4338324</v>
      </c>
      <c r="B7173" t="s">
        <v>14717</v>
      </c>
      <c r="C7173" t="s">
        <v>14718</v>
      </c>
      <c r="D7173" t="s">
        <v>393</v>
      </c>
      <c r="E7173" t="s">
        <v>378</v>
      </c>
    </row>
    <row r="7174" spans="1:5">
      <c r="A7174" s="369">
        <v>4338657</v>
      </c>
      <c r="B7174" t="s">
        <v>14719</v>
      </c>
      <c r="C7174" t="s">
        <v>14720</v>
      </c>
      <c r="D7174" t="s">
        <v>393</v>
      </c>
      <c r="E7174" t="s">
        <v>378</v>
      </c>
    </row>
    <row r="7175" spans="1:5">
      <c r="A7175" s="369">
        <v>4343676</v>
      </c>
      <c r="B7175" t="s">
        <v>14721</v>
      </c>
      <c r="C7175" t="s">
        <v>14722</v>
      </c>
      <c r="D7175" t="s">
        <v>393</v>
      </c>
      <c r="E7175" t="s">
        <v>378</v>
      </c>
    </row>
    <row r="7176" spans="1:5">
      <c r="A7176" s="369">
        <v>4344062</v>
      </c>
      <c r="B7176" t="s">
        <v>14723</v>
      </c>
      <c r="C7176" t="s">
        <v>14724</v>
      </c>
      <c r="D7176" t="s">
        <v>393</v>
      </c>
      <c r="E7176" t="s">
        <v>378</v>
      </c>
    </row>
    <row r="7177" spans="1:5">
      <c r="A7177" s="369">
        <v>4345387</v>
      </c>
      <c r="B7177" t="s">
        <v>14725</v>
      </c>
      <c r="C7177" t="s">
        <v>14726</v>
      </c>
      <c r="D7177" t="s">
        <v>393</v>
      </c>
      <c r="E7177" t="s">
        <v>378</v>
      </c>
    </row>
    <row r="7178" spans="1:5">
      <c r="A7178" s="369">
        <v>4347039</v>
      </c>
      <c r="B7178" t="s">
        <v>14727</v>
      </c>
      <c r="C7178" t="s">
        <v>14728</v>
      </c>
      <c r="D7178" t="s">
        <v>393</v>
      </c>
      <c r="E7178" t="s">
        <v>378</v>
      </c>
    </row>
    <row r="7179" spans="1:5">
      <c r="A7179" s="369">
        <v>4347311</v>
      </c>
      <c r="B7179" t="s">
        <v>14729</v>
      </c>
      <c r="C7179" t="s">
        <v>14730</v>
      </c>
      <c r="D7179" t="s">
        <v>393</v>
      </c>
      <c r="E7179" t="s">
        <v>378</v>
      </c>
    </row>
    <row r="7180" spans="1:5">
      <c r="A7180" s="369">
        <v>4348667</v>
      </c>
      <c r="B7180" t="s">
        <v>14731</v>
      </c>
      <c r="C7180" t="s">
        <v>14732</v>
      </c>
      <c r="D7180" t="s">
        <v>393</v>
      </c>
      <c r="E7180" t="s">
        <v>378</v>
      </c>
    </row>
    <row r="7181" spans="1:5">
      <c r="A7181" s="369">
        <v>4348725</v>
      </c>
      <c r="B7181" t="s">
        <v>14733</v>
      </c>
      <c r="C7181" t="s">
        <v>14734</v>
      </c>
      <c r="D7181" t="s">
        <v>393</v>
      </c>
      <c r="E7181" t="s">
        <v>378</v>
      </c>
    </row>
    <row r="7182" spans="1:5">
      <c r="A7182" s="369">
        <v>4349164</v>
      </c>
      <c r="B7182" t="s">
        <v>14735</v>
      </c>
      <c r="C7182" t="s">
        <v>14736</v>
      </c>
      <c r="D7182" t="s">
        <v>393</v>
      </c>
      <c r="E7182" t="s">
        <v>378</v>
      </c>
    </row>
    <row r="7183" spans="1:5">
      <c r="A7183" s="369">
        <v>4350162</v>
      </c>
      <c r="B7183" t="s">
        <v>14737</v>
      </c>
      <c r="C7183" t="s">
        <v>14738</v>
      </c>
      <c r="D7183" t="s">
        <v>393</v>
      </c>
      <c r="E7183" t="s">
        <v>378</v>
      </c>
    </row>
    <row r="7184" spans="1:5">
      <c r="A7184" s="369">
        <v>4351235</v>
      </c>
      <c r="B7184" t="s">
        <v>14739</v>
      </c>
      <c r="C7184" t="s">
        <v>14740</v>
      </c>
      <c r="D7184" t="s">
        <v>393</v>
      </c>
      <c r="E7184" t="s">
        <v>378</v>
      </c>
    </row>
    <row r="7185" spans="1:5">
      <c r="A7185" s="369">
        <v>4351769</v>
      </c>
      <c r="B7185" t="s">
        <v>14741</v>
      </c>
      <c r="C7185" t="s">
        <v>14742</v>
      </c>
      <c r="D7185" t="s">
        <v>393</v>
      </c>
      <c r="E7185" t="s">
        <v>378</v>
      </c>
    </row>
    <row r="7186" spans="1:5">
      <c r="A7186" s="369">
        <v>4351872</v>
      </c>
      <c r="B7186" t="s">
        <v>14743</v>
      </c>
      <c r="C7186" t="s">
        <v>14744</v>
      </c>
      <c r="D7186" t="s">
        <v>393</v>
      </c>
      <c r="E7186" t="s">
        <v>378</v>
      </c>
    </row>
    <row r="7187" spans="1:5">
      <c r="A7187" s="369">
        <v>4352153</v>
      </c>
      <c r="B7187" t="s">
        <v>14745</v>
      </c>
      <c r="C7187" t="s">
        <v>14746</v>
      </c>
      <c r="D7187" t="s">
        <v>393</v>
      </c>
      <c r="E7187" t="s">
        <v>378</v>
      </c>
    </row>
    <row r="7188" spans="1:5">
      <c r="A7188" s="369">
        <v>4352601</v>
      </c>
      <c r="B7188" t="s">
        <v>14747</v>
      </c>
      <c r="C7188" t="s">
        <v>14748</v>
      </c>
      <c r="D7188" t="s">
        <v>393</v>
      </c>
      <c r="E7188" t="s">
        <v>378</v>
      </c>
    </row>
    <row r="7189" spans="1:5">
      <c r="A7189" s="369">
        <v>4352670</v>
      </c>
      <c r="B7189" t="s">
        <v>14749</v>
      </c>
      <c r="C7189" t="s">
        <v>14750</v>
      </c>
      <c r="D7189" t="s">
        <v>393</v>
      </c>
      <c r="E7189" t="s">
        <v>378</v>
      </c>
    </row>
    <row r="7190" spans="1:5">
      <c r="A7190" s="369">
        <v>4352796</v>
      </c>
      <c r="B7190" t="s">
        <v>14751</v>
      </c>
      <c r="C7190" t="s">
        <v>14752</v>
      </c>
      <c r="D7190" t="s">
        <v>393</v>
      </c>
      <c r="E7190" t="s">
        <v>378</v>
      </c>
    </row>
    <row r="7191" spans="1:5">
      <c r="A7191" s="369">
        <v>4353550</v>
      </c>
      <c r="B7191" t="s">
        <v>14753</v>
      </c>
      <c r="C7191" t="s">
        <v>14754</v>
      </c>
      <c r="D7191" t="s">
        <v>393</v>
      </c>
      <c r="E7191" t="s">
        <v>378</v>
      </c>
    </row>
    <row r="7192" spans="1:5">
      <c r="A7192" s="369">
        <v>4354095</v>
      </c>
      <c r="B7192" t="s">
        <v>14755</v>
      </c>
      <c r="C7192" t="s">
        <v>14756</v>
      </c>
      <c r="D7192" t="s">
        <v>393</v>
      </c>
      <c r="E7192" t="s">
        <v>378</v>
      </c>
    </row>
    <row r="7193" spans="1:5">
      <c r="A7193" s="369">
        <v>4354238</v>
      </c>
      <c r="B7193" t="s">
        <v>14757</v>
      </c>
      <c r="C7193" t="s">
        <v>14758</v>
      </c>
      <c r="D7193" t="s">
        <v>393</v>
      </c>
      <c r="E7193" t="s">
        <v>378</v>
      </c>
    </row>
    <row r="7194" spans="1:5">
      <c r="A7194" s="369">
        <v>4354302</v>
      </c>
      <c r="B7194" t="s">
        <v>14759</v>
      </c>
      <c r="C7194" t="s">
        <v>14760</v>
      </c>
      <c r="D7194" t="s">
        <v>393</v>
      </c>
      <c r="E7194" t="s">
        <v>378</v>
      </c>
    </row>
    <row r="7195" spans="1:5">
      <c r="A7195" s="369">
        <v>4354467</v>
      </c>
      <c r="B7195" t="s">
        <v>14761</v>
      </c>
      <c r="C7195" t="s">
        <v>14762</v>
      </c>
      <c r="D7195" t="s">
        <v>393</v>
      </c>
      <c r="E7195" t="s">
        <v>378</v>
      </c>
    </row>
    <row r="7196" spans="1:5">
      <c r="A7196" s="369">
        <v>4354468</v>
      </c>
      <c r="B7196" t="s">
        <v>14763</v>
      </c>
      <c r="C7196" t="s">
        <v>14764</v>
      </c>
      <c r="D7196" t="s">
        <v>393</v>
      </c>
      <c r="E7196" t="s">
        <v>378</v>
      </c>
    </row>
    <row r="7197" spans="1:5">
      <c r="A7197" s="369">
        <v>4354550</v>
      </c>
      <c r="B7197" t="s">
        <v>14765</v>
      </c>
      <c r="C7197" t="s">
        <v>14766</v>
      </c>
      <c r="D7197" t="s">
        <v>393</v>
      </c>
      <c r="E7197" t="s">
        <v>378</v>
      </c>
    </row>
    <row r="7198" spans="1:5">
      <c r="A7198" s="369">
        <v>4354693</v>
      </c>
      <c r="B7198" t="s">
        <v>14767</v>
      </c>
      <c r="C7198" t="s">
        <v>14768</v>
      </c>
      <c r="D7198" t="s">
        <v>393</v>
      </c>
      <c r="E7198" t="s">
        <v>378</v>
      </c>
    </row>
    <row r="7199" spans="1:5">
      <c r="A7199" s="369">
        <v>4354726</v>
      </c>
      <c r="B7199" t="s">
        <v>14769</v>
      </c>
      <c r="C7199" t="s">
        <v>14770</v>
      </c>
      <c r="D7199" t="s">
        <v>393</v>
      </c>
      <c r="E7199" t="s">
        <v>378</v>
      </c>
    </row>
    <row r="7200" spans="1:5">
      <c r="A7200" s="369">
        <v>4354777</v>
      </c>
      <c r="B7200" t="s">
        <v>14771</v>
      </c>
      <c r="C7200" t="s">
        <v>14772</v>
      </c>
      <c r="D7200" t="s">
        <v>393</v>
      </c>
      <c r="E7200" t="s">
        <v>378</v>
      </c>
    </row>
    <row r="7201" spans="1:5">
      <c r="A7201" s="369">
        <v>4354789</v>
      </c>
      <c r="B7201" t="s">
        <v>14773</v>
      </c>
      <c r="C7201" t="s">
        <v>14774</v>
      </c>
      <c r="D7201" t="s">
        <v>393</v>
      </c>
      <c r="E7201" t="s">
        <v>378</v>
      </c>
    </row>
    <row r="7202" spans="1:5">
      <c r="A7202" s="369">
        <v>4354862</v>
      </c>
      <c r="B7202" t="s">
        <v>14775</v>
      </c>
      <c r="C7202" t="s">
        <v>14776</v>
      </c>
      <c r="D7202" t="s">
        <v>393</v>
      </c>
      <c r="E7202" t="s">
        <v>378</v>
      </c>
    </row>
    <row r="7203" spans="1:5">
      <c r="A7203" s="369">
        <v>4354867</v>
      </c>
      <c r="B7203" t="s">
        <v>14777</v>
      </c>
      <c r="C7203" t="s">
        <v>14778</v>
      </c>
      <c r="D7203" t="s">
        <v>393</v>
      </c>
      <c r="E7203" t="s">
        <v>378</v>
      </c>
    </row>
    <row r="7204" spans="1:5">
      <c r="A7204" s="369">
        <v>4354916</v>
      </c>
      <c r="B7204" t="s">
        <v>14779</v>
      </c>
      <c r="C7204" t="s">
        <v>14780</v>
      </c>
      <c r="D7204" t="s">
        <v>393</v>
      </c>
      <c r="E7204" t="s">
        <v>378</v>
      </c>
    </row>
    <row r="7205" spans="1:5">
      <c r="A7205" s="369">
        <v>4355298</v>
      </c>
      <c r="B7205" t="s">
        <v>14781</v>
      </c>
      <c r="C7205" t="s">
        <v>10285</v>
      </c>
      <c r="D7205" t="s">
        <v>393</v>
      </c>
      <c r="E7205" t="s">
        <v>378</v>
      </c>
    </row>
    <row r="7206" spans="1:5">
      <c r="A7206" s="369">
        <v>4355327</v>
      </c>
      <c r="B7206" t="s">
        <v>14782</v>
      </c>
      <c r="C7206" t="s">
        <v>14783</v>
      </c>
      <c r="D7206" t="s">
        <v>393</v>
      </c>
      <c r="E7206" t="s">
        <v>378</v>
      </c>
    </row>
    <row r="7207" spans="1:5">
      <c r="A7207" s="369">
        <v>4355367</v>
      </c>
      <c r="B7207" t="s">
        <v>14784</v>
      </c>
      <c r="C7207" t="s">
        <v>14785</v>
      </c>
      <c r="D7207" t="s">
        <v>393</v>
      </c>
      <c r="E7207" t="s">
        <v>378</v>
      </c>
    </row>
    <row r="7208" spans="1:5">
      <c r="A7208" s="369">
        <v>4355653</v>
      </c>
      <c r="B7208" t="s">
        <v>14786</v>
      </c>
      <c r="C7208" t="s">
        <v>14787</v>
      </c>
      <c r="D7208" t="s">
        <v>393</v>
      </c>
      <c r="E7208" t="s">
        <v>378</v>
      </c>
    </row>
    <row r="7209" spans="1:5">
      <c r="A7209" s="369">
        <v>4355656</v>
      </c>
      <c r="B7209" t="s">
        <v>14788</v>
      </c>
      <c r="C7209" t="s">
        <v>14789</v>
      </c>
      <c r="D7209" t="s">
        <v>393</v>
      </c>
      <c r="E7209" t="s">
        <v>378</v>
      </c>
    </row>
    <row r="7210" spans="1:5">
      <c r="A7210" s="369">
        <v>4355805</v>
      </c>
      <c r="B7210" t="s">
        <v>14790</v>
      </c>
      <c r="C7210" t="s">
        <v>14791</v>
      </c>
      <c r="D7210" t="s">
        <v>393</v>
      </c>
      <c r="E7210" t="s">
        <v>378</v>
      </c>
    </row>
    <row r="7211" spans="1:5">
      <c r="A7211" s="369">
        <v>4355950</v>
      </c>
      <c r="B7211" t="s">
        <v>14792</v>
      </c>
      <c r="C7211" t="s">
        <v>14793</v>
      </c>
      <c r="D7211" t="s">
        <v>393</v>
      </c>
      <c r="E7211" t="s">
        <v>378</v>
      </c>
    </row>
    <row r="7212" spans="1:5">
      <c r="A7212" s="369">
        <v>4355994</v>
      </c>
      <c r="B7212" t="s">
        <v>14794</v>
      </c>
      <c r="C7212" t="s">
        <v>14795</v>
      </c>
      <c r="D7212" t="s">
        <v>393</v>
      </c>
      <c r="E7212" t="s">
        <v>378</v>
      </c>
    </row>
    <row r="7213" spans="1:5">
      <c r="A7213" s="369">
        <v>4355995</v>
      </c>
      <c r="B7213" t="s">
        <v>14796</v>
      </c>
      <c r="C7213" t="s">
        <v>14797</v>
      </c>
      <c r="D7213" t="s">
        <v>393</v>
      </c>
      <c r="E7213" t="s">
        <v>378</v>
      </c>
    </row>
    <row r="7214" spans="1:5">
      <c r="A7214" s="369">
        <v>4355996</v>
      </c>
      <c r="B7214" t="s">
        <v>14798</v>
      </c>
      <c r="C7214" t="s">
        <v>14799</v>
      </c>
      <c r="D7214" t="s">
        <v>393</v>
      </c>
      <c r="E7214" t="s">
        <v>378</v>
      </c>
    </row>
    <row r="7215" spans="1:5">
      <c r="A7215" s="369">
        <v>4356181</v>
      </c>
      <c r="B7215" t="s">
        <v>14800</v>
      </c>
      <c r="C7215" t="s">
        <v>14801</v>
      </c>
      <c r="D7215" t="s">
        <v>393</v>
      </c>
      <c r="E7215" t="s">
        <v>378</v>
      </c>
    </row>
    <row r="7216" spans="1:5">
      <c r="A7216" s="369">
        <v>4356201</v>
      </c>
      <c r="B7216" t="s">
        <v>14802</v>
      </c>
      <c r="C7216" t="s">
        <v>14803</v>
      </c>
      <c r="D7216" t="s">
        <v>393</v>
      </c>
      <c r="E7216" t="s">
        <v>378</v>
      </c>
    </row>
    <row r="7217" spans="1:5">
      <c r="A7217" s="369">
        <v>4356347</v>
      </c>
      <c r="B7217" t="s">
        <v>14804</v>
      </c>
      <c r="C7217" t="s">
        <v>14805</v>
      </c>
      <c r="D7217" t="s">
        <v>393</v>
      </c>
      <c r="E7217" t="s">
        <v>378</v>
      </c>
    </row>
    <row r="7218" spans="1:5">
      <c r="A7218" s="369">
        <v>4356394</v>
      </c>
      <c r="B7218" t="s">
        <v>14806</v>
      </c>
      <c r="C7218" t="s">
        <v>14807</v>
      </c>
      <c r="D7218" t="s">
        <v>393</v>
      </c>
      <c r="E7218" t="s">
        <v>378</v>
      </c>
    </row>
    <row r="7219" spans="1:5">
      <c r="A7219" s="369">
        <v>4356395</v>
      </c>
      <c r="B7219" t="s">
        <v>14808</v>
      </c>
      <c r="C7219" t="s">
        <v>14809</v>
      </c>
      <c r="D7219" t="s">
        <v>393</v>
      </c>
      <c r="E7219" t="s">
        <v>378</v>
      </c>
    </row>
    <row r="7220" spans="1:5">
      <c r="A7220" s="369">
        <v>4356656</v>
      </c>
      <c r="B7220" t="s">
        <v>14810</v>
      </c>
      <c r="C7220" t="s">
        <v>14811</v>
      </c>
      <c r="D7220" t="s">
        <v>393</v>
      </c>
      <c r="E7220" t="s">
        <v>378</v>
      </c>
    </row>
    <row r="7221" spans="1:5">
      <c r="A7221" s="369">
        <v>4356672</v>
      </c>
      <c r="B7221" t="s">
        <v>14812</v>
      </c>
      <c r="C7221" t="s">
        <v>14813</v>
      </c>
      <c r="D7221" t="s">
        <v>393</v>
      </c>
      <c r="E7221" t="s">
        <v>378</v>
      </c>
    </row>
    <row r="7222" spans="1:5">
      <c r="A7222" s="369">
        <v>4356673</v>
      </c>
      <c r="B7222" t="s">
        <v>14814</v>
      </c>
      <c r="C7222" t="s">
        <v>14815</v>
      </c>
      <c r="D7222" t="s">
        <v>393</v>
      </c>
      <c r="E7222" t="s">
        <v>378</v>
      </c>
    </row>
    <row r="7223" spans="1:5">
      <c r="A7223" s="369">
        <v>4356704</v>
      </c>
      <c r="B7223" t="s">
        <v>14816</v>
      </c>
      <c r="C7223" t="s">
        <v>14817</v>
      </c>
      <c r="D7223" t="s">
        <v>393</v>
      </c>
      <c r="E7223" t="s">
        <v>378</v>
      </c>
    </row>
    <row r="7224" spans="1:5">
      <c r="A7224" s="369">
        <v>4356848</v>
      </c>
      <c r="B7224" t="s">
        <v>14818</v>
      </c>
      <c r="C7224" t="s">
        <v>14819</v>
      </c>
      <c r="D7224" t="s">
        <v>393</v>
      </c>
      <c r="E7224" t="s">
        <v>378</v>
      </c>
    </row>
    <row r="7225" spans="1:5">
      <c r="A7225" s="369">
        <v>4356861</v>
      </c>
      <c r="B7225" t="s">
        <v>14820</v>
      </c>
      <c r="C7225" t="s">
        <v>14821</v>
      </c>
      <c r="D7225" t="s">
        <v>393</v>
      </c>
      <c r="E7225" t="s">
        <v>378</v>
      </c>
    </row>
    <row r="7226" spans="1:5">
      <c r="A7226" s="369">
        <v>4357027</v>
      </c>
      <c r="B7226" t="s">
        <v>14822</v>
      </c>
      <c r="C7226" t="s">
        <v>14823</v>
      </c>
      <c r="D7226" t="s">
        <v>393</v>
      </c>
      <c r="E7226" t="s">
        <v>378</v>
      </c>
    </row>
    <row r="7227" spans="1:5">
      <c r="A7227" s="369">
        <v>4357051</v>
      </c>
      <c r="B7227" t="s">
        <v>14824</v>
      </c>
      <c r="C7227" t="s">
        <v>14825</v>
      </c>
      <c r="D7227" t="s">
        <v>393</v>
      </c>
      <c r="E7227" t="s">
        <v>378</v>
      </c>
    </row>
    <row r="7228" spans="1:5">
      <c r="A7228" s="369">
        <v>4357053</v>
      </c>
      <c r="B7228" t="s">
        <v>14826</v>
      </c>
      <c r="C7228" t="s">
        <v>14827</v>
      </c>
      <c r="D7228" t="s">
        <v>393</v>
      </c>
      <c r="E7228" t="s">
        <v>378</v>
      </c>
    </row>
    <row r="7229" spans="1:5">
      <c r="A7229" s="369">
        <v>4357079</v>
      </c>
      <c r="B7229" t="s">
        <v>14828</v>
      </c>
      <c r="C7229" t="s">
        <v>14829</v>
      </c>
      <c r="D7229" t="s">
        <v>393</v>
      </c>
      <c r="E7229" t="s">
        <v>378</v>
      </c>
    </row>
    <row r="7230" spans="1:5">
      <c r="A7230" s="369">
        <v>4357127</v>
      </c>
      <c r="B7230" t="s">
        <v>14830</v>
      </c>
      <c r="C7230" t="s">
        <v>14831</v>
      </c>
      <c r="D7230" t="s">
        <v>393</v>
      </c>
      <c r="E7230" t="s">
        <v>378</v>
      </c>
    </row>
    <row r="7231" spans="1:5">
      <c r="A7231" s="369">
        <v>4357182</v>
      </c>
      <c r="B7231" t="s">
        <v>14832</v>
      </c>
      <c r="C7231" t="s">
        <v>14833</v>
      </c>
      <c r="D7231" t="s">
        <v>393</v>
      </c>
      <c r="E7231" t="s">
        <v>378</v>
      </c>
    </row>
    <row r="7232" spans="1:5">
      <c r="A7232" s="369">
        <v>4357210</v>
      </c>
      <c r="B7232" t="s">
        <v>14834</v>
      </c>
      <c r="C7232" t="s">
        <v>14835</v>
      </c>
      <c r="D7232" t="s">
        <v>393</v>
      </c>
      <c r="E7232" t="s">
        <v>378</v>
      </c>
    </row>
    <row r="7233" spans="1:5">
      <c r="A7233" s="369">
        <v>4357271</v>
      </c>
      <c r="B7233" t="s">
        <v>14836</v>
      </c>
      <c r="C7233" t="s">
        <v>14837</v>
      </c>
      <c r="D7233" t="s">
        <v>393</v>
      </c>
      <c r="E7233" t="s">
        <v>378</v>
      </c>
    </row>
    <row r="7234" spans="1:5">
      <c r="A7234" s="369">
        <v>4357320</v>
      </c>
      <c r="B7234" t="s">
        <v>14838</v>
      </c>
      <c r="C7234" t="s">
        <v>14839</v>
      </c>
      <c r="D7234" t="s">
        <v>393</v>
      </c>
      <c r="E7234" t="s">
        <v>378</v>
      </c>
    </row>
    <row r="7235" spans="1:5">
      <c r="A7235" s="369">
        <v>4357327</v>
      </c>
      <c r="B7235" t="s">
        <v>14840</v>
      </c>
      <c r="C7235" t="s">
        <v>14841</v>
      </c>
      <c r="D7235" t="s">
        <v>393</v>
      </c>
      <c r="E7235" t="s">
        <v>378</v>
      </c>
    </row>
    <row r="7236" spans="1:5">
      <c r="A7236" s="369">
        <v>4357376</v>
      </c>
      <c r="B7236" t="s">
        <v>14842</v>
      </c>
      <c r="C7236" t="s">
        <v>14843</v>
      </c>
      <c r="D7236" t="s">
        <v>393</v>
      </c>
      <c r="E7236" t="s">
        <v>378</v>
      </c>
    </row>
    <row r="7237" spans="1:5">
      <c r="A7237" s="369">
        <v>4357407</v>
      </c>
      <c r="B7237" t="s">
        <v>14844</v>
      </c>
      <c r="C7237" t="s">
        <v>14845</v>
      </c>
      <c r="D7237" t="s">
        <v>393</v>
      </c>
      <c r="E7237" t="s">
        <v>378</v>
      </c>
    </row>
    <row r="7238" spans="1:5">
      <c r="A7238" s="369">
        <v>4357412</v>
      </c>
      <c r="B7238" t="s">
        <v>14846</v>
      </c>
      <c r="C7238" t="s">
        <v>14847</v>
      </c>
      <c r="D7238" t="s">
        <v>393</v>
      </c>
      <c r="E7238" t="s">
        <v>378</v>
      </c>
    </row>
    <row r="7239" spans="1:5">
      <c r="A7239" s="369">
        <v>4357413</v>
      </c>
      <c r="B7239" t="s">
        <v>14848</v>
      </c>
      <c r="C7239" t="s">
        <v>14849</v>
      </c>
      <c r="D7239" t="s">
        <v>393</v>
      </c>
      <c r="E7239" t="s">
        <v>378</v>
      </c>
    </row>
    <row r="7240" spans="1:5">
      <c r="A7240" s="369">
        <v>4357421</v>
      </c>
      <c r="B7240" t="s">
        <v>14850</v>
      </c>
      <c r="C7240" t="s">
        <v>14851</v>
      </c>
      <c r="D7240" t="s">
        <v>393</v>
      </c>
      <c r="E7240" t="s">
        <v>378</v>
      </c>
    </row>
    <row r="7241" spans="1:5">
      <c r="A7241" s="369">
        <v>4357438</v>
      </c>
      <c r="B7241" t="s">
        <v>14852</v>
      </c>
      <c r="C7241" t="s">
        <v>14853</v>
      </c>
      <c r="D7241" t="s">
        <v>393</v>
      </c>
      <c r="E7241" t="s">
        <v>378</v>
      </c>
    </row>
    <row r="7242" spans="1:5">
      <c r="A7242" s="369">
        <v>4357463</v>
      </c>
      <c r="B7242" t="s">
        <v>14854</v>
      </c>
      <c r="C7242" t="s">
        <v>14855</v>
      </c>
      <c r="D7242" t="s">
        <v>393</v>
      </c>
      <c r="E7242" t="s">
        <v>378</v>
      </c>
    </row>
    <row r="7243" spans="1:5">
      <c r="A7243" s="369">
        <v>4357512</v>
      </c>
      <c r="B7243" t="s">
        <v>14856</v>
      </c>
      <c r="C7243" t="s">
        <v>14857</v>
      </c>
      <c r="D7243" t="s">
        <v>393</v>
      </c>
      <c r="E7243" t="s">
        <v>378</v>
      </c>
    </row>
    <row r="7244" spans="1:5">
      <c r="A7244" s="369">
        <v>4357566</v>
      </c>
      <c r="B7244" t="s">
        <v>14858</v>
      </c>
      <c r="C7244" t="s">
        <v>14859</v>
      </c>
      <c r="D7244" t="s">
        <v>393</v>
      </c>
      <c r="E7244" t="s">
        <v>378</v>
      </c>
    </row>
    <row r="7245" spans="1:5">
      <c r="A7245" s="369">
        <v>4357694</v>
      </c>
      <c r="B7245" t="s">
        <v>14860</v>
      </c>
      <c r="C7245" t="s">
        <v>14861</v>
      </c>
      <c r="D7245" t="s">
        <v>393</v>
      </c>
      <c r="E7245" t="s">
        <v>378</v>
      </c>
    </row>
    <row r="7246" spans="1:5">
      <c r="A7246" s="369">
        <v>4357737</v>
      </c>
      <c r="B7246" t="s">
        <v>14862</v>
      </c>
      <c r="C7246" t="s">
        <v>14863</v>
      </c>
      <c r="D7246" t="s">
        <v>393</v>
      </c>
      <c r="E7246" t="s">
        <v>378</v>
      </c>
    </row>
    <row r="7247" spans="1:5">
      <c r="A7247" s="369">
        <v>4357862</v>
      </c>
      <c r="B7247" t="s">
        <v>14864</v>
      </c>
      <c r="C7247" t="s">
        <v>14865</v>
      </c>
      <c r="D7247" t="s">
        <v>393</v>
      </c>
      <c r="E7247" t="s">
        <v>378</v>
      </c>
    </row>
    <row r="7248" spans="1:5">
      <c r="A7248" s="369">
        <v>4357865</v>
      </c>
      <c r="B7248" t="s">
        <v>14866</v>
      </c>
      <c r="C7248" t="s">
        <v>14867</v>
      </c>
      <c r="D7248" t="s">
        <v>393</v>
      </c>
      <c r="E7248" t="s">
        <v>378</v>
      </c>
    </row>
    <row r="7249" spans="1:5">
      <c r="A7249" s="369">
        <v>4357890</v>
      </c>
      <c r="B7249" t="s">
        <v>14868</v>
      </c>
      <c r="C7249" t="s">
        <v>14869</v>
      </c>
      <c r="D7249" t="s">
        <v>393</v>
      </c>
      <c r="E7249" t="s">
        <v>378</v>
      </c>
    </row>
    <row r="7250" spans="1:5">
      <c r="A7250" s="369">
        <v>4357942</v>
      </c>
      <c r="B7250" t="s">
        <v>14870</v>
      </c>
      <c r="C7250" t="s">
        <v>14871</v>
      </c>
      <c r="D7250" t="s">
        <v>393</v>
      </c>
      <c r="E7250" t="s">
        <v>378</v>
      </c>
    </row>
    <row r="7251" spans="1:5">
      <c r="A7251" s="369">
        <v>4357993</v>
      </c>
      <c r="B7251" t="s">
        <v>14872</v>
      </c>
      <c r="C7251" t="s">
        <v>14873</v>
      </c>
      <c r="D7251" t="s">
        <v>393</v>
      </c>
      <c r="E7251" t="s">
        <v>378</v>
      </c>
    </row>
    <row r="7252" spans="1:5">
      <c r="A7252" s="369">
        <v>4358158</v>
      </c>
      <c r="B7252" t="s">
        <v>14874</v>
      </c>
      <c r="C7252" t="s">
        <v>14875</v>
      </c>
      <c r="D7252" t="s">
        <v>393</v>
      </c>
      <c r="E7252" t="s">
        <v>378</v>
      </c>
    </row>
    <row r="7253" spans="1:5">
      <c r="A7253" s="369">
        <v>4358159</v>
      </c>
      <c r="B7253" t="s">
        <v>14876</v>
      </c>
      <c r="C7253" t="s">
        <v>14877</v>
      </c>
      <c r="D7253" t="s">
        <v>393</v>
      </c>
      <c r="E7253" t="s">
        <v>378</v>
      </c>
    </row>
    <row r="7254" spans="1:5">
      <c r="A7254" s="369">
        <v>4358257</v>
      </c>
      <c r="B7254" t="s">
        <v>14878</v>
      </c>
      <c r="C7254" t="s">
        <v>14879</v>
      </c>
      <c r="D7254" t="s">
        <v>393</v>
      </c>
      <c r="E7254" t="s">
        <v>378</v>
      </c>
    </row>
    <row r="7255" spans="1:5">
      <c r="A7255" s="369">
        <v>4358287</v>
      </c>
      <c r="B7255" t="s">
        <v>14880</v>
      </c>
      <c r="C7255" t="s">
        <v>14881</v>
      </c>
      <c r="D7255" t="s">
        <v>393</v>
      </c>
      <c r="E7255" t="s">
        <v>378</v>
      </c>
    </row>
    <row r="7256" spans="1:5">
      <c r="A7256" s="369">
        <v>4358292</v>
      </c>
      <c r="B7256" t="s">
        <v>14882</v>
      </c>
      <c r="C7256" t="s">
        <v>14883</v>
      </c>
      <c r="D7256" t="s">
        <v>393</v>
      </c>
      <c r="E7256" t="s">
        <v>378</v>
      </c>
    </row>
    <row r="7257" spans="1:5">
      <c r="A7257" s="369">
        <v>4358294</v>
      </c>
      <c r="B7257" t="s">
        <v>14884</v>
      </c>
      <c r="C7257" t="s">
        <v>14885</v>
      </c>
      <c r="D7257" t="s">
        <v>393</v>
      </c>
      <c r="E7257" t="s">
        <v>378</v>
      </c>
    </row>
    <row r="7258" spans="1:5">
      <c r="A7258" s="369">
        <v>4358370</v>
      </c>
      <c r="B7258" t="s">
        <v>14886</v>
      </c>
      <c r="C7258" t="s">
        <v>14887</v>
      </c>
      <c r="D7258" t="s">
        <v>393</v>
      </c>
      <c r="E7258" t="s">
        <v>378</v>
      </c>
    </row>
    <row r="7259" spans="1:5">
      <c r="A7259" s="369">
        <v>4358418</v>
      </c>
      <c r="B7259" t="s">
        <v>14888</v>
      </c>
      <c r="C7259" t="s">
        <v>14889</v>
      </c>
      <c r="D7259" t="s">
        <v>393</v>
      </c>
      <c r="E7259" t="s">
        <v>378</v>
      </c>
    </row>
    <row r="7260" spans="1:5">
      <c r="A7260" s="369">
        <v>4358456</v>
      </c>
      <c r="B7260" t="s">
        <v>14890</v>
      </c>
      <c r="C7260" t="s">
        <v>14891</v>
      </c>
      <c r="D7260" t="s">
        <v>393</v>
      </c>
      <c r="E7260" t="s">
        <v>378</v>
      </c>
    </row>
    <row r="7261" spans="1:5">
      <c r="A7261" s="369">
        <v>4358645</v>
      </c>
      <c r="B7261" t="s">
        <v>14892</v>
      </c>
      <c r="C7261" t="s">
        <v>14893</v>
      </c>
      <c r="D7261" t="s">
        <v>393</v>
      </c>
      <c r="E7261" t="s">
        <v>378</v>
      </c>
    </row>
    <row r="7262" spans="1:5">
      <c r="A7262" s="369">
        <v>4358738</v>
      </c>
      <c r="B7262" t="s">
        <v>14894</v>
      </c>
      <c r="C7262" t="s">
        <v>14895</v>
      </c>
      <c r="D7262" t="s">
        <v>393</v>
      </c>
      <c r="E7262" t="s">
        <v>378</v>
      </c>
    </row>
    <row r="7263" spans="1:5">
      <c r="A7263" s="369">
        <v>4358754</v>
      </c>
      <c r="B7263" t="s">
        <v>14896</v>
      </c>
      <c r="C7263" t="s">
        <v>14897</v>
      </c>
      <c r="D7263" t="s">
        <v>393</v>
      </c>
      <c r="E7263" t="s">
        <v>378</v>
      </c>
    </row>
    <row r="7264" spans="1:5">
      <c r="A7264" s="369">
        <v>4358781</v>
      </c>
      <c r="B7264" t="s">
        <v>14898</v>
      </c>
      <c r="C7264" t="s">
        <v>14899</v>
      </c>
      <c r="D7264" t="s">
        <v>393</v>
      </c>
      <c r="E7264" t="s">
        <v>378</v>
      </c>
    </row>
    <row r="7265" spans="1:5">
      <c r="A7265" s="369">
        <v>4358907</v>
      </c>
      <c r="B7265" t="s">
        <v>14900</v>
      </c>
      <c r="C7265" t="s">
        <v>14901</v>
      </c>
      <c r="D7265" t="s">
        <v>393</v>
      </c>
      <c r="E7265" t="s">
        <v>378</v>
      </c>
    </row>
    <row r="7266" spans="1:5">
      <c r="A7266" s="369">
        <v>4358981</v>
      </c>
      <c r="B7266" t="s">
        <v>14902</v>
      </c>
      <c r="C7266" t="s">
        <v>14903</v>
      </c>
      <c r="D7266" t="s">
        <v>393</v>
      </c>
      <c r="E7266" t="s">
        <v>378</v>
      </c>
    </row>
    <row r="7267" spans="1:5">
      <c r="A7267" s="369">
        <v>4359614</v>
      </c>
      <c r="B7267" t="s">
        <v>14904</v>
      </c>
      <c r="C7267" t="s">
        <v>14905</v>
      </c>
      <c r="D7267" t="s">
        <v>393</v>
      </c>
      <c r="E7267" t="s">
        <v>378</v>
      </c>
    </row>
    <row r="7268" spans="1:5">
      <c r="A7268" s="369">
        <v>4359667</v>
      </c>
      <c r="B7268" t="s">
        <v>14906</v>
      </c>
      <c r="C7268" t="s">
        <v>14907</v>
      </c>
      <c r="D7268" t="s">
        <v>393</v>
      </c>
      <c r="E7268" t="s">
        <v>378</v>
      </c>
    </row>
    <row r="7269" spans="1:5">
      <c r="A7269" s="369">
        <v>4359739</v>
      </c>
      <c r="B7269" t="s">
        <v>14908</v>
      </c>
      <c r="C7269" t="s">
        <v>14909</v>
      </c>
      <c r="D7269" t="s">
        <v>393</v>
      </c>
      <c r="E7269" t="s">
        <v>378</v>
      </c>
    </row>
    <row r="7270" spans="1:5">
      <c r="A7270" s="369">
        <v>4359899</v>
      </c>
      <c r="B7270" t="s">
        <v>14910</v>
      </c>
      <c r="C7270" t="s">
        <v>14911</v>
      </c>
      <c r="D7270" t="s">
        <v>393</v>
      </c>
      <c r="E7270" t="s">
        <v>378</v>
      </c>
    </row>
    <row r="7271" spans="1:5">
      <c r="A7271" s="369">
        <v>4360076</v>
      </c>
      <c r="B7271" t="s">
        <v>14912</v>
      </c>
      <c r="C7271" t="s">
        <v>14913</v>
      </c>
      <c r="D7271" t="s">
        <v>393</v>
      </c>
      <c r="E7271" t="s">
        <v>378</v>
      </c>
    </row>
    <row r="7272" spans="1:5">
      <c r="A7272" s="369">
        <v>4360161</v>
      </c>
      <c r="B7272" t="s">
        <v>14914</v>
      </c>
      <c r="C7272" t="s">
        <v>14915</v>
      </c>
      <c r="D7272" t="s">
        <v>393</v>
      </c>
      <c r="E7272" t="s">
        <v>378</v>
      </c>
    </row>
    <row r="7273" spans="1:5">
      <c r="A7273" s="369">
        <v>4360259</v>
      </c>
      <c r="B7273" t="s">
        <v>14916</v>
      </c>
      <c r="C7273" t="s">
        <v>14917</v>
      </c>
      <c r="D7273" t="s">
        <v>393</v>
      </c>
      <c r="E7273" t="s">
        <v>378</v>
      </c>
    </row>
    <row r="7274" spans="1:5">
      <c r="A7274" s="369">
        <v>4360367</v>
      </c>
      <c r="B7274" t="s">
        <v>14918</v>
      </c>
      <c r="C7274" t="s">
        <v>14919</v>
      </c>
      <c r="D7274" t="s">
        <v>393</v>
      </c>
      <c r="E7274" t="s">
        <v>378</v>
      </c>
    </row>
    <row r="7275" spans="1:5">
      <c r="A7275" s="369">
        <v>4360368</v>
      </c>
      <c r="B7275" t="s">
        <v>14920</v>
      </c>
      <c r="C7275" t="s">
        <v>14921</v>
      </c>
      <c r="D7275" t="s">
        <v>393</v>
      </c>
      <c r="E7275" t="s">
        <v>378</v>
      </c>
    </row>
    <row r="7276" spans="1:5">
      <c r="A7276" s="369">
        <v>4360419</v>
      </c>
      <c r="B7276" t="s">
        <v>14922</v>
      </c>
      <c r="C7276" t="s">
        <v>14923</v>
      </c>
      <c r="D7276" t="s">
        <v>393</v>
      </c>
      <c r="E7276" t="s">
        <v>378</v>
      </c>
    </row>
    <row r="7277" spans="1:5">
      <c r="A7277" s="369">
        <v>4360437</v>
      </c>
      <c r="B7277" t="s">
        <v>14924</v>
      </c>
      <c r="C7277" t="s">
        <v>14925</v>
      </c>
      <c r="D7277" t="s">
        <v>393</v>
      </c>
      <c r="E7277" t="s">
        <v>378</v>
      </c>
    </row>
    <row r="7278" spans="1:5">
      <c r="A7278" s="369">
        <v>4360503</v>
      </c>
      <c r="B7278" t="s">
        <v>14926</v>
      </c>
      <c r="C7278" t="s">
        <v>14927</v>
      </c>
      <c r="D7278" t="s">
        <v>393</v>
      </c>
      <c r="E7278" t="s">
        <v>378</v>
      </c>
    </row>
    <row r="7279" spans="1:5">
      <c r="A7279" s="369">
        <v>436051</v>
      </c>
      <c r="B7279" t="s">
        <v>14928</v>
      </c>
      <c r="C7279" t="s">
        <v>14929</v>
      </c>
      <c r="D7279" t="s">
        <v>393</v>
      </c>
      <c r="E7279" t="s">
        <v>378</v>
      </c>
    </row>
    <row r="7280" spans="1:5">
      <c r="A7280" s="369">
        <v>4360533</v>
      </c>
      <c r="B7280" t="s">
        <v>14930</v>
      </c>
      <c r="C7280" t="s">
        <v>14931</v>
      </c>
      <c r="D7280" t="s">
        <v>393</v>
      </c>
      <c r="E7280" t="s">
        <v>378</v>
      </c>
    </row>
    <row r="7281" spans="1:5">
      <c r="A7281" s="369">
        <v>4360577</v>
      </c>
      <c r="B7281" t="s">
        <v>14932</v>
      </c>
      <c r="C7281" t="s">
        <v>14933</v>
      </c>
      <c r="D7281" t="s">
        <v>393</v>
      </c>
      <c r="E7281" t="s">
        <v>378</v>
      </c>
    </row>
    <row r="7282" spans="1:5">
      <c r="A7282" s="369">
        <v>4360813</v>
      </c>
      <c r="B7282" t="s">
        <v>14934</v>
      </c>
      <c r="C7282" t="s">
        <v>14935</v>
      </c>
      <c r="D7282" t="s">
        <v>393</v>
      </c>
      <c r="E7282" t="s">
        <v>378</v>
      </c>
    </row>
    <row r="7283" spans="1:5">
      <c r="A7283" s="369">
        <v>4360871</v>
      </c>
      <c r="B7283" t="s">
        <v>14936</v>
      </c>
      <c r="C7283" t="s">
        <v>14937</v>
      </c>
      <c r="D7283" t="s">
        <v>393</v>
      </c>
      <c r="E7283" t="s">
        <v>378</v>
      </c>
    </row>
    <row r="7284" spans="1:5">
      <c r="A7284" s="369">
        <v>4360973</v>
      </c>
      <c r="B7284" t="s">
        <v>14938</v>
      </c>
      <c r="C7284" t="s">
        <v>14939</v>
      </c>
      <c r="D7284" t="s">
        <v>393</v>
      </c>
      <c r="E7284" t="s">
        <v>378</v>
      </c>
    </row>
    <row r="7285" spans="1:5">
      <c r="A7285" s="369">
        <v>4361</v>
      </c>
      <c r="B7285" t="s">
        <v>14940</v>
      </c>
      <c r="C7285" t="s">
        <v>14941</v>
      </c>
      <c r="D7285" t="s">
        <v>393</v>
      </c>
      <c r="E7285" t="s">
        <v>378</v>
      </c>
    </row>
    <row r="7286" spans="1:5">
      <c r="A7286" s="369">
        <v>4361082</v>
      </c>
      <c r="B7286" t="s">
        <v>14942</v>
      </c>
      <c r="C7286" t="s">
        <v>14943</v>
      </c>
      <c r="D7286" t="s">
        <v>393</v>
      </c>
      <c r="E7286" t="s">
        <v>378</v>
      </c>
    </row>
    <row r="7287" spans="1:5">
      <c r="A7287" s="369">
        <v>4361134</v>
      </c>
      <c r="B7287" t="s">
        <v>14944</v>
      </c>
      <c r="C7287" t="s">
        <v>14945</v>
      </c>
      <c r="D7287" t="s">
        <v>393</v>
      </c>
      <c r="E7287" t="s">
        <v>378</v>
      </c>
    </row>
    <row r="7288" spans="1:5">
      <c r="A7288" s="369">
        <v>4361189</v>
      </c>
      <c r="B7288" t="s">
        <v>14946</v>
      </c>
      <c r="C7288" t="s">
        <v>14947</v>
      </c>
      <c r="D7288" t="s">
        <v>393</v>
      </c>
      <c r="E7288" t="s">
        <v>378</v>
      </c>
    </row>
    <row r="7289" spans="1:5">
      <c r="A7289" s="369">
        <v>4361503</v>
      </c>
      <c r="B7289" t="s">
        <v>14948</v>
      </c>
      <c r="C7289" t="s">
        <v>14949</v>
      </c>
      <c r="D7289" t="s">
        <v>393</v>
      </c>
      <c r="E7289" t="s">
        <v>378</v>
      </c>
    </row>
    <row r="7290" spans="1:5">
      <c r="A7290" s="369">
        <v>4364820</v>
      </c>
      <c r="B7290" t="s">
        <v>14950</v>
      </c>
      <c r="C7290" t="s">
        <v>14951</v>
      </c>
      <c r="D7290" t="s">
        <v>393</v>
      </c>
      <c r="E7290" t="s">
        <v>378</v>
      </c>
    </row>
    <row r="7291" spans="1:5">
      <c r="A7291" s="369">
        <v>4365367</v>
      </c>
      <c r="B7291" t="s">
        <v>14952</v>
      </c>
      <c r="C7291" t="s">
        <v>14953</v>
      </c>
      <c r="D7291" t="s">
        <v>393</v>
      </c>
      <c r="E7291" t="s">
        <v>378</v>
      </c>
    </row>
    <row r="7292" spans="1:5">
      <c r="A7292" s="369">
        <v>4366725</v>
      </c>
      <c r="B7292" t="s">
        <v>14954</v>
      </c>
      <c r="C7292" t="s">
        <v>14955</v>
      </c>
      <c r="D7292" t="s">
        <v>393</v>
      </c>
      <c r="E7292" t="s">
        <v>378</v>
      </c>
    </row>
    <row r="7293" spans="1:5">
      <c r="A7293" s="369">
        <v>4373323</v>
      </c>
      <c r="B7293" t="s">
        <v>14956</v>
      </c>
      <c r="C7293" t="s">
        <v>14957</v>
      </c>
      <c r="D7293" t="s">
        <v>393</v>
      </c>
      <c r="E7293" t="s">
        <v>378</v>
      </c>
    </row>
    <row r="7294" spans="1:5">
      <c r="A7294" s="369">
        <v>4373407</v>
      </c>
      <c r="B7294" t="s">
        <v>14958</v>
      </c>
      <c r="C7294" t="s">
        <v>14959</v>
      </c>
      <c r="D7294" t="s">
        <v>393</v>
      </c>
      <c r="E7294" t="s">
        <v>378</v>
      </c>
    </row>
    <row r="7295" spans="1:5">
      <c r="A7295" s="369">
        <v>4378807</v>
      </c>
      <c r="B7295" t="s">
        <v>14960</v>
      </c>
      <c r="C7295" t="s">
        <v>14961</v>
      </c>
      <c r="D7295" t="s">
        <v>393</v>
      </c>
      <c r="E7295" t="s">
        <v>378</v>
      </c>
    </row>
    <row r="7296" spans="1:5">
      <c r="A7296" s="369">
        <v>4380</v>
      </c>
      <c r="B7296" t="s">
        <v>14962</v>
      </c>
      <c r="C7296" t="s">
        <v>14963</v>
      </c>
      <c r="D7296" t="s">
        <v>393</v>
      </c>
      <c r="E7296" t="s">
        <v>378</v>
      </c>
    </row>
    <row r="7297" spans="1:5">
      <c r="A7297" s="369">
        <v>4397389</v>
      </c>
      <c r="B7297" t="s">
        <v>14964</v>
      </c>
      <c r="C7297" t="s">
        <v>14965</v>
      </c>
      <c r="D7297" t="s">
        <v>393</v>
      </c>
      <c r="E7297" t="s">
        <v>378</v>
      </c>
    </row>
    <row r="7298" spans="1:5">
      <c r="A7298" s="369">
        <v>4400</v>
      </c>
      <c r="B7298" t="s">
        <v>14966</v>
      </c>
      <c r="C7298" t="s">
        <v>14967</v>
      </c>
      <c r="D7298" t="s">
        <v>393</v>
      </c>
      <c r="E7298" t="s">
        <v>378</v>
      </c>
    </row>
    <row r="7299" spans="1:5">
      <c r="A7299" s="369">
        <v>44009147</v>
      </c>
      <c r="B7299" t="s">
        <v>14968</v>
      </c>
      <c r="C7299" t="s">
        <v>14969</v>
      </c>
      <c r="D7299" t="s">
        <v>393</v>
      </c>
      <c r="E7299" t="s">
        <v>378</v>
      </c>
    </row>
    <row r="7300" spans="1:5">
      <c r="A7300" s="369">
        <v>4402580</v>
      </c>
      <c r="B7300" t="s">
        <v>14970</v>
      </c>
      <c r="C7300" t="s">
        <v>14971</v>
      </c>
      <c r="D7300" t="s">
        <v>393</v>
      </c>
      <c r="E7300" t="s">
        <v>378</v>
      </c>
    </row>
    <row r="7301" spans="1:5">
      <c r="A7301" s="369">
        <v>4409895</v>
      </c>
      <c r="B7301" t="s">
        <v>14972</v>
      </c>
      <c r="C7301" t="s">
        <v>14973</v>
      </c>
      <c r="D7301" t="s">
        <v>393</v>
      </c>
      <c r="E7301" t="s">
        <v>378</v>
      </c>
    </row>
    <row r="7302" spans="1:5">
      <c r="A7302" s="369">
        <v>4410105</v>
      </c>
      <c r="B7302" t="s">
        <v>14974</v>
      </c>
      <c r="C7302" t="s">
        <v>14975</v>
      </c>
      <c r="D7302" t="s">
        <v>393</v>
      </c>
      <c r="E7302" t="s">
        <v>378</v>
      </c>
    </row>
    <row r="7303" spans="1:5">
      <c r="A7303" s="369">
        <v>4411289</v>
      </c>
      <c r="B7303" t="s">
        <v>14976</v>
      </c>
      <c r="C7303" t="s">
        <v>14977</v>
      </c>
      <c r="D7303" t="s">
        <v>393</v>
      </c>
      <c r="E7303" t="s">
        <v>378</v>
      </c>
    </row>
    <row r="7304" spans="1:5">
      <c r="A7304" s="369">
        <v>4411320</v>
      </c>
      <c r="B7304" t="s">
        <v>14978</v>
      </c>
      <c r="C7304" t="s">
        <v>14979</v>
      </c>
      <c r="D7304" t="s">
        <v>393</v>
      </c>
      <c r="E7304" t="s">
        <v>378</v>
      </c>
    </row>
    <row r="7305" spans="1:5">
      <c r="A7305" s="369">
        <v>4411405</v>
      </c>
      <c r="B7305" t="s">
        <v>14980</v>
      </c>
      <c r="C7305" t="s">
        <v>14981</v>
      </c>
      <c r="D7305" t="s">
        <v>393</v>
      </c>
      <c r="E7305" t="s">
        <v>378</v>
      </c>
    </row>
    <row r="7306" spans="1:5">
      <c r="A7306" s="369">
        <v>4411878</v>
      </c>
      <c r="B7306" t="s">
        <v>14982</v>
      </c>
      <c r="C7306" t="s">
        <v>14983</v>
      </c>
      <c r="D7306" t="s">
        <v>393</v>
      </c>
      <c r="E7306" t="s">
        <v>378</v>
      </c>
    </row>
    <row r="7307" spans="1:5">
      <c r="A7307" s="369">
        <v>4412182</v>
      </c>
      <c r="B7307" t="s">
        <v>14984</v>
      </c>
      <c r="C7307" t="s">
        <v>14985</v>
      </c>
      <c r="D7307" t="s">
        <v>393</v>
      </c>
      <c r="E7307" t="s">
        <v>378</v>
      </c>
    </row>
    <row r="7308" spans="1:5">
      <c r="A7308" s="369">
        <v>4412648</v>
      </c>
      <c r="B7308" t="s">
        <v>14986</v>
      </c>
      <c r="C7308" t="s">
        <v>14987</v>
      </c>
      <c r="D7308" t="s">
        <v>393</v>
      </c>
      <c r="E7308" t="s">
        <v>378</v>
      </c>
    </row>
    <row r="7309" spans="1:5">
      <c r="A7309" s="369">
        <v>4412949</v>
      </c>
      <c r="B7309" t="s">
        <v>14988</v>
      </c>
      <c r="C7309" t="s">
        <v>14989</v>
      </c>
      <c r="D7309" t="s">
        <v>393</v>
      </c>
      <c r="E7309" t="s">
        <v>378</v>
      </c>
    </row>
    <row r="7310" spans="1:5">
      <c r="A7310" s="369">
        <v>4412990</v>
      </c>
      <c r="B7310" t="s">
        <v>14990</v>
      </c>
      <c r="C7310" t="s">
        <v>14991</v>
      </c>
      <c r="D7310" t="s">
        <v>393</v>
      </c>
      <c r="E7310" t="s">
        <v>378</v>
      </c>
    </row>
    <row r="7311" spans="1:5">
      <c r="A7311" s="369">
        <v>4413294</v>
      </c>
      <c r="B7311" t="s">
        <v>14992</v>
      </c>
      <c r="C7311" t="s">
        <v>14993</v>
      </c>
      <c r="D7311" t="s">
        <v>393</v>
      </c>
      <c r="E7311" t="s">
        <v>378</v>
      </c>
    </row>
    <row r="7312" spans="1:5">
      <c r="A7312" s="369">
        <v>4413400</v>
      </c>
      <c r="B7312" t="s">
        <v>14994</v>
      </c>
      <c r="C7312" t="s">
        <v>14995</v>
      </c>
      <c r="D7312" t="s">
        <v>393</v>
      </c>
      <c r="E7312" t="s">
        <v>378</v>
      </c>
    </row>
    <row r="7313" spans="1:5">
      <c r="A7313" s="369">
        <v>4413416</v>
      </c>
      <c r="B7313" t="s">
        <v>14996</v>
      </c>
      <c r="C7313" t="s">
        <v>14997</v>
      </c>
      <c r="D7313" t="s">
        <v>393</v>
      </c>
      <c r="E7313" t="s">
        <v>378</v>
      </c>
    </row>
    <row r="7314" spans="1:5">
      <c r="A7314" s="369">
        <v>4413579</v>
      </c>
      <c r="B7314" t="s">
        <v>14998</v>
      </c>
      <c r="C7314" t="s">
        <v>14999</v>
      </c>
      <c r="D7314" t="s">
        <v>393</v>
      </c>
      <c r="E7314" t="s">
        <v>378</v>
      </c>
    </row>
    <row r="7315" spans="1:5">
      <c r="A7315" s="369">
        <v>4413583</v>
      </c>
      <c r="B7315" t="s">
        <v>15000</v>
      </c>
      <c r="C7315" t="s">
        <v>15001</v>
      </c>
      <c r="D7315" t="s">
        <v>393</v>
      </c>
      <c r="E7315" t="s">
        <v>378</v>
      </c>
    </row>
    <row r="7316" spans="1:5">
      <c r="A7316" s="369">
        <v>4413588</v>
      </c>
      <c r="B7316" t="s">
        <v>15002</v>
      </c>
      <c r="C7316" t="s">
        <v>15003</v>
      </c>
      <c r="D7316" t="s">
        <v>393</v>
      </c>
      <c r="E7316" t="s">
        <v>378</v>
      </c>
    </row>
    <row r="7317" spans="1:5">
      <c r="A7317" s="369">
        <v>4413650</v>
      </c>
      <c r="B7317" t="s">
        <v>15004</v>
      </c>
      <c r="C7317" t="s">
        <v>15005</v>
      </c>
      <c r="D7317" t="s">
        <v>393</v>
      </c>
      <c r="E7317" t="s">
        <v>378</v>
      </c>
    </row>
    <row r="7318" spans="1:5">
      <c r="A7318" s="369">
        <v>4413728</v>
      </c>
      <c r="B7318" t="s">
        <v>15006</v>
      </c>
      <c r="C7318" t="s">
        <v>15007</v>
      </c>
      <c r="D7318" t="s">
        <v>393</v>
      </c>
      <c r="E7318" t="s">
        <v>378</v>
      </c>
    </row>
    <row r="7319" spans="1:5">
      <c r="A7319" s="369">
        <v>4413773</v>
      </c>
      <c r="B7319" t="s">
        <v>15008</v>
      </c>
      <c r="C7319" t="s">
        <v>15009</v>
      </c>
      <c r="D7319" t="s">
        <v>393</v>
      </c>
      <c r="E7319" t="s">
        <v>378</v>
      </c>
    </row>
    <row r="7320" spans="1:5">
      <c r="A7320" s="369">
        <v>4413860</v>
      </c>
      <c r="B7320" t="s">
        <v>15010</v>
      </c>
      <c r="C7320" t="s">
        <v>15011</v>
      </c>
      <c r="D7320" t="s">
        <v>393</v>
      </c>
      <c r="E7320" t="s">
        <v>378</v>
      </c>
    </row>
    <row r="7321" spans="1:5">
      <c r="A7321" s="369">
        <v>4413927</v>
      </c>
      <c r="B7321" t="s">
        <v>15012</v>
      </c>
      <c r="C7321" t="s">
        <v>15013</v>
      </c>
      <c r="D7321" t="s">
        <v>393</v>
      </c>
      <c r="E7321" t="s">
        <v>378</v>
      </c>
    </row>
    <row r="7322" spans="1:5">
      <c r="A7322" s="369">
        <v>4414453</v>
      </c>
      <c r="B7322" t="s">
        <v>15014</v>
      </c>
      <c r="C7322" t="s">
        <v>15015</v>
      </c>
      <c r="D7322" t="s">
        <v>393</v>
      </c>
      <c r="E7322" t="s">
        <v>378</v>
      </c>
    </row>
    <row r="7323" spans="1:5">
      <c r="A7323" s="369">
        <v>4424778</v>
      </c>
      <c r="B7323" t="s">
        <v>15016</v>
      </c>
      <c r="C7323" t="s">
        <v>15017</v>
      </c>
      <c r="D7323" t="s">
        <v>393</v>
      </c>
      <c r="E7323" t="s">
        <v>378</v>
      </c>
    </row>
    <row r="7324" spans="1:5">
      <c r="A7324" s="369">
        <v>4430937</v>
      </c>
      <c r="B7324" t="s">
        <v>15018</v>
      </c>
      <c r="C7324" t="s">
        <v>15019</v>
      </c>
      <c r="D7324" t="s">
        <v>393</v>
      </c>
      <c r="E7324" t="s">
        <v>378</v>
      </c>
    </row>
    <row r="7325" spans="1:5">
      <c r="A7325" s="369">
        <v>4430951</v>
      </c>
      <c r="B7325" t="s">
        <v>15020</v>
      </c>
      <c r="C7325" t="s">
        <v>15021</v>
      </c>
      <c r="D7325" t="s">
        <v>393</v>
      </c>
      <c r="E7325" t="s">
        <v>378</v>
      </c>
    </row>
    <row r="7326" spans="1:5">
      <c r="A7326" s="369">
        <v>4431035</v>
      </c>
      <c r="B7326" t="s">
        <v>15022</v>
      </c>
      <c r="C7326" t="s">
        <v>15023</v>
      </c>
      <c r="D7326" t="s">
        <v>393</v>
      </c>
      <c r="E7326" t="s">
        <v>378</v>
      </c>
    </row>
    <row r="7327" spans="1:5">
      <c r="A7327" s="369">
        <v>4431174</v>
      </c>
      <c r="B7327" t="s">
        <v>15024</v>
      </c>
      <c r="C7327" t="s">
        <v>15025</v>
      </c>
      <c r="D7327" t="s">
        <v>393</v>
      </c>
      <c r="E7327" t="s">
        <v>378</v>
      </c>
    </row>
    <row r="7328" spans="1:5">
      <c r="A7328" s="369">
        <v>4431373</v>
      </c>
      <c r="B7328" t="s">
        <v>15026</v>
      </c>
      <c r="C7328" t="s">
        <v>15027</v>
      </c>
      <c r="D7328" t="s">
        <v>393</v>
      </c>
      <c r="E7328" t="s">
        <v>378</v>
      </c>
    </row>
    <row r="7329" spans="1:5">
      <c r="A7329" s="369">
        <v>4431409</v>
      </c>
      <c r="B7329" t="s">
        <v>15028</v>
      </c>
      <c r="C7329" t="s">
        <v>15029</v>
      </c>
      <c r="D7329" t="s">
        <v>393</v>
      </c>
      <c r="E7329" t="s">
        <v>378</v>
      </c>
    </row>
    <row r="7330" spans="1:5">
      <c r="A7330" s="369">
        <v>4431523</v>
      </c>
      <c r="B7330" t="s">
        <v>15030</v>
      </c>
      <c r="C7330" t="s">
        <v>15031</v>
      </c>
      <c r="D7330" t="s">
        <v>393</v>
      </c>
      <c r="E7330" t="s">
        <v>378</v>
      </c>
    </row>
    <row r="7331" spans="1:5">
      <c r="A7331" s="369">
        <v>4431616</v>
      </c>
      <c r="B7331" t="s">
        <v>15032</v>
      </c>
      <c r="C7331" t="s">
        <v>15033</v>
      </c>
      <c r="D7331" t="s">
        <v>393</v>
      </c>
      <c r="E7331" t="s">
        <v>378</v>
      </c>
    </row>
    <row r="7332" spans="1:5">
      <c r="A7332" s="369">
        <v>4431622</v>
      </c>
      <c r="B7332" t="s">
        <v>15034</v>
      </c>
      <c r="C7332" t="s">
        <v>15035</v>
      </c>
      <c r="D7332" t="s">
        <v>393</v>
      </c>
      <c r="E7332" t="s">
        <v>378</v>
      </c>
    </row>
    <row r="7333" spans="1:5">
      <c r="A7333" s="369">
        <v>4431626</v>
      </c>
      <c r="B7333" t="s">
        <v>15036</v>
      </c>
      <c r="C7333" t="s">
        <v>15037</v>
      </c>
      <c r="D7333" t="s">
        <v>393</v>
      </c>
      <c r="E7333" t="s">
        <v>378</v>
      </c>
    </row>
    <row r="7334" spans="1:5">
      <c r="A7334" s="369">
        <v>4431692</v>
      </c>
      <c r="B7334" t="s">
        <v>15038</v>
      </c>
      <c r="C7334" t="s">
        <v>15039</v>
      </c>
      <c r="D7334" t="s">
        <v>393</v>
      </c>
      <c r="E7334" t="s">
        <v>378</v>
      </c>
    </row>
    <row r="7335" spans="1:5">
      <c r="A7335" s="369">
        <v>4431740</v>
      </c>
      <c r="B7335" t="s">
        <v>15040</v>
      </c>
      <c r="C7335" t="s">
        <v>15041</v>
      </c>
      <c r="D7335" t="s">
        <v>393</v>
      </c>
      <c r="E7335" t="s">
        <v>378</v>
      </c>
    </row>
    <row r="7336" spans="1:5">
      <c r="A7336" s="369">
        <v>4431745</v>
      </c>
      <c r="B7336" t="s">
        <v>15042</v>
      </c>
      <c r="C7336" t="s">
        <v>15043</v>
      </c>
      <c r="D7336" t="s">
        <v>393</v>
      </c>
      <c r="E7336" t="s">
        <v>378</v>
      </c>
    </row>
    <row r="7337" spans="1:5">
      <c r="A7337" s="369">
        <v>4431872</v>
      </c>
      <c r="B7337" t="s">
        <v>15044</v>
      </c>
      <c r="C7337" t="s">
        <v>15045</v>
      </c>
      <c r="D7337" t="s">
        <v>393</v>
      </c>
      <c r="E7337" t="s">
        <v>378</v>
      </c>
    </row>
    <row r="7338" spans="1:5">
      <c r="A7338" s="369">
        <v>4431966</v>
      </c>
      <c r="B7338" t="s">
        <v>15046</v>
      </c>
      <c r="C7338" t="s">
        <v>15047</v>
      </c>
      <c r="D7338" t="s">
        <v>393</v>
      </c>
      <c r="E7338" t="s">
        <v>378</v>
      </c>
    </row>
    <row r="7339" spans="1:5">
      <c r="A7339" s="369">
        <v>4432038</v>
      </c>
      <c r="B7339" t="s">
        <v>15048</v>
      </c>
      <c r="C7339" t="s">
        <v>15049</v>
      </c>
      <c r="D7339" t="s">
        <v>393</v>
      </c>
      <c r="E7339" t="s">
        <v>378</v>
      </c>
    </row>
    <row r="7340" spans="1:5">
      <c r="A7340" s="369">
        <v>4432048</v>
      </c>
      <c r="B7340" t="s">
        <v>15050</v>
      </c>
      <c r="C7340" t="s">
        <v>15051</v>
      </c>
      <c r="D7340" t="s">
        <v>393</v>
      </c>
      <c r="E7340" t="s">
        <v>378</v>
      </c>
    </row>
    <row r="7341" spans="1:5">
      <c r="A7341" s="369">
        <v>4432053</v>
      </c>
      <c r="B7341" t="s">
        <v>15052</v>
      </c>
      <c r="C7341" t="s">
        <v>15053</v>
      </c>
      <c r="D7341" t="s">
        <v>393</v>
      </c>
      <c r="E7341" t="s">
        <v>378</v>
      </c>
    </row>
    <row r="7342" spans="1:5">
      <c r="A7342" s="369">
        <v>4432054</v>
      </c>
      <c r="B7342" t="s">
        <v>15054</v>
      </c>
      <c r="C7342" t="s">
        <v>15055</v>
      </c>
      <c r="D7342" t="s">
        <v>393</v>
      </c>
      <c r="E7342" t="s">
        <v>378</v>
      </c>
    </row>
    <row r="7343" spans="1:5">
      <c r="A7343" s="369">
        <v>4432074</v>
      </c>
      <c r="B7343" t="s">
        <v>15056</v>
      </c>
      <c r="C7343" t="s">
        <v>15057</v>
      </c>
      <c r="D7343" t="s">
        <v>393</v>
      </c>
      <c r="E7343" t="s">
        <v>378</v>
      </c>
    </row>
    <row r="7344" spans="1:5">
      <c r="A7344" s="369">
        <v>4432161</v>
      </c>
      <c r="B7344" t="s">
        <v>15058</v>
      </c>
      <c r="C7344" t="s">
        <v>15059</v>
      </c>
      <c r="D7344" t="s">
        <v>393</v>
      </c>
      <c r="E7344" t="s">
        <v>378</v>
      </c>
    </row>
    <row r="7345" spans="1:5">
      <c r="A7345" s="369">
        <v>4432171</v>
      </c>
      <c r="B7345" t="s">
        <v>15060</v>
      </c>
      <c r="C7345" t="s">
        <v>15061</v>
      </c>
      <c r="D7345" t="s">
        <v>393</v>
      </c>
      <c r="E7345" t="s">
        <v>378</v>
      </c>
    </row>
    <row r="7346" spans="1:5">
      <c r="A7346" s="369">
        <v>4432174</v>
      </c>
      <c r="B7346" t="s">
        <v>15062</v>
      </c>
      <c r="C7346" t="s">
        <v>15063</v>
      </c>
      <c r="D7346" t="s">
        <v>393</v>
      </c>
      <c r="E7346" t="s">
        <v>378</v>
      </c>
    </row>
    <row r="7347" spans="1:5">
      <c r="A7347" s="369">
        <v>4432221</v>
      </c>
      <c r="B7347" t="s">
        <v>15064</v>
      </c>
      <c r="C7347" t="s">
        <v>15065</v>
      </c>
      <c r="D7347" t="s">
        <v>393</v>
      </c>
      <c r="E7347" t="s">
        <v>378</v>
      </c>
    </row>
    <row r="7348" spans="1:5">
      <c r="A7348" s="369">
        <v>4432239</v>
      </c>
      <c r="B7348" t="s">
        <v>15066</v>
      </c>
      <c r="C7348" t="s">
        <v>15067</v>
      </c>
      <c r="D7348" t="s">
        <v>393</v>
      </c>
      <c r="E7348" t="s">
        <v>378</v>
      </c>
    </row>
    <row r="7349" spans="1:5">
      <c r="A7349" s="369">
        <v>4432327</v>
      </c>
      <c r="B7349" t="s">
        <v>15068</v>
      </c>
      <c r="C7349" t="s">
        <v>15069</v>
      </c>
      <c r="D7349" t="s">
        <v>393</v>
      </c>
      <c r="E7349" t="s">
        <v>378</v>
      </c>
    </row>
    <row r="7350" spans="1:5">
      <c r="A7350" s="369">
        <v>4432353</v>
      </c>
      <c r="B7350" t="s">
        <v>15070</v>
      </c>
      <c r="C7350" t="s">
        <v>15071</v>
      </c>
      <c r="D7350" t="s">
        <v>393</v>
      </c>
      <c r="E7350" t="s">
        <v>378</v>
      </c>
    </row>
    <row r="7351" spans="1:5">
      <c r="A7351" s="369">
        <v>4432408</v>
      </c>
      <c r="B7351" t="s">
        <v>15072</v>
      </c>
      <c r="C7351" t="s">
        <v>15073</v>
      </c>
      <c r="D7351" t="s">
        <v>393</v>
      </c>
      <c r="E7351" t="s">
        <v>378</v>
      </c>
    </row>
    <row r="7352" spans="1:5">
      <c r="A7352" s="369">
        <v>4432457</v>
      </c>
      <c r="B7352" t="s">
        <v>15074</v>
      </c>
      <c r="C7352" t="s">
        <v>15075</v>
      </c>
      <c r="D7352" t="s">
        <v>393</v>
      </c>
      <c r="E7352" t="s">
        <v>378</v>
      </c>
    </row>
    <row r="7353" spans="1:5">
      <c r="A7353" s="369">
        <v>4432505</v>
      </c>
      <c r="B7353" t="s">
        <v>15076</v>
      </c>
      <c r="C7353" t="s">
        <v>15077</v>
      </c>
      <c r="D7353" t="s">
        <v>393</v>
      </c>
      <c r="E7353" t="s">
        <v>378</v>
      </c>
    </row>
    <row r="7354" spans="1:5">
      <c r="A7354" s="369">
        <v>4432510</v>
      </c>
      <c r="B7354" t="s">
        <v>15078</v>
      </c>
      <c r="C7354" t="s">
        <v>15079</v>
      </c>
      <c r="D7354" t="s">
        <v>393</v>
      </c>
      <c r="E7354" t="s">
        <v>378</v>
      </c>
    </row>
    <row r="7355" spans="1:5">
      <c r="A7355" s="369">
        <v>4432518</v>
      </c>
      <c r="B7355" t="s">
        <v>15080</v>
      </c>
      <c r="C7355" t="s">
        <v>15081</v>
      </c>
      <c r="D7355" t="s">
        <v>393</v>
      </c>
      <c r="E7355" t="s">
        <v>378</v>
      </c>
    </row>
    <row r="7356" spans="1:5">
      <c r="A7356" s="369">
        <v>4432520</v>
      </c>
      <c r="B7356" t="s">
        <v>15082</v>
      </c>
      <c r="C7356" t="s">
        <v>15083</v>
      </c>
      <c r="D7356" t="s">
        <v>393</v>
      </c>
      <c r="E7356" t="s">
        <v>378</v>
      </c>
    </row>
    <row r="7357" spans="1:5">
      <c r="A7357" s="369">
        <v>4432524</v>
      </c>
      <c r="B7357" t="s">
        <v>15084</v>
      </c>
      <c r="C7357" t="s">
        <v>15085</v>
      </c>
      <c r="D7357" t="s">
        <v>393</v>
      </c>
      <c r="E7357" t="s">
        <v>378</v>
      </c>
    </row>
    <row r="7358" spans="1:5">
      <c r="A7358" s="369">
        <v>4433</v>
      </c>
      <c r="B7358" t="s">
        <v>15086</v>
      </c>
      <c r="C7358" t="s">
        <v>15087</v>
      </c>
      <c r="D7358" t="s">
        <v>393</v>
      </c>
      <c r="E7358" t="s">
        <v>378</v>
      </c>
    </row>
    <row r="7359" spans="1:5">
      <c r="A7359" s="369">
        <v>4433039</v>
      </c>
      <c r="B7359" t="s">
        <v>15088</v>
      </c>
      <c r="C7359" t="s">
        <v>15089</v>
      </c>
      <c r="D7359" t="s">
        <v>393</v>
      </c>
      <c r="E7359" t="s">
        <v>378</v>
      </c>
    </row>
    <row r="7360" spans="1:5">
      <c r="A7360" s="369">
        <v>4433127</v>
      </c>
      <c r="B7360" t="s">
        <v>15090</v>
      </c>
      <c r="C7360" t="s">
        <v>15091</v>
      </c>
      <c r="D7360" t="s">
        <v>393</v>
      </c>
      <c r="E7360" t="s">
        <v>378</v>
      </c>
    </row>
    <row r="7361" spans="1:5">
      <c r="A7361" s="369">
        <v>4433429</v>
      </c>
      <c r="B7361" t="s">
        <v>15092</v>
      </c>
      <c r="C7361" t="s">
        <v>15093</v>
      </c>
      <c r="D7361" t="s">
        <v>393</v>
      </c>
      <c r="E7361" t="s">
        <v>378</v>
      </c>
    </row>
    <row r="7362" spans="1:5">
      <c r="A7362" s="369">
        <v>4433431</v>
      </c>
      <c r="B7362" t="s">
        <v>15094</v>
      </c>
      <c r="C7362" t="s">
        <v>15095</v>
      </c>
      <c r="D7362" t="s">
        <v>393</v>
      </c>
      <c r="E7362" t="s">
        <v>378</v>
      </c>
    </row>
    <row r="7363" spans="1:5">
      <c r="A7363" s="369">
        <v>4433491</v>
      </c>
      <c r="B7363" t="s">
        <v>15096</v>
      </c>
      <c r="C7363" t="s">
        <v>15097</v>
      </c>
      <c r="D7363" t="s">
        <v>393</v>
      </c>
      <c r="E7363" t="s">
        <v>378</v>
      </c>
    </row>
    <row r="7364" spans="1:5">
      <c r="A7364" s="369">
        <v>4434021</v>
      </c>
      <c r="B7364" t="s">
        <v>15098</v>
      </c>
      <c r="C7364" t="s">
        <v>15099</v>
      </c>
      <c r="D7364" t="s">
        <v>393</v>
      </c>
      <c r="E7364" t="s">
        <v>378</v>
      </c>
    </row>
    <row r="7365" spans="1:5">
      <c r="A7365" s="369">
        <v>4434022</v>
      </c>
      <c r="B7365" t="s">
        <v>15100</v>
      </c>
      <c r="C7365" t="s">
        <v>15101</v>
      </c>
      <c r="D7365" t="s">
        <v>393</v>
      </c>
      <c r="E7365" t="s">
        <v>378</v>
      </c>
    </row>
    <row r="7366" spans="1:5">
      <c r="A7366" s="369">
        <v>4434041</v>
      </c>
      <c r="B7366" t="s">
        <v>15102</v>
      </c>
      <c r="C7366" t="s">
        <v>15103</v>
      </c>
      <c r="D7366" t="s">
        <v>393</v>
      </c>
      <c r="E7366" t="s">
        <v>378</v>
      </c>
    </row>
    <row r="7367" spans="1:5">
      <c r="A7367" s="369">
        <v>4434061</v>
      </c>
      <c r="B7367" t="s">
        <v>15104</v>
      </c>
      <c r="C7367" t="s">
        <v>15105</v>
      </c>
      <c r="D7367" t="s">
        <v>393</v>
      </c>
      <c r="E7367" t="s">
        <v>378</v>
      </c>
    </row>
    <row r="7368" spans="1:5">
      <c r="A7368" s="369">
        <v>4434220</v>
      </c>
      <c r="B7368" t="s">
        <v>15106</v>
      </c>
      <c r="C7368" t="s">
        <v>15107</v>
      </c>
      <c r="D7368" t="s">
        <v>393</v>
      </c>
      <c r="E7368" t="s">
        <v>378</v>
      </c>
    </row>
    <row r="7369" spans="1:5">
      <c r="A7369" s="369">
        <v>4434261</v>
      </c>
      <c r="B7369" t="s">
        <v>15108</v>
      </c>
      <c r="C7369" t="s">
        <v>15109</v>
      </c>
      <c r="D7369" t="s">
        <v>393</v>
      </c>
      <c r="E7369" t="s">
        <v>378</v>
      </c>
    </row>
    <row r="7370" spans="1:5">
      <c r="A7370" s="369">
        <v>4434498</v>
      </c>
      <c r="B7370" t="s">
        <v>15110</v>
      </c>
      <c r="C7370" t="s">
        <v>15111</v>
      </c>
      <c r="D7370" t="s">
        <v>393</v>
      </c>
      <c r="E7370" t="s">
        <v>378</v>
      </c>
    </row>
    <row r="7371" spans="1:5">
      <c r="A7371" s="369">
        <v>4434567</v>
      </c>
      <c r="B7371" t="s">
        <v>15112</v>
      </c>
      <c r="C7371" t="s">
        <v>15113</v>
      </c>
      <c r="D7371" t="s">
        <v>393</v>
      </c>
      <c r="E7371" t="s">
        <v>378</v>
      </c>
    </row>
    <row r="7372" spans="1:5">
      <c r="A7372" s="369">
        <v>4434585</v>
      </c>
      <c r="B7372" t="s">
        <v>15114</v>
      </c>
      <c r="C7372" t="s">
        <v>15115</v>
      </c>
      <c r="D7372" t="s">
        <v>393</v>
      </c>
      <c r="E7372" t="s">
        <v>378</v>
      </c>
    </row>
    <row r="7373" spans="1:5">
      <c r="A7373" s="369">
        <v>4434621</v>
      </c>
      <c r="B7373" t="s">
        <v>15116</v>
      </c>
      <c r="C7373" t="s">
        <v>15117</v>
      </c>
      <c r="D7373" t="s">
        <v>393</v>
      </c>
      <c r="E7373" t="s">
        <v>378</v>
      </c>
    </row>
    <row r="7374" spans="1:5">
      <c r="A7374" s="369">
        <v>4434873</v>
      </c>
      <c r="B7374" t="s">
        <v>15118</v>
      </c>
      <c r="C7374" t="s">
        <v>15119</v>
      </c>
      <c r="D7374" t="s">
        <v>393</v>
      </c>
      <c r="E7374" t="s">
        <v>378</v>
      </c>
    </row>
    <row r="7375" spans="1:5">
      <c r="A7375" s="369">
        <v>4434907</v>
      </c>
      <c r="B7375" t="s">
        <v>15120</v>
      </c>
      <c r="C7375" t="s">
        <v>15121</v>
      </c>
      <c r="D7375" t="s">
        <v>393</v>
      </c>
      <c r="E7375" t="s">
        <v>378</v>
      </c>
    </row>
    <row r="7376" spans="1:5">
      <c r="A7376" s="369">
        <v>4435007</v>
      </c>
      <c r="B7376" t="s">
        <v>15122</v>
      </c>
      <c r="C7376" t="s">
        <v>15123</v>
      </c>
      <c r="D7376" t="s">
        <v>393</v>
      </c>
      <c r="E7376" t="s">
        <v>378</v>
      </c>
    </row>
    <row r="7377" spans="1:5">
      <c r="A7377" s="369">
        <v>4435012</v>
      </c>
      <c r="B7377" t="s">
        <v>15124</v>
      </c>
      <c r="C7377" t="s">
        <v>15125</v>
      </c>
      <c r="D7377" t="s">
        <v>393</v>
      </c>
      <c r="E7377" t="s">
        <v>378</v>
      </c>
    </row>
    <row r="7378" spans="1:5">
      <c r="A7378" s="369">
        <v>4435387</v>
      </c>
      <c r="B7378" t="s">
        <v>15126</v>
      </c>
      <c r="C7378" t="s">
        <v>15127</v>
      </c>
      <c r="D7378" t="s">
        <v>393</v>
      </c>
      <c r="E7378" t="s">
        <v>378</v>
      </c>
    </row>
    <row r="7379" spans="1:5">
      <c r="A7379" s="369">
        <v>4436582</v>
      </c>
      <c r="B7379" t="s">
        <v>15128</v>
      </c>
      <c r="C7379" t="s">
        <v>15129</v>
      </c>
      <c r="D7379" t="s">
        <v>393</v>
      </c>
      <c r="E7379" t="s">
        <v>378</v>
      </c>
    </row>
    <row r="7380" spans="1:5">
      <c r="A7380" s="369">
        <v>4436799</v>
      </c>
      <c r="B7380" t="s">
        <v>15130</v>
      </c>
      <c r="C7380" t="s">
        <v>15131</v>
      </c>
      <c r="D7380" t="s">
        <v>393</v>
      </c>
      <c r="E7380" t="s">
        <v>378</v>
      </c>
    </row>
    <row r="7381" spans="1:5">
      <c r="A7381" s="369">
        <v>4439516</v>
      </c>
      <c r="B7381" t="s">
        <v>15132</v>
      </c>
      <c r="C7381" t="s">
        <v>15133</v>
      </c>
      <c r="D7381" t="s">
        <v>393</v>
      </c>
      <c r="E7381" t="s">
        <v>378</v>
      </c>
    </row>
    <row r="7382" spans="1:5">
      <c r="A7382" s="369">
        <v>4440106</v>
      </c>
      <c r="B7382" t="s">
        <v>15134</v>
      </c>
      <c r="C7382" t="s">
        <v>15135</v>
      </c>
      <c r="D7382" t="s">
        <v>393</v>
      </c>
      <c r="E7382" t="s">
        <v>378</v>
      </c>
    </row>
    <row r="7383" spans="1:5">
      <c r="A7383" s="369">
        <v>4441830</v>
      </c>
      <c r="B7383" t="s">
        <v>15136</v>
      </c>
      <c r="C7383" t="s">
        <v>15137</v>
      </c>
      <c r="D7383" t="s">
        <v>393</v>
      </c>
      <c r="E7383" t="s">
        <v>378</v>
      </c>
    </row>
    <row r="7384" spans="1:5">
      <c r="A7384" s="369">
        <v>4442135</v>
      </c>
      <c r="B7384" t="s">
        <v>15138</v>
      </c>
      <c r="C7384" t="s">
        <v>15139</v>
      </c>
      <c r="D7384" t="s">
        <v>393</v>
      </c>
      <c r="E7384" t="s">
        <v>378</v>
      </c>
    </row>
    <row r="7385" spans="1:5">
      <c r="A7385" s="369">
        <v>4442276</v>
      </c>
      <c r="B7385" t="s">
        <v>15140</v>
      </c>
      <c r="C7385" t="s">
        <v>15141</v>
      </c>
      <c r="D7385" t="s">
        <v>393</v>
      </c>
      <c r="E7385" t="s">
        <v>378</v>
      </c>
    </row>
    <row r="7386" spans="1:5">
      <c r="A7386" s="369">
        <v>4442278</v>
      </c>
      <c r="B7386" t="s">
        <v>15142</v>
      </c>
      <c r="C7386" t="s">
        <v>15143</v>
      </c>
      <c r="D7386" t="s">
        <v>393</v>
      </c>
      <c r="E7386" t="s">
        <v>378</v>
      </c>
    </row>
    <row r="7387" spans="1:5">
      <c r="A7387" s="369">
        <v>4442395</v>
      </c>
      <c r="B7387" t="s">
        <v>15144</v>
      </c>
      <c r="C7387" t="s">
        <v>15145</v>
      </c>
      <c r="D7387" t="s">
        <v>393</v>
      </c>
      <c r="E7387" t="s">
        <v>378</v>
      </c>
    </row>
    <row r="7388" spans="1:5">
      <c r="A7388" s="369">
        <v>4442397</v>
      </c>
      <c r="B7388" t="s">
        <v>15146</v>
      </c>
      <c r="C7388" t="s">
        <v>15147</v>
      </c>
      <c r="D7388" t="s">
        <v>393</v>
      </c>
      <c r="E7388" t="s">
        <v>378</v>
      </c>
    </row>
    <row r="7389" spans="1:5">
      <c r="A7389" s="369">
        <v>4442428</v>
      </c>
      <c r="B7389" t="s">
        <v>15148</v>
      </c>
      <c r="C7389" t="s">
        <v>15149</v>
      </c>
      <c r="D7389" t="s">
        <v>393</v>
      </c>
      <c r="E7389" t="s">
        <v>378</v>
      </c>
    </row>
    <row r="7390" spans="1:5">
      <c r="A7390" s="369">
        <v>4442429</v>
      </c>
      <c r="B7390" t="s">
        <v>15150</v>
      </c>
      <c r="C7390" t="s">
        <v>15151</v>
      </c>
      <c r="D7390" t="s">
        <v>393</v>
      </c>
      <c r="E7390" t="s">
        <v>378</v>
      </c>
    </row>
    <row r="7391" spans="1:5">
      <c r="A7391" s="369">
        <v>4442445</v>
      </c>
      <c r="B7391" t="s">
        <v>15152</v>
      </c>
      <c r="C7391" t="s">
        <v>15153</v>
      </c>
      <c r="D7391" t="s">
        <v>393</v>
      </c>
      <c r="E7391" t="s">
        <v>378</v>
      </c>
    </row>
    <row r="7392" spans="1:5">
      <c r="A7392" s="369">
        <v>4442576</v>
      </c>
      <c r="B7392" t="s">
        <v>15154</v>
      </c>
      <c r="C7392" t="s">
        <v>15155</v>
      </c>
      <c r="D7392" t="s">
        <v>393</v>
      </c>
      <c r="E7392" t="s">
        <v>378</v>
      </c>
    </row>
    <row r="7393" spans="1:5">
      <c r="A7393" s="369">
        <v>4442640</v>
      </c>
      <c r="B7393" t="s">
        <v>15156</v>
      </c>
      <c r="C7393" t="s">
        <v>15157</v>
      </c>
      <c r="D7393" t="s">
        <v>393</v>
      </c>
      <c r="E7393" t="s">
        <v>378</v>
      </c>
    </row>
    <row r="7394" spans="1:5">
      <c r="A7394" s="369">
        <v>4442673</v>
      </c>
      <c r="B7394" t="s">
        <v>15158</v>
      </c>
      <c r="C7394" t="s">
        <v>15159</v>
      </c>
      <c r="D7394" t="s">
        <v>393</v>
      </c>
      <c r="E7394" t="s">
        <v>378</v>
      </c>
    </row>
    <row r="7395" spans="1:5">
      <c r="A7395" s="369">
        <v>4442717</v>
      </c>
      <c r="B7395" t="s">
        <v>15160</v>
      </c>
      <c r="C7395" t="s">
        <v>15161</v>
      </c>
      <c r="D7395" t="s">
        <v>393</v>
      </c>
      <c r="E7395" t="s">
        <v>378</v>
      </c>
    </row>
    <row r="7396" spans="1:5">
      <c r="A7396" s="369">
        <v>4442770</v>
      </c>
      <c r="B7396" t="s">
        <v>15162</v>
      </c>
      <c r="C7396" t="s">
        <v>15163</v>
      </c>
      <c r="D7396" t="s">
        <v>393</v>
      </c>
      <c r="E7396" t="s">
        <v>378</v>
      </c>
    </row>
    <row r="7397" spans="1:5">
      <c r="A7397" s="369">
        <v>4442789</v>
      </c>
      <c r="B7397" t="s">
        <v>15164</v>
      </c>
      <c r="C7397" t="s">
        <v>15165</v>
      </c>
      <c r="D7397" t="s">
        <v>393</v>
      </c>
      <c r="E7397" t="s">
        <v>378</v>
      </c>
    </row>
    <row r="7398" spans="1:5">
      <c r="A7398" s="369">
        <v>4442805</v>
      </c>
      <c r="B7398" t="s">
        <v>15166</v>
      </c>
      <c r="C7398" t="s">
        <v>15167</v>
      </c>
      <c r="D7398" t="s">
        <v>393</v>
      </c>
      <c r="E7398" t="s">
        <v>378</v>
      </c>
    </row>
    <row r="7399" spans="1:5">
      <c r="A7399" s="369">
        <v>4442808</v>
      </c>
      <c r="B7399" t="s">
        <v>15168</v>
      </c>
      <c r="C7399" t="s">
        <v>15169</v>
      </c>
      <c r="D7399" t="s">
        <v>393</v>
      </c>
      <c r="E7399" t="s">
        <v>378</v>
      </c>
    </row>
    <row r="7400" spans="1:5">
      <c r="A7400" s="369">
        <v>4442810</v>
      </c>
      <c r="B7400" t="s">
        <v>15170</v>
      </c>
      <c r="C7400" t="s">
        <v>15171</v>
      </c>
      <c r="D7400" t="s">
        <v>393</v>
      </c>
      <c r="E7400" t="s">
        <v>378</v>
      </c>
    </row>
    <row r="7401" spans="1:5">
      <c r="A7401" s="369">
        <v>4442859</v>
      </c>
      <c r="B7401" t="s">
        <v>15172</v>
      </c>
      <c r="C7401" t="s">
        <v>15173</v>
      </c>
      <c r="D7401" t="s">
        <v>393</v>
      </c>
      <c r="E7401" t="s">
        <v>378</v>
      </c>
    </row>
    <row r="7402" spans="1:5">
      <c r="A7402" s="369">
        <v>4442892</v>
      </c>
      <c r="B7402" t="s">
        <v>15174</v>
      </c>
      <c r="C7402" t="s">
        <v>15175</v>
      </c>
      <c r="D7402" t="s">
        <v>393</v>
      </c>
      <c r="E7402" t="s">
        <v>378</v>
      </c>
    </row>
    <row r="7403" spans="1:5">
      <c r="A7403" s="369">
        <v>4442945</v>
      </c>
      <c r="B7403" t="s">
        <v>15176</v>
      </c>
      <c r="C7403" t="s">
        <v>15177</v>
      </c>
      <c r="D7403" t="s">
        <v>393</v>
      </c>
      <c r="E7403" t="s">
        <v>378</v>
      </c>
    </row>
    <row r="7404" spans="1:5">
      <c r="A7404" s="369">
        <v>4442985</v>
      </c>
      <c r="B7404" t="s">
        <v>15178</v>
      </c>
      <c r="C7404" t="s">
        <v>15179</v>
      </c>
      <c r="D7404" t="s">
        <v>393</v>
      </c>
      <c r="E7404" t="s">
        <v>378</v>
      </c>
    </row>
    <row r="7405" spans="1:5">
      <c r="A7405" s="369">
        <v>4443048</v>
      </c>
      <c r="B7405" t="s">
        <v>15180</v>
      </c>
      <c r="C7405" t="s">
        <v>15181</v>
      </c>
      <c r="D7405" t="s">
        <v>393</v>
      </c>
      <c r="E7405" t="s">
        <v>378</v>
      </c>
    </row>
    <row r="7406" spans="1:5">
      <c r="A7406" s="369">
        <v>4443138</v>
      </c>
      <c r="B7406" t="s">
        <v>15182</v>
      </c>
      <c r="C7406" t="s">
        <v>15183</v>
      </c>
      <c r="D7406" t="s">
        <v>393</v>
      </c>
      <c r="E7406" t="s">
        <v>378</v>
      </c>
    </row>
    <row r="7407" spans="1:5">
      <c r="A7407" s="369">
        <v>4443146</v>
      </c>
      <c r="B7407" t="s">
        <v>15184</v>
      </c>
      <c r="C7407" t="s">
        <v>15185</v>
      </c>
      <c r="D7407" t="s">
        <v>393</v>
      </c>
      <c r="E7407" t="s">
        <v>378</v>
      </c>
    </row>
    <row r="7408" spans="1:5">
      <c r="A7408" s="369">
        <v>4443151</v>
      </c>
      <c r="B7408" t="s">
        <v>15186</v>
      </c>
      <c r="C7408" t="s">
        <v>15187</v>
      </c>
      <c r="D7408" t="s">
        <v>393</v>
      </c>
      <c r="E7408" t="s">
        <v>378</v>
      </c>
    </row>
    <row r="7409" spans="1:5">
      <c r="A7409" s="369">
        <v>4443238</v>
      </c>
      <c r="B7409" t="s">
        <v>15188</v>
      </c>
      <c r="C7409" t="s">
        <v>15189</v>
      </c>
      <c r="D7409" t="s">
        <v>393</v>
      </c>
      <c r="E7409" t="s">
        <v>378</v>
      </c>
    </row>
    <row r="7410" spans="1:5">
      <c r="A7410" s="369">
        <v>4443492</v>
      </c>
      <c r="B7410" t="s">
        <v>15190</v>
      </c>
      <c r="C7410" t="s">
        <v>15191</v>
      </c>
      <c r="D7410" t="s">
        <v>393</v>
      </c>
      <c r="E7410" t="s">
        <v>378</v>
      </c>
    </row>
    <row r="7411" spans="1:5">
      <c r="A7411" s="369">
        <v>4443567</v>
      </c>
      <c r="B7411" t="s">
        <v>15192</v>
      </c>
      <c r="C7411" t="s">
        <v>15193</v>
      </c>
      <c r="D7411" t="s">
        <v>393</v>
      </c>
      <c r="E7411" t="s">
        <v>378</v>
      </c>
    </row>
    <row r="7412" spans="1:5">
      <c r="A7412" s="369">
        <v>4443675</v>
      </c>
      <c r="B7412" t="s">
        <v>15194</v>
      </c>
      <c r="C7412" t="s">
        <v>15195</v>
      </c>
      <c r="D7412" t="s">
        <v>393</v>
      </c>
      <c r="E7412" t="s">
        <v>378</v>
      </c>
    </row>
    <row r="7413" spans="1:5">
      <c r="A7413" s="369">
        <v>4443811</v>
      </c>
      <c r="B7413" t="s">
        <v>15196</v>
      </c>
      <c r="C7413" t="s">
        <v>15197</v>
      </c>
      <c r="D7413" t="s">
        <v>393</v>
      </c>
      <c r="E7413" t="s">
        <v>378</v>
      </c>
    </row>
    <row r="7414" spans="1:5">
      <c r="A7414" s="369">
        <v>4443926</v>
      </c>
      <c r="B7414" t="s">
        <v>15198</v>
      </c>
      <c r="C7414" t="s">
        <v>15199</v>
      </c>
      <c r="D7414" t="s">
        <v>393</v>
      </c>
      <c r="E7414" t="s">
        <v>378</v>
      </c>
    </row>
    <row r="7415" spans="1:5">
      <c r="A7415" s="369">
        <v>4444214</v>
      </c>
      <c r="B7415" t="s">
        <v>15200</v>
      </c>
      <c r="C7415" t="s">
        <v>15201</v>
      </c>
      <c r="D7415" t="s">
        <v>393</v>
      </c>
      <c r="E7415" t="s">
        <v>378</v>
      </c>
    </row>
    <row r="7416" spans="1:5">
      <c r="A7416" s="369">
        <v>44442787</v>
      </c>
      <c r="B7416" t="s">
        <v>15202</v>
      </c>
      <c r="C7416" t="s">
        <v>15203</v>
      </c>
      <c r="D7416" t="s">
        <v>393</v>
      </c>
      <c r="E7416" t="s">
        <v>378</v>
      </c>
    </row>
    <row r="7417" spans="1:5">
      <c r="A7417" s="369">
        <v>4444333</v>
      </c>
      <c r="B7417" t="s">
        <v>15204</v>
      </c>
      <c r="C7417" t="s">
        <v>15205</v>
      </c>
      <c r="D7417" t="s">
        <v>393</v>
      </c>
      <c r="E7417" t="s">
        <v>378</v>
      </c>
    </row>
    <row r="7418" spans="1:5">
      <c r="A7418" s="369">
        <v>4444338</v>
      </c>
      <c r="B7418" t="s">
        <v>15206</v>
      </c>
      <c r="C7418" t="s">
        <v>15207</v>
      </c>
      <c r="D7418" t="s">
        <v>393</v>
      </c>
      <c r="E7418" t="s">
        <v>378</v>
      </c>
    </row>
    <row r="7419" spans="1:5">
      <c r="A7419" s="369">
        <v>4444342</v>
      </c>
      <c r="B7419" t="s">
        <v>15208</v>
      </c>
      <c r="C7419" t="s">
        <v>15209</v>
      </c>
      <c r="D7419" t="s">
        <v>393</v>
      </c>
      <c r="E7419" t="s">
        <v>378</v>
      </c>
    </row>
    <row r="7420" spans="1:5">
      <c r="A7420" s="369">
        <v>4444537</v>
      </c>
      <c r="B7420" t="s">
        <v>15210</v>
      </c>
      <c r="C7420" t="s">
        <v>15211</v>
      </c>
      <c r="D7420" t="s">
        <v>393</v>
      </c>
      <c r="E7420" t="s">
        <v>378</v>
      </c>
    </row>
    <row r="7421" spans="1:5">
      <c r="A7421" s="369">
        <v>4444733</v>
      </c>
      <c r="B7421" t="s">
        <v>15212</v>
      </c>
      <c r="C7421" t="s">
        <v>15213</v>
      </c>
      <c r="D7421" t="s">
        <v>393</v>
      </c>
      <c r="E7421" t="s">
        <v>378</v>
      </c>
    </row>
    <row r="7422" spans="1:5">
      <c r="A7422" s="369">
        <v>4444759</v>
      </c>
      <c r="B7422" t="s">
        <v>15214</v>
      </c>
      <c r="C7422" t="s">
        <v>15215</v>
      </c>
      <c r="D7422" t="s">
        <v>393</v>
      </c>
      <c r="E7422" t="s">
        <v>378</v>
      </c>
    </row>
    <row r="7423" spans="1:5">
      <c r="A7423" s="369">
        <v>4444767</v>
      </c>
      <c r="B7423" t="s">
        <v>15216</v>
      </c>
      <c r="C7423" t="s">
        <v>15217</v>
      </c>
      <c r="D7423" t="s">
        <v>393</v>
      </c>
      <c r="E7423" t="s">
        <v>378</v>
      </c>
    </row>
    <row r="7424" spans="1:5">
      <c r="A7424" s="369">
        <v>4445001</v>
      </c>
      <c r="B7424" t="s">
        <v>15218</v>
      </c>
      <c r="C7424" t="s">
        <v>15219</v>
      </c>
      <c r="D7424" t="s">
        <v>393</v>
      </c>
      <c r="E7424" t="s">
        <v>378</v>
      </c>
    </row>
    <row r="7425" spans="1:5">
      <c r="A7425" s="369">
        <v>4445111</v>
      </c>
      <c r="B7425" t="s">
        <v>15220</v>
      </c>
      <c r="C7425" t="s">
        <v>15221</v>
      </c>
      <c r="D7425" t="s">
        <v>393</v>
      </c>
      <c r="E7425" t="s">
        <v>378</v>
      </c>
    </row>
    <row r="7426" spans="1:5">
      <c r="A7426" s="369">
        <v>4445116</v>
      </c>
      <c r="B7426" t="s">
        <v>15222</v>
      </c>
      <c r="C7426" t="s">
        <v>15223</v>
      </c>
      <c r="D7426" t="s">
        <v>393</v>
      </c>
      <c r="E7426" t="s">
        <v>378</v>
      </c>
    </row>
    <row r="7427" spans="1:5">
      <c r="A7427" s="369">
        <v>4445118</v>
      </c>
      <c r="B7427" t="s">
        <v>15224</v>
      </c>
      <c r="C7427" t="s">
        <v>15225</v>
      </c>
      <c r="D7427" t="s">
        <v>393</v>
      </c>
      <c r="E7427" t="s">
        <v>378</v>
      </c>
    </row>
    <row r="7428" spans="1:5">
      <c r="A7428" s="369">
        <v>4445196</v>
      </c>
      <c r="B7428" t="s">
        <v>15226</v>
      </c>
      <c r="C7428" t="s">
        <v>15227</v>
      </c>
      <c r="D7428" t="s">
        <v>393</v>
      </c>
      <c r="E7428" t="s">
        <v>378</v>
      </c>
    </row>
    <row r="7429" spans="1:5">
      <c r="A7429" s="369">
        <v>4445252</v>
      </c>
      <c r="B7429" t="s">
        <v>15228</v>
      </c>
      <c r="C7429" t="s">
        <v>15229</v>
      </c>
      <c r="D7429" t="s">
        <v>393</v>
      </c>
      <c r="E7429" t="s">
        <v>378</v>
      </c>
    </row>
    <row r="7430" spans="1:5">
      <c r="A7430" s="369">
        <v>4445253</v>
      </c>
      <c r="B7430" t="s">
        <v>15230</v>
      </c>
      <c r="C7430" t="s">
        <v>15231</v>
      </c>
      <c r="D7430" t="s">
        <v>393</v>
      </c>
      <c r="E7430" t="s">
        <v>378</v>
      </c>
    </row>
    <row r="7431" spans="1:5">
      <c r="A7431" s="369">
        <v>4445258</v>
      </c>
      <c r="B7431" t="s">
        <v>15232</v>
      </c>
      <c r="C7431" t="s">
        <v>15233</v>
      </c>
      <c r="D7431" t="s">
        <v>393</v>
      </c>
      <c r="E7431" t="s">
        <v>378</v>
      </c>
    </row>
    <row r="7432" spans="1:5">
      <c r="A7432" s="369">
        <v>4445276</v>
      </c>
      <c r="B7432" t="s">
        <v>15234</v>
      </c>
      <c r="C7432" t="s">
        <v>15235</v>
      </c>
      <c r="D7432" t="s">
        <v>393</v>
      </c>
      <c r="E7432" t="s">
        <v>378</v>
      </c>
    </row>
    <row r="7433" spans="1:5">
      <c r="A7433" s="369">
        <v>4445280</v>
      </c>
      <c r="B7433" t="s">
        <v>15236</v>
      </c>
      <c r="C7433" t="s">
        <v>15237</v>
      </c>
      <c r="D7433" t="s">
        <v>393</v>
      </c>
      <c r="E7433" t="s">
        <v>378</v>
      </c>
    </row>
    <row r="7434" spans="1:5">
      <c r="A7434" s="369">
        <v>4445525</v>
      </c>
      <c r="B7434" t="s">
        <v>15238</v>
      </c>
      <c r="C7434" t="s">
        <v>15239</v>
      </c>
      <c r="D7434" t="s">
        <v>393</v>
      </c>
      <c r="E7434" t="s">
        <v>378</v>
      </c>
    </row>
    <row r="7435" spans="1:5">
      <c r="A7435" s="369">
        <v>4445549</v>
      </c>
      <c r="B7435" t="s">
        <v>15240</v>
      </c>
      <c r="C7435" t="s">
        <v>15241</v>
      </c>
      <c r="D7435" t="s">
        <v>393</v>
      </c>
      <c r="E7435" t="s">
        <v>378</v>
      </c>
    </row>
    <row r="7436" spans="1:5">
      <c r="A7436" s="369">
        <v>4445561</v>
      </c>
      <c r="B7436" t="s">
        <v>15242</v>
      </c>
      <c r="C7436" t="s">
        <v>15243</v>
      </c>
      <c r="D7436" t="s">
        <v>393</v>
      </c>
      <c r="E7436" t="s">
        <v>378</v>
      </c>
    </row>
    <row r="7437" spans="1:5">
      <c r="A7437" s="369">
        <v>4445610</v>
      </c>
      <c r="B7437" t="s">
        <v>15244</v>
      </c>
      <c r="C7437" t="s">
        <v>12139</v>
      </c>
      <c r="D7437" t="s">
        <v>393</v>
      </c>
      <c r="E7437" t="s">
        <v>378</v>
      </c>
    </row>
    <row r="7438" spans="1:5">
      <c r="A7438" s="369">
        <v>4445616</v>
      </c>
      <c r="B7438" t="s">
        <v>15245</v>
      </c>
      <c r="C7438" t="s">
        <v>15246</v>
      </c>
      <c r="D7438" t="s">
        <v>393</v>
      </c>
      <c r="E7438" t="s">
        <v>378</v>
      </c>
    </row>
    <row r="7439" spans="1:5">
      <c r="A7439" s="369">
        <v>4445621</v>
      </c>
      <c r="B7439" t="s">
        <v>15247</v>
      </c>
      <c r="C7439" t="s">
        <v>15248</v>
      </c>
      <c r="D7439" t="s">
        <v>393</v>
      </c>
      <c r="E7439" t="s">
        <v>378</v>
      </c>
    </row>
    <row r="7440" spans="1:5">
      <c r="A7440" s="369">
        <v>4445641</v>
      </c>
      <c r="B7440" t="s">
        <v>15249</v>
      </c>
      <c r="C7440" t="s">
        <v>15250</v>
      </c>
      <c r="D7440" t="s">
        <v>393</v>
      </c>
      <c r="E7440" t="s">
        <v>378</v>
      </c>
    </row>
    <row r="7441" spans="1:5">
      <c r="A7441" s="369">
        <v>4445704</v>
      </c>
      <c r="B7441" t="s">
        <v>15251</v>
      </c>
      <c r="C7441" t="s">
        <v>15252</v>
      </c>
      <c r="D7441" t="s">
        <v>393</v>
      </c>
      <c r="E7441" t="s">
        <v>378</v>
      </c>
    </row>
    <row r="7442" spans="1:5">
      <c r="A7442" s="369">
        <v>4445716</v>
      </c>
      <c r="B7442" t="s">
        <v>15253</v>
      </c>
      <c r="C7442" t="s">
        <v>15254</v>
      </c>
      <c r="D7442" t="s">
        <v>393</v>
      </c>
      <c r="E7442" t="s">
        <v>378</v>
      </c>
    </row>
    <row r="7443" spans="1:5">
      <c r="A7443" s="369">
        <v>4445721</v>
      </c>
      <c r="B7443" t="s">
        <v>15255</v>
      </c>
      <c r="C7443" t="s">
        <v>15256</v>
      </c>
      <c r="D7443" t="s">
        <v>393</v>
      </c>
      <c r="E7443" t="s">
        <v>378</v>
      </c>
    </row>
    <row r="7444" spans="1:5">
      <c r="A7444" s="369">
        <v>4445810</v>
      </c>
      <c r="B7444" t="s">
        <v>15257</v>
      </c>
      <c r="C7444" t="s">
        <v>15258</v>
      </c>
      <c r="D7444" t="s">
        <v>393</v>
      </c>
      <c r="E7444" t="s">
        <v>378</v>
      </c>
    </row>
    <row r="7445" spans="1:5">
      <c r="A7445" s="369">
        <v>4445815</v>
      </c>
      <c r="B7445" t="s">
        <v>15259</v>
      </c>
      <c r="C7445" t="s">
        <v>15260</v>
      </c>
      <c r="D7445" t="s">
        <v>393</v>
      </c>
      <c r="E7445" t="s">
        <v>378</v>
      </c>
    </row>
    <row r="7446" spans="1:5">
      <c r="A7446" s="369">
        <v>4445817</v>
      </c>
      <c r="B7446" t="s">
        <v>15261</v>
      </c>
      <c r="C7446" t="s">
        <v>15262</v>
      </c>
      <c r="D7446" t="s">
        <v>393</v>
      </c>
      <c r="E7446" t="s">
        <v>378</v>
      </c>
    </row>
    <row r="7447" spans="1:5">
      <c r="A7447" s="369">
        <v>4445818</v>
      </c>
      <c r="B7447" t="s">
        <v>15263</v>
      </c>
      <c r="C7447" t="s">
        <v>15264</v>
      </c>
      <c r="D7447" t="s">
        <v>393</v>
      </c>
      <c r="E7447" t="s">
        <v>378</v>
      </c>
    </row>
    <row r="7448" spans="1:5">
      <c r="A7448" s="369">
        <v>4445847</v>
      </c>
      <c r="B7448" t="s">
        <v>15265</v>
      </c>
      <c r="C7448" t="s">
        <v>15266</v>
      </c>
      <c r="D7448" t="s">
        <v>393</v>
      </c>
      <c r="E7448" t="s">
        <v>378</v>
      </c>
    </row>
    <row r="7449" spans="1:5">
      <c r="A7449" s="369">
        <v>4445877</v>
      </c>
      <c r="B7449" t="s">
        <v>15267</v>
      </c>
      <c r="C7449" t="s">
        <v>15268</v>
      </c>
      <c r="D7449" t="s">
        <v>393</v>
      </c>
      <c r="E7449" t="s">
        <v>378</v>
      </c>
    </row>
    <row r="7450" spans="1:5">
      <c r="A7450" s="369">
        <v>4445934</v>
      </c>
      <c r="B7450" t="s">
        <v>15269</v>
      </c>
      <c r="C7450" t="s">
        <v>15270</v>
      </c>
      <c r="D7450" t="s">
        <v>393</v>
      </c>
      <c r="E7450" t="s">
        <v>378</v>
      </c>
    </row>
    <row r="7451" spans="1:5">
      <c r="A7451" s="369">
        <v>4451448</v>
      </c>
      <c r="B7451" t="s">
        <v>15271</v>
      </c>
      <c r="C7451" t="s">
        <v>15272</v>
      </c>
      <c r="D7451" t="s">
        <v>393</v>
      </c>
      <c r="E7451" t="s">
        <v>378</v>
      </c>
    </row>
    <row r="7452" spans="1:5">
      <c r="A7452" s="369">
        <v>4451473</v>
      </c>
      <c r="B7452" t="s">
        <v>15273</v>
      </c>
      <c r="C7452" t="s">
        <v>15274</v>
      </c>
      <c r="D7452" t="s">
        <v>393</v>
      </c>
      <c r="E7452" t="s">
        <v>378</v>
      </c>
    </row>
    <row r="7453" spans="1:5">
      <c r="A7453" s="369">
        <v>4451513</v>
      </c>
      <c r="B7453" t="s">
        <v>15275</v>
      </c>
      <c r="C7453" t="s">
        <v>15276</v>
      </c>
      <c r="D7453" t="s">
        <v>393</v>
      </c>
      <c r="E7453" t="s">
        <v>378</v>
      </c>
    </row>
    <row r="7454" spans="1:5">
      <c r="A7454" s="369">
        <v>4453645</v>
      </c>
      <c r="B7454" t="s">
        <v>15277</v>
      </c>
      <c r="C7454" t="s">
        <v>15278</v>
      </c>
      <c r="D7454" t="s">
        <v>393</v>
      </c>
      <c r="E7454" t="s">
        <v>378</v>
      </c>
    </row>
    <row r="7455" spans="1:5">
      <c r="A7455" s="369">
        <v>4456</v>
      </c>
      <c r="B7455" t="s">
        <v>15279</v>
      </c>
      <c r="C7455" t="s">
        <v>15280</v>
      </c>
      <c r="D7455" t="s">
        <v>393</v>
      </c>
      <c r="E7455" t="s">
        <v>378</v>
      </c>
    </row>
    <row r="7456" spans="1:5">
      <c r="A7456" s="369">
        <v>4459740</v>
      </c>
      <c r="B7456" t="s">
        <v>15281</v>
      </c>
      <c r="C7456" t="s">
        <v>15282</v>
      </c>
      <c r="D7456" t="s">
        <v>393</v>
      </c>
      <c r="E7456" t="s">
        <v>378</v>
      </c>
    </row>
    <row r="7457" spans="1:5">
      <c r="A7457" s="369">
        <v>4462431</v>
      </c>
      <c r="B7457" t="s">
        <v>15283</v>
      </c>
      <c r="C7457" t="s">
        <v>15284</v>
      </c>
      <c r="D7457" t="s">
        <v>393</v>
      </c>
      <c r="E7457" t="s">
        <v>378</v>
      </c>
    </row>
    <row r="7458" spans="1:5">
      <c r="A7458" s="369">
        <v>4462435</v>
      </c>
      <c r="B7458" t="s">
        <v>15285</v>
      </c>
      <c r="C7458" t="s">
        <v>15286</v>
      </c>
      <c r="D7458" t="s">
        <v>393</v>
      </c>
      <c r="E7458" t="s">
        <v>378</v>
      </c>
    </row>
    <row r="7459" spans="1:5">
      <c r="A7459" s="369">
        <v>4462438</v>
      </c>
      <c r="B7459" t="s">
        <v>15287</v>
      </c>
      <c r="C7459" t="s">
        <v>15288</v>
      </c>
      <c r="D7459" t="s">
        <v>393</v>
      </c>
      <c r="E7459" t="s">
        <v>378</v>
      </c>
    </row>
    <row r="7460" spans="1:5">
      <c r="A7460" s="369">
        <v>4462439</v>
      </c>
      <c r="B7460" t="s">
        <v>15289</v>
      </c>
      <c r="C7460" t="s">
        <v>15290</v>
      </c>
      <c r="D7460" t="s">
        <v>393</v>
      </c>
      <c r="E7460" t="s">
        <v>378</v>
      </c>
    </row>
    <row r="7461" spans="1:5">
      <c r="A7461" s="369">
        <v>4462440</v>
      </c>
      <c r="B7461" t="s">
        <v>15291</v>
      </c>
      <c r="C7461" t="s">
        <v>15292</v>
      </c>
      <c r="D7461" t="s">
        <v>393</v>
      </c>
      <c r="E7461" t="s">
        <v>378</v>
      </c>
    </row>
    <row r="7462" spans="1:5">
      <c r="A7462" s="369">
        <v>4462500</v>
      </c>
      <c r="B7462" t="s">
        <v>15293</v>
      </c>
      <c r="C7462" t="s">
        <v>15294</v>
      </c>
      <c r="D7462" t="s">
        <v>393</v>
      </c>
      <c r="E7462" t="s">
        <v>378</v>
      </c>
    </row>
    <row r="7463" spans="1:5">
      <c r="A7463" s="369">
        <v>4462570</v>
      </c>
      <c r="B7463" t="s">
        <v>15295</v>
      </c>
      <c r="C7463" t="s">
        <v>15296</v>
      </c>
      <c r="D7463" t="s">
        <v>393</v>
      </c>
      <c r="E7463" t="s">
        <v>378</v>
      </c>
    </row>
    <row r="7464" spans="1:5">
      <c r="A7464" s="369">
        <v>4462615</v>
      </c>
      <c r="B7464" t="s">
        <v>15297</v>
      </c>
      <c r="C7464" t="s">
        <v>15298</v>
      </c>
      <c r="D7464" t="s">
        <v>393</v>
      </c>
      <c r="E7464" t="s">
        <v>378</v>
      </c>
    </row>
    <row r="7465" spans="1:5">
      <c r="A7465" s="369">
        <v>4462658</v>
      </c>
      <c r="B7465" t="s">
        <v>15299</v>
      </c>
      <c r="C7465" t="s">
        <v>15300</v>
      </c>
      <c r="D7465" t="s">
        <v>393</v>
      </c>
      <c r="E7465" t="s">
        <v>378</v>
      </c>
    </row>
    <row r="7466" spans="1:5">
      <c r="A7466" s="369">
        <v>4462687</v>
      </c>
      <c r="B7466" t="s">
        <v>15301</v>
      </c>
      <c r="C7466" t="s">
        <v>15302</v>
      </c>
      <c r="D7466" t="s">
        <v>393</v>
      </c>
      <c r="E7466" t="s">
        <v>378</v>
      </c>
    </row>
    <row r="7467" spans="1:5">
      <c r="A7467" s="369">
        <v>4462691</v>
      </c>
      <c r="B7467" t="s">
        <v>15303</v>
      </c>
      <c r="C7467" t="s">
        <v>15304</v>
      </c>
      <c r="D7467" t="s">
        <v>393</v>
      </c>
      <c r="E7467" t="s">
        <v>378</v>
      </c>
    </row>
    <row r="7468" spans="1:5">
      <c r="A7468" s="369">
        <v>4462728</v>
      </c>
      <c r="B7468" t="s">
        <v>15305</v>
      </c>
      <c r="C7468" t="s">
        <v>15306</v>
      </c>
      <c r="D7468" t="s">
        <v>393</v>
      </c>
      <c r="E7468" t="s">
        <v>378</v>
      </c>
    </row>
    <row r="7469" spans="1:5">
      <c r="A7469" s="369">
        <v>4462752</v>
      </c>
      <c r="B7469" t="s">
        <v>15307</v>
      </c>
      <c r="C7469" t="s">
        <v>15308</v>
      </c>
      <c r="D7469" t="s">
        <v>393</v>
      </c>
      <c r="E7469" t="s">
        <v>378</v>
      </c>
    </row>
    <row r="7470" spans="1:5">
      <c r="A7470" s="369">
        <v>4462798</v>
      </c>
      <c r="B7470" t="s">
        <v>15309</v>
      </c>
      <c r="C7470" t="s">
        <v>15310</v>
      </c>
      <c r="D7470" t="s">
        <v>393</v>
      </c>
      <c r="E7470" t="s">
        <v>378</v>
      </c>
    </row>
    <row r="7471" spans="1:5">
      <c r="A7471" s="369">
        <v>4462806</v>
      </c>
      <c r="B7471" t="s">
        <v>15311</v>
      </c>
      <c r="C7471" t="s">
        <v>15312</v>
      </c>
      <c r="D7471" t="s">
        <v>393</v>
      </c>
      <c r="E7471" t="s">
        <v>378</v>
      </c>
    </row>
    <row r="7472" spans="1:5">
      <c r="A7472" s="369">
        <v>4462815</v>
      </c>
      <c r="B7472" t="s">
        <v>15313</v>
      </c>
      <c r="C7472" t="s">
        <v>15314</v>
      </c>
      <c r="D7472" t="s">
        <v>393</v>
      </c>
      <c r="E7472" t="s">
        <v>378</v>
      </c>
    </row>
    <row r="7473" spans="1:5">
      <c r="A7473" s="369">
        <v>4462824</v>
      </c>
      <c r="B7473" t="s">
        <v>15315</v>
      </c>
      <c r="C7473" t="s">
        <v>15316</v>
      </c>
      <c r="D7473" t="s">
        <v>393</v>
      </c>
      <c r="E7473" t="s">
        <v>378</v>
      </c>
    </row>
    <row r="7474" spans="1:5">
      <c r="A7474" s="369">
        <v>4462887</v>
      </c>
      <c r="B7474" t="s">
        <v>15317</v>
      </c>
      <c r="C7474" t="s">
        <v>15318</v>
      </c>
      <c r="D7474" t="s">
        <v>393</v>
      </c>
      <c r="E7474" t="s">
        <v>378</v>
      </c>
    </row>
    <row r="7475" spans="1:5">
      <c r="A7475" s="369">
        <v>4462963</v>
      </c>
      <c r="B7475" t="s">
        <v>15319</v>
      </c>
      <c r="C7475" t="s">
        <v>15320</v>
      </c>
      <c r="D7475" t="s">
        <v>393</v>
      </c>
      <c r="E7475" t="s">
        <v>378</v>
      </c>
    </row>
    <row r="7476" spans="1:5">
      <c r="A7476" s="369">
        <v>4463110</v>
      </c>
      <c r="B7476" t="s">
        <v>15321</v>
      </c>
      <c r="C7476" t="s">
        <v>15322</v>
      </c>
      <c r="D7476" t="s">
        <v>393</v>
      </c>
      <c r="E7476" t="s">
        <v>378</v>
      </c>
    </row>
    <row r="7477" spans="1:5">
      <c r="A7477" s="369">
        <v>4463314</v>
      </c>
      <c r="B7477" t="s">
        <v>15323</v>
      </c>
      <c r="C7477" t="s">
        <v>15324</v>
      </c>
      <c r="D7477" t="s">
        <v>393</v>
      </c>
      <c r="E7477" t="s">
        <v>378</v>
      </c>
    </row>
    <row r="7478" spans="1:5">
      <c r="A7478" s="369">
        <v>4463449</v>
      </c>
      <c r="B7478" t="s">
        <v>15325</v>
      </c>
      <c r="C7478" t="s">
        <v>15326</v>
      </c>
      <c r="D7478" t="s">
        <v>393</v>
      </c>
      <c r="E7478" t="s">
        <v>378</v>
      </c>
    </row>
    <row r="7479" spans="1:5">
      <c r="A7479" s="369">
        <v>4463472</v>
      </c>
      <c r="B7479" t="s">
        <v>15327</v>
      </c>
      <c r="C7479" t="s">
        <v>15328</v>
      </c>
      <c r="D7479" t="s">
        <v>393</v>
      </c>
      <c r="E7479" t="s">
        <v>378</v>
      </c>
    </row>
    <row r="7480" spans="1:5">
      <c r="A7480" s="369">
        <v>4463580</v>
      </c>
      <c r="B7480" t="s">
        <v>15329</v>
      </c>
      <c r="C7480" t="s">
        <v>15330</v>
      </c>
      <c r="D7480" t="s">
        <v>393</v>
      </c>
      <c r="E7480" t="s">
        <v>378</v>
      </c>
    </row>
    <row r="7481" spans="1:5">
      <c r="A7481" s="369">
        <v>4463582</v>
      </c>
      <c r="B7481" t="s">
        <v>15331</v>
      </c>
      <c r="C7481" t="s">
        <v>15332</v>
      </c>
      <c r="D7481" t="s">
        <v>393</v>
      </c>
      <c r="E7481" t="s">
        <v>378</v>
      </c>
    </row>
    <row r="7482" spans="1:5">
      <c r="A7482" s="369">
        <v>4463610</v>
      </c>
      <c r="B7482" t="s">
        <v>15333</v>
      </c>
      <c r="C7482" t="s">
        <v>15334</v>
      </c>
      <c r="D7482" t="s">
        <v>393</v>
      </c>
      <c r="E7482" t="s">
        <v>378</v>
      </c>
    </row>
    <row r="7483" spans="1:5">
      <c r="A7483" s="369">
        <v>4464116</v>
      </c>
      <c r="B7483" t="s">
        <v>15335</v>
      </c>
      <c r="C7483" t="s">
        <v>15336</v>
      </c>
      <c r="D7483" t="s">
        <v>393</v>
      </c>
      <c r="E7483" t="s">
        <v>378</v>
      </c>
    </row>
    <row r="7484" spans="1:5">
      <c r="A7484" s="369">
        <v>4464903</v>
      </c>
      <c r="B7484" t="s">
        <v>15337</v>
      </c>
      <c r="C7484" t="s">
        <v>15338</v>
      </c>
      <c r="D7484" t="s">
        <v>393</v>
      </c>
      <c r="E7484" t="s">
        <v>378</v>
      </c>
    </row>
    <row r="7485" spans="1:5">
      <c r="A7485" s="369">
        <v>4465885</v>
      </c>
      <c r="B7485" t="s">
        <v>15339</v>
      </c>
      <c r="C7485" t="s">
        <v>15340</v>
      </c>
      <c r="D7485" t="s">
        <v>393</v>
      </c>
      <c r="E7485" t="s">
        <v>378</v>
      </c>
    </row>
    <row r="7486" spans="1:5">
      <c r="A7486" s="369">
        <v>4466756</v>
      </c>
      <c r="B7486" t="s">
        <v>15341</v>
      </c>
      <c r="C7486" t="s">
        <v>15342</v>
      </c>
      <c r="D7486" t="s">
        <v>393</v>
      </c>
      <c r="E7486" t="s">
        <v>378</v>
      </c>
    </row>
    <row r="7487" spans="1:5">
      <c r="A7487" s="369">
        <v>4468299</v>
      </c>
      <c r="B7487" t="s">
        <v>15343</v>
      </c>
      <c r="C7487" t="s">
        <v>15344</v>
      </c>
      <c r="D7487" t="s">
        <v>393</v>
      </c>
      <c r="E7487" t="s">
        <v>378</v>
      </c>
    </row>
    <row r="7488" spans="1:5">
      <c r="A7488" s="369">
        <v>4468488</v>
      </c>
      <c r="B7488" t="s">
        <v>15345</v>
      </c>
      <c r="C7488" t="s">
        <v>15346</v>
      </c>
      <c r="D7488" t="s">
        <v>393</v>
      </c>
      <c r="E7488" t="s">
        <v>378</v>
      </c>
    </row>
    <row r="7489" spans="1:5">
      <c r="A7489" s="369">
        <v>4472866</v>
      </c>
      <c r="B7489" t="s">
        <v>15347</v>
      </c>
      <c r="C7489" t="s">
        <v>15348</v>
      </c>
      <c r="D7489" t="s">
        <v>393</v>
      </c>
      <c r="E7489" t="s">
        <v>378</v>
      </c>
    </row>
    <row r="7490" spans="1:5">
      <c r="A7490" s="369">
        <v>4477684</v>
      </c>
      <c r="B7490" t="s">
        <v>15349</v>
      </c>
      <c r="C7490" t="s">
        <v>15350</v>
      </c>
      <c r="D7490" t="s">
        <v>393</v>
      </c>
      <c r="E7490" t="s">
        <v>378</v>
      </c>
    </row>
    <row r="7491" spans="1:5">
      <c r="A7491" s="369">
        <v>4478128</v>
      </c>
      <c r="B7491" t="s">
        <v>15351</v>
      </c>
      <c r="C7491" t="s">
        <v>15352</v>
      </c>
      <c r="D7491" t="s">
        <v>393</v>
      </c>
      <c r="E7491" t="s">
        <v>378</v>
      </c>
    </row>
    <row r="7492" spans="1:5">
      <c r="A7492" s="369">
        <v>4478283</v>
      </c>
      <c r="B7492" t="s">
        <v>15353</v>
      </c>
      <c r="C7492" t="s">
        <v>15354</v>
      </c>
      <c r="D7492" t="s">
        <v>393</v>
      </c>
      <c r="E7492" t="s">
        <v>378</v>
      </c>
    </row>
    <row r="7493" spans="1:5">
      <c r="A7493" s="369">
        <v>4478619</v>
      </c>
      <c r="B7493" t="s">
        <v>15355</v>
      </c>
      <c r="C7493" t="s">
        <v>15356</v>
      </c>
      <c r="D7493" t="s">
        <v>393</v>
      </c>
      <c r="E7493" t="s">
        <v>378</v>
      </c>
    </row>
    <row r="7494" spans="1:5">
      <c r="A7494" s="369">
        <v>4478811</v>
      </c>
      <c r="B7494" t="s">
        <v>15357</v>
      </c>
      <c r="C7494" t="s">
        <v>15358</v>
      </c>
      <c r="D7494" t="s">
        <v>393</v>
      </c>
      <c r="E7494" t="s">
        <v>378</v>
      </c>
    </row>
    <row r="7495" spans="1:5">
      <c r="A7495" s="369">
        <v>4480551</v>
      </c>
      <c r="B7495" t="s">
        <v>15359</v>
      </c>
      <c r="C7495" t="s">
        <v>15360</v>
      </c>
      <c r="D7495" t="s">
        <v>393</v>
      </c>
      <c r="E7495" t="s">
        <v>378</v>
      </c>
    </row>
    <row r="7496" spans="1:5">
      <c r="A7496" s="369">
        <v>4484025</v>
      </c>
      <c r="B7496" t="s">
        <v>15361</v>
      </c>
      <c r="C7496" t="s">
        <v>15362</v>
      </c>
      <c r="D7496" t="s">
        <v>393</v>
      </c>
      <c r="E7496" t="s">
        <v>378</v>
      </c>
    </row>
    <row r="7497" spans="1:5">
      <c r="A7497" s="369">
        <v>4492695</v>
      </c>
      <c r="B7497" t="s">
        <v>15363</v>
      </c>
      <c r="C7497" t="s">
        <v>15364</v>
      </c>
      <c r="D7497" t="s">
        <v>393</v>
      </c>
      <c r="E7497" t="s">
        <v>378</v>
      </c>
    </row>
    <row r="7498" spans="1:5">
      <c r="A7498" s="369">
        <v>4493801</v>
      </c>
      <c r="B7498" t="s">
        <v>15365</v>
      </c>
      <c r="C7498" t="s">
        <v>15366</v>
      </c>
      <c r="D7498" t="s">
        <v>393</v>
      </c>
      <c r="E7498" t="s">
        <v>378</v>
      </c>
    </row>
    <row r="7499" spans="1:5">
      <c r="A7499" s="369">
        <v>4493926</v>
      </c>
      <c r="B7499" t="s">
        <v>15367</v>
      </c>
      <c r="C7499" t="s">
        <v>15368</v>
      </c>
      <c r="D7499" t="s">
        <v>393</v>
      </c>
      <c r="E7499" t="s">
        <v>378</v>
      </c>
    </row>
    <row r="7500" spans="1:5">
      <c r="A7500" s="369">
        <v>4493950</v>
      </c>
      <c r="B7500" t="s">
        <v>15369</v>
      </c>
      <c r="C7500" t="s">
        <v>15370</v>
      </c>
      <c r="D7500" t="s">
        <v>393</v>
      </c>
      <c r="E7500" t="s">
        <v>378</v>
      </c>
    </row>
    <row r="7501" spans="1:5">
      <c r="A7501" s="369">
        <v>4494032</v>
      </c>
      <c r="B7501" t="s">
        <v>15371</v>
      </c>
      <c r="C7501" t="s">
        <v>15372</v>
      </c>
      <c r="D7501" t="s">
        <v>393</v>
      </c>
      <c r="E7501" t="s">
        <v>378</v>
      </c>
    </row>
    <row r="7502" spans="1:5">
      <c r="A7502" s="369">
        <v>4494098</v>
      </c>
      <c r="B7502" t="s">
        <v>15373</v>
      </c>
      <c r="C7502" t="s">
        <v>15374</v>
      </c>
      <c r="D7502" t="s">
        <v>393</v>
      </c>
      <c r="E7502" t="s">
        <v>378</v>
      </c>
    </row>
    <row r="7503" spans="1:5">
      <c r="A7503" s="369">
        <v>4494300</v>
      </c>
      <c r="B7503" t="s">
        <v>15375</v>
      </c>
      <c r="C7503" t="s">
        <v>15376</v>
      </c>
      <c r="D7503" t="s">
        <v>393</v>
      </c>
      <c r="E7503" t="s">
        <v>378</v>
      </c>
    </row>
    <row r="7504" spans="1:5">
      <c r="A7504" s="369">
        <v>4498392</v>
      </c>
      <c r="B7504" t="s">
        <v>15377</v>
      </c>
      <c r="C7504" t="s">
        <v>15378</v>
      </c>
      <c r="D7504" t="s">
        <v>393</v>
      </c>
      <c r="E7504" t="s">
        <v>378</v>
      </c>
    </row>
    <row r="7505" spans="1:5">
      <c r="A7505" s="369">
        <v>4501</v>
      </c>
      <c r="B7505" t="s">
        <v>15379</v>
      </c>
      <c r="C7505" t="s">
        <v>15380</v>
      </c>
      <c r="D7505" t="s">
        <v>393</v>
      </c>
      <c r="E7505" t="s">
        <v>378</v>
      </c>
    </row>
    <row r="7506" spans="1:5">
      <c r="A7506" s="369">
        <v>4503112</v>
      </c>
      <c r="B7506" t="s">
        <v>15381</v>
      </c>
      <c r="C7506" t="s">
        <v>15382</v>
      </c>
      <c r="D7506" t="s">
        <v>393</v>
      </c>
      <c r="E7506" t="s">
        <v>378</v>
      </c>
    </row>
    <row r="7507" spans="1:5">
      <c r="A7507" s="369">
        <v>4503753</v>
      </c>
      <c r="B7507" t="s">
        <v>15383</v>
      </c>
      <c r="C7507" t="s">
        <v>15384</v>
      </c>
      <c r="D7507" t="s">
        <v>393</v>
      </c>
      <c r="E7507" t="s">
        <v>378</v>
      </c>
    </row>
    <row r="7508" spans="1:5">
      <c r="A7508" s="369">
        <v>4508163</v>
      </c>
      <c r="B7508" t="s">
        <v>15385</v>
      </c>
      <c r="C7508" t="s">
        <v>15386</v>
      </c>
      <c r="D7508" t="s">
        <v>393</v>
      </c>
      <c r="E7508" t="s">
        <v>378</v>
      </c>
    </row>
    <row r="7509" spans="1:5">
      <c r="A7509" s="369">
        <v>4509573</v>
      </c>
      <c r="B7509" t="s">
        <v>15387</v>
      </c>
      <c r="C7509" t="s">
        <v>15388</v>
      </c>
      <c r="D7509" t="s">
        <v>393</v>
      </c>
      <c r="E7509" t="s">
        <v>378</v>
      </c>
    </row>
    <row r="7510" spans="1:5">
      <c r="A7510" s="369">
        <v>4510445</v>
      </c>
      <c r="B7510" t="s">
        <v>15389</v>
      </c>
      <c r="C7510" t="s">
        <v>15390</v>
      </c>
      <c r="D7510" t="s">
        <v>393</v>
      </c>
      <c r="E7510" t="s">
        <v>378</v>
      </c>
    </row>
    <row r="7511" spans="1:5">
      <c r="A7511" s="369">
        <v>4511213</v>
      </c>
      <c r="B7511" t="s">
        <v>15391</v>
      </c>
      <c r="C7511" t="s">
        <v>15392</v>
      </c>
      <c r="D7511" t="s">
        <v>393</v>
      </c>
      <c r="E7511" t="s">
        <v>378</v>
      </c>
    </row>
    <row r="7512" spans="1:5">
      <c r="A7512" s="369">
        <v>4513036</v>
      </c>
      <c r="B7512" t="s">
        <v>15393</v>
      </c>
      <c r="C7512" t="s">
        <v>15394</v>
      </c>
      <c r="D7512" t="s">
        <v>393</v>
      </c>
      <c r="E7512" t="s">
        <v>378</v>
      </c>
    </row>
    <row r="7513" spans="1:5">
      <c r="A7513" s="369">
        <v>4515194</v>
      </c>
      <c r="B7513" t="s">
        <v>15395</v>
      </c>
      <c r="C7513" t="s">
        <v>15396</v>
      </c>
      <c r="D7513" t="s">
        <v>393</v>
      </c>
      <c r="E7513" t="s">
        <v>378</v>
      </c>
    </row>
    <row r="7514" spans="1:5">
      <c r="A7514" s="369">
        <v>4520889</v>
      </c>
      <c r="B7514" t="s">
        <v>15397</v>
      </c>
      <c r="C7514" t="s">
        <v>15398</v>
      </c>
      <c r="D7514" t="s">
        <v>393</v>
      </c>
      <c r="E7514" t="s">
        <v>378</v>
      </c>
    </row>
    <row r="7515" spans="1:5">
      <c r="A7515" s="369">
        <v>4521046</v>
      </c>
      <c r="B7515" t="s">
        <v>15399</v>
      </c>
      <c r="C7515" t="s">
        <v>15400</v>
      </c>
      <c r="D7515" t="s">
        <v>393</v>
      </c>
      <c r="E7515" t="s">
        <v>378</v>
      </c>
    </row>
    <row r="7516" spans="1:5">
      <c r="A7516" s="369">
        <v>4525020</v>
      </c>
      <c r="B7516" t="s">
        <v>15401</v>
      </c>
      <c r="C7516" t="s">
        <v>15402</v>
      </c>
      <c r="D7516" t="s">
        <v>393</v>
      </c>
      <c r="E7516" t="s">
        <v>378</v>
      </c>
    </row>
    <row r="7517" spans="1:5">
      <c r="A7517" s="369">
        <v>4526117</v>
      </c>
      <c r="B7517" t="s">
        <v>15403</v>
      </c>
      <c r="C7517" t="s">
        <v>15404</v>
      </c>
      <c r="D7517" t="s">
        <v>393</v>
      </c>
      <c r="E7517" t="s">
        <v>378</v>
      </c>
    </row>
    <row r="7518" spans="1:5">
      <c r="A7518" s="369">
        <v>4527417</v>
      </c>
      <c r="B7518" t="s">
        <v>15405</v>
      </c>
      <c r="C7518" t="s">
        <v>15406</v>
      </c>
      <c r="D7518" t="s">
        <v>393</v>
      </c>
      <c r="E7518" t="s">
        <v>378</v>
      </c>
    </row>
    <row r="7519" spans="1:5">
      <c r="A7519" s="369">
        <v>4530613</v>
      </c>
      <c r="B7519" t="s">
        <v>15407</v>
      </c>
      <c r="C7519" t="s">
        <v>15408</v>
      </c>
      <c r="D7519" t="s">
        <v>393</v>
      </c>
      <c r="E7519" t="s">
        <v>378</v>
      </c>
    </row>
    <row r="7520" spans="1:5">
      <c r="A7520" s="369">
        <v>4530666</v>
      </c>
      <c r="B7520" t="s">
        <v>15409</v>
      </c>
      <c r="C7520" t="s">
        <v>15410</v>
      </c>
      <c r="D7520" t="s">
        <v>393</v>
      </c>
      <c r="E7520" t="s">
        <v>378</v>
      </c>
    </row>
    <row r="7521" spans="1:5">
      <c r="A7521" s="369">
        <v>4530712</v>
      </c>
      <c r="B7521" t="s">
        <v>15411</v>
      </c>
      <c r="C7521" t="s">
        <v>15412</v>
      </c>
      <c r="D7521" t="s">
        <v>393</v>
      </c>
      <c r="E7521" t="s">
        <v>378</v>
      </c>
    </row>
    <row r="7522" spans="1:5">
      <c r="A7522" s="369">
        <v>4530724</v>
      </c>
      <c r="B7522" t="s">
        <v>15413</v>
      </c>
      <c r="C7522" t="s">
        <v>15414</v>
      </c>
      <c r="D7522" t="s">
        <v>393</v>
      </c>
      <c r="E7522" t="s">
        <v>378</v>
      </c>
    </row>
    <row r="7523" spans="1:5">
      <c r="A7523" s="369">
        <v>4530726</v>
      </c>
      <c r="B7523" t="s">
        <v>15415</v>
      </c>
      <c r="C7523" t="s">
        <v>15416</v>
      </c>
      <c r="D7523" t="s">
        <v>393</v>
      </c>
      <c r="E7523" t="s">
        <v>378</v>
      </c>
    </row>
    <row r="7524" spans="1:5">
      <c r="A7524" s="369">
        <v>4533686</v>
      </c>
      <c r="B7524" t="s">
        <v>15417</v>
      </c>
      <c r="C7524" t="s">
        <v>15418</v>
      </c>
      <c r="D7524" t="s">
        <v>393</v>
      </c>
      <c r="E7524" t="s">
        <v>378</v>
      </c>
    </row>
    <row r="7525" spans="1:5">
      <c r="A7525" s="369">
        <v>4535365</v>
      </c>
      <c r="B7525" t="s">
        <v>15419</v>
      </c>
      <c r="C7525" t="s">
        <v>15420</v>
      </c>
      <c r="D7525" t="s">
        <v>393</v>
      </c>
      <c r="E7525" t="s">
        <v>378</v>
      </c>
    </row>
    <row r="7526" spans="1:5">
      <c r="A7526" s="369">
        <v>4538014</v>
      </c>
      <c r="B7526" t="s">
        <v>15421</v>
      </c>
      <c r="C7526" t="s">
        <v>15422</v>
      </c>
      <c r="D7526" t="s">
        <v>393</v>
      </c>
      <c r="E7526" t="s">
        <v>378</v>
      </c>
    </row>
    <row r="7527" spans="1:5">
      <c r="A7527" s="369">
        <v>4538196</v>
      </c>
      <c r="B7527" t="s">
        <v>15423</v>
      </c>
      <c r="C7527" t="s">
        <v>15424</v>
      </c>
      <c r="D7527" t="s">
        <v>393</v>
      </c>
      <c r="E7527" t="s">
        <v>378</v>
      </c>
    </row>
    <row r="7528" spans="1:5">
      <c r="A7528" s="369">
        <v>4541951</v>
      </c>
      <c r="B7528" t="s">
        <v>15425</v>
      </c>
      <c r="C7528" t="s">
        <v>15426</v>
      </c>
      <c r="D7528" t="s">
        <v>393</v>
      </c>
      <c r="E7528" t="s">
        <v>378</v>
      </c>
    </row>
    <row r="7529" spans="1:5">
      <c r="A7529" s="369">
        <v>4542212</v>
      </c>
      <c r="B7529" t="s">
        <v>15427</v>
      </c>
      <c r="C7529" t="s">
        <v>15428</v>
      </c>
      <c r="D7529" t="s">
        <v>393</v>
      </c>
      <c r="E7529" t="s">
        <v>378</v>
      </c>
    </row>
    <row r="7530" spans="1:5">
      <c r="A7530" s="369">
        <v>4542630</v>
      </c>
      <c r="B7530" t="s">
        <v>15429</v>
      </c>
      <c r="C7530" t="s">
        <v>15430</v>
      </c>
      <c r="D7530" t="s">
        <v>393</v>
      </c>
      <c r="E7530" t="s">
        <v>378</v>
      </c>
    </row>
    <row r="7531" spans="1:5">
      <c r="A7531" s="369">
        <v>4542650</v>
      </c>
      <c r="B7531" t="s">
        <v>15431</v>
      </c>
      <c r="C7531" t="s">
        <v>15432</v>
      </c>
      <c r="D7531" t="s">
        <v>393</v>
      </c>
      <c r="E7531" t="s">
        <v>378</v>
      </c>
    </row>
    <row r="7532" spans="1:5">
      <c r="A7532" s="369">
        <v>4543713</v>
      </c>
      <c r="B7532" t="s">
        <v>15433</v>
      </c>
      <c r="C7532" t="s">
        <v>15434</v>
      </c>
      <c r="D7532" t="s">
        <v>393</v>
      </c>
      <c r="E7532" t="s">
        <v>378</v>
      </c>
    </row>
    <row r="7533" spans="1:5">
      <c r="A7533" s="369">
        <v>4544115</v>
      </c>
      <c r="B7533" t="s">
        <v>15435</v>
      </c>
      <c r="C7533" t="s">
        <v>15436</v>
      </c>
      <c r="D7533" t="s">
        <v>393</v>
      </c>
      <c r="E7533" t="s">
        <v>378</v>
      </c>
    </row>
    <row r="7534" spans="1:5">
      <c r="A7534" s="369">
        <v>4545275</v>
      </c>
      <c r="B7534" t="s">
        <v>15437</v>
      </c>
      <c r="C7534" t="s">
        <v>15438</v>
      </c>
      <c r="D7534" t="s">
        <v>393</v>
      </c>
      <c r="E7534" t="s">
        <v>378</v>
      </c>
    </row>
    <row r="7535" spans="1:5">
      <c r="A7535" s="369">
        <v>4545928</v>
      </c>
      <c r="B7535" t="s">
        <v>15439</v>
      </c>
      <c r="C7535" t="s">
        <v>15440</v>
      </c>
      <c r="D7535" t="s">
        <v>393</v>
      </c>
      <c r="E7535" t="s">
        <v>378</v>
      </c>
    </row>
    <row r="7536" spans="1:5">
      <c r="A7536" s="369">
        <v>4547015</v>
      </c>
      <c r="B7536" t="s">
        <v>15441</v>
      </c>
      <c r="C7536" t="s">
        <v>15442</v>
      </c>
      <c r="D7536" t="s">
        <v>393</v>
      </c>
      <c r="E7536" t="s">
        <v>378</v>
      </c>
    </row>
    <row r="7537" spans="1:5">
      <c r="A7537" s="369">
        <v>4548499</v>
      </c>
      <c r="B7537" t="s">
        <v>15443</v>
      </c>
      <c r="C7537" t="s">
        <v>15444</v>
      </c>
      <c r="D7537" t="s">
        <v>393</v>
      </c>
      <c r="E7537" t="s">
        <v>378</v>
      </c>
    </row>
    <row r="7538" spans="1:5">
      <c r="A7538" s="369">
        <v>4551725</v>
      </c>
      <c r="B7538" t="s">
        <v>15445</v>
      </c>
      <c r="C7538" t="s">
        <v>15446</v>
      </c>
      <c r="D7538" t="s">
        <v>393</v>
      </c>
      <c r="E7538" t="s">
        <v>378</v>
      </c>
    </row>
    <row r="7539" spans="1:5">
      <c r="A7539" s="369">
        <v>4553229</v>
      </c>
      <c r="B7539" t="s">
        <v>15447</v>
      </c>
      <c r="C7539" t="s">
        <v>15448</v>
      </c>
      <c r="D7539" t="s">
        <v>393</v>
      </c>
      <c r="E7539" t="s">
        <v>378</v>
      </c>
    </row>
    <row r="7540" spans="1:5">
      <c r="A7540" s="369">
        <v>4553605</v>
      </c>
      <c r="B7540" t="s">
        <v>15449</v>
      </c>
      <c r="C7540" t="s">
        <v>15450</v>
      </c>
      <c r="D7540" t="s">
        <v>393</v>
      </c>
      <c r="E7540" t="s">
        <v>378</v>
      </c>
    </row>
    <row r="7541" spans="1:5">
      <c r="A7541" s="369">
        <v>4554018</v>
      </c>
      <c r="B7541" t="s">
        <v>15451</v>
      </c>
      <c r="C7541" t="s">
        <v>15452</v>
      </c>
      <c r="D7541" t="s">
        <v>393</v>
      </c>
      <c r="E7541" t="s">
        <v>378</v>
      </c>
    </row>
    <row r="7542" spans="1:5">
      <c r="A7542" s="369">
        <v>4554774</v>
      </c>
      <c r="B7542" t="s">
        <v>15453</v>
      </c>
      <c r="C7542" t="s">
        <v>15454</v>
      </c>
      <c r="D7542" t="s">
        <v>393</v>
      </c>
      <c r="E7542" t="s">
        <v>378</v>
      </c>
    </row>
    <row r="7543" spans="1:5">
      <c r="A7543" s="369">
        <v>4555119</v>
      </c>
      <c r="B7543" t="s">
        <v>15455</v>
      </c>
      <c r="C7543" t="s">
        <v>15456</v>
      </c>
      <c r="D7543" t="s">
        <v>393</v>
      </c>
      <c r="E7543" t="s">
        <v>378</v>
      </c>
    </row>
    <row r="7544" spans="1:5">
      <c r="A7544" s="369">
        <v>4556103</v>
      </c>
      <c r="B7544" t="s">
        <v>15457</v>
      </c>
      <c r="C7544" t="s">
        <v>15458</v>
      </c>
      <c r="D7544" t="s">
        <v>393</v>
      </c>
      <c r="E7544" t="s">
        <v>378</v>
      </c>
    </row>
    <row r="7545" spans="1:5">
      <c r="A7545" s="369">
        <v>4557501</v>
      </c>
      <c r="B7545" t="s">
        <v>15459</v>
      </c>
      <c r="C7545" t="s">
        <v>15460</v>
      </c>
      <c r="D7545" t="s">
        <v>393</v>
      </c>
      <c r="E7545" t="s">
        <v>378</v>
      </c>
    </row>
    <row r="7546" spans="1:5">
      <c r="A7546" s="369">
        <v>4557507</v>
      </c>
      <c r="B7546" t="s">
        <v>15461</v>
      </c>
      <c r="C7546" t="s">
        <v>15462</v>
      </c>
      <c r="D7546" t="s">
        <v>393</v>
      </c>
      <c r="E7546" t="s">
        <v>378</v>
      </c>
    </row>
    <row r="7547" spans="1:5">
      <c r="A7547" s="369">
        <v>4557654</v>
      </c>
      <c r="B7547" t="s">
        <v>15463</v>
      </c>
      <c r="C7547" t="s">
        <v>15464</v>
      </c>
      <c r="D7547" t="s">
        <v>393</v>
      </c>
      <c r="E7547" t="s">
        <v>378</v>
      </c>
    </row>
    <row r="7548" spans="1:5">
      <c r="A7548" s="369">
        <v>4557951</v>
      </c>
      <c r="B7548" t="s">
        <v>15465</v>
      </c>
      <c r="C7548" t="s">
        <v>15466</v>
      </c>
      <c r="D7548" t="s">
        <v>393</v>
      </c>
      <c r="E7548" t="s">
        <v>378</v>
      </c>
    </row>
    <row r="7549" spans="1:5">
      <c r="A7549" s="369">
        <v>4558250</v>
      </c>
      <c r="B7549" t="s">
        <v>15467</v>
      </c>
      <c r="C7549" t="s">
        <v>15468</v>
      </c>
      <c r="D7549" t="s">
        <v>393</v>
      </c>
      <c r="E7549" t="s">
        <v>378</v>
      </c>
    </row>
    <row r="7550" spans="1:5">
      <c r="A7550" s="369">
        <v>4558370</v>
      </c>
      <c r="B7550" t="s">
        <v>15469</v>
      </c>
      <c r="C7550" t="s">
        <v>15470</v>
      </c>
      <c r="D7550" t="s">
        <v>393</v>
      </c>
      <c r="E7550" t="s">
        <v>378</v>
      </c>
    </row>
    <row r="7551" spans="1:5">
      <c r="A7551" s="369">
        <v>4558606</v>
      </c>
      <c r="B7551" t="s">
        <v>15471</v>
      </c>
      <c r="C7551" t="s">
        <v>15472</v>
      </c>
      <c r="D7551" t="s">
        <v>393</v>
      </c>
      <c r="E7551" t="s">
        <v>378</v>
      </c>
    </row>
    <row r="7552" spans="1:5">
      <c r="A7552" s="369">
        <v>4558695</v>
      </c>
      <c r="B7552" t="s">
        <v>15473</v>
      </c>
      <c r="C7552" t="s">
        <v>15474</v>
      </c>
      <c r="D7552" t="s">
        <v>393</v>
      </c>
      <c r="E7552" t="s">
        <v>378</v>
      </c>
    </row>
    <row r="7553" spans="1:5">
      <c r="A7553" s="369">
        <v>4559296</v>
      </c>
      <c r="B7553" t="s">
        <v>15475</v>
      </c>
      <c r="C7553" t="s">
        <v>15476</v>
      </c>
      <c r="D7553" t="s">
        <v>393</v>
      </c>
      <c r="E7553" t="s">
        <v>378</v>
      </c>
    </row>
    <row r="7554" spans="1:5">
      <c r="A7554" s="369">
        <v>4559345</v>
      </c>
      <c r="B7554" t="s">
        <v>15477</v>
      </c>
      <c r="C7554" t="s">
        <v>15478</v>
      </c>
      <c r="D7554" t="s">
        <v>393</v>
      </c>
      <c r="E7554" t="s">
        <v>378</v>
      </c>
    </row>
    <row r="7555" spans="1:5">
      <c r="A7555" s="369">
        <v>4559559</v>
      </c>
      <c r="B7555" t="s">
        <v>15479</v>
      </c>
      <c r="C7555" t="s">
        <v>15480</v>
      </c>
      <c r="D7555" t="s">
        <v>393</v>
      </c>
      <c r="E7555" t="s">
        <v>378</v>
      </c>
    </row>
    <row r="7556" spans="1:5">
      <c r="A7556" s="369">
        <v>4559610</v>
      </c>
      <c r="B7556" t="s">
        <v>15481</v>
      </c>
      <c r="C7556" t="s">
        <v>15482</v>
      </c>
      <c r="D7556" t="s">
        <v>393</v>
      </c>
      <c r="E7556" t="s">
        <v>378</v>
      </c>
    </row>
    <row r="7557" spans="1:5">
      <c r="A7557" s="369">
        <v>4559952</v>
      </c>
      <c r="B7557" t="s">
        <v>15483</v>
      </c>
      <c r="C7557" t="s">
        <v>15484</v>
      </c>
      <c r="D7557" t="s">
        <v>393</v>
      </c>
      <c r="E7557" t="s">
        <v>378</v>
      </c>
    </row>
    <row r="7558" spans="1:5">
      <c r="A7558" s="369">
        <v>4560347</v>
      </c>
      <c r="B7558" t="s">
        <v>15485</v>
      </c>
      <c r="C7558" t="s">
        <v>15486</v>
      </c>
      <c r="D7558" t="s">
        <v>393</v>
      </c>
      <c r="E7558" t="s">
        <v>378</v>
      </c>
    </row>
    <row r="7559" spans="1:5">
      <c r="A7559" s="369">
        <v>4560348</v>
      </c>
      <c r="B7559" t="s">
        <v>15487</v>
      </c>
      <c r="C7559" t="s">
        <v>15488</v>
      </c>
      <c r="D7559" t="s">
        <v>393</v>
      </c>
      <c r="E7559" t="s">
        <v>378</v>
      </c>
    </row>
    <row r="7560" spans="1:5">
      <c r="A7560" s="369">
        <v>4560508</v>
      </c>
      <c r="B7560" t="s">
        <v>15489</v>
      </c>
      <c r="C7560" t="s">
        <v>15490</v>
      </c>
      <c r="D7560" t="s">
        <v>393</v>
      </c>
      <c r="E7560" t="s">
        <v>378</v>
      </c>
    </row>
    <row r="7561" spans="1:5">
      <c r="A7561" s="369">
        <v>4560509</v>
      </c>
      <c r="B7561" t="s">
        <v>15491</v>
      </c>
      <c r="C7561" t="s">
        <v>15492</v>
      </c>
      <c r="D7561" t="s">
        <v>393</v>
      </c>
      <c r="E7561" t="s">
        <v>378</v>
      </c>
    </row>
    <row r="7562" spans="1:5">
      <c r="A7562" s="369">
        <v>4560510</v>
      </c>
      <c r="B7562" t="s">
        <v>15493</v>
      </c>
      <c r="C7562" t="s">
        <v>15494</v>
      </c>
      <c r="D7562" t="s">
        <v>393</v>
      </c>
      <c r="E7562" t="s">
        <v>378</v>
      </c>
    </row>
    <row r="7563" spans="1:5">
      <c r="A7563" s="369">
        <v>4560538</v>
      </c>
      <c r="B7563" t="s">
        <v>15495</v>
      </c>
      <c r="C7563" t="s">
        <v>15496</v>
      </c>
      <c r="D7563" t="s">
        <v>393</v>
      </c>
      <c r="E7563" t="s">
        <v>378</v>
      </c>
    </row>
    <row r="7564" spans="1:5">
      <c r="A7564" s="369">
        <v>4560558</v>
      </c>
      <c r="B7564" t="s">
        <v>15497</v>
      </c>
      <c r="C7564" t="s">
        <v>15498</v>
      </c>
      <c r="D7564" t="s">
        <v>393</v>
      </c>
      <c r="E7564" t="s">
        <v>378</v>
      </c>
    </row>
    <row r="7565" spans="1:5">
      <c r="A7565" s="369">
        <v>4560560</v>
      </c>
      <c r="B7565" t="s">
        <v>15499</v>
      </c>
      <c r="C7565" t="s">
        <v>15500</v>
      </c>
      <c r="D7565" t="s">
        <v>393</v>
      </c>
      <c r="E7565" t="s">
        <v>378</v>
      </c>
    </row>
    <row r="7566" spans="1:5">
      <c r="A7566" s="369">
        <v>4560573</v>
      </c>
      <c r="B7566" t="s">
        <v>15501</v>
      </c>
      <c r="C7566" t="s">
        <v>15502</v>
      </c>
      <c r="D7566" t="s">
        <v>393</v>
      </c>
      <c r="E7566" t="s">
        <v>378</v>
      </c>
    </row>
    <row r="7567" spans="1:5">
      <c r="A7567" s="369">
        <v>4560761</v>
      </c>
      <c r="B7567" t="s">
        <v>15503</v>
      </c>
      <c r="C7567" t="s">
        <v>15504</v>
      </c>
      <c r="D7567" t="s">
        <v>393</v>
      </c>
      <c r="E7567" t="s">
        <v>378</v>
      </c>
    </row>
    <row r="7568" spans="1:5">
      <c r="A7568" s="369">
        <v>4560763</v>
      </c>
      <c r="B7568" t="s">
        <v>15505</v>
      </c>
      <c r="C7568" t="s">
        <v>15506</v>
      </c>
      <c r="D7568" t="s">
        <v>393</v>
      </c>
      <c r="E7568" t="s">
        <v>378</v>
      </c>
    </row>
    <row r="7569" spans="1:5">
      <c r="A7569" s="369">
        <v>4560764</v>
      </c>
      <c r="B7569" t="s">
        <v>15507</v>
      </c>
      <c r="C7569" t="s">
        <v>15508</v>
      </c>
      <c r="D7569" t="s">
        <v>393</v>
      </c>
      <c r="E7569" t="s">
        <v>378</v>
      </c>
    </row>
    <row r="7570" spans="1:5">
      <c r="A7570" s="369">
        <v>4560772</v>
      </c>
      <c r="B7570" t="s">
        <v>15509</v>
      </c>
      <c r="C7570" t="s">
        <v>15510</v>
      </c>
      <c r="D7570" t="s">
        <v>393</v>
      </c>
      <c r="E7570" t="s">
        <v>378</v>
      </c>
    </row>
    <row r="7571" spans="1:5">
      <c r="A7571" s="369">
        <v>4560890</v>
      </c>
      <c r="B7571" t="s">
        <v>15511</v>
      </c>
      <c r="C7571" t="s">
        <v>15512</v>
      </c>
      <c r="D7571" t="s">
        <v>393</v>
      </c>
      <c r="E7571" t="s">
        <v>378</v>
      </c>
    </row>
    <row r="7572" spans="1:5">
      <c r="A7572" s="369">
        <v>4561209</v>
      </c>
      <c r="B7572" t="s">
        <v>15513</v>
      </c>
      <c r="C7572" t="s">
        <v>15514</v>
      </c>
      <c r="D7572" t="s">
        <v>393</v>
      </c>
      <c r="E7572" t="s">
        <v>378</v>
      </c>
    </row>
    <row r="7573" spans="1:5">
      <c r="A7573" s="369">
        <v>4561224</v>
      </c>
      <c r="B7573" t="s">
        <v>15515</v>
      </c>
      <c r="C7573" t="s">
        <v>15516</v>
      </c>
      <c r="D7573" t="s">
        <v>393</v>
      </c>
      <c r="E7573" t="s">
        <v>378</v>
      </c>
    </row>
    <row r="7574" spans="1:5">
      <c r="A7574" s="369">
        <v>4561466</v>
      </c>
      <c r="B7574" t="s">
        <v>15517</v>
      </c>
      <c r="C7574" t="s">
        <v>15518</v>
      </c>
      <c r="D7574" t="s">
        <v>393</v>
      </c>
      <c r="E7574" t="s">
        <v>378</v>
      </c>
    </row>
    <row r="7575" spans="1:5">
      <c r="A7575" s="369">
        <v>4561639</v>
      </c>
      <c r="B7575" t="s">
        <v>15519</v>
      </c>
      <c r="C7575" t="s">
        <v>15520</v>
      </c>
      <c r="D7575" t="s">
        <v>393</v>
      </c>
      <c r="E7575" t="s">
        <v>378</v>
      </c>
    </row>
    <row r="7576" spans="1:5">
      <c r="A7576" s="369">
        <v>4561804</v>
      </c>
      <c r="B7576" t="s">
        <v>15521</v>
      </c>
      <c r="C7576" t="s">
        <v>15522</v>
      </c>
      <c r="D7576" t="s">
        <v>393</v>
      </c>
      <c r="E7576" t="s">
        <v>378</v>
      </c>
    </row>
    <row r="7577" spans="1:5">
      <c r="A7577" s="369">
        <v>4561865</v>
      </c>
      <c r="B7577" t="s">
        <v>15523</v>
      </c>
      <c r="C7577" t="s">
        <v>15524</v>
      </c>
      <c r="D7577" t="s">
        <v>393</v>
      </c>
      <c r="E7577" t="s">
        <v>378</v>
      </c>
    </row>
    <row r="7578" spans="1:5">
      <c r="A7578" s="369">
        <v>4561914</v>
      </c>
      <c r="B7578" t="s">
        <v>15525</v>
      </c>
      <c r="C7578" t="s">
        <v>15526</v>
      </c>
      <c r="D7578" t="s">
        <v>393</v>
      </c>
      <c r="E7578" t="s">
        <v>378</v>
      </c>
    </row>
    <row r="7579" spans="1:5">
      <c r="A7579" s="369">
        <v>4561976</v>
      </c>
      <c r="B7579" t="s">
        <v>15527</v>
      </c>
      <c r="C7579" t="s">
        <v>15528</v>
      </c>
      <c r="D7579" t="s">
        <v>393</v>
      </c>
      <c r="E7579" t="s">
        <v>378</v>
      </c>
    </row>
    <row r="7580" spans="1:5">
      <c r="A7580" s="369">
        <v>4562047</v>
      </c>
      <c r="B7580" t="s">
        <v>15529</v>
      </c>
      <c r="C7580" t="s">
        <v>15530</v>
      </c>
      <c r="D7580" t="s">
        <v>393</v>
      </c>
      <c r="E7580" t="s">
        <v>378</v>
      </c>
    </row>
    <row r="7581" spans="1:5">
      <c r="A7581" s="369">
        <v>4562445</v>
      </c>
      <c r="B7581" t="s">
        <v>15531</v>
      </c>
      <c r="C7581" t="s">
        <v>15532</v>
      </c>
      <c r="D7581" t="s">
        <v>393</v>
      </c>
      <c r="E7581" t="s">
        <v>378</v>
      </c>
    </row>
    <row r="7582" spans="1:5">
      <c r="A7582" s="369">
        <v>4562447</v>
      </c>
      <c r="B7582" t="s">
        <v>15533</v>
      </c>
      <c r="C7582" t="s">
        <v>15534</v>
      </c>
      <c r="D7582" t="s">
        <v>393</v>
      </c>
      <c r="E7582" t="s">
        <v>378</v>
      </c>
    </row>
    <row r="7583" spans="1:5">
      <c r="A7583" s="369">
        <v>4562456</v>
      </c>
      <c r="B7583" t="s">
        <v>15535</v>
      </c>
      <c r="C7583" t="s">
        <v>9869</v>
      </c>
      <c r="D7583" t="s">
        <v>393</v>
      </c>
      <c r="E7583" t="s">
        <v>378</v>
      </c>
    </row>
    <row r="7584" spans="1:5">
      <c r="A7584" s="369">
        <v>4562492</v>
      </c>
      <c r="B7584" t="s">
        <v>15536</v>
      </c>
      <c r="C7584" t="s">
        <v>15537</v>
      </c>
      <c r="D7584" t="s">
        <v>393</v>
      </c>
      <c r="E7584" t="s">
        <v>378</v>
      </c>
    </row>
    <row r="7585" spans="1:5">
      <c r="A7585" s="369">
        <v>4562884</v>
      </c>
      <c r="B7585" t="s">
        <v>15538</v>
      </c>
      <c r="C7585" t="s">
        <v>15539</v>
      </c>
      <c r="D7585" t="s">
        <v>393</v>
      </c>
      <c r="E7585" t="s">
        <v>378</v>
      </c>
    </row>
    <row r="7586" spans="1:5">
      <c r="A7586" s="369">
        <v>4562885</v>
      </c>
      <c r="B7586" t="s">
        <v>15540</v>
      </c>
      <c r="C7586" t="s">
        <v>15541</v>
      </c>
      <c r="D7586" t="s">
        <v>393</v>
      </c>
      <c r="E7586" t="s">
        <v>378</v>
      </c>
    </row>
    <row r="7587" spans="1:5">
      <c r="A7587" s="369">
        <v>4562909</v>
      </c>
      <c r="B7587" t="s">
        <v>15542</v>
      </c>
      <c r="C7587" t="s">
        <v>15543</v>
      </c>
      <c r="D7587" t="s">
        <v>393</v>
      </c>
      <c r="E7587" t="s">
        <v>378</v>
      </c>
    </row>
    <row r="7588" spans="1:5">
      <c r="A7588" s="369">
        <v>4562970</v>
      </c>
      <c r="B7588" t="s">
        <v>15544</v>
      </c>
      <c r="C7588" t="s">
        <v>15545</v>
      </c>
      <c r="D7588" t="s">
        <v>393</v>
      </c>
      <c r="E7588" t="s">
        <v>378</v>
      </c>
    </row>
    <row r="7589" spans="1:5">
      <c r="A7589" s="369">
        <v>4562988</v>
      </c>
      <c r="B7589" t="s">
        <v>15546</v>
      </c>
      <c r="C7589" t="s">
        <v>15547</v>
      </c>
      <c r="D7589" t="s">
        <v>393</v>
      </c>
      <c r="E7589" t="s">
        <v>378</v>
      </c>
    </row>
    <row r="7590" spans="1:5">
      <c r="A7590" s="369">
        <v>4563012</v>
      </c>
      <c r="B7590" t="s">
        <v>15548</v>
      </c>
      <c r="C7590" t="s">
        <v>15549</v>
      </c>
      <c r="D7590" t="s">
        <v>393</v>
      </c>
      <c r="E7590" t="s">
        <v>378</v>
      </c>
    </row>
    <row r="7591" spans="1:5">
      <c r="A7591" s="369">
        <v>4563052</v>
      </c>
      <c r="B7591" t="s">
        <v>15550</v>
      </c>
      <c r="C7591" t="s">
        <v>15551</v>
      </c>
      <c r="D7591" t="s">
        <v>393</v>
      </c>
      <c r="E7591" t="s">
        <v>378</v>
      </c>
    </row>
    <row r="7592" spans="1:5">
      <c r="A7592" s="369">
        <v>4563071</v>
      </c>
      <c r="B7592" t="s">
        <v>15552</v>
      </c>
      <c r="C7592" t="s">
        <v>15553</v>
      </c>
      <c r="D7592" t="s">
        <v>393</v>
      </c>
      <c r="E7592" t="s">
        <v>378</v>
      </c>
    </row>
    <row r="7593" spans="1:5">
      <c r="A7593" s="369">
        <v>4563239</v>
      </c>
      <c r="B7593" t="s">
        <v>15554</v>
      </c>
      <c r="C7593" t="s">
        <v>15555</v>
      </c>
      <c r="D7593" t="s">
        <v>393</v>
      </c>
      <c r="E7593" t="s">
        <v>378</v>
      </c>
    </row>
    <row r="7594" spans="1:5">
      <c r="A7594" s="369">
        <v>4563320</v>
      </c>
      <c r="B7594" t="s">
        <v>15556</v>
      </c>
      <c r="C7594" t="s">
        <v>15557</v>
      </c>
      <c r="D7594" t="s">
        <v>393</v>
      </c>
      <c r="E7594" t="s">
        <v>378</v>
      </c>
    </row>
    <row r="7595" spans="1:5">
      <c r="A7595" s="369">
        <v>4563387</v>
      </c>
      <c r="B7595" t="s">
        <v>15558</v>
      </c>
      <c r="C7595" t="s">
        <v>15559</v>
      </c>
      <c r="D7595" t="s">
        <v>393</v>
      </c>
      <c r="E7595" t="s">
        <v>378</v>
      </c>
    </row>
    <row r="7596" spans="1:5">
      <c r="A7596" s="369">
        <v>4563388</v>
      </c>
      <c r="B7596" t="s">
        <v>15560</v>
      </c>
      <c r="C7596" t="s">
        <v>15561</v>
      </c>
      <c r="D7596" t="s">
        <v>393</v>
      </c>
      <c r="E7596" t="s">
        <v>378</v>
      </c>
    </row>
    <row r="7597" spans="1:5">
      <c r="A7597" s="369">
        <v>4563389</v>
      </c>
      <c r="B7597" t="s">
        <v>15562</v>
      </c>
      <c r="C7597" t="s">
        <v>15563</v>
      </c>
      <c r="D7597" t="s">
        <v>393</v>
      </c>
      <c r="E7597" t="s">
        <v>378</v>
      </c>
    </row>
    <row r="7598" spans="1:5">
      <c r="A7598" s="369">
        <v>4563390</v>
      </c>
      <c r="B7598" t="s">
        <v>15564</v>
      </c>
      <c r="C7598" t="s">
        <v>15565</v>
      </c>
      <c r="D7598" t="s">
        <v>393</v>
      </c>
      <c r="E7598" t="s">
        <v>378</v>
      </c>
    </row>
    <row r="7599" spans="1:5">
      <c r="A7599" s="369">
        <v>4563396</v>
      </c>
      <c r="B7599" t="s">
        <v>15566</v>
      </c>
      <c r="C7599" t="s">
        <v>15567</v>
      </c>
      <c r="D7599" t="s">
        <v>393</v>
      </c>
      <c r="E7599" t="s">
        <v>378</v>
      </c>
    </row>
    <row r="7600" spans="1:5">
      <c r="A7600" s="369">
        <v>4563402</v>
      </c>
      <c r="B7600" t="s">
        <v>15568</v>
      </c>
      <c r="C7600" t="s">
        <v>15569</v>
      </c>
      <c r="D7600" t="s">
        <v>393</v>
      </c>
      <c r="E7600" t="s">
        <v>378</v>
      </c>
    </row>
    <row r="7601" spans="1:5">
      <c r="A7601" s="369">
        <v>4563403</v>
      </c>
      <c r="B7601" t="s">
        <v>15570</v>
      </c>
      <c r="C7601" t="s">
        <v>15571</v>
      </c>
      <c r="D7601" t="s">
        <v>393</v>
      </c>
      <c r="E7601" t="s">
        <v>378</v>
      </c>
    </row>
    <row r="7602" spans="1:5">
      <c r="A7602" s="369">
        <v>4563404</v>
      </c>
      <c r="B7602" t="s">
        <v>15572</v>
      </c>
      <c r="C7602" t="s">
        <v>15573</v>
      </c>
      <c r="D7602" t="s">
        <v>393</v>
      </c>
      <c r="E7602" t="s">
        <v>378</v>
      </c>
    </row>
    <row r="7603" spans="1:5">
      <c r="A7603" s="369">
        <v>4563406</v>
      </c>
      <c r="B7603" t="s">
        <v>15574</v>
      </c>
      <c r="C7603" t="s">
        <v>15575</v>
      </c>
      <c r="D7603" t="s">
        <v>393</v>
      </c>
      <c r="E7603" t="s">
        <v>378</v>
      </c>
    </row>
    <row r="7604" spans="1:5">
      <c r="A7604" s="369">
        <v>4563419</v>
      </c>
      <c r="B7604" t="s">
        <v>15576</v>
      </c>
      <c r="C7604" t="s">
        <v>15577</v>
      </c>
      <c r="D7604" t="s">
        <v>393</v>
      </c>
      <c r="E7604" t="s">
        <v>378</v>
      </c>
    </row>
    <row r="7605" spans="1:5">
      <c r="A7605" s="369">
        <v>4563434</v>
      </c>
      <c r="B7605" t="s">
        <v>15578</v>
      </c>
      <c r="C7605" t="s">
        <v>15579</v>
      </c>
      <c r="D7605" t="s">
        <v>393</v>
      </c>
      <c r="E7605" t="s">
        <v>378</v>
      </c>
    </row>
    <row r="7606" spans="1:5">
      <c r="A7606" s="369">
        <v>4563739</v>
      </c>
      <c r="B7606" t="s">
        <v>15580</v>
      </c>
      <c r="C7606" t="s">
        <v>15581</v>
      </c>
      <c r="D7606" t="s">
        <v>393</v>
      </c>
      <c r="E7606" t="s">
        <v>378</v>
      </c>
    </row>
    <row r="7607" spans="1:5">
      <c r="A7607" s="369">
        <v>4563903</v>
      </c>
      <c r="B7607" t="s">
        <v>15582</v>
      </c>
      <c r="C7607" t="s">
        <v>15583</v>
      </c>
      <c r="D7607" t="s">
        <v>393</v>
      </c>
      <c r="E7607" t="s">
        <v>378</v>
      </c>
    </row>
    <row r="7608" spans="1:5">
      <c r="A7608" s="369">
        <v>4563952</v>
      </c>
      <c r="B7608" t="s">
        <v>15584</v>
      </c>
      <c r="C7608" t="s">
        <v>15585</v>
      </c>
      <c r="D7608" t="s">
        <v>393</v>
      </c>
      <c r="E7608" t="s">
        <v>378</v>
      </c>
    </row>
    <row r="7609" spans="1:5">
      <c r="A7609" s="369">
        <v>4564503</v>
      </c>
      <c r="B7609" t="s">
        <v>15586</v>
      </c>
      <c r="C7609" t="s">
        <v>15587</v>
      </c>
      <c r="D7609" t="s">
        <v>393</v>
      </c>
      <c r="E7609" t="s">
        <v>378</v>
      </c>
    </row>
    <row r="7610" spans="1:5">
      <c r="A7610" s="369">
        <v>4564576</v>
      </c>
      <c r="B7610" t="s">
        <v>15588</v>
      </c>
      <c r="C7610" t="s">
        <v>15589</v>
      </c>
      <c r="D7610" t="s">
        <v>393</v>
      </c>
      <c r="E7610" t="s">
        <v>378</v>
      </c>
    </row>
    <row r="7611" spans="1:5">
      <c r="A7611" s="369">
        <v>4564580</v>
      </c>
      <c r="B7611" t="s">
        <v>15590</v>
      </c>
      <c r="C7611" t="s">
        <v>15591</v>
      </c>
      <c r="D7611" t="s">
        <v>393</v>
      </c>
      <c r="E7611" t="s">
        <v>378</v>
      </c>
    </row>
    <row r="7612" spans="1:5">
      <c r="A7612" s="369">
        <v>4564823</v>
      </c>
      <c r="B7612" t="s">
        <v>15592</v>
      </c>
      <c r="C7612" t="s">
        <v>15593</v>
      </c>
      <c r="D7612" t="s">
        <v>393</v>
      </c>
      <c r="E7612" t="s">
        <v>378</v>
      </c>
    </row>
    <row r="7613" spans="1:5">
      <c r="A7613" s="369">
        <v>456710</v>
      </c>
      <c r="B7613" t="s">
        <v>15594</v>
      </c>
      <c r="C7613" t="s">
        <v>15595</v>
      </c>
      <c r="D7613" t="s">
        <v>393</v>
      </c>
      <c r="E7613" t="s">
        <v>378</v>
      </c>
    </row>
    <row r="7614" spans="1:5">
      <c r="A7614" s="369">
        <v>4568344</v>
      </c>
      <c r="B7614" t="s">
        <v>15596</v>
      </c>
      <c r="C7614" t="s">
        <v>15597</v>
      </c>
      <c r="D7614" t="s">
        <v>393</v>
      </c>
      <c r="E7614" t="s">
        <v>378</v>
      </c>
    </row>
    <row r="7615" spans="1:5">
      <c r="A7615" s="369">
        <v>4569122</v>
      </c>
      <c r="B7615" t="s">
        <v>15598</v>
      </c>
      <c r="C7615" t="s">
        <v>15599</v>
      </c>
      <c r="D7615" t="s">
        <v>393</v>
      </c>
      <c r="E7615" t="s">
        <v>378</v>
      </c>
    </row>
    <row r="7616" spans="1:5">
      <c r="A7616" s="369">
        <v>4569860</v>
      </c>
      <c r="B7616" t="s">
        <v>15600</v>
      </c>
      <c r="C7616" t="s">
        <v>15601</v>
      </c>
      <c r="D7616" t="s">
        <v>393</v>
      </c>
      <c r="E7616" t="s">
        <v>378</v>
      </c>
    </row>
    <row r="7617" spans="1:5">
      <c r="A7617" s="369">
        <v>4570021</v>
      </c>
      <c r="B7617" t="s">
        <v>15602</v>
      </c>
      <c r="C7617" t="s">
        <v>15603</v>
      </c>
      <c r="D7617" t="s">
        <v>393</v>
      </c>
      <c r="E7617" t="s">
        <v>378</v>
      </c>
    </row>
    <row r="7618" spans="1:5">
      <c r="A7618" s="369">
        <v>4572005</v>
      </c>
      <c r="B7618" t="s">
        <v>15604</v>
      </c>
      <c r="C7618" t="s">
        <v>15605</v>
      </c>
      <c r="D7618" t="s">
        <v>393</v>
      </c>
      <c r="E7618" t="s">
        <v>378</v>
      </c>
    </row>
    <row r="7619" spans="1:5">
      <c r="A7619" s="369">
        <v>4572208</v>
      </c>
      <c r="B7619" t="s">
        <v>15606</v>
      </c>
      <c r="C7619" t="s">
        <v>15607</v>
      </c>
      <c r="D7619" t="s">
        <v>393</v>
      </c>
      <c r="E7619" t="s">
        <v>378</v>
      </c>
    </row>
    <row r="7620" spans="1:5">
      <c r="A7620" s="369">
        <v>4576751</v>
      </c>
      <c r="B7620" t="s">
        <v>15608</v>
      </c>
      <c r="C7620" t="s">
        <v>15609</v>
      </c>
      <c r="D7620" t="s">
        <v>393</v>
      </c>
      <c r="E7620" t="s">
        <v>378</v>
      </c>
    </row>
    <row r="7621" spans="1:5">
      <c r="A7621" s="369">
        <v>4585477</v>
      </c>
      <c r="B7621" t="s">
        <v>15610</v>
      </c>
      <c r="C7621" t="s">
        <v>15611</v>
      </c>
      <c r="D7621" t="s">
        <v>393</v>
      </c>
      <c r="E7621" t="s">
        <v>378</v>
      </c>
    </row>
    <row r="7622" spans="1:5">
      <c r="A7622" s="369">
        <v>4593591</v>
      </c>
      <c r="B7622" t="s">
        <v>15612</v>
      </c>
      <c r="C7622" t="s">
        <v>15613</v>
      </c>
      <c r="D7622" t="s">
        <v>393</v>
      </c>
      <c r="E7622" t="s">
        <v>378</v>
      </c>
    </row>
    <row r="7623" spans="1:5">
      <c r="A7623" s="369">
        <v>4593718</v>
      </c>
      <c r="B7623" t="s">
        <v>15614</v>
      </c>
      <c r="C7623" t="s">
        <v>15615</v>
      </c>
      <c r="D7623" t="s">
        <v>393</v>
      </c>
      <c r="E7623" t="s">
        <v>378</v>
      </c>
    </row>
    <row r="7624" spans="1:5">
      <c r="A7624" s="369">
        <v>4593993</v>
      </c>
      <c r="B7624" t="s">
        <v>15616</v>
      </c>
      <c r="C7624" t="s">
        <v>15617</v>
      </c>
      <c r="D7624" t="s">
        <v>393</v>
      </c>
      <c r="E7624" t="s">
        <v>378</v>
      </c>
    </row>
    <row r="7625" spans="1:5">
      <c r="A7625" s="369">
        <v>4594453</v>
      </c>
      <c r="B7625" t="s">
        <v>15618</v>
      </c>
      <c r="C7625" t="s">
        <v>15619</v>
      </c>
      <c r="D7625" t="s">
        <v>393</v>
      </c>
      <c r="E7625" t="s">
        <v>378</v>
      </c>
    </row>
    <row r="7626" spans="1:5">
      <c r="A7626" s="369">
        <v>4594850</v>
      </c>
      <c r="B7626" t="s">
        <v>15620</v>
      </c>
      <c r="C7626" t="s">
        <v>15621</v>
      </c>
      <c r="D7626" t="s">
        <v>393</v>
      </c>
      <c r="E7626" t="s">
        <v>378</v>
      </c>
    </row>
    <row r="7627" spans="1:5">
      <c r="A7627" s="369">
        <v>4594954</v>
      </c>
      <c r="B7627" t="s">
        <v>15622</v>
      </c>
      <c r="C7627" t="s">
        <v>15623</v>
      </c>
      <c r="D7627" t="s">
        <v>393</v>
      </c>
      <c r="E7627" t="s">
        <v>378</v>
      </c>
    </row>
    <row r="7628" spans="1:5">
      <c r="A7628" s="369">
        <v>4595202</v>
      </c>
      <c r="B7628" t="s">
        <v>15624</v>
      </c>
      <c r="C7628" t="s">
        <v>15625</v>
      </c>
      <c r="D7628" t="s">
        <v>393</v>
      </c>
      <c r="E7628" t="s">
        <v>378</v>
      </c>
    </row>
    <row r="7629" spans="1:5">
      <c r="A7629" s="369">
        <v>4598952</v>
      </c>
      <c r="B7629" t="s">
        <v>15626</v>
      </c>
      <c r="C7629" t="s">
        <v>15627</v>
      </c>
      <c r="D7629" t="s">
        <v>393</v>
      </c>
      <c r="E7629" t="s">
        <v>378</v>
      </c>
    </row>
    <row r="7630" spans="1:5">
      <c r="A7630" s="369">
        <v>4599000</v>
      </c>
      <c r="B7630" t="s">
        <v>15628</v>
      </c>
      <c r="C7630" t="s">
        <v>15629</v>
      </c>
      <c r="D7630" t="s">
        <v>393</v>
      </c>
      <c r="E7630" t="s">
        <v>378</v>
      </c>
    </row>
    <row r="7631" spans="1:5">
      <c r="A7631" s="369">
        <v>4606657</v>
      </c>
      <c r="B7631" t="s">
        <v>15630</v>
      </c>
      <c r="C7631" t="s">
        <v>15631</v>
      </c>
      <c r="D7631" t="s">
        <v>393</v>
      </c>
      <c r="E7631" t="s">
        <v>378</v>
      </c>
    </row>
    <row r="7632" spans="1:5">
      <c r="A7632" s="369">
        <v>461933695</v>
      </c>
      <c r="B7632" t="s">
        <v>15632</v>
      </c>
      <c r="C7632" t="s">
        <v>15633</v>
      </c>
      <c r="D7632" t="s">
        <v>393</v>
      </c>
      <c r="E7632" t="s">
        <v>378</v>
      </c>
    </row>
    <row r="7633" spans="1:5">
      <c r="A7633" s="369">
        <v>4626751</v>
      </c>
      <c r="B7633" t="s">
        <v>15634</v>
      </c>
      <c r="C7633" t="s">
        <v>15635</v>
      </c>
      <c r="D7633" t="s">
        <v>393</v>
      </c>
      <c r="E7633" t="s">
        <v>378</v>
      </c>
    </row>
    <row r="7634" spans="1:5">
      <c r="A7634" s="369">
        <v>462913183</v>
      </c>
      <c r="B7634" t="s">
        <v>15636</v>
      </c>
      <c r="C7634" t="s">
        <v>15637</v>
      </c>
      <c r="D7634" t="s">
        <v>393</v>
      </c>
      <c r="E7634" t="s">
        <v>378</v>
      </c>
    </row>
    <row r="7635" spans="1:5">
      <c r="A7635" s="369">
        <v>4631074</v>
      </c>
      <c r="B7635" t="s">
        <v>15638</v>
      </c>
      <c r="C7635" t="s">
        <v>15639</v>
      </c>
      <c r="D7635" t="s">
        <v>393</v>
      </c>
      <c r="E7635" t="s">
        <v>378</v>
      </c>
    </row>
    <row r="7636" spans="1:5">
      <c r="A7636" s="369">
        <v>4631190</v>
      </c>
      <c r="B7636" t="s">
        <v>15640</v>
      </c>
      <c r="C7636" t="s">
        <v>15641</v>
      </c>
      <c r="D7636" t="s">
        <v>393</v>
      </c>
      <c r="E7636" t="s">
        <v>378</v>
      </c>
    </row>
    <row r="7637" spans="1:5">
      <c r="A7637" s="369">
        <v>4631226</v>
      </c>
      <c r="B7637" t="s">
        <v>15642</v>
      </c>
      <c r="C7637" t="s">
        <v>15643</v>
      </c>
      <c r="D7637" t="s">
        <v>393</v>
      </c>
      <c r="E7637" t="s">
        <v>378</v>
      </c>
    </row>
    <row r="7638" spans="1:5">
      <c r="A7638" s="369">
        <v>4631354</v>
      </c>
      <c r="B7638" t="s">
        <v>15644</v>
      </c>
      <c r="C7638" t="s">
        <v>15645</v>
      </c>
      <c r="D7638" t="s">
        <v>393</v>
      </c>
      <c r="E7638" t="s">
        <v>378</v>
      </c>
    </row>
    <row r="7639" spans="1:5">
      <c r="A7639" s="369">
        <v>4632256</v>
      </c>
      <c r="B7639" t="s">
        <v>15646</v>
      </c>
      <c r="C7639" t="s">
        <v>15647</v>
      </c>
      <c r="D7639" t="s">
        <v>393</v>
      </c>
      <c r="E7639" t="s">
        <v>378</v>
      </c>
    </row>
    <row r="7640" spans="1:5">
      <c r="A7640" s="369">
        <v>4634250</v>
      </c>
      <c r="B7640" t="s">
        <v>15648</v>
      </c>
      <c r="C7640" t="s">
        <v>15649</v>
      </c>
      <c r="D7640" t="s">
        <v>393</v>
      </c>
      <c r="E7640" t="s">
        <v>378</v>
      </c>
    </row>
    <row r="7641" spans="1:5">
      <c r="A7641" s="369">
        <v>4634263</v>
      </c>
      <c r="B7641" t="s">
        <v>15650</v>
      </c>
      <c r="C7641" t="s">
        <v>15651</v>
      </c>
      <c r="D7641" t="s">
        <v>393</v>
      </c>
      <c r="E7641" t="s">
        <v>378</v>
      </c>
    </row>
    <row r="7642" spans="1:5">
      <c r="A7642" s="369">
        <v>4634720</v>
      </c>
      <c r="B7642" t="s">
        <v>15652</v>
      </c>
      <c r="C7642" t="s">
        <v>15653</v>
      </c>
      <c r="D7642" t="s">
        <v>393</v>
      </c>
      <c r="E7642" t="s">
        <v>378</v>
      </c>
    </row>
    <row r="7643" spans="1:5">
      <c r="A7643" s="369">
        <v>4635217</v>
      </c>
      <c r="B7643" t="s">
        <v>15654</v>
      </c>
      <c r="C7643" t="s">
        <v>15655</v>
      </c>
      <c r="D7643" t="s">
        <v>393</v>
      </c>
      <c r="E7643" t="s">
        <v>378</v>
      </c>
    </row>
    <row r="7644" spans="1:5">
      <c r="A7644" s="369">
        <v>4635824</v>
      </c>
      <c r="B7644" t="s">
        <v>15656</v>
      </c>
      <c r="C7644" t="s">
        <v>15657</v>
      </c>
      <c r="D7644" t="s">
        <v>393</v>
      </c>
      <c r="E7644" t="s">
        <v>378</v>
      </c>
    </row>
    <row r="7645" spans="1:5">
      <c r="A7645" s="369">
        <v>4636023</v>
      </c>
      <c r="B7645" t="s">
        <v>15658</v>
      </c>
      <c r="C7645" t="s">
        <v>15659</v>
      </c>
      <c r="D7645" t="s">
        <v>393</v>
      </c>
      <c r="E7645" t="s">
        <v>378</v>
      </c>
    </row>
    <row r="7646" spans="1:5">
      <c r="A7646" s="369">
        <v>4636158</v>
      </c>
      <c r="B7646" t="s">
        <v>15660</v>
      </c>
      <c r="C7646" t="s">
        <v>15661</v>
      </c>
      <c r="D7646" t="s">
        <v>393</v>
      </c>
      <c r="E7646" t="s">
        <v>378</v>
      </c>
    </row>
    <row r="7647" spans="1:5">
      <c r="A7647" s="369">
        <v>4636304</v>
      </c>
      <c r="B7647" t="s">
        <v>15662</v>
      </c>
      <c r="C7647" t="s">
        <v>15663</v>
      </c>
      <c r="D7647" t="s">
        <v>393</v>
      </c>
      <c r="E7647" t="s">
        <v>378</v>
      </c>
    </row>
    <row r="7648" spans="1:5">
      <c r="A7648" s="369">
        <v>4641202</v>
      </c>
      <c r="B7648" t="s">
        <v>15664</v>
      </c>
      <c r="C7648" t="s">
        <v>15665</v>
      </c>
      <c r="D7648" t="s">
        <v>393</v>
      </c>
      <c r="E7648" t="s">
        <v>378</v>
      </c>
    </row>
    <row r="7649" spans="1:5">
      <c r="A7649" s="369">
        <v>4641568</v>
      </c>
      <c r="B7649" t="s">
        <v>15666</v>
      </c>
      <c r="C7649" t="s">
        <v>15667</v>
      </c>
      <c r="D7649" t="s">
        <v>393</v>
      </c>
      <c r="E7649" t="s">
        <v>378</v>
      </c>
    </row>
    <row r="7650" spans="1:5">
      <c r="A7650" s="369">
        <v>4642800</v>
      </c>
      <c r="B7650" t="s">
        <v>15668</v>
      </c>
      <c r="C7650" t="s">
        <v>15669</v>
      </c>
      <c r="D7650" t="s">
        <v>393</v>
      </c>
      <c r="E7650" t="s">
        <v>378</v>
      </c>
    </row>
    <row r="7651" spans="1:5">
      <c r="A7651" s="369">
        <v>4642840</v>
      </c>
      <c r="B7651" t="s">
        <v>15670</v>
      </c>
      <c r="C7651" t="s">
        <v>15671</v>
      </c>
      <c r="D7651" t="s">
        <v>393</v>
      </c>
      <c r="E7651" t="s">
        <v>378</v>
      </c>
    </row>
    <row r="7652" spans="1:5">
      <c r="A7652" s="369">
        <v>4642844</v>
      </c>
      <c r="B7652" t="s">
        <v>15672</v>
      </c>
      <c r="C7652" t="s">
        <v>15673</v>
      </c>
      <c r="D7652" t="s">
        <v>393</v>
      </c>
      <c r="E7652" t="s">
        <v>378</v>
      </c>
    </row>
    <row r="7653" spans="1:5">
      <c r="A7653" s="369">
        <v>4642845</v>
      </c>
      <c r="B7653" t="s">
        <v>15674</v>
      </c>
      <c r="C7653" t="s">
        <v>15675</v>
      </c>
      <c r="D7653" t="s">
        <v>393</v>
      </c>
      <c r="E7653" t="s">
        <v>378</v>
      </c>
    </row>
    <row r="7654" spans="1:5">
      <c r="A7654" s="369">
        <v>4643131</v>
      </c>
      <c r="B7654" t="s">
        <v>15676</v>
      </c>
      <c r="C7654" t="s">
        <v>15677</v>
      </c>
      <c r="D7654" t="s">
        <v>393</v>
      </c>
      <c r="E7654" t="s">
        <v>378</v>
      </c>
    </row>
    <row r="7655" spans="1:5">
      <c r="A7655" s="369">
        <v>4643646</v>
      </c>
      <c r="B7655" t="s">
        <v>15678</v>
      </c>
      <c r="C7655" t="s">
        <v>15679</v>
      </c>
      <c r="D7655" t="s">
        <v>393</v>
      </c>
      <c r="E7655" t="s">
        <v>378</v>
      </c>
    </row>
    <row r="7656" spans="1:5">
      <c r="A7656" s="369">
        <v>4643914</v>
      </c>
      <c r="B7656" t="s">
        <v>15680</v>
      </c>
      <c r="C7656" t="s">
        <v>14783</v>
      </c>
      <c r="D7656" t="s">
        <v>393</v>
      </c>
      <c r="E7656" t="s">
        <v>378</v>
      </c>
    </row>
    <row r="7657" spans="1:5">
      <c r="A7657" s="369">
        <v>4644088</v>
      </c>
      <c r="B7657" t="s">
        <v>15681</v>
      </c>
      <c r="C7657" t="s">
        <v>15682</v>
      </c>
      <c r="D7657" t="s">
        <v>393</v>
      </c>
      <c r="E7657" t="s">
        <v>378</v>
      </c>
    </row>
    <row r="7658" spans="1:5">
      <c r="A7658" s="369">
        <v>4644352</v>
      </c>
      <c r="B7658" t="s">
        <v>15683</v>
      </c>
      <c r="C7658" t="s">
        <v>15684</v>
      </c>
      <c r="D7658" t="s">
        <v>393</v>
      </c>
      <c r="E7658" t="s">
        <v>378</v>
      </c>
    </row>
    <row r="7659" spans="1:5">
      <c r="A7659" s="369">
        <v>4644423</v>
      </c>
      <c r="B7659" t="s">
        <v>15685</v>
      </c>
      <c r="C7659" t="s">
        <v>15686</v>
      </c>
      <c r="D7659" t="s">
        <v>393</v>
      </c>
      <c r="E7659" t="s">
        <v>378</v>
      </c>
    </row>
    <row r="7660" spans="1:5">
      <c r="A7660" s="369">
        <v>4644489</v>
      </c>
      <c r="B7660" t="s">
        <v>15687</v>
      </c>
      <c r="C7660" t="s">
        <v>15688</v>
      </c>
      <c r="D7660" t="s">
        <v>393</v>
      </c>
      <c r="E7660" t="s">
        <v>378</v>
      </c>
    </row>
    <row r="7661" spans="1:5">
      <c r="A7661" s="369">
        <v>4644497</v>
      </c>
      <c r="B7661" t="s">
        <v>15689</v>
      </c>
      <c r="C7661" t="s">
        <v>15690</v>
      </c>
      <c r="D7661" t="s">
        <v>393</v>
      </c>
      <c r="E7661" t="s">
        <v>378</v>
      </c>
    </row>
    <row r="7662" spans="1:5">
      <c r="A7662" s="369">
        <v>4644625</v>
      </c>
      <c r="B7662" t="s">
        <v>15691</v>
      </c>
      <c r="C7662" t="s">
        <v>15692</v>
      </c>
      <c r="D7662" t="s">
        <v>393</v>
      </c>
      <c r="E7662" t="s">
        <v>378</v>
      </c>
    </row>
    <row r="7663" spans="1:5">
      <c r="A7663" s="369">
        <v>4644739</v>
      </c>
      <c r="B7663" t="s">
        <v>15693</v>
      </c>
      <c r="C7663" t="s">
        <v>15694</v>
      </c>
      <c r="D7663" t="s">
        <v>393</v>
      </c>
      <c r="E7663" t="s">
        <v>378</v>
      </c>
    </row>
    <row r="7664" spans="1:5">
      <c r="A7664" s="369">
        <v>4645528</v>
      </c>
      <c r="B7664" t="s">
        <v>15695</v>
      </c>
      <c r="C7664" t="s">
        <v>15696</v>
      </c>
      <c r="D7664" t="s">
        <v>393</v>
      </c>
      <c r="E7664" t="s">
        <v>378</v>
      </c>
    </row>
    <row r="7665" spans="1:5">
      <c r="A7665" s="369">
        <v>4645538</v>
      </c>
      <c r="B7665" t="s">
        <v>15697</v>
      </c>
      <c r="C7665" t="s">
        <v>15698</v>
      </c>
      <c r="D7665" t="s">
        <v>393</v>
      </c>
      <c r="E7665" t="s">
        <v>378</v>
      </c>
    </row>
    <row r="7666" spans="1:5">
      <c r="A7666" s="369">
        <v>4645539</v>
      </c>
      <c r="B7666" t="s">
        <v>15699</v>
      </c>
      <c r="C7666" t="s">
        <v>15700</v>
      </c>
      <c r="D7666" t="s">
        <v>393</v>
      </c>
      <c r="E7666" t="s">
        <v>378</v>
      </c>
    </row>
    <row r="7667" spans="1:5">
      <c r="A7667" s="369">
        <v>4645824</v>
      </c>
      <c r="B7667" t="s">
        <v>15701</v>
      </c>
      <c r="C7667" t="s">
        <v>15702</v>
      </c>
      <c r="D7667" t="s">
        <v>393</v>
      </c>
      <c r="E7667" t="s">
        <v>378</v>
      </c>
    </row>
    <row r="7668" spans="1:5">
      <c r="A7668" s="369">
        <v>4645874</v>
      </c>
      <c r="B7668" t="s">
        <v>15703</v>
      </c>
      <c r="C7668" t="s">
        <v>15704</v>
      </c>
      <c r="D7668" t="s">
        <v>393</v>
      </c>
      <c r="E7668" t="s">
        <v>378</v>
      </c>
    </row>
    <row r="7669" spans="1:5">
      <c r="A7669" s="369">
        <v>4646245</v>
      </c>
      <c r="B7669" t="s">
        <v>15705</v>
      </c>
      <c r="C7669" t="s">
        <v>15706</v>
      </c>
      <c r="D7669" t="s">
        <v>393</v>
      </c>
      <c r="E7669" t="s">
        <v>378</v>
      </c>
    </row>
    <row r="7670" spans="1:5">
      <c r="A7670" s="369">
        <v>4646415</v>
      </c>
      <c r="B7670" t="s">
        <v>15707</v>
      </c>
      <c r="C7670" t="s">
        <v>15708</v>
      </c>
      <c r="D7670" t="s">
        <v>393</v>
      </c>
      <c r="E7670" t="s">
        <v>378</v>
      </c>
    </row>
    <row r="7671" spans="1:5">
      <c r="A7671" s="369">
        <v>4646494</v>
      </c>
      <c r="B7671" t="s">
        <v>15709</v>
      </c>
      <c r="C7671" t="s">
        <v>15710</v>
      </c>
      <c r="D7671" t="s">
        <v>393</v>
      </c>
      <c r="E7671" t="s">
        <v>378</v>
      </c>
    </row>
    <row r="7672" spans="1:5">
      <c r="A7672" s="369">
        <v>4646495</v>
      </c>
      <c r="B7672" t="s">
        <v>15711</v>
      </c>
      <c r="C7672" t="s">
        <v>15712</v>
      </c>
      <c r="D7672" t="s">
        <v>393</v>
      </c>
      <c r="E7672" t="s">
        <v>378</v>
      </c>
    </row>
    <row r="7673" spans="1:5">
      <c r="A7673" s="369">
        <v>4646528</v>
      </c>
      <c r="B7673" t="s">
        <v>15713</v>
      </c>
      <c r="C7673" t="s">
        <v>15714</v>
      </c>
      <c r="D7673" t="s">
        <v>393</v>
      </c>
      <c r="E7673" t="s">
        <v>378</v>
      </c>
    </row>
    <row r="7674" spans="1:5">
      <c r="A7674" s="369">
        <v>4646806</v>
      </c>
      <c r="B7674" t="s">
        <v>15715</v>
      </c>
      <c r="C7674" t="s">
        <v>15716</v>
      </c>
      <c r="D7674" t="s">
        <v>393</v>
      </c>
      <c r="E7674" t="s">
        <v>378</v>
      </c>
    </row>
    <row r="7675" spans="1:5">
      <c r="A7675" s="369">
        <v>4646841</v>
      </c>
      <c r="B7675" t="s">
        <v>15717</v>
      </c>
      <c r="C7675" t="s">
        <v>15718</v>
      </c>
      <c r="D7675" t="s">
        <v>393</v>
      </c>
      <c r="E7675" t="s">
        <v>378</v>
      </c>
    </row>
    <row r="7676" spans="1:5">
      <c r="A7676" s="369">
        <v>4646932</v>
      </c>
      <c r="B7676" t="s">
        <v>15719</v>
      </c>
      <c r="C7676" t="s">
        <v>15720</v>
      </c>
      <c r="D7676" t="s">
        <v>393</v>
      </c>
      <c r="E7676" t="s">
        <v>378</v>
      </c>
    </row>
    <row r="7677" spans="1:5">
      <c r="A7677" s="369">
        <v>4646957</v>
      </c>
      <c r="B7677" t="s">
        <v>15721</v>
      </c>
      <c r="C7677" t="s">
        <v>15722</v>
      </c>
      <c r="D7677" t="s">
        <v>393</v>
      </c>
      <c r="E7677" t="s">
        <v>378</v>
      </c>
    </row>
    <row r="7678" spans="1:5">
      <c r="A7678" s="369">
        <v>4646984</v>
      </c>
      <c r="B7678" t="s">
        <v>15723</v>
      </c>
      <c r="C7678" t="s">
        <v>15724</v>
      </c>
      <c r="D7678" t="s">
        <v>393</v>
      </c>
      <c r="E7678" t="s">
        <v>378</v>
      </c>
    </row>
    <row r="7679" spans="1:5">
      <c r="A7679" s="369">
        <v>4647107</v>
      </c>
      <c r="B7679" t="s">
        <v>15725</v>
      </c>
      <c r="C7679" t="s">
        <v>15726</v>
      </c>
      <c r="D7679" t="s">
        <v>393</v>
      </c>
      <c r="E7679" t="s">
        <v>378</v>
      </c>
    </row>
    <row r="7680" spans="1:5">
      <c r="A7680" s="369">
        <v>4647487</v>
      </c>
      <c r="B7680" t="s">
        <v>15727</v>
      </c>
      <c r="C7680" t="s">
        <v>15728</v>
      </c>
      <c r="D7680" t="s">
        <v>393</v>
      </c>
      <c r="E7680" t="s">
        <v>378</v>
      </c>
    </row>
    <row r="7681" spans="1:5">
      <c r="A7681" s="369">
        <v>4647525</v>
      </c>
      <c r="B7681" t="s">
        <v>15729</v>
      </c>
      <c r="C7681" t="s">
        <v>15730</v>
      </c>
      <c r="D7681" t="s">
        <v>393</v>
      </c>
      <c r="E7681" t="s">
        <v>378</v>
      </c>
    </row>
    <row r="7682" spans="1:5">
      <c r="A7682" s="369">
        <v>4647700</v>
      </c>
      <c r="B7682" t="s">
        <v>15731</v>
      </c>
      <c r="C7682" t="s">
        <v>15732</v>
      </c>
      <c r="D7682" t="s">
        <v>393</v>
      </c>
      <c r="E7682" t="s">
        <v>378</v>
      </c>
    </row>
    <row r="7683" spans="1:5">
      <c r="A7683" s="369">
        <v>4647717</v>
      </c>
      <c r="B7683" t="s">
        <v>15733</v>
      </c>
      <c r="C7683" t="s">
        <v>15734</v>
      </c>
      <c r="D7683" t="s">
        <v>393</v>
      </c>
      <c r="E7683" t="s">
        <v>378</v>
      </c>
    </row>
    <row r="7684" spans="1:5">
      <c r="A7684" s="369">
        <v>4647743</v>
      </c>
      <c r="B7684" t="s">
        <v>15735</v>
      </c>
      <c r="C7684" t="s">
        <v>15736</v>
      </c>
      <c r="D7684" t="s">
        <v>393</v>
      </c>
      <c r="E7684" t="s">
        <v>378</v>
      </c>
    </row>
    <row r="7685" spans="1:5">
      <c r="A7685" s="369">
        <v>4648374</v>
      </c>
      <c r="B7685" t="s">
        <v>15737</v>
      </c>
      <c r="C7685" t="s">
        <v>15738</v>
      </c>
      <c r="D7685" t="s">
        <v>393</v>
      </c>
      <c r="E7685" t="s">
        <v>378</v>
      </c>
    </row>
    <row r="7686" spans="1:5">
      <c r="A7686" s="369">
        <v>4648399</v>
      </c>
      <c r="B7686" t="s">
        <v>15739</v>
      </c>
      <c r="C7686" t="s">
        <v>15740</v>
      </c>
      <c r="D7686" t="s">
        <v>393</v>
      </c>
      <c r="E7686" t="s">
        <v>378</v>
      </c>
    </row>
    <row r="7687" spans="1:5">
      <c r="A7687" s="369">
        <v>4648603</v>
      </c>
      <c r="B7687" t="s">
        <v>15741</v>
      </c>
      <c r="C7687" t="s">
        <v>15742</v>
      </c>
      <c r="D7687" t="s">
        <v>393</v>
      </c>
      <c r="E7687" t="s">
        <v>378</v>
      </c>
    </row>
    <row r="7688" spans="1:5">
      <c r="A7688" s="369">
        <v>4648624</v>
      </c>
      <c r="B7688" t="s">
        <v>15743</v>
      </c>
      <c r="C7688" t="s">
        <v>15744</v>
      </c>
      <c r="D7688" t="s">
        <v>393</v>
      </c>
      <c r="E7688" t="s">
        <v>378</v>
      </c>
    </row>
    <row r="7689" spans="1:5">
      <c r="A7689" s="369">
        <v>4648729</v>
      </c>
      <c r="B7689" t="s">
        <v>15745</v>
      </c>
      <c r="C7689" t="s">
        <v>15746</v>
      </c>
      <c r="D7689" t="s">
        <v>393</v>
      </c>
      <c r="E7689" t="s">
        <v>378</v>
      </c>
    </row>
    <row r="7690" spans="1:5">
      <c r="A7690" s="369">
        <v>4648776</v>
      </c>
      <c r="B7690" t="s">
        <v>15747</v>
      </c>
      <c r="C7690" t="s">
        <v>15748</v>
      </c>
      <c r="D7690" t="s">
        <v>393</v>
      </c>
      <c r="E7690" t="s">
        <v>378</v>
      </c>
    </row>
    <row r="7691" spans="1:5">
      <c r="A7691" s="369">
        <v>4648861</v>
      </c>
      <c r="B7691" t="s">
        <v>15749</v>
      </c>
      <c r="C7691" t="s">
        <v>15750</v>
      </c>
      <c r="D7691" t="s">
        <v>393</v>
      </c>
      <c r="E7691" t="s">
        <v>378</v>
      </c>
    </row>
    <row r="7692" spans="1:5">
      <c r="A7692" s="369">
        <v>4648898</v>
      </c>
      <c r="B7692" t="s">
        <v>15751</v>
      </c>
      <c r="C7692" t="s">
        <v>15752</v>
      </c>
      <c r="D7692" t="s">
        <v>393</v>
      </c>
      <c r="E7692" t="s">
        <v>378</v>
      </c>
    </row>
    <row r="7693" spans="1:5">
      <c r="A7693" s="369">
        <v>4649014</v>
      </c>
      <c r="B7693" t="s">
        <v>15753</v>
      </c>
      <c r="C7693" t="s">
        <v>15754</v>
      </c>
      <c r="D7693" t="s">
        <v>393</v>
      </c>
      <c r="E7693" t="s">
        <v>378</v>
      </c>
    </row>
    <row r="7694" spans="1:5">
      <c r="A7694" s="369">
        <v>4649025</v>
      </c>
      <c r="B7694" t="s">
        <v>15755</v>
      </c>
      <c r="C7694" t="s">
        <v>15756</v>
      </c>
      <c r="D7694" t="s">
        <v>393</v>
      </c>
      <c r="E7694" t="s">
        <v>378</v>
      </c>
    </row>
    <row r="7695" spans="1:5">
      <c r="A7695" s="369">
        <v>4649027</v>
      </c>
      <c r="B7695" t="s">
        <v>15757</v>
      </c>
      <c r="C7695" t="s">
        <v>15758</v>
      </c>
      <c r="D7695" t="s">
        <v>393</v>
      </c>
      <c r="E7695" t="s">
        <v>378</v>
      </c>
    </row>
    <row r="7696" spans="1:5">
      <c r="A7696" s="369">
        <v>4649200</v>
      </c>
      <c r="B7696" t="s">
        <v>15759</v>
      </c>
      <c r="C7696" t="s">
        <v>15760</v>
      </c>
      <c r="D7696" t="s">
        <v>393</v>
      </c>
      <c r="E7696" t="s">
        <v>378</v>
      </c>
    </row>
    <row r="7697" spans="1:5">
      <c r="A7697" s="369">
        <v>4649653</v>
      </c>
      <c r="B7697" t="s">
        <v>15761</v>
      </c>
      <c r="C7697" t="s">
        <v>15762</v>
      </c>
      <c r="D7697" t="s">
        <v>393</v>
      </c>
      <c r="E7697" t="s">
        <v>378</v>
      </c>
    </row>
    <row r="7698" spans="1:5">
      <c r="A7698" s="369">
        <v>4650296</v>
      </c>
      <c r="B7698" t="s">
        <v>15763</v>
      </c>
      <c r="C7698" t="s">
        <v>15764</v>
      </c>
      <c r="D7698" t="s">
        <v>393</v>
      </c>
      <c r="E7698" t="s">
        <v>378</v>
      </c>
    </row>
    <row r="7699" spans="1:5">
      <c r="A7699" s="369">
        <v>4650361</v>
      </c>
      <c r="B7699" t="s">
        <v>15765</v>
      </c>
      <c r="C7699" t="s">
        <v>15766</v>
      </c>
      <c r="D7699" t="s">
        <v>393</v>
      </c>
      <c r="E7699" t="s">
        <v>378</v>
      </c>
    </row>
    <row r="7700" spans="1:5">
      <c r="A7700" s="369">
        <v>4650948</v>
      </c>
      <c r="B7700" t="s">
        <v>15767</v>
      </c>
      <c r="C7700" t="s">
        <v>15768</v>
      </c>
      <c r="D7700" t="s">
        <v>393</v>
      </c>
      <c r="E7700" t="s">
        <v>378</v>
      </c>
    </row>
    <row r="7701" spans="1:5">
      <c r="A7701" s="369">
        <v>4652281</v>
      </c>
      <c r="B7701" t="s">
        <v>15769</v>
      </c>
      <c r="C7701" t="s">
        <v>15770</v>
      </c>
      <c r="D7701" t="s">
        <v>393</v>
      </c>
      <c r="E7701" t="s">
        <v>378</v>
      </c>
    </row>
    <row r="7702" spans="1:5">
      <c r="A7702" s="369">
        <v>4652700</v>
      </c>
      <c r="B7702" t="s">
        <v>15771</v>
      </c>
      <c r="C7702" t="s">
        <v>15772</v>
      </c>
      <c r="D7702" t="s">
        <v>393</v>
      </c>
      <c r="E7702" t="s">
        <v>378</v>
      </c>
    </row>
    <row r="7703" spans="1:5">
      <c r="A7703" s="369">
        <v>4652769</v>
      </c>
      <c r="B7703" t="s">
        <v>15773</v>
      </c>
      <c r="C7703" t="s">
        <v>15774</v>
      </c>
      <c r="D7703" t="s">
        <v>393</v>
      </c>
      <c r="E7703" t="s">
        <v>378</v>
      </c>
    </row>
    <row r="7704" spans="1:5">
      <c r="A7704" s="369">
        <v>4652813</v>
      </c>
      <c r="B7704" t="s">
        <v>15775</v>
      </c>
      <c r="C7704" t="s">
        <v>15776</v>
      </c>
      <c r="D7704" t="s">
        <v>393</v>
      </c>
      <c r="E7704" t="s">
        <v>378</v>
      </c>
    </row>
    <row r="7705" spans="1:5">
      <c r="A7705" s="369">
        <v>4652832</v>
      </c>
      <c r="B7705" t="s">
        <v>15777</v>
      </c>
      <c r="C7705" t="s">
        <v>15778</v>
      </c>
      <c r="D7705" t="s">
        <v>393</v>
      </c>
      <c r="E7705" t="s">
        <v>378</v>
      </c>
    </row>
    <row r="7706" spans="1:5">
      <c r="A7706" s="369">
        <v>4652841</v>
      </c>
      <c r="B7706" t="s">
        <v>15779</v>
      </c>
      <c r="C7706" t="s">
        <v>15780</v>
      </c>
      <c r="D7706" t="s">
        <v>393</v>
      </c>
      <c r="E7706" t="s">
        <v>378</v>
      </c>
    </row>
    <row r="7707" spans="1:5">
      <c r="A7707" s="369">
        <v>4655942</v>
      </c>
      <c r="B7707" t="s">
        <v>15781</v>
      </c>
      <c r="C7707" t="s">
        <v>15782</v>
      </c>
      <c r="D7707" t="s">
        <v>393</v>
      </c>
      <c r="E7707" t="s">
        <v>378</v>
      </c>
    </row>
    <row r="7708" spans="1:5">
      <c r="A7708" s="369">
        <v>4655986</v>
      </c>
      <c r="B7708" t="s">
        <v>15783</v>
      </c>
      <c r="C7708" t="s">
        <v>15784</v>
      </c>
      <c r="D7708" t="s">
        <v>393</v>
      </c>
      <c r="E7708" t="s">
        <v>378</v>
      </c>
    </row>
    <row r="7709" spans="1:5">
      <c r="A7709" s="369">
        <v>4655995</v>
      </c>
      <c r="B7709" t="s">
        <v>15785</v>
      </c>
      <c r="C7709" t="s">
        <v>15786</v>
      </c>
      <c r="D7709" t="s">
        <v>393</v>
      </c>
      <c r="E7709" t="s">
        <v>378</v>
      </c>
    </row>
    <row r="7710" spans="1:5">
      <c r="A7710" s="369">
        <v>4656492</v>
      </c>
      <c r="B7710" t="s">
        <v>15787</v>
      </c>
      <c r="C7710" t="s">
        <v>15788</v>
      </c>
      <c r="D7710" t="s">
        <v>393</v>
      </c>
      <c r="E7710" t="s">
        <v>378</v>
      </c>
    </row>
    <row r="7711" spans="1:5">
      <c r="A7711" s="369">
        <v>4658592</v>
      </c>
      <c r="B7711" t="s">
        <v>15789</v>
      </c>
      <c r="C7711" t="s">
        <v>15790</v>
      </c>
      <c r="D7711" t="s">
        <v>393</v>
      </c>
      <c r="E7711" t="s">
        <v>378</v>
      </c>
    </row>
    <row r="7712" spans="1:5">
      <c r="A7712" s="369">
        <v>4671961</v>
      </c>
      <c r="B7712" t="s">
        <v>15791</v>
      </c>
      <c r="C7712" t="s">
        <v>15792</v>
      </c>
      <c r="D7712" t="s">
        <v>393</v>
      </c>
      <c r="E7712" t="s">
        <v>378</v>
      </c>
    </row>
    <row r="7713" spans="1:5">
      <c r="A7713" s="369">
        <v>4671964</v>
      </c>
      <c r="B7713" t="s">
        <v>15793</v>
      </c>
      <c r="C7713" t="s">
        <v>15794</v>
      </c>
      <c r="D7713" t="s">
        <v>393</v>
      </c>
      <c r="E7713" t="s">
        <v>378</v>
      </c>
    </row>
    <row r="7714" spans="1:5">
      <c r="A7714" s="369">
        <v>4673667</v>
      </c>
      <c r="B7714" t="s">
        <v>15795</v>
      </c>
      <c r="C7714" t="s">
        <v>15796</v>
      </c>
      <c r="D7714" t="s">
        <v>393</v>
      </c>
      <c r="E7714" t="s">
        <v>378</v>
      </c>
    </row>
    <row r="7715" spans="1:5">
      <c r="A7715" s="369">
        <v>4674943</v>
      </c>
      <c r="B7715" t="s">
        <v>15797</v>
      </c>
      <c r="C7715" t="s">
        <v>15798</v>
      </c>
      <c r="D7715" t="s">
        <v>393</v>
      </c>
      <c r="E7715" t="s">
        <v>378</v>
      </c>
    </row>
    <row r="7716" spans="1:5">
      <c r="A7716" s="369">
        <v>4675444</v>
      </c>
      <c r="B7716" t="s">
        <v>15799</v>
      </c>
      <c r="C7716" t="s">
        <v>15800</v>
      </c>
      <c r="D7716" t="s">
        <v>393</v>
      </c>
      <c r="E7716" t="s">
        <v>378</v>
      </c>
    </row>
    <row r="7717" spans="1:5">
      <c r="A7717" s="369">
        <v>4677481</v>
      </c>
      <c r="B7717" t="s">
        <v>15801</v>
      </c>
      <c r="C7717" t="s">
        <v>15802</v>
      </c>
      <c r="D7717" t="s">
        <v>393</v>
      </c>
      <c r="E7717" t="s">
        <v>378</v>
      </c>
    </row>
    <row r="7718" spans="1:5">
      <c r="A7718" s="369">
        <v>4677846</v>
      </c>
      <c r="B7718" t="s">
        <v>15803</v>
      </c>
      <c r="C7718" t="s">
        <v>15804</v>
      </c>
      <c r="D7718" t="s">
        <v>393</v>
      </c>
      <c r="E7718" t="s">
        <v>378</v>
      </c>
    </row>
    <row r="7719" spans="1:5">
      <c r="A7719" s="369">
        <v>4679284</v>
      </c>
      <c r="B7719" t="s">
        <v>15805</v>
      </c>
      <c r="C7719" t="s">
        <v>15806</v>
      </c>
      <c r="D7719" t="s">
        <v>393</v>
      </c>
      <c r="E7719" t="s">
        <v>378</v>
      </c>
    </row>
    <row r="7720" spans="1:5">
      <c r="A7720" s="369">
        <v>4680064</v>
      </c>
      <c r="B7720" t="s">
        <v>15807</v>
      </c>
      <c r="C7720" t="s">
        <v>15808</v>
      </c>
      <c r="D7720" t="s">
        <v>393</v>
      </c>
      <c r="E7720" t="s">
        <v>378</v>
      </c>
    </row>
    <row r="7721" spans="1:5">
      <c r="A7721" s="369">
        <v>4680636</v>
      </c>
      <c r="B7721" t="s">
        <v>15809</v>
      </c>
      <c r="C7721" t="s">
        <v>15810</v>
      </c>
      <c r="D7721" t="s">
        <v>393</v>
      </c>
      <c r="E7721" t="s">
        <v>378</v>
      </c>
    </row>
    <row r="7722" spans="1:5">
      <c r="A7722" s="369">
        <v>4680767</v>
      </c>
      <c r="B7722" t="s">
        <v>15811</v>
      </c>
      <c r="C7722" t="s">
        <v>15812</v>
      </c>
      <c r="D7722" t="s">
        <v>393</v>
      </c>
      <c r="E7722" t="s">
        <v>378</v>
      </c>
    </row>
    <row r="7723" spans="1:5">
      <c r="A7723" s="369">
        <v>4684687</v>
      </c>
      <c r="B7723" t="s">
        <v>15813</v>
      </c>
      <c r="C7723" t="s">
        <v>15814</v>
      </c>
      <c r="D7723" t="s">
        <v>393</v>
      </c>
      <c r="E7723" t="s">
        <v>378</v>
      </c>
    </row>
    <row r="7724" spans="1:5">
      <c r="A7724" s="369">
        <v>4685276</v>
      </c>
      <c r="B7724" t="s">
        <v>15815</v>
      </c>
      <c r="C7724" t="s">
        <v>15816</v>
      </c>
      <c r="D7724" t="s">
        <v>393</v>
      </c>
      <c r="E7724" t="s">
        <v>378</v>
      </c>
    </row>
    <row r="7725" spans="1:5">
      <c r="A7725" s="369">
        <v>4686118</v>
      </c>
      <c r="B7725" t="s">
        <v>15817</v>
      </c>
      <c r="C7725" t="s">
        <v>15818</v>
      </c>
      <c r="D7725" t="s">
        <v>393</v>
      </c>
      <c r="E7725" t="s">
        <v>378</v>
      </c>
    </row>
    <row r="7726" spans="1:5">
      <c r="A7726" s="369">
        <v>4686603</v>
      </c>
      <c r="B7726" t="s">
        <v>15819</v>
      </c>
      <c r="C7726" t="s">
        <v>15820</v>
      </c>
      <c r="D7726" t="s">
        <v>393</v>
      </c>
      <c r="E7726" t="s">
        <v>378</v>
      </c>
    </row>
    <row r="7727" spans="1:5">
      <c r="A7727" s="369">
        <v>4687253</v>
      </c>
      <c r="B7727" t="s">
        <v>15821</v>
      </c>
      <c r="C7727" t="s">
        <v>15822</v>
      </c>
      <c r="D7727" t="s">
        <v>393</v>
      </c>
      <c r="E7727" t="s">
        <v>378</v>
      </c>
    </row>
    <row r="7728" spans="1:5">
      <c r="A7728" s="369">
        <v>4689605</v>
      </c>
      <c r="B7728" t="s">
        <v>15823</v>
      </c>
      <c r="C7728" t="s">
        <v>15824</v>
      </c>
      <c r="D7728" t="s">
        <v>393</v>
      </c>
      <c r="E7728" t="s">
        <v>378</v>
      </c>
    </row>
    <row r="7729" spans="1:5">
      <c r="A7729" s="369">
        <v>4690448</v>
      </c>
      <c r="B7729" t="s">
        <v>15825</v>
      </c>
      <c r="C7729" t="s">
        <v>15826</v>
      </c>
      <c r="D7729" t="s">
        <v>393</v>
      </c>
      <c r="E7729" t="s">
        <v>378</v>
      </c>
    </row>
    <row r="7730" spans="1:5">
      <c r="A7730" s="369">
        <v>4690630</v>
      </c>
      <c r="B7730" t="s">
        <v>15827</v>
      </c>
      <c r="C7730" t="s">
        <v>15828</v>
      </c>
      <c r="D7730" t="s">
        <v>393</v>
      </c>
      <c r="E7730" t="s">
        <v>378</v>
      </c>
    </row>
    <row r="7731" spans="1:5">
      <c r="A7731" s="369">
        <v>4691627</v>
      </c>
      <c r="B7731" t="s">
        <v>15829</v>
      </c>
      <c r="C7731" t="s">
        <v>15830</v>
      </c>
      <c r="D7731" t="s">
        <v>393</v>
      </c>
      <c r="E7731" t="s">
        <v>378</v>
      </c>
    </row>
    <row r="7732" spans="1:5">
      <c r="A7732" s="369">
        <v>4692241</v>
      </c>
      <c r="B7732" t="s">
        <v>15831</v>
      </c>
      <c r="C7732" t="s">
        <v>15832</v>
      </c>
      <c r="D7732" t="s">
        <v>393</v>
      </c>
      <c r="E7732" t="s">
        <v>378</v>
      </c>
    </row>
    <row r="7733" spans="1:5">
      <c r="A7733" s="369">
        <v>4692846</v>
      </c>
      <c r="B7733" t="s">
        <v>15833</v>
      </c>
      <c r="C7733" t="s">
        <v>15834</v>
      </c>
      <c r="D7733" t="s">
        <v>393</v>
      </c>
      <c r="E7733" t="s">
        <v>378</v>
      </c>
    </row>
    <row r="7734" spans="1:5">
      <c r="A7734" s="369">
        <v>4692851</v>
      </c>
      <c r="B7734" t="s">
        <v>15835</v>
      </c>
      <c r="C7734" t="s">
        <v>15836</v>
      </c>
      <c r="D7734" t="s">
        <v>393</v>
      </c>
      <c r="E7734" t="s">
        <v>378</v>
      </c>
    </row>
    <row r="7735" spans="1:5">
      <c r="A7735" s="369">
        <v>4700</v>
      </c>
      <c r="B7735" t="s">
        <v>15837</v>
      </c>
      <c r="C7735" t="s">
        <v>15838</v>
      </c>
      <c r="D7735" t="s">
        <v>393</v>
      </c>
      <c r="E7735" t="s">
        <v>378</v>
      </c>
    </row>
    <row r="7736" spans="1:5">
      <c r="A7736" s="369">
        <v>4704513</v>
      </c>
      <c r="B7736" t="s">
        <v>15839</v>
      </c>
      <c r="C7736" t="s">
        <v>15840</v>
      </c>
      <c r="D7736" t="s">
        <v>393</v>
      </c>
      <c r="E7736" t="s">
        <v>378</v>
      </c>
    </row>
    <row r="7737" spans="1:5">
      <c r="A7737" s="369">
        <v>4708811</v>
      </c>
      <c r="B7737" t="s">
        <v>15841</v>
      </c>
      <c r="C7737" t="s">
        <v>15842</v>
      </c>
      <c r="D7737" t="s">
        <v>393</v>
      </c>
      <c r="E7737" t="s">
        <v>378</v>
      </c>
    </row>
    <row r="7738" spans="1:5">
      <c r="A7738" s="369">
        <v>4709422</v>
      </c>
      <c r="B7738" t="s">
        <v>15843</v>
      </c>
      <c r="C7738" t="s">
        <v>15844</v>
      </c>
      <c r="D7738" t="s">
        <v>393</v>
      </c>
      <c r="E7738" t="s">
        <v>378</v>
      </c>
    </row>
    <row r="7739" spans="1:5">
      <c r="A7739" s="369">
        <v>4721</v>
      </c>
      <c r="B7739" t="s">
        <v>15845</v>
      </c>
      <c r="C7739" t="s">
        <v>15846</v>
      </c>
      <c r="D7739" t="s">
        <v>393</v>
      </c>
      <c r="E7739" t="s">
        <v>378</v>
      </c>
    </row>
    <row r="7740" spans="1:5">
      <c r="A7740" s="369">
        <v>4721193</v>
      </c>
      <c r="B7740" t="s">
        <v>15847</v>
      </c>
      <c r="C7740" t="s">
        <v>15848</v>
      </c>
      <c r="D7740" t="s">
        <v>393</v>
      </c>
      <c r="E7740" t="s">
        <v>378</v>
      </c>
    </row>
    <row r="7741" spans="1:5">
      <c r="A7741" s="369">
        <v>4723650</v>
      </c>
      <c r="B7741" t="s">
        <v>15849</v>
      </c>
      <c r="C7741" t="s">
        <v>15850</v>
      </c>
      <c r="D7741" t="s">
        <v>393</v>
      </c>
      <c r="E7741" t="s">
        <v>378</v>
      </c>
    </row>
    <row r="7742" spans="1:5">
      <c r="A7742" s="369">
        <v>4723784</v>
      </c>
      <c r="B7742" t="s">
        <v>15851</v>
      </c>
      <c r="C7742" t="s">
        <v>15852</v>
      </c>
      <c r="D7742" t="s">
        <v>393</v>
      </c>
      <c r="E7742" t="s">
        <v>378</v>
      </c>
    </row>
    <row r="7743" spans="1:5">
      <c r="A7743" s="369">
        <v>4723799</v>
      </c>
      <c r="B7743" t="s">
        <v>15853</v>
      </c>
      <c r="C7743" t="s">
        <v>15854</v>
      </c>
      <c r="D7743" t="s">
        <v>393</v>
      </c>
      <c r="E7743" t="s">
        <v>378</v>
      </c>
    </row>
    <row r="7744" spans="1:5">
      <c r="A7744" s="369">
        <v>4723832</v>
      </c>
      <c r="B7744" t="s">
        <v>15855</v>
      </c>
      <c r="C7744" t="s">
        <v>15856</v>
      </c>
      <c r="D7744" t="s">
        <v>393</v>
      </c>
      <c r="E7744" t="s">
        <v>378</v>
      </c>
    </row>
    <row r="7745" spans="1:5">
      <c r="A7745" s="369">
        <v>4723947</v>
      </c>
      <c r="B7745" t="s">
        <v>15857</v>
      </c>
      <c r="C7745" t="s">
        <v>15858</v>
      </c>
      <c r="D7745" t="s">
        <v>393</v>
      </c>
      <c r="E7745" t="s">
        <v>378</v>
      </c>
    </row>
    <row r="7746" spans="1:5">
      <c r="A7746" s="369">
        <v>4723953</v>
      </c>
      <c r="B7746" t="s">
        <v>15859</v>
      </c>
      <c r="C7746" t="s">
        <v>15860</v>
      </c>
      <c r="D7746" t="s">
        <v>393</v>
      </c>
      <c r="E7746" t="s">
        <v>378</v>
      </c>
    </row>
    <row r="7747" spans="1:5">
      <c r="A7747" s="369">
        <v>4724265</v>
      </c>
      <c r="B7747" t="s">
        <v>15861</v>
      </c>
      <c r="C7747" t="s">
        <v>15862</v>
      </c>
      <c r="D7747" t="s">
        <v>393</v>
      </c>
      <c r="E7747" t="s">
        <v>378</v>
      </c>
    </row>
    <row r="7748" spans="1:5">
      <c r="A7748" s="369">
        <v>4724268</v>
      </c>
      <c r="B7748" t="s">
        <v>15863</v>
      </c>
      <c r="C7748" t="s">
        <v>15864</v>
      </c>
      <c r="D7748" t="s">
        <v>393</v>
      </c>
      <c r="E7748" t="s">
        <v>378</v>
      </c>
    </row>
    <row r="7749" spans="1:5">
      <c r="A7749" s="369">
        <v>4724276</v>
      </c>
      <c r="B7749" t="s">
        <v>15865</v>
      </c>
      <c r="C7749" t="s">
        <v>15866</v>
      </c>
      <c r="D7749" t="s">
        <v>393</v>
      </c>
      <c r="E7749" t="s">
        <v>378</v>
      </c>
    </row>
    <row r="7750" spans="1:5">
      <c r="A7750" s="369">
        <v>4724289</v>
      </c>
      <c r="B7750" t="s">
        <v>15867</v>
      </c>
      <c r="C7750" t="s">
        <v>15868</v>
      </c>
      <c r="D7750" t="s">
        <v>393</v>
      </c>
      <c r="E7750" t="s">
        <v>378</v>
      </c>
    </row>
    <row r="7751" spans="1:5">
      <c r="A7751" s="369">
        <v>4724470</v>
      </c>
      <c r="B7751" t="s">
        <v>15869</v>
      </c>
      <c r="C7751" t="s">
        <v>15870</v>
      </c>
      <c r="D7751" t="s">
        <v>393</v>
      </c>
      <c r="E7751" t="s">
        <v>378</v>
      </c>
    </row>
    <row r="7752" spans="1:5">
      <c r="A7752" s="369">
        <v>4724767</v>
      </c>
      <c r="B7752" t="s">
        <v>15871</v>
      </c>
      <c r="C7752" t="s">
        <v>15872</v>
      </c>
      <c r="D7752" t="s">
        <v>393</v>
      </c>
      <c r="E7752" t="s">
        <v>378</v>
      </c>
    </row>
    <row r="7753" spans="1:5">
      <c r="A7753" s="369">
        <v>4724825</v>
      </c>
      <c r="B7753" t="s">
        <v>15873</v>
      </c>
      <c r="C7753" t="s">
        <v>15874</v>
      </c>
      <c r="D7753" t="s">
        <v>393</v>
      </c>
      <c r="E7753" t="s">
        <v>378</v>
      </c>
    </row>
    <row r="7754" spans="1:5">
      <c r="A7754" s="369">
        <v>4724913</v>
      </c>
      <c r="B7754" t="s">
        <v>15875</v>
      </c>
      <c r="C7754" t="s">
        <v>15876</v>
      </c>
      <c r="D7754" t="s">
        <v>393</v>
      </c>
      <c r="E7754" t="s">
        <v>378</v>
      </c>
    </row>
    <row r="7755" spans="1:5">
      <c r="A7755" s="369">
        <v>4724929</v>
      </c>
      <c r="B7755" t="s">
        <v>15877</v>
      </c>
      <c r="C7755" t="s">
        <v>15878</v>
      </c>
      <c r="D7755" t="s">
        <v>393</v>
      </c>
      <c r="E7755" t="s">
        <v>378</v>
      </c>
    </row>
    <row r="7756" spans="1:5">
      <c r="A7756" s="369">
        <v>4724932</v>
      </c>
      <c r="B7756" t="s">
        <v>15879</v>
      </c>
      <c r="C7756" t="s">
        <v>15880</v>
      </c>
      <c r="D7756" t="s">
        <v>393</v>
      </c>
      <c r="E7756" t="s">
        <v>378</v>
      </c>
    </row>
    <row r="7757" spans="1:5">
      <c r="A7757" s="369">
        <v>4724950</v>
      </c>
      <c r="B7757" t="s">
        <v>15881</v>
      </c>
      <c r="C7757" t="s">
        <v>15882</v>
      </c>
      <c r="D7757" t="s">
        <v>393</v>
      </c>
      <c r="E7757" t="s">
        <v>378</v>
      </c>
    </row>
    <row r="7758" spans="1:5">
      <c r="A7758" s="369">
        <v>4724958</v>
      </c>
      <c r="B7758" t="s">
        <v>15883</v>
      </c>
      <c r="C7758" t="s">
        <v>15884</v>
      </c>
      <c r="D7758" t="s">
        <v>393</v>
      </c>
      <c r="E7758" t="s">
        <v>378</v>
      </c>
    </row>
    <row r="7759" spans="1:5">
      <c r="A7759" s="369">
        <v>4724999</v>
      </c>
      <c r="B7759" t="s">
        <v>15885</v>
      </c>
      <c r="C7759" t="s">
        <v>15886</v>
      </c>
      <c r="D7759" t="s">
        <v>393</v>
      </c>
      <c r="E7759" t="s">
        <v>378</v>
      </c>
    </row>
    <row r="7760" spans="1:5">
      <c r="A7760" s="369">
        <v>4725299</v>
      </c>
      <c r="B7760" t="s">
        <v>15887</v>
      </c>
      <c r="C7760" t="s">
        <v>15888</v>
      </c>
      <c r="D7760" t="s">
        <v>393</v>
      </c>
      <c r="E7760" t="s">
        <v>378</v>
      </c>
    </row>
    <row r="7761" spans="1:5">
      <c r="A7761" s="369">
        <v>4726122</v>
      </c>
      <c r="B7761" t="s">
        <v>15889</v>
      </c>
      <c r="C7761" t="s">
        <v>15890</v>
      </c>
      <c r="D7761" t="s">
        <v>393</v>
      </c>
      <c r="E7761" t="s">
        <v>378</v>
      </c>
    </row>
    <row r="7762" spans="1:5">
      <c r="A7762" s="369">
        <v>4726238</v>
      </c>
      <c r="B7762" t="s">
        <v>15891</v>
      </c>
      <c r="C7762" t="s">
        <v>15892</v>
      </c>
      <c r="D7762" t="s">
        <v>393</v>
      </c>
      <c r="E7762" t="s">
        <v>378</v>
      </c>
    </row>
    <row r="7763" spans="1:5">
      <c r="A7763" s="369">
        <v>4726320</v>
      </c>
      <c r="B7763" t="s">
        <v>15893</v>
      </c>
      <c r="C7763" t="s">
        <v>15894</v>
      </c>
      <c r="D7763" t="s">
        <v>393</v>
      </c>
      <c r="E7763" t="s">
        <v>378</v>
      </c>
    </row>
    <row r="7764" spans="1:5">
      <c r="A7764" s="369">
        <v>4727175</v>
      </c>
      <c r="B7764" t="s">
        <v>15895</v>
      </c>
      <c r="C7764" t="s">
        <v>15896</v>
      </c>
      <c r="D7764" t="s">
        <v>393</v>
      </c>
      <c r="E7764" t="s">
        <v>378</v>
      </c>
    </row>
    <row r="7765" spans="1:5">
      <c r="A7765" s="369">
        <v>4727275</v>
      </c>
      <c r="B7765" t="s">
        <v>15897</v>
      </c>
      <c r="C7765" t="s">
        <v>15898</v>
      </c>
      <c r="D7765" t="s">
        <v>393</v>
      </c>
      <c r="E7765" t="s">
        <v>378</v>
      </c>
    </row>
    <row r="7766" spans="1:5">
      <c r="A7766" s="369">
        <v>4727404</v>
      </c>
      <c r="B7766" t="s">
        <v>15899</v>
      </c>
      <c r="C7766" t="s">
        <v>15900</v>
      </c>
      <c r="D7766" t="s">
        <v>393</v>
      </c>
      <c r="E7766" t="s">
        <v>378</v>
      </c>
    </row>
    <row r="7767" spans="1:5">
      <c r="A7767" s="369">
        <v>4727495</v>
      </c>
      <c r="B7767" t="s">
        <v>15901</v>
      </c>
      <c r="C7767" t="s">
        <v>15902</v>
      </c>
      <c r="D7767" t="s">
        <v>393</v>
      </c>
      <c r="E7767" t="s">
        <v>378</v>
      </c>
    </row>
    <row r="7768" spans="1:5">
      <c r="A7768" s="369">
        <v>4727554</v>
      </c>
      <c r="B7768" t="s">
        <v>15903</v>
      </c>
      <c r="C7768" t="s">
        <v>15904</v>
      </c>
      <c r="D7768" t="s">
        <v>393</v>
      </c>
      <c r="E7768" t="s">
        <v>378</v>
      </c>
    </row>
    <row r="7769" spans="1:5">
      <c r="A7769" s="369">
        <v>4727558</v>
      </c>
      <c r="B7769" t="s">
        <v>15905</v>
      </c>
      <c r="C7769" t="s">
        <v>15906</v>
      </c>
      <c r="D7769" t="s">
        <v>393</v>
      </c>
      <c r="E7769" t="s">
        <v>378</v>
      </c>
    </row>
    <row r="7770" spans="1:5">
      <c r="A7770" s="369">
        <v>4728978</v>
      </c>
      <c r="B7770" t="s">
        <v>15907</v>
      </c>
      <c r="C7770" t="s">
        <v>15908</v>
      </c>
      <c r="D7770" t="s">
        <v>393</v>
      </c>
      <c r="E7770" t="s">
        <v>378</v>
      </c>
    </row>
    <row r="7771" spans="1:5">
      <c r="A7771" s="369">
        <v>4728991</v>
      </c>
      <c r="B7771" t="s">
        <v>15909</v>
      </c>
      <c r="C7771" t="s">
        <v>15910</v>
      </c>
      <c r="D7771" t="s">
        <v>393</v>
      </c>
      <c r="E7771" t="s">
        <v>378</v>
      </c>
    </row>
    <row r="7772" spans="1:5">
      <c r="A7772" s="369">
        <v>4729010</v>
      </c>
      <c r="B7772" t="s">
        <v>15911</v>
      </c>
      <c r="C7772" t="s">
        <v>15912</v>
      </c>
      <c r="D7772" t="s">
        <v>393</v>
      </c>
      <c r="E7772" t="s">
        <v>378</v>
      </c>
    </row>
    <row r="7773" spans="1:5">
      <c r="A7773" s="369">
        <v>4729011</v>
      </c>
      <c r="B7773" t="s">
        <v>15913</v>
      </c>
      <c r="C7773" t="s">
        <v>15914</v>
      </c>
      <c r="D7773" t="s">
        <v>393</v>
      </c>
      <c r="E7773" t="s">
        <v>378</v>
      </c>
    </row>
    <row r="7774" spans="1:5">
      <c r="A7774" s="369">
        <v>4729012</v>
      </c>
      <c r="B7774" t="s">
        <v>15915</v>
      </c>
      <c r="C7774" t="s">
        <v>15916</v>
      </c>
      <c r="D7774" t="s">
        <v>393</v>
      </c>
      <c r="E7774" t="s">
        <v>378</v>
      </c>
    </row>
    <row r="7775" spans="1:5">
      <c r="A7775" s="369">
        <v>4729013</v>
      </c>
      <c r="B7775" t="s">
        <v>15917</v>
      </c>
      <c r="C7775" t="s">
        <v>15918</v>
      </c>
      <c r="D7775" t="s">
        <v>393</v>
      </c>
      <c r="E7775" t="s">
        <v>378</v>
      </c>
    </row>
    <row r="7776" spans="1:5">
      <c r="A7776" s="369">
        <v>4729014</v>
      </c>
      <c r="B7776" t="s">
        <v>15919</v>
      </c>
      <c r="C7776" t="s">
        <v>15920</v>
      </c>
      <c r="D7776" t="s">
        <v>393</v>
      </c>
      <c r="E7776" t="s">
        <v>378</v>
      </c>
    </row>
    <row r="7777" spans="1:5">
      <c r="A7777" s="369">
        <v>4729023</v>
      </c>
      <c r="B7777" t="s">
        <v>15921</v>
      </c>
      <c r="C7777" t="s">
        <v>15922</v>
      </c>
      <c r="D7777" t="s">
        <v>393</v>
      </c>
      <c r="E7777" t="s">
        <v>378</v>
      </c>
    </row>
    <row r="7778" spans="1:5">
      <c r="A7778" s="369">
        <v>4729057</v>
      </c>
      <c r="B7778" t="s">
        <v>15923</v>
      </c>
      <c r="C7778" t="s">
        <v>15924</v>
      </c>
      <c r="D7778" t="s">
        <v>393</v>
      </c>
      <c r="E7778" t="s">
        <v>378</v>
      </c>
    </row>
    <row r="7779" spans="1:5">
      <c r="A7779" s="369">
        <v>4729105</v>
      </c>
      <c r="B7779" t="s">
        <v>15925</v>
      </c>
      <c r="C7779" t="s">
        <v>15926</v>
      </c>
      <c r="D7779" t="s">
        <v>393</v>
      </c>
      <c r="E7779" t="s">
        <v>378</v>
      </c>
    </row>
    <row r="7780" spans="1:5">
      <c r="A7780" s="369">
        <v>4729432</v>
      </c>
      <c r="B7780" t="s">
        <v>15927</v>
      </c>
      <c r="C7780" t="s">
        <v>15928</v>
      </c>
      <c r="D7780" t="s">
        <v>393</v>
      </c>
      <c r="E7780" t="s">
        <v>378</v>
      </c>
    </row>
    <row r="7781" spans="1:5">
      <c r="A7781" s="369">
        <v>4729560</v>
      </c>
      <c r="B7781" t="s">
        <v>15929</v>
      </c>
      <c r="C7781" t="s">
        <v>15930</v>
      </c>
      <c r="D7781" t="s">
        <v>393</v>
      </c>
      <c r="E7781" t="s">
        <v>378</v>
      </c>
    </row>
    <row r="7782" spans="1:5">
      <c r="A7782" s="369">
        <v>4729861</v>
      </c>
      <c r="B7782" t="s">
        <v>15931</v>
      </c>
      <c r="C7782" t="s">
        <v>15932</v>
      </c>
      <c r="D7782" t="s">
        <v>393</v>
      </c>
      <c r="E7782" t="s">
        <v>378</v>
      </c>
    </row>
    <row r="7783" spans="1:5">
      <c r="A7783" s="369">
        <v>4729892</v>
      </c>
      <c r="B7783" t="s">
        <v>15933</v>
      </c>
      <c r="C7783" t="s">
        <v>15934</v>
      </c>
      <c r="D7783" t="s">
        <v>393</v>
      </c>
      <c r="E7783" t="s">
        <v>378</v>
      </c>
    </row>
    <row r="7784" spans="1:5">
      <c r="A7784" s="369">
        <v>4730205</v>
      </c>
      <c r="B7784" t="s">
        <v>15935</v>
      </c>
      <c r="C7784" t="s">
        <v>15936</v>
      </c>
      <c r="D7784" t="s">
        <v>393</v>
      </c>
      <c r="E7784" t="s">
        <v>378</v>
      </c>
    </row>
    <row r="7785" spans="1:5">
      <c r="A7785" s="369">
        <v>4730225</v>
      </c>
      <c r="B7785" t="s">
        <v>15937</v>
      </c>
      <c r="C7785" t="s">
        <v>15938</v>
      </c>
      <c r="D7785" t="s">
        <v>393</v>
      </c>
      <c r="E7785" t="s">
        <v>378</v>
      </c>
    </row>
    <row r="7786" spans="1:5">
      <c r="A7786" s="369">
        <v>4730275</v>
      </c>
      <c r="B7786" t="s">
        <v>15939</v>
      </c>
      <c r="C7786" t="s">
        <v>15940</v>
      </c>
      <c r="D7786" t="s">
        <v>393</v>
      </c>
      <c r="E7786" t="s">
        <v>378</v>
      </c>
    </row>
    <row r="7787" spans="1:5">
      <c r="A7787" s="369">
        <v>4730289</v>
      </c>
      <c r="B7787" t="s">
        <v>15941</v>
      </c>
      <c r="C7787" t="s">
        <v>15942</v>
      </c>
      <c r="D7787" t="s">
        <v>393</v>
      </c>
      <c r="E7787" t="s">
        <v>378</v>
      </c>
    </row>
    <row r="7788" spans="1:5">
      <c r="A7788" s="369">
        <v>4730546</v>
      </c>
      <c r="B7788" t="s">
        <v>15943</v>
      </c>
      <c r="C7788" t="s">
        <v>15944</v>
      </c>
      <c r="D7788" t="s">
        <v>393</v>
      </c>
      <c r="E7788" t="s">
        <v>378</v>
      </c>
    </row>
    <row r="7789" spans="1:5">
      <c r="A7789" s="369">
        <v>4730859</v>
      </c>
      <c r="B7789" t="s">
        <v>15945</v>
      </c>
      <c r="C7789" t="s">
        <v>15946</v>
      </c>
      <c r="D7789" t="s">
        <v>393</v>
      </c>
      <c r="E7789" t="s">
        <v>378</v>
      </c>
    </row>
    <row r="7790" spans="1:5">
      <c r="A7790" s="369">
        <v>4730860</v>
      </c>
      <c r="B7790" t="s">
        <v>15947</v>
      </c>
      <c r="C7790" t="s">
        <v>15948</v>
      </c>
      <c r="D7790" t="s">
        <v>393</v>
      </c>
      <c r="E7790" t="s">
        <v>378</v>
      </c>
    </row>
    <row r="7791" spans="1:5">
      <c r="A7791" s="369">
        <v>4730902</v>
      </c>
      <c r="B7791" t="s">
        <v>15949</v>
      </c>
      <c r="C7791" t="s">
        <v>15950</v>
      </c>
      <c r="D7791" t="s">
        <v>393</v>
      </c>
      <c r="E7791" t="s">
        <v>378</v>
      </c>
    </row>
    <row r="7792" spans="1:5">
      <c r="A7792" s="369">
        <v>4731481</v>
      </c>
      <c r="B7792" t="s">
        <v>15951</v>
      </c>
      <c r="C7792" t="s">
        <v>15952</v>
      </c>
      <c r="D7792" t="s">
        <v>393</v>
      </c>
      <c r="E7792" t="s">
        <v>378</v>
      </c>
    </row>
    <row r="7793" spans="1:5">
      <c r="A7793" s="369">
        <v>4731507</v>
      </c>
      <c r="B7793" t="s">
        <v>15953</v>
      </c>
      <c r="C7793" t="s">
        <v>15954</v>
      </c>
      <c r="D7793" t="s">
        <v>393</v>
      </c>
      <c r="E7793" t="s">
        <v>378</v>
      </c>
    </row>
    <row r="7794" spans="1:5">
      <c r="A7794" s="369">
        <v>473170270</v>
      </c>
      <c r="B7794" t="s">
        <v>15955</v>
      </c>
      <c r="C7794" t="s">
        <v>15956</v>
      </c>
      <c r="D7794" t="s">
        <v>393</v>
      </c>
      <c r="E7794" t="s">
        <v>378</v>
      </c>
    </row>
    <row r="7795" spans="1:5">
      <c r="A7795" s="369">
        <v>4731841</v>
      </c>
      <c r="B7795" t="s">
        <v>15957</v>
      </c>
      <c r="C7795" t="s">
        <v>15958</v>
      </c>
      <c r="D7795" t="s">
        <v>393</v>
      </c>
      <c r="E7795" t="s">
        <v>378</v>
      </c>
    </row>
    <row r="7796" spans="1:5">
      <c r="A7796" s="369">
        <v>4732047</v>
      </c>
      <c r="B7796" t="s">
        <v>15959</v>
      </c>
      <c r="C7796" t="s">
        <v>15960</v>
      </c>
      <c r="D7796" t="s">
        <v>393</v>
      </c>
      <c r="E7796" t="s">
        <v>378</v>
      </c>
    </row>
    <row r="7797" spans="1:5">
      <c r="A7797" s="369">
        <v>4732052</v>
      </c>
      <c r="B7797" t="s">
        <v>15961</v>
      </c>
      <c r="C7797" t="s">
        <v>15962</v>
      </c>
      <c r="D7797" t="s">
        <v>393</v>
      </c>
      <c r="E7797" t="s">
        <v>378</v>
      </c>
    </row>
    <row r="7798" spans="1:5">
      <c r="A7798" s="369">
        <v>4732058</v>
      </c>
      <c r="B7798" t="s">
        <v>15963</v>
      </c>
      <c r="C7798" t="s">
        <v>15964</v>
      </c>
      <c r="D7798" t="s">
        <v>393</v>
      </c>
      <c r="E7798" t="s">
        <v>378</v>
      </c>
    </row>
    <row r="7799" spans="1:5">
      <c r="A7799" s="369">
        <v>4732104</v>
      </c>
      <c r="B7799" t="s">
        <v>15965</v>
      </c>
      <c r="C7799" t="s">
        <v>15966</v>
      </c>
      <c r="D7799" t="s">
        <v>393</v>
      </c>
      <c r="E7799" t="s">
        <v>378</v>
      </c>
    </row>
    <row r="7800" spans="1:5">
      <c r="A7800" s="369">
        <v>4732110</v>
      </c>
      <c r="B7800" t="s">
        <v>15967</v>
      </c>
      <c r="C7800" t="s">
        <v>15968</v>
      </c>
      <c r="D7800" t="s">
        <v>393</v>
      </c>
      <c r="E7800" t="s">
        <v>378</v>
      </c>
    </row>
    <row r="7801" spans="1:5">
      <c r="A7801" s="369">
        <v>4732162</v>
      </c>
      <c r="B7801" t="s">
        <v>15969</v>
      </c>
      <c r="C7801" t="s">
        <v>15970</v>
      </c>
      <c r="D7801" t="s">
        <v>393</v>
      </c>
      <c r="E7801" t="s">
        <v>378</v>
      </c>
    </row>
    <row r="7802" spans="1:5">
      <c r="A7802" s="369">
        <v>4732172</v>
      </c>
      <c r="B7802" t="s">
        <v>15971</v>
      </c>
      <c r="C7802" t="s">
        <v>15972</v>
      </c>
      <c r="D7802" t="s">
        <v>393</v>
      </c>
      <c r="E7802" t="s">
        <v>378</v>
      </c>
    </row>
    <row r="7803" spans="1:5">
      <c r="A7803" s="369">
        <v>4732249</v>
      </c>
      <c r="B7803" t="s">
        <v>15973</v>
      </c>
      <c r="C7803" t="s">
        <v>15974</v>
      </c>
      <c r="D7803" t="s">
        <v>393</v>
      </c>
      <c r="E7803" t="s">
        <v>378</v>
      </c>
    </row>
    <row r="7804" spans="1:5">
      <c r="A7804" s="369">
        <v>4732383</v>
      </c>
      <c r="B7804" t="s">
        <v>15975</v>
      </c>
      <c r="C7804" t="s">
        <v>15976</v>
      </c>
      <c r="D7804" t="s">
        <v>393</v>
      </c>
      <c r="E7804" t="s">
        <v>378</v>
      </c>
    </row>
    <row r="7805" spans="1:5">
      <c r="A7805" s="369">
        <v>4732418</v>
      </c>
      <c r="B7805" t="s">
        <v>15977</v>
      </c>
      <c r="C7805" t="s">
        <v>15978</v>
      </c>
      <c r="D7805" t="s">
        <v>393</v>
      </c>
      <c r="E7805" t="s">
        <v>378</v>
      </c>
    </row>
    <row r="7806" spans="1:5">
      <c r="A7806" s="369">
        <v>4732427</v>
      </c>
      <c r="B7806" t="s">
        <v>15979</v>
      </c>
      <c r="C7806" t="s">
        <v>15980</v>
      </c>
      <c r="D7806" t="s">
        <v>393</v>
      </c>
      <c r="E7806" t="s">
        <v>378</v>
      </c>
    </row>
    <row r="7807" spans="1:5">
      <c r="A7807" s="369">
        <v>4732577</v>
      </c>
      <c r="B7807" t="s">
        <v>15981</v>
      </c>
      <c r="C7807" t="s">
        <v>15982</v>
      </c>
      <c r="D7807" t="s">
        <v>393</v>
      </c>
      <c r="E7807" t="s">
        <v>378</v>
      </c>
    </row>
    <row r="7808" spans="1:5">
      <c r="A7808" s="369">
        <v>4732674</v>
      </c>
      <c r="B7808" t="s">
        <v>15983</v>
      </c>
      <c r="C7808" t="s">
        <v>15984</v>
      </c>
      <c r="D7808" t="s">
        <v>393</v>
      </c>
      <c r="E7808" t="s">
        <v>378</v>
      </c>
    </row>
    <row r="7809" spans="1:5">
      <c r="A7809" s="369">
        <v>4732771</v>
      </c>
      <c r="B7809" t="s">
        <v>15985</v>
      </c>
      <c r="C7809" t="s">
        <v>15986</v>
      </c>
      <c r="D7809" t="s">
        <v>393</v>
      </c>
      <c r="E7809" t="s">
        <v>378</v>
      </c>
    </row>
    <row r="7810" spans="1:5">
      <c r="A7810" s="369">
        <v>4732909</v>
      </c>
      <c r="B7810" t="s">
        <v>15987</v>
      </c>
      <c r="C7810" t="s">
        <v>15988</v>
      </c>
      <c r="D7810" t="s">
        <v>393</v>
      </c>
      <c r="E7810" t="s">
        <v>378</v>
      </c>
    </row>
    <row r="7811" spans="1:5">
      <c r="A7811" s="369">
        <v>4732970</v>
      </c>
      <c r="B7811" t="s">
        <v>15989</v>
      </c>
      <c r="C7811" t="s">
        <v>15990</v>
      </c>
      <c r="D7811" t="s">
        <v>393</v>
      </c>
      <c r="E7811" t="s">
        <v>378</v>
      </c>
    </row>
    <row r="7812" spans="1:5">
      <c r="A7812" s="369">
        <v>4733404</v>
      </c>
      <c r="B7812" t="s">
        <v>15991</v>
      </c>
      <c r="C7812" t="s">
        <v>15992</v>
      </c>
      <c r="D7812" t="s">
        <v>393</v>
      </c>
      <c r="E7812" t="s">
        <v>378</v>
      </c>
    </row>
    <row r="7813" spans="1:5">
      <c r="A7813" s="369">
        <v>4733441</v>
      </c>
      <c r="B7813" t="s">
        <v>15993</v>
      </c>
      <c r="C7813" t="s">
        <v>15994</v>
      </c>
      <c r="D7813" t="s">
        <v>393</v>
      </c>
      <c r="E7813" t="s">
        <v>378</v>
      </c>
    </row>
    <row r="7814" spans="1:5">
      <c r="A7814" s="369">
        <v>4733448</v>
      </c>
      <c r="B7814" t="s">
        <v>15995</v>
      </c>
      <c r="C7814" t="s">
        <v>15996</v>
      </c>
      <c r="D7814" t="s">
        <v>393</v>
      </c>
      <c r="E7814" t="s">
        <v>378</v>
      </c>
    </row>
    <row r="7815" spans="1:5">
      <c r="A7815" s="369">
        <v>4733560</v>
      </c>
      <c r="B7815" t="s">
        <v>15997</v>
      </c>
      <c r="C7815" t="s">
        <v>15998</v>
      </c>
      <c r="D7815" t="s">
        <v>393</v>
      </c>
      <c r="E7815" t="s">
        <v>378</v>
      </c>
    </row>
    <row r="7816" spans="1:5">
      <c r="A7816" s="369">
        <v>4733579</v>
      </c>
      <c r="B7816" t="s">
        <v>15999</v>
      </c>
      <c r="C7816" t="s">
        <v>16000</v>
      </c>
      <c r="D7816" t="s">
        <v>393</v>
      </c>
      <c r="E7816" t="s">
        <v>378</v>
      </c>
    </row>
    <row r="7817" spans="1:5">
      <c r="A7817" s="369">
        <v>4733734</v>
      </c>
      <c r="B7817" t="s">
        <v>16001</v>
      </c>
      <c r="C7817" t="s">
        <v>16002</v>
      </c>
      <c r="D7817" t="s">
        <v>393</v>
      </c>
      <c r="E7817" t="s">
        <v>378</v>
      </c>
    </row>
    <row r="7818" spans="1:5">
      <c r="A7818" s="369">
        <v>4733872</v>
      </c>
      <c r="B7818" t="s">
        <v>16003</v>
      </c>
      <c r="C7818" t="s">
        <v>16004</v>
      </c>
      <c r="D7818" t="s">
        <v>393</v>
      </c>
      <c r="E7818" t="s">
        <v>378</v>
      </c>
    </row>
    <row r="7819" spans="1:5">
      <c r="A7819" s="369">
        <v>4734109</v>
      </c>
      <c r="B7819" t="s">
        <v>16005</v>
      </c>
      <c r="C7819" t="s">
        <v>16006</v>
      </c>
      <c r="D7819" t="s">
        <v>393</v>
      </c>
      <c r="E7819" t="s">
        <v>378</v>
      </c>
    </row>
    <row r="7820" spans="1:5">
      <c r="A7820" s="369">
        <v>4734261</v>
      </c>
      <c r="B7820" t="s">
        <v>16007</v>
      </c>
      <c r="C7820" t="s">
        <v>16008</v>
      </c>
      <c r="D7820" t="s">
        <v>393</v>
      </c>
      <c r="E7820" t="s">
        <v>378</v>
      </c>
    </row>
    <row r="7821" spans="1:5">
      <c r="A7821" s="369">
        <v>4734539</v>
      </c>
      <c r="B7821" t="s">
        <v>16009</v>
      </c>
      <c r="C7821" t="s">
        <v>16010</v>
      </c>
      <c r="D7821" t="s">
        <v>393</v>
      </c>
      <c r="E7821" t="s">
        <v>378</v>
      </c>
    </row>
    <row r="7822" spans="1:5">
      <c r="A7822" s="369">
        <v>4734726</v>
      </c>
      <c r="B7822" t="s">
        <v>16011</v>
      </c>
      <c r="C7822" t="s">
        <v>16012</v>
      </c>
      <c r="D7822" t="s">
        <v>393</v>
      </c>
      <c r="E7822" t="s">
        <v>378</v>
      </c>
    </row>
    <row r="7823" spans="1:5">
      <c r="A7823" s="369">
        <v>4734773</v>
      </c>
      <c r="B7823" t="s">
        <v>16013</v>
      </c>
      <c r="C7823" t="s">
        <v>16014</v>
      </c>
      <c r="D7823" t="s">
        <v>393</v>
      </c>
      <c r="E7823" t="s">
        <v>378</v>
      </c>
    </row>
    <row r="7824" spans="1:5">
      <c r="A7824" s="369">
        <v>4734926</v>
      </c>
      <c r="B7824" t="s">
        <v>16015</v>
      </c>
      <c r="C7824" t="s">
        <v>16016</v>
      </c>
      <c r="D7824" t="s">
        <v>393</v>
      </c>
      <c r="E7824" t="s">
        <v>378</v>
      </c>
    </row>
    <row r="7825" spans="1:5">
      <c r="A7825" s="369">
        <v>4734944</v>
      </c>
      <c r="B7825" t="s">
        <v>16017</v>
      </c>
      <c r="C7825" t="s">
        <v>16018</v>
      </c>
      <c r="D7825" t="s">
        <v>393</v>
      </c>
      <c r="E7825" t="s">
        <v>378</v>
      </c>
    </row>
    <row r="7826" spans="1:5">
      <c r="A7826" s="369">
        <v>4734986</v>
      </c>
      <c r="B7826" t="s">
        <v>16019</v>
      </c>
      <c r="C7826" t="s">
        <v>16020</v>
      </c>
      <c r="D7826" t="s">
        <v>393</v>
      </c>
      <c r="E7826" t="s">
        <v>378</v>
      </c>
    </row>
    <row r="7827" spans="1:5">
      <c r="A7827" s="369">
        <v>4735060</v>
      </c>
      <c r="B7827" t="s">
        <v>16021</v>
      </c>
      <c r="C7827" t="s">
        <v>16022</v>
      </c>
      <c r="D7827" t="s">
        <v>393</v>
      </c>
      <c r="E7827" t="s">
        <v>378</v>
      </c>
    </row>
    <row r="7828" spans="1:5">
      <c r="A7828" s="369">
        <v>4735263</v>
      </c>
      <c r="B7828" t="s">
        <v>16023</v>
      </c>
      <c r="C7828" t="s">
        <v>16024</v>
      </c>
      <c r="D7828" t="s">
        <v>393</v>
      </c>
      <c r="E7828" t="s">
        <v>378</v>
      </c>
    </row>
    <row r="7829" spans="1:5">
      <c r="A7829" s="369">
        <v>4735305</v>
      </c>
      <c r="B7829" t="s">
        <v>16025</v>
      </c>
      <c r="C7829" t="s">
        <v>16026</v>
      </c>
      <c r="D7829" t="s">
        <v>393</v>
      </c>
      <c r="E7829" t="s">
        <v>378</v>
      </c>
    </row>
    <row r="7830" spans="1:5">
      <c r="A7830" s="369">
        <v>4735443</v>
      </c>
      <c r="B7830" t="s">
        <v>16027</v>
      </c>
      <c r="C7830" t="s">
        <v>16028</v>
      </c>
      <c r="D7830" t="s">
        <v>393</v>
      </c>
      <c r="E7830" t="s">
        <v>378</v>
      </c>
    </row>
    <row r="7831" spans="1:5">
      <c r="A7831" s="369">
        <v>4735543</v>
      </c>
      <c r="B7831" t="s">
        <v>16029</v>
      </c>
      <c r="C7831" t="s">
        <v>16030</v>
      </c>
      <c r="D7831" t="s">
        <v>393</v>
      </c>
      <c r="E7831" t="s">
        <v>378</v>
      </c>
    </row>
    <row r="7832" spans="1:5">
      <c r="A7832" s="369">
        <v>4736025</v>
      </c>
      <c r="B7832" t="s">
        <v>16031</v>
      </c>
      <c r="C7832" t="s">
        <v>16032</v>
      </c>
      <c r="D7832" t="s">
        <v>393</v>
      </c>
      <c r="E7832" t="s">
        <v>378</v>
      </c>
    </row>
    <row r="7833" spans="1:5">
      <c r="A7833" s="369">
        <v>4736334</v>
      </c>
      <c r="B7833" t="s">
        <v>16033</v>
      </c>
      <c r="C7833" t="s">
        <v>16034</v>
      </c>
      <c r="D7833" t="s">
        <v>393</v>
      </c>
      <c r="E7833" t="s">
        <v>378</v>
      </c>
    </row>
    <row r="7834" spans="1:5">
      <c r="A7834" s="369">
        <v>4736406</v>
      </c>
      <c r="B7834" t="s">
        <v>16035</v>
      </c>
      <c r="C7834" t="s">
        <v>16036</v>
      </c>
      <c r="D7834" t="s">
        <v>393</v>
      </c>
      <c r="E7834" t="s">
        <v>378</v>
      </c>
    </row>
    <row r="7835" spans="1:5">
      <c r="A7835" s="369">
        <v>4736465</v>
      </c>
      <c r="B7835" t="s">
        <v>16037</v>
      </c>
      <c r="C7835" t="s">
        <v>16038</v>
      </c>
      <c r="D7835" t="s">
        <v>393</v>
      </c>
      <c r="E7835" t="s">
        <v>378</v>
      </c>
    </row>
    <row r="7836" spans="1:5">
      <c r="A7836" s="369">
        <v>4736486</v>
      </c>
      <c r="B7836" t="s">
        <v>16039</v>
      </c>
      <c r="C7836" t="s">
        <v>16040</v>
      </c>
      <c r="D7836" t="s">
        <v>393</v>
      </c>
      <c r="E7836" t="s">
        <v>378</v>
      </c>
    </row>
    <row r="7837" spans="1:5">
      <c r="A7837" s="369">
        <v>4736702</v>
      </c>
      <c r="B7837" t="s">
        <v>16041</v>
      </c>
      <c r="C7837" t="s">
        <v>16042</v>
      </c>
      <c r="D7837" t="s">
        <v>393</v>
      </c>
      <c r="E7837" t="s">
        <v>378</v>
      </c>
    </row>
    <row r="7838" spans="1:5">
      <c r="A7838" s="369">
        <v>4736706</v>
      </c>
      <c r="B7838" t="s">
        <v>16043</v>
      </c>
      <c r="C7838" t="s">
        <v>16044</v>
      </c>
      <c r="D7838" t="s">
        <v>393</v>
      </c>
      <c r="E7838" t="s">
        <v>378</v>
      </c>
    </row>
    <row r="7839" spans="1:5">
      <c r="A7839" s="369">
        <v>4736791</v>
      </c>
      <c r="B7839" t="s">
        <v>16045</v>
      </c>
      <c r="C7839" t="s">
        <v>16046</v>
      </c>
      <c r="D7839" t="s">
        <v>393</v>
      </c>
      <c r="E7839" t="s">
        <v>378</v>
      </c>
    </row>
    <row r="7840" spans="1:5">
      <c r="A7840" s="369">
        <v>4736844</v>
      </c>
      <c r="B7840" t="s">
        <v>16047</v>
      </c>
      <c r="C7840" t="s">
        <v>16048</v>
      </c>
      <c r="D7840" t="s">
        <v>393</v>
      </c>
      <c r="E7840" t="s">
        <v>378</v>
      </c>
    </row>
    <row r="7841" spans="1:5">
      <c r="A7841" s="369">
        <v>4736926</v>
      </c>
      <c r="B7841" t="s">
        <v>16049</v>
      </c>
      <c r="C7841" t="s">
        <v>957</v>
      </c>
      <c r="D7841" t="s">
        <v>393</v>
      </c>
      <c r="E7841" t="s">
        <v>378</v>
      </c>
    </row>
    <row r="7842" spans="1:5">
      <c r="A7842" s="369">
        <v>4737326</v>
      </c>
      <c r="B7842" t="s">
        <v>16050</v>
      </c>
      <c r="C7842" t="s">
        <v>16051</v>
      </c>
      <c r="D7842" t="s">
        <v>393</v>
      </c>
      <c r="E7842" t="s">
        <v>378</v>
      </c>
    </row>
    <row r="7843" spans="1:5">
      <c r="A7843" s="369">
        <v>4737568</v>
      </c>
      <c r="B7843" t="s">
        <v>16052</v>
      </c>
      <c r="C7843" t="s">
        <v>16053</v>
      </c>
      <c r="D7843" t="s">
        <v>393</v>
      </c>
      <c r="E7843" t="s">
        <v>378</v>
      </c>
    </row>
    <row r="7844" spans="1:5">
      <c r="A7844" s="369">
        <v>4737779</v>
      </c>
      <c r="B7844" t="s">
        <v>16054</v>
      </c>
      <c r="C7844" t="s">
        <v>16055</v>
      </c>
      <c r="D7844" t="s">
        <v>393</v>
      </c>
      <c r="E7844" t="s">
        <v>378</v>
      </c>
    </row>
    <row r="7845" spans="1:5">
      <c r="A7845" s="369">
        <v>4738015</v>
      </c>
      <c r="B7845" t="s">
        <v>16056</v>
      </c>
      <c r="C7845" t="s">
        <v>16057</v>
      </c>
      <c r="D7845" t="s">
        <v>393</v>
      </c>
      <c r="E7845" t="s">
        <v>378</v>
      </c>
    </row>
    <row r="7846" spans="1:5">
      <c r="A7846" s="369">
        <v>4738075</v>
      </c>
      <c r="B7846" t="s">
        <v>16058</v>
      </c>
      <c r="C7846" t="s">
        <v>16059</v>
      </c>
      <c r="D7846" t="s">
        <v>393</v>
      </c>
      <c r="E7846" t="s">
        <v>378</v>
      </c>
    </row>
    <row r="7847" spans="1:5">
      <c r="A7847" s="369">
        <v>4738168</v>
      </c>
      <c r="B7847" t="s">
        <v>16060</v>
      </c>
      <c r="C7847" t="s">
        <v>16061</v>
      </c>
      <c r="D7847" t="s">
        <v>393</v>
      </c>
      <c r="E7847" t="s">
        <v>378</v>
      </c>
    </row>
    <row r="7848" spans="1:5">
      <c r="A7848" s="369">
        <v>4738287</v>
      </c>
      <c r="B7848" t="s">
        <v>16062</v>
      </c>
      <c r="C7848" t="s">
        <v>16063</v>
      </c>
      <c r="D7848" t="s">
        <v>393</v>
      </c>
      <c r="E7848" t="s">
        <v>378</v>
      </c>
    </row>
    <row r="7849" spans="1:5">
      <c r="A7849" s="369">
        <v>4738307</v>
      </c>
      <c r="B7849" t="s">
        <v>16064</v>
      </c>
      <c r="C7849" t="s">
        <v>16065</v>
      </c>
      <c r="D7849" t="s">
        <v>393</v>
      </c>
      <c r="E7849" t="s">
        <v>378</v>
      </c>
    </row>
    <row r="7850" spans="1:5">
      <c r="A7850" s="369">
        <v>4738425</v>
      </c>
      <c r="B7850" t="s">
        <v>16066</v>
      </c>
      <c r="C7850" t="s">
        <v>16067</v>
      </c>
      <c r="D7850" t="s">
        <v>393</v>
      </c>
      <c r="E7850" t="s">
        <v>378</v>
      </c>
    </row>
    <row r="7851" spans="1:5">
      <c r="A7851" s="369">
        <v>4738525</v>
      </c>
      <c r="B7851" t="s">
        <v>16068</v>
      </c>
      <c r="C7851" t="s">
        <v>16069</v>
      </c>
      <c r="D7851" t="s">
        <v>393</v>
      </c>
      <c r="E7851" t="s">
        <v>378</v>
      </c>
    </row>
    <row r="7852" spans="1:5">
      <c r="A7852" s="369">
        <v>4738564</v>
      </c>
      <c r="B7852" t="s">
        <v>16070</v>
      </c>
      <c r="C7852" t="s">
        <v>16071</v>
      </c>
      <c r="D7852" t="s">
        <v>393</v>
      </c>
      <c r="E7852" t="s">
        <v>378</v>
      </c>
    </row>
    <row r="7853" spans="1:5">
      <c r="A7853" s="369">
        <v>4739404</v>
      </c>
      <c r="B7853" t="s">
        <v>16072</v>
      </c>
      <c r="C7853" t="s">
        <v>16073</v>
      </c>
      <c r="D7853" t="s">
        <v>393</v>
      </c>
      <c r="E7853" t="s">
        <v>378</v>
      </c>
    </row>
    <row r="7854" spans="1:5">
      <c r="A7854" s="369">
        <v>4740052</v>
      </c>
      <c r="B7854" t="s">
        <v>16074</v>
      </c>
      <c r="C7854" t="s">
        <v>16075</v>
      </c>
      <c r="D7854" t="s">
        <v>393</v>
      </c>
      <c r="E7854" t="s">
        <v>378</v>
      </c>
    </row>
    <row r="7855" spans="1:5">
      <c r="A7855" s="369">
        <v>4740162</v>
      </c>
      <c r="B7855" t="s">
        <v>16076</v>
      </c>
      <c r="C7855" t="s">
        <v>16077</v>
      </c>
      <c r="D7855" t="s">
        <v>393</v>
      </c>
      <c r="E7855" t="s">
        <v>378</v>
      </c>
    </row>
    <row r="7856" spans="1:5">
      <c r="A7856" s="369">
        <v>4740414</v>
      </c>
      <c r="B7856" t="s">
        <v>16078</v>
      </c>
      <c r="C7856" t="s">
        <v>16079</v>
      </c>
      <c r="D7856" t="s">
        <v>393</v>
      </c>
      <c r="E7856" t="s">
        <v>378</v>
      </c>
    </row>
    <row r="7857" spans="1:5">
      <c r="A7857" s="369">
        <v>4740564</v>
      </c>
      <c r="B7857" t="s">
        <v>16080</v>
      </c>
      <c r="C7857" t="s">
        <v>16081</v>
      </c>
      <c r="D7857" t="s">
        <v>393</v>
      </c>
      <c r="E7857" t="s">
        <v>378</v>
      </c>
    </row>
    <row r="7858" spans="1:5">
      <c r="A7858" s="369">
        <v>4740754</v>
      </c>
      <c r="B7858" t="s">
        <v>16082</v>
      </c>
      <c r="C7858" t="s">
        <v>16083</v>
      </c>
      <c r="D7858" t="s">
        <v>393</v>
      </c>
      <c r="E7858" t="s">
        <v>378</v>
      </c>
    </row>
    <row r="7859" spans="1:5">
      <c r="A7859" s="369">
        <v>4740854</v>
      </c>
      <c r="B7859" t="s">
        <v>16084</v>
      </c>
      <c r="C7859" t="s">
        <v>16085</v>
      </c>
      <c r="D7859" t="s">
        <v>393</v>
      </c>
      <c r="E7859" t="s">
        <v>378</v>
      </c>
    </row>
    <row r="7860" spans="1:5">
      <c r="A7860" s="369">
        <v>4740975</v>
      </c>
      <c r="B7860" t="s">
        <v>16086</v>
      </c>
      <c r="C7860" t="s">
        <v>16087</v>
      </c>
      <c r="D7860" t="s">
        <v>393</v>
      </c>
      <c r="E7860" t="s">
        <v>378</v>
      </c>
    </row>
    <row r="7861" spans="1:5">
      <c r="A7861" s="369">
        <v>4741517</v>
      </c>
      <c r="B7861" t="s">
        <v>16088</v>
      </c>
      <c r="C7861" t="s">
        <v>16089</v>
      </c>
      <c r="D7861" t="s">
        <v>393</v>
      </c>
      <c r="E7861" t="s">
        <v>378</v>
      </c>
    </row>
    <row r="7862" spans="1:5">
      <c r="A7862" s="369">
        <v>4741726</v>
      </c>
      <c r="B7862" t="s">
        <v>16090</v>
      </c>
      <c r="C7862" t="s">
        <v>16091</v>
      </c>
      <c r="D7862" t="s">
        <v>393</v>
      </c>
      <c r="E7862" t="s">
        <v>378</v>
      </c>
    </row>
    <row r="7863" spans="1:5">
      <c r="A7863" s="369">
        <v>4742195</v>
      </c>
      <c r="B7863" t="s">
        <v>16092</v>
      </c>
      <c r="C7863" t="s">
        <v>16093</v>
      </c>
      <c r="D7863" t="s">
        <v>393</v>
      </c>
      <c r="E7863" t="s">
        <v>378</v>
      </c>
    </row>
    <row r="7864" spans="1:5">
      <c r="A7864" s="369">
        <v>474226124</v>
      </c>
      <c r="B7864" t="s">
        <v>16094</v>
      </c>
      <c r="C7864" t="s">
        <v>16095</v>
      </c>
      <c r="D7864" t="s">
        <v>393</v>
      </c>
      <c r="E7864" t="s">
        <v>378</v>
      </c>
    </row>
    <row r="7865" spans="1:5">
      <c r="A7865" s="369">
        <v>4742320</v>
      </c>
      <c r="B7865" t="s">
        <v>16096</v>
      </c>
      <c r="C7865" t="s">
        <v>16097</v>
      </c>
      <c r="D7865" t="s">
        <v>393</v>
      </c>
      <c r="E7865" t="s">
        <v>378</v>
      </c>
    </row>
    <row r="7866" spans="1:5">
      <c r="A7866" s="369">
        <v>4742445</v>
      </c>
      <c r="B7866" t="s">
        <v>16098</v>
      </c>
      <c r="C7866" t="s">
        <v>16099</v>
      </c>
      <c r="D7866" t="s">
        <v>393</v>
      </c>
      <c r="E7866" t="s">
        <v>378</v>
      </c>
    </row>
    <row r="7867" spans="1:5">
      <c r="A7867" s="369">
        <v>4742496</v>
      </c>
      <c r="B7867" t="s">
        <v>16100</v>
      </c>
      <c r="C7867" t="s">
        <v>16101</v>
      </c>
      <c r="D7867" t="s">
        <v>393</v>
      </c>
      <c r="E7867" t="s">
        <v>378</v>
      </c>
    </row>
    <row r="7868" spans="1:5">
      <c r="A7868" s="369">
        <v>4742705</v>
      </c>
      <c r="B7868" t="s">
        <v>16102</v>
      </c>
      <c r="C7868" t="s">
        <v>16103</v>
      </c>
      <c r="D7868" t="s">
        <v>393</v>
      </c>
      <c r="E7868" t="s">
        <v>378</v>
      </c>
    </row>
    <row r="7869" spans="1:5">
      <c r="A7869" s="369">
        <v>4742840</v>
      </c>
      <c r="B7869" t="s">
        <v>16104</v>
      </c>
      <c r="C7869" t="s">
        <v>16105</v>
      </c>
      <c r="D7869" t="s">
        <v>393</v>
      </c>
      <c r="E7869" t="s">
        <v>378</v>
      </c>
    </row>
    <row r="7870" spans="1:5">
      <c r="A7870" s="369">
        <v>4742906</v>
      </c>
      <c r="B7870" t="s">
        <v>16106</v>
      </c>
      <c r="C7870" t="s">
        <v>16107</v>
      </c>
      <c r="D7870" t="s">
        <v>393</v>
      </c>
      <c r="E7870" t="s">
        <v>378</v>
      </c>
    </row>
    <row r="7871" spans="1:5">
      <c r="A7871" s="369">
        <v>4743054</v>
      </c>
      <c r="B7871" t="s">
        <v>16108</v>
      </c>
      <c r="C7871" t="s">
        <v>16109</v>
      </c>
      <c r="D7871" t="s">
        <v>393</v>
      </c>
      <c r="E7871" t="s">
        <v>378</v>
      </c>
    </row>
    <row r="7872" spans="1:5">
      <c r="A7872" s="369">
        <v>4743078</v>
      </c>
      <c r="B7872" t="s">
        <v>16110</v>
      </c>
      <c r="C7872" t="s">
        <v>16111</v>
      </c>
      <c r="D7872" t="s">
        <v>393</v>
      </c>
      <c r="E7872" t="s">
        <v>378</v>
      </c>
    </row>
    <row r="7873" spans="1:5">
      <c r="A7873" s="369">
        <v>4743157</v>
      </c>
      <c r="B7873" t="s">
        <v>16112</v>
      </c>
      <c r="C7873" t="s">
        <v>16113</v>
      </c>
      <c r="D7873" t="s">
        <v>393</v>
      </c>
      <c r="E7873" t="s">
        <v>378</v>
      </c>
    </row>
    <row r="7874" spans="1:5">
      <c r="A7874" s="369">
        <v>4743158</v>
      </c>
      <c r="B7874" t="s">
        <v>16114</v>
      </c>
      <c r="C7874" t="s">
        <v>16115</v>
      </c>
      <c r="D7874" t="s">
        <v>393</v>
      </c>
      <c r="E7874" t="s">
        <v>378</v>
      </c>
    </row>
    <row r="7875" spans="1:5">
      <c r="A7875" s="369">
        <v>4743259</v>
      </c>
      <c r="B7875" t="s">
        <v>16116</v>
      </c>
      <c r="C7875" t="s">
        <v>16117</v>
      </c>
      <c r="D7875" t="s">
        <v>393</v>
      </c>
      <c r="E7875" t="s">
        <v>378</v>
      </c>
    </row>
    <row r="7876" spans="1:5">
      <c r="A7876" s="369">
        <v>4743263</v>
      </c>
      <c r="B7876" t="s">
        <v>16118</v>
      </c>
      <c r="C7876" t="s">
        <v>16119</v>
      </c>
      <c r="D7876" t="s">
        <v>393</v>
      </c>
      <c r="E7876" t="s">
        <v>378</v>
      </c>
    </row>
    <row r="7877" spans="1:5">
      <c r="A7877" s="369">
        <v>4743329</v>
      </c>
      <c r="B7877" t="s">
        <v>16120</v>
      </c>
      <c r="C7877" t="s">
        <v>16121</v>
      </c>
      <c r="D7877" t="s">
        <v>393</v>
      </c>
      <c r="E7877" t="s">
        <v>378</v>
      </c>
    </row>
    <row r="7878" spans="1:5">
      <c r="A7878" s="369">
        <v>4743401</v>
      </c>
      <c r="B7878" t="s">
        <v>16122</v>
      </c>
      <c r="C7878" t="s">
        <v>16123</v>
      </c>
      <c r="D7878" t="s">
        <v>393</v>
      </c>
      <c r="E7878" t="s">
        <v>378</v>
      </c>
    </row>
    <row r="7879" spans="1:5">
      <c r="A7879" s="369">
        <v>4743404</v>
      </c>
      <c r="B7879" t="s">
        <v>16124</v>
      </c>
      <c r="C7879" t="s">
        <v>16125</v>
      </c>
      <c r="D7879" t="s">
        <v>393</v>
      </c>
      <c r="E7879" t="s">
        <v>378</v>
      </c>
    </row>
    <row r="7880" spans="1:5">
      <c r="A7880" s="369">
        <v>4743430</v>
      </c>
      <c r="B7880" t="s">
        <v>16126</v>
      </c>
      <c r="C7880" t="s">
        <v>16127</v>
      </c>
      <c r="D7880" t="s">
        <v>393</v>
      </c>
      <c r="E7880" t="s">
        <v>378</v>
      </c>
    </row>
    <row r="7881" spans="1:5">
      <c r="A7881" s="369">
        <v>4743470</v>
      </c>
      <c r="B7881" t="s">
        <v>16128</v>
      </c>
      <c r="C7881" t="s">
        <v>16129</v>
      </c>
      <c r="D7881" t="s">
        <v>393</v>
      </c>
      <c r="E7881" t="s">
        <v>378</v>
      </c>
    </row>
    <row r="7882" spans="1:5">
      <c r="A7882" s="369">
        <v>4743472</v>
      </c>
      <c r="B7882" t="s">
        <v>16130</v>
      </c>
      <c r="C7882" t="s">
        <v>16131</v>
      </c>
      <c r="D7882" t="s">
        <v>393</v>
      </c>
      <c r="E7882" t="s">
        <v>378</v>
      </c>
    </row>
    <row r="7883" spans="1:5">
      <c r="A7883" s="369">
        <v>4743547</v>
      </c>
      <c r="B7883" t="s">
        <v>16132</v>
      </c>
      <c r="C7883" t="s">
        <v>16133</v>
      </c>
      <c r="D7883" t="s">
        <v>393</v>
      </c>
      <c r="E7883" t="s">
        <v>378</v>
      </c>
    </row>
    <row r="7884" spans="1:5">
      <c r="A7884" s="369">
        <v>4743725</v>
      </c>
      <c r="B7884" t="s">
        <v>16134</v>
      </c>
      <c r="C7884" t="s">
        <v>16135</v>
      </c>
      <c r="D7884" t="s">
        <v>393</v>
      </c>
      <c r="E7884" t="s">
        <v>378</v>
      </c>
    </row>
    <row r="7885" spans="1:5">
      <c r="A7885" s="369">
        <v>4744113</v>
      </c>
      <c r="B7885" t="s">
        <v>16136</v>
      </c>
      <c r="C7885" t="s">
        <v>16137</v>
      </c>
      <c r="D7885" t="s">
        <v>393</v>
      </c>
      <c r="E7885" t="s">
        <v>378</v>
      </c>
    </row>
    <row r="7886" spans="1:5">
      <c r="A7886" s="369">
        <v>4744206</v>
      </c>
      <c r="B7886" t="s">
        <v>16138</v>
      </c>
      <c r="C7886" t="s">
        <v>16139</v>
      </c>
      <c r="D7886" t="s">
        <v>393</v>
      </c>
      <c r="E7886" t="s">
        <v>378</v>
      </c>
    </row>
    <row r="7887" spans="1:5">
      <c r="A7887" s="369">
        <v>4744235</v>
      </c>
      <c r="B7887" t="s">
        <v>16140</v>
      </c>
      <c r="C7887" t="s">
        <v>16141</v>
      </c>
      <c r="D7887" t="s">
        <v>393</v>
      </c>
      <c r="E7887" t="s">
        <v>378</v>
      </c>
    </row>
    <row r="7888" spans="1:5">
      <c r="A7888" s="369">
        <v>4744576</v>
      </c>
      <c r="B7888" t="s">
        <v>16142</v>
      </c>
      <c r="C7888" t="s">
        <v>16143</v>
      </c>
      <c r="D7888" t="s">
        <v>393</v>
      </c>
      <c r="E7888" t="s">
        <v>378</v>
      </c>
    </row>
    <row r="7889" spans="1:5">
      <c r="A7889" s="369">
        <v>4744577</v>
      </c>
      <c r="B7889" t="s">
        <v>16144</v>
      </c>
      <c r="C7889" t="s">
        <v>16145</v>
      </c>
      <c r="D7889" t="s">
        <v>393</v>
      </c>
      <c r="E7889" t="s">
        <v>378</v>
      </c>
    </row>
    <row r="7890" spans="1:5">
      <c r="A7890" s="369">
        <v>4744601</v>
      </c>
      <c r="B7890" t="s">
        <v>16146</v>
      </c>
      <c r="C7890" t="s">
        <v>16147</v>
      </c>
      <c r="D7890" t="s">
        <v>393</v>
      </c>
      <c r="E7890" t="s">
        <v>378</v>
      </c>
    </row>
    <row r="7891" spans="1:5">
      <c r="A7891" s="369">
        <v>4744640</v>
      </c>
      <c r="B7891" t="s">
        <v>16148</v>
      </c>
      <c r="C7891" t="s">
        <v>16149</v>
      </c>
      <c r="D7891" t="s">
        <v>393</v>
      </c>
      <c r="E7891" t="s">
        <v>378</v>
      </c>
    </row>
    <row r="7892" spans="1:5">
      <c r="A7892" s="369">
        <v>4744795</v>
      </c>
      <c r="B7892" t="s">
        <v>16150</v>
      </c>
      <c r="C7892" t="s">
        <v>16151</v>
      </c>
      <c r="D7892" t="s">
        <v>393</v>
      </c>
      <c r="E7892" t="s">
        <v>378</v>
      </c>
    </row>
    <row r="7893" spans="1:5">
      <c r="A7893" s="369">
        <v>4745163</v>
      </c>
      <c r="B7893" t="s">
        <v>16152</v>
      </c>
      <c r="C7893" t="s">
        <v>16153</v>
      </c>
      <c r="D7893" t="s">
        <v>393</v>
      </c>
      <c r="E7893" t="s">
        <v>378</v>
      </c>
    </row>
    <row r="7894" spans="1:5">
      <c r="A7894" s="369">
        <v>4745883</v>
      </c>
      <c r="B7894" t="s">
        <v>16154</v>
      </c>
      <c r="C7894" t="s">
        <v>16155</v>
      </c>
      <c r="D7894" t="s">
        <v>393</v>
      </c>
      <c r="E7894" t="s">
        <v>378</v>
      </c>
    </row>
    <row r="7895" spans="1:5">
      <c r="A7895" s="369">
        <v>4745890</v>
      </c>
      <c r="B7895" t="s">
        <v>16156</v>
      </c>
      <c r="C7895" t="s">
        <v>16157</v>
      </c>
      <c r="D7895" t="s">
        <v>393</v>
      </c>
      <c r="E7895" t="s">
        <v>378</v>
      </c>
    </row>
    <row r="7896" spans="1:5">
      <c r="A7896" s="369">
        <v>4745960</v>
      </c>
      <c r="B7896" t="s">
        <v>16158</v>
      </c>
      <c r="C7896" t="s">
        <v>16159</v>
      </c>
      <c r="D7896" t="s">
        <v>393</v>
      </c>
      <c r="E7896" t="s">
        <v>378</v>
      </c>
    </row>
    <row r="7897" spans="1:5">
      <c r="A7897" s="369">
        <v>4747186</v>
      </c>
      <c r="B7897" t="s">
        <v>16160</v>
      </c>
      <c r="C7897" t="s">
        <v>16161</v>
      </c>
      <c r="D7897" t="s">
        <v>393</v>
      </c>
      <c r="E7897" t="s">
        <v>378</v>
      </c>
    </row>
    <row r="7898" spans="1:5">
      <c r="A7898" s="369">
        <v>4747187</v>
      </c>
      <c r="B7898" t="s">
        <v>16162</v>
      </c>
      <c r="C7898" t="s">
        <v>16163</v>
      </c>
      <c r="D7898" t="s">
        <v>393</v>
      </c>
      <c r="E7898" t="s">
        <v>378</v>
      </c>
    </row>
    <row r="7899" spans="1:5">
      <c r="A7899" s="369">
        <v>4748837</v>
      </c>
      <c r="B7899" t="s">
        <v>16164</v>
      </c>
      <c r="C7899" t="s">
        <v>16165</v>
      </c>
      <c r="D7899" t="s">
        <v>393</v>
      </c>
      <c r="E7899" t="s">
        <v>378</v>
      </c>
    </row>
    <row r="7900" spans="1:5">
      <c r="A7900" s="369">
        <v>4749787</v>
      </c>
      <c r="B7900" t="s">
        <v>16166</v>
      </c>
      <c r="C7900" t="s">
        <v>16167</v>
      </c>
      <c r="D7900" t="s">
        <v>393</v>
      </c>
      <c r="E7900" t="s">
        <v>378</v>
      </c>
    </row>
    <row r="7901" spans="1:5">
      <c r="A7901" s="369">
        <v>4749797</v>
      </c>
      <c r="B7901" t="s">
        <v>16168</v>
      </c>
      <c r="C7901" t="s">
        <v>16169</v>
      </c>
      <c r="D7901" t="s">
        <v>393</v>
      </c>
      <c r="E7901" t="s">
        <v>378</v>
      </c>
    </row>
    <row r="7902" spans="1:5">
      <c r="A7902" s="369">
        <v>4749808</v>
      </c>
      <c r="B7902" t="s">
        <v>16170</v>
      </c>
      <c r="C7902" t="s">
        <v>16171</v>
      </c>
      <c r="D7902" t="s">
        <v>393</v>
      </c>
      <c r="E7902" t="s">
        <v>378</v>
      </c>
    </row>
    <row r="7903" spans="1:5">
      <c r="A7903" s="369">
        <v>4749823</v>
      </c>
      <c r="B7903" t="s">
        <v>16172</v>
      </c>
      <c r="C7903" t="s">
        <v>16173</v>
      </c>
      <c r="D7903" t="s">
        <v>393</v>
      </c>
      <c r="E7903" t="s">
        <v>378</v>
      </c>
    </row>
    <row r="7904" spans="1:5">
      <c r="A7904" s="369">
        <v>4749832</v>
      </c>
      <c r="B7904" t="s">
        <v>16174</v>
      </c>
      <c r="C7904" t="s">
        <v>16175</v>
      </c>
      <c r="D7904" t="s">
        <v>393</v>
      </c>
      <c r="E7904" t="s">
        <v>378</v>
      </c>
    </row>
    <row r="7905" spans="1:5">
      <c r="A7905" s="369">
        <v>4749833</v>
      </c>
      <c r="B7905" t="s">
        <v>16176</v>
      </c>
      <c r="C7905" t="s">
        <v>16177</v>
      </c>
      <c r="D7905" t="s">
        <v>393</v>
      </c>
      <c r="E7905" t="s">
        <v>378</v>
      </c>
    </row>
    <row r="7906" spans="1:5">
      <c r="A7906" s="369">
        <v>4749968</v>
      </c>
      <c r="B7906" t="s">
        <v>16178</v>
      </c>
      <c r="C7906" t="s">
        <v>16179</v>
      </c>
      <c r="D7906" t="s">
        <v>393</v>
      </c>
      <c r="E7906" t="s">
        <v>378</v>
      </c>
    </row>
    <row r="7907" spans="1:5">
      <c r="A7907" s="369">
        <v>4750</v>
      </c>
      <c r="B7907" t="s">
        <v>16180</v>
      </c>
      <c r="C7907" t="s">
        <v>16181</v>
      </c>
      <c r="D7907" t="s">
        <v>393</v>
      </c>
      <c r="E7907" t="s">
        <v>378</v>
      </c>
    </row>
    <row r="7908" spans="1:5">
      <c r="A7908" s="369">
        <v>4750152</v>
      </c>
      <c r="B7908" t="s">
        <v>16182</v>
      </c>
      <c r="C7908" t="s">
        <v>16183</v>
      </c>
      <c r="D7908" t="s">
        <v>393</v>
      </c>
      <c r="E7908" t="s">
        <v>378</v>
      </c>
    </row>
    <row r="7909" spans="1:5">
      <c r="A7909" s="369">
        <v>4750182</v>
      </c>
      <c r="B7909" t="s">
        <v>16184</v>
      </c>
      <c r="C7909" t="s">
        <v>16185</v>
      </c>
      <c r="D7909" t="s">
        <v>393</v>
      </c>
      <c r="E7909" t="s">
        <v>378</v>
      </c>
    </row>
    <row r="7910" spans="1:5">
      <c r="A7910" s="369">
        <v>4750415</v>
      </c>
      <c r="B7910" t="s">
        <v>16186</v>
      </c>
      <c r="C7910" t="s">
        <v>16187</v>
      </c>
      <c r="D7910" t="s">
        <v>393</v>
      </c>
      <c r="E7910" t="s">
        <v>378</v>
      </c>
    </row>
    <row r="7911" spans="1:5">
      <c r="A7911" s="369">
        <v>4750544</v>
      </c>
      <c r="B7911" t="s">
        <v>16188</v>
      </c>
      <c r="C7911" t="s">
        <v>16189</v>
      </c>
      <c r="D7911" t="s">
        <v>393</v>
      </c>
      <c r="E7911" t="s">
        <v>378</v>
      </c>
    </row>
    <row r="7912" spans="1:5">
      <c r="A7912" s="369">
        <v>4750568</v>
      </c>
      <c r="B7912" t="s">
        <v>16190</v>
      </c>
      <c r="C7912" t="s">
        <v>16191</v>
      </c>
      <c r="D7912" t="s">
        <v>393</v>
      </c>
      <c r="E7912" t="s">
        <v>378</v>
      </c>
    </row>
    <row r="7913" spans="1:5">
      <c r="A7913" s="369">
        <v>4750669</v>
      </c>
      <c r="B7913" t="s">
        <v>16192</v>
      </c>
      <c r="C7913" t="s">
        <v>16193</v>
      </c>
      <c r="D7913" t="s">
        <v>393</v>
      </c>
      <c r="E7913" t="s">
        <v>378</v>
      </c>
    </row>
    <row r="7914" spans="1:5">
      <c r="A7914" s="369">
        <v>4750875</v>
      </c>
      <c r="B7914" t="s">
        <v>16194</v>
      </c>
      <c r="C7914" t="s">
        <v>16195</v>
      </c>
      <c r="D7914" t="s">
        <v>393</v>
      </c>
      <c r="E7914" t="s">
        <v>378</v>
      </c>
    </row>
    <row r="7915" spans="1:5">
      <c r="A7915" s="369">
        <v>4751206</v>
      </c>
      <c r="B7915" t="s">
        <v>16196</v>
      </c>
      <c r="C7915" t="s">
        <v>16197</v>
      </c>
      <c r="D7915" t="s">
        <v>393</v>
      </c>
      <c r="E7915" t="s">
        <v>378</v>
      </c>
    </row>
    <row r="7916" spans="1:5">
      <c r="A7916" s="369">
        <v>4751442</v>
      </c>
      <c r="B7916" t="s">
        <v>16198</v>
      </c>
      <c r="C7916" t="s">
        <v>16199</v>
      </c>
      <c r="D7916" t="s">
        <v>393</v>
      </c>
      <c r="E7916" t="s">
        <v>378</v>
      </c>
    </row>
    <row r="7917" spans="1:5">
      <c r="A7917" s="369">
        <v>4751862</v>
      </c>
      <c r="B7917" t="s">
        <v>16200</v>
      </c>
      <c r="C7917" t="s">
        <v>16201</v>
      </c>
      <c r="D7917" t="s">
        <v>393</v>
      </c>
      <c r="E7917" t="s">
        <v>378</v>
      </c>
    </row>
    <row r="7918" spans="1:5">
      <c r="A7918" s="369">
        <v>4751938</v>
      </c>
      <c r="B7918" t="s">
        <v>16202</v>
      </c>
      <c r="C7918" t="s">
        <v>16203</v>
      </c>
      <c r="D7918" t="s">
        <v>393</v>
      </c>
      <c r="E7918" t="s">
        <v>378</v>
      </c>
    </row>
    <row r="7919" spans="1:5">
      <c r="A7919" s="369">
        <v>4752023</v>
      </c>
      <c r="B7919" t="s">
        <v>16204</v>
      </c>
      <c r="C7919" t="s">
        <v>16205</v>
      </c>
      <c r="D7919" t="s">
        <v>393</v>
      </c>
      <c r="E7919" t="s">
        <v>378</v>
      </c>
    </row>
    <row r="7920" spans="1:5">
      <c r="A7920" s="369">
        <v>4752067</v>
      </c>
      <c r="B7920" t="s">
        <v>16206</v>
      </c>
      <c r="C7920" t="s">
        <v>16207</v>
      </c>
      <c r="D7920" t="s">
        <v>393</v>
      </c>
      <c r="E7920" t="s">
        <v>378</v>
      </c>
    </row>
    <row r="7921" spans="1:5">
      <c r="A7921" s="369">
        <v>4752644</v>
      </c>
      <c r="B7921" t="s">
        <v>16208</v>
      </c>
      <c r="C7921" t="s">
        <v>16209</v>
      </c>
      <c r="D7921" t="s">
        <v>393</v>
      </c>
      <c r="E7921" t="s">
        <v>378</v>
      </c>
    </row>
    <row r="7922" spans="1:5">
      <c r="A7922" s="369">
        <v>4752726</v>
      </c>
      <c r="B7922" t="s">
        <v>16210</v>
      </c>
      <c r="C7922" t="s">
        <v>16211</v>
      </c>
      <c r="D7922" t="s">
        <v>393</v>
      </c>
      <c r="E7922" t="s">
        <v>378</v>
      </c>
    </row>
    <row r="7923" spans="1:5">
      <c r="A7923" s="369">
        <v>4752920</v>
      </c>
      <c r="B7923" t="s">
        <v>16212</v>
      </c>
      <c r="C7923" t="s">
        <v>16213</v>
      </c>
      <c r="D7923" t="s">
        <v>393</v>
      </c>
      <c r="E7923" t="s">
        <v>378</v>
      </c>
    </row>
    <row r="7924" spans="1:5">
      <c r="A7924" s="369">
        <v>4752940</v>
      </c>
      <c r="B7924" t="s">
        <v>16214</v>
      </c>
      <c r="C7924" t="s">
        <v>16215</v>
      </c>
      <c r="D7924" t="s">
        <v>393</v>
      </c>
      <c r="E7924" t="s">
        <v>378</v>
      </c>
    </row>
    <row r="7925" spans="1:5">
      <c r="A7925" s="369">
        <v>4753021</v>
      </c>
      <c r="B7925" t="s">
        <v>16216</v>
      </c>
      <c r="C7925" t="s">
        <v>16217</v>
      </c>
      <c r="D7925" t="s">
        <v>393</v>
      </c>
      <c r="E7925" t="s">
        <v>378</v>
      </c>
    </row>
    <row r="7926" spans="1:5">
      <c r="A7926" s="369">
        <v>4753345</v>
      </c>
      <c r="B7926" t="s">
        <v>16218</v>
      </c>
      <c r="C7926" t="s">
        <v>16219</v>
      </c>
      <c r="D7926" t="s">
        <v>393</v>
      </c>
      <c r="E7926" t="s">
        <v>378</v>
      </c>
    </row>
    <row r="7927" spans="1:5">
      <c r="A7927" s="369">
        <v>4753797</v>
      </c>
      <c r="B7927" t="s">
        <v>16220</v>
      </c>
      <c r="C7927" t="s">
        <v>16221</v>
      </c>
      <c r="D7927" t="s">
        <v>393</v>
      </c>
      <c r="E7927" t="s">
        <v>378</v>
      </c>
    </row>
    <row r="7928" spans="1:5">
      <c r="A7928" s="369">
        <v>4755335</v>
      </c>
      <c r="B7928" t="s">
        <v>16222</v>
      </c>
      <c r="C7928" t="s">
        <v>16223</v>
      </c>
      <c r="D7928" t="s">
        <v>393</v>
      </c>
      <c r="E7928" t="s">
        <v>378</v>
      </c>
    </row>
    <row r="7929" spans="1:5">
      <c r="A7929" s="369">
        <v>4755971</v>
      </c>
      <c r="B7929" t="s">
        <v>16224</v>
      </c>
      <c r="C7929" t="s">
        <v>16225</v>
      </c>
      <c r="D7929" t="s">
        <v>393</v>
      </c>
      <c r="E7929" t="s">
        <v>378</v>
      </c>
    </row>
    <row r="7930" spans="1:5">
      <c r="A7930" s="369">
        <v>4757243</v>
      </c>
      <c r="B7930" t="s">
        <v>16226</v>
      </c>
      <c r="C7930" t="s">
        <v>16227</v>
      </c>
      <c r="D7930" t="s">
        <v>393</v>
      </c>
      <c r="E7930" t="s">
        <v>378</v>
      </c>
    </row>
    <row r="7931" spans="1:5">
      <c r="A7931" s="369">
        <v>4760763</v>
      </c>
      <c r="B7931" t="s">
        <v>16228</v>
      </c>
      <c r="C7931" t="s">
        <v>16229</v>
      </c>
      <c r="D7931" t="s">
        <v>393</v>
      </c>
      <c r="E7931" t="s">
        <v>378</v>
      </c>
    </row>
    <row r="7932" spans="1:5">
      <c r="A7932" s="369">
        <v>4807</v>
      </c>
      <c r="B7932" t="s">
        <v>16230</v>
      </c>
      <c r="C7932" t="s">
        <v>16231</v>
      </c>
      <c r="D7932" t="s">
        <v>393</v>
      </c>
      <c r="E7932" t="s">
        <v>378</v>
      </c>
    </row>
    <row r="7933" spans="1:5">
      <c r="A7933" s="369">
        <v>4814</v>
      </c>
      <c r="B7933" t="s">
        <v>16232</v>
      </c>
      <c r="C7933" t="s">
        <v>16233</v>
      </c>
      <c r="D7933" t="s">
        <v>393</v>
      </c>
      <c r="E7933" t="s">
        <v>378</v>
      </c>
    </row>
    <row r="7934" spans="1:5">
      <c r="A7934" s="369">
        <v>4865</v>
      </c>
      <c r="B7934" t="s">
        <v>16234</v>
      </c>
      <c r="C7934" t="s">
        <v>16235</v>
      </c>
      <c r="D7934" t="s">
        <v>393</v>
      </c>
      <c r="E7934" t="s">
        <v>378</v>
      </c>
    </row>
    <row r="7935" spans="1:5">
      <c r="A7935" s="369">
        <v>4867</v>
      </c>
      <c r="B7935" t="s">
        <v>16236</v>
      </c>
      <c r="C7935" t="s">
        <v>16237</v>
      </c>
      <c r="D7935" t="s">
        <v>393</v>
      </c>
      <c r="E7935" t="s">
        <v>378</v>
      </c>
    </row>
    <row r="7936" spans="1:5">
      <c r="A7936" s="369">
        <v>4892</v>
      </c>
      <c r="B7936" t="s">
        <v>16238</v>
      </c>
      <c r="C7936" t="s">
        <v>16239</v>
      </c>
      <c r="D7936" t="s">
        <v>393</v>
      </c>
      <c r="E7936" t="s">
        <v>378</v>
      </c>
    </row>
    <row r="7937" spans="1:5">
      <c r="A7937" s="369">
        <v>4906</v>
      </c>
      <c r="B7937" t="s">
        <v>16240</v>
      </c>
      <c r="C7937" t="s">
        <v>16241</v>
      </c>
      <c r="D7937" t="s">
        <v>393</v>
      </c>
      <c r="E7937" t="s">
        <v>378</v>
      </c>
    </row>
    <row r="7938" spans="1:5">
      <c r="A7938" s="369">
        <v>4970</v>
      </c>
      <c r="B7938" t="s">
        <v>16242</v>
      </c>
      <c r="C7938" t="s">
        <v>16243</v>
      </c>
      <c r="D7938" t="s">
        <v>393</v>
      </c>
      <c r="E7938" t="s">
        <v>378</v>
      </c>
    </row>
    <row r="7939" spans="1:5">
      <c r="A7939" s="369">
        <v>4977</v>
      </c>
      <c r="B7939" t="s">
        <v>16244</v>
      </c>
      <c r="C7939" t="s">
        <v>16245</v>
      </c>
      <c r="D7939" t="s">
        <v>393</v>
      </c>
      <c r="E7939" t="s">
        <v>378</v>
      </c>
    </row>
    <row r="7940" spans="1:5">
      <c r="A7940" s="369">
        <v>5002</v>
      </c>
      <c r="B7940" t="s">
        <v>16246</v>
      </c>
      <c r="C7940" t="s">
        <v>16247</v>
      </c>
      <c r="D7940" t="s">
        <v>393</v>
      </c>
      <c r="E7940" t="s">
        <v>378</v>
      </c>
    </row>
    <row r="7941" spans="1:5">
      <c r="A7941" s="369">
        <v>5003</v>
      </c>
      <c r="B7941" t="s">
        <v>16248</v>
      </c>
      <c r="C7941" t="s">
        <v>16249</v>
      </c>
      <c r="D7941" t="s">
        <v>393</v>
      </c>
      <c r="E7941" t="s">
        <v>378</v>
      </c>
    </row>
    <row r="7942" spans="1:5">
      <c r="A7942" s="369">
        <v>5006</v>
      </c>
      <c r="B7942" t="s">
        <v>16250</v>
      </c>
      <c r="C7942" t="s">
        <v>16251</v>
      </c>
      <c r="D7942" t="s">
        <v>393</v>
      </c>
      <c r="E7942" t="s">
        <v>378</v>
      </c>
    </row>
    <row r="7943" spans="1:5">
      <c r="A7943" s="369">
        <v>5018</v>
      </c>
      <c r="B7943" t="s">
        <v>16252</v>
      </c>
      <c r="C7943" t="s">
        <v>16253</v>
      </c>
      <c r="D7943" t="s">
        <v>393</v>
      </c>
      <c r="E7943" t="s">
        <v>378</v>
      </c>
    </row>
    <row r="7944" spans="1:5">
      <c r="A7944" s="369">
        <v>503064892</v>
      </c>
      <c r="B7944" t="s">
        <v>16254</v>
      </c>
      <c r="C7944" t="s">
        <v>16255</v>
      </c>
      <c r="D7944" t="s">
        <v>393</v>
      </c>
      <c r="E7944" t="s">
        <v>378</v>
      </c>
    </row>
    <row r="7945" spans="1:5">
      <c r="A7945" s="369">
        <v>5066</v>
      </c>
      <c r="B7945" t="s">
        <v>16256</v>
      </c>
      <c r="C7945" t="s">
        <v>16257</v>
      </c>
      <c r="D7945" t="s">
        <v>393</v>
      </c>
      <c r="E7945" t="s">
        <v>378</v>
      </c>
    </row>
    <row r="7946" spans="1:5">
      <c r="A7946" s="369">
        <v>5200</v>
      </c>
      <c r="B7946" t="s">
        <v>16258</v>
      </c>
      <c r="C7946" t="s">
        <v>16259</v>
      </c>
      <c r="D7946" t="s">
        <v>393</v>
      </c>
      <c r="E7946" t="s">
        <v>378</v>
      </c>
    </row>
    <row r="7947" spans="1:5">
      <c r="A7947" s="369">
        <v>5201</v>
      </c>
      <c r="B7947" t="s">
        <v>16260</v>
      </c>
      <c r="C7947" t="s">
        <v>16261</v>
      </c>
      <c r="D7947" t="s">
        <v>393</v>
      </c>
      <c r="E7947" t="s">
        <v>378</v>
      </c>
    </row>
    <row r="7948" spans="1:5">
      <c r="A7948" s="369">
        <v>5255</v>
      </c>
      <c r="B7948" t="s">
        <v>16262</v>
      </c>
      <c r="C7948" t="s">
        <v>16263</v>
      </c>
      <c r="D7948" t="s">
        <v>393</v>
      </c>
      <c r="E7948" t="s">
        <v>378</v>
      </c>
    </row>
    <row r="7949" spans="1:5">
      <c r="A7949" s="369">
        <v>5291</v>
      </c>
      <c r="B7949" t="s">
        <v>16264</v>
      </c>
      <c r="C7949" t="s">
        <v>16265</v>
      </c>
      <c r="D7949" t="s">
        <v>393</v>
      </c>
      <c r="E7949" t="s">
        <v>378</v>
      </c>
    </row>
    <row r="7950" spans="1:5">
      <c r="A7950" s="369">
        <v>530259612</v>
      </c>
      <c r="B7950" t="s">
        <v>16266</v>
      </c>
      <c r="C7950" t="s">
        <v>16267</v>
      </c>
      <c r="D7950" t="s">
        <v>393</v>
      </c>
      <c r="E7950" t="s">
        <v>378</v>
      </c>
    </row>
    <row r="7951" spans="1:5">
      <c r="A7951" s="369">
        <v>5335</v>
      </c>
      <c r="B7951" t="s">
        <v>16268</v>
      </c>
      <c r="C7951" t="s">
        <v>16269</v>
      </c>
      <c r="D7951" t="s">
        <v>393</v>
      </c>
      <c r="E7951" t="s">
        <v>378</v>
      </c>
    </row>
    <row r="7952" spans="1:5">
      <c r="A7952" s="369">
        <v>5351</v>
      </c>
      <c r="B7952" t="s">
        <v>16270</v>
      </c>
      <c r="C7952" t="s">
        <v>16271</v>
      </c>
      <c r="D7952" t="s">
        <v>393</v>
      </c>
      <c r="E7952" t="s">
        <v>378</v>
      </c>
    </row>
    <row r="7953" spans="1:5">
      <c r="A7953" s="369">
        <v>5359</v>
      </c>
      <c r="B7953" t="s">
        <v>16272</v>
      </c>
      <c r="C7953" t="s">
        <v>16273</v>
      </c>
      <c r="D7953" t="s">
        <v>393</v>
      </c>
      <c r="E7953" t="s">
        <v>378</v>
      </c>
    </row>
    <row r="7954" spans="1:5">
      <c r="A7954" s="369">
        <v>5567</v>
      </c>
      <c r="B7954" t="s">
        <v>16274</v>
      </c>
      <c r="C7954" t="s">
        <v>16275</v>
      </c>
      <c r="D7954" t="s">
        <v>393</v>
      </c>
      <c r="E7954" t="s">
        <v>378</v>
      </c>
    </row>
    <row r="7955" spans="1:5">
      <c r="A7955" s="369">
        <v>5571</v>
      </c>
      <c r="B7955" t="s">
        <v>16276</v>
      </c>
      <c r="C7955" t="s">
        <v>16277</v>
      </c>
      <c r="D7955" t="s">
        <v>393</v>
      </c>
      <c r="E7955" t="s">
        <v>378</v>
      </c>
    </row>
    <row r="7956" spans="1:5">
      <c r="A7956" s="369">
        <v>5596</v>
      </c>
      <c r="B7956" t="s">
        <v>16278</v>
      </c>
      <c r="C7956" t="s">
        <v>16279</v>
      </c>
      <c r="D7956" t="s">
        <v>393</v>
      </c>
      <c r="E7956" t="s">
        <v>378</v>
      </c>
    </row>
    <row r="7957" spans="1:5">
      <c r="A7957" s="369">
        <v>560950585</v>
      </c>
      <c r="B7957" t="s">
        <v>16280</v>
      </c>
      <c r="C7957" t="s">
        <v>16281</v>
      </c>
      <c r="D7957" t="s">
        <v>393</v>
      </c>
      <c r="E7957" t="s">
        <v>378</v>
      </c>
    </row>
    <row r="7958" spans="1:5">
      <c r="A7958" s="369">
        <v>5617</v>
      </c>
      <c r="B7958" t="s">
        <v>16282</v>
      </c>
      <c r="C7958" t="s">
        <v>16283</v>
      </c>
      <c r="D7958" t="s">
        <v>393</v>
      </c>
      <c r="E7958" t="s">
        <v>378</v>
      </c>
    </row>
    <row r="7959" spans="1:5">
      <c r="A7959" s="369">
        <v>5629</v>
      </c>
      <c r="B7959" t="s">
        <v>16284</v>
      </c>
      <c r="C7959" t="s">
        <v>16285</v>
      </c>
      <c r="D7959" t="s">
        <v>393</v>
      </c>
      <c r="E7959" t="s">
        <v>378</v>
      </c>
    </row>
    <row r="7960" spans="1:5">
      <c r="A7960" s="369">
        <v>5729</v>
      </c>
      <c r="B7960" t="s">
        <v>16286</v>
      </c>
      <c r="C7960" t="s">
        <v>16287</v>
      </c>
      <c r="D7960" t="s">
        <v>393</v>
      </c>
      <c r="E7960" t="s">
        <v>378</v>
      </c>
    </row>
    <row r="7961" spans="1:5">
      <c r="A7961" s="369">
        <v>5792</v>
      </c>
      <c r="B7961" t="s">
        <v>16288</v>
      </c>
      <c r="C7961" t="s">
        <v>16289</v>
      </c>
      <c r="D7961" t="s">
        <v>393</v>
      </c>
      <c r="E7961" t="s">
        <v>378</v>
      </c>
    </row>
    <row r="7962" spans="1:5">
      <c r="A7962" s="369">
        <v>5922</v>
      </c>
      <c r="B7962" t="s">
        <v>16290</v>
      </c>
      <c r="C7962" t="s">
        <v>16291</v>
      </c>
      <c r="D7962" t="s">
        <v>393</v>
      </c>
      <c r="E7962" t="s">
        <v>378</v>
      </c>
    </row>
    <row r="7963" spans="1:5">
      <c r="A7963" s="369">
        <v>5951</v>
      </c>
      <c r="B7963" t="s">
        <v>16292</v>
      </c>
      <c r="C7963" t="s">
        <v>16293</v>
      </c>
      <c r="D7963" t="s">
        <v>393</v>
      </c>
      <c r="E7963" t="s">
        <v>378</v>
      </c>
    </row>
    <row r="7964" spans="1:5">
      <c r="A7964" s="369">
        <v>5990</v>
      </c>
      <c r="B7964" t="s">
        <v>16294</v>
      </c>
      <c r="C7964" t="s">
        <v>16295</v>
      </c>
      <c r="D7964" t="s">
        <v>393</v>
      </c>
      <c r="E7964" t="s">
        <v>378</v>
      </c>
    </row>
    <row r="7965" spans="1:5">
      <c r="A7965" s="369">
        <v>6012</v>
      </c>
      <c r="B7965" t="s">
        <v>16296</v>
      </c>
      <c r="C7965" t="s">
        <v>16297</v>
      </c>
      <c r="D7965" t="s">
        <v>393</v>
      </c>
      <c r="E7965" t="s">
        <v>378</v>
      </c>
    </row>
    <row r="7966" spans="1:5">
      <c r="A7966" s="369">
        <v>6052</v>
      </c>
      <c r="B7966" t="s">
        <v>16298</v>
      </c>
      <c r="C7966" t="s">
        <v>16299</v>
      </c>
      <c r="D7966" t="s">
        <v>393</v>
      </c>
      <c r="E7966" t="s">
        <v>378</v>
      </c>
    </row>
    <row r="7967" spans="1:5">
      <c r="A7967" s="369">
        <v>6084</v>
      </c>
      <c r="B7967" t="s">
        <v>16300</v>
      </c>
      <c r="C7967" t="s">
        <v>16301</v>
      </c>
      <c r="D7967" t="s">
        <v>393</v>
      </c>
      <c r="E7967" t="s">
        <v>378</v>
      </c>
    </row>
    <row r="7968" spans="1:5">
      <c r="A7968" s="369">
        <v>6170</v>
      </c>
      <c r="B7968" t="s">
        <v>16302</v>
      </c>
      <c r="C7968" t="s">
        <v>16303</v>
      </c>
      <c r="D7968" t="s">
        <v>393</v>
      </c>
      <c r="E7968" t="s">
        <v>378</v>
      </c>
    </row>
    <row r="7969" spans="1:5">
      <c r="A7969" s="369">
        <v>6198</v>
      </c>
      <c r="B7969" t="s">
        <v>16304</v>
      </c>
      <c r="C7969" t="s">
        <v>11881</v>
      </c>
      <c r="D7969" t="s">
        <v>393</v>
      </c>
      <c r="E7969" t="s">
        <v>378</v>
      </c>
    </row>
    <row r="7970" spans="1:5">
      <c r="A7970" s="369">
        <v>6237</v>
      </c>
      <c r="B7970" t="s">
        <v>16305</v>
      </c>
      <c r="C7970" t="s">
        <v>16306</v>
      </c>
      <c r="D7970" t="s">
        <v>393</v>
      </c>
      <c r="E7970" t="s">
        <v>378</v>
      </c>
    </row>
    <row r="7971" spans="1:5">
      <c r="A7971" s="369">
        <v>6254</v>
      </c>
      <c r="B7971" t="s">
        <v>16307</v>
      </c>
      <c r="C7971" t="s">
        <v>16308</v>
      </c>
      <c r="D7971" t="s">
        <v>393</v>
      </c>
      <c r="E7971" t="s">
        <v>378</v>
      </c>
    </row>
    <row r="7972" spans="1:5">
      <c r="A7972" s="369">
        <v>6267</v>
      </c>
      <c r="B7972" t="s">
        <v>16309</v>
      </c>
      <c r="C7972" t="s">
        <v>16310</v>
      </c>
      <c r="D7972" t="s">
        <v>393</v>
      </c>
      <c r="E7972" t="s">
        <v>378</v>
      </c>
    </row>
    <row r="7973" spans="1:5">
      <c r="A7973" s="369">
        <v>6299</v>
      </c>
      <c r="B7973" t="s">
        <v>16311</v>
      </c>
      <c r="C7973" t="s">
        <v>16312</v>
      </c>
      <c r="D7973" t="s">
        <v>393</v>
      </c>
      <c r="E7973" t="s">
        <v>378</v>
      </c>
    </row>
    <row r="7974" spans="1:5">
      <c r="A7974" s="369">
        <v>6498</v>
      </c>
      <c r="B7974" t="s">
        <v>16313</v>
      </c>
      <c r="C7974" t="s">
        <v>16314</v>
      </c>
      <c r="D7974" t="s">
        <v>393</v>
      </c>
      <c r="E7974" t="s">
        <v>378</v>
      </c>
    </row>
    <row r="7975" spans="1:5">
      <c r="A7975" s="369">
        <v>6516</v>
      </c>
      <c r="B7975" t="s">
        <v>16315</v>
      </c>
      <c r="C7975" t="s">
        <v>16316</v>
      </c>
      <c r="D7975" t="s">
        <v>393</v>
      </c>
      <c r="E7975" t="s">
        <v>378</v>
      </c>
    </row>
    <row r="7976" spans="1:5">
      <c r="A7976" s="369">
        <v>6531</v>
      </c>
      <c r="B7976" t="s">
        <v>16317</v>
      </c>
      <c r="C7976" t="s">
        <v>16318</v>
      </c>
      <c r="D7976" t="s">
        <v>393</v>
      </c>
      <c r="E7976" t="s">
        <v>378</v>
      </c>
    </row>
    <row r="7977" spans="1:5">
      <c r="A7977" s="369">
        <v>6532</v>
      </c>
      <c r="B7977" t="s">
        <v>16319</v>
      </c>
      <c r="C7977" t="s">
        <v>16320</v>
      </c>
      <c r="D7977" t="s">
        <v>393</v>
      </c>
      <c r="E7977" t="s">
        <v>378</v>
      </c>
    </row>
    <row r="7978" spans="1:5">
      <c r="A7978" s="369">
        <v>6583</v>
      </c>
      <c r="B7978" t="s">
        <v>16321</v>
      </c>
      <c r="C7978" t="s">
        <v>16322</v>
      </c>
      <c r="D7978" t="s">
        <v>393</v>
      </c>
      <c r="E7978" t="s">
        <v>378</v>
      </c>
    </row>
    <row r="7979" spans="1:5">
      <c r="A7979" s="369">
        <v>6739</v>
      </c>
      <c r="B7979" t="s">
        <v>16323</v>
      </c>
      <c r="C7979" t="s">
        <v>16324</v>
      </c>
      <c r="D7979" t="s">
        <v>393</v>
      </c>
      <c r="E7979" t="s">
        <v>378</v>
      </c>
    </row>
    <row r="7980" spans="1:5">
      <c r="A7980" s="369">
        <v>6794</v>
      </c>
      <c r="B7980" t="s">
        <v>16325</v>
      </c>
      <c r="C7980" t="s">
        <v>16326</v>
      </c>
      <c r="D7980" t="s">
        <v>393</v>
      </c>
      <c r="E7980" t="s">
        <v>378</v>
      </c>
    </row>
    <row r="7981" spans="1:5">
      <c r="A7981" s="369">
        <v>6844</v>
      </c>
      <c r="B7981" t="s">
        <v>16327</v>
      </c>
      <c r="C7981" t="s">
        <v>16328</v>
      </c>
      <c r="D7981" t="s">
        <v>393</v>
      </c>
      <c r="E7981" t="s">
        <v>378</v>
      </c>
    </row>
    <row r="7982" spans="1:5">
      <c r="A7982" s="369">
        <v>6861</v>
      </c>
      <c r="B7982" t="s">
        <v>16329</v>
      </c>
      <c r="C7982" t="s">
        <v>16330</v>
      </c>
      <c r="D7982" t="s">
        <v>393</v>
      </c>
      <c r="E7982" t="s">
        <v>378</v>
      </c>
    </row>
    <row r="7983" spans="1:5">
      <c r="A7983" s="369">
        <v>7037</v>
      </c>
      <c r="B7983" t="s">
        <v>16331</v>
      </c>
      <c r="C7983" t="s">
        <v>16332</v>
      </c>
      <c r="D7983" t="s">
        <v>393</v>
      </c>
      <c r="E7983" t="s">
        <v>378</v>
      </c>
    </row>
    <row r="7984" spans="1:5">
      <c r="A7984" s="369">
        <v>7055</v>
      </c>
      <c r="B7984" t="s">
        <v>16333</v>
      </c>
      <c r="C7984" t="s">
        <v>16334</v>
      </c>
      <c r="D7984" t="s">
        <v>393</v>
      </c>
      <c r="E7984" t="s">
        <v>378</v>
      </c>
    </row>
    <row r="7985" spans="1:5">
      <c r="A7985" s="369">
        <v>7092</v>
      </c>
      <c r="B7985" t="s">
        <v>16335</v>
      </c>
      <c r="C7985" t="s">
        <v>16336</v>
      </c>
      <c r="D7985" t="s">
        <v>393</v>
      </c>
      <c r="E7985" t="s">
        <v>378</v>
      </c>
    </row>
    <row r="7986" spans="1:5">
      <c r="A7986" s="369">
        <v>7199</v>
      </c>
      <c r="B7986" t="s">
        <v>16337</v>
      </c>
      <c r="C7986" t="s">
        <v>16338</v>
      </c>
      <c r="D7986" t="s">
        <v>393</v>
      </c>
      <c r="E7986" t="s">
        <v>378</v>
      </c>
    </row>
    <row r="7987" spans="1:5">
      <c r="A7987" s="369">
        <v>7237</v>
      </c>
      <c r="B7987" t="s">
        <v>16339</v>
      </c>
      <c r="C7987" t="s">
        <v>16340</v>
      </c>
      <c r="D7987" t="s">
        <v>393</v>
      </c>
      <c r="E7987" t="s">
        <v>378</v>
      </c>
    </row>
    <row r="7988" spans="1:5">
      <c r="A7988" s="369">
        <v>7262</v>
      </c>
      <c r="B7988" t="s">
        <v>16341</v>
      </c>
      <c r="C7988" t="s">
        <v>16342</v>
      </c>
      <c r="D7988" t="s">
        <v>393</v>
      </c>
      <c r="E7988" t="s">
        <v>378</v>
      </c>
    </row>
    <row r="7989" spans="1:5">
      <c r="A7989" s="369">
        <v>731561297</v>
      </c>
      <c r="B7989" t="s">
        <v>16343</v>
      </c>
      <c r="C7989" t="s">
        <v>16344</v>
      </c>
      <c r="D7989" t="s">
        <v>393</v>
      </c>
      <c r="E7989" t="s">
        <v>378</v>
      </c>
    </row>
    <row r="7990" spans="1:5">
      <c r="A7990" s="369">
        <v>736097105</v>
      </c>
      <c r="B7990" t="s">
        <v>16345</v>
      </c>
      <c r="C7990" t="s">
        <v>16346</v>
      </c>
      <c r="D7990" t="s">
        <v>393</v>
      </c>
      <c r="E7990" t="s">
        <v>378</v>
      </c>
    </row>
    <row r="7991" spans="1:5">
      <c r="A7991" s="369">
        <v>7396</v>
      </c>
      <c r="B7991" t="s">
        <v>16347</v>
      </c>
      <c r="C7991" t="s">
        <v>16348</v>
      </c>
      <c r="D7991" t="s">
        <v>393</v>
      </c>
      <c r="E7991" t="s">
        <v>378</v>
      </c>
    </row>
    <row r="7992" spans="1:5">
      <c r="A7992" s="369">
        <v>7397</v>
      </c>
      <c r="B7992" t="s">
        <v>16349</v>
      </c>
      <c r="C7992" t="s">
        <v>16350</v>
      </c>
      <c r="D7992" t="s">
        <v>393</v>
      </c>
      <c r="E7992" t="s">
        <v>378</v>
      </c>
    </row>
    <row r="7993" spans="1:5">
      <c r="A7993" s="369">
        <v>7445</v>
      </c>
      <c r="B7993" t="s">
        <v>16351</v>
      </c>
      <c r="C7993" t="s">
        <v>16352</v>
      </c>
      <c r="D7993" t="s">
        <v>393</v>
      </c>
      <c r="E7993" t="s">
        <v>378</v>
      </c>
    </row>
    <row r="7994" spans="1:5">
      <c r="A7994" s="369">
        <v>7453</v>
      </c>
      <c r="B7994" t="s">
        <v>16353</v>
      </c>
      <c r="C7994" t="s">
        <v>16354</v>
      </c>
      <c r="D7994" t="s">
        <v>393</v>
      </c>
      <c r="E7994" t="s">
        <v>378</v>
      </c>
    </row>
    <row r="7995" spans="1:5">
      <c r="A7995" s="369">
        <v>7527</v>
      </c>
      <c r="B7995" t="s">
        <v>16355</v>
      </c>
      <c r="C7995" t="s">
        <v>16356</v>
      </c>
      <c r="D7995" t="s">
        <v>393</v>
      </c>
      <c r="E7995" t="s">
        <v>378</v>
      </c>
    </row>
    <row r="7996" spans="1:5">
      <c r="A7996" s="369">
        <v>7549</v>
      </c>
      <c r="B7996" t="s">
        <v>16357</v>
      </c>
      <c r="C7996" t="s">
        <v>16358</v>
      </c>
      <c r="D7996" t="s">
        <v>393</v>
      </c>
      <c r="E7996" t="s">
        <v>378</v>
      </c>
    </row>
    <row r="7997" spans="1:5">
      <c r="A7997" s="369">
        <v>7561</v>
      </c>
      <c r="B7997" t="s">
        <v>16359</v>
      </c>
      <c r="C7997" t="s">
        <v>16360</v>
      </c>
      <c r="D7997" t="s">
        <v>393</v>
      </c>
      <c r="E7997" t="s">
        <v>378</v>
      </c>
    </row>
    <row r="7998" spans="1:5">
      <c r="A7998" s="369">
        <v>7564</v>
      </c>
      <c r="B7998" t="s">
        <v>16361</v>
      </c>
      <c r="C7998" t="s">
        <v>16362</v>
      </c>
      <c r="D7998" t="s">
        <v>393</v>
      </c>
      <c r="E7998" t="s">
        <v>378</v>
      </c>
    </row>
    <row r="7999" spans="1:5">
      <c r="A7999" s="369">
        <v>7657</v>
      </c>
      <c r="B7999" t="s">
        <v>16363</v>
      </c>
      <c r="C7999" t="s">
        <v>16364</v>
      </c>
      <c r="D7999" t="s">
        <v>393</v>
      </c>
      <c r="E7999" t="s">
        <v>378</v>
      </c>
    </row>
    <row r="8000" spans="1:5">
      <c r="A8000" s="369">
        <v>7665</v>
      </c>
      <c r="B8000" t="s">
        <v>16365</v>
      </c>
      <c r="C8000" t="s">
        <v>16366</v>
      </c>
      <c r="D8000" t="s">
        <v>393</v>
      </c>
      <c r="E8000" t="s">
        <v>378</v>
      </c>
    </row>
    <row r="8001" spans="1:5">
      <c r="A8001" s="369">
        <v>7707</v>
      </c>
      <c r="B8001" t="s">
        <v>16367</v>
      </c>
      <c r="C8001" t="s">
        <v>16368</v>
      </c>
      <c r="D8001" t="s">
        <v>393</v>
      </c>
      <c r="E8001" t="s">
        <v>378</v>
      </c>
    </row>
    <row r="8002" spans="1:5">
      <c r="A8002" s="369">
        <v>7746</v>
      </c>
      <c r="B8002" t="s">
        <v>16369</v>
      </c>
      <c r="C8002" t="s">
        <v>16370</v>
      </c>
      <c r="D8002" t="s">
        <v>393</v>
      </c>
      <c r="E8002" t="s">
        <v>378</v>
      </c>
    </row>
    <row r="8003" spans="1:5">
      <c r="A8003" s="369" t="s">
        <v>16371</v>
      </c>
      <c r="B8003" t="s">
        <v>16372</v>
      </c>
      <c r="C8003" t="s">
        <v>16373</v>
      </c>
      <c r="D8003" t="s">
        <v>393</v>
      </c>
      <c r="E8003" t="s">
        <v>378</v>
      </c>
    </row>
    <row r="8004" spans="1:5">
      <c r="A8004" s="369">
        <v>7905</v>
      </c>
      <c r="B8004" t="s">
        <v>16374</v>
      </c>
      <c r="C8004" t="s">
        <v>16375</v>
      </c>
      <c r="D8004" t="s">
        <v>393</v>
      </c>
      <c r="E8004" t="s">
        <v>378</v>
      </c>
    </row>
    <row r="8005" spans="1:5">
      <c r="A8005" s="369">
        <v>7923</v>
      </c>
      <c r="B8005" t="s">
        <v>16376</v>
      </c>
      <c r="C8005" t="s">
        <v>16377</v>
      </c>
      <c r="D8005" t="s">
        <v>393</v>
      </c>
      <c r="E8005" t="s">
        <v>378</v>
      </c>
    </row>
    <row r="8006" spans="1:5">
      <c r="A8006" s="369">
        <v>8047</v>
      </c>
      <c r="B8006" t="s">
        <v>16378</v>
      </c>
      <c r="C8006" t="s">
        <v>16379</v>
      </c>
      <c r="D8006" t="s">
        <v>393</v>
      </c>
      <c r="E8006" t="s">
        <v>378</v>
      </c>
    </row>
    <row r="8007" spans="1:5">
      <c r="A8007" s="369">
        <v>8116</v>
      </c>
      <c r="B8007" t="s">
        <v>16380</v>
      </c>
      <c r="C8007" t="s">
        <v>16381</v>
      </c>
      <c r="D8007" t="s">
        <v>393</v>
      </c>
      <c r="E8007" t="s">
        <v>378</v>
      </c>
    </row>
    <row r="8008" spans="1:5">
      <c r="A8008" s="369">
        <v>812780523</v>
      </c>
      <c r="B8008" t="s">
        <v>16382</v>
      </c>
      <c r="C8008" t="s">
        <v>16383</v>
      </c>
      <c r="D8008" t="s">
        <v>393</v>
      </c>
      <c r="E8008" t="s">
        <v>378</v>
      </c>
    </row>
    <row r="8009" spans="1:5">
      <c r="A8009" s="369">
        <v>8134</v>
      </c>
      <c r="B8009" t="s">
        <v>16384</v>
      </c>
      <c r="C8009" t="s">
        <v>16385</v>
      </c>
      <c r="D8009" t="s">
        <v>393</v>
      </c>
      <c r="E8009" t="s">
        <v>378</v>
      </c>
    </row>
    <row r="8010" spans="1:5">
      <c r="A8010" s="369">
        <v>8140</v>
      </c>
      <c r="B8010" t="s">
        <v>16386</v>
      </c>
      <c r="C8010" t="s">
        <v>16387</v>
      </c>
      <c r="D8010" t="s">
        <v>393</v>
      </c>
      <c r="E8010" t="s">
        <v>378</v>
      </c>
    </row>
    <row r="8011" spans="1:5">
      <c r="A8011" s="369">
        <v>8152</v>
      </c>
      <c r="B8011" t="s">
        <v>16388</v>
      </c>
      <c r="C8011" t="s">
        <v>16389</v>
      </c>
      <c r="D8011" t="s">
        <v>393</v>
      </c>
      <c r="E8011" t="s">
        <v>378</v>
      </c>
    </row>
    <row r="8012" spans="1:5">
      <c r="A8012" s="369">
        <v>8204</v>
      </c>
      <c r="B8012" t="s">
        <v>16390</v>
      </c>
      <c r="C8012" t="s">
        <v>16391</v>
      </c>
      <c r="D8012" t="s">
        <v>393</v>
      </c>
      <c r="E8012" t="s">
        <v>378</v>
      </c>
    </row>
    <row r="8013" spans="1:5">
      <c r="A8013" s="369">
        <v>8268</v>
      </c>
      <c r="B8013" t="s">
        <v>16392</v>
      </c>
      <c r="C8013" t="s">
        <v>16393</v>
      </c>
      <c r="D8013" t="s">
        <v>393</v>
      </c>
      <c r="E8013" t="s">
        <v>378</v>
      </c>
    </row>
    <row r="8014" spans="1:5">
      <c r="A8014" s="369">
        <v>8295</v>
      </c>
      <c r="B8014" t="s">
        <v>16394</v>
      </c>
      <c r="C8014" t="s">
        <v>16395</v>
      </c>
      <c r="D8014" t="s">
        <v>393</v>
      </c>
      <c r="E8014" t="s">
        <v>378</v>
      </c>
    </row>
    <row r="8015" spans="1:5">
      <c r="A8015" s="369">
        <v>8322</v>
      </c>
      <c r="B8015" t="s">
        <v>16396</v>
      </c>
      <c r="C8015" t="s">
        <v>16397</v>
      </c>
      <c r="D8015" t="s">
        <v>393</v>
      </c>
      <c r="E8015" t="s">
        <v>378</v>
      </c>
    </row>
    <row r="8016" spans="1:5">
      <c r="A8016" s="369">
        <v>8472</v>
      </c>
      <c r="B8016" t="s">
        <v>16398</v>
      </c>
      <c r="C8016" t="s">
        <v>16399</v>
      </c>
      <c r="D8016" t="s">
        <v>393</v>
      </c>
      <c r="E8016" t="s">
        <v>378</v>
      </c>
    </row>
    <row r="8017" spans="1:5">
      <c r="A8017" s="369">
        <v>8549</v>
      </c>
      <c r="B8017" t="s">
        <v>16400</v>
      </c>
      <c r="C8017" t="s">
        <v>16401</v>
      </c>
      <c r="D8017" t="s">
        <v>393</v>
      </c>
      <c r="E8017" t="s">
        <v>378</v>
      </c>
    </row>
    <row r="8018" spans="1:5">
      <c r="A8018" s="369">
        <v>8560</v>
      </c>
      <c r="B8018" t="s">
        <v>16402</v>
      </c>
      <c r="C8018" t="s">
        <v>16403</v>
      </c>
      <c r="D8018" t="s">
        <v>393</v>
      </c>
      <c r="E8018" t="s">
        <v>378</v>
      </c>
    </row>
    <row r="8019" spans="1:5">
      <c r="A8019" s="369">
        <v>8566</v>
      </c>
      <c r="B8019" t="s">
        <v>16404</v>
      </c>
      <c r="C8019" t="s">
        <v>16405</v>
      </c>
      <c r="D8019" t="s">
        <v>393</v>
      </c>
      <c r="E8019" t="s">
        <v>378</v>
      </c>
    </row>
    <row r="8020" spans="1:5">
      <c r="A8020" s="369">
        <v>8572</v>
      </c>
      <c r="B8020" t="s">
        <v>16406</v>
      </c>
      <c r="C8020" t="s">
        <v>16407</v>
      </c>
      <c r="D8020" t="s">
        <v>393</v>
      </c>
      <c r="E8020" t="s">
        <v>378</v>
      </c>
    </row>
    <row r="8021" spans="1:5">
      <c r="A8021" s="369">
        <v>8575</v>
      </c>
      <c r="B8021" t="s">
        <v>16408</v>
      </c>
      <c r="C8021" t="s">
        <v>16409</v>
      </c>
      <c r="D8021" t="s">
        <v>393</v>
      </c>
      <c r="E8021" t="s">
        <v>378</v>
      </c>
    </row>
    <row r="8022" spans="1:5">
      <c r="A8022" s="369">
        <v>8599</v>
      </c>
      <c r="B8022" t="s">
        <v>16410</v>
      </c>
      <c r="C8022" t="s">
        <v>16411</v>
      </c>
      <c r="D8022" t="s">
        <v>393</v>
      </c>
      <c r="E8022" t="s">
        <v>378</v>
      </c>
    </row>
    <row r="8023" spans="1:5">
      <c r="A8023" s="369">
        <v>8644</v>
      </c>
      <c r="B8023" t="s">
        <v>16412</v>
      </c>
      <c r="C8023" t="s">
        <v>16413</v>
      </c>
      <c r="D8023" t="s">
        <v>393</v>
      </c>
      <c r="E8023" t="s">
        <v>378</v>
      </c>
    </row>
    <row r="8024" spans="1:5">
      <c r="A8024" s="369">
        <v>8683</v>
      </c>
      <c r="B8024" t="s">
        <v>16414</v>
      </c>
      <c r="C8024" t="s">
        <v>16415</v>
      </c>
      <c r="D8024" t="s">
        <v>393</v>
      </c>
      <c r="E8024" t="s">
        <v>378</v>
      </c>
    </row>
    <row r="8025" spans="1:5">
      <c r="A8025" s="369">
        <v>8829</v>
      </c>
      <c r="B8025" t="s">
        <v>16416</v>
      </c>
      <c r="C8025" t="s">
        <v>16417</v>
      </c>
      <c r="D8025" t="s">
        <v>393</v>
      </c>
      <c r="E8025" t="s">
        <v>378</v>
      </c>
    </row>
    <row r="8026" spans="1:5">
      <c r="A8026" s="369">
        <v>8855</v>
      </c>
      <c r="B8026" t="s">
        <v>16418</v>
      </c>
      <c r="C8026" t="s">
        <v>16419</v>
      </c>
      <c r="D8026" t="s">
        <v>393</v>
      </c>
      <c r="E8026" t="s">
        <v>378</v>
      </c>
    </row>
    <row r="8027" spans="1:5">
      <c r="A8027" s="369">
        <v>8871</v>
      </c>
      <c r="B8027" t="s">
        <v>16420</v>
      </c>
      <c r="C8027" t="s">
        <v>16421</v>
      </c>
      <c r="D8027" t="s">
        <v>393</v>
      </c>
      <c r="E8027" t="s">
        <v>378</v>
      </c>
    </row>
    <row r="8028" spans="1:5">
      <c r="A8028" s="369">
        <v>8886</v>
      </c>
      <c r="B8028" t="s">
        <v>16422</v>
      </c>
      <c r="C8028" t="s">
        <v>16423</v>
      </c>
      <c r="D8028" t="s">
        <v>393</v>
      </c>
      <c r="E8028" t="s">
        <v>378</v>
      </c>
    </row>
    <row r="8029" spans="1:5">
      <c r="A8029" s="369">
        <v>8892</v>
      </c>
      <c r="B8029" t="s">
        <v>16424</v>
      </c>
      <c r="C8029" t="s">
        <v>16425</v>
      </c>
      <c r="D8029" t="s">
        <v>393</v>
      </c>
      <c r="E8029" t="s">
        <v>378</v>
      </c>
    </row>
    <row r="8030" spans="1:5">
      <c r="A8030" s="369">
        <v>8957</v>
      </c>
      <c r="B8030" t="s">
        <v>16426</v>
      </c>
      <c r="C8030" t="s">
        <v>16427</v>
      </c>
      <c r="D8030" t="s">
        <v>393</v>
      </c>
      <c r="E8030" t="s">
        <v>378</v>
      </c>
    </row>
    <row r="8031" spans="1:5">
      <c r="A8031" s="369">
        <v>8995</v>
      </c>
      <c r="B8031" t="s">
        <v>16428</v>
      </c>
      <c r="C8031" t="s">
        <v>16429</v>
      </c>
      <c r="D8031" t="s">
        <v>393</v>
      </c>
      <c r="E8031" t="s">
        <v>378</v>
      </c>
    </row>
    <row r="8032" spans="1:5">
      <c r="A8032" s="369">
        <v>9152</v>
      </c>
      <c r="B8032" t="s">
        <v>16430</v>
      </c>
      <c r="C8032" t="s">
        <v>16431</v>
      </c>
      <c r="D8032" t="s">
        <v>393</v>
      </c>
      <c r="E8032" t="s">
        <v>378</v>
      </c>
    </row>
    <row r="8033" spans="1:5">
      <c r="A8033" s="369">
        <v>9320</v>
      </c>
      <c r="B8033" t="s">
        <v>16432</v>
      </c>
      <c r="C8033" t="s">
        <v>16433</v>
      </c>
      <c r="D8033" t="s">
        <v>393</v>
      </c>
      <c r="E8033" t="s">
        <v>378</v>
      </c>
    </row>
    <row r="8034" spans="1:5">
      <c r="A8034" s="369">
        <v>9337</v>
      </c>
      <c r="B8034" t="s">
        <v>16434</v>
      </c>
      <c r="C8034" t="s">
        <v>16435</v>
      </c>
      <c r="D8034" t="s">
        <v>393</v>
      </c>
      <c r="E8034" t="s">
        <v>378</v>
      </c>
    </row>
    <row r="8035" spans="1:5">
      <c r="A8035" s="369">
        <v>9346</v>
      </c>
      <c r="B8035" t="s">
        <v>16436</v>
      </c>
      <c r="C8035" t="s">
        <v>16437</v>
      </c>
      <c r="D8035" t="s">
        <v>393</v>
      </c>
      <c r="E8035" t="s">
        <v>378</v>
      </c>
    </row>
    <row r="8036" spans="1:5">
      <c r="A8036" s="369">
        <v>9353</v>
      </c>
      <c r="B8036" t="s">
        <v>16438</v>
      </c>
      <c r="C8036" t="s">
        <v>16439</v>
      </c>
      <c r="D8036" t="s">
        <v>393</v>
      </c>
      <c r="E8036" t="s">
        <v>378</v>
      </c>
    </row>
    <row r="8037" spans="1:5">
      <c r="A8037" s="369">
        <v>9384</v>
      </c>
      <c r="B8037" t="s">
        <v>16440</v>
      </c>
      <c r="C8037" t="s">
        <v>16441</v>
      </c>
      <c r="D8037" t="s">
        <v>393</v>
      </c>
      <c r="E8037" t="s">
        <v>378</v>
      </c>
    </row>
    <row r="8038" spans="1:5">
      <c r="A8038" s="369">
        <v>9411</v>
      </c>
      <c r="B8038" t="s">
        <v>16442</v>
      </c>
      <c r="C8038" t="s">
        <v>16443</v>
      </c>
      <c r="D8038" t="s">
        <v>393</v>
      </c>
      <c r="E8038" t="s">
        <v>378</v>
      </c>
    </row>
    <row r="8039" spans="1:5">
      <c r="A8039" s="369">
        <v>9429</v>
      </c>
      <c r="B8039" t="s">
        <v>16444</v>
      </c>
      <c r="C8039" t="s">
        <v>16445</v>
      </c>
      <c r="D8039" t="s">
        <v>393</v>
      </c>
      <c r="E8039" t="s">
        <v>378</v>
      </c>
    </row>
    <row r="8040" spans="1:5">
      <c r="A8040" s="369">
        <v>9576</v>
      </c>
      <c r="B8040" t="s">
        <v>16446</v>
      </c>
      <c r="C8040" t="s">
        <v>16447</v>
      </c>
      <c r="D8040" t="s">
        <v>393</v>
      </c>
      <c r="E8040" t="s">
        <v>378</v>
      </c>
    </row>
    <row r="8041" spans="1:5">
      <c r="A8041" s="369">
        <v>9635</v>
      </c>
      <c r="B8041" t="s">
        <v>16448</v>
      </c>
      <c r="C8041" t="s">
        <v>16449</v>
      </c>
      <c r="D8041" t="s">
        <v>393</v>
      </c>
      <c r="E8041" t="s">
        <v>378</v>
      </c>
    </row>
    <row r="8042" spans="1:5">
      <c r="A8042" s="369">
        <v>9651</v>
      </c>
      <c r="B8042" t="s">
        <v>16450</v>
      </c>
      <c r="C8042" t="s">
        <v>16451</v>
      </c>
      <c r="D8042" t="s">
        <v>393</v>
      </c>
      <c r="E8042" t="s">
        <v>378</v>
      </c>
    </row>
    <row r="8043" spans="1:5">
      <c r="A8043" s="369">
        <v>9657</v>
      </c>
      <c r="B8043" t="s">
        <v>16452</v>
      </c>
      <c r="C8043" t="s">
        <v>16453</v>
      </c>
      <c r="D8043" t="s">
        <v>393</v>
      </c>
      <c r="E8043" t="s">
        <v>378</v>
      </c>
    </row>
    <row r="8044" spans="1:5">
      <c r="A8044" s="369">
        <v>9692</v>
      </c>
      <c r="B8044" t="s">
        <v>16454</v>
      </c>
      <c r="C8044" t="s">
        <v>16455</v>
      </c>
      <c r="D8044" t="s">
        <v>393</v>
      </c>
      <c r="E8044" t="s">
        <v>378</v>
      </c>
    </row>
    <row r="8045" spans="1:5">
      <c r="A8045" s="369">
        <v>9709</v>
      </c>
      <c r="B8045" t="s">
        <v>16456</v>
      </c>
      <c r="C8045" t="s">
        <v>16457</v>
      </c>
      <c r="D8045" t="s">
        <v>393</v>
      </c>
      <c r="E8045" t="s">
        <v>378</v>
      </c>
    </row>
    <row r="8046" spans="1:5">
      <c r="A8046" s="369">
        <v>9873</v>
      </c>
      <c r="B8046" t="s">
        <v>16458</v>
      </c>
      <c r="C8046" t="s">
        <v>16459</v>
      </c>
      <c r="D8046" t="s">
        <v>393</v>
      </c>
      <c r="E8046" t="s">
        <v>378</v>
      </c>
    </row>
    <row r="8047" spans="1:5">
      <c r="A8047" s="369">
        <v>9878</v>
      </c>
      <c r="B8047" t="s">
        <v>16460</v>
      </c>
      <c r="C8047" t="s">
        <v>16461</v>
      </c>
      <c r="D8047" t="s">
        <v>393</v>
      </c>
      <c r="E8047" t="s">
        <v>378</v>
      </c>
    </row>
    <row r="8048" spans="1:5">
      <c r="A8048" s="369">
        <v>9943</v>
      </c>
      <c r="B8048" t="s">
        <v>16462</v>
      </c>
      <c r="C8048" t="s">
        <v>16463</v>
      </c>
      <c r="D8048" t="s">
        <v>393</v>
      </c>
      <c r="E8048" t="s">
        <v>378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
  <sheetViews>
    <sheetView workbookViewId="0">
      <selection activeCell="J24" sqref="J24"/>
    </sheetView>
  </sheetViews>
  <sheetFormatPr defaultRowHeight="15"/>
  <sheetData/>
  <phoneticPr fontId="5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AT163"/>
  <sheetViews>
    <sheetView zoomScaleNormal="100" workbookViewId="0">
      <selection activeCell="AT105" sqref="AT105"/>
    </sheetView>
  </sheetViews>
  <sheetFormatPr defaultRowHeight="15"/>
  <cols>
    <col min="1" max="1" width="49.5703125" bestFit="1" customWidth="1"/>
    <col min="2" max="2" width="10.28515625" customWidth="1"/>
    <col min="3" max="3" width="33.28515625" customWidth="1"/>
    <col min="4" max="4" width="10.42578125" customWidth="1"/>
    <col min="5" max="5" width="7.7109375" customWidth="1"/>
    <col min="6" max="6" width="10.42578125" customWidth="1"/>
  </cols>
  <sheetData>
    <row r="1" spans="1:9">
      <c r="A1" t="str">
        <f>'Travel Expense Report'!A1:K1</f>
        <v xml:space="preserve">THE UNIVERSITY OF AKRON - TRAVEL EXPENSE REPORT </v>
      </c>
    </row>
    <row r="2" spans="1:9">
      <c r="A2" t="str">
        <f>'Travel Expense Report'!A3</f>
        <v>NAME</v>
      </c>
      <c r="C2" t="str">
        <f>'Travel Expense Report'!C3:G3</f>
        <v>CELL C3  - ADD FULL NAME</v>
      </c>
    </row>
    <row r="3" spans="1:9">
      <c r="A3" t="str">
        <f>'Travel Expense Report'!A4</f>
        <v>EMPLID</v>
      </c>
      <c r="C3" t="str">
        <f>'Travel Expense Report'!C4:G4</f>
        <v>CELL C4 - ADD EMPLOYEE ID</v>
      </c>
    </row>
    <row r="4" spans="1:9" ht="15.75" thickBot="1">
      <c r="A4" t="str">
        <f>'Travel Expense Report'!A5</f>
        <v>CAMPUS DEPARTMENT / ZIP</v>
      </c>
      <c r="C4" t="str">
        <f>'Travel Expense Report'!C5:G5</f>
        <v>CELL C5 - ADD YOUR FULL HOME ADDRESS INCLUDING CITY &amp; ZIP</v>
      </c>
    </row>
    <row r="5" spans="1:9">
      <c r="A5" t="str">
        <f>'Travel Expense Report'!A6</f>
        <v>BUSINESS PURPOSE</v>
      </c>
      <c r="C5" t="str">
        <f>'Travel Expense Report'!C6:G6</f>
        <v>CELL C6 - SUPERVISING STUDENT TEACHERS</v>
      </c>
      <c r="F5" s="323" t="s">
        <v>16464</v>
      </c>
      <c r="G5" s="106"/>
      <c r="H5" s="471" t="s">
        <v>16465</v>
      </c>
      <c r="I5" s="472"/>
    </row>
    <row r="6" spans="1:9" ht="15.75" thickBot="1">
      <c r="A6" t="str">
        <f>'Travel Expense Report'!A7</f>
        <v>TRAVEL DATE RANGE</v>
      </c>
      <c r="C6" s="130" t="str">
        <f>CONCATENATE("Travel ",TEXT(H6,"mm/dd/yy")," To ",TEXT(I6,"mm/dd/yy")," ",F6)</f>
        <v>Travel 01/01/01 To 01/01/01 0</v>
      </c>
      <c r="D6" s="130"/>
      <c r="E6" s="130"/>
      <c r="F6" s="326">
        <f>'Travel Expense Report'!AU6</f>
        <v>0</v>
      </c>
      <c r="G6" s="106"/>
      <c r="H6" s="324">
        <f>'Travel Expense Report'!D7</f>
        <v>36892</v>
      </c>
      <c r="I6" s="325">
        <f>'Travel Expense Report'!F7</f>
        <v>36892</v>
      </c>
    </row>
    <row r="7" spans="1:9">
      <c r="G7" s="106"/>
      <c r="H7" s="130"/>
    </row>
    <row r="8" spans="1:9">
      <c r="A8" s="131" t="s">
        <v>16466</v>
      </c>
      <c r="C8" s="134" t="s">
        <v>16467</v>
      </c>
      <c r="D8" s="134"/>
      <c r="E8" s="134"/>
      <c r="F8" t="s">
        <v>16468</v>
      </c>
    </row>
    <row r="10" spans="1:9">
      <c r="A10" t="str">
        <f>'Travel Expense Report'!A15</f>
        <v>XXXX Select Account</v>
      </c>
      <c r="C10" s="132">
        <f>'Travel Expense Report'!AU15*'Travel Expense Report'!AU97</f>
        <v>0</v>
      </c>
      <c r="F10">
        <f>'Travel Expense Report'!G15</f>
        <v>0</v>
      </c>
    </row>
    <row r="11" spans="1:9">
      <c r="A11" t="str">
        <f>'Travel Expense Report'!A16</f>
        <v>XXXX Select Account</v>
      </c>
      <c r="C11" s="132">
        <f>'Travel Expense Report'!AU16*'Travel Expense Report'!AU97</f>
        <v>0</v>
      </c>
      <c r="F11">
        <f>'Travel Expense Report'!G16</f>
        <v>0</v>
      </c>
    </row>
    <row r="12" spans="1:9">
      <c r="A12" t="str">
        <f>'Travel Expense Report'!A17</f>
        <v>XXXX Select Account</v>
      </c>
      <c r="C12" s="132">
        <f>'Travel Expense Report'!AU17*'Travel Expense Report'!AU97</f>
        <v>0</v>
      </c>
      <c r="F12">
        <f>'Travel Expense Report'!G17</f>
        <v>0</v>
      </c>
    </row>
    <row r="13" spans="1:9">
      <c r="A13" t="str">
        <f>'Travel Expense Report'!A18</f>
        <v>XXXX Select Account</v>
      </c>
      <c r="C13" s="132">
        <f>'Travel Expense Report'!AU18*'Travel Expense Report'!AU97</f>
        <v>0</v>
      </c>
      <c r="F13">
        <f>'Travel Expense Report'!G18</f>
        <v>0</v>
      </c>
    </row>
    <row r="14" spans="1:9">
      <c r="A14" t="str">
        <f>'Travel Expense Report'!A19</f>
        <v>XXXX Select Account</v>
      </c>
      <c r="C14" s="132">
        <f>'Travel Expense Report'!AU19*'Travel Expense Report'!AU97</f>
        <v>0</v>
      </c>
      <c r="F14">
        <f>'Travel Expense Report'!G19</f>
        <v>0</v>
      </c>
    </row>
    <row r="15" spans="1:9">
      <c r="A15" t="str">
        <f>'Travel Expense Report'!A25</f>
        <v>7065 Mileage</v>
      </c>
      <c r="C15" s="132">
        <f>'Travel Expense Report'!AU32*'Travel Expense Report'!AU97</f>
        <v>28.56</v>
      </c>
      <c r="F15" t="s">
        <v>384</v>
      </c>
    </row>
    <row r="16" spans="1:9">
      <c r="A16" t="str">
        <f>'Travel Expense Report'!A35</f>
        <v>7066 Lodging</v>
      </c>
      <c r="C16" s="132">
        <f>'Travel Expense Report'!AU39*'Travel Expense Report'!AU97</f>
        <v>0</v>
      </c>
      <c r="F16">
        <f>'Travel Expense Report'!D35</f>
        <v>0</v>
      </c>
    </row>
    <row r="17" spans="1:6">
      <c r="A17" t="str">
        <f>'Travel Expense Report'!A49</f>
        <v>7067 Meals</v>
      </c>
      <c r="C17" s="132">
        <f>'Travel Expense Report'!AU55*'Travel Expense Report'!AU97</f>
        <v>0</v>
      </c>
      <c r="F17" t="s">
        <v>19</v>
      </c>
    </row>
    <row r="18" spans="1:6">
      <c r="A18" t="str">
        <f>'Travel Expense Report'!A59</f>
        <v>XXXX Select Account</v>
      </c>
      <c r="C18" s="132">
        <f>'Travel Expense Report'!AU59*'Travel Expense Report'!AU97</f>
        <v>0</v>
      </c>
      <c r="F18">
        <f>'Travel Expense Report'!B59</f>
        <v>0</v>
      </c>
    </row>
    <row r="19" spans="1:6">
      <c r="A19" t="str">
        <f>'Travel Expense Report'!A60</f>
        <v>XXXX Select Account</v>
      </c>
      <c r="C19" s="132">
        <f>'Travel Expense Report'!AU60*'Travel Expense Report'!AU97</f>
        <v>0</v>
      </c>
      <c r="F19">
        <f>'Travel Expense Report'!B60</f>
        <v>0</v>
      </c>
    </row>
    <row r="20" spans="1:6">
      <c r="A20" t="str">
        <f>'Travel Expense Report'!A61</f>
        <v>XXXX Select Account</v>
      </c>
      <c r="C20" s="132">
        <f>'Travel Expense Report'!AU61*'Travel Expense Report'!AU97</f>
        <v>0</v>
      </c>
      <c r="F20">
        <f>'Travel Expense Report'!B61</f>
        <v>0</v>
      </c>
    </row>
    <row r="21" spans="1:6">
      <c r="A21" t="str">
        <f>'Travel Expense Report'!A62</f>
        <v>XXXX Select Account</v>
      </c>
      <c r="C21" s="132">
        <f>'Travel Expense Report'!AU62*'Travel Expense Report'!AU97</f>
        <v>0</v>
      </c>
      <c r="F21">
        <f>'Travel Expense Report'!B62</f>
        <v>0</v>
      </c>
    </row>
    <row r="22" spans="1:6">
      <c r="A22" t="str">
        <f>'Travel Expense Report'!A63</f>
        <v>XXXX Select Account</v>
      </c>
      <c r="C22" s="132">
        <f>'Travel Expense Report'!AU63*'Travel Expense Report'!AU97</f>
        <v>0</v>
      </c>
      <c r="F22">
        <f>'Travel Expense Report'!B63</f>
        <v>0</v>
      </c>
    </row>
    <row r="23" spans="1:6">
      <c r="A23" t="str">
        <f>'Travel Expense Report'!A64</f>
        <v>XXXX Select Account</v>
      </c>
      <c r="C23" s="132">
        <f>'Travel Expense Report'!AU64*'Travel Expense Report'!AU97</f>
        <v>0</v>
      </c>
      <c r="F23">
        <f>'Travel Expense Report'!B64</f>
        <v>0</v>
      </c>
    </row>
    <row r="24" spans="1:6">
      <c r="A24" t="str">
        <f>'Travel Expense Report'!A65</f>
        <v>XXXX Select Account</v>
      </c>
      <c r="C24" s="132">
        <f>'Travel Expense Report'!AU65*'Travel Expense Report'!AU97</f>
        <v>0</v>
      </c>
      <c r="F24">
        <f>'Travel Expense Report'!B65</f>
        <v>0</v>
      </c>
    </row>
    <row r="25" spans="1:6">
      <c r="A25" t="str">
        <f>'Travel Expense Report'!A66</f>
        <v>XXXX Select Account</v>
      </c>
      <c r="C25" s="132">
        <f>'Travel Expense Report'!AU66*'Travel Expense Report'!AU97</f>
        <v>0</v>
      </c>
      <c r="F25">
        <f>'Travel Expense Report'!B66</f>
        <v>0</v>
      </c>
    </row>
    <row r="26" spans="1:6">
      <c r="A26" t="str">
        <f>'Travel Expense Report'!A67</f>
        <v>XXXX Select Account</v>
      </c>
      <c r="C26" s="132">
        <f>'Travel Expense Report'!AU67*'Travel Expense Report'!AU97</f>
        <v>0</v>
      </c>
      <c r="F26">
        <f>'Travel Expense Report'!B67</f>
        <v>0</v>
      </c>
    </row>
    <row r="27" spans="1:6">
      <c r="A27" t="str">
        <f>'Travel Expense Report'!A68</f>
        <v>XXXX Select Account</v>
      </c>
      <c r="C27" s="132">
        <f>'Travel Expense Report'!AU68*'Travel Expense Report'!AU97</f>
        <v>0</v>
      </c>
      <c r="F27">
        <f>'Travel Expense Report'!B68</f>
        <v>0</v>
      </c>
    </row>
    <row r="28" spans="1:6">
      <c r="A28" t="str">
        <f>'Travel Expense Report'!A69</f>
        <v>XXXX Select Account</v>
      </c>
      <c r="C28" s="132">
        <f>'Travel Expense Report'!AU69*'Travel Expense Report'!AU97</f>
        <v>0</v>
      </c>
      <c r="F28">
        <f>'Travel Expense Report'!B69</f>
        <v>0</v>
      </c>
    </row>
    <row r="29" spans="1:6">
      <c r="A29" t="str">
        <f>'Travel Expense Report'!A70</f>
        <v>XXXX Select Account</v>
      </c>
      <c r="C29" s="132">
        <f>'Travel Expense Report'!AU70*'Travel Expense Report'!AU97</f>
        <v>0</v>
      </c>
      <c r="F29">
        <f>'Travel Expense Report'!B70</f>
        <v>0</v>
      </c>
    </row>
    <row r="30" spans="1:6">
      <c r="A30" t="str">
        <f>'Travel Expense Report'!A71</f>
        <v>XXXX Select Account</v>
      </c>
      <c r="C30" s="132">
        <f>'Travel Expense Report'!AU71*'Travel Expense Report'!AU97</f>
        <v>0</v>
      </c>
      <c r="F30">
        <f>'Travel Expense Report'!B71</f>
        <v>0</v>
      </c>
    </row>
    <row r="31" spans="1:6">
      <c r="A31" t="str">
        <f>'Travel Expense Report'!A72</f>
        <v>XXXX Select Account</v>
      </c>
      <c r="C31" s="132">
        <f>'Travel Expense Report'!AU72*'Travel Expense Report'!AU97</f>
        <v>0</v>
      </c>
      <c r="F31">
        <f>'Travel Expense Report'!B72</f>
        <v>0</v>
      </c>
    </row>
    <row r="32" spans="1:6">
      <c r="A32" t="str">
        <f>'Travel Expense Report'!A73</f>
        <v>XXXX Select Account</v>
      </c>
      <c r="C32" s="132">
        <f>'Travel Expense Report'!AU73*'Travel Expense Report'!AU97</f>
        <v>0</v>
      </c>
      <c r="F32">
        <f>'Travel Expense Report'!B73</f>
        <v>0</v>
      </c>
    </row>
    <row r="33" spans="1:6">
      <c r="A33" t="str">
        <f>'Travel Expense Report'!A74</f>
        <v>XXXX Select Account</v>
      </c>
      <c r="C33" s="132">
        <f>'Travel Expense Report'!AU74*'Travel Expense Report'!AU97</f>
        <v>0</v>
      </c>
      <c r="F33">
        <f>'Travel Expense Report'!B74</f>
        <v>0</v>
      </c>
    </row>
    <row r="34" spans="1:6">
      <c r="A34" t="str">
        <f>'Travel Expense Report'!A75</f>
        <v>XXXX Select Account</v>
      </c>
      <c r="C34" s="132">
        <f>'Travel Expense Report'!AU75*'Travel Expense Report'!AU97</f>
        <v>0</v>
      </c>
      <c r="F34">
        <f>'Travel Expense Report'!B75</f>
        <v>0</v>
      </c>
    </row>
    <row r="35" spans="1:6">
      <c r="A35" t="str">
        <f>'Travel Expense Report'!A76</f>
        <v>XXXX Select Account</v>
      </c>
      <c r="C35" s="132">
        <f>'Travel Expense Report'!AU76*'Travel Expense Report'!AU97</f>
        <v>0</v>
      </c>
      <c r="F35">
        <f>'Travel Expense Report'!B76</f>
        <v>0</v>
      </c>
    </row>
    <row r="37" spans="1:6">
      <c r="A37" s="138" t="s">
        <v>32</v>
      </c>
      <c r="B37" s="138"/>
      <c r="C37" s="139">
        <f>SUM(C10:C36)</f>
        <v>28.56</v>
      </c>
      <c r="D37" s="140">
        <f>C37-'Travel Expense Report'!AS96</f>
        <v>0</v>
      </c>
      <c r="E37" s="106" t="str">
        <f>IF(D37=0,"ok","VAR")</f>
        <v>ok</v>
      </c>
    </row>
    <row r="38" spans="1:6">
      <c r="A38" s="106"/>
      <c r="B38" s="106"/>
      <c r="C38" s="140"/>
      <c r="D38" s="140"/>
      <c r="E38" s="140"/>
    </row>
    <row r="39" spans="1:6">
      <c r="A39" s="106" t="s">
        <v>16469</v>
      </c>
      <c r="B39" s="106"/>
      <c r="C39" s="140">
        <f>-'Travel Expense Report'!AS97</f>
        <v>0</v>
      </c>
      <c r="D39" s="140"/>
      <c r="E39" s="140"/>
      <c r="F39" t="s">
        <v>16470</v>
      </c>
    </row>
    <row r="40" spans="1:6">
      <c r="A40" s="106" t="s">
        <v>16471</v>
      </c>
      <c r="B40" s="106"/>
      <c r="C40" s="140">
        <f>C37-C39</f>
        <v>28.56</v>
      </c>
      <c r="D40" s="140"/>
      <c r="E40" s="140"/>
    </row>
    <row r="43" spans="1:6">
      <c r="A43" s="131" t="s">
        <v>16472</v>
      </c>
      <c r="B43" s="134" t="s">
        <v>16473</v>
      </c>
      <c r="C43" s="134" t="s">
        <v>16467</v>
      </c>
      <c r="D43" s="134" t="s">
        <v>16474</v>
      </c>
      <c r="E43" s="144"/>
    </row>
    <row r="44" spans="1:6">
      <c r="E44" s="106"/>
    </row>
    <row r="45" spans="1:6">
      <c r="A45" s="135" t="s">
        <v>16475</v>
      </c>
      <c r="B45" s="136" t="str">
        <f>'Travel Expense Report'!AR104</f>
        <v>201381</v>
      </c>
      <c r="C45" s="135"/>
      <c r="D45" s="137">
        <f>'Travel Expense Report'!AU105</f>
        <v>1</v>
      </c>
      <c r="E45" s="143"/>
    </row>
    <row r="46" spans="1:6">
      <c r="A46" t="str">
        <f>A10</f>
        <v>XXXX Select Account</v>
      </c>
      <c r="B46" s="133" t="str">
        <f>B45</f>
        <v>201381</v>
      </c>
      <c r="C46" s="132">
        <f>C10*$D$45</f>
        <v>0</v>
      </c>
      <c r="E46" s="106"/>
      <c r="F46">
        <f>F10</f>
        <v>0</v>
      </c>
    </row>
    <row r="47" spans="1:6">
      <c r="A47" t="str">
        <f>A11</f>
        <v>XXXX Select Account</v>
      </c>
      <c r="B47" s="133" t="str">
        <f t="shared" ref="B47:B71" si="0">B46</f>
        <v>201381</v>
      </c>
      <c r="C47" s="132">
        <f>C11*$D$45</f>
        <v>0</v>
      </c>
      <c r="E47" s="106"/>
      <c r="F47">
        <f>F11</f>
        <v>0</v>
      </c>
    </row>
    <row r="48" spans="1:6">
      <c r="A48" t="str">
        <f>A12</f>
        <v>XXXX Select Account</v>
      </c>
      <c r="B48" s="133" t="str">
        <f t="shared" si="0"/>
        <v>201381</v>
      </c>
      <c r="C48" s="132">
        <f>C12*$D$45</f>
        <v>0</v>
      </c>
      <c r="F48">
        <f>F12</f>
        <v>0</v>
      </c>
    </row>
    <row r="49" spans="1:6">
      <c r="A49" t="str">
        <f>A13</f>
        <v>XXXX Select Account</v>
      </c>
      <c r="B49" s="133" t="str">
        <f t="shared" si="0"/>
        <v>201381</v>
      </c>
      <c r="C49" s="132">
        <f>C13*$D$45</f>
        <v>0</v>
      </c>
      <c r="F49">
        <f>F13</f>
        <v>0</v>
      </c>
    </row>
    <row r="50" spans="1:6">
      <c r="A50" t="str">
        <f t="shared" ref="A50:A71" si="1">A14</f>
        <v>XXXX Select Account</v>
      </c>
      <c r="B50" s="133" t="str">
        <f>B48</f>
        <v>201381</v>
      </c>
      <c r="C50" s="132">
        <f>C14*$D$45</f>
        <v>0</v>
      </c>
      <c r="F50">
        <f t="shared" ref="F50:F71" si="2">F14</f>
        <v>0</v>
      </c>
    </row>
    <row r="51" spans="1:6">
      <c r="A51" t="str">
        <f t="shared" si="1"/>
        <v>7065 Mileage</v>
      </c>
      <c r="B51" s="133" t="str">
        <f t="shared" si="0"/>
        <v>201381</v>
      </c>
      <c r="C51" s="132">
        <f t="shared" ref="C51:C71" si="3">C15*$D$45</f>
        <v>28.56</v>
      </c>
      <c r="F51" t="str">
        <f t="shared" si="2"/>
        <v>Mileage</v>
      </c>
    </row>
    <row r="52" spans="1:6">
      <c r="A52" t="str">
        <f t="shared" si="1"/>
        <v>7066 Lodging</v>
      </c>
      <c r="B52" s="133" t="str">
        <f t="shared" si="0"/>
        <v>201381</v>
      </c>
      <c r="C52" s="132">
        <f t="shared" si="3"/>
        <v>0</v>
      </c>
      <c r="F52">
        <f t="shared" si="2"/>
        <v>0</v>
      </c>
    </row>
    <row r="53" spans="1:6">
      <c r="A53" t="str">
        <f t="shared" si="1"/>
        <v>7067 Meals</v>
      </c>
      <c r="B53" s="133" t="str">
        <f t="shared" si="0"/>
        <v>201381</v>
      </c>
      <c r="C53" s="132">
        <f t="shared" si="3"/>
        <v>0</v>
      </c>
      <c r="F53" t="str">
        <f t="shared" si="2"/>
        <v>Meals</v>
      </c>
    </row>
    <row r="54" spans="1:6">
      <c r="A54" t="str">
        <f t="shared" si="1"/>
        <v>XXXX Select Account</v>
      </c>
      <c r="B54" s="133" t="str">
        <f t="shared" si="0"/>
        <v>201381</v>
      </c>
      <c r="C54" s="132">
        <f t="shared" si="3"/>
        <v>0</v>
      </c>
      <c r="F54">
        <f t="shared" si="2"/>
        <v>0</v>
      </c>
    </row>
    <row r="55" spans="1:6">
      <c r="A55" t="str">
        <f t="shared" si="1"/>
        <v>XXXX Select Account</v>
      </c>
      <c r="B55" s="133" t="str">
        <f t="shared" si="0"/>
        <v>201381</v>
      </c>
      <c r="C55" s="132">
        <f t="shared" si="3"/>
        <v>0</v>
      </c>
      <c r="F55">
        <f t="shared" si="2"/>
        <v>0</v>
      </c>
    </row>
    <row r="56" spans="1:6">
      <c r="A56" t="str">
        <f t="shared" si="1"/>
        <v>XXXX Select Account</v>
      </c>
      <c r="B56" s="133" t="str">
        <f t="shared" si="0"/>
        <v>201381</v>
      </c>
      <c r="C56" s="132">
        <f t="shared" si="3"/>
        <v>0</v>
      </c>
      <c r="F56">
        <f t="shared" si="2"/>
        <v>0</v>
      </c>
    </row>
    <row r="57" spans="1:6">
      <c r="A57" t="str">
        <f t="shared" si="1"/>
        <v>XXXX Select Account</v>
      </c>
      <c r="B57" s="133" t="str">
        <f t="shared" si="0"/>
        <v>201381</v>
      </c>
      <c r="C57" s="132">
        <f t="shared" si="3"/>
        <v>0</v>
      </c>
      <c r="F57">
        <f t="shared" si="2"/>
        <v>0</v>
      </c>
    </row>
    <row r="58" spans="1:6">
      <c r="A58" t="str">
        <f t="shared" si="1"/>
        <v>XXXX Select Account</v>
      </c>
      <c r="B58" s="133" t="str">
        <f t="shared" si="0"/>
        <v>201381</v>
      </c>
      <c r="C58" s="132">
        <f t="shared" si="3"/>
        <v>0</v>
      </c>
      <c r="F58">
        <f t="shared" si="2"/>
        <v>0</v>
      </c>
    </row>
    <row r="59" spans="1:6">
      <c r="A59" t="str">
        <f t="shared" si="1"/>
        <v>XXXX Select Account</v>
      </c>
      <c r="B59" s="133" t="str">
        <f t="shared" si="0"/>
        <v>201381</v>
      </c>
      <c r="C59" s="132">
        <f t="shared" si="3"/>
        <v>0</v>
      </c>
      <c r="F59">
        <f t="shared" si="2"/>
        <v>0</v>
      </c>
    </row>
    <row r="60" spans="1:6">
      <c r="A60" t="str">
        <f t="shared" si="1"/>
        <v>XXXX Select Account</v>
      </c>
      <c r="B60" s="133" t="str">
        <f t="shared" si="0"/>
        <v>201381</v>
      </c>
      <c r="C60" s="132">
        <f t="shared" si="3"/>
        <v>0</v>
      </c>
      <c r="F60">
        <f t="shared" si="2"/>
        <v>0</v>
      </c>
    </row>
    <row r="61" spans="1:6">
      <c r="A61" t="str">
        <f t="shared" si="1"/>
        <v>XXXX Select Account</v>
      </c>
      <c r="B61" s="133" t="str">
        <f t="shared" si="0"/>
        <v>201381</v>
      </c>
      <c r="C61" s="132">
        <f t="shared" si="3"/>
        <v>0</v>
      </c>
      <c r="F61">
        <f t="shared" si="2"/>
        <v>0</v>
      </c>
    </row>
    <row r="62" spans="1:6">
      <c r="A62" t="str">
        <f t="shared" si="1"/>
        <v>XXXX Select Account</v>
      </c>
      <c r="B62" s="133" t="str">
        <f t="shared" si="0"/>
        <v>201381</v>
      </c>
      <c r="C62" s="132">
        <f t="shared" si="3"/>
        <v>0</v>
      </c>
      <c r="F62">
        <f t="shared" si="2"/>
        <v>0</v>
      </c>
    </row>
    <row r="63" spans="1:6">
      <c r="A63" t="str">
        <f t="shared" si="1"/>
        <v>XXXX Select Account</v>
      </c>
      <c r="B63" s="133" t="str">
        <f t="shared" si="0"/>
        <v>201381</v>
      </c>
      <c r="C63" s="132">
        <f t="shared" si="3"/>
        <v>0</v>
      </c>
      <c r="F63">
        <f t="shared" si="2"/>
        <v>0</v>
      </c>
    </row>
    <row r="64" spans="1:6">
      <c r="A64" t="str">
        <f t="shared" si="1"/>
        <v>XXXX Select Account</v>
      </c>
      <c r="B64" s="133" t="str">
        <f t="shared" si="0"/>
        <v>201381</v>
      </c>
      <c r="C64" s="132">
        <f t="shared" si="3"/>
        <v>0</v>
      </c>
      <c r="F64">
        <f t="shared" si="2"/>
        <v>0</v>
      </c>
    </row>
    <row r="65" spans="1:6">
      <c r="A65" t="str">
        <f t="shared" si="1"/>
        <v>XXXX Select Account</v>
      </c>
      <c r="B65" s="133" t="str">
        <f t="shared" si="0"/>
        <v>201381</v>
      </c>
      <c r="C65" s="132">
        <f t="shared" si="3"/>
        <v>0</v>
      </c>
      <c r="F65">
        <f t="shared" si="2"/>
        <v>0</v>
      </c>
    </row>
    <row r="66" spans="1:6">
      <c r="A66" t="str">
        <f t="shared" si="1"/>
        <v>XXXX Select Account</v>
      </c>
      <c r="B66" s="133" t="str">
        <f t="shared" si="0"/>
        <v>201381</v>
      </c>
      <c r="C66" s="132">
        <f t="shared" si="3"/>
        <v>0</v>
      </c>
      <c r="F66">
        <f t="shared" si="2"/>
        <v>0</v>
      </c>
    </row>
    <row r="67" spans="1:6">
      <c r="A67" t="str">
        <f t="shared" si="1"/>
        <v>XXXX Select Account</v>
      </c>
      <c r="B67" s="133" t="str">
        <f t="shared" si="0"/>
        <v>201381</v>
      </c>
      <c r="C67" s="132">
        <f t="shared" si="3"/>
        <v>0</v>
      </c>
      <c r="F67">
        <f t="shared" si="2"/>
        <v>0</v>
      </c>
    </row>
    <row r="68" spans="1:6">
      <c r="A68" t="str">
        <f t="shared" si="1"/>
        <v>XXXX Select Account</v>
      </c>
      <c r="B68" s="133" t="str">
        <f t="shared" si="0"/>
        <v>201381</v>
      </c>
      <c r="C68" s="132">
        <f t="shared" si="3"/>
        <v>0</v>
      </c>
      <c r="F68">
        <f t="shared" si="2"/>
        <v>0</v>
      </c>
    </row>
    <row r="69" spans="1:6">
      <c r="A69" t="str">
        <f t="shared" si="1"/>
        <v>XXXX Select Account</v>
      </c>
      <c r="B69" s="133" t="str">
        <f t="shared" si="0"/>
        <v>201381</v>
      </c>
      <c r="C69" s="132">
        <f t="shared" si="3"/>
        <v>0</v>
      </c>
      <c r="F69">
        <f t="shared" si="2"/>
        <v>0</v>
      </c>
    </row>
    <row r="70" spans="1:6">
      <c r="A70" t="str">
        <f t="shared" si="1"/>
        <v>XXXX Select Account</v>
      </c>
      <c r="B70" s="133" t="str">
        <f t="shared" si="0"/>
        <v>201381</v>
      </c>
      <c r="C70" s="132">
        <f t="shared" si="3"/>
        <v>0</v>
      </c>
      <c r="F70">
        <f t="shared" si="2"/>
        <v>0</v>
      </c>
    </row>
    <row r="71" spans="1:6">
      <c r="A71" t="str">
        <f t="shared" si="1"/>
        <v>XXXX Select Account</v>
      </c>
      <c r="B71" s="133" t="str">
        <f t="shared" si="0"/>
        <v>201381</v>
      </c>
      <c r="C71" s="132">
        <f t="shared" si="3"/>
        <v>0</v>
      </c>
      <c r="F71">
        <f t="shared" si="2"/>
        <v>0</v>
      </c>
    </row>
    <row r="72" spans="1:6">
      <c r="E72" s="106"/>
    </row>
    <row r="73" spans="1:6">
      <c r="A73" s="138" t="s">
        <v>16476</v>
      </c>
      <c r="B73" s="138"/>
      <c r="C73" s="139">
        <f>SUM(C46:C72)</f>
        <v>28.56</v>
      </c>
      <c r="D73" s="132">
        <f>C73-'Travel Expense Report'!AT104</f>
        <v>0</v>
      </c>
      <c r="E73" s="106" t="str">
        <f>IF(D73=0,"ok","VAR")</f>
        <v>ok</v>
      </c>
    </row>
    <row r="74" spans="1:6">
      <c r="E74" s="106"/>
    </row>
    <row r="75" spans="1:6">
      <c r="A75" s="135" t="s">
        <v>16477</v>
      </c>
      <c r="B75" s="136">
        <f>'Travel Expense Report'!AR106</f>
        <v>0</v>
      </c>
      <c r="C75" s="135"/>
      <c r="D75" s="137">
        <f>'Travel Expense Report'!AU107</f>
        <v>0</v>
      </c>
      <c r="E75" s="143"/>
    </row>
    <row r="76" spans="1:6">
      <c r="A76" t="str">
        <f>A10</f>
        <v>XXXX Select Account</v>
      </c>
      <c r="B76" s="133">
        <f>B75</f>
        <v>0</v>
      </c>
      <c r="C76" s="132">
        <f>C10*$D$75</f>
        <v>0</v>
      </c>
      <c r="E76" s="106"/>
      <c r="F76">
        <f>F10</f>
        <v>0</v>
      </c>
    </row>
    <row r="77" spans="1:6">
      <c r="A77" t="str">
        <f>A11</f>
        <v>XXXX Select Account</v>
      </c>
      <c r="B77" s="133">
        <f t="shared" ref="B77:B101" si="4">B76</f>
        <v>0</v>
      </c>
      <c r="C77" s="132">
        <f>C11*$D$75</f>
        <v>0</v>
      </c>
      <c r="E77" s="106"/>
      <c r="F77">
        <f>F11</f>
        <v>0</v>
      </c>
    </row>
    <row r="78" spans="1:6">
      <c r="A78" t="str">
        <f>A12</f>
        <v>XXXX Select Account</v>
      </c>
      <c r="B78" s="133">
        <f t="shared" si="4"/>
        <v>0</v>
      </c>
      <c r="C78" s="132">
        <f>C12*$D$75</f>
        <v>0</v>
      </c>
      <c r="F78">
        <f>F12</f>
        <v>0</v>
      </c>
    </row>
    <row r="79" spans="1:6">
      <c r="A79" t="str">
        <f>A13</f>
        <v>XXXX Select Account</v>
      </c>
      <c r="B79" s="133">
        <f t="shared" si="4"/>
        <v>0</v>
      </c>
      <c r="C79" s="132">
        <f>C13*$D$75</f>
        <v>0</v>
      </c>
      <c r="F79">
        <f>F13</f>
        <v>0</v>
      </c>
    </row>
    <row r="80" spans="1:6">
      <c r="A80" t="str">
        <f t="shared" ref="A80:A101" si="5">A14</f>
        <v>XXXX Select Account</v>
      </c>
      <c r="B80" s="133">
        <f>B78</f>
        <v>0</v>
      </c>
      <c r="C80" s="132">
        <f t="shared" ref="C80:C101" si="6">C14*$D$75</f>
        <v>0</v>
      </c>
      <c r="F80">
        <f t="shared" ref="F80:F101" si="7">F14</f>
        <v>0</v>
      </c>
    </row>
    <row r="81" spans="1:6">
      <c r="A81" t="str">
        <f t="shared" si="5"/>
        <v>7065 Mileage</v>
      </c>
      <c r="B81" s="133">
        <f t="shared" si="4"/>
        <v>0</v>
      </c>
      <c r="C81" s="132">
        <f t="shared" si="6"/>
        <v>0</v>
      </c>
      <c r="F81" t="str">
        <f t="shared" si="7"/>
        <v>Mileage</v>
      </c>
    </row>
    <row r="82" spans="1:6">
      <c r="A82" t="str">
        <f t="shared" si="5"/>
        <v>7066 Lodging</v>
      </c>
      <c r="B82" s="133">
        <f t="shared" si="4"/>
        <v>0</v>
      </c>
      <c r="C82" s="132">
        <f t="shared" si="6"/>
        <v>0</v>
      </c>
      <c r="F82">
        <f t="shared" si="7"/>
        <v>0</v>
      </c>
    </row>
    <row r="83" spans="1:6">
      <c r="A83" t="str">
        <f t="shared" si="5"/>
        <v>7067 Meals</v>
      </c>
      <c r="B83" s="133">
        <f t="shared" si="4"/>
        <v>0</v>
      </c>
      <c r="C83" s="132">
        <f t="shared" si="6"/>
        <v>0</v>
      </c>
      <c r="F83" t="str">
        <f t="shared" si="7"/>
        <v>Meals</v>
      </c>
    </row>
    <row r="84" spans="1:6">
      <c r="A84" t="str">
        <f t="shared" si="5"/>
        <v>XXXX Select Account</v>
      </c>
      <c r="B84" s="133">
        <f t="shared" si="4"/>
        <v>0</v>
      </c>
      <c r="C84" s="132">
        <f t="shared" si="6"/>
        <v>0</v>
      </c>
      <c r="F84">
        <f t="shared" si="7"/>
        <v>0</v>
      </c>
    </row>
    <row r="85" spans="1:6">
      <c r="A85" t="str">
        <f t="shared" si="5"/>
        <v>XXXX Select Account</v>
      </c>
      <c r="B85" s="133">
        <f t="shared" si="4"/>
        <v>0</v>
      </c>
      <c r="C85" s="132">
        <f t="shared" si="6"/>
        <v>0</v>
      </c>
      <c r="F85">
        <f t="shared" si="7"/>
        <v>0</v>
      </c>
    </row>
    <row r="86" spans="1:6">
      <c r="A86" t="str">
        <f t="shared" si="5"/>
        <v>XXXX Select Account</v>
      </c>
      <c r="B86" s="133">
        <f t="shared" si="4"/>
        <v>0</v>
      </c>
      <c r="C86" s="132">
        <f t="shared" si="6"/>
        <v>0</v>
      </c>
      <c r="F86">
        <f t="shared" si="7"/>
        <v>0</v>
      </c>
    </row>
    <row r="87" spans="1:6">
      <c r="A87" t="str">
        <f t="shared" si="5"/>
        <v>XXXX Select Account</v>
      </c>
      <c r="B87" s="133">
        <f t="shared" si="4"/>
        <v>0</v>
      </c>
      <c r="C87" s="132">
        <f t="shared" si="6"/>
        <v>0</v>
      </c>
      <c r="F87">
        <f t="shared" si="7"/>
        <v>0</v>
      </c>
    </row>
    <row r="88" spans="1:6">
      <c r="A88" t="str">
        <f t="shared" si="5"/>
        <v>XXXX Select Account</v>
      </c>
      <c r="B88" s="133">
        <f t="shared" si="4"/>
        <v>0</v>
      </c>
      <c r="C88" s="132">
        <f t="shared" si="6"/>
        <v>0</v>
      </c>
      <c r="F88">
        <f t="shared" si="7"/>
        <v>0</v>
      </c>
    </row>
    <row r="89" spans="1:6">
      <c r="A89" t="str">
        <f t="shared" si="5"/>
        <v>XXXX Select Account</v>
      </c>
      <c r="B89" s="133">
        <f t="shared" si="4"/>
        <v>0</v>
      </c>
      <c r="C89" s="132">
        <f t="shared" si="6"/>
        <v>0</v>
      </c>
      <c r="F89">
        <f t="shared" si="7"/>
        <v>0</v>
      </c>
    </row>
    <row r="90" spans="1:6">
      <c r="A90" t="str">
        <f t="shared" si="5"/>
        <v>XXXX Select Account</v>
      </c>
      <c r="B90" s="133">
        <f t="shared" si="4"/>
        <v>0</v>
      </c>
      <c r="C90" s="132">
        <f t="shared" si="6"/>
        <v>0</v>
      </c>
      <c r="F90">
        <f t="shared" si="7"/>
        <v>0</v>
      </c>
    </row>
    <row r="91" spans="1:6">
      <c r="A91" t="str">
        <f t="shared" si="5"/>
        <v>XXXX Select Account</v>
      </c>
      <c r="B91" s="133">
        <f t="shared" si="4"/>
        <v>0</v>
      </c>
      <c r="C91" s="132">
        <f t="shared" si="6"/>
        <v>0</v>
      </c>
      <c r="F91">
        <f t="shared" si="7"/>
        <v>0</v>
      </c>
    </row>
    <row r="92" spans="1:6">
      <c r="A92" t="str">
        <f t="shared" si="5"/>
        <v>XXXX Select Account</v>
      </c>
      <c r="B92" s="133">
        <f t="shared" si="4"/>
        <v>0</v>
      </c>
      <c r="C92" s="132">
        <f t="shared" si="6"/>
        <v>0</v>
      </c>
      <c r="F92">
        <f t="shared" si="7"/>
        <v>0</v>
      </c>
    </row>
    <row r="93" spans="1:6">
      <c r="A93" t="str">
        <f t="shared" si="5"/>
        <v>XXXX Select Account</v>
      </c>
      <c r="B93" s="133">
        <f t="shared" si="4"/>
        <v>0</v>
      </c>
      <c r="C93" s="132">
        <f t="shared" si="6"/>
        <v>0</v>
      </c>
      <c r="F93">
        <f t="shared" si="7"/>
        <v>0</v>
      </c>
    </row>
    <row r="94" spans="1:6">
      <c r="A94" t="str">
        <f t="shared" si="5"/>
        <v>XXXX Select Account</v>
      </c>
      <c r="B94" s="133">
        <f t="shared" si="4"/>
        <v>0</v>
      </c>
      <c r="C94" s="132">
        <f t="shared" si="6"/>
        <v>0</v>
      </c>
      <c r="F94">
        <f t="shared" si="7"/>
        <v>0</v>
      </c>
    </row>
    <row r="95" spans="1:6">
      <c r="A95" t="str">
        <f t="shared" si="5"/>
        <v>XXXX Select Account</v>
      </c>
      <c r="B95" s="133">
        <f t="shared" si="4"/>
        <v>0</v>
      </c>
      <c r="C95" s="132">
        <f t="shared" si="6"/>
        <v>0</v>
      </c>
      <c r="F95">
        <f t="shared" si="7"/>
        <v>0</v>
      </c>
    </row>
    <row r="96" spans="1:6">
      <c r="A96" t="str">
        <f t="shared" si="5"/>
        <v>XXXX Select Account</v>
      </c>
      <c r="B96" s="133">
        <f t="shared" si="4"/>
        <v>0</v>
      </c>
      <c r="C96" s="132">
        <f t="shared" si="6"/>
        <v>0</v>
      </c>
      <c r="F96">
        <f t="shared" si="7"/>
        <v>0</v>
      </c>
    </row>
    <row r="97" spans="1:46">
      <c r="A97" t="str">
        <f t="shared" si="5"/>
        <v>XXXX Select Account</v>
      </c>
      <c r="B97" s="133">
        <f t="shared" si="4"/>
        <v>0</v>
      </c>
      <c r="C97" s="132">
        <f t="shared" si="6"/>
        <v>0</v>
      </c>
      <c r="F97">
        <f t="shared" si="7"/>
        <v>0</v>
      </c>
    </row>
    <row r="98" spans="1:46">
      <c r="A98" t="str">
        <f t="shared" si="5"/>
        <v>XXXX Select Account</v>
      </c>
      <c r="B98" s="133">
        <f t="shared" si="4"/>
        <v>0</v>
      </c>
      <c r="C98" s="132">
        <f t="shared" si="6"/>
        <v>0</v>
      </c>
      <c r="F98">
        <f t="shared" si="7"/>
        <v>0</v>
      </c>
    </row>
    <row r="99" spans="1:46">
      <c r="A99" t="str">
        <f t="shared" si="5"/>
        <v>XXXX Select Account</v>
      </c>
      <c r="B99" s="133">
        <f t="shared" si="4"/>
        <v>0</v>
      </c>
      <c r="C99" s="132">
        <f t="shared" si="6"/>
        <v>0</v>
      </c>
      <c r="F99">
        <f t="shared" si="7"/>
        <v>0</v>
      </c>
    </row>
    <row r="100" spans="1:46">
      <c r="A100" t="str">
        <f t="shared" si="5"/>
        <v>XXXX Select Account</v>
      </c>
      <c r="B100" s="133">
        <f t="shared" si="4"/>
        <v>0</v>
      </c>
      <c r="C100" s="132">
        <f t="shared" si="6"/>
        <v>0</v>
      </c>
      <c r="F100">
        <f t="shared" si="7"/>
        <v>0</v>
      </c>
    </row>
    <row r="101" spans="1:46">
      <c r="A101" t="str">
        <f t="shared" si="5"/>
        <v>XXXX Select Account</v>
      </c>
      <c r="B101" s="133">
        <f t="shared" si="4"/>
        <v>0</v>
      </c>
      <c r="C101" s="132">
        <f t="shared" si="6"/>
        <v>0</v>
      </c>
      <c r="F101">
        <f t="shared" si="7"/>
        <v>0</v>
      </c>
    </row>
    <row r="102" spans="1:46">
      <c r="C102" s="132"/>
      <c r="E102" s="106"/>
    </row>
    <row r="103" spans="1:46">
      <c r="A103" s="138" t="s">
        <v>16478</v>
      </c>
      <c r="B103" s="138"/>
      <c r="C103" s="139">
        <f>SUM(C76:C102)</f>
        <v>0</v>
      </c>
      <c r="D103" s="132">
        <f>C103-'Travel Expense Report'!AT106</f>
        <v>0</v>
      </c>
      <c r="E103" s="106" t="str">
        <f>IF(D103=0,"ok","VAR")</f>
        <v>ok</v>
      </c>
    </row>
    <row r="104" spans="1:46">
      <c r="E104" s="106"/>
      <c r="AT104">
        <v>1622</v>
      </c>
    </row>
    <row r="105" spans="1:46">
      <c r="A105" s="135" t="s">
        <v>16479</v>
      </c>
      <c r="B105" s="136">
        <f>'Travel Expense Report'!AR108</f>
        <v>0</v>
      </c>
      <c r="C105" s="135"/>
      <c r="D105" s="137">
        <f>'Travel Expense Report'!AU109</f>
        <v>0</v>
      </c>
      <c r="E105" s="143"/>
    </row>
    <row r="106" spans="1:46">
      <c r="A106" t="str">
        <f>A10</f>
        <v>XXXX Select Account</v>
      </c>
      <c r="B106" s="133">
        <f>B105</f>
        <v>0</v>
      </c>
      <c r="C106" s="132">
        <f>C10*$D$105</f>
        <v>0</v>
      </c>
      <c r="E106" s="106"/>
      <c r="F106">
        <f>F10</f>
        <v>0</v>
      </c>
    </row>
    <row r="107" spans="1:46">
      <c r="A107" t="str">
        <f>A11</f>
        <v>XXXX Select Account</v>
      </c>
      <c r="B107" s="133">
        <f t="shared" ref="B107:B131" si="8">B106</f>
        <v>0</v>
      </c>
      <c r="C107" s="132">
        <f>C11*$D$105</f>
        <v>0</v>
      </c>
      <c r="F107">
        <f>F11</f>
        <v>0</v>
      </c>
    </row>
    <row r="108" spans="1:46">
      <c r="A108" t="str">
        <f>A12</f>
        <v>XXXX Select Account</v>
      </c>
      <c r="B108" s="133">
        <f t="shared" si="8"/>
        <v>0</v>
      </c>
      <c r="C108" s="132">
        <f>C12*$D$105</f>
        <v>0</v>
      </c>
      <c r="F108">
        <f>F12</f>
        <v>0</v>
      </c>
    </row>
    <row r="109" spans="1:46">
      <c r="A109" t="str">
        <f>A13</f>
        <v>XXXX Select Account</v>
      </c>
      <c r="B109" s="133">
        <f t="shared" si="8"/>
        <v>0</v>
      </c>
      <c r="C109" s="132">
        <f>C13*$D$105</f>
        <v>0</v>
      </c>
      <c r="F109">
        <f>F13</f>
        <v>0</v>
      </c>
    </row>
    <row r="110" spans="1:46">
      <c r="A110" t="str">
        <f t="shared" ref="A110:A131" si="9">A14</f>
        <v>XXXX Select Account</v>
      </c>
      <c r="B110" s="133">
        <f>B108</f>
        <v>0</v>
      </c>
      <c r="C110" s="132">
        <f t="shared" ref="C110:C131" si="10">C14*$D$105</f>
        <v>0</v>
      </c>
      <c r="F110">
        <f t="shared" ref="F110:F131" si="11">F14</f>
        <v>0</v>
      </c>
    </row>
    <row r="111" spans="1:46">
      <c r="A111" t="str">
        <f t="shared" si="9"/>
        <v>7065 Mileage</v>
      </c>
      <c r="B111" s="133">
        <f t="shared" si="8"/>
        <v>0</v>
      </c>
      <c r="C111" s="132">
        <f t="shared" si="10"/>
        <v>0</v>
      </c>
      <c r="F111" t="str">
        <f t="shared" si="11"/>
        <v>Mileage</v>
      </c>
    </row>
    <row r="112" spans="1:46">
      <c r="A112" t="str">
        <f t="shared" si="9"/>
        <v>7066 Lodging</v>
      </c>
      <c r="B112" s="133">
        <f t="shared" si="8"/>
        <v>0</v>
      </c>
      <c r="C112" s="132">
        <f t="shared" si="10"/>
        <v>0</v>
      </c>
      <c r="F112">
        <f t="shared" si="11"/>
        <v>0</v>
      </c>
    </row>
    <row r="113" spans="1:6">
      <c r="A113" t="str">
        <f t="shared" si="9"/>
        <v>7067 Meals</v>
      </c>
      <c r="B113" s="133">
        <f t="shared" si="8"/>
        <v>0</v>
      </c>
      <c r="C113" s="132">
        <f t="shared" si="10"/>
        <v>0</v>
      </c>
      <c r="F113" t="str">
        <f t="shared" si="11"/>
        <v>Meals</v>
      </c>
    </row>
    <row r="114" spans="1:6">
      <c r="A114" t="str">
        <f t="shared" si="9"/>
        <v>XXXX Select Account</v>
      </c>
      <c r="B114" s="133">
        <f t="shared" si="8"/>
        <v>0</v>
      </c>
      <c r="C114" s="132">
        <f t="shared" si="10"/>
        <v>0</v>
      </c>
      <c r="F114">
        <f t="shared" si="11"/>
        <v>0</v>
      </c>
    </row>
    <row r="115" spans="1:6">
      <c r="A115" t="str">
        <f t="shared" si="9"/>
        <v>XXXX Select Account</v>
      </c>
      <c r="B115" s="133">
        <f t="shared" si="8"/>
        <v>0</v>
      </c>
      <c r="C115" s="132">
        <f t="shared" si="10"/>
        <v>0</v>
      </c>
      <c r="F115">
        <f t="shared" si="11"/>
        <v>0</v>
      </c>
    </row>
    <row r="116" spans="1:6">
      <c r="A116" t="str">
        <f t="shared" si="9"/>
        <v>XXXX Select Account</v>
      </c>
      <c r="B116" s="133">
        <f t="shared" si="8"/>
        <v>0</v>
      </c>
      <c r="C116" s="132">
        <f t="shared" si="10"/>
        <v>0</v>
      </c>
      <c r="F116">
        <f t="shared" si="11"/>
        <v>0</v>
      </c>
    </row>
    <row r="117" spans="1:6">
      <c r="A117" t="str">
        <f t="shared" si="9"/>
        <v>XXXX Select Account</v>
      </c>
      <c r="B117" s="133">
        <f t="shared" si="8"/>
        <v>0</v>
      </c>
      <c r="C117" s="132">
        <f t="shared" si="10"/>
        <v>0</v>
      </c>
      <c r="F117">
        <f t="shared" si="11"/>
        <v>0</v>
      </c>
    </row>
    <row r="118" spans="1:6">
      <c r="A118" t="str">
        <f t="shared" si="9"/>
        <v>XXXX Select Account</v>
      </c>
      <c r="B118" s="133">
        <f t="shared" si="8"/>
        <v>0</v>
      </c>
      <c r="C118" s="132">
        <f t="shared" si="10"/>
        <v>0</v>
      </c>
      <c r="F118">
        <f t="shared" si="11"/>
        <v>0</v>
      </c>
    </row>
    <row r="119" spans="1:6">
      <c r="A119" t="str">
        <f t="shared" si="9"/>
        <v>XXXX Select Account</v>
      </c>
      <c r="B119" s="133">
        <f t="shared" si="8"/>
        <v>0</v>
      </c>
      <c r="C119" s="132">
        <f t="shared" si="10"/>
        <v>0</v>
      </c>
      <c r="F119">
        <f t="shared" si="11"/>
        <v>0</v>
      </c>
    </row>
    <row r="120" spans="1:6">
      <c r="A120" t="str">
        <f t="shared" si="9"/>
        <v>XXXX Select Account</v>
      </c>
      <c r="B120" s="133">
        <f t="shared" si="8"/>
        <v>0</v>
      </c>
      <c r="C120" s="132">
        <f t="shared" si="10"/>
        <v>0</v>
      </c>
      <c r="F120">
        <f t="shared" si="11"/>
        <v>0</v>
      </c>
    </row>
    <row r="121" spans="1:6">
      <c r="A121" t="str">
        <f t="shared" si="9"/>
        <v>XXXX Select Account</v>
      </c>
      <c r="B121" s="133">
        <f t="shared" si="8"/>
        <v>0</v>
      </c>
      <c r="C121" s="132">
        <f t="shared" si="10"/>
        <v>0</v>
      </c>
      <c r="F121">
        <f t="shared" si="11"/>
        <v>0</v>
      </c>
    </row>
    <row r="122" spans="1:6">
      <c r="A122" t="str">
        <f t="shared" si="9"/>
        <v>XXXX Select Account</v>
      </c>
      <c r="B122" s="133">
        <f t="shared" si="8"/>
        <v>0</v>
      </c>
      <c r="C122" s="132">
        <f t="shared" si="10"/>
        <v>0</v>
      </c>
      <c r="F122">
        <f t="shared" si="11"/>
        <v>0</v>
      </c>
    </row>
    <row r="123" spans="1:6">
      <c r="A123" t="str">
        <f t="shared" si="9"/>
        <v>XXXX Select Account</v>
      </c>
      <c r="B123" s="133">
        <f t="shared" si="8"/>
        <v>0</v>
      </c>
      <c r="C123" s="132">
        <f t="shared" si="10"/>
        <v>0</v>
      </c>
      <c r="F123">
        <f t="shared" si="11"/>
        <v>0</v>
      </c>
    </row>
    <row r="124" spans="1:6">
      <c r="A124" t="str">
        <f t="shared" si="9"/>
        <v>XXXX Select Account</v>
      </c>
      <c r="B124" s="133">
        <f t="shared" si="8"/>
        <v>0</v>
      </c>
      <c r="C124" s="132">
        <f t="shared" si="10"/>
        <v>0</v>
      </c>
      <c r="F124">
        <f t="shared" si="11"/>
        <v>0</v>
      </c>
    </row>
    <row r="125" spans="1:6">
      <c r="A125" t="str">
        <f t="shared" si="9"/>
        <v>XXXX Select Account</v>
      </c>
      <c r="B125" s="133">
        <f t="shared" si="8"/>
        <v>0</v>
      </c>
      <c r="C125" s="132">
        <f t="shared" si="10"/>
        <v>0</v>
      </c>
      <c r="F125">
        <f t="shared" si="11"/>
        <v>0</v>
      </c>
    </row>
    <row r="126" spans="1:6">
      <c r="A126" t="str">
        <f t="shared" si="9"/>
        <v>XXXX Select Account</v>
      </c>
      <c r="B126" s="133">
        <f t="shared" si="8"/>
        <v>0</v>
      </c>
      <c r="C126" s="132">
        <f t="shared" si="10"/>
        <v>0</v>
      </c>
      <c r="F126">
        <f t="shared" si="11"/>
        <v>0</v>
      </c>
    </row>
    <row r="127" spans="1:6">
      <c r="A127" t="str">
        <f t="shared" si="9"/>
        <v>XXXX Select Account</v>
      </c>
      <c r="B127" s="133">
        <f t="shared" si="8"/>
        <v>0</v>
      </c>
      <c r="C127" s="132">
        <f t="shared" si="10"/>
        <v>0</v>
      </c>
      <c r="F127">
        <f t="shared" si="11"/>
        <v>0</v>
      </c>
    </row>
    <row r="128" spans="1:6">
      <c r="A128" t="str">
        <f t="shared" si="9"/>
        <v>XXXX Select Account</v>
      </c>
      <c r="B128" s="133">
        <f t="shared" si="8"/>
        <v>0</v>
      </c>
      <c r="C128" s="132">
        <f t="shared" si="10"/>
        <v>0</v>
      </c>
      <c r="F128">
        <f t="shared" si="11"/>
        <v>0</v>
      </c>
    </row>
    <row r="129" spans="1:6">
      <c r="A129" t="str">
        <f t="shared" si="9"/>
        <v>XXXX Select Account</v>
      </c>
      <c r="B129" s="133">
        <f t="shared" si="8"/>
        <v>0</v>
      </c>
      <c r="C129" s="132">
        <f t="shared" si="10"/>
        <v>0</v>
      </c>
      <c r="E129" s="106"/>
      <c r="F129">
        <f t="shared" si="11"/>
        <v>0</v>
      </c>
    </row>
    <row r="130" spans="1:6">
      <c r="A130" t="str">
        <f t="shared" si="9"/>
        <v>XXXX Select Account</v>
      </c>
      <c r="B130" s="133">
        <f t="shared" si="8"/>
        <v>0</v>
      </c>
      <c r="C130" s="132">
        <f t="shared" si="10"/>
        <v>0</v>
      </c>
      <c r="E130" s="106"/>
      <c r="F130">
        <f t="shared" si="11"/>
        <v>0</v>
      </c>
    </row>
    <row r="131" spans="1:6">
      <c r="A131" t="str">
        <f t="shared" si="9"/>
        <v>XXXX Select Account</v>
      </c>
      <c r="B131" s="133">
        <f t="shared" si="8"/>
        <v>0</v>
      </c>
      <c r="C131" s="132">
        <f t="shared" si="10"/>
        <v>0</v>
      </c>
      <c r="E131" s="106"/>
      <c r="F131">
        <f t="shared" si="11"/>
        <v>0</v>
      </c>
    </row>
    <row r="132" spans="1:6">
      <c r="C132" s="132"/>
      <c r="E132" s="106"/>
    </row>
    <row r="133" spans="1:6">
      <c r="A133" s="138" t="s">
        <v>16480</v>
      </c>
      <c r="B133" s="138"/>
      <c r="C133" s="139">
        <f>SUM(C106:C132)</f>
        <v>0</v>
      </c>
      <c r="D133" s="132">
        <f>C133-'Travel Expense Report'!AT108</f>
        <v>0</v>
      </c>
      <c r="E133" s="106" t="str">
        <f>IF(D133=0,"ok","VAR")</f>
        <v>ok</v>
      </c>
    </row>
    <row r="134" spans="1:6">
      <c r="E134" s="106"/>
    </row>
    <row r="135" spans="1:6">
      <c r="A135" s="135" t="s">
        <v>16481</v>
      </c>
      <c r="B135" s="136">
        <f>'Travel Expense Report'!AR110</f>
        <v>0</v>
      </c>
      <c r="C135" s="135"/>
      <c r="D135" s="137">
        <f>'Travel Expense Report'!AU111</f>
        <v>0</v>
      </c>
      <c r="E135" s="143"/>
    </row>
    <row r="136" spans="1:6">
      <c r="A136" t="str">
        <f>A10</f>
        <v>XXXX Select Account</v>
      </c>
      <c r="B136" s="133">
        <f>B135</f>
        <v>0</v>
      </c>
      <c r="C136" s="132">
        <f>C10*$D$135</f>
        <v>0</v>
      </c>
      <c r="E136" s="106"/>
      <c r="F136">
        <f>F10</f>
        <v>0</v>
      </c>
    </row>
    <row r="137" spans="1:6">
      <c r="A137" t="str">
        <f>A11</f>
        <v>XXXX Select Account</v>
      </c>
      <c r="B137" s="133">
        <f t="shared" ref="B137:B161" si="12">B136</f>
        <v>0</v>
      </c>
      <c r="C137" s="132">
        <f>C11*$D$135</f>
        <v>0</v>
      </c>
      <c r="E137" s="106"/>
      <c r="F137">
        <f>F11</f>
        <v>0</v>
      </c>
    </row>
    <row r="138" spans="1:6">
      <c r="A138" t="str">
        <f>A12</f>
        <v>XXXX Select Account</v>
      </c>
      <c r="B138" s="133">
        <f t="shared" si="12"/>
        <v>0</v>
      </c>
      <c r="C138" s="132">
        <f>C12*$D$135</f>
        <v>0</v>
      </c>
      <c r="E138" s="106"/>
      <c r="F138">
        <f>F12</f>
        <v>0</v>
      </c>
    </row>
    <row r="139" spans="1:6">
      <c r="A139" t="str">
        <f>A13</f>
        <v>XXXX Select Account</v>
      </c>
      <c r="B139" s="133">
        <f t="shared" si="12"/>
        <v>0</v>
      </c>
      <c r="C139" s="132">
        <f>C13*$D$135</f>
        <v>0</v>
      </c>
      <c r="E139" s="106"/>
      <c r="F139">
        <f>F13</f>
        <v>0</v>
      </c>
    </row>
    <row r="140" spans="1:6">
      <c r="A140" t="str">
        <f t="shared" ref="A140:A161" si="13">A14</f>
        <v>XXXX Select Account</v>
      </c>
      <c r="B140" s="133">
        <f>B138</f>
        <v>0</v>
      </c>
      <c r="C140" s="132">
        <f t="shared" ref="C140:C161" si="14">C14*$D$135</f>
        <v>0</v>
      </c>
      <c r="E140" s="106"/>
      <c r="F140">
        <f t="shared" ref="F140:F161" si="15">F14</f>
        <v>0</v>
      </c>
    </row>
    <row r="141" spans="1:6">
      <c r="A141" t="str">
        <f t="shared" si="13"/>
        <v>7065 Mileage</v>
      </c>
      <c r="B141" s="133">
        <f t="shared" si="12"/>
        <v>0</v>
      </c>
      <c r="C141" s="132">
        <f t="shared" si="14"/>
        <v>0</v>
      </c>
      <c r="E141" s="106"/>
      <c r="F141" t="str">
        <f t="shared" si="15"/>
        <v>Mileage</v>
      </c>
    </row>
    <row r="142" spans="1:6">
      <c r="A142" t="str">
        <f t="shared" si="13"/>
        <v>7066 Lodging</v>
      </c>
      <c r="B142" s="133">
        <f t="shared" si="12"/>
        <v>0</v>
      </c>
      <c r="C142" s="132">
        <f t="shared" si="14"/>
        <v>0</v>
      </c>
      <c r="E142" s="106"/>
      <c r="F142">
        <f t="shared" si="15"/>
        <v>0</v>
      </c>
    </row>
    <row r="143" spans="1:6">
      <c r="A143" t="str">
        <f t="shared" si="13"/>
        <v>7067 Meals</v>
      </c>
      <c r="B143" s="133">
        <f t="shared" si="12"/>
        <v>0</v>
      </c>
      <c r="C143" s="132">
        <f t="shared" si="14"/>
        <v>0</v>
      </c>
      <c r="E143" s="106"/>
      <c r="F143" t="str">
        <f t="shared" si="15"/>
        <v>Meals</v>
      </c>
    </row>
    <row r="144" spans="1:6">
      <c r="A144" t="str">
        <f t="shared" si="13"/>
        <v>XXXX Select Account</v>
      </c>
      <c r="B144" s="133">
        <f t="shared" si="12"/>
        <v>0</v>
      </c>
      <c r="C144" s="132">
        <f t="shared" si="14"/>
        <v>0</v>
      </c>
      <c r="F144">
        <f t="shared" si="15"/>
        <v>0</v>
      </c>
    </row>
    <row r="145" spans="1:6">
      <c r="A145" t="str">
        <f t="shared" si="13"/>
        <v>XXXX Select Account</v>
      </c>
      <c r="B145" s="133">
        <f t="shared" si="12"/>
        <v>0</v>
      </c>
      <c r="C145" s="132">
        <f t="shared" si="14"/>
        <v>0</v>
      </c>
      <c r="F145">
        <f t="shared" si="15"/>
        <v>0</v>
      </c>
    </row>
    <row r="146" spans="1:6">
      <c r="A146" t="str">
        <f t="shared" si="13"/>
        <v>XXXX Select Account</v>
      </c>
      <c r="B146" s="133">
        <f t="shared" si="12"/>
        <v>0</v>
      </c>
      <c r="C146" s="132">
        <f t="shared" si="14"/>
        <v>0</v>
      </c>
      <c r="F146">
        <f t="shared" si="15"/>
        <v>0</v>
      </c>
    </row>
    <row r="147" spans="1:6">
      <c r="A147" t="str">
        <f t="shared" si="13"/>
        <v>XXXX Select Account</v>
      </c>
      <c r="B147" s="133">
        <f t="shared" si="12"/>
        <v>0</v>
      </c>
      <c r="C147" s="132">
        <f t="shared" si="14"/>
        <v>0</v>
      </c>
      <c r="F147">
        <f t="shared" si="15"/>
        <v>0</v>
      </c>
    </row>
    <row r="148" spans="1:6">
      <c r="A148" t="str">
        <f t="shared" si="13"/>
        <v>XXXX Select Account</v>
      </c>
      <c r="B148" s="133">
        <f t="shared" si="12"/>
        <v>0</v>
      </c>
      <c r="C148" s="132">
        <f t="shared" si="14"/>
        <v>0</v>
      </c>
      <c r="F148">
        <f t="shared" si="15"/>
        <v>0</v>
      </c>
    </row>
    <row r="149" spans="1:6">
      <c r="A149" t="str">
        <f t="shared" si="13"/>
        <v>XXXX Select Account</v>
      </c>
      <c r="B149" s="133">
        <f t="shared" si="12"/>
        <v>0</v>
      </c>
      <c r="C149" s="132">
        <f t="shared" si="14"/>
        <v>0</v>
      </c>
      <c r="F149">
        <f t="shared" si="15"/>
        <v>0</v>
      </c>
    </row>
    <row r="150" spans="1:6">
      <c r="A150" t="str">
        <f t="shared" si="13"/>
        <v>XXXX Select Account</v>
      </c>
      <c r="B150" s="133">
        <f t="shared" si="12"/>
        <v>0</v>
      </c>
      <c r="C150" s="132">
        <f t="shared" si="14"/>
        <v>0</v>
      </c>
      <c r="F150">
        <f t="shared" si="15"/>
        <v>0</v>
      </c>
    </row>
    <row r="151" spans="1:6">
      <c r="A151" t="str">
        <f t="shared" si="13"/>
        <v>XXXX Select Account</v>
      </c>
      <c r="B151" s="133">
        <f t="shared" si="12"/>
        <v>0</v>
      </c>
      <c r="C151" s="132">
        <f t="shared" si="14"/>
        <v>0</v>
      </c>
      <c r="F151">
        <f t="shared" si="15"/>
        <v>0</v>
      </c>
    </row>
    <row r="152" spans="1:6">
      <c r="A152" t="str">
        <f t="shared" si="13"/>
        <v>XXXX Select Account</v>
      </c>
      <c r="B152" s="133">
        <f t="shared" si="12"/>
        <v>0</v>
      </c>
      <c r="C152" s="132">
        <f t="shared" si="14"/>
        <v>0</v>
      </c>
      <c r="F152">
        <f t="shared" si="15"/>
        <v>0</v>
      </c>
    </row>
    <row r="153" spans="1:6">
      <c r="A153" t="str">
        <f t="shared" si="13"/>
        <v>XXXX Select Account</v>
      </c>
      <c r="B153" s="133">
        <f t="shared" si="12"/>
        <v>0</v>
      </c>
      <c r="C153" s="132">
        <f t="shared" si="14"/>
        <v>0</v>
      </c>
      <c r="F153">
        <f t="shared" si="15"/>
        <v>0</v>
      </c>
    </row>
    <row r="154" spans="1:6">
      <c r="A154" t="str">
        <f t="shared" si="13"/>
        <v>XXXX Select Account</v>
      </c>
      <c r="B154" s="133">
        <f t="shared" si="12"/>
        <v>0</v>
      </c>
      <c r="C154" s="132">
        <f t="shared" si="14"/>
        <v>0</v>
      </c>
      <c r="F154">
        <f t="shared" si="15"/>
        <v>0</v>
      </c>
    </row>
    <row r="155" spans="1:6">
      <c r="A155" t="str">
        <f t="shared" si="13"/>
        <v>XXXX Select Account</v>
      </c>
      <c r="B155" s="133">
        <f t="shared" si="12"/>
        <v>0</v>
      </c>
      <c r="C155" s="132">
        <f t="shared" si="14"/>
        <v>0</v>
      </c>
      <c r="F155">
        <f t="shared" si="15"/>
        <v>0</v>
      </c>
    </row>
    <row r="156" spans="1:6">
      <c r="A156" t="str">
        <f t="shared" si="13"/>
        <v>XXXX Select Account</v>
      </c>
      <c r="B156" s="133">
        <f t="shared" si="12"/>
        <v>0</v>
      </c>
      <c r="C156" s="132">
        <f t="shared" si="14"/>
        <v>0</v>
      </c>
      <c r="F156">
        <f t="shared" si="15"/>
        <v>0</v>
      </c>
    </row>
    <row r="157" spans="1:6">
      <c r="A157" t="str">
        <f t="shared" si="13"/>
        <v>XXXX Select Account</v>
      </c>
      <c r="B157" s="133">
        <f t="shared" si="12"/>
        <v>0</v>
      </c>
      <c r="C157" s="132">
        <f t="shared" si="14"/>
        <v>0</v>
      </c>
      <c r="F157">
        <f t="shared" si="15"/>
        <v>0</v>
      </c>
    </row>
    <row r="158" spans="1:6">
      <c r="A158" t="str">
        <f t="shared" si="13"/>
        <v>XXXX Select Account</v>
      </c>
      <c r="B158" s="133">
        <f t="shared" si="12"/>
        <v>0</v>
      </c>
      <c r="C158" s="132">
        <f t="shared" si="14"/>
        <v>0</v>
      </c>
      <c r="F158">
        <f t="shared" si="15"/>
        <v>0</v>
      </c>
    </row>
    <row r="159" spans="1:6">
      <c r="A159" t="str">
        <f t="shared" si="13"/>
        <v>XXXX Select Account</v>
      </c>
      <c r="B159" s="133">
        <f t="shared" si="12"/>
        <v>0</v>
      </c>
      <c r="C159" s="132">
        <f t="shared" si="14"/>
        <v>0</v>
      </c>
      <c r="F159">
        <f t="shared" si="15"/>
        <v>0</v>
      </c>
    </row>
    <row r="160" spans="1:6">
      <c r="A160" t="str">
        <f t="shared" si="13"/>
        <v>XXXX Select Account</v>
      </c>
      <c r="B160" s="133">
        <f t="shared" si="12"/>
        <v>0</v>
      </c>
      <c r="C160" s="132">
        <f t="shared" si="14"/>
        <v>0</v>
      </c>
      <c r="F160">
        <f t="shared" si="15"/>
        <v>0</v>
      </c>
    </row>
    <row r="161" spans="1:6">
      <c r="A161" t="str">
        <f t="shared" si="13"/>
        <v>XXXX Select Account</v>
      </c>
      <c r="B161" s="133">
        <f t="shared" si="12"/>
        <v>0</v>
      </c>
      <c r="C161" s="132">
        <f t="shared" si="14"/>
        <v>0</v>
      </c>
      <c r="F161">
        <f t="shared" si="15"/>
        <v>0</v>
      </c>
    </row>
    <row r="163" spans="1:6">
      <c r="A163" s="138" t="s">
        <v>16482</v>
      </c>
      <c r="B163" s="138"/>
      <c r="C163" s="139">
        <f>SUM(C136:C162)</f>
        <v>0</v>
      </c>
      <c r="D163" s="132">
        <f>C163-'Travel Expense Report'!AT110</f>
        <v>0</v>
      </c>
      <c r="E163" s="106" t="str">
        <f>IF(D163=0,"ok","VAR")</f>
        <v>ok</v>
      </c>
    </row>
  </sheetData>
  <sheetProtection formatCells="0" formatColumns="0" formatRows="0" selectLockedCells="1"/>
  <mergeCells count="1">
    <mergeCell ref="H5:I5"/>
  </mergeCells>
  <phoneticPr fontId="5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The University of Akron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mb23</dc:creator>
  <cp:keywords/>
  <dc:description/>
  <cp:lastModifiedBy>Catherine A Feudner</cp:lastModifiedBy>
  <cp:revision/>
  <dcterms:created xsi:type="dcterms:W3CDTF">2011-04-26T19:19:57Z</dcterms:created>
  <dcterms:modified xsi:type="dcterms:W3CDTF">2021-06-14T18:57:37Z</dcterms:modified>
  <cp:category/>
  <cp:contentStatus/>
</cp:coreProperties>
</file>